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filterPrivacy="1"/>
  <xr:revisionPtr revIDLastSave="0" documentId="8_{0E9D276B-681A-864C-A5B8-3C697046F15A}" xr6:coauthVersionLast="47" xr6:coauthVersionMax="47" xr10:uidLastSave="{00000000-0000-0000-0000-000000000000}"/>
  <bookViews>
    <workbookView xWindow="0" yWindow="0" windowWidth="22260" windowHeight="12645" activeTab="2" xr2:uid="{00000000-000D-0000-FFFF-FFFF00000000}"/>
  </bookViews>
  <sheets>
    <sheet name="Pivot table 2" sheetId="10" r:id="rId1"/>
    <sheet name="Pivot table 1" sheetId="8" r:id="rId2"/>
    <sheet name="Dashboard " sheetId="11" r:id="rId3"/>
    <sheet name="Customer Names" sheetId="3" r:id="rId4"/>
    <sheet name="Customer name 1" sheetId="4" r:id="rId5"/>
    <sheet name="Medical Examinations" sheetId="2" r:id="rId6"/>
    <sheet name="Hospitalisation Details" sheetId="1" r:id="rId7"/>
    <sheet name="Healthcare " sheetId="5" r:id="rId8"/>
  </sheets>
  <calcPr calcId="191028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C2" i="2"/>
  <c r="D2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P2337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337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E2" i="2"/>
  <c r="F2" i="5"/>
  <c r="E3" i="2"/>
  <c r="F3" i="5"/>
  <c r="E4" i="2"/>
  <c r="F4" i="5"/>
  <c r="E5" i="2"/>
  <c r="F5" i="5"/>
  <c r="E6" i="2"/>
  <c r="F6" i="5"/>
  <c r="E7" i="2"/>
  <c r="F7" i="5"/>
  <c r="E8" i="2"/>
  <c r="F8" i="5"/>
  <c r="E9" i="2"/>
  <c r="F9" i="5"/>
  <c r="E10" i="2"/>
  <c r="F10" i="5"/>
  <c r="E11" i="2"/>
  <c r="F11" i="5"/>
  <c r="E12" i="2"/>
  <c r="F12" i="5"/>
  <c r="E13" i="2"/>
  <c r="F13" i="5"/>
  <c r="E14" i="2"/>
  <c r="F14" i="5"/>
  <c r="E15" i="2"/>
  <c r="F15" i="5"/>
  <c r="E16" i="2"/>
  <c r="F16" i="5"/>
  <c r="E17" i="2"/>
  <c r="F17" i="5"/>
  <c r="E18" i="2"/>
  <c r="F18" i="5"/>
  <c r="E19" i="2"/>
  <c r="F19" i="5"/>
  <c r="E20" i="2"/>
  <c r="F20" i="5"/>
  <c r="E21" i="2"/>
  <c r="F21" i="5"/>
  <c r="E22" i="2"/>
  <c r="F22" i="5"/>
  <c r="E23" i="2"/>
  <c r="F23" i="5"/>
  <c r="E24" i="2"/>
  <c r="F24" i="5"/>
  <c r="E25" i="2"/>
  <c r="F25" i="5"/>
  <c r="E26" i="2"/>
  <c r="F26" i="5"/>
  <c r="E27" i="2"/>
  <c r="F27" i="5"/>
  <c r="E28" i="2"/>
  <c r="F28" i="5"/>
  <c r="E29" i="2"/>
  <c r="F29" i="5"/>
  <c r="E30" i="2"/>
  <c r="F30" i="5"/>
  <c r="E31" i="2"/>
  <c r="F31" i="5"/>
  <c r="E32" i="2"/>
  <c r="F32" i="5"/>
  <c r="E33" i="2"/>
  <c r="F33" i="5"/>
  <c r="E34" i="2"/>
  <c r="F34" i="5"/>
  <c r="E35" i="2"/>
  <c r="F35" i="5"/>
  <c r="E36" i="2"/>
  <c r="F36" i="5"/>
  <c r="E37" i="2"/>
  <c r="F37" i="5"/>
  <c r="E38" i="2"/>
  <c r="F38" i="5"/>
  <c r="E39" i="2"/>
  <c r="F39" i="5"/>
  <c r="E40" i="2"/>
  <c r="F40" i="5"/>
  <c r="E41" i="2"/>
  <c r="F41" i="5"/>
  <c r="E42" i="2"/>
  <c r="F42" i="5"/>
  <c r="E43" i="2"/>
  <c r="F43" i="5"/>
  <c r="E44" i="2"/>
  <c r="F44" i="5"/>
  <c r="E45" i="2"/>
  <c r="F45" i="5"/>
  <c r="E46" i="2"/>
  <c r="F46" i="5"/>
  <c r="E47" i="2"/>
  <c r="F47" i="5"/>
  <c r="E48" i="2"/>
  <c r="F48" i="5"/>
  <c r="E49" i="2"/>
  <c r="F49" i="5"/>
  <c r="E50" i="2"/>
  <c r="F50" i="5"/>
  <c r="E51" i="2"/>
  <c r="F51" i="5"/>
  <c r="E52" i="2"/>
  <c r="F52" i="5"/>
  <c r="E53" i="2"/>
  <c r="F53" i="5"/>
  <c r="E54" i="2"/>
  <c r="F54" i="5"/>
  <c r="E55" i="2"/>
  <c r="F55" i="5"/>
  <c r="E56" i="2"/>
  <c r="F56" i="5"/>
  <c r="E57" i="2"/>
  <c r="F57" i="5"/>
  <c r="E58" i="2"/>
  <c r="F58" i="5"/>
  <c r="E59" i="2"/>
  <c r="F59" i="5"/>
  <c r="E60" i="2"/>
  <c r="F60" i="5"/>
  <c r="E61" i="2"/>
  <c r="F61" i="5"/>
  <c r="E62" i="2"/>
  <c r="F62" i="5"/>
  <c r="E63" i="2"/>
  <c r="F63" i="5"/>
  <c r="E64" i="2"/>
  <c r="F64" i="5"/>
  <c r="E65" i="2"/>
  <c r="F65" i="5"/>
  <c r="E66" i="2"/>
  <c r="F66" i="5"/>
  <c r="E67" i="2"/>
  <c r="F67" i="5"/>
  <c r="E68" i="2"/>
  <c r="F68" i="5"/>
  <c r="E69" i="2"/>
  <c r="F69" i="5"/>
  <c r="E70" i="2"/>
  <c r="F70" i="5"/>
  <c r="E71" i="2"/>
  <c r="F71" i="5"/>
  <c r="E72" i="2"/>
  <c r="F72" i="5"/>
  <c r="E73" i="2"/>
  <c r="F73" i="5"/>
  <c r="E74" i="2"/>
  <c r="F74" i="5"/>
  <c r="E75" i="2"/>
  <c r="F75" i="5"/>
  <c r="E76" i="2"/>
  <c r="F76" i="5"/>
  <c r="E77" i="2"/>
  <c r="F77" i="5"/>
  <c r="E78" i="2"/>
  <c r="F78" i="5"/>
  <c r="E79" i="2"/>
  <c r="F79" i="5"/>
  <c r="E80" i="2"/>
  <c r="F80" i="5"/>
  <c r="E81" i="2"/>
  <c r="F81" i="5"/>
  <c r="E82" i="2"/>
  <c r="F82" i="5"/>
  <c r="E83" i="2"/>
  <c r="F83" i="5"/>
  <c r="E84" i="2"/>
  <c r="F84" i="5"/>
  <c r="E85" i="2"/>
  <c r="F85" i="5"/>
  <c r="E86" i="2"/>
  <c r="F86" i="5"/>
  <c r="E87" i="2"/>
  <c r="F87" i="5"/>
  <c r="E88" i="2"/>
  <c r="F88" i="5"/>
  <c r="E89" i="2"/>
  <c r="F89" i="5"/>
  <c r="E90" i="2"/>
  <c r="F90" i="5"/>
  <c r="E91" i="2"/>
  <c r="F91" i="5"/>
  <c r="E92" i="2"/>
  <c r="F92" i="5"/>
  <c r="E93" i="2"/>
  <c r="F93" i="5"/>
  <c r="E94" i="2"/>
  <c r="F94" i="5"/>
  <c r="E95" i="2"/>
  <c r="F95" i="5"/>
  <c r="E96" i="2"/>
  <c r="F96" i="5"/>
  <c r="E97" i="2"/>
  <c r="F97" i="5"/>
  <c r="E98" i="2"/>
  <c r="F98" i="5"/>
  <c r="E99" i="2"/>
  <c r="F99" i="5"/>
  <c r="E100" i="2"/>
  <c r="F100" i="5"/>
  <c r="E101" i="2"/>
  <c r="F101" i="5"/>
  <c r="E102" i="2"/>
  <c r="F102" i="5"/>
  <c r="E103" i="2"/>
  <c r="F103" i="5"/>
  <c r="E104" i="2"/>
  <c r="F104" i="5"/>
  <c r="E105" i="2"/>
  <c r="F105" i="5"/>
  <c r="E106" i="2"/>
  <c r="F106" i="5"/>
  <c r="E107" i="2"/>
  <c r="F107" i="5"/>
  <c r="E108" i="2"/>
  <c r="F108" i="5"/>
  <c r="E109" i="2"/>
  <c r="F109" i="5"/>
  <c r="E110" i="2"/>
  <c r="F110" i="5"/>
  <c r="E111" i="2"/>
  <c r="F111" i="5"/>
  <c r="E112" i="2"/>
  <c r="F112" i="5"/>
  <c r="E113" i="2"/>
  <c r="F113" i="5"/>
  <c r="E114" i="2"/>
  <c r="F114" i="5"/>
  <c r="E115" i="2"/>
  <c r="F115" i="5"/>
  <c r="E116" i="2"/>
  <c r="F116" i="5"/>
  <c r="E117" i="2"/>
  <c r="F117" i="5"/>
  <c r="E118" i="2"/>
  <c r="F118" i="5"/>
  <c r="E119" i="2"/>
  <c r="F119" i="5"/>
  <c r="E120" i="2"/>
  <c r="F120" i="5"/>
  <c r="E121" i="2"/>
  <c r="F121" i="5"/>
  <c r="E122" i="2"/>
  <c r="F122" i="5"/>
  <c r="E123" i="2"/>
  <c r="F123" i="5"/>
  <c r="E124" i="2"/>
  <c r="F124" i="5"/>
  <c r="E125" i="2"/>
  <c r="F125" i="5"/>
  <c r="E126" i="2"/>
  <c r="F126" i="5"/>
  <c r="E127" i="2"/>
  <c r="F127" i="5"/>
  <c r="E128" i="2"/>
  <c r="F128" i="5"/>
  <c r="E129" i="2"/>
  <c r="F129" i="5"/>
  <c r="E130" i="2"/>
  <c r="F130" i="5"/>
  <c r="E131" i="2"/>
  <c r="F131" i="5"/>
  <c r="E132" i="2"/>
  <c r="F132" i="5"/>
  <c r="E133" i="2"/>
  <c r="F133" i="5"/>
  <c r="E134" i="2"/>
  <c r="F134" i="5"/>
  <c r="E135" i="2"/>
  <c r="F135" i="5"/>
  <c r="E136" i="2"/>
  <c r="F136" i="5"/>
  <c r="E137" i="2"/>
  <c r="F137" i="5"/>
  <c r="E138" i="2"/>
  <c r="F138" i="5"/>
  <c r="E139" i="2"/>
  <c r="F139" i="5"/>
  <c r="E140" i="2"/>
  <c r="F140" i="5"/>
  <c r="E141" i="2"/>
  <c r="F141" i="5"/>
  <c r="E142" i="2"/>
  <c r="F142" i="5"/>
  <c r="E143" i="2"/>
  <c r="F143" i="5"/>
  <c r="E144" i="2"/>
  <c r="F144" i="5"/>
  <c r="E145" i="2"/>
  <c r="F145" i="5"/>
  <c r="E146" i="2"/>
  <c r="F146" i="5"/>
  <c r="E147" i="2"/>
  <c r="F147" i="5"/>
  <c r="E148" i="2"/>
  <c r="F148" i="5"/>
  <c r="E149" i="2"/>
  <c r="F149" i="5"/>
  <c r="E150" i="2"/>
  <c r="F150" i="5"/>
  <c r="E151" i="2"/>
  <c r="F151" i="5"/>
  <c r="E152" i="2"/>
  <c r="F152" i="5"/>
  <c r="E153" i="2"/>
  <c r="F153" i="5"/>
  <c r="E154" i="2"/>
  <c r="F154" i="5"/>
  <c r="E155" i="2"/>
  <c r="F155" i="5"/>
  <c r="E156" i="2"/>
  <c r="F156" i="5"/>
  <c r="E157" i="2"/>
  <c r="F157" i="5"/>
  <c r="E158" i="2"/>
  <c r="F158" i="5"/>
  <c r="E159" i="2"/>
  <c r="F159" i="5"/>
  <c r="E160" i="2"/>
  <c r="F160" i="5"/>
  <c r="E161" i="2"/>
  <c r="F161" i="5"/>
  <c r="E162" i="2"/>
  <c r="F162" i="5"/>
  <c r="E163" i="2"/>
  <c r="F163" i="5"/>
  <c r="E164" i="2"/>
  <c r="F164" i="5"/>
  <c r="E165" i="2"/>
  <c r="F165" i="5"/>
  <c r="E166" i="2"/>
  <c r="F166" i="5"/>
  <c r="E167" i="2"/>
  <c r="F167" i="5"/>
  <c r="E168" i="2"/>
  <c r="F168" i="5"/>
  <c r="E169" i="2"/>
  <c r="F169" i="5"/>
  <c r="E170" i="2"/>
  <c r="F170" i="5"/>
  <c r="E171" i="2"/>
  <c r="F171" i="5"/>
  <c r="E172" i="2"/>
  <c r="F172" i="5"/>
  <c r="E173" i="2"/>
  <c r="F173" i="5"/>
  <c r="E174" i="2"/>
  <c r="F174" i="5"/>
  <c r="E175" i="2"/>
  <c r="F175" i="5"/>
  <c r="E176" i="2"/>
  <c r="F176" i="5"/>
  <c r="E177" i="2"/>
  <c r="F177" i="5"/>
  <c r="E178" i="2"/>
  <c r="F178" i="5"/>
  <c r="E179" i="2"/>
  <c r="F179" i="5"/>
  <c r="E180" i="2"/>
  <c r="F180" i="5"/>
  <c r="E181" i="2"/>
  <c r="F181" i="5"/>
  <c r="E182" i="2"/>
  <c r="F182" i="5"/>
  <c r="E183" i="2"/>
  <c r="F183" i="5"/>
  <c r="E184" i="2"/>
  <c r="F184" i="5"/>
  <c r="E185" i="2"/>
  <c r="F185" i="5"/>
  <c r="E186" i="2"/>
  <c r="F186" i="5"/>
  <c r="E187" i="2"/>
  <c r="F187" i="5"/>
  <c r="E188" i="2"/>
  <c r="F188" i="5"/>
  <c r="E189" i="2"/>
  <c r="F189" i="5"/>
  <c r="E190" i="2"/>
  <c r="F190" i="5"/>
  <c r="E191" i="2"/>
  <c r="F191" i="5"/>
  <c r="E192" i="2"/>
  <c r="F192" i="5"/>
  <c r="E193" i="2"/>
  <c r="F193" i="5"/>
  <c r="E194" i="2"/>
  <c r="F194" i="5"/>
  <c r="E195" i="2"/>
  <c r="F195" i="5"/>
  <c r="E196" i="2"/>
  <c r="F196" i="5"/>
  <c r="E197" i="2"/>
  <c r="F197" i="5"/>
  <c r="E198" i="2"/>
  <c r="F198" i="5"/>
  <c r="E199" i="2"/>
  <c r="F199" i="5"/>
  <c r="E200" i="2"/>
  <c r="F200" i="5"/>
  <c r="E201" i="2"/>
  <c r="F201" i="5"/>
  <c r="E202" i="2"/>
  <c r="F202" i="5"/>
  <c r="E203" i="2"/>
  <c r="F203" i="5"/>
  <c r="E204" i="2"/>
  <c r="F204" i="5"/>
  <c r="E205" i="2"/>
  <c r="F205" i="5"/>
  <c r="E206" i="2"/>
  <c r="F206" i="5"/>
  <c r="E207" i="2"/>
  <c r="F207" i="5"/>
  <c r="E208" i="2"/>
  <c r="F208" i="5"/>
  <c r="E209" i="2"/>
  <c r="F209" i="5"/>
  <c r="E210" i="2"/>
  <c r="F210" i="5"/>
  <c r="E211" i="2"/>
  <c r="F211" i="5"/>
  <c r="E212" i="2"/>
  <c r="F212" i="5"/>
  <c r="E213" i="2"/>
  <c r="F213" i="5"/>
  <c r="E214" i="2"/>
  <c r="F214" i="5"/>
  <c r="E215" i="2"/>
  <c r="F215" i="5"/>
  <c r="E216" i="2"/>
  <c r="F216" i="5"/>
  <c r="E217" i="2"/>
  <c r="F217" i="5"/>
  <c r="E218" i="2"/>
  <c r="F218" i="5"/>
  <c r="E219" i="2"/>
  <c r="F219" i="5"/>
  <c r="E220" i="2"/>
  <c r="F220" i="5"/>
  <c r="E221" i="2"/>
  <c r="F221" i="5"/>
  <c r="E222" i="2"/>
  <c r="F222" i="5"/>
  <c r="E223" i="2"/>
  <c r="F223" i="5"/>
  <c r="E224" i="2"/>
  <c r="F224" i="5"/>
  <c r="E225" i="2"/>
  <c r="F225" i="5"/>
  <c r="E226" i="2"/>
  <c r="F226" i="5"/>
  <c r="E227" i="2"/>
  <c r="F227" i="5"/>
  <c r="E228" i="2"/>
  <c r="F228" i="5"/>
  <c r="E229" i="2"/>
  <c r="F229" i="5"/>
  <c r="E230" i="2"/>
  <c r="F230" i="5"/>
  <c r="E231" i="2"/>
  <c r="F231" i="5"/>
  <c r="E232" i="2"/>
  <c r="F232" i="5"/>
  <c r="E233" i="2"/>
  <c r="F233" i="5"/>
  <c r="E234" i="2"/>
  <c r="F234" i="5"/>
  <c r="E235" i="2"/>
  <c r="F235" i="5"/>
  <c r="E236" i="2"/>
  <c r="F236" i="5"/>
  <c r="E237" i="2"/>
  <c r="F237" i="5"/>
  <c r="E238" i="2"/>
  <c r="F238" i="5"/>
  <c r="E239" i="2"/>
  <c r="F239" i="5"/>
  <c r="E240" i="2"/>
  <c r="F240" i="5"/>
  <c r="E241" i="2"/>
  <c r="F241" i="5"/>
  <c r="E242" i="2"/>
  <c r="F242" i="5"/>
  <c r="E243" i="2"/>
  <c r="F243" i="5"/>
  <c r="E244" i="2"/>
  <c r="F244" i="5"/>
  <c r="E245" i="2"/>
  <c r="F245" i="5"/>
  <c r="E246" i="2"/>
  <c r="F246" i="5"/>
  <c r="E247" i="2"/>
  <c r="F247" i="5"/>
  <c r="E248" i="2"/>
  <c r="F248" i="5"/>
  <c r="E249" i="2"/>
  <c r="F249" i="5"/>
  <c r="E250" i="2"/>
  <c r="F250" i="5"/>
  <c r="E251" i="2"/>
  <c r="F251" i="5"/>
  <c r="E252" i="2"/>
  <c r="F252" i="5"/>
  <c r="E253" i="2"/>
  <c r="F253" i="5"/>
  <c r="E254" i="2"/>
  <c r="F254" i="5"/>
  <c r="E255" i="2"/>
  <c r="F255" i="5"/>
  <c r="E256" i="2"/>
  <c r="F256" i="5"/>
  <c r="E257" i="2"/>
  <c r="F257" i="5"/>
  <c r="E258" i="2"/>
  <c r="F258" i="5"/>
  <c r="E259" i="2"/>
  <c r="F259" i="5"/>
  <c r="E260" i="2"/>
  <c r="F260" i="5"/>
  <c r="E261" i="2"/>
  <c r="F261" i="5"/>
  <c r="E262" i="2"/>
  <c r="F262" i="5"/>
  <c r="E263" i="2"/>
  <c r="F263" i="5"/>
  <c r="E264" i="2"/>
  <c r="F264" i="5"/>
  <c r="E265" i="2"/>
  <c r="F265" i="5"/>
  <c r="E266" i="2"/>
  <c r="F266" i="5"/>
  <c r="E267" i="2"/>
  <c r="F267" i="5"/>
  <c r="E268" i="2"/>
  <c r="F268" i="5"/>
  <c r="E269" i="2"/>
  <c r="F269" i="5"/>
  <c r="E270" i="2"/>
  <c r="F270" i="5"/>
  <c r="E271" i="2"/>
  <c r="F271" i="5"/>
  <c r="E272" i="2"/>
  <c r="F272" i="5"/>
  <c r="E273" i="2"/>
  <c r="F273" i="5"/>
  <c r="E274" i="2"/>
  <c r="F274" i="5"/>
  <c r="E275" i="2"/>
  <c r="F275" i="5"/>
  <c r="E276" i="2"/>
  <c r="F276" i="5"/>
  <c r="E277" i="2"/>
  <c r="F277" i="5"/>
  <c r="E278" i="2"/>
  <c r="F278" i="5"/>
  <c r="E279" i="2"/>
  <c r="F279" i="5"/>
  <c r="E280" i="2"/>
  <c r="F280" i="5"/>
  <c r="E281" i="2"/>
  <c r="F281" i="5"/>
  <c r="E282" i="2"/>
  <c r="F282" i="5"/>
  <c r="E283" i="2"/>
  <c r="F283" i="5"/>
  <c r="E284" i="2"/>
  <c r="F284" i="5"/>
  <c r="E285" i="2"/>
  <c r="F285" i="5"/>
  <c r="E286" i="2"/>
  <c r="F286" i="5"/>
  <c r="E287" i="2"/>
  <c r="F287" i="5"/>
  <c r="E288" i="2"/>
  <c r="F288" i="5"/>
  <c r="E289" i="2"/>
  <c r="F289" i="5"/>
  <c r="E290" i="2"/>
  <c r="F290" i="5"/>
  <c r="E291" i="2"/>
  <c r="F291" i="5"/>
  <c r="E292" i="2"/>
  <c r="F292" i="5"/>
  <c r="E293" i="2"/>
  <c r="F293" i="5"/>
  <c r="E294" i="2"/>
  <c r="F294" i="5"/>
  <c r="E295" i="2"/>
  <c r="F295" i="5"/>
  <c r="E296" i="2"/>
  <c r="F296" i="5"/>
  <c r="E297" i="2"/>
  <c r="F297" i="5"/>
  <c r="E298" i="2"/>
  <c r="F298" i="5"/>
  <c r="E299" i="2"/>
  <c r="F299" i="5"/>
  <c r="E300" i="2"/>
  <c r="F300" i="5"/>
  <c r="E301" i="2"/>
  <c r="F301" i="5"/>
  <c r="E302" i="2"/>
  <c r="F302" i="5"/>
  <c r="E303" i="2"/>
  <c r="F303" i="5"/>
  <c r="E304" i="2"/>
  <c r="F304" i="5"/>
  <c r="E305" i="2"/>
  <c r="F305" i="5"/>
  <c r="E306" i="2"/>
  <c r="F306" i="5"/>
  <c r="E307" i="2"/>
  <c r="F307" i="5"/>
  <c r="E308" i="2"/>
  <c r="F308" i="5"/>
  <c r="E309" i="2"/>
  <c r="F309" i="5"/>
  <c r="E310" i="2"/>
  <c r="F310" i="5"/>
  <c r="E311" i="2"/>
  <c r="F311" i="5"/>
  <c r="E312" i="2"/>
  <c r="F312" i="5"/>
  <c r="E313" i="2"/>
  <c r="F313" i="5"/>
  <c r="E314" i="2"/>
  <c r="F314" i="5"/>
  <c r="E315" i="2"/>
  <c r="F315" i="5"/>
  <c r="E316" i="2"/>
  <c r="F316" i="5"/>
  <c r="E317" i="2"/>
  <c r="F317" i="5"/>
  <c r="E318" i="2"/>
  <c r="F318" i="5"/>
  <c r="E319" i="2"/>
  <c r="F319" i="5"/>
  <c r="E320" i="2"/>
  <c r="F320" i="5"/>
  <c r="E321" i="2"/>
  <c r="F321" i="5"/>
  <c r="E322" i="2"/>
  <c r="F322" i="5"/>
  <c r="E323" i="2"/>
  <c r="F323" i="5"/>
  <c r="E324" i="2"/>
  <c r="F324" i="5"/>
  <c r="E325" i="2"/>
  <c r="F325" i="5"/>
  <c r="E326" i="2"/>
  <c r="F326" i="5"/>
  <c r="E327" i="2"/>
  <c r="F327" i="5"/>
  <c r="E328" i="2"/>
  <c r="F328" i="5"/>
  <c r="E329" i="2"/>
  <c r="F329" i="5"/>
  <c r="E330" i="2"/>
  <c r="F330" i="5"/>
  <c r="E331" i="2"/>
  <c r="F331" i="5"/>
  <c r="E332" i="2"/>
  <c r="F332" i="5"/>
  <c r="E333" i="2"/>
  <c r="F333" i="5"/>
  <c r="E334" i="2"/>
  <c r="F334" i="5"/>
  <c r="E335" i="2"/>
  <c r="F335" i="5"/>
  <c r="E336" i="2"/>
  <c r="F336" i="5"/>
  <c r="E337" i="2"/>
  <c r="F337" i="5"/>
  <c r="E338" i="2"/>
  <c r="F338" i="5"/>
  <c r="E339" i="2"/>
  <c r="F339" i="5"/>
  <c r="E340" i="2"/>
  <c r="F340" i="5"/>
  <c r="E341" i="2"/>
  <c r="F341" i="5"/>
  <c r="E342" i="2"/>
  <c r="F342" i="5"/>
  <c r="E343" i="2"/>
  <c r="F343" i="5"/>
  <c r="E344" i="2"/>
  <c r="F344" i="5"/>
  <c r="E345" i="2"/>
  <c r="F345" i="5"/>
  <c r="E346" i="2"/>
  <c r="F346" i="5"/>
  <c r="E347" i="2"/>
  <c r="F347" i="5"/>
  <c r="E348" i="2"/>
  <c r="F348" i="5"/>
  <c r="E349" i="2"/>
  <c r="F349" i="5"/>
  <c r="E350" i="2"/>
  <c r="F350" i="5"/>
  <c r="E351" i="2"/>
  <c r="F351" i="5"/>
  <c r="E352" i="2"/>
  <c r="F352" i="5"/>
  <c r="E353" i="2"/>
  <c r="F353" i="5"/>
  <c r="E354" i="2"/>
  <c r="F354" i="5"/>
  <c r="E355" i="2"/>
  <c r="F355" i="5"/>
  <c r="E356" i="2"/>
  <c r="F356" i="5"/>
  <c r="E357" i="2"/>
  <c r="F357" i="5"/>
  <c r="E358" i="2"/>
  <c r="F358" i="5"/>
  <c r="E359" i="2"/>
  <c r="F359" i="5"/>
  <c r="E360" i="2"/>
  <c r="F360" i="5"/>
  <c r="E361" i="2"/>
  <c r="F361" i="5"/>
  <c r="E362" i="2"/>
  <c r="F362" i="5"/>
  <c r="E363" i="2"/>
  <c r="F363" i="5"/>
  <c r="E364" i="2"/>
  <c r="F364" i="5"/>
  <c r="E365" i="2"/>
  <c r="F365" i="5"/>
  <c r="E366" i="2"/>
  <c r="F366" i="5"/>
  <c r="E367" i="2"/>
  <c r="F367" i="5"/>
  <c r="E368" i="2"/>
  <c r="F368" i="5"/>
  <c r="E369" i="2"/>
  <c r="F369" i="5"/>
  <c r="E370" i="2"/>
  <c r="F370" i="5"/>
  <c r="E371" i="2"/>
  <c r="F371" i="5"/>
  <c r="E372" i="2"/>
  <c r="F372" i="5"/>
  <c r="E373" i="2"/>
  <c r="F373" i="5"/>
  <c r="E374" i="2"/>
  <c r="F374" i="5"/>
  <c r="E375" i="2"/>
  <c r="F375" i="5"/>
  <c r="E376" i="2"/>
  <c r="F376" i="5"/>
  <c r="E377" i="2"/>
  <c r="F377" i="5"/>
  <c r="E378" i="2"/>
  <c r="F378" i="5"/>
  <c r="E379" i="2"/>
  <c r="F379" i="5"/>
  <c r="E380" i="2"/>
  <c r="F380" i="5"/>
  <c r="E381" i="2"/>
  <c r="F381" i="5"/>
  <c r="E382" i="2"/>
  <c r="F382" i="5"/>
  <c r="E383" i="2"/>
  <c r="F383" i="5"/>
  <c r="E384" i="2"/>
  <c r="F384" i="5"/>
  <c r="E385" i="2"/>
  <c r="F385" i="5"/>
  <c r="E386" i="2"/>
  <c r="F386" i="5"/>
  <c r="E387" i="2"/>
  <c r="F387" i="5"/>
  <c r="E388" i="2"/>
  <c r="F388" i="5"/>
  <c r="E389" i="2"/>
  <c r="F389" i="5"/>
  <c r="E390" i="2"/>
  <c r="F390" i="5"/>
  <c r="E391" i="2"/>
  <c r="F391" i="5"/>
  <c r="E392" i="2"/>
  <c r="F392" i="5"/>
  <c r="E393" i="2"/>
  <c r="F393" i="5"/>
  <c r="E394" i="2"/>
  <c r="F394" i="5"/>
  <c r="E395" i="2"/>
  <c r="F395" i="5"/>
  <c r="E396" i="2"/>
  <c r="F396" i="5"/>
  <c r="E397" i="2"/>
  <c r="F397" i="5"/>
  <c r="E398" i="2"/>
  <c r="F398" i="5"/>
  <c r="E399" i="2"/>
  <c r="F399" i="5"/>
  <c r="E400" i="2"/>
  <c r="F400" i="5"/>
  <c r="E401" i="2"/>
  <c r="F401" i="5"/>
  <c r="E402" i="2"/>
  <c r="F402" i="5"/>
  <c r="E403" i="2"/>
  <c r="F403" i="5"/>
  <c r="E404" i="2"/>
  <c r="F404" i="5"/>
  <c r="E405" i="2"/>
  <c r="F405" i="5"/>
  <c r="E406" i="2"/>
  <c r="F406" i="5"/>
  <c r="E407" i="2"/>
  <c r="F407" i="5"/>
  <c r="E408" i="2"/>
  <c r="F408" i="5"/>
  <c r="E409" i="2"/>
  <c r="F409" i="5"/>
  <c r="E410" i="2"/>
  <c r="F410" i="5"/>
  <c r="E411" i="2"/>
  <c r="F411" i="5"/>
  <c r="E412" i="2"/>
  <c r="F412" i="5"/>
  <c r="E413" i="2"/>
  <c r="F413" i="5"/>
  <c r="E414" i="2"/>
  <c r="F414" i="5"/>
  <c r="E415" i="2"/>
  <c r="F415" i="5"/>
  <c r="E416" i="2"/>
  <c r="F416" i="5"/>
  <c r="E417" i="2"/>
  <c r="F417" i="5"/>
  <c r="E418" i="2"/>
  <c r="F418" i="5"/>
  <c r="E419" i="2"/>
  <c r="F419" i="5"/>
  <c r="E420" i="2"/>
  <c r="F420" i="5"/>
  <c r="E421" i="2"/>
  <c r="F421" i="5"/>
  <c r="E422" i="2"/>
  <c r="F422" i="5"/>
  <c r="E423" i="2"/>
  <c r="F423" i="5"/>
  <c r="E424" i="2"/>
  <c r="F424" i="5"/>
  <c r="E425" i="2"/>
  <c r="F425" i="5"/>
  <c r="E426" i="2"/>
  <c r="F426" i="5"/>
  <c r="E427" i="2"/>
  <c r="F427" i="5"/>
  <c r="E428" i="2"/>
  <c r="F428" i="5"/>
  <c r="E429" i="2"/>
  <c r="F429" i="5"/>
  <c r="E430" i="2"/>
  <c r="F430" i="5"/>
  <c r="E431" i="2"/>
  <c r="F431" i="5"/>
  <c r="E432" i="2"/>
  <c r="F432" i="5"/>
  <c r="E433" i="2"/>
  <c r="F433" i="5"/>
  <c r="E434" i="2"/>
  <c r="F434" i="5"/>
  <c r="E435" i="2"/>
  <c r="F435" i="5"/>
  <c r="E436" i="2"/>
  <c r="F436" i="5"/>
  <c r="E437" i="2"/>
  <c r="F437" i="5"/>
  <c r="E438" i="2"/>
  <c r="F438" i="5"/>
  <c r="E439" i="2"/>
  <c r="F439" i="5"/>
  <c r="E440" i="2"/>
  <c r="F440" i="5"/>
  <c r="E441" i="2"/>
  <c r="F441" i="5"/>
  <c r="E442" i="2"/>
  <c r="F442" i="5"/>
  <c r="E443" i="2"/>
  <c r="F443" i="5"/>
  <c r="E444" i="2"/>
  <c r="F444" i="5"/>
  <c r="E445" i="2"/>
  <c r="F445" i="5"/>
  <c r="E446" i="2"/>
  <c r="F446" i="5"/>
  <c r="E447" i="2"/>
  <c r="F447" i="5"/>
  <c r="E448" i="2"/>
  <c r="F448" i="5"/>
  <c r="E449" i="2"/>
  <c r="F449" i="5"/>
  <c r="E450" i="2"/>
  <c r="F450" i="5"/>
  <c r="E451" i="2"/>
  <c r="F451" i="5"/>
  <c r="E452" i="2"/>
  <c r="F452" i="5"/>
  <c r="E453" i="2"/>
  <c r="F453" i="5"/>
  <c r="E454" i="2"/>
  <c r="F454" i="5"/>
  <c r="E455" i="2"/>
  <c r="F455" i="5"/>
  <c r="E456" i="2"/>
  <c r="F456" i="5"/>
  <c r="E457" i="2"/>
  <c r="F457" i="5"/>
  <c r="E458" i="2"/>
  <c r="F458" i="5"/>
  <c r="E459" i="2"/>
  <c r="F459" i="5"/>
  <c r="E460" i="2"/>
  <c r="F460" i="5"/>
  <c r="E461" i="2"/>
  <c r="F461" i="5"/>
  <c r="E462" i="2"/>
  <c r="F462" i="5"/>
  <c r="E463" i="2"/>
  <c r="F463" i="5"/>
  <c r="E464" i="2"/>
  <c r="F464" i="5"/>
  <c r="E465" i="2"/>
  <c r="F465" i="5"/>
  <c r="E466" i="2"/>
  <c r="F466" i="5"/>
  <c r="E467" i="2"/>
  <c r="F467" i="5"/>
  <c r="E468" i="2"/>
  <c r="F468" i="5"/>
  <c r="E469" i="2"/>
  <c r="F469" i="5"/>
  <c r="E470" i="2"/>
  <c r="F470" i="5"/>
  <c r="E471" i="2"/>
  <c r="F471" i="5"/>
  <c r="E472" i="2"/>
  <c r="F472" i="5"/>
  <c r="E473" i="2"/>
  <c r="F473" i="5"/>
  <c r="E474" i="2"/>
  <c r="F474" i="5"/>
  <c r="E475" i="2"/>
  <c r="F475" i="5"/>
  <c r="E476" i="2"/>
  <c r="F476" i="5"/>
  <c r="E477" i="2"/>
  <c r="F477" i="5"/>
  <c r="E478" i="2"/>
  <c r="F478" i="5"/>
  <c r="E479" i="2"/>
  <c r="F479" i="5"/>
  <c r="E480" i="2"/>
  <c r="F480" i="5"/>
  <c r="E481" i="2"/>
  <c r="F481" i="5"/>
  <c r="E482" i="2"/>
  <c r="F482" i="5"/>
  <c r="E483" i="2"/>
  <c r="F483" i="5"/>
  <c r="E484" i="2"/>
  <c r="F484" i="5"/>
  <c r="E485" i="2"/>
  <c r="F485" i="5"/>
  <c r="E486" i="2"/>
  <c r="F486" i="5"/>
  <c r="E487" i="2"/>
  <c r="F487" i="5"/>
  <c r="E488" i="2"/>
  <c r="F488" i="5"/>
  <c r="E489" i="2"/>
  <c r="F489" i="5"/>
  <c r="E490" i="2"/>
  <c r="F490" i="5"/>
  <c r="E491" i="2"/>
  <c r="F491" i="5"/>
  <c r="E492" i="2"/>
  <c r="F492" i="5"/>
  <c r="E493" i="2"/>
  <c r="F493" i="5"/>
  <c r="E494" i="2"/>
  <c r="F494" i="5"/>
  <c r="E495" i="2"/>
  <c r="F495" i="5"/>
  <c r="E496" i="2"/>
  <c r="F496" i="5"/>
  <c r="E497" i="2"/>
  <c r="F497" i="5"/>
  <c r="E498" i="2"/>
  <c r="F498" i="5"/>
  <c r="E499" i="2"/>
  <c r="F499" i="5"/>
  <c r="E500" i="2"/>
  <c r="F500" i="5"/>
  <c r="E501" i="2"/>
  <c r="F501" i="5"/>
  <c r="E502" i="2"/>
  <c r="F502" i="5"/>
  <c r="E503" i="2"/>
  <c r="F503" i="5"/>
  <c r="E504" i="2"/>
  <c r="F504" i="5"/>
  <c r="E505" i="2"/>
  <c r="F505" i="5"/>
  <c r="E506" i="2"/>
  <c r="F506" i="5"/>
  <c r="E507" i="2"/>
  <c r="F507" i="5"/>
  <c r="E508" i="2"/>
  <c r="F508" i="5"/>
  <c r="E509" i="2"/>
  <c r="F509" i="5"/>
  <c r="E510" i="2"/>
  <c r="F510" i="5"/>
  <c r="E511" i="2"/>
  <c r="F511" i="5"/>
  <c r="E512" i="2"/>
  <c r="F512" i="5"/>
  <c r="E513" i="2"/>
  <c r="F513" i="5"/>
  <c r="E514" i="2"/>
  <c r="F514" i="5"/>
  <c r="E515" i="2"/>
  <c r="F515" i="5"/>
  <c r="E516" i="2"/>
  <c r="F516" i="5"/>
  <c r="E517" i="2"/>
  <c r="F517" i="5"/>
  <c r="E518" i="2"/>
  <c r="F518" i="5"/>
  <c r="E519" i="2"/>
  <c r="F519" i="5"/>
  <c r="E520" i="2"/>
  <c r="F520" i="5"/>
  <c r="E521" i="2"/>
  <c r="F521" i="5"/>
  <c r="E522" i="2"/>
  <c r="F522" i="5"/>
  <c r="E523" i="2"/>
  <c r="F523" i="5"/>
  <c r="E524" i="2"/>
  <c r="F524" i="5"/>
  <c r="E525" i="2"/>
  <c r="F525" i="5"/>
  <c r="E526" i="2"/>
  <c r="F526" i="5"/>
  <c r="E527" i="2"/>
  <c r="F527" i="5"/>
  <c r="E528" i="2"/>
  <c r="F528" i="5"/>
  <c r="E529" i="2"/>
  <c r="F529" i="5"/>
  <c r="E530" i="2"/>
  <c r="F530" i="5"/>
  <c r="E531" i="2"/>
  <c r="F531" i="5"/>
  <c r="E532" i="2"/>
  <c r="F532" i="5"/>
  <c r="E533" i="2"/>
  <c r="F533" i="5"/>
  <c r="E534" i="2"/>
  <c r="F534" i="5"/>
  <c r="E535" i="2"/>
  <c r="F535" i="5"/>
  <c r="E536" i="2"/>
  <c r="F536" i="5"/>
  <c r="E537" i="2"/>
  <c r="F537" i="5"/>
  <c r="E538" i="2"/>
  <c r="F538" i="5"/>
  <c r="E539" i="2"/>
  <c r="F539" i="5"/>
  <c r="E540" i="2"/>
  <c r="F540" i="5"/>
  <c r="E541" i="2"/>
  <c r="F541" i="5"/>
  <c r="E542" i="2"/>
  <c r="F542" i="5"/>
  <c r="E543" i="2"/>
  <c r="F543" i="5"/>
  <c r="E544" i="2"/>
  <c r="F544" i="5"/>
  <c r="E545" i="2"/>
  <c r="F545" i="5"/>
  <c r="E546" i="2"/>
  <c r="F546" i="5"/>
  <c r="E547" i="2"/>
  <c r="F547" i="5"/>
  <c r="E548" i="2"/>
  <c r="F548" i="5"/>
  <c r="E549" i="2"/>
  <c r="F549" i="5"/>
  <c r="E550" i="2"/>
  <c r="F550" i="5"/>
  <c r="E551" i="2"/>
  <c r="F551" i="5"/>
  <c r="E552" i="2"/>
  <c r="F552" i="5"/>
  <c r="E553" i="2"/>
  <c r="F553" i="5"/>
  <c r="E554" i="2"/>
  <c r="F554" i="5"/>
  <c r="E555" i="2"/>
  <c r="F555" i="5"/>
  <c r="E556" i="2"/>
  <c r="F556" i="5"/>
  <c r="E557" i="2"/>
  <c r="F557" i="5"/>
  <c r="E558" i="2"/>
  <c r="F558" i="5"/>
  <c r="E559" i="2"/>
  <c r="F559" i="5"/>
  <c r="E560" i="2"/>
  <c r="F560" i="5"/>
  <c r="E561" i="2"/>
  <c r="F561" i="5"/>
  <c r="E562" i="2"/>
  <c r="F562" i="5"/>
  <c r="E563" i="2"/>
  <c r="F563" i="5"/>
  <c r="E564" i="2"/>
  <c r="F564" i="5"/>
  <c r="E565" i="2"/>
  <c r="F565" i="5"/>
  <c r="E566" i="2"/>
  <c r="F566" i="5"/>
  <c r="E567" i="2"/>
  <c r="F567" i="5"/>
  <c r="E568" i="2"/>
  <c r="F568" i="5"/>
  <c r="E569" i="2"/>
  <c r="F569" i="5"/>
  <c r="E570" i="2"/>
  <c r="F570" i="5"/>
  <c r="E571" i="2"/>
  <c r="F571" i="5"/>
  <c r="E572" i="2"/>
  <c r="F572" i="5"/>
  <c r="E573" i="2"/>
  <c r="F573" i="5"/>
  <c r="E574" i="2"/>
  <c r="F574" i="5"/>
  <c r="E575" i="2"/>
  <c r="F575" i="5"/>
  <c r="E576" i="2"/>
  <c r="F576" i="5"/>
  <c r="E577" i="2"/>
  <c r="F577" i="5"/>
  <c r="E578" i="2"/>
  <c r="F578" i="5"/>
  <c r="E579" i="2"/>
  <c r="F579" i="5"/>
  <c r="E580" i="2"/>
  <c r="F580" i="5"/>
  <c r="E581" i="2"/>
  <c r="F581" i="5"/>
  <c r="E582" i="2"/>
  <c r="F582" i="5"/>
  <c r="E583" i="2"/>
  <c r="F583" i="5"/>
  <c r="E584" i="2"/>
  <c r="F584" i="5"/>
  <c r="E585" i="2"/>
  <c r="F585" i="5"/>
  <c r="E586" i="2"/>
  <c r="F586" i="5"/>
  <c r="E587" i="2"/>
  <c r="F587" i="5"/>
  <c r="E588" i="2"/>
  <c r="F588" i="5"/>
  <c r="E589" i="2"/>
  <c r="F589" i="5"/>
  <c r="E590" i="2"/>
  <c r="F590" i="5"/>
  <c r="E591" i="2"/>
  <c r="F591" i="5"/>
  <c r="E592" i="2"/>
  <c r="F592" i="5"/>
  <c r="E593" i="2"/>
  <c r="F593" i="5"/>
  <c r="E594" i="2"/>
  <c r="F594" i="5"/>
  <c r="E595" i="2"/>
  <c r="F595" i="5"/>
  <c r="E596" i="2"/>
  <c r="F596" i="5"/>
  <c r="E597" i="2"/>
  <c r="F597" i="5"/>
  <c r="E598" i="2"/>
  <c r="F598" i="5"/>
  <c r="E599" i="2"/>
  <c r="F599" i="5"/>
  <c r="E600" i="2"/>
  <c r="F600" i="5"/>
  <c r="E601" i="2"/>
  <c r="F601" i="5"/>
  <c r="E602" i="2"/>
  <c r="F602" i="5"/>
  <c r="E603" i="2"/>
  <c r="F603" i="5"/>
  <c r="E604" i="2"/>
  <c r="F604" i="5"/>
  <c r="E605" i="2"/>
  <c r="F605" i="5"/>
  <c r="E606" i="2"/>
  <c r="F606" i="5"/>
  <c r="E607" i="2"/>
  <c r="F607" i="5"/>
  <c r="E608" i="2"/>
  <c r="F608" i="5"/>
  <c r="E609" i="2"/>
  <c r="F609" i="5"/>
  <c r="E610" i="2"/>
  <c r="F610" i="5"/>
  <c r="E611" i="2"/>
  <c r="F611" i="5"/>
  <c r="E612" i="2"/>
  <c r="F612" i="5"/>
  <c r="E613" i="2"/>
  <c r="F613" i="5"/>
  <c r="E614" i="2"/>
  <c r="F614" i="5"/>
  <c r="E615" i="2"/>
  <c r="F615" i="5"/>
  <c r="E616" i="2"/>
  <c r="F616" i="5"/>
  <c r="E617" i="2"/>
  <c r="F617" i="5"/>
  <c r="E618" i="2"/>
  <c r="F618" i="5"/>
  <c r="E619" i="2"/>
  <c r="F619" i="5"/>
  <c r="E620" i="2"/>
  <c r="F620" i="5"/>
  <c r="E621" i="2"/>
  <c r="F621" i="5"/>
  <c r="E622" i="2"/>
  <c r="F622" i="5"/>
  <c r="E623" i="2"/>
  <c r="F623" i="5"/>
  <c r="E624" i="2"/>
  <c r="F624" i="5"/>
  <c r="E625" i="2"/>
  <c r="F625" i="5"/>
  <c r="E626" i="2"/>
  <c r="F626" i="5"/>
  <c r="E627" i="2"/>
  <c r="F627" i="5"/>
  <c r="E628" i="2"/>
  <c r="F628" i="5"/>
  <c r="E629" i="2"/>
  <c r="F629" i="5"/>
  <c r="E630" i="2"/>
  <c r="F630" i="5"/>
  <c r="E631" i="2"/>
  <c r="F631" i="5"/>
  <c r="E632" i="2"/>
  <c r="F632" i="5"/>
  <c r="E633" i="2"/>
  <c r="F633" i="5"/>
  <c r="E634" i="2"/>
  <c r="F634" i="5"/>
  <c r="E635" i="2"/>
  <c r="F635" i="5"/>
  <c r="E636" i="2"/>
  <c r="F636" i="5"/>
  <c r="E637" i="2"/>
  <c r="F637" i="5"/>
  <c r="E638" i="2"/>
  <c r="F638" i="5"/>
  <c r="E639" i="2"/>
  <c r="F639" i="5"/>
  <c r="E640" i="2"/>
  <c r="F640" i="5"/>
  <c r="E641" i="2"/>
  <c r="F641" i="5"/>
  <c r="E642" i="2"/>
  <c r="F642" i="5"/>
  <c r="E643" i="2"/>
  <c r="F643" i="5"/>
  <c r="E644" i="2"/>
  <c r="F644" i="5"/>
  <c r="E645" i="2"/>
  <c r="F645" i="5"/>
  <c r="E646" i="2"/>
  <c r="F646" i="5"/>
  <c r="E647" i="2"/>
  <c r="F647" i="5"/>
  <c r="E648" i="2"/>
  <c r="F648" i="5"/>
  <c r="E649" i="2"/>
  <c r="F649" i="5"/>
  <c r="E650" i="2"/>
  <c r="F650" i="5"/>
  <c r="E651" i="2"/>
  <c r="F651" i="5"/>
  <c r="E652" i="2"/>
  <c r="F652" i="5"/>
  <c r="E653" i="2"/>
  <c r="F653" i="5"/>
  <c r="E654" i="2"/>
  <c r="F654" i="5"/>
  <c r="E655" i="2"/>
  <c r="F655" i="5"/>
  <c r="E656" i="2"/>
  <c r="F656" i="5"/>
  <c r="E657" i="2"/>
  <c r="F657" i="5"/>
  <c r="E658" i="2"/>
  <c r="F658" i="5"/>
  <c r="E659" i="2"/>
  <c r="F659" i="5"/>
  <c r="E660" i="2"/>
  <c r="F660" i="5"/>
  <c r="E661" i="2"/>
  <c r="F661" i="5"/>
  <c r="E662" i="2"/>
  <c r="F662" i="5"/>
  <c r="E663" i="2"/>
  <c r="F663" i="5"/>
  <c r="E664" i="2"/>
  <c r="F664" i="5"/>
  <c r="E665" i="2"/>
  <c r="F665" i="5"/>
  <c r="E666" i="2"/>
  <c r="F666" i="5"/>
  <c r="E667" i="2"/>
  <c r="F667" i="5"/>
  <c r="E668" i="2"/>
  <c r="F668" i="5"/>
  <c r="E669" i="2"/>
  <c r="F669" i="5"/>
  <c r="E670" i="2"/>
  <c r="F670" i="5"/>
  <c r="E671" i="2"/>
  <c r="F671" i="5"/>
  <c r="E672" i="2"/>
  <c r="F672" i="5"/>
  <c r="E673" i="2"/>
  <c r="F673" i="5"/>
  <c r="E674" i="2"/>
  <c r="F674" i="5"/>
  <c r="E675" i="2"/>
  <c r="F675" i="5"/>
  <c r="E676" i="2"/>
  <c r="F676" i="5"/>
  <c r="E677" i="2"/>
  <c r="F677" i="5"/>
  <c r="E678" i="2"/>
  <c r="F678" i="5"/>
  <c r="E679" i="2"/>
  <c r="F679" i="5"/>
  <c r="E680" i="2"/>
  <c r="F680" i="5"/>
  <c r="E681" i="2"/>
  <c r="F681" i="5"/>
  <c r="E682" i="2"/>
  <c r="F682" i="5"/>
  <c r="E683" i="2"/>
  <c r="F683" i="5"/>
  <c r="E684" i="2"/>
  <c r="F684" i="5"/>
  <c r="E685" i="2"/>
  <c r="F685" i="5"/>
  <c r="E686" i="2"/>
  <c r="F686" i="5"/>
  <c r="E687" i="2"/>
  <c r="F687" i="5"/>
  <c r="E688" i="2"/>
  <c r="F688" i="5"/>
  <c r="E689" i="2"/>
  <c r="F689" i="5"/>
  <c r="E690" i="2"/>
  <c r="F690" i="5"/>
  <c r="E691" i="2"/>
  <c r="F691" i="5"/>
  <c r="E692" i="2"/>
  <c r="F692" i="5"/>
  <c r="E693" i="2"/>
  <c r="F693" i="5"/>
  <c r="E694" i="2"/>
  <c r="F694" i="5"/>
  <c r="E695" i="2"/>
  <c r="F695" i="5"/>
  <c r="E696" i="2"/>
  <c r="F696" i="5"/>
  <c r="E697" i="2"/>
  <c r="F697" i="5"/>
  <c r="E698" i="2"/>
  <c r="F698" i="5"/>
  <c r="E699" i="2"/>
  <c r="F699" i="5"/>
  <c r="E700" i="2"/>
  <c r="F700" i="5"/>
  <c r="E701" i="2"/>
  <c r="F701" i="5"/>
  <c r="E702" i="2"/>
  <c r="F702" i="5"/>
  <c r="E703" i="2"/>
  <c r="F703" i="5"/>
  <c r="E704" i="2"/>
  <c r="F704" i="5"/>
  <c r="E705" i="2"/>
  <c r="F705" i="5"/>
  <c r="E706" i="2"/>
  <c r="F706" i="5"/>
  <c r="E707" i="2"/>
  <c r="F707" i="5"/>
  <c r="E708" i="2"/>
  <c r="F708" i="5"/>
  <c r="E709" i="2"/>
  <c r="F709" i="5"/>
  <c r="E710" i="2"/>
  <c r="F710" i="5"/>
  <c r="E711" i="2"/>
  <c r="F711" i="5"/>
  <c r="E712" i="2"/>
  <c r="F712" i="5"/>
  <c r="E713" i="2"/>
  <c r="F713" i="5"/>
  <c r="E714" i="2"/>
  <c r="F714" i="5"/>
  <c r="E715" i="2"/>
  <c r="F715" i="5"/>
  <c r="E716" i="2"/>
  <c r="F716" i="5"/>
  <c r="E717" i="2"/>
  <c r="F717" i="5"/>
  <c r="E718" i="2"/>
  <c r="F718" i="5"/>
  <c r="E719" i="2"/>
  <c r="F719" i="5"/>
  <c r="E720" i="2"/>
  <c r="F720" i="5"/>
  <c r="E721" i="2"/>
  <c r="F721" i="5"/>
  <c r="E722" i="2"/>
  <c r="F722" i="5"/>
  <c r="E723" i="2"/>
  <c r="F723" i="5"/>
  <c r="E724" i="2"/>
  <c r="F724" i="5"/>
  <c r="E725" i="2"/>
  <c r="F725" i="5"/>
  <c r="E726" i="2"/>
  <c r="F726" i="5"/>
  <c r="E727" i="2"/>
  <c r="F727" i="5"/>
  <c r="E728" i="2"/>
  <c r="F728" i="5"/>
  <c r="E729" i="2"/>
  <c r="F729" i="5"/>
  <c r="E730" i="2"/>
  <c r="F730" i="5"/>
  <c r="E731" i="2"/>
  <c r="F731" i="5"/>
  <c r="E732" i="2"/>
  <c r="F732" i="5"/>
  <c r="E733" i="2"/>
  <c r="F733" i="5"/>
  <c r="E734" i="2"/>
  <c r="F734" i="5"/>
  <c r="E735" i="2"/>
  <c r="F735" i="5"/>
  <c r="E736" i="2"/>
  <c r="F736" i="5"/>
  <c r="E737" i="2"/>
  <c r="F737" i="5"/>
  <c r="E738" i="2"/>
  <c r="F738" i="5"/>
  <c r="E739" i="2"/>
  <c r="F739" i="5"/>
  <c r="E740" i="2"/>
  <c r="F740" i="5"/>
  <c r="E741" i="2"/>
  <c r="F741" i="5"/>
  <c r="E742" i="2"/>
  <c r="F742" i="5"/>
  <c r="E743" i="2"/>
  <c r="F743" i="5"/>
  <c r="E744" i="2"/>
  <c r="F744" i="5"/>
  <c r="E745" i="2"/>
  <c r="F745" i="5"/>
  <c r="E746" i="2"/>
  <c r="F746" i="5"/>
  <c r="E747" i="2"/>
  <c r="F747" i="5"/>
  <c r="E748" i="2"/>
  <c r="F748" i="5"/>
  <c r="E749" i="2"/>
  <c r="F749" i="5"/>
  <c r="E750" i="2"/>
  <c r="F750" i="5"/>
  <c r="E751" i="2"/>
  <c r="F751" i="5"/>
  <c r="E752" i="2"/>
  <c r="F752" i="5"/>
  <c r="E753" i="2"/>
  <c r="F753" i="5"/>
  <c r="E754" i="2"/>
  <c r="F754" i="5"/>
  <c r="E755" i="2"/>
  <c r="F755" i="5"/>
  <c r="E756" i="2"/>
  <c r="F756" i="5"/>
  <c r="E757" i="2"/>
  <c r="F757" i="5"/>
  <c r="E758" i="2"/>
  <c r="F758" i="5"/>
  <c r="E759" i="2"/>
  <c r="F759" i="5"/>
  <c r="E760" i="2"/>
  <c r="F760" i="5"/>
  <c r="E761" i="2"/>
  <c r="F761" i="5"/>
  <c r="E762" i="2"/>
  <c r="F762" i="5"/>
  <c r="E763" i="2"/>
  <c r="F763" i="5"/>
  <c r="E764" i="2"/>
  <c r="F764" i="5"/>
  <c r="E765" i="2"/>
  <c r="F765" i="5"/>
  <c r="E766" i="2"/>
  <c r="F766" i="5"/>
  <c r="E767" i="2"/>
  <c r="F767" i="5"/>
  <c r="E768" i="2"/>
  <c r="F768" i="5"/>
  <c r="E769" i="2"/>
  <c r="F769" i="5"/>
  <c r="E770" i="2"/>
  <c r="F770" i="5"/>
  <c r="E771" i="2"/>
  <c r="F771" i="5"/>
  <c r="E772" i="2"/>
  <c r="F772" i="5"/>
  <c r="E773" i="2"/>
  <c r="F773" i="5"/>
  <c r="E774" i="2"/>
  <c r="F774" i="5"/>
  <c r="E775" i="2"/>
  <c r="F775" i="5"/>
  <c r="E776" i="2"/>
  <c r="F776" i="5"/>
  <c r="E777" i="2"/>
  <c r="F777" i="5"/>
  <c r="E778" i="2"/>
  <c r="F778" i="5"/>
  <c r="E779" i="2"/>
  <c r="F779" i="5"/>
  <c r="E780" i="2"/>
  <c r="F780" i="5"/>
  <c r="E781" i="2"/>
  <c r="F781" i="5"/>
  <c r="E782" i="2"/>
  <c r="F782" i="5"/>
  <c r="E783" i="2"/>
  <c r="F783" i="5"/>
  <c r="E784" i="2"/>
  <c r="F784" i="5"/>
  <c r="E785" i="2"/>
  <c r="F785" i="5"/>
  <c r="E786" i="2"/>
  <c r="F786" i="5"/>
  <c r="E787" i="2"/>
  <c r="F787" i="5"/>
  <c r="E788" i="2"/>
  <c r="F788" i="5"/>
  <c r="E789" i="2"/>
  <c r="F789" i="5"/>
  <c r="E790" i="2"/>
  <c r="F790" i="5"/>
  <c r="E791" i="2"/>
  <c r="F791" i="5"/>
  <c r="E792" i="2"/>
  <c r="F792" i="5"/>
  <c r="E793" i="2"/>
  <c r="F793" i="5"/>
  <c r="E794" i="2"/>
  <c r="F794" i="5"/>
  <c r="E795" i="2"/>
  <c r="F795" i="5"/>
  <c r="E796" i="2"/>
  <c r="F796" i="5"/>
  <c r="E797" i="2"/>
  <c r="F797" i="5"/>
  <c r="E798" i="2"/>
  <c r="F798" i="5"/>
  <c r="E799" i="2"/>
  <c r="F799" i="5"/>
  <c r="E800" i="2"/>
  <c r="F800" i="5"/>
  <c r="E801" i="2"/>
  <c r="F801" i="5"/>
  <c r="E802" i="2"/>
  <c r="F802" i="5"/>
  <c r="E803" i="2"/>
  <c r="F803" i="5"/>
  <c r="E804" i="2"/>
  <c r="F804" i="5"/>
  <c r="E805" i="2"/>
  <c r="F805" i="5"/>
  <c r="E806" i="2"/>
  <c r="F806" i="5"/>
  <c r="E807" i="2"/>
  <c r="F807" i="5"/>
  <c r="E808" i="2"/>
  <c r="F808" i="5"/>
  <c r="E809" i="2"/>
  <c r="F809" i="5"/>
  <c r="E810" i="2"/>
  <c r="F810" i="5"/>
  <c r="E811" i="2"/>
  <c r="F811" i="5"/>
  <c r="E812" i="2"/>
  <c r="F812" i="5"/>
  <c r="E813" i="2"/>
  <c r="F813" i="5"/>
  <c r="E814" i="2"/>
  <c r="F814" i="5"/>
  <c r="E815" i="2"/>
  <c r="F815" i="5"/>
  <c r="E816" i="2"/>
  <c r="F816" i="5"/>
  <c r="E817" i="2"/>
  <c r="F817" i="5"/>
  <c r="E818" i="2"/>
  <c r="F818" i="5"/>
  <c r="E819" i="2"/>
  <c r="F819" i="5"/>
  <c r="E820" i="2"/>
  <c r="F820" i="5"/>
  <c r="E821" i="2"/>
  <c r="F821" i="5"/>
  <c r="E822" i="2"/>
  <c r="F822" i="5"/>
  <c r="E823" i="2"/>
  <c r="F823" i="5"/>
  <c r="E824" i="2"/>
  <c r="F824" i="5"/>
  <c r="E825" i="2"/>
  <c r="F825" i="5"/>
  <c r="E826" i="2"/>
  <c r="F826" i="5"/>
  <c r="E827" i="2"/>
  <c r="F827" i="5"/>
  <c r="E828" i="2"/>
  <c r="F828" i="5"/>
  <c r="E829" i="2"/>
  <c r="F829" i="5"/>
  <c r="E830" i="2"/>
  <c r="F830" i="5"/>
  <c r="E831" i="2"/>
  <c r="F831" i="5"/>
  <c r="E832" i="2"/>
  <c r="F832" i="5"/>
  <c r="E833" i="2"/>
  <c r="F833" i="5"/>
  <c r="E834" i="2"/>
  <c r="F834" i="5"/>
  <c r="E835" i="2"/>
  <c r="F835" i="5"/>
  <c r="E836" i="2"/>
  <c r="F836" i="5"/>
  <c r="E837" i="2"/>
  <c r="F837" i="5"/>
  <c r="E838" i="2"/>
  <c r="F838" i="5"/>
  <c r="E839" i="2"/>
  <c r="F839" i="5"/>
  <c r="E840" i="2"/>
  <c r="F840" i="5"/>
  <c r="E841" i="2"/>
  <c r="F841" i="5"/>
  <c r="E842" i="2"/>
  <c r="F842" i="5"/>
  <c r="E843" i="2"/>
  <c r="F843" i="5"/>
  <c r="E844" i="2"/>
  <c r="F844" i="5"/>
  <c r="E845" i="2"/>
  <c r="F845" i="5"/>
  <c r="E846" i="2"/>
  <c r="F846" i="5"/>
  <c r="E847" i="2"/>
  <c r="F847" i="5"/>
  <c r="E848" i="2"/>
  <c r="F848" i="5"/>
  <c r="E849" i="2"/>
  <c r="F849" i="5"/>
  <c r="E850" i="2"/>
  <c r="F850" i="5"/>
  <c r="E851" i="2"/>
  <c r="F851" i="5"/>
  <c r="E852" i="2"/>
  <c r="F852" i="5"/>
  <c r="E853" i="2"/>
  <c r="F853" i="5"/>
  <c r="E854" i="2"/>
  <c r="F854" i="5"/>
  <c r="E855" i="2"/>
  <c r="F855" i="5"/>
  <c r="E856" i="2"/>
  <c r="F856" i="5"/>
  <c r="E857" i="2"/>
  <c r="F857" i="5"/>
  <c r="E858" i="2"/>
  <c r="F858" i="5"/>
  <c r="E859" i="2"/>
  <c r="F859" i="5"/>
  <c r="E860" i="2"/>
  <c r="F860" i="5"/>
  <c r="E861" i="2"/>
  <c r="F861" i="5"/>
  <c r="E862" i="2"/>
  <c r="F862" i="5"/>
  <c r="E863" i="2"/>
  <c r="F863" i="5"/>
  <c r="E864" i="2"/>
  <c r="F864" i="5"/>
  <c r="E865" i="2"/>
  <c r="F865" i="5"/>
  <c r="E866" i="2"/>
  <c r="F866" i="5"/>
  <c r="E867" i="2"/>
  <c r="F867" i="5"/>
  <c r="E868" i="2"/>
  <c r="F868" i="5"/>
  <c r="E869" i="2"/>
  <c r="F869" i="5"/>
  <c r="E870" i="2"/>
  <c r="F870" i="5"/>
  <c r="E871" i="2"/>
  <c r="F871" i="5"/>
  <c r="E872" i="2"/>
  <c r="F872" i="5"/>
  <c r="E873" i="2"/>
  <c r="F873" i="5"/>
  <c r="E874" i="2"/>
  <c r="F874" i="5"/>
  <c r="E875" i="2"/>
  <c r="F875" i="5"/>
  <c r="E876" i="2"/>
  <c r="F876" i="5"/>
  <c r="E877" i="2"/>
  <c r="F877" i="5"/>
  <c r="E878" i="2"/>
  <c r="F878" i="5"/>
  <c r="E879" i="2"/>
  <c r="F879" i="5"/>
  <c r="E880" i="2"/>
  <c r="F880" i="5"/>
  <c r="E881" i="2"/>
  <c r="F881" i="5"/>
  <c r="E882" i="2"/>
  <c r="F882" i="5"/>
  <c r="E883" i="2"/>
  <c r="F883" i="5"/>
  <c r="E884" i="2"/>
  <c r="F884" i="5"/>
  <c r="E885" i="2"/>
  <c r="F885" i="5"/>
  <c r="E886" i="2"/>
  <c r="F886" i="5"/>
  <c r="E887" i="2"/>
  <c r="F887" i="5"/>
  <c r="E888" i="2"/>
  <c r="F888" i="5"/>
  <c r="E889" i="2"/>
  <c r="F889" i="5"/>
  <c r="E890" i="2"/>
  <c r="F890" i="5"/>
  <c r="E891" i="2"/>
  <c r="F891" i="5"/>
  <c r="E892" i="2"/>
  <c r="F892" i="5"/>
  <c r="E893" i="2"/>
  <c r="F893" i="5"/>
  <c r="E894" i="2"/>
  <c r="F894" i="5"/>
  <c r="E895" i="2"/>
  <c r="F895" i="5"/>
  <c r="E896" i="2"/>
  <c r="F896" i="5"/>
  <c r="E897" i="2"/>
  <c r="F897" i="5"/>
  <c r="E898" i="2"/>
  <c r="F898" i="5"/>
  <c r="E899" i="2"/>
  <c r="F899" i="5"/>
  <c r="E900" i="2"/>
  <c r="F900" i="5"/>
  <c r="E901" i="2"/>
  <c r="F901" i="5"/>
  <c r="E902" i="2"/>
  <c r="F902" i="5"/>
  <c r="E903" i="2"/>
  <c r="F903" i="5"/>
  <c r="E904" i="2"/>
  <c r="F904" i="5"/>
  <c r="E905" i="2"/>
  <c r="F905" i="5"/>
  <c r="E906" i="2"/>
  <c r="F906" i="5"/>
  <c r="E907" i="2"/>
  <c r="F907" i="5"/>
  <c r="E908" i="2"/>
  <c r="F908" i="5"/>
  <c r="E909" i="2"/>
  <c r="F909" i="5"/>
  <c r="E910" i="2"/>
  <c r="F910" i="5"/>
  <c r="E911" i="2"/>
  <c r="F911" i="5"/>
  <c r="E912" i="2"/>
  <c r="F912" i="5"/>
  <c r="E913" i="2"/>
  <c r="F913" i="5"/>
  <c r="E914" i="2"/>
  <c r="F914" i="5"/>
  <c r="E915" i="2"/>
  <c r="F915" i="5"/>
  <c r="E916" i="2"/>
  <c r="F916" i="5"/>
  <c r="E917" i="2"/>
  <c r="F917" i="5"/>
  <c r="E918" i="2"/>
  <c r="F918" i="5"/>
  <c r="E919" i="2"/>
  <c r="F919" i="5"/>
  <c r="E920" i="2"/>
  <c r="F920" i="5"/>
  <c r="E921" i="2"/>
  <c r="F921" i="5"/>
  <c r="E922" i="2"/>
  <c r="F922" i="5"/>
  <c r="E923" i="2"/>
  <c r="F923" i="5"/>
  <c r="E924" i="2"/>
  <c r="F924" i="5"/>
  <c r="E925" i="2"/>
  <c r="F925" i="5"/>
  <c r="E926" i="2"/>
  <c r="F926" i="5"/>
  <c r="E927" i="2"/>
  <c r="F927" i="5"/>
  <c r="E928" i="2"/>
  <c r="F928" i="5"/>
  <c r="E929" i="2"/>
  <c r="F929" i="5"/>
  <c r="E930" i="2"/>
  <c r="F930" i="5"/>
  <c r="E931" i="2"/>
  <c r="F931" i="5"/>
  <c r="E932" i="2"/>
  <c r="F932" i="5"/>
  <c r="E933" i="2"/>
  <c r="F933" i="5"/>
  <c r="E934" i="2"/>
  <c r="F934" i="5"/>
  <c r="E935" i="2"/>
  <c r="F935" i="5"/>
  <c r="E936" i="2"/>
  <c r="F936" i="5"/>
  <c r="E937" i="2"/>
  <c r="F937" i="5"/>
  <c r="E938" i="2"/>
  <c r="F938" i="5"/>
  <c r="E939" i="2"/>
  <c r="F939" i="5"/>
  <c r="E940" i="2"/>
  <c r="F940" i="5"/>
  <c r="E941" i="2"/>
  <c r="F941" i="5"/>
  <c r="E942" i="2"/>
  <c r="F942" i="5"/>
  <c r="E943" i="2"/>
  <c r="F943" i="5"/>
  <c r="E944" i="2"/>
  <c r="F944" i="5"/>
  <c r="E945" i="2"/>
  <c r="F945" i="5"/>
  <c r="E946" i="2"/>
  <c r="F946" i="5"/>
  <c r="E947" i="2"/>
  <c r="F947" i="5"/>
  <c r="E948" i="2"/>
  <c r="F948" i="5"/>
  <c r="E949" i="2"/>
  <c r="F949" i="5"/>
  <c r="E950" i="2"/>
  <c r="F950" i="5"/>
  <c r="E951" i="2"/>
  <c r="F951" i="5"/>
  <c r="E952" i="2"/>
  <c r="F952" i="5"/>
  <c r="E953" i="2"/>
  <c r="F953" i="5"/>
  <c r="E954" i="2"/>
  <c r="F954" i="5"/>
  <c r="E955" i="2"/>
  <c r="F955" i="5"/>
  <c r="E956" i="2"/>
  <c r="F956" i="5"/>
  <c r="E957" i="2"/>
  <c r="F957" i="5"/>
  <c r="E958" i="2"/>
  <c r="F958" i="5"/>
  <c r="E959" i="2"/>
  <c r="F959" i="5"/>
  <c r="E960" i="2"/>
  <c r="F960" i="5"/>
  <c r="E961" i="2"/>
  <c r="F961" i="5"/>
  <c r="E962" i="2"/>
  <c r="F962" i="5"/>
  <c r="E963" i="2"/>
  <c r="F963" i="5"/>
  <c r="E964" i="2"/>
  <c r="F964" i="5"/>
  <c r="E965" i="2"/>
  <c r="F965" i="5"/>
  <c r="E966" i="2"/>
  <c r="F966" i="5"/>
  <c r="E967" i="2"/>
  <c r="F967" i="5"/>
  <c r="E968" i="2"/>
  <c r="F968" i="5"/>
  <c r="E969" i="2"/>
  <c r="F969" i="5"/>
  <c r="E970" i="2"/>
  <c r="F970" i="5"/>
  <c r="E971" i="2"/>
  <c r="F971" i="5"/>
  <c r="E972" i="2"/>
  <c r="F972" i="5"/>
  <c r="E973" i="2"/>
  <c r="F973" i="5"/>
  <c r="E974" i="2"/>
  <c r="F974" i="5"/>
  <c r="E975" i="2"/>
  <c r="F975" i="5"/>
  <c r="E976" i="2"/>
  <c r="F976" i="5"/>
  <c r="E977" i="2"/>
  <c r="F977" i="5"/>
  <c r="E978" i="2"/>
  <c r="F978" i="5"/>
  <c r="E979" i="2"/>
  <c r="F979" i="5"/>
  <c r="E980" i="2"/>
  <c r="F980" i="5"/>
  <c r="E981" i="2"/>
  <c r="F981" i="5"/>
  <c r="E982" i="2"/>
  <c r="F982" i="5"/>
  <c r="E983" i="2"/>
  <c r="F983" i="5"/>
  <c r="E984" i="2"/>
  <c r="F984" i="5"/>
  <c r="E985" i="2"/>
  <c r="F985" i="5"/>
  <c r="E986" i="2"/>
  <c r="F986" i="5"/>
  <c r="E987" i="2"/>
  <c r="F987" i="5"/>
  <c r="E988" i="2"/>
  <c r="F988" i="5"/>
  <c r="E989" i="2"/>
  <c r="F989" i="5"/>
  <c r="E990" i="2"/>
  <c r="F990" i="5"/>
  <c r="E991" i="2"/>
  <c r="F991" i="5"/>
  <c r="E992" i="2"/>
  <c r="F992" i="5"/>
  <c r="E993" i="2"/>
  <c r="F993" i="5"/>
  <c r="E994" i="2"/>
  <c r="F994" i="5"/>
  <c r="E995" i="2"/>
  <c r="F995" i="5"/>
  <c r="E996" i="2"/>
  <c r="F996" i="5"/>
  <c r="E997" i="2"/>
  <c r="F997" i="5"/>
  <c r="E998" i="2"/>
  <c r="F998" i="5"/>
  <c r="E999" i="2"/>
  <c r="F999" i="5"/>
  <c r="E1000" i="2"/>
  <c r="F1000" i="5"/>
  <c r="E1001" i="2"/>
  <c r="F1001" i="5"/>
  <c r="E1002" i="2"/>
  <c r="F1002" i="5"/>
  <c r="E1003" i="2"/>
  <c r="F1003" i="5"/>
  <c r="E1004" i="2"/>
  <c r="F1004" i="5"/>
  <c r="E1005" i="2"/>
  <c r="F1005" i="5"/>
  <c r="E1006" i="2"/>
  <c r="F1006" i="5"/>
  <c r="E1007" i="2"/>
  <c r="F1007" i="5"/>
  <c r="E1008" i="2"/>
  <c r="F1008" i="5"/>
  <c r="E1009" i="2"/>
  <c r="F1009" i="5"/>
  <c r="E1010" i="2"/>
  <c r="F1010" i="5"/>
  <c r="E1011" i="2"/>
  <c r="F1011" i="5"/>
  <c r="E1012" i="2"/>
  <c r="F1012" i="5"/>
  <c r="E1013" i="2"/>
  <c r="F1013" i="5"/>
  <c r="E1014" i="2"/>
  <c r="F1014" i="5"/>
  <c r="E1015" i="2"/>
  <c r="F1015" i="5"/>
  <c r="E1016" i="2"/>
  <c r="F1016" i="5"/>
  <c r="E1017" i="2"/>
  <c r="F1017" i="5"/>
  <c r="E1018" i="2"/>
  <c r="F1018" i="5"/>
  <c r="E1019" i="2"/>
  <c r="F1019" i="5"/>
  <c r="E1020" i="2"/>
  <c r="F1020" i="5"/>
  <c r="E1021" i="2"/>
  <c r="F1021" i="5"/>
  <c r="E1022" i="2"/>
  <c r="F1022" i="5"/>
  <c r="E1023" i="2"/>
  <c r="F1023" i="5"/>
  <c r="E1024" i="2"/>
  <c r="F1024" i="5"/>
  <c r="E1025" i="2"/>
  <c r="F1025" i="5"/>
  <c r="E1026" i="2"/>
  <c r="F1026" i="5"/>
  <c r="E1027" i="2"/>
  <c r="F1027" i="5"/>
  <c r="E1028" i="2"/>
  <c r="F1028" i="5"/>
  <c r="E1029" i="2"/>
  <c r="F1029" i="5"/>
  <c r="E1030" i="2"/>
  <c r="F1030" i="5"/>
  <c r="E1031" i="2"/>
  <c r="F1031" i="5"/>
  <c r="E1032" i="2"/>
  <c r="F1032" i="5"/>
  <c r="E1033" i="2"/>
  <c r="F1033" i="5"/>
  <c r="E1034" i="2"/>
  <c r="F1034" i="5"/>
  <c r="E1035" i="2"/>
  <c r="F1035" i="5"/>
  <c r="E1036" i="2"/>
  <c r="F1036" i="5"/>
  <c r="E1037" i="2"/>
  <c r="F1037" i="5"/>
  <c r="E1038" i="2"/>
  <c r="F1038" i="5"/>
  <c r="E1039" i="2"/>
  <c r="F1039" i="5"/>
  <c r="E1040" i="2"/>
  <c r="F1040" i="5"/>
  <c r="E1041" i="2"/>
  <c r="F1041" i="5"/>
  <c r="E1042" i="2"/>
  <c r="F1042" i="5"/>
  <c r="E1043" i="2"/>
  <c r="F1043" i="5"/>
  <c r="E1044" i="2"/>
  <c r="F1044" i="5"/>
  <c r="E1045" i="2"/>
  <c r="F1045" i="5"/>
  <c r="E1046" i="2"/>
  <c r="F1046" i="5"/>
  <c r="E1047" i="2"/>
  <c r="F1047" i="5"/>
  <c r="E1048" i="2"/>
  <c r="F1048" i="5"/>
  <c r="E1049" i="2"/>
  <c r="F1049" i="5"/>
  <c r="E1050" i="2"/>
  <c r="F1050" i="5"/>
  <c r="E1051" i="2"/>
  <c r="F1051" i="5"/>
  <c r="E1052" i="2"/>
  <c r="F1052" i="5"/>
  <c r="E1053" i="2"/>
  <c r="F1053" i="5"/>
  <c r="E1054" i="2"/>
  <c r="F1054" i="5"/>
  <c r="E1055" i="2"/>
  <c r="F1055" i="5"/>
  <c r="E1056" i="2"/>
  <c r="F1056" i="5"/>
  <c r="E1057" i="2"/>
  <c r="F1057" i="5"/>
  <c r="E1058" i="2"/>
  <c r="F1058" i="5"/>
  <c r="E1059" i="2"/>
  <c r="F1059" i="5"/>
  <c r="E1060" i="2"/>
  <c r="F1060" i="5"/>
  <c r="E1061" i="2"/>
  <c r="F1061" i="5"/>
  <c r="E1062" i="2"/>
  <c r="F1062" i="5"/>
  <c r="E1063" i="2"/>
  <c r="F1063" i="5"/>
  <c r="E1064" i="2"/>
  <c r="F1064" i="5"/>
  <c r="E1065" i="2"/>
  <c r="F1065" i="5"/>
  <c r="E1066" i="2"/>
  <c r="F1066" i="5"/>
  <c r="E1067" i="2"/>
  <c r="F1067" i="5"/>
  <c r="E1068" i="2"/>
  <c r="F1068" i="5"/>
  <c r="E1069" i="2"/>
  <c r="F1069" i="5"/>
  <c r="E1070" i="2"/>
  <c r="F1070" i="5"/>
  <c r="E1071" i="2"/>
  <c r="F1071" i="5"/>
  <c r="E1072" i="2"/>
  <c r="F1072" i="5"/>
  <c r="E1073" i="2"/>
  <c r="F1073" i="5"/>
  <c r="E1074" i="2"/>
  <c r="F1074" i="5"/>
  <c r="E1075" i="2"/>
  <c r="F1075" i="5"/>
  <c r="E1076" i="2"/>
  <c r="F1076" i="5"/>
  <c r="E1077" i="2"/>
  <c r="F1077" i="5"/>
  <c r="E1078" i="2"/>
  <c r="F1078" i="5"/>
  <c r="E1079" i="2"/>
  <c r="F1079" i="5"/>
  <c r="E1080" i="2"/>
  <c r="F1080" i="5"/>
  <c r="E1081" i="2"/>
  <c r="F1081" i="5"/>
  <c r="E1082" i="2"/>
  <c r="F1082" i="5"/>
  <c r="E1083" i="2"/>
  <c r="F1083" i="5"/>
  <c r="E1084" i="2"/>
  <c r="F1084" i="5"/>
  <c r="E1085" i="2"/>
  <c r="F1085" i="5"/>
  <c r="E1086" i="2"/>
  <c r="F1086" i="5"/>
  <c r="E1087" i="2"/>
  <c r="F1087" i="5"/>
  <c r="E1088" i="2"/>
  <c r="F1088" i="5"/>
  <c r="E1089" i="2"/>
  <c r="F1089" i="5"/>
  <c r="E1090" i="2"/>
  <c r="F1090" i="5"/>
  <c r="E1091" i="2"/>
  <c r="F1091" i="5"/>
  <c r="E1092" i="2"/>
  <c r="F1092" i="5"/>
  <c r="E1093" i="2"/>
  <c r="F1093" i="5"/>
  <c r="E1094" i="2"/>
  <c r="F1094" i="5"/>
  <c r="E1095" i="2"/>
  <c r="F1095" i="5"/>
  <c r="E1096" i="2"/>
  <c r="F1096" i="5"/>
  <c r="E1097" i="2"/>
  <c r="F1097" i="5"/>
  <c r="E1098" i="2"/>
  <c r="F1098" i="5"/>
  <c r="E1099" i="2"/>
  <c r="F1099" i="5"/>
  <c r="E1100" i="2"/>
  <c r="F1100" i="5"/>
  <c r="E1101" i="2"/>
  <c r="F1101" i="5"/>
  <c r="E1102" i="2"/>
  <c r="F1102" i="5"/>
  <c r="E1103" i="2"/>
  <c r="F1103" i="5"/>
  <c r="E1104" i="2"/>
  <c r="F1104" i="5"/>
  <c r="E1105" i="2"/>
  <c r="F1105" i="5"/>
  <c r="E1106" i="2"/>
  <c r="F1106" i="5"/>
  <c r="E1107" i="2"/>
  <c r="F1107" i="5"/>
  <c r="E1108" i="2"/>
  <c r="F1108" i="5"/>
  <c r="E1109" i="2"/>
  <c r="F1109" i="5"/>
  <c r="E1110" i="2"/>
  <c r="F1110" i="5"/>
  <c r="E1111" i="2"/>
  <c r="F1111" i="5"/>
  <c r="E1112" i="2"/>
  <c r="F1112" i="5"/>
  <c r="E1113" i="2"/>
  <c r="F1113" i="5"/>
  <c r="E1114" i="2"/>
  <c r="F1114" i="5"/>
  <c r="E1115" i="2"/>
  <c r="F1115" i="5"/>
  <c r="E1116" i="2"/>
  <c r="F1116" i="5"/>
  <c r="E1117" i="2"/>
  <c r="F1117" i="5"/>
  <c r="E1118" i="2"/>
  <c r="F1118" i="5"/>
  <c r="E1119" i="2"/>
  <c r="F1119" i="5"/>
  <c r="E1120" i="2"/>
  <c r="F1120" i="5"/>
  <c r="E1121" i="2"/>
  <c r="F1121" i="5"/>
  <c r="E1122" i="2"/>
  <c r="F1122" i="5"/>
  <c r="E1123" i="2"/>
  <c r="F1123" i="5"/>
  <c r="E1124" i="2"/>
  <c r="F1124" i="5"/>
  <c r="E1125" i="2"/>
  <c r="F1125" i="5"/>
  <c r="E1126" i="2"/>
  <c r="F1126" i="5"/>
  <c r="E1127" i="2"/>
  <c r="F1127" i="5"/>
  <c r="E1128" i="2"/>
  <c r="F1128" i="5"/>
  <c r="E1129" i="2"/>
  <c r="F1129" i="5"/>
  <c r="E1130" i="2"/>
  <c r="F1130" i="5"/>
  <c r="E1131" i="2"/>
  <c r="F1131" i="5"/>
  <c r="E1132" i="2"/>
  <c r="F1132" i="5"/>
  <c r="E1133" i="2"/>
  <c r="F1133" i="5"/>
  <c r="E1134" i="2"/>
  <c r="F1134" i="5"/>
  <c r="E1135" i="2"/>
  <c r="F1135" i="5"/>
  <c r="E1136" i="2"/>
  <c r="F1136" i="5"/>
  <c r="E1137" i="2"/>
  <c r="F1137" i="5"/>
  <c r="E1138" i="2"/>
  <c r="F1138" i="5"/>
  <c r="E1139" i="2"/>
  <c r="F1139" i="5"/>
  <c r="E1140" i="2"/>
  <c r="F1140" i="5"/>
  <c r="E1141" i="2"/>
  <c r="F1141" i="5"/>
  <c r="E1142" i="2"/>
  <c r="F1142" i="5"/>
  <c r="E1143" i="2"/>
  <c r="F1143" i="5"/>
  <c r="E1144" i="2"/>
  <c r="F1144" i="5"/>
  <c r="E1145" i="2"/>
  <c r="F1145" i="5"/>
  <c r="E1146" i="2"/>
  <c r="F1146" i="5"/>
  <c r="E1147" i="2"/>
  <c r="F1147" i="5"/>
  <c r="E1148" i="2"/>
  <c r="F1148" i="5"/>
  <c r="E1149" i="2"/>
  <c r="F1149" i="5"/>
  <c r="E1150" i="2"/>
  <c r="F1150" i="5"/>
  <c r="E1151" i="2"/>
  <c r="F1151" i="5"/>
  <c r="E1152" i="2"/>
  <c r="F1152" i="5"/>
  <c r="E1153" i="2"/>
  <c r="F1153" i="5"/>
  <c r="E1154" i="2"/>
  <c r="F1154" i="5"/>
  <c r="E1155" i="2"/>
  <c r="F1155" i="5"/>
  <c r="E1156" i="2"/>
  <c r="F1156" i="5"/>
  <c r="E1157" i="2"/>
  <c r="F1157" i="5"/>
  <c r="E1158" i="2"/>
  <c r="F1158" i="5"/>
  <c r="E1159" i="2"/>
  <c r="F1159" i="5"/>
  <c r="E1160" i="2"/>
  <c r="F1160" i="5"/>
  <c r="E1161" i="2"/>
  <c r="F1161" i="5"/>
  <c r="E1162" i="2"/>
  <c r="F1162" i="5"/>
  <c r="E1163" i="2"/>
  <c r="F1163" i="5"/>
  <c r="E1164" i="2"/>
  <c r="F1164" i="5"/>
  <c r="E1165" i="2"/>
  <c r="F1165" i="5"/>
  <c r="E1166" i="2"/>
  <c r="F1166" i="5"/>
  <c r="E1167" i="2"/>
  <c r="F1167" i="5"/>
  <c r="E1168" i="2"/>
  <c r="F1168" i="5"/>
  <c r="E1169" i="2"/>
  <c r="F1169" i="5"/>
  <c r="E1170" i="2"/>
  <c r="F1170" i="5"/>
  <c r="E1171" i="2"/>
  <c r="F1171" i="5"/>
  <c r="E1172" i="2"/>
  <c r="F1172" i="5"/>
  <c r="E1173" i="2"/>
  <c r="F1173" i="5"/>
  <c r="E1174" i="2"/>
  <c r="F1174" i="5"/>
  <c r="E1175" i="2"/>
  <c r="F1175" i="5"/>
  <c r="E1176" i="2"/>
  <c r="F1176" i="5"/>
  <c r="E1177" i="2"/>
  <c r="F1177" i="5"/>
  <c r="E1178" i="2"/>
  <c r="F1178" i="5"/>
  <c r="E1179" i="2"/>
  <c r="F1179" i="5"/>
  <c r="E1180" i="2"/>
  <c r="F1180" i="5"/>
  <c r="E1181" i="2"/>
  <c r="F1181" i="5"/>
  <c r="E1182" i="2"/>
  <c r="F1182" i="5"/>
  <c r="E1183" i="2"/>
  <c r="F1183" i="5"/>
  <c r="E1184" i="2"/>
  <c r="F1184" i="5"/>
  <c r="E1185" i="2"/>
  <c r="F1185" i="5"/>
  <c r="E1186" i="2"/>
  <c r="F1186" i="5"/>
  <c r="E1187" i="2"/>
  <c r="F1187" i="5"/>
  <c r="E1188" i="2"/>
  <c r="F1188" i="5"/>
  <c r="E1189" i="2"/>
  <c r="F1189" i="5"/>
  <c r="E1190" i="2"/>
  <c r="F1190" i="5"/>
  <c r="E1191" i="2"/>
  <c r="F1191" i="5"/>
  <c r="E1192" i="2"/>
  <c r="F1192" i="5"/>
  <c r="E1193" i="2"/>
  <c r="F1193" i="5"/>
  <c r="E1194" i="2"/>
  <c r="F1194" i="5"/>
  <c r="E1195" i="2"/>
  <c r="F1195" i="5"/>
  <c r="E1196" i="2"/>
  <c r="F1196" i="5"/>
  <c r="E1197" i="2"/>
  <c r="F1197" i="5"/>
  <c r="E1198" i="2"/>
  <c r="F1198" i="5"/>
  <c r="E1199" i="2"/>
  <c r="F1199" i="5"/>
  <c r="E1200" i="2"/>
  <c r="F1200" i="5"/>
  <c r="E1201" i="2"/>
  <c r="F1201" i="5"/>
  <c r="E1202" i="2"/>
  <c r="F1202" i="5"/>
  <c r="E1203" i="2"/>
  <c r="F1203" i="5"/>
  <c r="E1204" i="2"/>
  <c r="F1204" i="5"/>
  <c r="E1205" i="2"/>
  <c r="F1205" i="5"/>
  <c r="E1206" i="2"/>
  <c r="F1206" i="5"/>
  <c r="E1207" i="2"/>
  <c r="F1207" i="5"/>
  <c r="E1208" i="2"/>
  <c r="F1208" i="5"/>
  <c r="E1209" i="2"/>
  <c r="F1209" i="5"/>
  <c r="E1210" i="2"/>
  <c r="F1210" i="5"/>
  <c r="E1211" i="2"/>
  <c r="F1211" i="5"/>
  <c r="E1212" i="2"/>
  <c r="F1212" i="5"/>
  <c r="E1213" i="2"/>
  <c r="F1213" i="5"/>
  <c r="E1214" i="2"/>
  <c r="F1214" i="5"/>
  <c r="E1215" i="2"/>
  <c r="F1215" i="5"/>
  <c r="E1216" i="2"/>
  <c r="F1216" i="5"/>
  <c r="E1217" i="2"/>
  <c r="F1217" i="5"/>
  <c r="E1218" i="2"/>
  <c r="F1218" i="5"/>
  <c r="E1219" i="2"/>
  <c r="F1219" i="5"/>
  <c r="E1220" i="2"/>
  <c r="F1220" i="5"/>
  <c r="E1221" i="2"/>
  <c r="F1221" i="5"/>
  <c r="E1222" i="2"/>
  <c r="F1222" i="5"/>
  <c r="E1223" i="2"/>
  <c r="F1223" i="5"/>
  <c r="E1224" i="2"/>
  <c r="F1224" i="5"/>
  <c r="E1225" i="2"/>
  <c r="F1225" i="5"/>
  <c r="E1226" i="2"/>
  <c r="F1226" i="5"/>
  <c r="E1227" i="2"/>
  <c r="F1227" i="5"/>
  <c r="E1228" i="2"/>
  <c r="F1228" i="5"/>
  <c r="E1229" i="2"/>
  <c r="F1229" i="5"/>
  <c r="E1230" i="2"/>
  <c r="F1230" i="5"/>
  <c r="E1231" i="2"/>
  <c r="F1231" i="5"/>
  <c r="E1232" i="2"/>
  <c r="F1232" i="5"/>
  <c r="E1233" i="2"/>
  <c r="F1233" i="5"/>
  <c r="E1234" i="2"/>
  <c r="F1234" i="5"/>
  <c r="E1235" i="2"/>
  <c r="F1235" i="5"/>
  <c r="E1236" i="2"/>
  <c r="F1236" i="5"/>
  <c r="E1237" i="2"/>
  <c r="F1237" i="5"/>
  <c r="E1238" i="2"/>
  <c r="F1238" i="5"/>
  <c r="E1239" i="2"/>
  <c r="F1239" i="5"/>
  <c r="E1240" i="2"/>
  <c r="F1240" i="5"/>
  <c r="E1241" i="2"/>
  <c r="F1241" i="5"/>
  <c r="E1242" i="2"/>
  <c r="F1242" i="5"/>
  <c r="E1243" i="2"/>
  <c r="F1243" i="5"/>
  <c r="E1244" i="2"/>
  <c r="F1244" i="5"/>
  <c r="E1245" i="2"/>
  <c r="F1245" i="5"/>
  <c r="E1246" i="2"/>
  <c r="F1246" i="5"/>
  <c r="E1247" i="2"/>
  <c r="F1247" i="5"/>
  <c r="E1248" i="2"/>
  <c r="F1248" i="5"/>
  <c r="E1249" i="2"/>
  <c r="F1249" i="5"/>
  <c r="E1250" i="2"/>
  <c r="F1250" i="5"/>
  <c r="E1251" i="2"/>
  <c r="F1251" i="5"/>
  <c r="E1252" i="2"/>
  <c r="F1252" i="5"/>
  <c r="E1253" i="2"/>
  <c r="F1253" i="5"/>
  <c r="E1254" i="2"/>
  <c r="F1254" i="5"/>
  <c r="E1255" i="2"/>
  <c r="F1255" i="5"/>
  <c r="E1256" i="2"/>
  <c r="F1256" i="5"/>
  <c r="E1257" i="2"/>
  <c r="F1257" i="5"/>
  <c r="E1258" i="2"/>
  <c r="F1258" i="5"/>
  <c r="E1259" i="2"/>
  <c r="F1259" i="5"/>
  <c r="E1260" i="2"/>
  <c r="F1260" i="5"/>
  <c r="E1261" i="2"/>
  <c r="F1261" i="5"/>
  <c r="E1262" i="2"/>
  <c r="F1262" i="5"/>
  <c r="E1263" i="2"/>
  <c r="F1263" i="5"/>
  <c r="E1264" i="2"/>
  <c r="F1264" i="5"/>
  <c r="E1265" i="2"/>
  <c r="F1265" i="5"/>
  <c r="E1266" i="2"/>
  <c r="F1266" i="5"/>
  <c r="E1267" i="2"/>
  <c r="F1267" i="5"/>
  <c r="E1268" i="2"/>
  <c r="F1268" i="5"/>
  <c r="E1269" i="2"/>
  <c r="F1269" i="5"/>
  <c r="E1270" i="2"/>
  <c r="F1270" i="5"/>
  <c r="E1271" i="2"/>
  <c r="F1271" i="5"/>
  <c r="E1272" i="2"/>
  <c r="F1272" i="5"/>
  <c r="E1273" i="2"/>
  <c r="F1273" i="5"/>
  <c r="E1274" i="2"/>
  <c r="F1274" i="5"/>
  <c r="E1275" i="2"/>
  <c r="F1275" i="5"/>
  <c r="E1276" i="2"/>
  <c r="F1276" i="5"/>
  <c r="E1277" i="2"/>
  <c r="F1277" i="5"/>
  <c r="E1278" i="2"/>
  <c r="F1278" i="5"/>
  <c r="E1279" i="2"/>
  <c r="F1279" i="5"/>
  <c r="E1280" i="2"/>
  <c r="F1280" i="5"/>
  <c r="E1281" i="2"/>
  <c r="F1281" i="5"/>
  <c r="E1282" i="2"/>
  <c r="F1282" i="5"/>
  <c r="E1283" i="2"/>
  <c r="F1283" i="5"/>
  <c r="E1284" i="2"/>
  <c r="F1284" i="5"/>
  <c r="E1285" i="2"/>
  <c r="F1285" i="5"/>
  <c r="E1286" i="2"/>
  <c r="F1286" i="5"/>
  <c r="E1287" i="2"/>
  <c r="F1287" i="5"/>
  <c r="E1288" i="2"/>
  <c r="F1288" i="5"/>
  <c r="E1289" i="2"/>
  <c r="F1289" i="5"/>
  <c r="E1290" i="2"/>
  <c r="F1290" i="5"/>
  <c r="E1291" i="2"/>
  <c r="F1291" i="5"/>
  <c r="E1292" i="2"/>
  <c r="F1292" i="5"/>
  <c r="E1293" i="2"/>
  <c r="F1293" i="5"/>
  <c r="E1294" i="2"/>
  <c r="F1294" i="5"/>
  <c r="E1295" i="2"/>
  <c r="F1295" i="5"/>
  <c r="E1296" i="2"/>
  <c r="F1296" i="5"/>
  <c r="E1297" i="2"/>
  <c r="F1297" i="5"/>
  <c r="E1298" i="2"/>
  <c r="F1298" i="5"/>
  <c r="E1299" i="2"/>
  <c r="F1299" i="5"/>
  <c r="E1300" i="2"/>
  <c r="F1300" i="5"/>
  <c r="E1301" i="2"/>
  <c r="F1301" i="5"/>
  <c r="E1302" i="2"/>
  <c r="F1302" i="5"/>
  <c r="E1303" i="2"/>
  <c r="F1303" i="5"/>
  <c r="E1304" i="2"/>
  <c r="F1304" i="5"/>
  <c r="E1305" i="2"/>
  <c r="F1305" i="5"/>
  <c r="E1306" i="2"/>
  <c r="F1306" i="5"/>
  <c r="E1307" i="2"/>
  <c r="F1307" i="5"/>
  <c r="E1308" i="2"/>
  <c r="F1308" i="5"/>
  <c r="E1309" i="2"/>
  <c r="F1309" i="5"/>
  <c r="E1310" i="2"/>
  <c r="F1310" i="5"/>
  <c r="E1311" i="2"/>
  <c r="F1311" i="5"/>
  <c r="E1312" i="2"/>
  <c r="F1312" i="5"/>
  <c r="E1313" i="2"/>
  <c r="F1313" i="5"/>
  <c r="E1314" i="2"/>
  <c r="F1314" i="5"/>
  <c r="E1315" i="2"/>
  <c r="F1315" i="5"/>
  <c r="E1316" i="2"/>
  <c r="F1316" i="5"/>
  <c r="E1317" i="2"/>
  <c r="F1317" i="5"/>
  <c r="E1318" i="2"/>
  <c r="F1318" i="5"/>
  <c r="E1319" i="2"/>
  <c r="F1319" i="5"/>
  <c r="E1320" i="2"/>
  <c r="F1320" i="5"/>
  <c r="E1321" i="2"/>
  <c r="F1321" i="5"/>
  <c r="E1322" i="2"/>
  <c r="F1322" i="5"/>
  <c r="E1323" i="2"/>
  <c r="F1323" i="5"/>
  <c r="E1324" i="2"/>
  <c r="F1324" i="5"/>
  <c r="E1325" i="2"/>
  <c r="F1325" i="5"/>
  <c r="E1326" i="2"/>
  <c r="F1326" i="5"/>
  <c r="E1327" i="2"/>
  <c r="F1327" i="5"/>
  <c r="E1328" i="2"/>
  <c r="F1328" i="5"/>
  <c r="E1329" i="2"/>
  <c r="F1329" i="5"/>
  <c r="E1330" i="2"/>
  <c r="F1330" i="5"/>
  <c r="E1331" i="2"/>
  <c r="F1331" i="5"/>
  <c r="E1332" i="2"/>
  <c r="F1332" i="5"/>
  <c r="E1333" i="2"/>
  <c r="F1333" i="5"/>
  <c r="E1334" i="2"/>
  <c r="F1334" i="5"/>
  <c r="E1335" i="2"/>
  <c r="F1335" i="5"/>
  <c r="E1336" i="2"/>
  <c r="F1336" i="5"/>
  <c r="E1337" i="2"/>
  <c r="F1337" i="5"/>
  <c r="E1338" i="2"/>
  <c r="F1338" i="5"/>
  <c r="E1339" i="2"/>
  <c r="F1339" i="5"/>
  <c r="E1340" i="2"/>
  <c r="F1340" i="5"/>
  <c r="E1341" i="2"/>
  <c r="F1341" i="5"/>
  <c r="E1342" i="2"/>
  <c r="F1342" i="5"/>
  <c r="E1343" i="2"/>
  <c r="F1343" i="5"/>
  <c r="E1344" i="2"/>
  <c r="F1344" i="5"/>
  <c r="E1345" i="2"/>
  <c r="F1345" i="5"/>
  <c r="E1346" i="2"/>
  <c r="F1346" i="5"/>
  <c r="E1347" i="2"/>
  <c r="F1347" i="5"/>
  <c r="E1348" i="2"/>
  <c r="F1348" i="5"/>
  <c r="E1349" i="2"/>
  <c r="F1349" i="5"/>
  <c r="E1350" i="2"/>
  <c r="F1350" i="5"/>
  <c r="E1351" i="2"/>
  <c r="F1351" i="5"/>
  <c r="E1352" i="2"/>
  <c r="F1352" i="5"/>
  <c r="E1353" i="2"/>
  <c r="F1353" i="5"/>
  <c r="E1354" i="2"/>
  <c r="F1354" i="5"/>
  <c r="E1355" i="2"/>
  <c r="F1355" i="5"/>
  <c r="E1356" i="2"/>
  <c r="F1356" i="5"/>
  <c r="E1357" i="2"/>
  <c r="F1357" i="5"/>
  <c r="E1358" i="2"/>
  <c r="F1358" i="5"/>
  <c r="E1359" i="2"/>
  <c r="F1359" i="5"/>
  <c r="E1360" i="2"/>
  <c r="F1360" i="5"/>
  <c r="E1361" i="2"/>
  <c r="F1361" i="5"/>
  <c r="E1362" i="2"/>
  <c r="F1362" i="5"/>
  <c r="E1363" i="2"/>
  <c r="F1363" i="5"/>
  <c r="E1364" i="2"/>
  <c r="F1364" i="5"/>
  <c r="E1365" i="2"/>
  <c r="F1365" i="5"/>
  <c r="E1366" i="2"/>
  <c r="F1366" i="5"/>
  <c r="E1367" i="2"/>
  <c r="F1367" i="5"/>
  <c r="E1368" i="2"/>
  <c r="F1368" i="5"/>
  <c r="E1369" i="2"/>
  <c r="F1369" i="5"/>
  <c r="E1370" i="2"/>
  <c r="F1370" i="5"/>
  <c r="E1371" i="2"/>
  <c r="F1371" i="5"/>
  <c r="E1372" i="2"/>
  <c r="F1372" i="5"/>
  <c r="E1373" i="2"/>
  <c r="F1373" i="5"/>
  <c r="E1374" i="2"/>
  <c r="F1374" i="5"/>
  <c r="E1375" i="2"/>
  <c r="F1375" i="5"/>
  <c r="E1376" i="2"/>
  <c r="F1376" i="5"/>
  <c r="E1377" i="2"/>
  <c r="F1377" i="5"/>
  <c r="E1378" i="2"/>
  <c r="F1378" i="5"/>
  <c r="E1379" i="2"/>
  <c r="F1379" i="5"/>
  <c r="E1380" i="2"/>
  <c r="F1380" i="5"/>
  <c r="E1381" i="2"/>
  <c r="F1381" i="5"/>
  <c r="E1382" i="2"/>
  <c r="F1382" i="5"/>
  <c r="E1383" i="2"/>
  <c r="F1383" i="5"/>
  <c r="E1384" i="2"/>
  <c r="F1384" i="5"/>
  <c r="E1385" i="2"/>
  <c r="F1385" i="5"/>
  <c r="E1386" i="2"/>
  <c r="F1386" i="5"/>
  <c r="E1387" i="2"/>
  <c r="F1387" i="5"/>
  <c r="E1388" i="2"/>
  <c r="F1388" i="5"/>
  <c r="E1389" i="2"/>
  <c r="F1389" i="5"/>
  <c r="E1390" i="2"/>
  <c r="F1390" i="5"/>
  <c r="E1391" i="2"/>
  <c r="F1391" i="5"/>
  <c r="E1392" i="2"/>
  <c r="F1392" i="5"/>
  <c r="E1393" i="2"/>
  <c r="F1393" i="5"/>
  <c r="E1394" i="2"/>
  <c r="F1394" i="5"/>
  <c r="E1395" i="2"/>
  <c r="F1395" i="5"/>
  <c r="E1396" i="2"/>
  <c r="F1396" i="5"/>
  <c r="E1397" i="2"/>
  <c r="F1397" i="5"/>
  <c r="E1398" i="2"/>
  <c r="F1398" i="5"/>
  <c r="E1399" i="2"/>
  <c r="F1399" i="5"/>
  <c r="E1400" i="2"/>
  <c r="F1400" i="5"/>
  <c r="E1401" i="2"/>
  <c r="F1401" i="5"/>
  <c r="E1402" i="2"/>
  <c r="F1402" i="5"/>
  <c r="E1403" i="2"/>
  <c r="F1403" i="5"/>
  <c r="E1404" i="2"/>
  <c r="F1404" i="5"/>
  <c r="E1405" i="2"/>
  <c r="F1405" i="5"/>
  <c r="E1406" i="2"/>
  <c r="F1406" i="5"/>
  <c r="E1407" i="2"/>
  <c r="F1407" i="5"/>
  <c r="E1408" i="2"/>
  <c r="F1408" i="5"/>
  <c r="E1409" i="2"/>
  <c r="F1409" i="5"/>
  <c r="E1410" i="2"/>
  <c r="F1410" i="5"/>
  <c r="E1411" i="2"/>
  <c r="F1411" i="5"/>
  <c r="E1412" i="2"/>
  <c r="F1412" i="5"/>
  <c r="E1413" i="2"/>
  <c r="F1413" i="5"/>
  <c r="E1414" i="2"/>
  <c r="F1414" i="5"/>
  <c r="E1415" i="2"/>
  <c r="F1415" i="5"/>
  <c r="E1416" i="2"/>
  <c r="F1416" i="5"/>
  <c r="E1417" i="2"/>
  <c r="F1417" i="5"/>
  <c r="E1418" i="2"/>
  <c r="F1418" i="5"/>
  <c r="E1419" i="2"/>
  <c r="F1419" i="5"/>
  <c r="E1420" i="2"/>
  <c r="F1420" i="5"/>
  <c r="E1421" i="2"/>
  <c r="F1421" i="5"/>
  <c r="E1422" i="2"/>
  <c r="F1422" i="5"/>
  <c r="E1423" i="2"/>
  <c r="F1423" i="5"/>
  <c r="E1424" i="2"/>
  <c r="F1424" i="5"/>
  <c r="E1425" i="2"/>
  <c r="F1425" i="5"/>
  <c r="E1426" i="2"/>
  <c r="F1426" i="5"/>
  <c r="E1427" i="2"/>
  <c r="F1427" i="5"/>
  <c r="E1428" i="2"/>
  <c r="F1428" i="5"/>
  <c r="E1429" i="2"/>
  <c r="F1429" i="5"/>
  <c r="E1430" i="2"/>
  <c r="F1430" i="5"/>
  <c r="E1431" i="2"/>
  <c r="F1431" i="5"/>
  <c r="E1432" i="2"/>
  <c r="F1432" i="5"/>
  <c r="E1433" i="2"/>
  <c r="F1433" i="5"/>
  <c r="E1434" i="2"/>
  <c r="F1434" i="5"/>
  <c r="E1435" i="2"/>
  <c r="F1435" i="5"/>
  <c r="E1436" i="2"/>
  <c r="F1436" i="5"/>
  <c r="E1437" i="2"/>
  <c r="F1437" i="5"/>
  <c r="E1438" i="2"/>
  <c r="F1438" i="5"/>
  <c r="E1439" i="2"/>
  <c r="F1439" i="5"/>
  <c r="E1440" i="2"/>
  <c r="F1440" i="5"/>
  <c r="E1441" i="2"/>
  <c r="F1441" i="5"/>
  <c r="E1442" i="2"/>
  <c r="F1442" i="5"/>
  <c r="E1443" i="2"/>
  <c r="F1443" i="5"/>
  <c r="E1444" i="2"/>
  <c r="F1444" i="5"/>
  <c r="E1445" i="2"/>
  <c r="F1445" i="5"/>
  <c r="E1446" i="2"/>
  <c r="F1446" i="5"/>
  <c r="E1447" i="2"/>
  <c r="F1447" i="5"/>
  <c r="E1448" i="2"/>
  <c r="F1448" i="5"/>
  <c r="E1449" i="2"/>
  <c r="F1449" i="5"/>
  <c r="E1450" i="2"/>
  <c r="F1450" i="5"/>
  <c r="E1451" i="2"/>
  <c r="F1451" i="5"/>
  <c r="E1452" i="2"/>
  <c r="F1452" i="5"/>
  <c r="E1453" i="2"/>
  <c r="F1453" i="5"/>
  <c r="E1454" i="2"/>
  <c r="F1454" i="5"/>
  <c r="E1455" i="2"/>
  <c r="F1455" i="5"/>
  <c r="E1456" i="2"/>
  <c r="F1456" i="5"/>
  <c r="E1457" i="2"/>
  <c r="F1457" i="5"/>
  <c r="E1458" i="2"/>
  <c r="F1458" i="5"/>
  <c r="E1459" i="2"/>
  <c r="F1459" i="5"/>
  <c r="E1460" i="2"/>
  <c r="F1460" i="5"/>
  <c r="E1461" i="2"/>
  <c r="F1461" i="5"/>
  <c r="E1462" i="2"/>
  <c r="F1462" i="5"/>
  <c r="E1463" i="2"/>
  <c r="F1463" i="5"/>
  <c r="E1464" i="2"/>
  <c r="F1464" i="5"/>
  <c r="E1465" i="2"/>
  <c r="F1465" i="5"/>
  <c r="E1466" i="2"/>
  <c r="F1466" i="5"/>
  <c r="E1467" i="2"/>
  <c r="F1467" i="5"/>
  <c r="E1468" i="2"/>
  <c r="F1468" i="5"/>
  <c r="E1469" i="2"/>
  <c r="F1469" i="5"/>
  <c r="E1470" i="2"/>
  <c r="F1470" i="5"/>
  <c r="E1471" i="2"/>
  <c r="F1471" i="5"/>
  <c r="E1472" i="2"/>
  <c r="F1472" i="5"/>
  <c r="E1473" i="2"/>
  <c r="F1473" i="5"/>
  <c r="E1474" i="2"/>
  <c r="F1474" i="5"/>
  <c r="E1475" i="2"/>
  <c r="F1475" i="5"/>
  <c r="E1476" i="2"/>
  <c r="F1476" i="5"/>
  <c r="E1477" i="2"/>
  <c r="F1477" i="5"/>
  <c r="E1478" i="2"/>
  <c r="F1478" i="5"/>
  <c r="E1479" i="2"/>
  <c r="F1479" i="5"/>
  <c r="E1480" i="2"/>
  <c r="F1480" i="5"/>
  <c r="E1481" i="2"/>
  <c r="F1481" i="5"/>
  <c r="E1482" i="2"/>
  <c r="F1482" i="5"/>
  <c r="E1483" i="2"/>
  <c r="F1483" i="5"/>
  <c r="E1484" i="2"/>
  <c r="F1484" i="5"/>
  <c r="E1485" i="2"/>
  <c r="F1485" i="5"/>
  <c r="E1486" i="2"/>
  <c r="F1486" i="5"/>
  <c r="E1487" i="2"/>
  <c r="F1487" i="5"/>
  <c r="E1488" i="2"/>
  <c r="F1488" i="5"/>
  <c r="E1489" i="2"/>
  <c r="F1489" i="5"/>
  <c r="E1490" i="2"/>
  <c r="F1490" i="5"/>
  <c r="E1491" i="2"/>
  <c r="F1491" i="5"/>
  <c r="E1492" i="2"/>
  <c r="F1492" i="5"/>
  <c r="E1493" i="2"/>
  <c r="F1493" i="5"/>
  <c r="E1494" i="2"/>
  <c r="F1494" i="5"/>
  <c r="E1495" i="2"/>
  <c r="F1495" i="5"/>
  <c r="E1496" i="2"/>
  <c r="F1496" i="5"/>
  <c r="E1497" i="2"/>
  <c r="F1497" i="5"/>
  <c r="E1498" i="2"/>
  <c r="F1498" i="5"/>
  <c r="E1499" i="2"/>
  <c r="F1499" i="5"/>
  <c r="E1500" i="2"/>
  <c r="F1500" i="5"/>
  <c r="E1501" i="2"/>
  <c r="F1501" i="5"/>
  <c r="E1502" i="2"/>
  <c r="F1502" i="5"/>
  <c r="E1503" i="2"/>
  <c r="F1503" i="5"/>
  <c r="E1504" i="2"/>
  <c r="F1504" i="5"/>
  <c r="E1505" i="2"/>
  <c r="F1505" i="5"/>
  <c r="E1506" i="2"/>
  <c r="F1506" i="5"/>
  <c r="E1507" i="2"/>
  <c r="F1507" i="5"/>
  <c r="E1508" i="2"/>
  <c r="F1508" i="5"/>
  <c r="E1509" i="2"/>
  <c r="F1509" i="5"/>
  <c r="E1510" i="2"/>
  <c r="F1510" i="5"/>
  <c r="E1511" i="2"/>
  <c r="F1511" i="5"/>
  <c r="E1512" i="2"/>
  <c r="F1512" i="5"/>
  <c r="E1513" i="2"/>
  <c r="F1513" i="5"/>
  <c r="E1514" i="2"/>
  <c r="F1514" i="5"/>
  <c r="E1515" i="2"/>
  <c r="F1515" i="5"/>
  <c r="E1516" i="2"/>
  <c r="F1516" i="5"/>
  <c r="E1517" i="2"/>
  <c r="F1517" i="5"/>
  <c r="E1518" i="2"/>
  <c r="F1518" i="5"/>
  <c r="E1519" i="2"/>
  <c r="F1519" i="5"/>
  <c r="E1520" i="2"/>
  <c r="F1520" i="5"/>
  <c r="E1521" i="2"/>
  <c r="F1521" i="5"/>
  <c r="E1522" i="2"/>
  <c r="F1522" i="5"/>
  <c r="E1523" i="2"/>
  <c r="F1523" i="5"/>
  <c r="E1524" i="2"/>
  <c r="F1524" i="5"/>
  <c r="E1525" i="2"/>
  <c r="F1525" i="5"/>
  <c r="E1526" i="2"/>
  <c r="F1526" i="5"/>
  <c r="E1527" i="2"/>
  <c r="F1527" i="5"/>
  <c r="E1528" i="2"/>
  <c r="F1528" i="5"/>
  <c r="E1529" i="2"/>
  <c r="F1529" i="5"/>
  <c r="E1530" i="2"/>
  <c r="F1530" i="5"/>
  <c r="E1531" i="2"/>
  <c r="F1531" i="5"/>
  <c r="E1532" i="2"/>
  <c r="F1532" i="5"/>
  <c r="E1533" i="2"/>
  <c r="F1533" i="5"/>
  <c r="E1534" i="2"/>
  <c r="F1534" i="5"/>
  <c r="E1535" i="2"/>
  <c r="F1535" i="5"/>
  <c r="E1536" i="2"/>
  <c r="F1536" i="5"/>
  <c r="E1537" i="2"/>
  <c r="F1537" i="5"/>
  <c r="E1538" i="2"/>
  <c r="F1538" i="5"/>
  <c r="E1539" i="2"/>
  <c r="F1539" i="5"/>
  <c r="E1540" i="2"/>
  <c r="F1540" i="5"/>
  <c r="E1541" i="2"/>
  <c r="F1541" i="5"/>
  <c r="E1542" i="2"/>
  <c r="F1542" i="5"/>
  <c r="E1543" i="2"/>
  <c r="F1543" i="5"/>
  <c r="E1544" i="2"/>
  <c r="F1544" i="5"/>
  <c r="E1545" i="2"/>
  <c r="F1545" i="5"/>
  <c r="E1546" i="2"/>
  <c r="F1546" i="5"/>
  <c r="E1547" i="2"/>
  <c r="F1547" i="5"/>
  <c r="E1548" i="2"/>
  <c r="F1548" i="5"/>
  <c r="E1549" i="2"/>
  <c r="F1549" i="5"/>
  <c r="E1550" i="2"/>
  <c r="F1550" i="5"/>
  <c r="E1551" i="2"/>
  <c r="F1551" i="5"/>
  <c r="E1552" i="2"/>
  <c r="F1552" i="5"/>
  <c r="E1553" i="2"/>
  <c r="F1553" i="5"/>
  <c r="E1554" i="2"/>
  <c r="F1554" i="5"/>
  <c r="E1555" i="2"/>
  <c r="F1555" i="5"/>
  <c r="E1556" i="2"/>
  <c r="F1556" i="5"/>
  <c r="E1557" i="2"/>
  <c r="F1557" i="5"/>
  <c r="E1558" i="2"/>
  <c r="F1558" i="5"/>
  <c r="E1559" i="2"/>
  <c r="F1559" i="5"/>
  <c r="E1560" i="2"/>
  <c r="F1560" i="5"/>
  <c r="E1561" i="2"/>
  <c r="F1561" i="5"/>
  <c r="E1562" i="2"/>
  <c r="F1562" i="5"/>
  <c r="E1563" i="2"/>
  <c r="F1563" i="5"/>
  <c r="E1564" i="2"/>
  <c r="F1564" i="5"/>
  <c r="E1565" i="2"/>
  <c r="F1565" i="5"/>
  <c r="E1566" i="2"/>
  <c r="F1566" i="5"/>
  <c r="E1567" i="2"/>
  <c r="F1567" i="5"/>
  <c r="E1568" i="2"/>
  <c r="F1568" i="5"/>
  <c r="E1569" i="2"/>
  <c r="F1569" i="5"/>
  <c r="E1570" i="2"/>
  <c r="F1570" i="5"/>
  <c r="E1571" i="2"/>
  <c r="F1571" i="5"/>
  <c r="E1572" i="2"/>
  <c r="F1572" i="5"/>
  <c r="E1573" i="2"/>
  <c r="F1573" i="5"/>
  <c r="E1574" i="2"/>
  <c r="F1574" i="5"/>
  <c r="E1575" i="2"/>
  <c r="F1575" i="5"/>
  <c r="E1576" i="2"/>
  <c r="F1576" i="5"/>
  <c r="E1577" i="2"/>
  <c r="F1577" i="5"/>
  <c r="E1578" i="2"/>
  <c r="F1578" i="5"/>
  <c r="E1579" i="2"/>
  <c r="F1579" i="5"/>
  <c r="E1580" i="2"/>
  <c r="F1580" i="5"/>
  <c r="E1581" i="2"/>
  <c r="F1581" i="5"/>
  <c r="E1582" i="2"/>
  <c r="F1582" i="5"/>
  <c r="E1583" i="2"/>
  <c r="F1583" i="5"/>
  <c r="E1584" i="2"/>
  <c r="F1584" i="5"/>
  <c r="E1585" i="2"/>
  <c r="F1585" i="5"/>
  <c r="E1586" i="2"/>
  <c r="F1586" i="5"/>
  <c r="E1587" i="2"/>
  <c r="F1587" i="5"/>
  <c r="E1588" i="2"/>
  <c r="F1588" i="5"/>
  <c r="E1589" i="2"/>
  <c r="F1589" i="5"/>
  <c r="E1590" i="2"/>
  <c r="F1590" i="5"/>
  <c r="E1591" i="2"/>
  <c r="F1591" i="5"/>
  <c r="E1592" i="2"/>
  <c r="F1592" i="5"/>
  <c r="E1593" i="2"/>
  <c r="F1593" i="5"/>
  <c r="E1594" i="2"/>
  <c r="F1594" i="5"/>
  <c r="E1595" i="2"/>
  <c r="F1595" i="5"/>
  <c r="E1596" i="2"/>
  <c r="F1596" i="5"/>
  <c r="E1597" i="2"/>
  <c r="F1597" i="5"/>
  <c r="E1598" i="2"/>
  <c r="F1598" i="5"/>
  <c r="E1599" i="2"/>
  <c r="F1599" i="5"/>
  <c r="E1600" i="2"/>
  <c r="F1600" i="5"/>
  <c r="E1601" i="2"/>
  <c r="F1601" i="5"/>
  <c r="E1602" i="2"/>
  <c r="F1602" i="5"/>
  <c r="E1603" i="2"/>
  <c r="F1603" i="5"/>
  <c r="E1604" i="2"/>
  <c r="F1604" i="5"/>
  <c r="E1605" i="2"/>
  <c r="F1605" i="5"/>
  <c r="E1606" i="2"/>
  <c r="F1606" i="5"/>
  <c r="E1607" i="2"/>
  <c r="F1607" i="5"/>
  <c r="E1608" i="2"/>
  <c r="F1608" i="5"/>
  <c r="E1609" i="2"/>
  <c r="F1609" i="5"/>
  <c r="E1610" i="2"/>
  <c r="F1610" i="5"/>
  <c r="E1611" i="2"/>
  <c r="F1611" i="5"/>
  <c r="E1612" i="2"/>
  <c r="F1612" i="5"/>
  <c r="E1613" i="2"/>
  <c r="F1613" i="5"/>
  <c r="E1614" i="2"/>
  <c r="F1614" i="5"/>
  <c r="E1615" i="2"/>
  <c r="F1615" i="5"/>
  <c r="E1616" i="2"/>
  <c r="F1616" i="5"/>
  <c r="E1617" i="2"/>
  <c r="F1617" i="5"/>
  <c r="E1618" i="2"/>
  <c r="F1618" i="5"/>
  <c r="E1619" i="2"/>
  <c r="F1619" i="5"/>
  <c r="E1620" i="2"/>
  <c r="F1620" i="5"/>
  <c r="E1621" i="2"/>
  <c r="F1621" i="5"/>
  <c r="E1622" i="2"/>
  <c r="F1622" i="5"/>
  <c r="E1623" i="2"/>
  <c r="F1623" i="5"/>
  <c r="E1624" i="2"/>
  <c r="F1624" i="5"/>
  <c r="E1625" i="2"/>
  <c r="F1625" i="5"/>
  <c r="E1626" i="2"/>
  <c r="F1626" i="5"/>
  <c r="E1627" i="2"/>
  <c r="F1627" i="5"/>
  <c r="E1628" i="2"/>
  <c r="F1628" i="5"/>
  <c r="E1629" i="2"/>
  <c r="F1629" i="5"/>
  <c r="E1630" i="2"/>
  <c r="F1630" i="5"/>
  <c r="E1631" i="2"/>
  <c r="F1631" i="5"/>
  <c r="E1632" i="2"/>
  <c r="F1632" i="5"/>
  <c r="E1633" i="2"/>
  <c r="F1633" i="5"/>
  <c r="E1634" i="2"/>
  <c r="F1634" i="5"/>
  <c r="E1635" i="2"/>
  <c r="F1635" i="5"/>
  <c r="E1636" i="2"/>
  <c r="F1636" i="5"/>
  <c r="E1637" i="2"/>
  <c r="F1637" i="5"/>
  <c r="E1638" i="2"/>
  <c r="F1638" i="5"/>
  <c r="E1639" i="2"/>
  <c r="F1639" i="5"/>
  <c r="E1640" i="2"/>
  <c r="F1640" i="5"/>
  <c r="E1641" i="2"/>
  <c r="F1641" i="5"/>
  <c r="E1642" i="2"/>
  <c r="F1642" i="5"/>
  <c r="E1643" i="2"/>
  <c r="F1643" i="5"/>
  <c r="E1644" i="2"/>
  <c r="F1644" i="5"/>
  <c r="E1645" i="2"/>
  <c r="F1645" i="5"/>
  <c r="E1646" i="2"/>
  <c r="F1646" i="5"/>
  <c r="E1647" i="2"/>
  <c r="F1647" i="5"/>
  <c r="E1648" i="2"/>
  <c r="F1648" i="5"/>
  <c r="E1649" i="2"/>
  <c r="F1649" i="5"/>
  <c r="E1650" i="2"/>
  <c r="F1650" i="5"/>
  <c r="E1651" i="2"/>
  <c r="F1651" i="5"/>
  <c r="E1652" i="2"/>
  <c r="F1652" i="5"/>
  <c r="E1653" i="2"/>
  <c r="F1653" i="5"/>
  <c r="E1654" i="2"/>
  <c r="F1654" i="5"/>
  <c r="E1655" i="2"/>
  <c r="F1655" i="5"/>
  <c r="E1656" i="2"/>
  <c r="F1656" i="5"/>
  <c r="E1657" i="2"/>
  <c r="F1657" i="5"/>
  <c r="E1658" i="2"/>
  <c r="F1658" i="5"/>
  <c r="E1659" i="2"/>
  <c r="F1659" i="5"/>
  <c r="E1660" i="2"/>
  <c r="F1660" i="5"/>
  <c r="E1661" i="2"/>
  <c r="F1661" i="5"/>
  <c r="E1662" i="2"/>
  <c r="F1662" i="5"/>
  <c r="E1663" i="2"/>
  <c r="F1663" i="5"/>
  <c r="E1664" i="2"/>
  <c r="F1664" i="5"/>
  <c r="E1665" i="2"/>
  <c r="F1665" i="5"/>
  <c r="E1666" i="2"/>
  <c r="F1666" i="5"/>
  <c r="E1667" i="2"/>
  <c r="F1667" i="5"/>
  <c r="E1668" i="2"/>
  <c r="F1668" i="5"/>
  <c r="E1669" i="2"/>
  <c r="F1669" i="5"/>
  <c r="E1670" i="2"/>
  <c r="F1670" i="5"/>
  <c r="E1671" i="2"/>
  <c r="F1671" i="5"/>
  <c r="E1672" i="2"/>
  <c r="F1672" i="5"/>
  <c r="E1673" i="2"/>
  <c r="F1673" i="5"/>
  <c r="E1674" i="2"/>
  <c r="F1674" i="5"/>
  <c r="E1675" i="2"/>
  <c r="F1675" i="5"/>
  <c r="E1676" i="2"/>
  <c r="F1676" i="5"/>
  <c r="E1677" i="2"/>
  <c r="F1677" i="5"/>
  <c r="E1678" i="2"/>
  <c r="F1678" i="5"/>
  <c r="E1679" i="2"/>
  <c r="F1679" i="5"/>
  <c r="E1680" i="2"/>
  <c r="F1680" i="5"/>
  <c r="E1681" i="2"/>
  <c r="F1681" i="5"/>
  <c r="E1682" i="2"/>
  <c r="F1682" i="5"/>
  <c r="E1683" i="2"/>
  <c r="F1683" i="5"/>
  <c r="E1684" i="2"/>
  <c r="F1684" i="5"/>
  <c r="E1685" i="2"/>
  <c r="F1685" i="5"/>
  <c r="E1686" i="2"/>
  <c r="F1686" i="5"/>
  <c r="E1687" i="2"/>
  <c r="F1687" i="5"/>
  <c r="E1688" i="2"/>
  <c r="F1688" i="5"/>
  <c r="E1689" i="2"/>
  <c r="F1689" i="5"/>
  <c r="E1690" i="2"/>
  <c r="F1690" i="5"/>
  <c r="E1691" i="2"/>
  <c r="F1691" i="5"/>
  <c r="E1692" i="2"/>
  <c r="F1692" i="5"/>
  <c r="E1693" i="2"/>
  <c r="F1693" i="5"/>
  <c r="E1694" i="2"/>
  <c r="F1694" i="5"/>
  <c r="E1695" i="2"/>
  <c r="F1695" i="5"/>
  <c r="E1696" i="2"/>
  <c r="F1696" i="5"/>
  <c r="E1697" i="2"/>
  <c r="F1697" i="5"/>
  <c r="E1698" i="2"/>
  <c r="F1698" i="5"/>
  <c r="E1699" i="2"/>
  <c r="F1699" i="5"/>
  <c r="E1700" i="2"/>
  <c r="F1700" i="5"/>
  <c r="E1701" i="2"/>
  <c r="F1701" i="5"/>
  <c r="E1702" i="2"/>
  <c r="F1702" i="5"/>
  <c r="E1703" i="2"/>
  <c r="F1703" i="5"/>
  <c r="E1704" i="2"/>
  <c r="F1704" i="5"/>
  <c r="E1705" i="2"/>
  <c r="F1705" i="5"/>
  <c r="E1706" i="2"/>
  <c r="F1706" i="5"/>
  <c r="E1707" i="2"/>
  <c r="F1707" i="5"/>
  <c r="E1708" i="2"/>
  <c r="F1708" i="5"/>
  <c r="E1709" i="2"/>
  <c r="F1709" i="5"/>
  <c r="E1710" i="2"/>
  <c r="F1710" i="5"/>
  <c r="E1711" i="2"/>
  <c r="F1711" i="5"/>
  <c r="E1712" i="2"/>
  <c r="F1712" i="5"/>
  <c r="E1713" i="2"/>
  <c r="F1713" i="5"/>
  <c r="E1714" i="2"/>
  <c r="F1714" i="5"/>
  <c r="E1715" i="2"/>
  <c r="F1715" i="5"/>
  <c r="E1716" i="2"/>
  <c r="F1716" i="5"/>
  <c r="E1717" i="2"/>
  <c r="F1717" i="5"/>
  <c r="E1718" i="2"/>
  <c r="F1718" i="5"/>
  <c r="E1719" i="2"/>
  <c r="F1719" i="5"/>
  <c r="E1720" i="2"/>
  <c r="F1720" i="5"/>
  <c r="E1721" i="2"/>
  <c r="F1721" i="5"/>
  <c r="E1722" i="2"/>
  <c r="F1722" i="5"/>
  <c r="E1723" i="2"/>
  <c r="F1723" i="5"/>
  <c r="E1724" i="2"/>
  <c r="F1724" i="5"/>
  <c r="E1725" i="2"/>
  <c r="F1725" i="5"/>
  <c r="E1726" i="2"/>
  <c r="F1726" i="5"/>
  <c r="E1727" i="2"/>
  <c r="F1727" i="5"/>
  <c r="E1728" i="2"/>
  <c r="F1728" i="5"/>
  <c r="E1729" i="2"/>
  <c r="F1729" i="5"/>
  <c r="E1730" i="2"/>
  <c r="F1730" i="5"/>
  <c r="E1731" i="2"/>
  <c r="F1731" i="5"/>
  <c r="E1732" i="2"/>
  <c r="F1732" i="5"/>
  <c r="E1733" i="2"/>
  <c r="F1733" i="5"/>
  <c r="E1734" i="2"/>
  <c r="F1734" i="5"/>
  <c r="E1735" i="2"/>
  <c r="F1735" i="5"/>
  <c r="E1736" i="2"/>
  <c r="F1736" i="5"/>
  <c r="E1737" i="2"/>
  <c r="F1737" i="5"/>
  <c r="E1738" i="2"/>
  <c r="F1738" i="5"/>
  <c r="E1739" i="2"/>
  <c r="F1739" i="5"/>
  <c r="E1740" i="2"/>
  <c r="F1740" i="5"/>
  <c r="E1741" i="2"/>
  <c r="F1741" i="5"/>
  <c r="E1742" i="2"/>
  <c r="F1742" i="5"/>
  <c r="E1743" i="2"/>
  <c r="F1743" i="5"/>
  <c r="E1744" i="2"/>
  <c r="F1744" i="5"/>
  <c r="E1745" i="2"/>
  <c r="F1745" i="5"/>
  <c r="E1746" i="2"/>
  <c r="F1746" i="5"/>
  <c r="E1747" i="2"/>
  <c r="F1747" i="5"/>
  <c r="E1748" i="2"/>
  <c r="F1748" i="5"/>
  <c r="E1749" i="2"/>
  <c r="F1749" i="5"/>
  <c r="E1750" i="2"/>
  <c r="F1750" i="5"/>
  <c r="E1751" i="2"/>
  <c r="F1751" i="5"/>
  <c r="E1752" i="2"/>
  <c r="F1752" i="5"/>
  <c r="E1753" i="2"/>
  <c r="F1753" i="5"/>
  <c r="E1754" i="2"/>
  <c r="F1754" i="5"/>
  <c r="E1755" i="2"/>
  <c r="F1755" i="5"/>
  <c r="E1756" i="2"/>
  <c r="F1756" i="5"/>
  <c r="E1757" i="2"/>
  <c r="F1757" i="5"/>
  <c r="E1758" i="2"/>
  <c r="F1758" i="5"/>
  <c r="E1759" i="2"/>
  <c r="F1759" i="5"/>
  <c r="E1760" i="2"/>
  <c r="F1760" i="5"/>
  <c r="E1761" i="2"/>
  <c r="F1761" i="5"/>
  <c r="E1762" i="2"/>
  <c r="F1762" i="5"/>
  <c r="E1763" i="2"/>
  <c r="F1763" i="5"/>
  <c r="E1764" i="2"/>
  <c r="F1764" i="5"/>
  <c r="E1765" i="2"/>
  <c r="F1765" i="5"/>
  <c r="E1766" i="2"/>
  <c r="F1766" i="5"/>
  <c r="E1767" i="2"/>
  <c r="F1767" i="5"/>
  <c r="E1768" i="2"/>
  <c r="F1768" i="5"/>
  <c r="E1769" i="2"/>
  <c r="F1769" i="5"/>
  <c r="E1770" i="2"/>
  <c r="F1770" i="5"/>
  <c r="E1771" i="2"/>
  <c r="F1771" i="5"/>
  <c r="E1772" i="2"/>
  <c r="F1772" i="5"/>
  <c r="E1773" i="2"/>
  <c r="F1773" i="5"/>
  <c r="E1774" i="2"/>
  <c r="F1774" i="5"/>
  <c r="E1775" i="2"/>
  <c r="F1775" i="5"/>
  <c r="E1776" i="2"/>
  <c r="F1776" i="5"/>
  <c r="E1777" i="2"/>
  <c r="F1777" i="5"/>
  <c r="E1778" i="2"/>
  <c r="F1778" i="5"/>
  <c r="E1779" i="2"/>
  <c r="F1779" i="5"/>
  <c r="E1780" i="2"/>
  <c r="F1780" i="5"/>
  <c r="E1781" i="2"/>
  <c r="F1781" i="5"/>
  <c r="E1782" i="2"/>
  <c r="F1782" i="5"/>
  <c r="E1783" i="2"/>
  <c r="F1783" i="5"/>
  <c r="E1784" i="2"/>
  <c r="F1784" i="5"/>
  <c r="E1785" i="2"/>
  <c r="F1785" i="5"/>
  <c r="E1786" i="2"/>
  <c r="F1786" i="5"/>
  <c r="E1787" i="2"/>
  <c r="F1787" i="5"/>
  <c r="E1788" i="2"/>
  <c r="F1788" i="5"/>
  <c r="E1789" i="2"/>
  <c r="F1789" i="5"/>
  <c r="E1790" i="2"/>
  <c r="F1790" i="5"/>
  <c r="E1791" i="2"/>
  <c r="F1791" i="5"/>
  <c r="E1792" i="2"/>
  <c r="F1792" i="5"/>
  <c r="E1793" i="2"/>
  <c r="F1793" i="5"/>
  <c r="E1794" i="2"/>
  <c r="F1794" i="5"/>
  <c r="E1795" i="2"/>
  <c r="F1795" i="5"/>
  <c r="E1796" i="2"/>
  <c r="F1796" i="5"/>
  <c r="E1797" i="2"/>
  <c r="F1797" i="5"/>
  <c r="E1798" i="2"/>
  <c r="F1798" i="5"/>
  <c r="E1799" i="2"/>
  <c r="F1799" i="5"/>
  <c r="E1800" i="2"/>
  <c r="F1800" i="5"/>
  <c r="E1801" i="2"/>
  <c r="F1801" i="5"/>
  <c r="E1802" i="2"/>
  <c r="F1802" i="5"/>
  <c r="E1803" i="2"/>
  <c r="F1803" i="5"/>
  <c r="E1804" i="2"/>
  <c r="F1804" i="5"/>
  <c r="E1805" i="2"/>
  <c r="F1805" i="5"/>
  <c r="E1806" i="2"/>
  <c r="F1806" i="5"/>
  <c r="E1807" i="2"/>
  <c r="F1807" i="5"/>
  <c r="E1808" i="2"/>
  <c r="F1808" i="5"/>
  <c r="E1809" i="2"/>
  <c r="F1809" i="5"/>
  <c r="E1810" i="2"/>
  <c r="F1810" i="5"/>
  <c r="E1811" i="2"/>
  <c r="F1811" i="5"/>
  <c r="E1812" i="2"/>
  <c r="F1812" i="5"/>
  <c r="E1813" i="2"/>
  <c r="F1813" i="5"/>
  <c r="E1814" i="2"/>
  <c r="F1814" i="5"/>
  <c r="E1815" i="2"/>
  <c r="F1815" i="5"/>
  <c r="E1816" i="2"/>
  <c r="F1816" i="5"/>
  <c r="E1817" i="2"/>
  <c r="F1817" i="5"/>
  <c r="E1818" i="2"/>
  <c r="F1818" i="5"/>
  <c r="E1819" i="2"/>
  <c r="F1819" i="5"/>
  <c r="E1820" i="2"/>
  <c r="F1820" i="5"/>
  <c r="E1821" i="2"/>
  <c r="F1821" i="5"/>
  <c r="E1822" i="2"/>
  <c r="F1822" i="5"/>
  <c r="E1823" i="2"/>
  <c r="F1823" i="5"/>
  <c r="E1824" i="2"/>
  <c r="F1824" i="5"/>
  <c r="E1825" i="2"/>
  <c r="F1825" i="5"/>
  <c r="E1826" i="2"/>
  <c r="F1826" i="5"/>
  <c r="E1827" i="2"/>
  <c r="F1827" i="5"/>
  <c r="E1828" i="2"/>
  <c r="F1828" i="5"/>
  <c r="E1829" i="2"/>
  <c r="F1829" i="5"/>
  <c r="E1830" i="2"/>
  <c r="F1830" i="5"/>
  <c r="E1831" i="2"/>
  <c r="F1831" i="5"/>
  <c r="E1832" i="2"/>
  <c r="F1832" i="5"/>
  <c r="E1833" i="2"/>
  <c r="F1833" i="5"/>
  <c r="E1834" i="2"/>
  <c r="F1834" i="5"/>
  <c r="E1835" i="2"/>
  <c r="F1835" i="5"/>
  <c r="E1836" i="2"/>
  <c r="F1836" i="5"/>
  <c r="E1837" i="2"/>
  <c r="F1837" i="5"/>
  <c r="E1838" i="2"/>
  <c r="F1838" i="5"/>
  <c r="E1839" i="2"/>
  <c r="F1839" i="5"/>
  <c r="E1840" i="2"/>
  <c r="F1840" i="5"/>
  <c r="E1841" i="2"/>
  <c r="F1841" i="5"/>
  <c r="E1842" i="2"/>
  <c r="F1842" i="5"/>
  <c r="E1843" i="2"/>
  <c r="F1843" i="5"/>
  <c r="E1844" i="2"/>
  <c r="F1844" i="5"/>
  <c r="E1845" i="2"/>
  <c r="F1845" i="5"/>
  <c r="E1846" i="2"/>
  <c r="F1846" i="5"/>
  <c r="E1847" i="2"/>
  <c r="F1847" i="5"/>
  <c r="E1848" i="2"/>
  <c r="F1848" i="5"/>
  <c r="E1849" i="2"/>
  <c r="F1849" i="5"/>
  <c r="E1850" i="2"/>
  <c r="F1850" i="5"/>
  <c r="E1851" i="2"/>
  <c r="F1851" i="5"/>
  <c r="E1852" i="2"/>
  <c r="F1852" i="5"/>
  <c r="E1853" i="2"/>
  <c r="F1853" i="5"/>
  <c r="E1854" i="2"/>
  <c r="F1854" i="5"/>
  <c r="E1855" i="2"/>
  <c r="F1855" i="5"/>
  <c r="E1856" i="2"/>
  <c r="F1856" i="5"/>
  <c r="E1857" i="2"/>
  <c r="F1857" i="5"/>
  <c r="E1858" i="2"/>
  <c r="F1858" i="5"/>
  <c r="E1859" i="2"/>
  <c r="F1859" i="5"/>
  <c r="E1860" i="2"/>
  <c r="F1860" i="5"/>
  <c r="E1861" i="2"/>
  <c r="F1861" i="5"/>
  <c r="E1862" i="2"/>
  <c r="F1862" i="5"/>
  <c r="E1863" i="2"/>
  <c r="F1863" i="5"/>
  <c r="E1864" i="2"/>
  <c r="F1864" i="5"/>
  <c r="E1865" i="2"/>
  <c r="F1865" i="5"/>
  <c r="E1866" i="2"/>
  <c r="F1866" i="5"/>
  <c r="E1867" i="2"/>
  <c r="F1867" i="5"/>
  <c r="E1868" i="2"/>
  <c r="F1868" i="5"/>
  <c r="E1869" i="2"/>
  <c r="F1869" i="5"/>
  <c r="E1870" i="2"/>
  <c r="F1870" i="5"/>
  <c r="E1871" i="2"/>
  <c r="F1871" i="5"/>
  <c r="E1872" i="2"/>
  <c r="F1872" i="5"/>
  <c r="E1873" i="2"/>
  <c r="F1873" i="5"/>
  <c r="E1874" i="2"/>
  <c r="F1874" i="5"/>
  <c r="E1875" i="2"/>
  <c r="F1875" i="5"/>
  <c r="E1876" i="2"/>
  <c r="F1876" i="5"/>
  <c r="E1877" i="2"/>
  <c r="F1877" i="5"/>
  <c r="E1878" i="2"/>
  <c r="F1878" i="5"/>
  <c r="E1879" i="2"/>
  <c r="F1879" i="5"/>
  <c r="E1880" i="2"/>
  <c r="F1880" i="5"/>
  <c r="E1881" i="2"/>
  <c r="F1881" i="5"/>
  <c r="E1882" i="2"/>
  <c r="F1882" i="5"/>
  <c r="E1883" i="2"/>
  <c r="F1883" i="5"/>
  <c r="E1884" i="2"/>
  <c r="F1884" i="5"/>
  <c r="E1885" i="2"/>
  <c r="F1885" i="5"/>
  <c r="E1886" i="2"/>
  <c r="F1886" i="5"/>
  <c r="E1887" i="2"/>
  <c r="F1887" i="5"/>
  <c r="E1888" i="2"/>
  <c r="F1888" i="5"/>
  <c r="E1889" i="2"/>
  <c r="F1889" i="5"/>
  <c r="E1890" i="2"/>
  <c r="F1890" i="5"/>
  <c r="E1891" i="2"/>
  <c r="F1891" i="5"/>
  <c r="E1892" i="2"/>
  <c r="F1892" i="5"/>
  <c r="E1893" i="2"/>
  <c r="F1893" i="5"/>
  <c r="E1894" i="2"/>
  <c r="F1894" i="5"/>
  <c r="E1895" i="2"/>
  <c r="F1895" i="5"/>
  <c r="E1896" i="2"/>
  <c r="F1896" i="5"/>
  <c r="E1897" i="2"/>
  <c r="F1897" i="5"/>
  <c r="E1898" i="2"/>
  <c r="F1898" i="5"/>
  <c r="E1899" i="2"/>
  <c r="F1899" i="5"/>
  <c r="E1900" i="2"/>
  <c r="F1900" i="5"/>
  <c r="E1901" i="2"/>
  <c r="F1901" i="5"/>
  <c r="E1902" i="2"/>
  <c r="F1902" i="5"/>
  <c r="E1903" i="2"/>
  <c r="F1903" i="5"/>
  <c r="E1904" i="2"/>
  <c r="F1904" i="5"/>
  <c r="E1905" i="2"/>
  <c r="F1905" i="5"/>
  <c r="E1906" i="2"/>
  <c r="F1906" i="5"/>
  <c r="E1907" i="2"/>
  <c r="F1907" i="5"/>
  <c r="E1908" i="2"/>
  <c r="F1908" i="5"/>
  <c r="E1909" i="2"/>
  <c r="F1909" i="5"/>
  <c r="E1910" i="2"/>
  <c r="F1910" i="5"/>
  <c r="E1911" i="2"/>
  <c r="F1911" i="5"/>
  <c r="E1912" i="2"/>
  <c r="F1912" i="5"/>
  <c r="E1913" i="2"/>
  <c r="F1913" i="5"/>
  <c r="E1914" i="2"/>
  <c r="F1914" i="5"/>
  <c r="E1915" i="2"/>
  <c r="F1915" i="5"/>
  <c r="E1916" i="2"/>
  <c r="F1916" i="5"/>
  <c r="E1917" i="2"/>
  <c r="F1917" i="5"/>
  <c r="E1918" i="2"/>
  <c r="F1918" i="5"/>
  <c r="E1919" i="2"/>
  <c r="F1919" i="5"/>
  <c r="E1920" i="2"/>
  <c r="F1920" i="5"/>
  <c r="E1921" i="2"/>
  <c r="F1921" i="5"/>
  <c r="E1922" i="2"/>
  <c r="F1922" i="5"/>
  <c r="E1923" i="2"/>
  <c r="F1923" i="5"/>
  <c r="E1924" i="2"/>
  <c r="F1924" i="5"/>
  <c r="E1925" i="2"/>
  <c r="F1925" i="5"/>
  <c r="E1926" i="2"/>
  <c r="F1926" i="5"/>
  <c r="E1927" i="2"/>
  <c r="F1927" i="5"/>
  <c r="E1928" i="2"/>
  <c r="F1928" i="5"/>
  <c r="E1929" i="2"/>
  <c r="F1929" i="5"/>
  <c r="E1930" i="2"/>
  <c r="F1930" i="5"/>
  <c r="E1931" i="2"/>
  <c r="F1931" i="5"/>
  <c r="E1932" i="2"/>
  <c r="F1932" i="5"/>
  <c r="E1933" i="2"/>
  <c r="F1933" i="5"/>
  <c r="E1934" i="2"/>
  <c r="F1934" i="5"/>
  <c r="E1935" i="2"/>
  <c r="F1935" i="5"/>
  <c r="E1936" i="2"/>
  <c r="F1936" i="5"/>
  <c r="E1937" i="2"/>
  <c r="F1937" i="5"/>
  <c r="E1938" i="2"/>
  <c r="F1938" i="5"/>
  <c r="E1939" i="2"/>
  <c r="F1939" i="5"/>
  <c r="E1940" i="2"/>
  <c r="F1940" i="5"/>
  <c r="E1941" i="2"/>
  <c r="F1941" i="5"/>
  <c r="E1942" i="2"/>
  <c r="F1942" i="5"/>
  <c r="E1943" i="2"/>
  <c r="F1943" i="5"/>
  <c r="E1944" i="2"/>
  <c r="F1944" i="5"/>
  <c r="E1945" i="2"/>
  <c r="F1945" i="5"/>
  <c r="E1946" i="2"/>
  <c r="F1946" i="5"/>
  <c r="E1947" i="2"/>
  <c r="F1947" i="5"/>
  <c r="E1948" i="2"/>
  <c r="F1948" i="5"/>
  <c r="E1949" i="2"/>
  <c r="F1949" i="5"/>
  <c r="E1950" i="2"/>
  <c r="F1950" i="5"/>
  <c r="E1951" i="2"/>
  <c r="F1951" i="5"/>
  <c r="E1952" i="2"/>
  <c r="F1952" i="5"/>
  <c r="E1953" i="2"/>
  <c r="F1953" i="5"/>
  <c r="E1954" i="2"/>
  <c r="F1954" i="5"/>
  <c r="E1955" i="2"/>
  <c r="F1955" i="5"/>
  <c r="E1956" i="2"/>
  <c r="F1956" i="5"/>
  <c r="E1957" i="2"/>
  <c r="F1957" i="5"/>
  <c r="E1958" i="2"/>
  <c r="F1958" i="5"/>
  <c r="E1959" i="2"/>
  <c r="F1959" i="5"/>
  <c r="E1960" i="2"/>
  <c r="F1960" i="5"/>
  <c r="E1961" i="2"/>
  <c r="F1961" i="5"/>
  <c r="E1962" i="2"/>
  <c r="F1962" i="5"/>
  <c r="E1963" i="2"/>
  <c r="F1963" i="5"/>
  <c r="E1964" i="2"/>
  <c r="F1964" i="5"/>
  <c r="E1965" i="2"/>
  <c r="F1965" i="5"/>
  <c r="E1966" i="2"/>
  <c r="F1966" i="5"/>
  <c r="E1967" i="2"/>
  <c r="F1967" i="5"/>
  <c r="E1968" i="2"/>
  <c r="F1968" i="5"/>
  <c r="E1969" i="2"/>
  <c r="F1969" i="5"/>
  <c r="E1970" i="2"/>
  <c r="F1970" i="5"/>
  <c r="E1971" i="2"/>
  <c r="F1971" i="5"/>
  <c r="E1972" i="2"/>
  <c r="F1972" i="5"/>
  <c r="E1973" i="2"/>
  <c r="F1973" i="5"/>
  <c r="E1974" i="2"/>
  <c r="F1974" i="5"/>
  <c r="E1975" i="2"/>
  <c r="F1975" i="5"/>
  <c r="E1976" i="2"/>
  <c r="F1976" i="5"/>
  <c r="E1977" i="2"/>
  <c r="F1977" i="5"/>
  <c r="E1978" i="2"/>
  <c r="F1978" i="5"/>
  <c r="E1979" i="2"/>
  <c r="F1979" i="5"/>
  <c r="E1980" i="2"/>
  <c r="F1980" i="5"/>
  <c r="E1981" i="2"/>
  <c r="F1981" i="5"/>
  <c r="E1982" i="2"/>
  <c r="F1982" i="5"/>
  <c r="E1983" i="2"/>
  <c r="F1983" i="5"/>
  <c r="E1984" i="2"/>
  <c r="F1984" i="5"/>
  <c r="E1985" i="2"/>
  <c r="F1985" i="5"/>
  <c r="E1986" i="2"/>
  <c r="F1986" i="5"/>
  <c r="E1987" i="2"/>
  <c r="F1987" i="5"/>
  <c r="E1988" i="2"/>
  <c r="F1988" i="5"/>
  <c r="E1989" i="2"/>
  <c r="F1989" i="5"/>
  <c r="E1990" i="2"/>
  <c r="F1990" i="5"/>
  <c r="E1991" i="2"/>
  <c r="F1991" i="5"/>
  <c r="E1992" i="2"/>
  <c r="F1992" i="5"/>
  <c r="E1993" i="2"/>
  <c r="F1993" i="5"/>
  <c r="E1994" i="2"/>
  <c r="F1994" i="5"/>
  <c r="E1995" i="2"/>
  <c r="F1995" i="5"/>
  <c r="E1996" i="2"/>
  <c r="F1996" i="5"/>
  <c r="E1997" i="2"/>
  <c r="F1997" i="5"/>
  <c r="E1998" i="2"/>
  <c r="F1998" i="5"/>
  <c r="E1999" i="2"/>
  <c r="F1999" i="5"/>
  <c r="E2000" i="2"/>
  <c r="F2000" i="5"/>
  <c r="E2001" i="2"/>
  <c r="F2001" i="5"/>
  <c r="E2002" i="2"/>
  <c r="F2002" i="5"/>
  <c r="E2003" i="2"/>
  <c r="F2003" i="5"/>
  <c r="E2004" i="2"/>
  <c r="F2004" i="5"/>
  <c r="E2005" i="2"/>
  <c r="F2005" i="5"/>
  <c r="E2006" i="2"/>
  <c r="F2006" i="5"/>
  <c r="E2007" i="2"/>
  <c r="F2007" i="5"/>
  <c r="E2008" i="2"/>
  <c r="F2008" i="5"/>
  <c r="E2009" i="2"/>
  <c r="F2009" i="5"/>
  <c r="E2010" i="2"/>
  <c r="F2010" i="5"/>
  <c r="E2011" i="2"/>
  <c r="F2011" i="5"/>
  <c r="E2012" i="2"/>
  <c r="F2012" i="5"/>
  <c r="E2013" i="2"/>
  <c r="F2013" i="5"/>
  <c r="E2014" i="2"/>
  <c r="F2014" i="5"/>
  <c r="E2015" i="2"/>
  <c r="F2015" i="5"/>
  <c r="E2016" i="2"/>
  <c r="F2016" i="5"/>
  <c r="E2017" i="2"/>
  <c r="F2017" i="5"/>
  <c r="E2018" i="2"/>
  <c r="F2018" i="5"/>
  <c r="E2019" i="2"/>
  <c r="F2019" i="5"/>
  <c r="E2020" i="2"/>
  <c r="F2020" i="5"/>
  <c r="E2021" i="2"/>
  <c r="F2021" i="5"/>
  <c r="E2022" i="2"/>
  <c r="F2022" i="5"/>
  <c r="E2023" i="2"/>
  <c r="F2023" i="5"/>
  <c r="E2024" i="2"/>
  <c r="F2024" i="5"/>
  <c r="E2025" i="2"/>
  <c r="F2025" i="5"/>
  <c r="E2026" i="2"/>
  <c r="F2026" i="5"/>
  <c r="E2027" i="2"/>
  <c r="F2027" i="5"/>
  <c r="E2028" i="2"/>
  <c r="F2028" i="5"/>
  <c r="E2029" i="2"/>
  <c r="F2029" i="5"/>
  <c r="E2030" i="2"/>
  <c r="F2030" i="5"/>
  <c r="E2031" i="2"/>
  <c r="F2031" i="5"/>
  <c r="E2032" i="2"/>
  <c r="F2032" i="5"/>
  <c r="E2033" i="2"/>
  <c r="F2033" i="5"/>
  <c r="E2034" i="2"/>
  <c r="F2034" i="5"/>
  <c r="E2035" i="2"/>
  <c r="F2035" i="5"/>
  <c r="E2036" i="2"/>
  <c r="F2036" i="5"/>
  <c r="E2037" i="2"/>
  <c r="F2037" i="5"/>
  <c r="E2038" i="2"/>
  <c r="F2038" i="5"/>
  <c r="E2039" i="2"/>
  <c r="F2039" i="5"/>
  <c r="E2040" i="2"/>
  <c r="F2040" i="5"/>
  <c r="E2041" i="2"/>
  <c r="F2041" i="5"/>
  <c r="E2042" i="2"/>
  <c r="F2042" i="5"/>
  <c r="E2043" i="2"/>
  <c r="F2043" i="5"/>
  <c r="E2044" i="2"/>
  <c r="F2044" i="5"/>
  <c r="E2045" i="2"/>
  <c r="F2045" i="5"/>
  <c r="E2046" i="2"/>
  <c r="F2046" i="5"/>
  <c r="E2047" i="2"/>
  <c r="F2047" i="5"/>
  <c r="E2048" i="2"/>
  <c r="F2048" i="5"/>
  <c r="E2049" i="2"/>
  <c r="F2049" i="5"/>
  <c r="E2050" i="2"/>
  <c r="F2050" i="5"/>
  <c r="E2051" i="2"/>
  <c r="F2051" i="5"/>
  <c r="E2052" i="2"/>
  <c r="F2052" i="5"/>
  <c r="E2053" i="2"/>
  <c r="F2053" i="5"/>
  <c r="E2054" i="2"/>
  <c r="F2054" i="5"/>
  <c r="E2055" i="2"/>
  <c r="F2055" i="5"/>
  <c r="E2056" i="2"/>
  <c r="F2056" i="5"/>
  <c r="E2057" i="2"/>
  <c r="F2057" i="5"/>
  <c r="E2058" i="2"/>
  <c r="F2058" i="5"/>
  <c r="E2059" i="2"/>
  <c r="F2059" i="5"/>
  <c r="E2060" i="2"/>
  <c r="F2060" i="5"/>
  <c r="E2061" i="2"/>
  <c r="F2061" i="5"/>
  <c r="E2062" i="2"/>
  <c r="F2062" i="5"/>
  <c r="E2063" i="2"/>
  <c r="F2063" i="5"/>
  <c r="E2064" i="2"/>
  <c r="F2064" i="5"/>
  <c r="E2065" i="2"/>
  <c r="F2065" i="5"/>
  <c r="E2066" i="2"/>
  <c r="F2066" i="5"/>
  <c r="E2067" i="2"/>
  <c r="F2067" i="5"/>
  <c r="E2068" i="2"/>
  <c r="F2068" i="5"/>
  <c r="E2069" i="2"/>
  <c r="F2069" i="5"/>
  <c r="E2070" i="2"/>
  <c r="F2070" i="5"/>
  <c r="E2071" i="2"/>
  <c r="F2071" i="5"/>
  <c r="E2072" i="2"/>
  <c r="F2072" i="5"/>
  <c r="E2073" i="2"/>
  <c r="F2073" i="5"/>
  <c r="E2074" i="2"/>
  <c r="F2074" i="5"/>
  <c r="E2075" i="2"/>
  <c r="F2075" i="5"/>
  <c r="E2076" i="2"/>
  <c r="F2076" i="5"/>
  <c r="E2077" i="2"/>
  <c r="F2077" i="5"/>
  <c r="E2078" i="2"/>
  <c r="F2078" i="5"/>
  <c r="E2079" i="2"/>
  <c r="F2079" i="5"/>
  <c r="E2080" i="2"/>
  <c r="F2080" i="5"/>
  <c r="E2081" i="2"/>
  <c r="F2081" i="5"/>
  <c r="E2082" i="2"/>
  <c r="F2082" i="5"/>
  <c r="E2083" i="2"/>
  <c r="F2083" i="5"/>
  <c r="E2084" i="2"/>
  <c r="F2084" i="5"/>
  <c r="E2085" i="2"/>
  <c r="F2085" i="5"/>
  <c r="E2086" i="2"/>
  <c r="F2086" i="5"/>
  <c r="E2087" i="2"/>
  <c r="F2087" i="5"/>
  <c r="E2088" i="2"/>
  <c r="F2088" i="5"/>
  <c r="E2089" i="2"/>
  <c r="F2089" i="5"/>
  <c r="E2090" i="2"/>
  <c r="F2090" i="5"/>
  <c r="E2091" i="2"/>
  <c r="F2091" i="5"/>
  <c r="E2092" i="2"/>
  <c r="F2092" i="5"/>
  <c r="E2093" i="2"/>
  <c r="F2093" i="5"/>
  <c r="E2094" i="2"/>
  <c r="F2094" i="5"/>
  <c r="E2095" i="2"/>
  <c r="F2095" i="5"/>
  <c r="E2096" i="2"/>
  <c r="F2096" i="5"/>
  <c r="E2097" i="2"/>
  <c r="F2097" i="5"/>
  <c r="E2098" i="2"/>
  <c r="F2098" i="5"/>
  <c r="E2099" i="2"/>
  <c r="F2099" i="5"/>
  <c r="E2100" i="2"/>
  <c r="F2100" i="5"/>
  <c r="E2101" i="2"/>
  <c r="F2101" i="5"/>
  <c r="E2102" i="2"/>
  <c r="F2102" i="5"/>
  <c r="E2103" i="2"/>
  <c r="F2103" i="5"/>
  <c r="E2104" i="2"/>
  <c r="F2104" i="5"/>
  <c r="E2105" i="2"/>
  <c r="F2105" i="5"/>
  <c r="E2106" i="2"/>
  <c r="F2106" i="5"/>
  <c r="E2107" i="2"/>
  <c r="F2107" i="5"/>
  <c r="E2108" i="2"/>
  <c r="F2108" i="5"/>
  <c r="E2109" i="2"/>
  <c r="F2109" i="5"/>
  <c r="E2110" i="2"/>
  <c r="F2110" i="5"/>
  <c r="E2111" i="2"/>
  <c r="F2111" i="5"/>
  <c r="E2112" i="2"/>
  <c r="F2112" i="5"/>
  <c r="E2113" i="2"/>
  <c r="F2113" i="5"/>
  <c r="E2114" i="2"/>
  <c r="F2114" i="5"/>
  <c r="E2115" i="2"/>
  <c r="F2115" i="5"/>
  <c r="E2116" i="2"/>
  <c r="F2116" i="5"/>
  <c r="E2117" i="2"/>
  <c r="F2117" i="5"/>
  <c r="E2118" i="2"/>
  <c r="F2118" i="5"/>
  <c r="E2119" i="2"/>
  <c r="F2119" i="5"/>
  <c r="E2120" i="2"/>
  <c r="F2120" i="5"/>
  <c r="E2121" i="2"/>
  <c r="F2121" i="5"/>
  <c r="E2122" i="2"/>
  <c r="F2122" i="5"/>
  <c r="E2123" i="2"/>
  <c r="F2123" i="5"/>
  <c r="E2124" i="2"/>
  <c r="F2124" i="5"/>
  <c r="E2125" i="2"/>
  <c r="F2125" i="5"/>
  <c r="E2126" i="2"/>
  <c r="F2126" i="5"/>
  <c r="E2127" i="2"/>
  <c r="F2127" i="5"/>
  <c r="E2128" i="2"/>
  <c r="F2128" i="5"/>
  <c r="E2129" i="2"/>
  <c r="F2129" i="5"/>
  <c r="E2130" i="2"/>
  <c r="F2130" i="5"/>
  <c r="E2131" i="2"/>
  <c r="F2131" i="5"/>
  <c r="E2132" i="2"/>
  <c r="F2132" i="5"/>
  <c r="E2133" i="2"/>
  <c r="F2133" i="5"/>
  <c r="E2134" i="2"/>
  <c r="F2134" i="5"/>
  <c r="E2135" i="2"/>
  <c r="F2135" i="5"/>
  <c r="E2136" i="2"/>
  <c r="F2136" i="5"/>
  <c r="E2137" i="2"/>
  <c r="F2137" i="5"/>
  <c r="E2138" i="2"/>
  <c r="F2138" i="5"/>
  <c r="E2139" i="2"/>
  <c r="F2139" i="5"/>
  <c r="E2140" i="2"/>
  <c r="F2140" i="5"/>
  <c r="E2141" i="2"/>
  <c r="F2141" i="5"/>
  <c r="E2142" i="2"/>
  <c r="F2142" i="5"/>
  <c r="E2143" i="2"/>
  <c r="F2143" i="5"/>
  <c r="E2144" i="2"/>
  <c r="F2144" i="5"/>
  <c r="E2145" i="2"/>
  <c r="F2145" i="5"/>
  <c r="E2146" i="2"/>
  <c r="F2146" i="5"/>
  <c r="E2147" i="2"/>
  <c r="F2147" i="5"/>
  <c r="E2148" i="2"/>
  <c r="F2148" i="5"/>
  <c r="E2149" i="2"/>
  <c r="F2149" i="5"/>
  <c r="E2150" i="2"/>
  <c r="F2150" i="5"/>
  <c r="E2151" i="2"/>
  <c r="F2151" i="5"/>
  <c r="E2152" i="2"/>
  <c r="F2152" i="5"/>
  <c r="E2153" i="2"/>
  <c r="F2153" i="5"/>
  <c r="E2154" i="2"/>
  <c r="F2154" i="5"/>
  <c r="E2155" i="2"/>
  <c r="F2155" i="5"/>
  <c r="E2156" i="2"/>
  <c r="F2156" i="5"/>
  <c r="E2157" i="2"/>
  <c r="F2157" i="5"/>
  <c r="E2158" i="2"/>
  <c r="F2158" i="5"/>
  <c r="E2159" i="2"/>
  <c r="F2159" i="5"/>
  <c r="E2160" i="2"/>
  <c r="F2160" i="5"/>
  <c r="E2161" i="2"/>
  <c r="F2161" i="5"/>
  <c r="E2162" i="2"/>
  <c r="F2162" i="5"/>
  <c r="E2163" i="2"/>
  <c r="F2163" i="5"/>
  <c r="E2164" i="2"/>
  <c r="F2164" i="5"/>
  <c r="E2165" i="2"/>
  <c r="F2165" i="5"/>
  <c r="E2166" i="2"/>
  <c r="F2166" i="5"/>
  <c r="E2167" i="2"/>
  <c r="F2167" i="5"/>
  <c r="E2168" i="2"/>
  <c r="F2168" i="5"/>
  <c r="E2169" i="2"/>
  <c r="F2169" i="5"/>
  <c r="E2170" i="2"/>
  <c r="F2170" i="5"/>
  <c r="E2171" i="2"/>
  <c r="F2171" i="5"/>
  <c r="E2172" i="2"/>
  <c r="F2172" i="5"/>
  <c r="E2173" i="2"/>
  <c r="F2173" i="5"/>
  <c r="E2174" i="2"/>
  <c r="F2174" i="5"/>
  <c r="E2175" i="2"/>
  <c r="F2175" i="5"/>
  <c r="E2176" i="2"/>
  <c r="F2176" i="5"/>
  <c r="E2177" i="2"/>
  <c r="F2177" i="5"/>
  <c r="E2178" i="2"/>
  <c r="F2178" i="5"/>
  <c r="E2179" i="2"/>
  <c r="F2179" i="5"/>
  <c r="E2180" i="2"/>
  <c r="F2180" i="5"/>
  <c r="E2181" i="2"/>
  <c r="F2181" i="5"/>
  <c r="E2182" i="2"/>
  <c r="F2182" i="5"/>
  <c r="E2183" i="2"/>
  <c r="F2183" i="5"/>
  <c r="E2184" i="2"/>
  <c r="F2184" i="5"/>
  <c r="E2185" i="2"/>
  <c r="F2185" i="5"/>
  <c r="E2186" i="2"/>
  <c r="F2186" i="5"/>
  <c r="E2187" i="2"/>
  <c r="F2187" i="5"/>
  <c r="E2188" i="2"/>
  <c r="F2188" i="5"/>
  <c r="E2189" i="2"/>
  <c r="F2189" i="5"/>
  <c r="E2190" i="2"/>
  <c r="F2190" i="5"/>
  <c r="E2191" i="2"/>
  <c r="F2191" i="5"/>
  <c r="E2192" i="2"/>
  <c r="F2192" i="5"/>
  <c r="E2193" i="2"/>
  <c r="F2193" i="5"/>
  <c r="E2194" i="2"/>
  <c r="F2194" i="5"/>
  <c r="E2195" i="2"/>
  <c r="F2195" i="5"/>
  <c r="E2196" i="2"/>
  <c r="F2196" i="5"/>
  <c r="E2197" i="2"/>
  <c r="F2197" i="5"/>
  <c r="E2198" i="2"/>
  <c r="F2198" i="5"/>
  <c r="E2199" i="2"/>
  <c r="F2199" i="5"/>
  <c r="E2200" i="2"/>
  <c r="F2200" i="5"/>
  <c r="E2201" i="2"/>
  <c r="F2201" i="5"/>
  <c r="E2202" i="2"/>
  <c r="F2202" i="5"/>
  <c r="E2203" i="2"/>
  <c r="F2203" i="5"/>
  <c r="E2204" i="2"/>
  <c r="F2204" i="5"/>
  <c r="E2205" i="2"/>
  <c r="F2205" i="5"/>
  <c r="E2206" i="2"/>
  <c r="F2206" i="5"/>
  <c r="E2207" i="2"/>
  <c r="F2207" i="5"/>
  <c r="E2208" i="2"/>
  <c r="F2208" i="5"/>
  <c r="E2209" i="2"/>
  <c r="F2209" i="5"/>
  <c r="E2210" i="2"/>
  <c r="F2210" i="5"/>
  <c r="E2211" i="2"/>
  <c r="F2211" i="5"/>
  <c r="E2212" i="2"/>
  <c r="F2212" i="5"/>
  <c r="E2213" i="2"/>
  <c r="F2213" i="5"/>
  <c r="E2214" i="2"/>
  <c r="F2214" i="5"/>
  <c r="E2215" i="2"/>
  <c r="F2215" i="5"/>
  <c r="E2216" i="2"/>
  <c r="F2216" i="5"/>
  <c r="E2217" i="2"/>
  <c r="F2217" i="5"/>
  <c r="E2218" i="2"/>
  <c r="F2218" i="5"/>
  <c r="E2219" i="2"/>
  <c r="F2219" i="5"/>
  <c r="E2220" i="2"/>
  <c r="F2220" i="5"/>
  <c r="E2221" i="2"/>
  <c r="F2221" i="5"/>
  <c r="E2222" i="2"/>
  <c r="F2222" i="5"/>
  <c r="E2223" i="2"/>
  <c r="F2223" i="5"/>
  <c r="E2224" i="2"/>
  <c r="F2224" i="5"/>
  <c r="E2225" i="2"/>
  <c r="F2225" i="5"/>
  <c r="E2226" i="2"/>
  <c r="F2226" i="5"/>
  <c r="E2227" i="2"/>
  <c r="F2227" i="5"/>
  <c r="E2228" i="2"/>
  <c r="F2228" i="5"/>
  <c r="E2229" i="2"/>
  <c r="F2229" i="5"/>
  <c r="E2230" i="2"/>
  <c r="F2230" i="5"/>
  <c r="E2231" i="2"/>
  <c r="F2231" i="5"/>
  <c r="E2232" i="2"/>
  <c r="F2232" i="5"/>
  <c r="E2233" i="2"/>
  <c r="F2233" i="5"/>
  <c r="E2234" i="2"/>
  <c r="F2234" i="5"/>
  <c r="E2235" i="2"/>
  <c r="F2235" i="5"/>
  <c r="E2236" i="2"/>
  <c r="F2236" i="5"/>
  <c r="E2237" i="2"/>
  <c r="F2237" i="5"/>
  <c r="E2238" i="2"/>
  <c r="F2238" i="5"/>
  <c r="E2239" i="2"/>
  <c r="F2239" i="5"/>
  <c r="E2240" i="2"/>
  <c r="F2240" i="5"/>
  <c r="E2241" i="2"/>
  <c r="F2241" i="5"/>
  <c r="E2242" i="2"/>
  <c r="F2242" i="5"/>
  <c r="E2243" i="2"/>
  <c r="F2243" i="5"/>
  <c r="E2244" i="2"/>
  <c r="F2244" i="5"/>
  <c r="E2245" i="2"/>
  <c r="F2245" i="5"/>
  <c r="E2246" i="2"/>
  <c r="F2246" i="5"/>
  <c r="E2247" i="2"/>
  <c r="F2247" i="5"/>
  <c r="E2248" i="2"/>
  <c r="F2248" i="5"/>
  <c r="E2249" i="2"/>
  <c r="F2249" i="5"/>
  <c r="E2250" i="2"/>
  <c r="F2250" i="5"/>
  <c r="E2251" i="2"/>
  <c r="F2251" i="5"/>
  <c r="E2252" i="2"/>
  <c r="F2252" i="5"/>
  <c r="E2253" i="2"/>
  <c r="F2253" i="5"/>
  <c r="E2254" i="2"/>
  <c r="F2254" i="5"/>
  <c r="E2255" i="2"/>
  <c r="F2255" i="5"/>
  <c r="E2256" i="2"/>
  <c r="F2256" i="5"/>
  <c r="E2257" i="2"/>
  <c r="F2257" i="5"/>
  <c r="E2258" i="2"/>
  <c r="F2258" i="5"/>
  <c r="E2259" i="2"/>
  <c r="F2259" i="5"/>
  <c r="E2260" i="2"/>
  <c r="F2260" i="5"/>
  <c r="E2261" i="2"/>
  <c r="F2261" i="5"/>
  <c r="E2262" i="2"/>
  <c r="F2262" i="5"/>
  <c r="E2263" i="2"/>
  <c r="F2263" i="5"/>
  <c r="E2264" i="2"/>
  <c r="F2264" i="5"/>
  <c r="E2265" i="2"/>
  <c r="F2265" i="5"/>
  <c r="E2266" i="2"/>
  <c r="F2266" i="5"/>
  <c r="E2267" i="2"/>
  <c r="F2267" i="5"/>
  <c r="E2268" i="2"/>
  <c r="F2268" i="5"/>
  <c r="E2269" i="2"/>
  <c r="F2269" i="5"/>
  <c r="E2270" i="2"/>
  <c r="F2270" i="5"/>
  <c r="E2271" i="2"/>
  <c r="F2271" i="5"/>
  <c r="E2272" i="2"/>
  <c r="F2272" i="5"/>
  <c r="E2273" i="2"/>
  <c r="F2273" i="5"/>
  <c r="E2274" i="2"/>
  <c r="F2274" i="5"/>
  <c r="E2275" i="2"/>
  <c r="F2275" i="5"/>
  <c r="E2276" i="2"/>
  <c r="F2276" i="5"/>
  <c r="E2277" i="2"/>
  <c r="F2277" i="5"/>
  <c r="E2278" i="2"/>
  <c r="F2278" i="5"/>
  <c r="E2279" i="2"/>
  <c r="F2279" i="5"/>
  <c r="E2280" i="2"/>
  <c r="F2280" i="5"/>
  <c r="E2281" i="2"/>
  <c r="F2281" i="5"/>
  <c r="E2282" i="2"/>
  <c r="F2282" i="5"/>
  <c r="E2283" i="2"/>
  <c r="F2283" i="5"/>
  <c r="E2284" i="2"/>
  <c r="F2284" i="5"/>
  <c r="E2285" i="2"/>
  <c r="F2285" i="5"/>
  <c r="E2286" i="2"/>
  <c r="F2286" i="5"/>
  <c r="E2287" i="2"/>
  <c r="F2287" i="5"/>
  <c r="E2288" i="2"/>
  <c r="F2288" i="5"/>
  <c r="E2289" i="2"/>
  <c r="F2289" i="5"/>
  <c r="E2290" i="2"/>
  <c r="F2290" i="5"/>
  <c r="E2291" i="2"/>
  <c r="F2291" i="5"/>
  <c r="E2292" i="2"/>
  <c r="F2292" i="5"/>
  <c r="E2293" i="2"/>
  <c r="F2293" i="5"/>
  <c r="E2294" i="2"/>
  <c r="F2294" i="5"/>
  <c r="E2295" i="2"/>
  <c r="F2295" i="5"/>
  <c r="E2296" i="2"/>
  <c r="F2296" i="5"/>
  <c r="E2297" i="2"/>
  <c r="F2297" i="5"/>
  <c r="E2298" i="2"/>
  <c r="F2298" i="5"/>
  <c r="E2299" i="2"/>
  <c r="F2299" i="5"/>
  <c r="E2300" i="2"/>
  <c r="F2300" i="5"/>
  <c r="E2301" i="2"/>
  <c r="F2301" i="5"/>
  <c r="E2302" i="2"/>
  <c r="F2302" i="5"/>
  <c r="E2303" i="2"/>
  <c r="F2303" i="5"/>
  <c r="E2304" i="2"/>
  <c r="F2304" i="5"/>
  <c r="E2305" i="2"/>
  <c r="F2305" i="5"/>
  <c r="E2306" i="2"/>
  <c r="F2306" i="5"/>
  <c r="E2307" i="2"/>
  <c r="F2307" i="5"/>
  <c r="E2308" i="2"/>
  <c r="F2308" i="5"/>
  <c r="E2309" i="2"/>
  <c r="F2309" i="5"/>
  <c r="E2310" i="2"/>
  <c r="F2310" i="5"/>
  <c r="E2311" i="2"/>
  <c r="F2311" i="5"/>
  <c r="E2312" i="2"/>
  <c r="F2312" i="5"/>
  <c r="E2313" i="2"/>
  <c r="F2313" i="5"/>
  <c r="E2314" i="2"/>
  <c r="F2314" i="5"/>
  <c r="E2315" i="2"/>
  <c r="F2315" i="5"/>
  <c r="E2316" i="2"/>
  <c r="F2316" i="5"/>
  <c r="E2317" i="2"/>
  <c r="F2317" i="5"/>
  <c r="E2318" i="2"/>
  <c r="F2318" i="5"/>
  <c r="E2319" i="2"/>
  <c r="F2319" i="5"/>
  <c r="E2320" i="2"/>
  <c r="F2320" i="5"/>
  <c r="E2321" i="2"/>
  <c r="F2321" i="5"/>
  <c r="E2322" i="2"/>
  <c r="F2322" i="5"/>
  <c r="E2323" i="2"/>
  <c r="F2323" i="5"/>
  <c r="E2324" i="2"/>
  <c r="F2324" i="5"/>
  <c r="E2325" i="2"/>
  <c r="F2325" i="5"/>
  <c r="E2326" i="2"/>
  <c r="F2326" i="5"/>
  <c r="E2327" i="2"/>
  <c r="F2327" i="5"/>
  <c r="E2328" i="2"/>
  <c r="F2328" i="5"/>
  <c r="E2329" i="2"/>
  <c r="F2329" i="5"/>
  <c r="E2330" i="2"/>
  <c r="F2330" i="5"/>
  <c r="E2331" i="2"/>
  <c r="F2331" i="5"/>
  <c r="E2332" i="2"/>
  <c r="F2332" i="5"/>
  <c r="E2333" i="2"/>
  <c r="F2333" i="5"/>
  <c r="E2334" i="2"/>
  <c r="F2334" i="5"/>
  <c r="E2335" i="2"/>
  <c r="F2335" i="5"/>
  <c r="E2336" i="2"/>
  <c r="F2336" i="5"/>
  <c r="F2337" i="5"/>
  <c r="C3" i="2"/>
  <c r="D3" i="5"/>
  <c r="C4" i="2"/>
  <c r="D4" i="5"/>
  <c r="C5" i="2"/>
  <c r="D5" i="5"/>
  <c r="C6" i="2"/>
  <c r="D6" i="5"/>
  <c r="C7" i="2"/>
  <c r="D7" i="5"/>
  <c r="C8" i="2"/>
  <c r="D8" i="5"/>
  <c r="C9" i="2"/>
  <c r="D9" i="5"/>
  <c r="C10" i="2"/>
  <c r="D10" i="5"/>
  <c r="C11" i="2"/>
  <c r="D11" i="5"/>
  <c r="C12" i="2"/>
  <c r="D12" i="5"/>
  <c r="C13" i="2"/>
  <c r="D13" i="5"/>
  <c r="C14" i="2"/>
  <c r="D14" i="5"/>
  <c r="C15" i="2"/>
  <c r="D15" i="5"/>
  <c r="C16" i="2"/>
  <c r="D16" i="5"/>
  <c r="C17" i="2"/>
  <c r="D17" i="5"/>
  <c r="C18" i="2"/>
  <c r="D18" i="5"/>
  <c r="C19" i="2"/>
  <c r="D19" i="5"/>
  <c r="C20" i="2"/>
  <c r="D20" i="5"/>
  <c r="C21" i="2"/>
  <c r="D21" i="5"/>
  <c r="C22" i="2"/>
  <c r="D22" i="5"/>
  <c r="C23" i="2"/>
  <c r="D23" i="5"/>
  <c r="C24" i="2"/>
  <c r="D24" i="5"/>
  <c r="C25" i="2"/>
  <c r="D25" i="5"/>
  <c r="C26" i="2"/>
  <c r="D26" i="5"/>
  <c r="C27" i="2"/>
  <c r="D27" i="5"/>
  <c r="C28" i="2"/>
  <c r="D28" i="5"/>
  <c r="C29" i="2"/>
  <c r="D29" i="5"/>
  <c r="C30" i="2"/>
  <c r="D30" i="5"/>
  <c r="C31" i="2"/>
  <c r="D31" i="5"/>
  <c r="C32" i="2"/>
  <c r="D32" i="5"/>
  <c r="C33" i="2"/>
  <c r="D33" i="5"/>
  <c r="C34" i="2"/>
  <c r="D34" i="5"/>
  <c r="C35" i="2"/>
  <c r="D35" i="5"/>
  <c r="C36" i="2"/>
  <c r="D36" i="5"/>
  <c r="C37" i="2"/>
  <c r="D37" i="5"/>
  <c r="C38" i="2"/>
  <c r="D38" i="5"/>
  <c r="C39" i="2"/>
  <c r="D39" i="5"/>
  <c r="C40" i="2"/>
  <c r="D40" i="5"/>
  <c r="C41" i="2"/>
  <c r="D41" i="5"/>
  <c r="C42" i="2"/>
  <c r="D42" i="5"/>
  <c r="C43" i="2"/>
  <c r="D43" i="5"/>
  <c r="C44" i="2"/>
  <c r="D44" i="5"/>
  <c r="C45" i="2"/>
  <c r="D45" i="5"/>
  <c r="C46" i="2"/>
  <c r="D46" i="5"/>
  <c r="C47" i="2"/>
  <c r="D47" i="5"/>
  <c r="C48" i="2"/>
  <c r="D48" i="5"/>
  <c r="C49" i="2"/>
  <c r="D49" i="5"/>
  <c r="C50" i="2"/>
  <c r="D50" i="5"/>
  <c r="C51" i="2"/>
  <c r="D51" i="5"/>
  <c r="C52" i="2"/>
  <c r="D52" i="5"/>
  <c r="C53" i="2"/>
  <c r="D53" i="5"/>
  <c r="C54" i="2"/>
  <c r="D54" i="5"/>
  <c r="C55" i="2"/>
  <c r="D55" i="5"/>
  <c r="C56" i="2"/>
  <c r="D56" i="5"/>
  <c r="C57" i="2"/>
  <c r="D57" i="5"/>
  <c r="C58" i="2"/>
  <c r="D58" i="5"/>
  <c r="C59" i="2"/>
  <c r="D59" i="5"/>
  <c r="C60" i="2"/>
  <c r="D60" i="5"/>
  <c r="C61" i="2"/>
  <c r="D61" i="5"/>
  <c r="C62" i="2"/>
  <c r="D62" i="5"/>
  <c r="C63" i="2"/>
  <c r="D63" i="5"/>
  <c r="C64" i="2"/>
  <c r="D64" i="5"/>
  <c r="C65" i="2"/>
  <c r="D65" i="5"/>
  <c r="C66" i="2"/>
  <c r="D66" i="5"/>
  <c r="C67" i="2"/>
  <c r="D67" i="5"/>
  <c r="C68" i="2"/>
  <c r="D68" i="5"/>
  <c r="C69" i="2"/>
  <c r="D69" i="5"/>
  <c r="C70" i="2"/>
  <c r="D70" i="5"/>
  <c r="C71" i="2"/>
  <c r="D71" i="5"/>
  <c r="C72" i="2"/>
  <c r="D72" i="5"/>
  <c r="C73" i="2"/>
  <c r="D73" i="5"/>
  <c r="C74" i="2"/>
  <c r="D74" i="5"/>
  <c r="C75" i="2"/>
  <c r="D75" i="5"/>
  <c r="C76" i="2"/>
  <c r="D76" i="5"/>
  <c r="C77" i="2"/>
  <c r="D77" i="5"/>
  <c r="C78" i="2"/>
  <c r="D78" i="5"/>
  <c r="C79" i="2"/>
  <c r="D79" i="5"/>
  <c r="C80" i="2"/>
  <c r="D80" i="5"/>
  <c r="C81" i="2"/>
  <c r="D81" i="5"/>
  <c r="C82" i="2"/>
  <c r="D82" i="5"/>
  <c r="C83" i="2"/>
  <c r="D83" i="5"/>
  <c r="C84" i="2"/>
  <c r="D84" i="5"/>
  <c r="C85" i="2"/>
  <c r="D85" i="5"/>
  <c r="C86" i="2"/>
  <c r="D86" i="5"/>
  <c r="C87" i="2"/>
  <c r="D87" i="5"/>
  <c r="C88" i="2"/>
  <c r="D88" i="5"/>
  <c r="C89" i="2"/>
  <c r="D89" i="5"/>
  <c r="C90" i="2"/>
  <c r="D90" i="5"/>
  <c r="C91" i="2"/>
  <c r="D91" i="5"/>
  <c r="C92" i="2"/>
  <c r="D92" i="5"/>
  <c r="C93" i="2"/>
  <c r="D93" i="5"/>
  <c r="C94" i="2"/>
  <c r="D94" i="5"/>
  <c r="C95" i="2"/>
  <c r="D95" i="5"/>
  <c r="C96" i="2"/>
  <c r="D96" i="5"/>
  <c r="C97" i="2"/>
  <c r="D97" i="5"/>
  <c r="C98" i="2"/>
  <c r="D98" i="5"/>
  <c r="C99" i="2"/>
  <c r="D99" i="5"/>
  <c r="C100" i="2"/>
  <c r="D100" i="5"/>
  <c r="C101" i="2"/>
  <c r="D101" i="5"/>
  <c r="C102" i="2"/>
  <c r="D102" i="5"/>
  <c r="C103" i="2"/>
  <c r="D103" i="5"/>
  <c r="C104" i="2"/>
  <c r="D104" i="5"/>
  <c r="C105" i="2"/>
  <c r="D105" i="5"/>
  <c r="C106" i="2"/>
  <c r="D106" i="5"/>
  <c r="C107" i="2"/>
  <c r="D107" i="5"/>
  <c r="C108" i="2"/>
  <c r="D108" i="5"/>
  <c r="C109" i="2"/>
  <c r="D109" i="5"/>
  <c r="C110" i="2"/>
  <c r="D110" i="5"/>
  <c r="C111" i="2"/>
  <c r="D111" i="5"/>
  <c r="C112" i="2"/>
  <c r="D112" i="5"/>
  <c r="C113" i="2"/>
  <c r="D113" i="5"/>
  <c r="C114" i="2"/>
  <c r="D114" i="5"/>
  <c r="C115" i="2"/>
  <c r="D115" i="5"/>
  <c r="C116" i="2"/>
  <c r="D116" i="5"/>
  <c r="C117" i="2"/>
  <c r="D117" i="5"/>
  <c r="C118" i="2"/>
  <c r="D118" i="5"/>
  <c r="C119" i="2"/>
  <c r="D119" i="5"/>
  <c r="C120" i="2"/>
  <c r="D120" i="5"/>
  <c r="C121" i="2"/>
  <c r="D121" i="5"/>
  <c r="C122" i="2"/>
  <c r="D122" i="5"/>
  <c r="C123" i="2"/>
  <c r="D123" i="5"/>
  <c r="C124" i="2"/>
  <c r="D124" i="5"/>
  <c r="C125" i="2"/>
  <c r="D125" i="5"/>
  <c r="C126" i="2"/>
  <c r="D126" i="5"/>
  <c r="C127" i="2"/>
  <c r="D127" i="5"/>
  <c r="C128" i="2"/>
  <c r="D128" i="5"/>
  <c r="C129" i="2"/>
  <c r="D129" i="5"/>
  <c r="C130" i="2"/>
  <c r="D130" i="5"/>
  <c r="C131" i="2"/>
  <c r="D131" i="5"/>
  <c r="C132" i="2"/>
  <c r="D132" i="5"/>
  <c r="C133" i="2"/>
  <c r="D133" i="5"/>
  <c r="C134" i="2"/>
  <c r="D134" i="5"/>
  <c r="C135" i="2"/>
  <c r="D135" i="5"/>
  <c r="C136" i="2"/>
  <c r="D136" i="5"/>
  <c r="C137" i="2"/>
  <c r="D137" i="5"/>
  <c r="C138" i="2"/>
  <c r="D138" i="5"/>
  <c r="C139" i="2"/>
  <c r="D139" i="5"/>
  <c r="C140" i="2"/>
  <c r="D140" i="5"/>
  <c r="C141" i="2"/>
  <c r="D141" i="5"/>
  <c r="C142" i="2"/>
  <c r="D142" i="5"/>
  <c r="C143" i="2"/>
  <c r="D143" i="5"/>
  <c r="C144" i="2"/>
  <c r="D144" i="5"/>
  <c r="C145" i="2"/>
  <c r="D145" i="5"/>
  <c r="C146" i="2"/>
  <c r="D146" i="5"/>
  <c r="C147" i="2"/>
  <c r="D147" i="5"/>
  <c r="C148" i="2"/>
  <c r="D148" i="5"/>
  <c r="C149" i="2"/>
  <c r="D149" i="5"/>
  <c r="C150" i="2"/>
  <c r="D150" i="5"/>
  <c r="C151" i="2"/>
  <c r="D151" i="5"/>
  <c r="C152" i="2"/>
  <c r="D152" i="5"/>
  <c r="C153" i="2"/>
  <c r="D153" i="5"/>
  <c r="C154" i="2"/>
  <c r="D154" i="5"/>
  <c r="C155" i="2"/>
  <c r="D155" i="5"/>
  <c r="C156" i="2"/>
  <c r="D156" i="5"/>
  <c r="C157" i="2"/>
  <c r="D157" i="5"/>
  <c r="C158" i="2"/>
  <c r="D158" i="5"/>
  <c r="C159" i="2"/>
  <c r="D159" i="5"/>
  <c r="C160" i="2"/>
  <c r="D160" i="5"/>
  <c r="C161" i="2"/>
  <c r="D161" i="5"/>
  <c r="C162" i="2"/>
  <c r="D162" i="5"/>
  <c r="C163" i="2"/>
  <c r="D163" i="5"/>
  <c r="C164" i="2"/>
  <c r="D164" i="5"/>
  <c r="C165" i="2"/>
  <c r="D165" i="5"/>
  <c r="C166" i="2"/>
  <c r="D166" i="5"/>
  <c r="C167" i="2"/>
  <c r="D167" i="5"/>
  <c r="C168" i="2"/>
  <c r="D168" i="5"/>
  <c r="C169" i="2"/>
  <c r="D169" i="5"/>
  <c r="C170" i="2"/>
  <c r="D170" i="5"/>
  <c r="C171" i="2"/>
  <c r="D171" i="5"/>
  <c r="C172" i="2"/>
  <c r="D172" i="5"/>
  <c r="C173" i="2"/>
  <c r="D173" i="5"/>
  <c r="C174" i="2"/>
  <c r="D174" i="5"/>
  <c r="C175" i="2"/>
  <c r="D175" i="5"/>
  <c r="C176" i="2"/>
  <c r="D176" i="5"/>
  <c r="C177" i="2"/>
  <c r="D177" i="5"/>
  <c r="C178" i="2"/>
  <c r="D178" i="5"/>
  <c r="C179" i="2"/>
  <c r="D179" i="5"/>
  <c r="C180" i="2"/>
  <c r="D180" i="5"/>
  <c r="C181" i="2"/>
  <c r="D181" i="5"/>
  <c r="C182" i="2"/>
  <c r="D182" i="5"/>
  <c r="C183" i="2"/>
  <c r="D183" i="5"/>
  <c r="C184" i="2"/>
  <c r="D184" i="5"/>
  <c r="C185" i="2"/>
  <c r="D185" i="5"/>
  <c r="C186" i="2"/>
  <c r="D186" i="5"/>
  <c r="C187" i="2"/>
  <c r="D187" i="5"/>
  <c r="C188" i="2"/>
  <c r="D188" i="5"/>
  <c r="C189" i="2"/>
  <c r="D189" i="5"/>
  <c r="C190" i="2"/>
  <c r="D190" i="5"/>
  <c r="C191" i="2"/>
  <c r="D191" i="5"/>
  <c r="C192" i="2"/>
  <c r="D192" i="5"/>
  <c r="C193" i="2"/>
  <c r="D193" i="5"/>
  <c r="C194" i="2"/>
  <c r="D194" i="5"/>
  <c r="C195" i="2"/>
  <c r="D195" i="5"/>
  <c r="C196" i="2"/>
  <c r="D196" i="5"/>
  <c r="C197" i="2"/>
  <c r="D197" i="5"/>
  <c r="C198" i="2"/>
  <c r="D198" i="5"/>
  <c r="C199" i="2"/>
  <c r="D199" i="5"/>
  <c r="C200" i="2"/>
  <c r="D200" i="5"/>
  <c r="C201" i="2"/>
  <c r="D201" i="5"/>
  <c r="C202" i="2"/>
  <c r="D202" i="5"/>
  <c r="C203" i="2"/>
  <c r="D203" i="5"/>
  <c r="C204" i="2"/>
  <c r="D204" i="5"/>
  <c r="C205" i="2"/>
  <c r="D205" i="5"/>
  <c r="C206" i="2"/>
  <c r="D206" i="5"/>
  <c r="C207" i="2"/>
  <c r="D207" i="5"/>
  <c r="C208" i="2"/>
  <c r="D208" i="5"/>
  <c r="C209" i="2"/>
  <c r="D209" i="5"/>
  <c r="C210" i="2"/>
  <c r="D210" i="5"/>
  <c r="C211" i="2"/>
  <c r="D211" i="5"/>
  <c r="C212" i="2"/>
  <c r="D212" i="5"/>
  <c r="C213" i="2"/>
  <c r="D213" i="5"/>
  <c r="C214" i="2"/>
  <c r="D214" i="5"/>
  <c r="C215" i="2"/>
  <c r="D215" i="5"/>
  <c r="C216" i="2"/>
  <c r="D216" i="5"/>
  <c r="C217" i="2"/>
  <c r="D217" i="5"/>
  <c r="C218" i="2"/>
  <c r="D218" i="5"/>
  <c r="C219" i="2"/>
  <c r="D219" i="5"/>
  <c r="C220" i="2"/>
  <c r="D220" i="5"/>
  <c r="C221" i="2"/>
  <c r="D221" i="5"/>
  <c r="C222" i="2"/>
  <c r="D222" i="5"/>
  <c r="C223" i="2"/>
  <c r="D223" i="5"/>
  <c r="C224" i="2"/>
  <c r="D224" i="5"/>
  <c r="C225" i="2"/>
  <c r="D225" i="5"/>
  <c r="C226" i="2"/>
  <c r="D226" i="5"/>
  <c r="C227" i="2"/>
  <c r="D227" i="5"/>
  <c r="C228" i="2"/>
  <c r="D228" i="5"/>
  <c r="C229" i="2"/>
  <c r="D229" i="5"/>
  <c r="C230" i="2"/>
  <c r="D230" i="5"/>
  <c r="C231" i="2"/>
  <c r="D231" i="5"/>
  <c r="C232" i="2"/>
  <c r="D232" i="5"/>
  <c r="C233" i="2"/>
  <c r="D233" i="5"/>
  <c r="C234" i="2"/>
  <c r="D234" i="5"/>
  <c r="C235" i="2"/>
  <c r="D235" i="5"/>
  <c r="C236" i="2"/>
  <c r="D236" i="5"/>
  <c r="C237" i="2"/>
  <c r="D237" i="5"/>
  <c r="C238" i="2"/>
  <c r="D238" i="5"/>
  <c r="C239" i="2"/>
  <c r="D239" i="5"/>
  <c r="C240" i="2"/>
  <c r="D240" i="5"/>
  <c r="C241" i="2"/>
  <c r="D241" i="5"/>
  <c r="C242" i="2"/>
  <c r="D242" i="5"/>
  <c r="C243" i="2"/>
  <c r="D243" i="5"/>
  <c r="C244" i="2"/>
  <c r="D244" i="5"/>
  <c r="C245" i="2"/>
  <c r="D245" i="5"/>
  <c r="C246" i="2"/>
  <c r="D246" i="5"/>
  <c r="C247" i="2"/>
  <c r="D247" i="5"/>
  <c r="C248" i="2"/>
  <c r="D248" i="5"/>
  <c r="C249" i="2"/>
  <c r="D249" i="5"/>
  <c r="C250" i="2"/>
  <c r="D250" i="5"/>
  <c r="C251" i="2"/>
  <c r="D251" i="5"/>
  <c r="C252" i="2"/>
  <c r="D252" i="5"/>
  <c r="C253" i="2"/>
  <c r="D253" i="5"/>
  <c r="C254" i="2"/>
  <c r="D254" i="5"/>
  <c r="C255" i="2"/>
  <c r="D255" i="5"/>
  <c r="C256" i="2"/>
  <c r="D256" i="5"/>
  <c r="C257" i="2"/>
  <c r="D257" i="5"/>
  <c r="C258" i="2"/>
  <c r="D258" i="5"/>
  <c r="C259" i="2"/>
  <c r="D259" i="5"/>
  <c r="C260" i="2"/>
  <c r="D260" i="5"/>
  <c r="C261" i="2"/>
  <c r="D261" i="5"/>
  <c r="C262" i="2"/>
  <c r="D262" i="5"/>
  <c r="C263" i="2"/>
  <c r="D263" i="5"/>
  <c r="C264" i="2"/>
  <c r="D264" i="5"/>
  <c r="C265" i="2"/>
  <c r="D265" i="5"/>
  <c r="C266" i="2"/>
  <c r="D266" i="5"/>
  <c r="C267" i="2"/>
  <c r="D267" i="5"/>
  <c r="C268" i="2"/>
  <c r="D268" i="5"/>
  <c r="C269" i="2"/>
  <c r="D269" i="5"/>
  <c r="C270" i="2"/>
  <c r="D270" i="5"/>
  <c r="C271" i="2"/>
  <c r="D271" i="5"/>
  <c r="C272" i="2"/>
  <c r="D272" i="5"/>
  <c r="C273" i="2"/>
  <c r="D273" i="5"/>
  <c r="C274" i="2"/>
  <c r="D274" i="5"/>
  <c r="C275" i="2"/>
  <c r="D275" i="5"/>
  <c r="C276" i="2"/>
  <c r="D276" i="5"/>
  <c r="C277" i="2"/>
  <c r="D277" i="5"/>
  <c r="C278" i="2"/>
  <c r="D278" i="5"/>
  <c r="C279" i="2"/>
  <c r="D279" i="5"/>
  <c r="C280" i="2"/>
  <c r="D280" i="5"/>
  <c r="C281" i="2"/>
  <c r="D281" i="5"/>
  <c r="C282" i="2"/>
  <c r="D282" i="5"/>
  <c r="C283" i="2"/>
  <c r="D283" i="5"/>
  <c r="C284" i="2"/>
  <c r="D284" i="5"/>
  <c r="C285" i="2"/>
  <c r="D285" i="5"/>
  <c r="C286" i="2"/>
  <c r="D286" i="5"/>
  <c r="C287" i="2"/>
  <c r="D287" i="5"/>
  <c r="C288" i="2"/>
  <c r="D288" i="5"/>
  <c r="C289" i="2"/>
  <c r="D289" i="5"/>
  <c r="C290" i="2"/>
  <c r="D290" i="5"/>
  <c r="C291" i="2"/>
  <c r="D291" i="5"/>
  <c r="C292" i="2"/>
  <c r="D292" i="5"/>
  <c r="C293" i="2"/>
  <c r="D293" i="5"/>
  <c r="C294" i="2"/>
  <c r="D294" i="5"/>
  <c r="C295" i="2"/>
  <c r="D295" i="5"/>
  <c r="C296" i="2"/>
  <c r="D296" i="5"/>
  <c r="C297" i="2"/>
  <c r="D297" i="5"/>
  <c r="C298" i="2"/>
  <c r="D298" i="5"/>
  <c r="C299" i="2"/>
  <c r="D299" i="5"/>
  <c r="C300" i="2"/>
  <c r="D300" i="5"/>
  <c r="C301" i="2"/>
  <c r="D301" i="5"/>
  <c r="C302" i="2"/>
  <c r="D302" i="5"/>
  <c r="C303" i="2"/>
  <c r="D303" i="5"/>
  <c r="C304" i="2"/>
  <c r="D304" i="5"/>
  <c r="C305" i="2"/>
  <c r="D305" i="5"/>
  <c r="C306" i="2"/>
  <c r="D306" i="5"/>
  <c r="C307" i="2"/>
  <c r="D307" i="5"/>
  <c r="C308" i="2"/>
  <c r="D308" i="5"/>
  <c r="C309" i="2"/>
  <c r="D309" i="5"/>
  <c r="C310" i="2"/>
  <c r="D310" i="5"/>
  <c r="C311" i="2"/>
  <c r="D311" i="5"/>
  <c r="C312" i="2"/>
  <c r="D312" i="5"/>
  <c r="C313" i="2"/>
  <c r="D313" i="5"/>
  <c r="C314" i="2"/>
  <c r="D314" i="5"/>
  <c r="C315" i="2"/>
  <c r="D315" i="5"/>
  <c r="C316" i="2"/>
  <c r="D316" i="5"/>
  <c r="C317" i="2"/>
  <c r="D317" i="5"/>
  <c r="C318" i="2"/>
  <c r="D318" i="5"/>
  <c r="C319" i="2"/>
  <c r="D319" i="5"/>
  <c r="C320" i="2"/>
  <c r="D320" i="5"/>
  <c r="C321" i="2"/>
  <c r="D321" i="5"/>
  <c r="C322" i="2"/>
  <c r="D322" i="5"/>
  <c r="C323" i="2"/>
  <c r="D323" i="5"/>
  <c r="C324" i="2"/>
  <c r="D324" i="5"/>
  <c r="C325" i="2"/>
  <c r="D325" i="5"/>
  <c r="C326" i="2"/>
  <c r="D326" i="5"/>
  <c r="C327" i="2"/>
  <c r="D327" i="5"/>
  <c r="C328" i="2"/>
  <c r="D328" i="5"/>
  <c r="C329" i="2"/>
  <c r="D329" i="5"/>
  <c r="C330" i="2"/>
  <c r="D330" i="5"/>
  <c r="C331" i="2"/>
  <c r="D331" i="5"/>
  <c r="C332" i="2"/>
  <c r="D332" i="5"/>
  <c r="C333" i="2"/>
  <c r="D333" i="5"/>
  <c r="C334" i="2"/>
  <c r="D334" i="5"/>
  <c r="C335" i="2"/>
  <c r="D335" i="5"/>
  <c r="C336" i="2"/>
  <c r="D336" i="5"/>
  <c r="C337" i="2"/>
  <c r="D337" i="5"/>
  <c r="C338" i="2"/>
  <c r="D338" i="5"/>
  <c r="C339" i="2"/>
  <c r="D339" i="5"/>
  <c r="C340" i="2"/>
  <c r="D340" i="5"/>
  <c r="C341" i="2"/>
  <c r="D341" i="5"/>
  <c r="C342" i="2"/>
  <c r="D342" i="5"/>
  <c r="C343" i="2"/>
  <c r="D343" i="5"/>
  <c r="C344" i="2"/>
  <c r="D344" i="5"/>
  <c r="C345" i="2"/>
  <c r="D345" i="5"/>
  <c r="C346" i="2"/>
  <c r="D346" i="5"/>
  <c r="C347" i="2"/>
  <c r="D347" i="5"/>
  <c r="C348" i="2"/>
  <c r="D348" i="5"/>
  <c r="C349" i="2"/>
  <c r="D349" i="5"/>
  <c r="C350" i="2"/>
  <c r="D350" i="5"/>
  <c r="C351" i="2"/>
  <c r="D351" i="5"/>
  <c r="C352" i="2"/>
  <c r="D352" i="5"/>
  <c r="C353" i="2"/>
  <c r="D353" i="5"/>
  <c r="C354" i="2"/>
  <c r="D354" i="5"/>
  <c r="C355" i="2"/>
  <c r="D355" i="5"/>
  <c r="C356" i="2"/>
  <c r="D356" i="5"/>
  <c r="C357" i="2"/>
  <c r="D357" i="5"/>
  <c r="C358" i="2"/>
  <c r="D358" i="5"/>
  <c r="C359" i="2"/>
  <c r="D359" i="5"/>
  <c r="C360" i="2"/>
  <c r="D360" i="5"/>
  <c r="C361" i="2"/>
  <c r="D361" i="5"/>
  <c r="C362" i="2"/>
  <c r="D362" i="5"/>
  <c r="C363" i="2"/>
  <c r="D363" i="5"/>
  <c r="C364" i="2"/>
  <c r="D364" i="5"/>
  <c r="C365" i="2"/>
  <c r="D365" i="5"/>
  <c r="C366" i="2"/>
  <c r="D366" i="5"/>
  <c r="C367" i="2"/>
  <c r="D367" i="5"/>
  <c r="C368" i="2"/>
  <c r="D368" i="5"/>
  <c r="C369" i="2"/>
  <c r="D369" i="5"/>
  <c r="C370" i="2"/>
  <c r="D370" i="5"/>
  <c r="C371" i="2"/>
  <c r="D371" i="5"/>
  <c r="C372" i="2"/>
  <c r="D372" i="5"/>
  <c r="C373" i="2"/>
  <c r="D373" i="5"/>
  <c r="C374" i="2"/>
  <c r="D374" i="5"/>
  <c r="C375" i="2"/>
  <c r="D375" i="5"/>
  <c r="C376" i="2"/>
  <c r="D376" i="5"/>
  <c r="C377" i="2"/>
  <c r="D377" i="5"/>
  <c r="C378" i="2"/>
  <c r="D378" i="5"/>
  <c r="C379" i="2"/>
  <c r="D379" i="5"/>
  <c r="C380" i="2"/>
  <c r="D380" i="5"/>
  <c r="C381" i="2"/>
  <c r="D381" i="5"/>
  <c r="C382" i="2"/>
  <c r="D382" i="5"/>
  <c r="C383" i="2"/>
  <c r="D383" i="5"/>
  <c r="C384" i="2"/>
  <c r="D384" i="5"/>
  <c r="C385" i="2"/>
  <c r="D385" i="5"/>
  <c r="C386" i="2"/>
  <c r="D386" i="5"/>
  <c r="C387" i="2"/>
  <c r="D387" i="5"/>
  <c r="C388" i="2"/>
  <c r="D388" i="5"/>
  <c r="C389" i="2"/>
  <c r="D389" i="5"/>
  <c r="C390" i="2"/>
  <c r="D390" i="5"/>
  <c r="C391" i="2"/>
  <c r="D391" i="5"/>
  <c r="C392" i="2"/>
  <c r="D392" i="5"/>
  <c r="C393" i="2"/>
  <c r="D393" i="5"/>
  <c r="C394" i="2"/>
  <c r="D394" i="5"/>
  <c r="C395" i="2"/>
  <c r="D395" i="5"/>
  <c r="C396" i="2"/>
  <c r="D396" i="5"/>
  <c r="C397" i="2"/>
  <c r="D397" i="5"/>
  <c r="C398" i="2"/>
  <c r="D398" i="5"/>
  <c r="C399" i="2"/>
  <c r="D399" i="5"/>
  <c r="C400" i="2"/>
  <c r="D400" i="5"/>
  <c r="C401" i="2"/>
  <c r="D401" i="5"/>
  <c r="C402" i="2"/>
  <c r="D402" i="5"/>
  <c r="C403" i="2"/>
  <c r="D403" i="5"/>
  <c r="C404" i="2"/>
  <c r="D404" i="5"/>
  <c r="C405" i="2"/>
  <c r="D405" i="5"/>
  <c r="C406" i="2"/>
  <c r="D406" i="5"/>
  <c r="C407" i="2"/>
  <c r="D407" i="5"/>
  <c r="C408" i="2"/>
  <c r="D408" i="5"/>
  <c r="C409" i="2"/>
  <c r="D409" i="5"/>
  <c r="C410" i="2"/>
  <c r="D410" i="5"/>
  <c r="C411" i="2"/>
  <c r="D411" i="5"/>
  <c r="C412" i="2"/>
  <c r="D412" i="5"/>
  <c r="C413" i="2"/>
  <c r="D413" i="5"/>
  <c r="C414" i="2"/>
  <c r="D414" i="5"/>
  <c r="C415" i="2"/>
  <c r="D415" i="5"/>
  <c r="C416" i="2"/>
  <c r="D416" i="5"/>
  <c r="C417" i="2"/>
  <c r="D417" i="5"/>
  <c r="C418" i="2"/>
  <c r="D418" i="5"/>
  <c r="C419" i="2"/>
  <c r="D419" i="5"/>
  <c r="C420" i="2"/>
  <c r="D420" i="5"/>
  <c r="C421" i="2"/>
  <c r="D421" i="5"/>
  <c r="C422" i="2"/>
  <c r="D422" i="5"/>
  <c r="C423" i="2"/>
  <c r="D423" i="5"/>
  <c r="C424" i="2"/>
  <c r="D424" i="5"/>
  <c r="C425" i="2"/>
  <c r="D425" i="5"/>
  <c r="C426" i="2"/>
  <c r="D426" i="5"/>
  <c r="C427" i="2"/>
  <c r="D427" i="5"/>
  <c r="C428" i="2"/>
  <c r="D428" i="5"/>
  <c r="C429" i="2"/>
  <c r="D429" i="5"/>
  <c r="C430" i="2"/>
  <c r="D430" i="5"/>
  <c r="C431" i="2"/>
  <c r="D431" i="5"/>
  <c r="C432" i="2"/>
  <c r="D432" i="5"/>
  <c r="C433" i="2"/>
  <c r="D433" i="5"/>
  <c r="C434" i="2"/>
  <c r="D434" i="5"/>
  <c r="C435" i="2"/>
  <c r="D435" i="5"/>
  <c r="C436" i="2"/>
  <c r="D436" i="5"/>
  <c r="C437" i="2"/>
  <c r="D437" i="5"/>
  <c r="C438" i="2"/>
  <c r="D438" i="5"/>
  <c r="C439" i="2"/>
  <c r="D439" i="5"/>
  <c r="C440" i="2"/>
  <c r="D440" i="5"/>
  <c r="C441" i="2"/>
  <c r="D441" i="5"/>
  <c r="C442" i="2"/>
  <c r="D442" i="5"/>
  <c r="C443" i="2"/>
  <c r="D443" i="5"/>
  <c r="C444" i="2"/>
  <c r="D444" i="5"/>
  <c r="C445" i="2"/>
  <c r="D445" i="5"/>
  <c r="C446" i="2"/>
  <c r="D446" i="5"/>
  <c r="C447" i="2"/>
  <c r="D447" i="5"/>
  <c r="C448" i="2"/>
  <c r="D448" i="5"/>
  <c r="C449" i="2"/>
  <c r="D449" i="5"/>
  <c r="C450" i="2"/>
  <c r="D450" i="5"/>
  <c r="C451" i="2"/>
  <c r="D451" i="5"/>
  <c r="C452" i="2"/>
  <c r="D452" i="5"/>
  <c r="C453" i="2"/>
  <c r="D453" i="5"/>
  <c r="C454" i="2"/>
  <c r="D454" i="5"/>
  <c r="C455" i="2"/>
  <c r="D455" i="5"/>
  <c r="C456" i="2"/>
  <c r="D456" i="5"/>
  <c r="C457" i="2"/>
  <c r="D457" i="5"/>
  <c r="C458" i="2"/>
  <c r="D458" i="5"/>
  <c r="C459" i="2"/>
  <c r="D459" i="5"/>
  <c r="C460" i="2"/>
  <c r="D460" i="5"/>
  <c r="C461" i="2"/>
  <c r="D461" i="5"/>
  <c r="C462" i="2"/>
  <c r="D462" i="5"/>
  <c r="C463" i="2"/>
  <c r="D463" i="5"/>
  <c r="C464" i="2"/>
  <c r="D464" i="5"/>
  <c r="C465" i="2"/>
  <c r="D465" i="5"/>
  <c r="C466" i="2"/>
  <c r="D466" i="5"/>
  <c r="C467" i="2"/>
  <c r="D467" i="5"/>
  <c r="C468" i="2"/>
  <c r="D468" i="5"/>
  <c r="C469" i="2"/>
  <c r="D469" i="5"/>
  <c r="C470" i="2"/>
  <c r="D470" i="5"/>
  <c r="C471" i="2"/>
  <c r="D471" i="5"/>
  <c r="C472" i="2"/>
  <c r="D472" i="5"/>
  <c r="C473" i="2"/>
  <c r="D473" i="5"/>
  <c r="C474" i="2"/>
  <c r="D474" i="5"/>
  <c r="C475" i="2"/>
  <c r="D475" i="5"/>
  <c r="C476" i="2"/>
  <c r="D476" i="5"/>
  <c r="C477" i="2"/>
  <c r="D477" i="5"/>
  <c r="C478" i="2"/>
  <c r="D478" i="5"/>
  <c r="C479" i="2"/>
  <c r="D479" i="5"/>
  <c r="C480" i="2"/>
  <c r="D480" i="5"/>
  <c r="C481" i="2"/>
  <c r="D481" i="5"/>
  <c r="C482" i="2"/>
  <c r="D482" i="5"/>
  <c r="C483" i="2"/>
  <c r="D483" i="5"/>
  <c r="C484" i="2"/>
  <c r="D484" i="5"/>
  <c r="C485" i="2"/>
  <c r="D485" i="5"/>
  <c r="C486" i="2"/>
  <c r="D486" i="5"/>
  <c r="C487" i="2"/>
  <c r="D487" i="5"/>
  <c r="C488" i="2"/>
  <c r="D488" i="5"/>
  <c r="C489" i="2"/>
  <c r="D489" i="5"/>
  <c r="C490" i="2"/>
  <c r="D490" i="5"/>
  <c r="C491" i="2"/>
  <c r="D491" i="5"/>
  <c r="C492" i="2"/>
  <c r="D492" i="5"/>
  <c r="C493" i="2"/>
  <c r="D493" i="5"/>
  <c r="C494" i="2"/>
  <c r="D494" i="5"/>
  <c r="C495" i="2"/>
  <c r="D495" i="5"/>
  <c r="C496" i="2"/>
  <c r="D496" i="5"/>
  <c r="C497" i="2"/>
  <c r="D497" i="5"/>
  <c r="C498" i="2"/>
  <c r="D498" i="5"/>
  <c r="C499" i="2"/>
  <c r="D499" i="5"/>
  <c r="C500" i="2"/>
  <c r="D500" i="5"/>
  <c r="C501" i="2"/>
  <c r="D501" i="5"/>
  <c r="C502" i="2"/>
  <c r="D502" i="5"/>
  <c r="C503" i="2"/>
  <c r="D503" i="5"/>
  <c r="C504" i="2"/>
  <c r="D504" i="5"/>
  <c r="C505" i="2"/>
  <c r="D505" i="5"/>
  <c r="C506" i="2"/>
  <c r="D506" i="5"/>
  <c r="C507" i="2"/>
  <c r="D507" i="5"/>
  <c r="C508" i="2"/>
  <c r="D508" i="5"/>
  <c r="C509" i="2"/>
  <c r="D509" i="5"/>
  <c r="C510" i="2"/>
  <c r="D510" i="5"/>
  <c r="C511" i="2"/>
  <c r="D511" i="5"/>
  <c r="C512" i="2"/>
  <c r="D512" i="5"/>
  <c r="C513" i="2"/>
  <c r="D513" i="5"/>
  <c r="C514" i="2"/>
  <c r="D514" i="5"/>
  <c r="C515" i="2"/>
  <c r="D515" i="5"/>
  <c r="C516" i="2"/>
  <c r="D516" i="5"/>
  <c r="C517" i="2"/>
  <c r="D517" i="5"/>
  <c r="C518" i="2"/>
  <c r="D518" i="5"/>
  <c r="C519" i="2"/>
  <c r="D519" i="5"/>
  <c r="C520" i="2"/>
  <c r="D520" i="5"/>
  <c r="C521" i="2"/>
  <c r="D521" i="5"/>
  <c r="C522" i="2"/>
  <c r="D522" i="5"/>
  <c r="C523" i="2"/>
  <c r="D523" i="5"/>
  <c r="C524" i="2"/>
  <c r="D524" i="5"/>
  <c r="C525" i="2"/>
  <c r="D525" i="5"/>
  <c r="C526" i="2"/>
  <c r="D526" i="5"/>
  <c r="C527" i="2"/>
  <c r="D527" i="5"/>
  <c r="C528" i="2"/>
  <c r="D528" i="5"/>
  <c r="C529" i="2"/>
  <c r="D529" i="5"/>
  <c r="C530" i="2"/>
  <c r="D530" i="5"/>
  <c r="C531" i="2"/>
  <c r="D531" i="5"/>
  <c r="C532" i="2"/>
  <c r="D532" i="5"/>
  <c r="C533" i="2"/>
  <c r="D533" i="5"/>
  <c r="C534" i="2"/>
  <c r="D534" i="5"/>
  <c r="C535" i="2"/>
  <c r="D535" i="5"/>
  <c r="C536" i="2"/>
  <c r="D536" i="5"/>
  <c r="C537" i="2"/>
  <c r="D537" i="5"/>
  <c r="C538" i="2"/>
  <c r="D538" i="5"/>
  <c r="C539" i="2"/>
  <c r="D539" i="5"/>
  <c r="C540" i="2"/>
  <c r="D540" i="5"/>
  <c r="C541" i="2"/>
  <c r="D541" i="5"/>
  <c r="C542" i="2"/>
  <c r="D542" i="5"/>
  <c r="C543" i="2"/>
  <c r="D543" i="5"/>
  <c r="C544" i="2"/>
  <c r="D544" i="5"/>
  <c r="C545" i="2"/>
  <c r="D545" i="5"/>
  <c r="C546" i="2"/>
  <c r="D546" i="5"/>
  <c r="C547" i="2"/>
  <c r="D547" i="5"/>
  <c r="C548" i="2"/>
  <c r="D548" i="5"/>
  <c r="C549" i="2"/>
  <c r="D549" i="5"/>
  <c r="C550" i="2"/>
  <c r="D550" i="5"/>
  <c r="C551" i="2"/>
  <c r="D551" i="5"/>
  <c r="C552" i="2"/>
  <c r="D552" i="5"/>
  <c r="C553" i="2"/>
  <c r="D553" i="5"/>
  <c r="C554" i="2"/>
  <c r="D554" i="5"/>
  <c r="C555" i="2"/>
  <c r="D555" i="5"/>
  <c r="C556" i="2"/>
  <c r="D556" i="5"/>
  <c r="C557" i="2"/>
  <c r="D557" i="5"/>
  <c r="C558" i="2"/>
  <c r="D558" i="5"/>
  <c r="C559" i="2"/>
  <c r="D559" i="5"/>
  <c r="C560" i="2"/>
  <c r="D560" i="5"/>
  <c r="C561" i="2"/>
  <c r="D561" i="5"/>
  <c r="C562" i="2"/>
  <c r="D562" i="5"/>
  <c r="C563" i="2"/>
  <c r="D563" i="5"/>
  <c r="C564" i="2"/>
  <c r="D564" i="5"/>
  <c r="C565" i="2"/>
  <c r="D565" i="5"/>
  <c r="C566" i="2"/>
  <c r="D566" i="5"/>
  <c r="C567" i="2"/>
  <c r="D567" i="5"/>
  <c r="C568" i="2"/>
  <c r="D568" i="5"/>
  <c r="C569" i="2"/>
  <c r="D569" i="5"/>
  <c r="C570" i="2"/>
  <c r="D570" i="5"/>
  <c r="C571" i="2"/>
  <c r="D571" i="5"/>
  <c r="C572" i="2"/>
  <c r="D572" i="5"/>
  <c r="C573" i="2"/>
  <c r="D573" i="5"/>
  <c r="C574" i="2"/>
  <c r="D574" i="5"/>
  <c r="C575" i="2"/>
  <c r="D575" i="5"/>
  <c r="C576" i="2"/>
  <c r="D576" i="5"/>
  <c r="C577" i="2"/>
  <c r="D577" i="5"/>
  <c r="C578" i="2"/>
  <c r="D578" i="5"/>
  <c r="C579" i="2"/>
  <c r="D579" i="5"/>
  <c r="C580" i="2"/>
  <c r="D580" i="5"/>
  <c r="C581" i="2"/>
  <c r="D581" i="5"/>
  <c r="C582" i="2"/>
  <c r="D582" i="5"/>
  <c r="C583" i="2"/>
  <c r="D583" i="5"/>
  <c r="C584" i="2"/>
  <c r="D584" i="5"/>
  <c r="C585" i="2"/>
  <c r="D585" i="5"/>
  <c r="C586" i="2"/>
  <c r="D586" i="5"/>
  <c r="C587" i="2"/>
  <c r="D587" i="5"/>
  <c r="C588" i="2"/>
  <c r="D588" i="5"/>
  <c r="C589" i="2"/>
  <c r="D589" i="5"/>
  <c r="C590" i="2"/>
  <c r="D590" i="5"/>
  <c r="C591" i="2"/>
  <c r="D591" i="5"/>
  <c r="C592" i="2"/>
  <c r="D592" i="5"/>
  <c r="C593" i="2"/>
  <c r="D593" i="5"/>
  <c r="C594" i="2"/>
  <c r="D594" i="5"/>
  <c r="C595" i="2"/>
  <c r="D595" i="5"/>
  <c r="C596" i="2"/>
  <c r="D596" i="5"/>
  <c r="C597" i="2"/>
  <c r="D597" i="5"/>
  <c r="C598" i="2"/>
  <c r="D598" i="5"/>
  <c r="C599" i="2"/>
  <c r="D599" i="5"/>
  <c r="C600" i="2"/>
  <c r="D600" i="5"/>
  <c r="C601" i="2"/>
  <c r="D601" i="5"/>
  <c r="C602" i="2"/>
  <c r="D602" i="5"/>
  <c r="C603" i="2"/>
  <c r="D603" i="5"/>
  <c r="C604" i="2"/>
  <c r="D604" i="5"/>
  <c r="C605" i="2"/>
  <c r="D605" i="5"/>
  <c r="C606" i="2"/>
  <c r="D606" i="5"/>
  <c r="C607" i="2"/>
  <c r="D607" i="5"/>
  <c r="C608" i="2"/>
  <c r="D608" i="5"/>
  <c r="C609" i="2"/>
  <c r="D609" i="5"/>
  <c r="C610" i="2"/>
  <c r="D610" i="5"/>
  <c r="C611" i="2"/>
  <c r="D611" i="5"/>
  <c r="C612" i="2"/>
  <c r="D612" i="5"/>
  <c r="C613" i="2"/>
  <c r="D613" i="5"/>
  <c r="C614" i="2"/>
  <c r="D614" i="5"/>
  <c r="C615" i="2"/>
  <c r="D615" i="5"/>
  <c r="C616" i="2"/>
  <c r="D616" i="5"/>
  <c r="C617" i="2"/>
  <c r="D617" i="5"/>
  <c r="C618" i="2"/>
  <c r="D618" i="5"/>
  <c r="C619" i="2"/>
  <c r="D619" i="5"/>
  <c r="C620" i="2"/>
  <c r="D620" i="5"/>
  <c r="C621" i="2"/>
  <c r="D621" i="5"/>
  <c r="C622" i="2"/>
  <c r="D622" i="5"/>
  <c r="C623" i="2"/>
  <c r="D623" i="5"/>
  <c r="C624" i="2"/>
  <c r="D624" i="5"/>
  <c r="C625" i="2"/>
  <c r="D625" i="5"/>
  <c r="C626" i="2"/>
  <c r="D626" i="5"/>
  <c r="C627" i="2"/>
  <c r="D627" i="5"/>
  <c r="C628" i="2"/>
  <c r="D628" i="5"/>
  <c r="C629" i="2"/>
  <c r="D629" i="5"/>
  <c r="C630" i="2"/>
  <c r="D630" i="5"/>
  <c r="C631" i="2"/>
  <c r="D631" i="5"/>
  <c r="C632" i="2"/>
  <c r="D632" i="5"/>
  <c r="C633" i="2"/>
  <c r="D633" i="5"/>
  <c r="C634" i="2"/>
  <c r="D634" i="5"/>
  <c r="C635" i="2"/>
  <c r="D635" i="5"/>
  <c r="C636" i="2"/>
  <c r="D636" i="5"/>
  <c r="C637" i="2"/>
  <c r="D637" i="5"/>
  <c r="C638" i="2"/>
  <c r="D638" i="5"/>
  <c r="C639" i="2"/>
  <c r="D639" i="5"/>
  <c r="C640" i="2"/>
  <c r="D640" i="5"/>
  <c r="C641" i="2"/>
  <c r="D641" i="5"/>
  <c r="C642" i="2"/>
  <c r="D642" i="5"/>
  <c r="C643" i="2"/>
  <c r="D643" i="5"/>
  <c r="C644" i="2"/>
  <c r="D644" i="5"/>
  <c r="C645" i="2"/>
  <c r="D645" i="5"/>
  <c r="C646" i="2"/>
  <c r="D646" i="5"/>
  <c r="C647" i="2"/>
  <c r="D647" i="5"/>
  <c r="C648" i="2"/>
  <c r="D648" i="5"/>
  <c r="C649" i="2"/>
  <c r="D649" i="5"/>
  <c r="C650" i="2"/>
  <c r="D650" i="5"/>
  <c r="C651" i="2"/>
  <c r="D651" i="5"/>
  <c r="C652" i="2"/>
  <c r="D652" i="5"/>
  <c r="C653" i="2"/>
  <c r="D653" i="5"/>
  <c r="C654" i="2"/>
  <c r="D654" i="5"/>
  <c r="C655" i="2"/>
  <c r="D655" i="5"/>
  <c r="C656" i="2"/>
  <c r="D656" i="5"/>
  <c r="C657" i="2"/>
  <c r="D657" i="5"/>
  <c r="C658" i="2"/>
  <c r="D658" i="5"/>
  <c r="C659" i="2"/>
  <c r="D659" i="5"/>
  <c r="C660" i="2"/>
  <c r="D660" i="5"/>
  <c r="C661" i="2"/>
  <c r="D661" i="5"/>
  <c r="C662" i="2"/>
  <c r="D662" i="5"/>
  <c r="C663" i="2"/>
  <c r="D663" i="5"/>
  <c r="C664" i="2"/>
  <c r="D664" i="5"/>
  <c r="C665" i="2"/>
  <c r="D665" i="5"/>
  <c r="C666" i="2"/>
  <c r="D666" i="5"/>
  <c r="C667" i="2"/>
  <c r="D667" i="5"/>
  <c r="C668" i="2"/>
  <c r="D668" i="5"/>
  <c r="C669" i="2"/>
  <c r="D669" i="5"/>
  <c r="C670" i="2"/>
  <c r="D670" i="5"/>
  <c r="C671" i="2"/>
  <c r="D671" i="5"/>
  <c r="C672" i="2"/>
  <c r="D672" i="5"/>
  <c r="C673" i="2"/>
  <c r="D673" i="5"/>
  <c r="C674" i="2"/>
  <c r="D674" i="5"/>
  <c r="C675" i="2"/>
  <c r="D675" i="5"/>
  <c r="C676" i="2"/>
  <c r="D676" i="5"/>
  <c r="C677" i="2"/>
  <c r="D677" i="5"/>
  <c r="C678" i="2"/>
  <c r="D678" i="5"/>
  <c r="C679" i="2"/>
  <c r="D679" i="5"/>
  <c r="C680" i="2"/>
  <c r="D680" i="5"/>
  <c r="C681" i="2"/>
  <c r="D681" i="5"/>
  <c r="C682" i="2"/>
  <c r="D682" i="5"/>
  <c r="C683" i="2"/>
  <c r="D683" i="5"/>
  <c r="C684" i="2"/>
  <c r="D684" i="5"/>
  <c r="C685" i="2"/>
  <c r="D685" i="5"/>
  <c r="C686" i="2"/>
  <c r="D686" i="5"/>
  <c r="C687" i="2"/>
  <c r="D687" i="5"/>
  <c r="C688" i="2"/>
  <c r="D688" i="5"/>
  <c r="C689" i="2"/>
  <c r="D689" i="5"/>
  <c r="C690" i="2"/>
  <c r="D690" i="5"/>
  <c r="C691" i="2"/>
  <c r="D691" i="5"/>
  <c r="C692" i="2"/>
  <c r="D692" i="5"/>
  <c r="C693" i="2"/>
  <c r="D693" i="5"/>
  <c r="C694" i="2"/>
  <c r="D694" i="5"/>
  <c r="C695" i="2"/>
  <c r="D695" i="5"/>
  <c r="C696" i="2"/>
  <c r="D696" i="5"/>
  <c r="C697" i="2"/>
  <c r="D697" i="5"/>
  <c r="C698" i="2"/>
  <c r="D698" i="5"/>
  <c r="C699" i="2"/>
  <c r="D699" i="5"/>
  <c r="C700" i="2"/>
  <c r="D700" i="5"/>
  <c r="C701" i="2"/>
  <c r="D701" i="5"/>
  <c r="C702" i="2"/>
  <c r="D702" i="5"/>
  <c r="C703" i="2"/>
  <c r="D703" i="5"/>
  <c r="C704" i="2"/>
  <c r="D704" i="5"/>
  <c r="C705" i="2"/>
  <c r="D705" i="5"/>
  <c r="C706" i="2"/>
  <c r="D706" i="5"/>
  <c r="C707" i="2"/>
  <c r="D707" i="5"/>
  <c r="C708" i="2"/>
  <c r="D708" i="5"/>
  <c r="C709" i="2"/>
  <c r="D709" i="5"/>
  <c r="C710" i="2"/>
  <c r="D710" i="5"/>
  <c r="C711" i="2"/>
  <c r="D711" i="5"/>
  <c r="C712" i="2"/>
  <c r="D712" i="5"/>
  <c r="C713" i="2"/>
  <c r="D713" i="5"/>
  <c r="C714" i="2"/>
  <c r="D714" i="5"/>
  <c r="C715" i="2"/>
  <c r="D715" i="5"/>
  <c r="C716" i="2"/>
  <c r="D716" i="5"/>
  <c r="C717" i="2"/>
  <c r="D717" i="5"/>
  <c r="C718" i="2"/>
  <c r="D718" i="5"/>
  <c r="C719" i="2"/>
  <c r="D719" i="5"/>
  <c r="C720" i="2"/>
  <c r="D720" i="5"/>
  <c r="C721" i="2"/>
  <c r="D721" i="5"/>
  <c r="C722" i="2"/>
  <c r="D722" i="5"/>
  <c r="C723" i="2"/>
  <c r="D723" i="5"/>
  <c r="C724" i="2"/>
  <c r="D724" i="5"/>
  <c r="C725" i="2"/>
  <c r="D725" i="5"/>
  <c r="C726" i="2"/>
  <c r="D726" i="5"/>
  <c r="C727" i="2"/>
  <c r="D727" i="5"/>
  <c r="C728" i="2"/>
  <c r="D728" i="5"/>
  <c r="C729" i="2"/>
  <c r="D729" i="5"/>
  <c r="C730" i="2"/>
  <c r="D730" i="5"/>
  <c r="C731" i="2"/>
  <c r="D731" i="5"/>
  <c r="C732" i="2"/>
  <c r="D732" i="5"/>
  <c r="C733" i="2"/>
  <c r="D733" i="5"/>
  <c r="C734" i="2"/>
  <c r="D734" i="5"/>
  <c r="C735" i="2"/>
  <c r="D735" i="5"/>
  <c r="C736" i="2"/>
  <c r="D736" i="5"/>
  <c r="C737" i="2"/>
  <c r="D737" i="5"/>
  <c r="C738" i="2"/>
  <c r="D738" i="5"/>
  <c r="C739" i="2"/>
  <c r="D739" i="5"/>
  <c r="C740" i="2"/>
  <c r="D740" i="5"/>
  <c r="C741" i="2"/>
  <c r="D741" i="5"/>
  <c r="C742" i="2"/>
  <c r="D742" i="5"/>
  <c r="C743" i="2"/>
  <c r="D743" i="5"/>
  <c r="C744" i="2"/>
  <c r="D744" i="5"/>
  <c r="C745" i="2"/>
  <c r="D745" i="5"/>
  <c r="C746" i="2"/>
  <c r="D746" i="5"/>
  <c r="C747" i="2"/>
  <c r="D747" i="5"/>
  <c r="C748" i="2"/>
  <c r="D748" i="5"/>
  <c r="C749" i="2"/>
  <c r="D749" i="5"/>
  <c r="C750" i="2"/>
  <c r="D750" i="5"/>
  <c r="C751" i="2"/>
  <c r="D751" i="5"/>
  <c r="C752" i="2"/>
  <c r="D752" i="5"/>
  <c r="C753" i="2"/>
  <c r="D753" i="5"/>
  <c r="C754" i="2"/>
  <c r="D754" i="5"/>
  <c r="C755" i="2"/>
  <c r="D755" i="5"/>
  <c r="C756" i="2"/>
  <c r="D756" i="5"/>
  <c r="C757" i="2"/>
  <c r="D757" i="5"/>
  <c r="C758" i="2"/>
  <c r="D758" i="5"/>
  <c r="C759" i="2"/>
  <c r="D759" i="5"/>
  <c r="C760" i="2"/>
  <c r="D760" i="5"/>
  <c r="C761" i="2"/>
  <c r="D761" i="5"/>
  <c r="C762" i="2"/>
  <c r="D762" i="5"/>
  <c r="C763" i="2"/>
  <c r="D763" i="5"/>
  <c r="C764" i="2"/>
  <c r="D764" i="5"/>
  <c r="C765" i="2"/>
  <c r="D765" i="5"/>
  <c r="C766" i="2"/>
  <c r="D766" i="5"/>
  <c r="C767" i="2"/>
  <c r="D767" i="5"/>
  <c r="C768" i="2"/>
  <c r="D768" i="5"/>
  <c r="C769" i="2"/>
  <c r="D769" i="5"/>
  <c r="C770" i="2"/>
  <c r="D770" i="5"/>
  <c r="C771" i="2"/>
  <c r="D771" i="5"/>
  <c r="C772" i="2"/>
  <c r="D772" i="5"/>
  <c r="C773" i="2"/>
  <c r="D773" i="5"/>
  <c r="C774" i="2"/>
  <c r="D774" i="5"/>
  <c r="C775" i="2"/>
  <c r="D775" i="5"/>
  <c r="C776" i="2"/>
  <c r="D776" i="5"/>
  <c r="C777" i="2"/>
  <c r="D777" i="5"/>
  <c r="C778" i="2"/>
  <c r="D778" i="5"/>
  <c r="C779" i="2"/>
  <c r="D779" i="5"/>
  <c r="C780" i="2"/>
  <c r="D780" i="5"/>
  <c r="C781" i="2"/>
  <c r="D781" i="5"/>
  <c r="C782" i="2"/>
  <c r="D782" i="5"/>
  <c r="C783" i="2"/>
  <c r="D783" i="5"/>
  <c r="C784" i="2"/>
  <c r="D784" i="5"/>
  <c r="C785" i="2"/>
  <c r="D785" i="5"/>
  <c r="C786" i="2"/>
  <c r="D786" i="5"/>
  <c r="C787" i="2"/>
  <c r="D787" i="5"/>
  <c r="C788" i="2"/>
  <c r="D788" i="5"/>
  <c r="C789" i="2"/>
  <c r="D789" i="5"/>
  <c r="C790" i="2"/>
  <c r="D790" i="5"/>
  <c r="C791" i="2"/>
  <c r="D791" i="5"/>
  <c r="C792" i="2"/>
  <c r="D792" i="5"/>
  <c r="C793" i="2"/>
  <c r="D793" i="5"/>
  <c r="C794" i="2"/>
  <c r="D794" i="5"/>
  <c r="C795" i="2"/>
  <c r="D795" i="5"/>
  <c r="C796" i="2"/>
  <c r="D796" i="5"/>
  <c r="C797" i="2"/>
  <c r="D797" i="5"/>
  <c r="C798" i="2"/>
  <c r="D798" i="5"/>
  <c r="C799" i="2"/>
  <c r="D799" i="5"/>
  <c r="C800" i="2"/>
  <c r="D800" i="5"/>
  <c r="C801" i="2"/>
  <c r="D801" i="5"/>
  <c r="C802" i="2"/>
  <c r="D802" i="5"/>
  <c r="C803" i="2"/>
  <c r="D803" i="5"/>
  <c r="C804" i="2"/>
  <c r="D804" i="5"/>
  <c r="C805" i="2"/>
  <c r="D805" i="5"/>
  <c r="C806" i="2"/>
  <c r="D806" i="5"/>
  <c r="C807" i="2"/>
  <c r="D807" i="5"/>
  <c r="C808" i="2"/>
  <c r="D808" i="5"/>
  <c r="C809" i="2"/>
  <c r="D809" i="5"/>
  <c r="C810" i="2"/>
  <c r="D810" i="5"/>
  <c r="C811" i="2"/>
  <c r="D811" i="5"/>
  <c r="C812" i="2"/>
  <c r="D812" i="5"/>
  <c r="C813" i="2"/>
  <c r="D813" i="5"/>
  <c r="C814" i="2"/>
  <c r="D814" i="5"/>
  <c r="C815" i="2"/>
  <c r="D815" i="5"/>
  <c r="C816" i="2"/>
  <c r="D816" i="5"/>
  <c r="C817" i="2"/>
  <c r="D817" i="5"/>
  <c r="C818" i="2"/>
  <c r="D818" i="5"/>
  <c r="C819" i="2"/>
  <c r="D819" i="5"/>
  <c r="C820" i="2"/>
  <c r="D820" i="5"/>
  <c r="C821" i="2"/>
  <c r="D821" i="5"/>
  <c r="C822" i="2"/>
  <c r="D822" i="5"/>
  <c r="C823" i="2"/>
  <c r="D823" i="5"/>
  <c r="C824" i="2"/>
  <c r="D824" i="5"/>
  <c r="C825" i="2"/>
  <c r="D825" i="5"/>
  <c r="C826" i="2"/>
  <c r="D826" i="5"/>
  <c r="C827" i="2"/>
  <c r="D827" i="5"/>
  <c r="C828" i="2"/>
  <c r="D828" i="5"/>
  <c r="C829" i="2"/>
  <c r="D829" i="5"/>
  <c r="C830" i="2"/>
  <c r="D830" i="5"/>
  <c r="C831" i="2"/>
  <c r="D831" i="5"/>
  <c r="C832" i="2"/>
  <c r="D832" i="5"/>
  <c r="C833" i="2"/>
  <c r="D833" i="5"/>
  <c r="C834" i="2"/>
  <c r="D834" i="5"/>
  <c r="C835" i="2"/>
  <c r="D835" i="5"/>
  <c r="C836" i="2"/>
  <c r="D836" i="5"/>
  <c r="C837" i="2"/>
  <c r="D837" i="5"/>
  <c r="C838" i="2"/>
  <c r="D838" i="5"/>
  <c r="C839" i="2"/>
  <c r="D839" i="5"/>
  <c r="C840" i="2"/>
  <c r="D840" i="5"/>
  <c r="C841" i="2"/>
  <c r="D841" i="5"/>
  <c r="C842" i="2"/>
  <c r="D842" i="5"/>
  <c r="C843" i="2"/>
  <c r="D843" i="5"/>
  <c r="C844" i="2"/>
  <c r="D844" i="5"/>
  <c r="C845" i="2"/>
  <c r="D845" i="5"/>
  <c r="C846" i="2"/>
  <c r="D846" i="5"/>
  <c r="C847" i="2"/>
  <c r="D847" i="5"/>
  <c r="C848" i="2"/>
  <c r="D848" i="5"/>
  <c r="C849" i="2"/>
  <c r="D849" i="5"/>
  <c r="C850" i="2"/>
  <c r="D850" i="5"/>
  <c r="C851" i="2"/>
  <c r="D851" i="5"/>
  <c r="C852" i="2"/>
  <c r="D852" i="5"/>
  <c r="C853" i="2"/>
  <c r="D853" i="5"/>
  <c r="C854" i="2"/>
  <c r="D854" i="5"/>
  <c r="C855" i="2"/>
  <c r="D855" i="5"/>
  <c r="C856" i="2"/>
  <c r="D856" i="5"/>
  <c r="C857" i="2"/>
  <c r="D857" i="5"/>
  <c r="C858" i="2"/>
  <c r="D858" i="5"/>
  <c r="C859" i="2"/>
  <c r="D859" i="5"/>
  <c r="C860" i="2"/>
  <c r="D860" i="5"/>
  <c r="C861" i="2"/>
  <c r="D861" i="5"/>
  <c r="C862" i="2"/>
  <c r="D862" i="5"/>
  <c r="C863" i="2"/>
  <c r="D863" i="5"/>
  <c r="C864" i="2"/>
  <c r="D864" i="5"/>
  <c r="C865" i="2"/>
  <c r="D865" i="5"/>
  <c r="C866" i="2"/>
  <c r="D866" i="5"/>
  <c r="C867" i="2"/>
  <c r="D867" i="5"/>
  <c r="C868" i="2"/>
  <c r="D868" i="5"/>
  <c r="C869" i="2"/>
  <c r="D869" i="5"/>
  <c r="C870" i="2"/>
  <c r="D870" i="5"/>
  <c r="C871" i="2"/>
  <c r="D871" i="5"/>
  <c r="C872" i="2"/>
  <c r="D872" i="5"/>
  <c r="C873" i="2"/>
  <c r="D873" i="5"/>
  <c r="C874" i="2"/>
  <c r="D874" i="5"/>
  <c r="C875" i="2"/>
  <c r="D875" i="5"/>
  <c r="C876" i="2"/>
  <c r="D876" i="5"/>
  <c r="C877" i="2"/>
  <c r="D877" i="5"/>
  <c r="C878" i="2"/>
  <c r="D878" i="5"/>
  <c r="C879" i="2"/>
  <c r="D879" i="5"/>
  <c r="C880" i="2"/>
  <c r="D880" i="5"/>
  <c r="C881" i="2"/>
  <c r="D881" i="5"/>
  <c r="C882" i="2"/>
  <c r="D882" i="5"/>
  <c r="C883" i="2"/>
  <c r="D883" i="5"/>
  <c r="C884" i="2"/>
  <c r="D884" i="5"/>
  <c r="C885" i="2"/>
  <c r="D885" i="5"/>
  <c r="C886" i="2"/>
  <c r="D886" i="5"/>
  <c r="C887" i="2"/>
  <c r="D887" i="5"/>
  <c r="C888" i="2"/>
  <c r="D888" i="5"/>
  <c r="C889" i="2"/>
  <c r="D889" i="5"/>
  <c r="C890" i="2"/>
  <c r="D890" i="5"/>
  <c r="C891" i="2"/>
  <c r="D891" i="5"/>
  <c r="C892" i="2"/>
  <c r="D892" i="5"/>
  <c r="C893" i="2"/>
  <c r="D893" i="5"/>
  <c r="C894" i="2"/>
  <c r="D894" i="5"/>
  <c r="C895" i="2"/>
  <c r="D895" i="5"/>
  <c r="C896" i="2"/>
  <c r="D896" i="5"/>
  <c r="C897" i="2"/>
  <c r="D897" i="5"/>
  <c r="C898" i="2"/>
  <c r="D898" i="5"/>
  <c r="C899" i="2"/>
  <c r="D899" i="5"/>
  <c r="C900" i="2"/>
  <c r="D900" i="5"/>
  <c r="C901" i="2"/>
  <c r="D901" i="5"/>
  <c r="C902" i="2"/>
  <c r="D902" i="5"/>
  <c r="C903" i="2"/>
  <c r="D903" i="5"/>
  <c r="C904" i="2"/>
  <c r="D904" i="5"/>
  <c r="C905" i="2"/>
  <c r="D905" i="5"/>
  <c r="C906" i="2"/>
  <c r="D906" i="5"/>
  <c r="C907" i="2"/>
  <c r="D907" i="5"/>
  <c r="C908" i="2"/>
  <c r="D908" i="5"/>
  <c r="C909" i="2"/>
  <c r="D909" i="5"/>
  <c r="C910" i="2"/>
  <c r="D910" i="5"/>
  <c r="C911" i="2"/>
  <c r="D911" i="5"/>
  <c r="C912" i="2"/>
  <c r="D912" i="5"/>
  <c r="C913" i="2"/>
  <c r="D913" i="5"/>
  <c r="C914" i="2"/>
  <c r="D914" i="5"/>
  <c r="C915" i="2"/>
  <c r="D915" i="5"/>
  <c r="C916" i="2"/>
  <c r="D916" i="5"/>
  <c r="C917" i="2"/>
  <c r="D917" i="5"/>
  <c r="C918" i="2"/>
  <c r="D918" i="5"/>
  <c r="C919" i="2"/>
  <c r="D919" i="5"/>
  <c r="C920" i="2"/>
  <c r="D920" i="5"/>
  <c r="C921" i="2"/>
  <c r="D921" i="5"/>
  <c r="C922" i="2"/>
  <c r="D922" i="5"/>
  <c r="C923" i="2"/>
  <c r="D923" i="5"/>
  <c r="C924" i="2"/>
  <c r="D924" i="5"/>
  <c r="C925" i="2"/>
  <c r="D925" i="5"/>
  <c r="C926" i="2"/>
  <c r="D926" i="5"/>
  <c r="C927" i="2"/>
  <c r="D927" i="5"/>
  <c r="C928" i="2"/>
  <c r="D928" i="5"/>
  <c r="C929" i="2"/>
  <c r="D929" i="5"/>
  <c r="C930" i="2"/>
  <c r="D930" i="5"/>
  <c r="C931" i="2"/>
  <c r="D931" i="5"/>
  <c r="C932" i="2"/>
  <c r="D932" i="5"/>
  <c r="C933" i="2"/>
  <c r="D933" i="5"/>
  <c r="C934" i="2"/>
  <c r="D934" i="5"/>
  <c r="C935" i="2"/>
  <c r="D935" i="5"/>
  <c r="C936" i="2"/>
  <c r="D936" i="5"/>
  <c r="C937" i="2"/>
  <c r="D937" i="5"/>
  <c r="C938" i="2"/>
  <c r="D938" i="5"/>
  <c r="C939" i="2"/>
  <c r="D939" i="5"/>
  <c r="C940" i="2"/>
  <c r="D940" i="5"/>
  <c r="C941" i="2"/>
  <c r="D941" i="5"/>
  <c r="C942" i="2"/>
  <c r="D942" i="5"/>
  <c r="C943" i="2"/>
  <c r="D943" i="5"/>
  <c r="C944" i="2"/>
  <c r="D944" i="5"/>
  <c r="C945" i="2"/>
  <c r="D945" i="5"/>
  <c r="C946" i="2"/>
  <c r="D946" i="5"/>
  <c r="C947" i="2"/>
  <c r="D947" i="5"/>
  <c r="C948" i="2"/>
  <c r="D948" i="5"/>
  <c r="C949" i="2"/>
  <c r="D949" i="5"/>
  <c r="C950" i="2"/>
  <c r="D950" i="5"/>
  <c r="C951" i="2"/>
  <c r="D951" i="5"/>
  <c r="C952" i="2"/>
  <c r="D952" i="5"/>
  <c r="C953" i="2"/>
  <c r="D953" i="5"/>
  <c r="C954" i="2"/>
  <c r="D954" i="5"/>
  <c r="C955" i="2"/>
  <c r="D955" i="5"/>
  <c r="C956" i="2"/>
  <c r="D956" i="5"/>
  <c r="C957" i="2"/>
  <c r="D957" i="5"/>
  <c r="C958" i="2"/>
  <c r="D958" i="5"/>
  <c r="C959" i="2"/>
  <c r="D959" i="5"/>
  <c r="C960" i="2"/>
  <c r="D960" i="5"/>
  <c r="C961" i="2"/>
  <c r="D961" i="5"/>
  <c r="C962" i="2"/>
  <c r="D962" i="5"/>
  <c r="C963" i="2"/>
  <c r="D963" i="5"/>
  <c r="C964" i="2"/>
  <c r="D964" i="5"/>
  <c r="C965" i="2"/>
  <c r="D965" i="5"/>
  <c r="C966" i="2"/>
  <c r="D966" i="5"/>
  <c r="C967" i="2"/>
  <c r="D967" i="5"/>
  <c r="C968" i="2"/>
  <c r="D968" i="5"/>
  <c r="C969" i="2"/>
  <c r="D969" i="5"/>
  <c r="C970" i="2"/>
  <c r="D970" i="5"/>
  <c r="C971" i="2"/>
  <c r="D971" i="5"/>
  <c r="C972" i="2"/>
  <c r="D972" i="5"/>
  <c r="C973" i="2"/>
  <c r="D973" i="5"/>
  <c r="C974" i="2"/>
  <c r="D974" i="5"/>
  <c r="C975" i="2"/>
  <c r="D975" i="5"/>
  <c r="C976" i="2"/>
  <c r="D976" i="5"/>
  <c r="C977" i="2"/>
  <c r="D977" i="5"/>
  <c r="C978" i="2"/>
  <c r="D978" i="5"/>
  <c r="C979" i="2"/>
  <c r="D979" i="5"/>
  <c r="C980" i="2"/>
  <c r="D980" i="5"/>
  <c r="C981" i="2"/>
  <c r="D981" i="5"/>
  <c r="C982" i="2"/>
  <c r="D982" i="5"/>
  <c r="C983" i="2"/>
  <c r="D983" i="5"/>
  <c r="C984" i="2"/>
  <c r="D984" i="5"/>
  <c r="C985" i="2"/>
  <c r="D985" i="5"/>
  <c r="C986" i="2"/>
  <c r="D986" i="5"/>
  <c r="C987" i="2"/>
  <c r="D987" i="5"/>
  <c r="C988" i="2"/>
  <c r="D988" i="5"/>
  <c r="C989" i="2"/>
  <c r="D989" i="5"/>
  <c r="C990" i="2"/>
  <c r="D990" i="5"/>
  <c r="C991" i="2"/>
  <c r="D991" i="5"/>
  <c r="C992" i="2"/>
  <c r="D992" i="5"/>
  <c r="C993" i="2"/>
  <c r="D993" i="5"/>
  <c r="C994" i="2"/>
  <c r="D994" i="5"/>
  <c r="C995" i="2"/>
  <c r="D995" i="5"/>
  <c r="C996" i="2"/>
  <c r="D996" i="5"/>
  <c r="C997" i="2"/>
  <c r="D997" i="5"/>
  <c r="C998" i="2"/>
  <c r="D998" i="5"/>
  <c r="C999" i="2"/>
  <c r="D999" i="5"/>
  <c r="C1000" i="2"/>
  <c r="D1000" i="5"/>
  <c r="C1001" i="2"/>
  <c r="D1001" i="5"/>
  <c r="C1002" i="2"/>
  <c r="D1002" i="5"/>
  <c r="C1003" i="2"/>
  <c r="D1003" i="5"/>
  <c r="C1004" i="2"/>
  <c r="D1004" i="5"/>
  <c r="C1005" i="2"/>
  <c r="D1005" i="5"/>
  <c r="C1006" i="2"/>
  <c r="D1006" i="5"/>
  <c r="C1007" i="2"/>
  <c r="D1007" i="5"/>
  <c r="C1008" i="2"/>
  <c r="D1008" i="5"/>
  <c r="C1009" i="2"/>
  <c r="D1009" i="5"/>
  <c r="C1010" i="2"/>
  <c r="D1010" i="5"/>
  <c r="C1011" i="2"/>
  <c r="D1011" i="5"/>
  <c r="C1012" i="2"/>
  <c r="D1012" i="5"/>
  <c r="C1013" i="2"/>
  <c r="D1013" i="5"/>
  <c r="C1014" i="2"/>
  <c r="D1014" i="5"/>
  <c r="C1015" i="2"/>
  <c r="D1015" i="5"/>
  <c r="C1016" i="2"/>
  <c r="D1016" i="5"/>
  <c r="C1017" i="2"/>
  <c r="D1017" i="5"/>
  <c r="C1018" i="2"/>
  <c r="D1018" i="5"/>
  <c r="C1019" i="2"/>
  <c r="D1019" i="5"/>
  <c r="C1020" i="2"/>
  <c r="D1020" i="5"/>
  <c r="C1021" i="2"/>
  <c r="D1021" i="5"/>
  <c r="C1022" i="2"/>
  <c r="D1022" i="5"/>
  <c r="C1023" i="2"/>
  <c r="D1023" i="5"/>
  <c r="C1024" i="2"/>
  <c r="D1024" i="5"/>
  <c r="C1025" i="2"/>
  <c r="D1025" i="5"/>
  <c r="C1026" i="2"/>
  <c r="D1026" i="5"/>
  <c r="C1027" i="2"/>
  <c r="D1027" i="5"/>
  <c r="C1028" i="2"/>
  <c r="D1028" i="5"/>
  <c r="C1029" i="2"/>
  <c r="D1029" i="5"/>
  <c r="C1030" i="2"/>
  <c r="D1030" i="5"/>
  <c r="C1031" i="2"/>
  <c r="D1031" i="5"/>
  <c r="C1032" i="2"/>
  <c r="D1032" i="5"/>
  <c r="C1033" i="2"/>
  <c r="D1033" i="5"/>
  <c r="C1034" i="2"/>
  <c r="D1034" i="5"/>
  <c r="C1035" i="2"/>
  <c r="D1035" i="5"/>
  <c r="C1036" i="2"/>
  <c r="D1036" i="5"/>
  <c r="C1037" i="2"/>
  <c r="D1037" i="5"/>
  <c r="C1038" i="2"/>
  <c r="D1038" i="5"/>
  <c r="C1039" i="2"/>
  <c r="D1039" i="5"/>
  <c r="C1040" i="2"/>
  <c r="D1040" i="5"/>
  <c r="C1041" i="2"/>
  <c r="D1041" i="5"/>
  <c r="C1042" i="2"/>
  <c r="D1042" i="5"/>
  <c r="C1043" i="2"/>
  <c r="D1043" i="5"/>
  <c r="C1044" i="2"/>
  <c r="D1044" i="5"/>
  <c r="C1045" i="2"/>
  <c r="D1045" i="5"/>
  <c r="C1046" i="2"/>
  <c r="D1046" i="5"/>
  <c r="C1047" i="2"/>
  <c r="D1047" i="5"/>
  <c r="C1048" i="2"/>
  <c r="D1048" i="5"/>
  <c r="C1049" i="2"/>
  <c r="D1049" i="5"/>
  <c r="C1050" i="2"/>
  <c r="D1050" i="5"/>
  <c r="C1051" i="2"/>
  <c r="D1051" i="5"/>
  <c r="C1052" i="2"/>
  <c r="D1052" i="5"/>
  <c r="C1053" i="2"/>
  <c r="D1053" i="5"/>
  <c r="C1054" i="2"/>
  <c r="D1054" i="5"/>
  <c r="C1055" i="2"/>
  <c r="D1055" i="5"/>
  <c r="C1056" i="2"/>
  <c r="D1056" i="5"/>
  <c r="C1057" i="2"/>
  <c r="D1057" i="5"/>
  <c r="C1058" i="2"/>
  <c r="D1058" i="5"/>
  <c r="C1059" i="2"/>
  <c r="D1059" i="5"/>
  <c r="C1060" i="2"/>
  <c r="D1060" i="5"/>
  <c r="C1061" i="2"/>
  <c r="D1061" i="5"/>
  <c r="C1062" i="2"/>
  <c r="D1062" i="5"/>
  <c r="C1063" i="2"/>
  <c r="D1063" i="5"/>
  <c r="C1064" i="2"/>
  <c r="D1064" i="5"/>
  <c r="C1065" i="2"/>
  <c r="D1065" i="5"/>
  <c r="C1066" i="2"/>
  <c r="D1066" i="5"/>
  <c r="C1067" i="2"/>
  <c r="D1067" i="5"/>
  <c r="C1068" i="2"/>
  <c r="D1068" i="5"/>
  <c r="C1069" i="2"/>
  <c r="D1069" i="5"/>
  <c r="C1070" i="2"/>
  <c r="D1070" i="5"/>
  <c r="C1071" i="2"/>
  <c r="D1071" i="5"/>
  <c r="C1072" i="2"/>
  <c r="D1072" i="5"/>
  <c r="C1073" i="2"/>
  <c r="D1073" i="5"/>
  <c r="C1074" i="2"/>
  <c r="D1074" i="5"/>
  <c r="C1075" i="2"/>
  <c r="D1075" i="5"/>
  <c r="C1076" i="2"/>
  <c r="D1076" i="5"/>
  <c r="C1077" i="2"/>
  <c r="D1077" i="5"/>
  <c r="C1078" i="2"/>
  <c r="D1078" i="5"/>
  <c r="C1079" i="2"/>
  <c r="D1079" i="5"/>
  <c r="C1080" i="2"/>
  <c r="D1080" i="5"/>
  <c r="C1081" i="2"/>
  <c r="D1081" i="5"/>
  <c r="C1082" i="2"/>
  <c r="D1082" i="5"/>
  <c r="C1083" i="2"/>
  <c r="D1083" i="5"/>
  <c r="C1084" i="2"/>
  <c r="D1084" i="5"/>
  <c r="C1085" i="2"/>
  <c r="D1085" i="5"/>
  <c r="C1086" i="2"/>
  <c r="D1086" i="5"/>
  <c r="C1087" i="2"/>
  <c r="D1087" i="5"/>
  <c r="C1088" i="2"/>
  <c r="D1088" i="5"/>
  <c r="C1089" i="2"/>
  <c r="D1089" i="5"/>
  <c r="C1090" i="2"/>
  <c r="D1090" i="5"/>
  <c r="C1091" i="2"/>
  <c r="D1091" i="5"/>
  <c r="C1092" i="2"/>
  <c r="D1092" i="5"/>
  <c r="C1093" i="2"/>
  <c r="D1093" i="5"/>
  <c r="C1094" i="2"/>
  <c r="D1094" i="5"/>
  <c r="C1095" i="2"/>
  <c r="D1095" i="5"/>
  <c r="C1096" i="2"/>
  <c r="D1096" i="5"/>
  <c r="C1097" i="2"/>
  <c r="D1097" i="5"/>
  <c r="C1098" i="2"/>
  <c r="D1098" i="5"/>
  <c r="C1099" i="2"/>
  <c r="D1099" i="5"/>
  <c r="C1100" i="2"/>
  <c r="D1100" i="5"/>
  <c r="C1101" i="2"/>
  <c r="D1101" i="5"/>
  <c r="C1102" i="2"/>
  <c r="D1102" i="5"/>
  <c r="C1103" i="2"/>
  <c r="D1103" i="5"/>
  <c r="C1104" i="2"/>
  <c r="D1104" i="5"/>
  <c r="C1105" i="2"/>
  <c r="D1105" i="5"/>
  <c r="C1106" i="2"/>
  <c r="D1106" i="5"/>
  <c r="C1107" i="2"/>
  <c r="D1107" i="5"/>
  <c r="C1108" i="2"/>
  <c r="D1108" i="5"/>
  <c r="C1109" i="2"/>
  <c r="D1109" i="5"/>
  <c r="C1110" i="2"/>
  <c r="D1110" i="5"/>
  <c r="C1111" i="2"/>
  <c r="D1111" i="5"/>
  <c r="C1112" i="2"/>
  <c r="D1112" i="5"/>
  <c r="C1113" i="2"/>
  <c r="D1113" i="5"/>
  <c r="C1114" i="2"/>
  <c r="D1114" i="5"/>
  <c r="C1115" i="2"/>
  <c r="D1115" i="5"/>
  <c r="C1116" i="2"/>
  <c r="D1116" i="5"/>
  <c r="C1117" i="2"/>
  <c r="D1117" i="5"/>
  <c r="C1118" i="2"/>
  <c r="D1118" i="5"/>
  <c r="C1119" i="2"/>
  <c r="D1119" i="5"/>
  <c r="C1120" i="2"/>
  <c r="D1120" i="5"/>
  <c r="C1121" i="2"/>
  <c r="D1121" i="5"/>
  <c r="C1122" i="2"/>
  <c r="D1122" i="5"/>
  <c r="C1123" i="2"/>
  <c r="D1123" i="5"/>
  <c r="C1124" i="2"/>
  <c r="D1124" i="5"/>
  <c r="C1125" i="2"/>
  <c r="D1125" i="5"/>
  <c r="C1126" i="2"/>
  <c r="D1126" i="5"/>
  <c r="C1127" i="2"/>
  <c r="D1127" i="5"/>
  <c r="C1128" i="2"/>
  <c r="D1128" i="5"/>
  <c r="C1129" i="2"/>
  <c r="D1129" i="5"/>
  <c r="C1130" i="2"/>
  <c r="D1130" i="5"/>
  <c r="C1131" i="2"/>
  <c r="D1131" i="5"/>
  <c r="C1132" i="2"/>
  <c r="D1132" i="5"/>
  <c r="C1133" i="2"/>
  <c r="D1133" i="5"/>
  <c r="C1134" i="2"/>
  <c r="D1134" i="5"/>
  <c r="C1135" i="2"/>
  <c r="D1135" i="5"/>
  <c r="C1136" i="2"/>
  <c r="D1136" i="5"/>
  <c r="C1137" i="2"/>
  <c r="D1137" i="5"/>
  <c r="C1138" i="2"/>
  <c r="D1138" i="5"/>
  <c r="C1139" i="2"/>
  <c r="D1139" i="5"/>
  <c r="C1140" i="2"/>
  <c r="D1140" i="5"/>
  <c r="C1141" i="2"/>
  <c r="D1141" i="5"/>
  <c r="C1142" i="2"/>
  <c r="D1142" i="5"/>
  <c r="C1143" i="2"/>
  <c r="D1143" i="5"/>
  <c r="C1144" i="2"/>
  <c r="D1144" i="5"/>
  <c r="C1145" i="2"/>
  <c r="D1145" i="5"/>
  <c r="C1146" i="2"/>
  <c r="D1146" i="5"/>
  <c r="C1147" i="2"/>
  <c r="D1147" i="5"/>
  <c r="C1148" i="2"/>
  <c r="D1148" i="5"/>
  <c r="C1149" i="2"/>
  <c r="D1149" i="5"/>
  <c r="C1150" i="2"/>
  <c r="D1150" i="5"/>
  <c r="C1151" i="2"/>
  <c r="D1151" i="5"/>
  <c r="C1152" i="2"/>
  <c r="D1152" i="5"/>
  <c r="C1153" i="2"/>
  <c r="D1153" i="5"/>
  <c r="C1154" i="2"/>
  <c r="D1154" i="5"/>
  <c r="C1155" i="2"/>
  <c r="D1155" i="5"/>
  <c r="C1156" i="2"/>
  <c r="D1156" i="5"/>
  <c r="C1157" i="2"/>
  <c r="D1157" i="5"/>
  <c r="C1158" i="2"/>
  <c r="D1158" i="5"/>
  <c r="C1159" i="2"/>
  <c r="D1159" i="5"/>
  <c r="C1160" i="2"/>
  <c r="D1160" i="5"/>
  <c r="C1161" i="2"/>
  <c r="D1161" i="5"/>
  <c r="C1162" i="2"/>
  <c r="D1162" i="5"/>
  <c r="C1163" i="2"/>
  <c r="D1163" i="5"/>
  <c r="C1164" i="2"/>
  <c r="D1164" i="5"/>
  <c r="C1165" i="2"/>
  <c r="D1165" i="5"/>
  <c r="C1166" i="2"/>
  <c r="D1166" i="5"/>
  <c r="C1167" i="2"/>
  <c r="D1167" i="5"/>
  <c r="C1168" i="2"/>
  <c r="D1168" i="5"/>
  <c r="C1169" i="2"/>
  <c r="D1169" i="5"/>
  <c r="C1170" i="2"/>
  <c r="D1170" i="5"/>
  <c r="C1171" i="2"/>
  <c r="D1171" i="5"/>
  <c r="C1172" i="2"/>
  <c r="D1172" i="5"/>
  <c r="C1173" i="2"/>
  <c r="D1173" i="5"/>
  <c r="C1174" i="2"/>
  <c r="D1174" i="5"/>
  <c r="C1175" i="2"/>
  <c r="D1175" i="5"/>
  <c r="C1176" i="2"/>
  <c r="D1176" i="5"/>
  <c r="C1177" i="2"/>
  <c r="D1177" i="5"/>
  <c r="C1178" i="2"/>
  <c r="D1178" i="5"/>
  <c r="C1179" i="2"/>
  <c r="D1179" i="5"/>
  <c r="C1180" i="2"/>
  <c r="D1180" i="5"/>
  <c r="C1181" i="2"/>
  <c r="D1181" i="5"/>
  <c r="C1182" i="2"/>
  <c r="D1182" i="5"/>
  <c r="C1183" i="2"/>
  <c r="D1183" i="5"/>
  <c r="C1184" i="2"/>
  <c r="D1184" i="5"/>
  <c r="C1185" i="2"/>
  <c r="D1185" i="5"/>
  <c r="C1186" i="2"/>
  <c r="D1186" i="5"/>
  <c r="C1187" i="2"/>
  <c r="D1187" i="5"/>
  <c r="C1188" i="2"/>
  <c r="D1188" i="5"/>
  <c r="C1189" i="2"/>
  <c r="D1189" i="5"/>
  <c r="C1190" i="2"/>
  <c r="D1190" i="5"/>
  <c r="C1191" i="2"/>
  <c r="D1191" i="5"/>
  <c r="C1192" i="2"/>
  <c r="D1192" i="5"/>
  <c r="C1193" i="2"/>
  <c r="D1193" i="5"/>
  <c r="C1194" i="2"/>
  <c r="D1194" i="5"/>
  <c r="C1195" i="2"/>
  <c r="D1195" i="5"/>
  <c r="C1196" i="2"/>
  <c r="D1196" i="5"/>
  <c r="C1197" i="2"/>
  <c r="D1197" i="5"/>
  <c r="C1198" i="2"/>
  <c r="D1198" i="5"/>
  <c r="C1199" i="2"/>
  <c r="D1199" i="5"/>
  <c r="C1200" i="2"/>
  <c r="D1200" i="5"/>
  <c r="C1201" i="2"/>
  <c r="D1201" i="5"/>
  <c r="C1202" i="2"/>
  <c r="D1202" i="5"/>
  <c r="C1203" i="2"/>
  <c r="D1203" i="5"/>
  <c r="C1204" i="2"/>
  <c r="D1204" i="5"/>
  <c r="C1205" i="2"/>
  <c r="D1205" i="5"/>
  <c r="C1206" i="2"/>
  <c r="D1206" i="5"/>
  <c r="C1207" i="2"/>
  <c r="D1207" i="5"/>
  <c r="C1208" i="2"/>
  <c r="D1208" i="5"/>
  <c r="C1209" i="2"/>
  <c r="D1209" i="5"/>
  <c r="C1210" i="2"/>
  <c r="D1210" i="5"/>
  <c r="C1211" i="2"/>
  <c r="D1211" i="5"/>
  <c r="C1212" i="2"/>
  <c r="D1212" i="5"/>
  <c r="C1213" i="2"/>
  <c r="D1213" i="5"/>
  <c r="C1214" i="2"/>
  <c r="D1214" i="5"/>
  <c r="C1215" i="2"/>
  <c r="D1215" i="5"/>
  <c r="C1216" i="2"/>
  <c r="D1216" i="5"/>
  <c r="C1217" i="2"/>
  <c r="D1217" i="5"/>
  <c r="C1218" i="2"/>
  <c r="D1218" i="5"/>
  <c r="C1219" i="2"/>
  <c r="D1219" i="5"/>
  <c r="C1220" i="2"/>
  <c r="D1220" i="5"/>
  <c r="C1221" i="2"/>
  <c r="D1221" i="5"/>
  <c r="C1222" i="2"/>
  <c r="D1222" i="5"/>
  <c r="C1223" i="2"/>
  <c r="D1223" i="5"/>
  <c r="C1224" i="2"/>
  <c r="D1224" i="5"/>
  <c r="C1225" i="2"/>
  <c r="D1225" i="5"/>
  <c r="C1226" i="2"/>
  <c r="D1226" i="5"/>
  <c r="C1227" i="2"/>
  <c r="D1227" i="5"/>
  <c r="C1228" i="2"/>
  <c r="D1228" i="5"/>
  <c r="C1229" i="2"/>
  <c r="D1229" i="5"/>
  <c r="C1230" i="2"/>
  <c r="D1230" i="5"/>
  <c r="C1231" i="2"/>
  <c r="D1231" i="5"/>
  <c r="C1232" i="2"/>
  <c r="D1232" i="5"/>
  <c r="C1233" i="2"/>
  <c r="D1233" i="5"/>
  <c r="C1234" i="2"/>
  <c r="D1234" i="5"/>
  <c r="C1235" i="2"/>
  <c r="D1235" i="5"/>
  <c r="C1236" i="2"/>
  <c r="D1236" i="5"/>
  <c r="C1237" i="2"/>
  <c r="D1237" i="5"/>
  <c r="C1238" i="2"/>
  <c r="D1238" i="5"/>
  <c r="C1239" i="2"/>
  <c r="D1239" i="5"/>
  <c r="C1240" i="2"/>
  <c r="D1240" i="5"/>
  <c r="C1241" i="2"/>
  <c r="D1241" i="5"/>
  <c r="C1242" i="2"/>
  <c r="D1242" i="5"/>
  <c r="C1243" i="2"/>
  <c r="D1243" i="5"/>
  <c r="C1244" i="2"/>
  <c r="D1244" i="5"/>
  <c r="C1245" i="2"/>
  <c r="D1245" i="5"/>
  <c r="C1246" i="2"/>
  <c r="D1246" i="5"/>
  <c r="C1247" i="2"/>
  <c r="D1247" i="5"/>
  <c r="C1248" i="2"/>
  <c r="D1248" i="5"/>
  <c r="C1249" i="2"/>
  <c r="D1249" i="5"/>
  <c r="C1250" i="2"/>
  <c r="D1250" i="5"/>
  <c r="C1251" i="2"/>
  <c r="D1251" i="5"/>
  <c r="C1252" i="2"/>
  <c r="D1252" i="5"/>
  <c r="C1253" i="2"/>
  <c r="D1253" i="5"/>
  <c r="C1254" i="2"/>
  <c r="D1254" i="5"/>
  <c r="C1255" i="2"/>
  <c r="D1255" i="5"/>
  <c r="C1256" i="2"/>
  <c r="D1256" i="5"/>
  <c r="C1257" i="2"/>
  <c r="D1257" i="5"/>
  <c r="C1258" i="2"/>
  <c r="D1258" i="5"/>
  <c r="C1259" i="2"/>
  <c r="D1259" i="5"/>
  <c r="C1260" i="2"/>
  <c r="D1260" i="5"/>
  <c r="C1261" i="2"/>
  <c r="D1261" i="5"/>
  <c r="C1262" i="2"/>
  <c r="D1262" i="5"/>
  <c r="C1263" i="2"/>
  <c r="D1263" i="5"/>
  <c r="C1264" i="2"/>
  <c r="D1264" i="5"/>
  <c r="C1265" i="2"/>
  <c r="D1265" i="5"/>
  <c r="C1266" i="2"/>
  <c r="D1266" i="5"/>
  <c r="C1267" i="2"/>
  <c r="D1267" i="5"/>
  <c r="C1268" i="2"/>
  <c r="D1268" i="5"/>
  <c r="C1269" i="2"/>
  <c r="D1269" i="5"/>
  <c r="C1270" i="2"/>
  <c r="D1270" i="5"/>
  <c r="C1271" i="2"/>
  <c r="D1271" i="5"/>
  <c r="C1272" i="2"/>
  <c r="D1272" i="5"/>
  <c r="C1273" i="2"/>
  <c r="D1273" i="5"/>
  <c r="C1274" i="2"/>
  <c r="D1274" i="5"/>
  <c r="C1275" i="2"/>
  <c r="D1275" i="5"/>
  <c r="C1276" i="2"/>
  <c r="D1276" i="5"/>
  <c r="C1277" i="2"/>
  <c r="D1277" i="5"/>
  <c r="C1278" i="2"/>
  <c r="D1278" i="5"/>
  <c r="C1279" i="2"/>
  <c r="D1279" i="5"/>
  <c r="C1280" i="2"/>
  <c r="D1280" i="5"/>
  <c r="C1281" i="2"/>
  <c r="D1281" i="5"/>
  <c r="C1282" i="2"/>
  <c r="D1282" i="5"/>
  <c r="C1283" i="2"/>
  <c r="D1283" i="5"/>
  <c r="C1284" i="2"/>
  <c r="D1284" i="5"/>
  <c r="C1285" i="2"/>
  <c r="D1285" i="5"/>
  <c r="C1286" i="2"/>
  <c r="D1286" i="5"/>
  <c r="C1287" i="2"/>
  <c r="D1287" i="5"/>
  <c r="C1288" i="2"/>
  <c r="D1288" i="5"/>
  <c r="C1289" i="2"/>
  <c r="D1289" i="5"/>
  <c r="C1290" i="2"/>
  <c r="D1290" i="5"/>
  <c r="C1291" i="2"/>
  <c r="D1291" i="5"/>
  <c r="C1292" i="2"/>
  <c r="D1292" i="5"/>
  <c r="C1293" i="2"/>
  <c r="D1293" i="5"/>
  <c r="C1294" i="2"/>
  <c r="D1294" i="5"/>
  <c r="C1295" i="2"/>
  <c r="D1295" i="5"/>
  <c r="C1296" i="2"/>
  <c r="D1296" i="5"/>
  <c r="C1297" i="2"/>
  <c r="D1297" i="5"/>
  <c r="C1298" i="2"/>
  <c r="D1298" i="5"/>
  <c r="C1299" i="2"/>
  <c r="D1299" i="5"/>
  <c r="C1300" i="2"/>
  <c r="D1300" i="5"/>
  <c r="C1301" i="2"/>
  <c r="D1301" i="5"/>
  <c r="C1302" i="2"/>
  <c r="D1302" i="5"/>
  <c r="C1303" i="2"/>
  <c r="D1303" i="5"/>
  <c r="C1304" i="2"/>
  <c r="D1304" i="5"/>
  <c r="C1305" i="2"/>
  <c r="D1305" i="5"/>
  <c r="C1306" i="2"/>
  <c r="D1306" i="5"/>
  <c r="C1307" i="2"/>
  <c r="D1307" i="5"/>
  <c r="C1308" i="2"/>
  <c r="D1308" i="5"/>
  <c r="C1309" i="2"/>
  <c r="D1309" i="5"/>
  <c r="C1310" i="2"/>
  <c r="D1310" i="5"/>
  <c r="C1311" i="2"/>
  <c r="D1311" i="5"/>
  <c r="C1312" i="2"/>
  <c r="D1312" i="5"/>
  <c r="C1313" i="2"/>
  <c r="D1313" i="5"/>
  <c r="C1314" i="2"/>
  <c r="D1314" i="5"/>
  <c r="C1315" i="2"/>
  <c r="D1315" i="5"/>
  <c r="C1316" i="2"/>
  <c r="D1316" i="5"/>
  <c r="C1317" i="2"/>
  <c r="D1317" i="5"/>
  <c r="C1318" i="2"/>
  <c r="D1318" i="5"/>
  <c r="C1319" i="2"/>
  <c r="D1319" i="5"/>
  <c r="C1320" i="2"/>
  <c r="D1320" i="5"/>
  <c r="C1321" i="2"/>
  <c r="D1321" i="5"/>
  <c r="C1322" i="2"/>
  <c r="D1322" i="5"/>
  <c r="C1323" i="2"/>
  <c r="D1323" i="5"/>
  <c r="C1324" i="2"/>
  <c r="D1324" i="5"/>
  <c r="C1325" i="2"/>
  <c r="D1325" i="5"/>
  <c r="C1326" i="2"/>
  <c r="D1326" i="5"/>
  <c r="C1327" i="2"/>
  <c r="D1327" i="5"/>
  <c r="C1328" i="2"/>
  <c r="D1328" i="5"/>
  <c r="C1329" i="2"/>
  <c r="D1329" i="5"/>
  <c r="C1330" i="2"/>
  <c r="D1330" i="5"/>
  <c r="C1331" i="2"/>
  <c r="D1331" i="5"/>
  <c r="C1332" i="2"/>
  <c r="D1332" i="5"/>
  <c r="C1333" i="2"/>
  <c r="D1333" i="5"/>
  <c r="C1334" i="2"/>
  <c r="D1334" i="5"/>
  <c r="C1335" i="2"/>
  <c r="D1335" i="5"/>
  <c r="C1336" i="2"/>
  <c r="D1336" i="5"/>
  <c r="C1337" i="2"/>
  <c r="D1337" i="5"/>
  <c r="C1338" i="2"/>
  <c r="D1338" i="5"/>
  <c r="C1339" i="2"/>
  <c r="D1339" i="5"/>
  <c r="C1340" i="2"/>
  <c r="D1340" i="5"/>
  <c r="C1341" i="2"/>
  <c r="D1341" i="5"/>
  <c r="C1342" i="2"/>
  <c r="D1342" i="5"/>
  <c r="C1343" i="2"/>
  <c r="D1343" i="5"/>
  <c r="C1344" i="2"/>
  <c r="D1344" i="5"/>
  <c r="C1345" i="2"/>
  <c r="D1345" i="5"/>
  <c r="C1346" i="2"/>
  <c r="D1346" i="5"/>
  <c r="C1347" i="2"/>
  <c r="D1347" i="5"/>
  <c r="C1348" i="2"/>
  <c r="D1348" i="5"/>
  <c r="C1349" i="2"/>
  <c r="D1349" i="5"/>
  <c r="C1350" i="2"/>
  <c r="D1350" i="5"/>
  <c r="C1351" i="2"/>
  <c r="D1351" i="5"/>
  <c r="C1352" i="2"/>
  <c r="D1352" i="5"/>
  <c r="C1353" i="2"/>
  <c r="D1353" i="5"/>
  <c r="C1354" i="2"/>
  <c r="D1354" i="5"/>
  <c r="C1355" i="2"/>
  <c r="D1355" i="5"/>
  <c r="C1356" i="2"/>
  <c r="D1356" i="5"/>
  <c r="C1357" i="2"/>
  <c r="D1357" i="5"/>
  <c r="C1358" i="2"/>
  <c r="D1358" i="5"/>
  <c r="C1359" i="2"/>
  <c r="D1359" i="5"/>
  <c r="C1360" i="2"/>
  <c r="D1360" i="5"/>
  <c r="C1361" i="2"/>
  <c r="D1361" i="5"/>
  <c r="C1362" i="2"/>
  <c r="D1362" i="5"/>
  <c r="C1363" i="2"/>
  <c r="D1363" i="5"/>
  <c r="C1364" i="2"/>
  <c r="D1364" i="5"/>
  <c r="C1365" i="2"/>
  <c r="D1365" i="5"/>
  <c r="C1366" i="2"/>
  <c r="D1366" i="5"/>
  <c r="C1367" i="2"/>
  <c r="D1367" i="5"/>
  <c r="C1368" i="2"/>
  <c r="D1368" i="5"/>
  <c r="C1369" i="2"/>
  <c r="D1369" i="5"/>
  <c r="C1370" i="2"/>
  <c r="D1370" i="5"/>
  <c r="C1371" i="2"/>
  <c r="D1371" i="5"/>
  <c r="C1372" i="2"/>
  <c r="D1372" i="5"/>
  <c r="C1373" i="2"/>
  <c r="D1373" i="5"/>
  <c r="C1374" i="2"/>
  <c r="D1374" i="5"/>
  <c r="C1375" i="2"/>
  <c r="D1375" i="5"/>
  <c r="C1376" i="2"/>
  <c r="D1376" i="5"/>
  <c r="C1377" i="2"/>
  <c r="D1377" i="5"/>
  <c r="C1378" i="2"/>
  <c r="D1378" i="5"/>
  <c r="C1379" i="2"/>
  <c r="D1379" i="5"/>
  <c r="C1380" i="2"/>
  <c r="D1380" i="5"/>
  <c r="C1381" i="2"/>
  <c r="D1381" i="5"/>
  <c r="C1382" i="2"/>
  <c r="D1382" i="5"/>
  <c r="C1383" i="2"/>
  <c r="D1383" i="5"/>
  <c r="C1384" i="2"/>
  <c r="D1384" i="5"/>
  <c r="C1385" i="2"/>
  <c r="D1385" i="5"/>
  <c r="C1386" i="2"/>
  <c r="D1386" i="5"/>
  <c r="C1387" i="2"/>
  <c r="D1387" i="5"/>
  <c r="C1388" i="2"/>
  <c r="D1388" i="5"/>
  <c r="C1389" i="2"/>
  <c r="D1389" i="5"/>
  <c r="C1390" i="2"/>
  <c r="D1390" i="5"/>
  <c r="C1391" i="2"/>
  <c r="D1391" i="5"/>
  <c r="C1392" i="2"/>
  <c r="D1392" i="5"/>
  <c r="C1393" i="2"/>
  <c r="D1393" i="5"/>
  <c r="C1394" i="2"/>
  <c r="D1394" i="5"/>
  <c r="C1395" i="2"/>
  <c r="D1395" i="5"/>
  <c r="C1396" i="2"/>
  <c r="D1396" i="5"/>
  <c r="C1397" i="2"/>
  <c r="D1397" i="5"/>
  <c r="C1398" i="2"/>
  <c r="D1398" i="5"/>
  <c r="C1399" i="2"/>
  <c r="D1399" i="5"/>
  <c r="C1400" i="2"/>
  <c r="D1400" i="5"/>
  <c r="C1401" i="2"/>
  <c r="D1401" i="5"/>
  <c r="C1402" i="2"/>
  <c r="D1402" i="5"/>
  <c r="C1403" i="2"/>
  <c r="D1403" i="5"/>
  <c r="C1404" i="2"/>
  <c r="D1404" i="5"/>
  <c r="C1405" i="2"/>
  <c r="D1405" i="5"/>
  <c r="C1406" i="2"/>
  <c r="D1406" i="5"/>
  <c r="C1407" i="2"/>
  <c r="D1407" i="5"/>
  <c r="C1408" i="2"/>
  <c r="D1408" i="5"/>
  <c r="C1409" i="2"/>
  <c r="D1409" i="5"/>
  <c r="C1410" i="2"/>
  <c r="D1410" i="5"/>
  <c r="C1411" i="2"/>
  <c r="D1411" i="5"/>
  <c r="C1412" i="2"/>
  <c r="D1412" i="5"/>
  <c r="C1413" i="2"/>
  <c r="D1413" i="5"/>
  <c r="C1414" i="2"/>
  <c r="D1414" i="5"/>
  <c r="C1415" i="2"/>
  <c r="D1415" i="5"/>
  <c r="C1416" i="2"/>
  <c r="D1416" i="5"/>
  <c r="C1417" i="2"/>
  <c r="D1417" i="5"/>
  <c r="C1418" i="2"/>
  <c r="D1418" i="5"/>
  <c r="C1419" i="2"/>
  <c r="D1419" i="5"/>
  <c r="C1420" i="2"/>
  <c r="D1420" i="5"/>
  <c r="C1421" i="2"/>
  <c r="D1421" i="5"/>
  <c r="C1422" i="2"/>
  <c r="D1422" i="5"/>
  <c r="C1423" i="2"/>
  <c r="D1423" i="5"/>
  <c r="C1424" i="2"/>
  <c r="D1424" i="5"/>
  <c r="C1425" i="2"/>
  <c r="D1425" i="5"/>
  <c r="C1426" i="2"/>
  <c r="D1426" i="5"/>
  <c r="C1427" i="2"/>
  <c r="D1427" i="5"/>
  <c r="C1428" i="2"/>
  <c r="D1428" i="5"/>
  <c r="C1429" i="2"/>
  <c r="D1429" i="5"/>
  <c r="C1430" i="2"/>
  <c r="D1430" i="5"/>
  <c r="C1431" i="2"/>
  <c r="D1431" i="5"/>
  <c r="C1432" i="2"/>
  <c r="D1432" i="5"/>
  <c r="C1433" i="2"/>
  <c r="D1433" i="5"/>
  <c r="C1434" i="2"/>
  <c r="D1434" i="5"/>
  <c r="C1435" i="2"/>
  <c r="D1435" i="5"/>
  <c r="C1436" i="2"/>
  <c r="D1436" i="5"/>
  <c r="C1437" i="2"/>
  <c r="D1437" i="5"/>
  <c r="C1438" i="2"/>
  <c r="D1438" i="5"/>
  <c r="C1439" i="2"/>
  <c r="D1439" i="5"/>
  <c r="C1440" i="2"/>
  <c r="D1440" i="5"/>
  <c r="C1441" i="2"/>
  <c r="D1441" i="5"/>
  <c r="C1442" i="2"/>
  <c r="D1442" i="5"/>
  <c r="C1443" i="2"/>
  <c r="D1443" i="5"/>
  <c r="C1444" i="2"/>
  <c r="D1444" i="5"/>
  <c r="C1445" i="2"/>
  <c r="D1445" i="5"/>
  <c r="C1446" i="2"/>
  <c r="D1446" i="5"/>
  <c r="C1447" i="2"/>
  <c r="D1447" i="5"/>
  <c r="C1448" i="2"/>
  <c r="D1448" i="5"/>
  <c r="C1449" i="2"/>
  <c r="D1449" i="5"/>
  <c r="C1450" i="2"/>
  <c r="D1450" i="5"/>
  <c r="C1451" i="2"/>
  <c r="D1451" i="5"/>
  <c r="C1452" i="2"/>
  <c r="D1452" i="5"/>
  <c r="C1453" i="2"/>
  <c r="D1453" i="5"/>
  <c r="C1454" i="2"/>
  <c r="D1454" i="5"/>
  <c r="C1455" i="2"/>
  <c r="D1455" i="5"/>
  <c r="C1456" i="2"/>
  <c r="D1456" i="5"/>
  <c r="C1457" i="2"/>
  <c r="D1457" i="5"/>
  <c r="C1458" i="2"/>
  <c r="D1458" i="5"/>
  <c r="C1459" i="2"/>
  <c r="D1459" i="5"/>
  <c r="C1460" i="2"/>
  <c r="D1460" i="5"/>
  <c r="C1461" i="2"/>
  <c r="D1461" i="5"/>
  <c r="C1462" i="2"/>
  <c r="D1462" i="5"/>
  <c r="C1463" i="2"/>
  <c r="D1463" i="5"/>
  <c r="C1464" i="2"/>
  <c r="D1464" i="5"/>
  <c r="C1465" i="2"/>
  <c r="D1465" i="5"/>
  <c r="C1466" i="2"/>
  <c r="D1466" i="5"/>
  <c r="C1467" i="2"/>
  <c r="D1467" i="5"/>
  <c r="C1468" i="2"/>
  <c r="D1468" i="5"/>
  <c r="C1469" i="2"/>
  <c r="D1469" i="5"/>
  <c r="C1470" i="2"/>
  <c r="D1470" i="5"/>
  <c r="C1471" i="2"/>
  <c r="D1471" i="5"/>
  <c r="C1472" i="2"/>
  <c r="D1472" i="5"/>
  <c r="C1473" i="2"/>
  <c r="D1473" i="5"/>
  <c r="C1474" i="2"/>
  <c r="D1474" i="5"/>
  <c r="C1475" i="2"/>
  <c r="D1475" i="5"/>
  <c r="C1476" i="2"/>
  <c r="D1476" i="5"/>
  <c r="C1477" i="2"/>
  <c r="D1477" i="5"/>
  <c r="C1478" i="2"/>
  <c r="D1478" i="5"/>
  <c r="C1479" i="2"/>
  <c r="D1479" i="5"/>
  <c r="C1480" i="2"/>
  <c r="D1480" i="5"/>
  <c r="C1481" i="2"/>
  <c r="D1481" i="5"/>
  <c r="C1482" i="2"/>
  <c r="D1482" i="5"/>
  <c r="C1483" i="2"/>
  <c r="D1483" i="5"/>
  <c r="C1484" i="2"/>
  <c r="D1484" i="5"/>
  <c r="C1485" i="2"/>
  <c r="D1485" i="5"/>
  <c r="C1486" i="2"/>
  <c r="D1486" i="5"/>
  <c r="C1487" i="2"/>
  <c r="D1487" i="5"/>
  <c r="C1488" i="2"/>
  <c r="D1488" i="5"/>
  <c r="C1489" i="2"/>
  <c r="D1489" i="5"/>
  <c r="C1490" i="2"/>
  <c r="D1490" i="5"/>
  <c r="C1491" i="2"/>
  <c r="D1491" i="5"/>
  <c r="C1492" i="2"/>
  <c r="D1492" i="5"/>
  <c r="C1493" i="2"/>
  <c r="D1493" i="5"/>
  <c r="C1494" i="2"/>
  <c r="D1494" i="5"/>
  <c r="C1495" i="2"/>
  <c r="D1495" i="5"/>
  <c r="C1496" i="2"/>
  <c r="D1496" i="5"/>
  <c r="C1497" i="2"/>
  <c r="D1497" i="5"/>
  <c r="C1498" i="2"/>
  <c r="D1498" i="5"/>
  <c r="C1499" i="2"/>
  <c r="D1499" i="5"/>
  <c r="C1500" i="2"/>
  <c r="D1500" i="5"/>
  <c r="C1501" i="2"/>
  <c r="D1501" i="5"/>
  <c r="C1502" i="2"/>
  <c r="D1502" i="5"/>
  <c r="C1503" i="2"/>
  <c r="D1503" i="5"/>
  <c r="C1504" i="2"/>
  <c r="D1504" i="5"/>
  <c r="C1505" i="2"/>
  <c r="D1505" i="5"/>
  <c r="C1506" i="2"/>
  <c r="D1506" i="5"/>
  <c r="C1507" i="2"/>
  <c r="D1507" i="5"/>
  <c r="C1508" i="2"/>
  <c r="D1508" i="5"/>
  <c r="C1509" i="2"/>
  <c r="D1509" i="5"/>
  <c r="C1510" i="2"/>
  <c r="D1510" i="5"/>
  <c r="C1511" i="2"/>
  <c r="D1511" i="5"/>
  <c r="C1512" i="2"/>
  <c r="D1512" i="5"/>
  <c r="C1513" i="2"/>
  <c r="D1513" i="5"/>
  <c r="C1514" i="2"/>
  <c r="D1514" i="5"/>
  <c r="C1515" i="2"/>
  <c r="D1515" i="5"/>
  <c r="C1516" i="2"/>
  <c r="D1516" i="5"/>
  <c r="C1517" i="2"/>
  <c r="D1517" i="5"/>
  <c r="C1518" i="2"/>
  <c r="D1518" i="5"/>
  <c r="C1519" i="2"/>
  <c r="D1519" i="5"/>
  <c r="C1520" i="2"/>
  <c r="D1520" i="5"/>
  <c r="C1521" i="2"/>
  <c r="D1521" i="5"/>
  <c r="C1522" i="2"/>
  <c r="D1522" i="5"/>
  <c r="C1523" i="2"/>
  <c r="D1523" i="5"/>
  <c r="C1524" i="2"/>
  <c r="D1524" i="5"/>
  <c r="C1525" i="2"/>
  <c r="D1525" i="5"/>
  <c r="C1526" i="2"/>
  <c r="D1526" i="5"/>
  <c r="C1527" i="2"/>
  <c r="D1527" i="5"/>
  <c r="C1528" i="2"/>
  <c r="D1528" i="5"/>
  <c r="C1529" i="2"/>
  <c r="D1529" i="5"/>
  <c r="C1530" i="2"/>
  <c r="D1530" i="5"/>
  <c r="C1531" i="2"/>
  <c r="D1531" i="5"/>
  <c r="C1532" i="2"/>
  <c r="D1532" i="5"/>
  <c r="C1533" i="2"/>
  <c r="D1533" i="5"/>
  <c r="C1534" i="2"/>
  <c r="D1534" i="5"/>
  <c r="C1535" i="2"/>
  <c r="D1535" i="5"/>
  <c r="C1536" i="2"/>
  <c r="D1536" i="5"/>
  <c r="C1537" i="2"/>
  <c r="D1537" i="5"/>
  <c r="C1538" i="2"/>
  <c r="D1538" i="5"/>
  <c r="C1539" i="2"/>
  <c r="D1539" i="5"/>
  <c r="C1540" i="2"/>
  <c r="D1540" i="5"/>
  <c r="C1541" i="2"/>
  <c r="D1541" i="5"/>
  <c r="C1542" i="2"/>
  <c r="D1542" i="5"/>
  <c r="C1543" i="2"/>
  <c r="D1543" i="5"/>
  <c r="C1544" i="2"/>
  <c r="D1544" i="5"/>
  <c r="C1545" i="2"/>
  <c r="D1545" i="5"/>
  <c r="C1546" i="2"/>
  <c r="D1546" i="5"/>
  <c r="C1547" i="2"/>
  <c r="D1547" i="5"/>
  <c r="C1548" i="2"/>
  <c r="D1548" i="5"/>
  <c r="C1549" i="2"/>
  <c r="D1549" i="5"/>
  <c r="C1550" i="2"/>
  <c r="D1550" i="5"/>
  <c r="C1551" i="2"/>
  <c r="D1551" i="5"/>
  <c r="C1552" i="2"/>
  <c r="D1552" i="5"/>
  <c r="C1553" i="2"/>
  <c r="D1553" i="5"/>
  <c r="C1554" i="2"/>
  <c r="D1554" i="5"/>
  <c r="C1555" i="2"/>
  <c r="D1555" i="5"/>
  <c r="C1556" i="2"/>
  <c r="D1556" i="5"/>
  <c r="C1557" i="2"/>
  <c r="D1557" i="5"/>
  <c r="C1558" i="2"/>
  <c r="D1558" i="5"/>
  <c r="C1559" i="2"/>
  <c r="D1559" i="5"/>
  <c r="C1560" i="2"/>
  <c r="D1560" i="5"/>
  <c r="C1561" i="2"/>
  <c r="D1561" i="5"/>
  <c r="C1562" i="2"/>
  <c r="D1562" i="5"/>
  <c r="C1563" i="2"/>
  <c r="D1563" i="5"/>
  <c r="C1564" i="2"/>
  <c r="D1564" i="5"/>
  <c r="C1565" i="2"/>
  <c r="D1565" i="5"/>
  <c r="C1566" i="2"/>
  <c r="D1566" i="5"/>
  <c r="C1567" i="2"/>
  <c r="D1567" i="5"/>
  <c r="C1568" i="2"/>
  <c r="D1568" i="5"/>
  <c r="C1569" i="2"/>
  <c r="D1569" i="5"/>
  <c r="C1570" i="2"/>
  <c r="D1570" i="5"/>
  <c r="C1571" i="2"/>
  <c r="D1571" i="5"/>
  <c r="C1572" i="2"/>
  <c r="D1572" i="5"/>
  <c r="C1573" i="2"/>
  <c r="D1573" i="5"/>
  <c r="C1574" i="2"/>
  <c r="D1574" i="5"/>
  <c r="C1575" i="2"/>
  <c r="D1575" i="5"/>
  <c r="C1576" i="2"/>
  <c r="D1576" i="5"/>
  <c r="C1577" i="2"/>
  <c r="D1577" i="5"/>
  <c r="C1578" i="2"/>
  <c r="D1578" i="5"/>
  <c r="C1579" i="2"/>
  <c r="D1579" i="5"/>
  <c r="C1580" i="2"/>
  <c r="D1580" i="5"/>
  <c r="C1581" i="2"/>
  <c r="D1581" i="5"/>
  <c r="C1582" i="2"/>
  <c r="D1582" i="5"/>
  <c r="C1583" i="2"/>
  <c r="D1583" i="5"/>
  <c r="C1584" i="2"/>
  <c r="D1584" i="5"/>
  <c r="C1585" i="2"/>
  <c r="D1585" i="5"/>
  <c r="C1586" i="2"/>
  <c r="D1586" i="5"/>
  <c r="C1587" i="2"/>
  <c r="D1587" i="5"/>
  <c r="C1588" i="2"/>
  <c r="D1588" i="5"/>
  <c r="C1589" i="2"/>
  <c r="D1589" i="5"/>
  <c r="C1590" i="2"/>
  <c r="D1590" i="5"/>
  <c r="C1591" i="2"/>
  <c r="D1591" i="5"/>
  <c r="C1592" i="2"/>
  <c r="D1592" i="5"/>
  <c r="C1593" i="2"/>
  <c r="D1593" i="5"/>
  <c r="C1594" i="2"/>
  <c r="D1594" i="5"/>
  <c r="C1595" i="2"/>
  <c r="D1595" i="5"/>
  <c r="C1596" i="2"/>
  <c r="D1596" i="5"/>
  <c r="C1597" i="2"/>
  <c r="D1597" i="5"/>
  <c r="C1598" i="2"/>
  <c r="D1598" i="5"/>
  <c r="C1599" i="2"/>
  <c r="D1599" i="5"/>
  <c r="C1600" i="2"/>
  <c r="D1600" i="5"/>
  <c r="C1601" i="2"/>
  <c r="D1601" i="5"/>
  <c r="C1602" i="2"/>
  <c r="D1602" i="5"/>
  <c r="C1603" i="2"/>
  <c r="D1603" i="5"/>
  <c r="C1604" i="2"/>
  <c r="D1604" i="5"/>
  <c r="C1605" i="2"/>
  <c r="D1605" i="5"/>
  <c r="C1606" i="2"/>
  <c r="D1606" i="5"/>
  <c r="C1607" i="2"/>
  <c r="D1607" i="5"/>
  <c r="C1608" i="2"/>
  <c r="D1608" i="5"/>
  <c r="C1609" i="2"/>
  <c r="D1609" i="5"/>
  <c r="C1610" i="2"/>
  <c r="D1610" i="5"/>
  <c r="C1611" i="2"/>
  <c r="D1611" i="5"/>
  <c r="C1612" i="2"/>
  <c r="D1612" i="5"/>
  <c r="C1613" i="2"/>
  <c r="D1613" i="5"/>
  <c r="C1614" i="2"/>
  <c r="D1614" i="5"/>
  <c r="C1615" i="2"/>
  <c r="D1615" i="5"/>
  <c r="C1616" i="2"/>
  <c r="D1616" i="5"/>
  <c r="C1617" i="2"/>
  <c r="D1617" i="5"/>
  <c r="C1618" i="2"/>
  <c r="D1618" i="5"/>
  <c r="C1619" i="2"/>
  <c r="D1619" i="5"/>
  <c r="C1620" i="2"/>
  <c r="D1620" i="5"/>
  <c r="C1621" i="2"/>
  <c r="D1621" i="5"/>
  <c r="C1622" i="2"/>
  <c r="D1622" i="5"/>
  <c r="C1623" i="2"/>
  <c r="D1623" i="5"/>
  <c r="C1624" i="2"/>
  <c r="D1624" i="5"/>
  <c r="C1625" i="2"/>
  <c r="D1625" i="5"/>
  <c r="C1626" i="2"/>
  <c r="D1626" i="5"/>
  <c r="C1627" i="2"/>
  <c r="D1627" i="5"/>
  <c r="C1628" i="2"/>
  <c r="D1628" i="5"/>
  <c r="C1629" i="2"/>
  <c r="D1629" i="5"/>
  <c r="C1630" i="2"/>
  <c r="D1630" i="5"/>
  <c r="C1631" i="2"/>
  <c r="D1631" i="5"/>
  <c r="C1632" i="2"/>
  <c r="D1632" i="5"/>
  <c r="C1633" i="2"/>
  <c r="D1633" i="5"/>
  <c r="C1634" i="2"/>
  <c r="D1634" i="5"/>
  <c r="C1635" i="2"/>
  <c r="D1635" i="5"/>
  <c r="C1636" i="2"/>
  <c r="D1636" i="5"/>
  <c r="C1637" i="2"/>
  <c r="D1637" i="5"/>
  <c r="C1638" i="2"/>
  <c r="D1638" i="5"/>
  <c r="C1639" i="2"/>
  <c r="D1639" i="5"/>
  <c r="C1640" i="2"/>
  <c r="D1640" i="5"/>
  <c r="C1641" i="2"/>
  <c r="D1641" i="5"/>
  <c r="C1642" i="2"/>
  <c r="D1642" i="5"/>
  <c r="C1643" i="2"/>
  <c r="D1643" i="5"/>
  <c r="C1644" i="2"/>
  <c r="D1644" i="5"/>
  <c r="C1645" i="2"/>
  <c r="D1645" i="5"/>
  <c r="C1646" i="2"/>
  <c r="D1646" i="5"/>
  <c r="C1647" i="2"/>
  <c r="D1647" i="5"/>
  <c r="C1648" i="2"/>
  <c r="D1648" i="5"/>
  <c r="C1649" i="2"/>
  <c r="D1649" i="5"/>
  <c r="C1650" i="2"/>
  <c r="D1650" i="5"/>
  <c r="C1651" i="2"/>
  <c r="D1651" i="5"/>
  <c r="C1652" i="2"/>
  <c r="D1652" i="5"/>
  <c r="C1653" i="2"/>
  <c r="D1653" i="5"/>
  <c r="C1654" i="2"/>
  <c r="D1654" i="5"/>
  <c r="C1655" i="2"/>
  <c r="D1655" i="5"/>
  <c r="C1656" i="2"/>
  <c r="D1656" i="5"/>
  <c r="C1657" i="2"/>
  <c r="D1657" i="5"/>
  <c r="C1658" i="2"/>
  <c r="D1658" i="5"/>
  <c r="C1659" i="2"/>
  <c r="D1659" i="5"/>
  <c r="C1660" i="2"/>
  <c r="D1660" i="5"/>
  <c r="C1661" i="2"/>
  <c r="D1661" i="5"/>
  <c r="C1662" i="2"/>
  <c r="D1662" i="5"/>
  <c r="C1663" i="2"/>
  <c r="D1663" i="5"/>
  <c r="C1664" i="2"/>
  <c r="D1664" i="5"/>
  <c r="C1665" i="2"/>
  <c r="D1665" i="5"/>
  <c r="C1666" i="2"/>
  <c r="D1666" i="5"/>
  <c r="C1667" i="2"/>
  <c r="D1667" i="5"/>
  <c r="C1668" i="2"/>
  <c r="D1668" i="5"/>
  <c r="C1669" i="2"/>
  <c r="D1669" i="5"/>
  <c r="C1670" i="2"/>
  <c r="D1670" i="5"/>
  <c r="C1671" i="2"/>
  <c r="D1671" i="5"/>
  <c r="C1672" i="2"/>
  <c r="D1672" i="5"/>
  <c r="C1673" i="2"/>
  <c r="D1673" i="5"/>
  <c r="C1674" i="2"/>
  <c r="D1674" i="5"/>
  <c r="C1675" i="2"/>
  <c r="D1675" i="5"/>
  <c r="C1676" i="2"/>
  <c r="D1676" i="5"/>
  <c r="C1677" i="2"/>
  <c r="D1677" i="5"/>
  <c r="C1678" i="2"/>
  <c r="D1678" i="5"/>
  <c r="C1679" i="2"/>
  <c r="D1679" i="5"/>
  <c r="C1680" i="2"/>
  <c r="D1680" i="5"/>
  <c r="C1681" i="2"/>
  <c r="D1681" i="5"/>
  <c r="C1682" i="2"/>
  <c r="D1682" i="5"/>
  <c r="C1683" i="2"/>
  <c r="D1683" i="5"/>
  <c r="C1684" i="2"/>
  <c r="D1684" i="5"/>
  <c r="C1685" i="2"/>
  <c r="D1685" i="5"/>
  <c r="C1686" i="2"/>
  <c r="D1686" i="5"/>
  <c r="C1687" i="2"/>
  <c r="D1687" i="5"/>
  <c r="C1688" i="2"/>
  <c r="D1688" i="5"/>
  <c r="C1689" i="2"/>
  <c r="D1689" i="5"/>
  <c r="C1690" i="2"/>
  <c r="D1690" i="5"/>
  <c r="C1691" i="2"/>
  <c r="D1691" i="5"/>
  <c r="C1692" i="2"/>
  <c r="D1692" i="5"/>
  <c r="C1693" i="2"/>
  <c r="D1693" i="5"/>
  <c r="C1694" i="2"/>
  <c r="D1694" i="5"/>
  <c r="C1695" i="2"/>
  <c r="D1695" i="5"/>
  <c r="C1696" i="2"/>
  <c r="D1696" i="5"/>
  <c r="C1697" i="2"/>
  <c r="D1697" i="5"/>
  <c r="C1698" i="2"/>
  <c r="D1698" i="5"/>
  <c r="C1699" i="2"/>
  <c r="D1699" i="5"/>
  <c r="C1700" i="2"/>
  <c r="D1700" i="5"/>
  <c r="C1701" i="2"/>
  <c r="D1701" i="5"/>
  <c r="C1702" i="2"/>
  <c r="D1702" i="5"/>
  <c r="C1703" i="2"/>
  <c r="D1703" i="5"/>
  <c r="C1704" i="2"/>
  <c r="D1704" i="5"/>
  <c r="C1705" i="2"/>
  <c r="D1705" i="5"/>
  <c r="C1706" i="2"/>
  <c r="D1706" i="5"/>
  <c r="C1707" i="2"/>
  <c r="D1707" i="5"/>
  <c r="C1708" i="2"/>
  <c r="D1708" i="5"/>
  <c r="C1709" i="2"/>
  <c r="D1709" i="5"/>
  <c r="C1710" i="2"/>
  <c r="D1710" i="5"/>
  <c r="C1711" i="2"/>
  <c r="D1711" i="5"/>
  <c r="C1712" i="2"/>
  <c r="D1712" i="5"/>
  <c r="C1713" i="2"/>
  <c r="D1713" i="5"/>
  <c r="C1714" i="2"/>
  <c r="D1714" i="5"/>
  <c r="C1715" i="2"/>
  <c r="D1715" i="5"/>
  <c r="C1716" i="2"/>
  <c r="D1716" i="5"/>
  <c r="C1717" i="2"/>
  <c r="D1717" i="5"/>
  <c r="C1718" i="2"/>
  <c r="D1718" i="5"/>
  <c r="C1719" i="2"/>
  <c r="D1719" i="5"/>
  <c r="C1720" i="2"/>
  <c r="D1720" i="5"/>
  <c r="C1721" i="2"/>
  <c r="D1721" i="5"/>
  <c r="C1722" i="2"/>
  <c r="D1722" i="5"/>
  <c r="C1723" i="2"/>
  <c r="D1723" i="5"/>
  <c r="C1724" i="2"/>
  <c r="D1724" i="5"/>
  <c r="C1725" i="2"/>
  <c r="D1725" i="5"/>
  <c r="C1726" i="2"/>
  <c r="D1726" i="5"/>
  <c r="C1727" i="2"/>
  <c r="D1727" i="5"/>
  <c r="C1728" i="2"/>
  <c r="D1728" i="5"/>
  <c r="C1729" i="2"/>
  <c r="D1729" i="5"/>
  <c r="C1730" i="2"/>
  <c r="D1730" i="5"/>
  <c r="C1731" i="2"/>
  <c r="D1731" i="5"/>
  <c r="C1732" i="2"/>
  <c r="D1732" i="5"/>
  <c r="C1733" i="2"/>
  <c r="D1733" i="5"/>
  <c r="C1734" i="2"/>
  <c r="D1734" i="5"/>
  <c r="C1735" i="2"/>
  <c r="D1735" i="5"/>
  <c r="C1736" i="2"/>
  <c r="D1736" i="5"/>
  <c r="C1737" i="2"/>
  <c r="D1737" i="5"/>
  <c r="C1738" i="2"/>
  <c r="D1738" i="5"/>
  <c r="C1739" i="2"/>
  <c r="D1739" i="5"/>
  <c r="C1740" i="2"/>
  <c r="D1740" i="5"/>
  <c r="C1741" i="2"/>
  <c r="D1741" i="5"/>
  <c r="C1742" i="2"/>
  <c r="D1742" i="5"/>
  <c r="C1743" i="2"/>
  <c r="D1743" i="5"/>
  <c r="C1744" i="2"/>
  <c r="D1744" i="5"/>
  <c r="C1745" i="2"/>
  <c r="D1745" i="5"/>
  <c r="C1746" i="2"/>
  <c r="D1746" i="5"/>
  <c r="C1747" i="2"/>
  <c r="D1747" i="5"/>
  <c r="C1748" i="2"/>
  <c r="D1748" i="5"/>
  <c r="C1749" i="2"/>
  <c r="D1749" i="5"/>
  <c r="C1750" i="2"/>
  <c r="D1750" i="5"/>
  <c r="C1751" i="2"/>
  <c r="D1751" i="5"/>
  <c r="C1752" i="2"/>
  <c r="D1752" i="5"/>
  <c r="C1753" i="2"/>
  <c r="D1753" i="5"/>
  <c r="C1754" i="2"/>
  <c r="D1754" i="5"/>
  <c r="C1755" i="2"/>
  <c r="D1755" i="5"/>
  <c r="C1756" i="2"/>
  <c r="D1756" i="5"/>
  <c r="C1757" i="2"/>
  <c r="D1757" i="5"/>
  <c r="C1758" i="2"/>
  <c r="D1758" i="5"/>
  <c r="C1759" i="2"/>
  <c r="D1759" i="5"/>
  <c r="C1760" i="2"/>
  <c r="D1760" i="5"/>
  <c r="C1761" i="2"/>
  <c r="D1761" i="5"/>
  <c r="C1762" i="2"/>
  <c r="D1762" i="5"/>
  <c r="C1763" i="2"/>
  <c r="D1763" i="5"/>
  <c r="C1764" i="2"/>
  <c r="D1764" i="5"/>
  <c r="C1765" i="2"/>
  <c r="D1765" i="5"/>
  <c r="C1766" i="2"/>
  <c r="D1766" i="5"/>
  <c r="C1767" i="2"/>
  <c r="D1767" i="5"/>
  <c r="C1768" i="2"/>
  <c r="D1768" i="5"/>
  <c r="C1769" i="2"/>
  <c r="D1769" i="5"/>
  <c r="C1770" i="2"/>
  <c r="D1770" i="5"/>
  <c r="C1771" i="2"/>
  <c r="D1771" i="5"/>
  <c r="C1772" i="2"/>
  <c r="D1772" i="5"/>
  <c r="C1773" i="2"/>
  <c r="D1773" i="5"/>
  <c r="C1774" i="2"/>
  <c r="D1774" i="5"/>
  <c r="C1775" i="2"/>
  <c r="D1775" i="5"/>
  <c r="C1776" i="2"/>
  <c r="D1776" i="5"/>
  <c r="C1777" i="2"/>
  <c r="D1777" i="5"/>
  <c r="C1778" i="2"/>
  <c r="D1778" i="5"/>
  <c r="C1779" i="2"/>
  <c r="D1779" i="5"/>
  <c r="C1780" i="2"/>
  <c r="D1780" i="5"/>
  <c r="C1781" i="2"/>
  <c r="D1781" i="5"/>
  <c r="C1782" i="2"/>
  <c r="D1782" i="5"/>
  <c r="C1783" i="2"/>
  <c r="D1783" i="5"/>
  <c r="C1784" i="2"/>
  <c r="D1784" i="5"/>
  <c r="C1785" i="2"/>
  <c r="D1785" i="5"/>
  <c r="C1786" i="2"/>
  <c r="D1786" i="5"/>
  <c r="C1787" i="2"/>
  <c r="D1787" i="5"/>
  <c r="C1788" i="2"/>
  <c r="D1788" i="5"/>
  <c r="C1789" i="2"/>
  <c r="D1789" i="5"/>
  <c r="C1790" i="2"/>
  <c r="D1790" i="5"/>
  <c r="C1791" i="2"/>
  <c r="D1791" i="5"/>
  <c r="C1792" i="2"/>
  <c r="D1792" i="5"/>
  <c r="C1793" i="2"/>
  <c r="D1793" i="5"/>
  <c r="C1794" i="2"/>
  <c r="D1794" i="5"/>
  <c r="C1795" i="2"/>
  <c r="D1795" i="5"/>
  <c r="C1796" i="2"/>
  <c r="D1796" i="5"/>
  <c r="C1797" i="2"/>
  <c r="D1797" i="5"/>
  <c r="C1798" i="2"/>
  <c r="D1798" i="5"/>
  <c r="C1799" i="2"/>
  <c r="D1799" i="5"/>
  <c r="C1800" i="2"/>
  <c r="D1800" i="5"/>
  <c r="C1801" i="2"/>
  <c r="D1801" i="5"/>
  <c r="C1802" i="2"/>
  <c r="D1802" i="5"/>
  <c r="C1803" i="2"/>
  <c r="D1803" i="5"/>
  <c r="C1804" i="2"/>
  <c r="D1804" i="5"/>
  <c r="C1805" i="2"/>
  <c r="D1805" i="5"/>
  <c r="C1806" i="2"/>
  <c r="D1806" i="5"/>
  <c r="C1807" i="2"/>
  <c r="D1807" i="5"/>
  <c r="C1808" i="2"/>
  <c r="D1808" i="5"/>
  <c r="C1809" i="2"/>
  <c r="D1809" i="5"/>
  <c r="C1810" i="2"/>
  <c r="D1810" i="5"/>
  <c r="C1811" i="2"/>
  <c r="D1811" i="5"/>
  <c r="C1812" i="2"/>
  <c r="D1812" i="5"/>
  <c r="C1813" i="2"/>
  <c r="D1813" i="5"/>
  <c r="C1814" i="2"/>
  <c r="D1814" i="5"/>
  <c r="C1815" i="2"/>
  <c r="D1815" i="5"/>
  <c r="C1816" i="2"/>
  <c r="D1816" i="5"/>
  <c r="C1817" i="2"/>
  <c r="D1817" i="5"/>
  <c r="C1818" i="2"/>
  <c r="D1818" i="5"/>
  <c r="C1819" i="2"/>
  <c r="D1819" i="5"/>
  <c r="C1820" i="2"/>
  <c r="D1820" i="5"/>
  <c r="C1821" i="2"/>
  <c r="D1821" i="5"/>
  <c r="C1822" i="2"/>
  <c r="D1822" i="5"/>
  <c r="C1823" i="2"/>
  <c r="D1823" i="5"/>
  <c r="C1824" i="2"/>
  <c r="D1824" i="5"/>
  <c r="C1825" i="2"/>
  <c r="D1825" i="5"/>
  <c r="C1826" i="2"/>
  <c r="D1826" i="5"/>
  <c r="C1827" i="2"/>
  <c r="D1827" i="5"/>
  <c r="C1828" i="2"/>
  <c r="D1828" i="5"/>
  <c r="C1829" i="2"/>
  <c r="D1829" i="5"/>
  <c r="C1830" i="2"/>
  <c r="D1830" i="5"/>
  <c r="C1831" i="2"/>
  <c r="D1831" i="5"/>
  <c r="C1832" i="2"/>
  <c r="D1832" i="5"/>
  <c r="C1833" i="2"/>
  <c r="D1833" i="5"/>
  <c r="C1834" i="2"/>
  <c r="D1834" i="5"/>
  <c r="C1835" i="2"/>
  <c r="D1835" i="5"/>
  <c r="C1836" i="2"/>
  <c r="D1836" i="5"/>
  <c r="C1837" i="2"/>
  <c r="D1837" i="5"/>
  <c r="C1838" i="2"/>
  <c r="D1838" i="5"/>
  <c r="C1839" i="2"/>
  <c r="D1839" i="5"/>
  <c r="C1840" i="2"/>
  <c r="D1840" i="5"/>
  <c r="C1841" i="2"/>
  <c r="D1841" i="5"/>
  <c r="C1842" i="2"/>
  <c r="D1842" i="5"/>
  <c r="C1843" i="2"/>
  <c r="D1843" i="5"/>
  <c r="C1844" i="2"/>
  <c r="D1844" i="5"/>
  <c r="C1845" i="2"/>
  <c r="D1845" i="5"/>
  <c r="C1846" i="2"/>
  <c r="D1846" i="5"/>
  <c r="C1847" i="2"/>
  <c r="D1847" i="5"/>
  <c r="C1848" i="2"/>
  <c r="D1848" i="5"/>
  <c r="C1849" i="2"/>
  <c r="D1849" i="5"/>
  <c r="C1850" i="2"/>
  <c r="D1850" i="5"/>
  <c r="C1851" i="2"/>
  <c r="D1851" i="5"/>
  <c r="C1852" i="2"/>
  <c r="D1852" i="5"/>
  <c r="C1853" i="2"/>
  <c r="D1853" i="5"/>
  <c r="C1854" i="2"/>
  <c r="D1854" i="5"/>
  <c r="C1855" i="2"/>
  <c r="D1855" i="5"/>
  <c r="C1856" i="2"/>
  <c r="D1856" i="5"/>
  <c r="C1857" i="2"/>
  <c r="D1857" i="5"/>
  <c r="C1858" i="2"/>
  <c r="D1858" i="5"/>
  <c r="C1859" i="2"/>
  <c r="D1859" i="5"/>
  <c r="C1860" i="2"/>
  <c r="D1860" i="5"/>
  <c r="C1861" i="2"/>
  <c r="D1861" i="5"/>
  <c r="C1862" i="2"/>
  <c r="D1862" i="5"/>
  <c r="C1863" i="2"/>
  <c r="D1863" i="5"/>
  <c r="C1864" i="2"/>
  <c r="D1864" i="5"/>
  <c r="C1865" i="2"/>
  <c r="D1865" i="5"/>
  <c r="C1866" i="2"/>
  <c r="D1866" i="5"/>
  <c r="C1867" i="2"/>
  <c r="D1867" i="5"/>
  <c r="C1868" i="2"/>
  <c r="D1868" i="5"/>
  <c r="C1869" i="2"/>
  <c r="D1869" i="5"/>
  <c r="C1870" i="2"/>
  <c r="D1870" i="5"/>
  <c r="C1871" i="2"/>
  <c r="D1871" i="5"/>
  <c r="C1872" i="2"/>
  <c r="D1872" i="5"/>
  <c r="C1873" i="2"/>
  <c r="D1873" i="5"/>
  <c r="C1874" i="2"/>
  <c r="D1874" i="5"/>
  <c r="C1875" i="2"/>
  <c r="D1875" i="5"/>
  <c r="C1876" i="2"/>
  <c r="D1876" i="5"/>
  <c r="C1877" i="2"/>
  <c r="D1877" i="5"/>
  <c r="C1878" i="2"/>
  <c r="D1878" i="5"/>
  <c r="C1879" i="2"/>
  <c r="D1879" i="5"/>
  <c r="C1880" i="2"/>
  <c r="D1880" i="5"/>
  <c r="C1881" i="2"/>
  <c r="D1881" i="5"/>
  <c r="C1882" i="2"/>
  <c r="D1882" i="5"/>
  <c r="C1883" i="2"/>
  <c r="D1883" i="5"/>
  <c r="C1884" i="2"/>
  <c r="D1884" i="5"/>
  <c r="C1885" i="2"/>
  <c r="D1885" i="5"/>
  <c r="C1886" i="2"/>
  <c r="D1886" i="5"/>
  <c r="C1887" i="2"/>
  <c r="D1887" i="5"/>
  <c r="C1888" i="2"/>
  <c r="D1888" i="5"/>
  <c r="C1889" i="2"/>
  <c r="D1889" i="5"/>
  <c r="C1890" i="2"/>
  <c r="D1890" i="5"/>
  <c r="C1891" i="2"/>
  <c r="D1891" i="5"/>
  <c r="C1892" i="2"/>
  <c r="D1892" i="5"/>
  <c r="C1893" i="2"/>
  <c r="D1893" i="5"/>
  <c r="C1894" i="2"/>
  <c r="D1894" i="5"/>
  <c r="C1895" i="2"/>
  <c r="D1895" i="5"/>
  <c r="C1896" i="2"/>
  <c r="D1896" i="5"/>
  <c r="C1897" i="2"/>
  <c r="D1897" i="5"/>
  <c r="C1898" i="2"/>
  <c r="D1898" i="5"/>
  <c r="C1899" i="2"/>
  <c r="D1899" i="5"/>
  <c r="C1900" i="2"/>
  <c r="D1900" i="5"/>
  <c r="C1901" i="2"/>
  <c r="D1901" i="5"/>
  <c r="C1902" i="2"/>
  <c r="D1902" i="5"/>
  <c r="C1903" i="2"/>
  <c r="D1903" i="5"/>
  <c r="C1904" i="2"/>
  <c r="D1904" i="5"/>
  <c r="C1905" i="2"/>
  <c r="D1905" i="5"/>
  <c r="C1906" i="2"/>
  <c r="D1906" i="5"/>
  <c r="C1907" i="2"/>
  <c r="D1907" i="5"/>
  <c r="C1908" i="2"/>
  <c r="D1908" i="5"/>
  <c r="C1909" i="2"/>
  <c r="D1909" i="5"/>
  <c r="C1910" i="2"/>
  <c r="D1910" i="5"/>
  <c r="C1911" i="2"/>
  <c r="D1911" i="5"/>
  <c r="C1912" i="2"/>
  <c r="D1912" i="5"/>
  <c r="C1913" i="2"/>
  <c r="D1913" i="5"/>
  <c r="C1914" i="2"/>
  <c r="D1914" i="5"/>
  <c r="C1915" i="2"/>
  <c r="D1915" i="5"/>
  <c r="C1916" i="2"/>
  <c r="D1916" i="5"/>
  <c r="C1917" i="2"/>
  <c r="D1917" i="5"/>
  <c r="C1918" i="2"/>
  <c r="D1918" i="5"/>
  <c r="C1919" i="2"/>
  <c r="D1919" i="5"/>
  <c r="C1920" i="2"/>
  <c r="D1920" i="5"/>
  <c r="C1921" i="2"/>
  <c r="D1921" i="5"/>
  <c r="C1922" i="2"/>
  <c r="D1922" i="5"/>
  <c r="C1923" i="2"/>
  <c r="D1923" i="5"/>
  <c r="C1924" i="2"/>
  <c r="D1924" i="5"/>
  <c r="C1925" i="2"/>
  <c r="D1925" i="5"/>
  <c r="C1926" i="2"/>
  <c r="D1926" i="5"/>
  <c r="C1927" i="2"/>
  <c r="D1927" i="5"/>
  <c r="C1928" i="2"/>
  <c r="D1928" i="5"/>
  <c r="C1929" i="2"/>
  <c r="D1929" i="5"/>
  <c r="C1930" i="2"/>
  <c r="D1930" i="5"/>
  <c r="C1931" i="2"/>
  <c r="D1931" i="5"/>
  <c r="C1932" i="2"/>
  <c r="D1932" i="5"/>
  <c r="C1933" i="2"/>
  <c r="D1933" i="5"/>
  <c r="C1934" i="2"/>
  <c r="D1934" i="5"/>
  <c r="C1935" i="2"/>
  <c r="D1935" i="5"/>
  <c r="C1936" i="2"/>
  <c r="D1936" i="5"/>
  <c r="C1937" i="2"/>
  <c r="D1937" i="5"/>
  <c r="C1938" i="2"/>
  <c r="D1938" i="5"/>
  <c r="C1939" i="2"/>
  <c r="D1939" i="5"/>
  <c r="C1940" i="2"/>
  <c r="D1940" i="5"/>
  <c r="C1941" i="2"/>
  <c r="D1941" i="5"/>
  <c r="C1942" i="2"/>
  <c r="D1942" i="5"/>
  <c r="C1943" i="2"/>
  <c r="D1943" i="5"/>
  <c r="C1944" i="2"/>
  <c r="D1944" i="5"/>
  <c r="C1945" i="2"/>
  <c r="D1945" i="5"/>
  <c r="C1946" i="2"/>
  <c r="D1946" i="5"/>
  <c r="C1947" i="2"/>
  <c r="D1947" i="5"/>
  <c r="C1948" i="2"/>
  <c r="D1948" i="5"/>
  <c r="C1949" i="2"/>
  <c r="D1949" i="5"/>
  <c r="C1950" i="2"/>
  <c r="D1950" i="5"/>
  <c r="C1951" i="2"/>
  <c r="D1951" i="5"/>
  <c r="C1952" i="2"/>
  <c r="D1952" i="5"/>
  <c r="C1953" i="2"/>
  <c r="D1953" i="5"/>
  <c r="C1954" i="2"/>
  <c r="D1954" i="5"/>
  <c r="C1955" i="2"/>
  <c r="D1955" i="5"/>
  <c r="C1956" i="2"/>
  <c r="D1956" i="5"/>
  <c r="C1957" i="2"/>
  <c r="D1957" i="5"/>
  <c r="C1958" i="2"/>
  <c r="D1958" i="5"/>
  <c r="C1959" i="2"/>
  <c r="D1959" i="5"/>
  <c r="C1960" i="2"/>
  <c r="D1960" i="5"/>
  <c r="C1961" i="2"/>
  <c r="D1961" i="5"/>
  <c r="C1962" i="2"/>
  <c r="D1962" i="5"/>
  <c r="C1963" i="2"/>
  <c r="D1963" i="5"/>
  <c r="C1964" i="2"/>
  <c r="D1964" i="5"/>
  <c r="C1965" i="2"/>
  <c r="D1965" i="5"/>
  <c r="C1966" i="2"/>
  <c r="D1966" i="5"/>
  <c r="C1967" i="2"/>
  <c r="D1967" i="5"/>
  <c r="C1968" i="2"/>
  <c r="D1968" i="5"/>
  <c r="C1969" i="2"/>
  <c r="D1969" i="5"/>
  <c r="C1970" i="2"/>
  <c r="D1970" i="5"/>
  <c r="C1971" i="2"/>
  <c r="D1971" i="5"/>
  <c r="C1972" i="2"/>
  <c r="D1972" i="5"/>
  <c r="C1973" i="2"/>
  <c r="D1973" i="5"/>
  <c r="C1974" i="2"/>
  <c r="D1974" i="5"/>
  <c r="C1975" i="2"/>
  <c r="D1975" i="5"/>
  <c r="C1976" i="2"/>
  <c r="D1976" i="5"/>
  <c r="C1977" i="2"/>
  <c r="D1977" i="5"/>
  <c r="C1978" i="2"/>
  <c r="D1978" i="5"/>
  <c r="C1979" i="2"/>
  <c r="D1979" i="5"/>
  <c r="C1980" i="2"/>
  <c r="D1980" i="5"/>
  <c r="C1981" i="2"/>
  <c r="D1981" i="5"/>
  <c r="C1982" i="2"/>
  <c r="D1982" i="5"/>
  <c r="C1983" i="2"/>
  <c r="D1983" i="5"/>
  <c r="C1984" i="2"/>
  <c r="D1984" i="5"/>
  <c r="C1985" i="2"/>
  <c r="D1985" i="5"/>
  <c r="C1986" i="2"/>
  <c r="D1986" i="5"/>
  <c r="C1987" i="2"/>
  <c r="D1987" i="5"/>
  <c r="C1988" i="2"/>
  <c r="D1988" i="5"/>
  <c r="C1989" i="2"/>
  <c r="D1989" i="5"/>
  <c r="C1990" i="2"/>
  <c r="D1990" i="5"/>
  <c r="C1991" i="2"/>
  <c r="D1991" i="5"/>
  <c r="C1992" i="2"/>
  <c r="D1992" i="5"/>
  <c r="C1993" i="2"/>
  <c r="D1993" i="5"/>
  <c r="C1994" i="2"/>
  <c r="D1994" i="5"/>
  <c r="C1995" i="2"/>
  <c r="D1995" i="5"/>
  <c r="C1996" i="2"/>
  <c r="D1996" i="5"/>
  <c r="C1997" i="2"/>
  <c r="D1997" i="5"/>
  <c r="C1998" i="2"/>
  <c r="D1998" i="5"/>
  <c r="C1999" i="2"/>
  <c r="D1999" i="5"/>
  <c r="C2000" i="2"/>
  <c r="D2000" i="5"/>
  <c r="C2001" i="2"/>
  <c r="D2001" i="5"/>
  <c r="C2002" i="2"/>
  <c r="D2002" i="5"/>
  <c r="C2003" i="2"/>
  <c r="D2003" i="5"/>
  <c r="C2004" i="2"/>
  <c r="D2004" i="5"/>
  <c r="C2005" i="2"/>
  <c r="D2005" i="5"/>
  <c r="C2006" i="2"/>
  <c r="D2006" i="5"/>
  <c r="C2007" i="2"/>
  <c r="D2007" i="5"/>
  <c r="C2008" i="2"/>
  <c r="D2008" i="5"/>
  <c r="C2009" i="2"/>
  <c r="D2009" i="5"/>
  <c r="C2010" i="2"/>
  <c r="D2010" i="5"/>
  <c r="C2011" i="2"/>
  <c r="D2011" i="5"/>
  <c r="C2012" i="2"/>
  <c r="D2012" i="5"/>
  <c r="C2013" i="2"/>
  <c r="D2013" i="5"/>
  <c r="C2014" i="2"/>
  <c r="D2014" i="5"/>
  <c r="C2015" i="2"/>
  <c r="D2015" i="5"/>
  <c r="C2016" i="2"/>
  <c r="D2016" i="5"/>
  <c r="C2017" i="2"/>
  <c r="D2017" i="5"/>
  <c r="C2018" i="2"/>
  <c r="D2018" i="5"/>
  <c r="C2019" i="2"/>
  <c r="D2019" i="5"/>
  <c r="C2020" i="2"/>
  <c r="D2020" i="5"/>
  <c r="C2021" i="2"/>
  <c r="D2021" i="5"/>
  <c r="C2022" i="2"/>
  <c r="D2022" i="5"/>
  <c r="C2023" i="2"/>
  <c r="D2023" i="5"/>
  <c r="C2024" i="2"/>
  <c r="D2024" i="5"/>
  <c r="C2025" i="2"/>
  <c r="D2025" i="5"/>
  <c r="C2026" i="2"/>
  <c r="D2026" i="5"/>
  <c r="C2027" i="2"/>
  <c r="D2027" i="5"/>
  <c r="C2028" i="2"/>
  <c r="D2028" i="5"/>
  <c r="C2029" i="2"/>
  <c r="D2029" i="5"/>
  <c r="C2030" i="2"/>
  <c r="D2030" i="5"/>
  <c r="C2031" i="2"/>
  <c r="D2031" i="5"/>
  <c r="C2032" i="2"/>
  <c r="D2032" i="5"/>
  <c r="C2033" i="2"/>
  <c r="D2033" i="5"/>
  <c r="C2034" i="2"/>
  <c r="D2034" i="5"/>
  <c r="C2035" i="2"/>
  <c r="D2035" i="5"/>
  <c r="C2036" i="2"/>
  <c r="D2036" i="5"/>
  <c r="C2037" i="2"/>
  <c r="D2037" i="5"/>
  <c r="C2038" i="2"/>
  <c r="D2038" i="5"/>
  <c r="C2039" i="2"/>
  <c r="D2039" i="5"/>
  <c r="C2040" i="2"/>
  <c r="D2040" i="5"/>
  <c r="C2041" i="2"/>
  <c r="D2041" i="5"/>
  <c r="C2042" i="2"/>
  <c r="D2042" i="5"/>
  <c r="C2043" i="2"/>
  <c r="D2043" i="5"/>
  <c r="C2044" i="2"/>
  <c r="D2044" i="5"/>
  <c r="C2045" i="2"/>
  <c r="D2045" i="5"/>
  <c r="C2046" i="2"/>
  <c r="D2046" i="5"/>
  <c r="C2047" i="2"/>
  <c r="D2047" i="5"/>
  <c r="C2048" i="2"/>
  <c r="D2048" i="5"/>
  <c r="C2049" i="2"/>
  <c r="D2049" i="5"/>
  <c r="C2050" i="2"/>
  <c r="D2050" i="5"/>
  <c r="C2051" i="2"/>
  <c r="D2051" i="5"/>
  <c r="C2052" i="2"/>
  <c r="D2052" i="5"/>
  <c r="C2053" i="2"/>
  <c r="D2053" i="5"/>
  <c r="C2054" i="2"/>
  <c r="D2054" i="5"/>
  <c r="C2055" i="2"/>
  <c r="D2055" i="5"/>
  <c r="C2056" i="2"/>
  <c r="D2056" i="5"/>
  <c r="C2057" i="2"/>
  <c r="D2057" i="5"/>
  <c r="C2058" i="2"/>
  <c r="D2058" i="5"/>
  <c r="C2059" i="2"/>
  <c r="D2059" i="5"/>
  <c r="C2060" i="2"/>
  <c r="D2060" i="5"/>
  <c r="C2061" i="2"/>
  <c r="D2061" i="5"/>
  <c r="C2062" i="2"/>
  <c r="D2062" i="5"/>
  <c r="C2063" i="2"/>
  <c r="D2063" i="5"/>
  <c r="C2064" i="2"/>
  <c r="D2064" i="5"/>
  <c r="C2065" i="2"/>
  <c r="D2065" i="5"/>
  <c r="C2066" i="2"/>
  <c r="D2066" i="5"/>
  <c r="C2067" i="2"/>
  <c r="D2067" i="5"/>
  <c r="C2068" i="2"/>
  <c r="D2068" i="5"/>
  <c r="C2069" i="2"/>
  <c r="D2069" i="5"/>
  <c r="C2070" i="2"/>
  <c r="D2070" i="5"/>
  <c r="C2071" i="2"/>
  <c r="D2071" i="5"/>
  <c r="C2072" i="2"/>
  <c r="D2072" i="5"/>
  <c r="C2073" i="2"/>
  <c r="D2073" i="5"/>
  <c r="C2074" i="2"/>
  <c r="D2074" i="5"/>
  <c r="C2075" i="2"/>
  <c r="D2075" i="5"/>
  <c r="C2076" i="2"/>
  <c r="D2076" i="5"/>
  <c r="C2077" i="2"/>
  <c r="D2077" i="5"/>
  <c r="C2078" i="2"/>
  <c r="D2078" i="5"/>
  <c r="C2079" i="2"/>
  <c r="D2079" i="5"/>
  <c r="C2080" i="2"/>
  <c r="D2080" i="5"/>
  <c r="C2081" i="2"/>
  <c r="D2081" i="5"/>
  <c r="C2082" i="2"/>
  <c r="D2082" i="5"/>
  <c r="C2083" i="2"/>
  <c r="D2083" i="5"/>
  <c r="C2084" i="2"/>
  <c r="D2084" i="5"/>
  <c r="C2085" i="2"/>
  <c r="D2085" i="5"/>
  <c r="C2086" i="2"/>
  <c r="D2086" i="5"/>
  <c r="C2087" i="2"/>
  <c r="D2087" i="5"/>
  <c r="C2088" i="2"/>
  <c r="D2088" i="5"/>
  <c r="C2089" i="2"/>
  <c r="D2089" i="5"/>
  <c r="C2090" i="2"/>
  <c r="D2090" i="5"/>
  <c r="C2091" i="2"/>
  <c r="D2091" i="5"/>
  <c r="C2092" i="2"/>
  <c r="D2092" i="5"/>
  <c r="C2093" i="2"/>
  <c r="D2093" i="5"/>
  <c r="C2094" i="2"/>
  <c r="D2094" i="5"/>
  <c r="C2095" i="2"/>
  <c r="D2095" i="5"/>
  <c r="C2096" i="2"/>
  <c r="D2096" i="5"/>
  <c r="C2097" i="2"/>
  <c r="D2097" i="5"/>
  <c r="C2098" i="2"/>
  <c r="D2098" i="5"/>
  <c r="C2099" i="2"/>
  <c r="D2099" i="5"/>
  <c r="C2100" i="2"/>
  <c r="D2100" i="5"/>
  <c r="C2101" i="2"/>
  <c r="D2101" i="5"/>
  <c r="C2102" i="2"/>
  <c r="D2102" i="5"/>
  <c r="C2103" i="2"/>
  <c r="D2103" i="5"/>
  <c r="C2104" i="2"/>
  <c r="D2104" i="5"/>
  <c r="C2105" i="2"/>
  <c r="D2105" i="5"/>
  <c r="C2106" i="2"/>
  <c r="D2106" i="5"/>
  <c r="C2107" i="2"/>
  <c r="D2107" i="5"/>
  <c r="C2108" i="2"/>
  <c r="D2108" i="5"/>
  <c r="C2109" i="2"/>
  <c r="D2109" i="5"/>
  <c r="C2110" i="2"/>
  <c r="D2110" i="5"/>
  <c r="C2111" i="2"/>
  <c r="D2111" i="5"/>
  <c r="C2112" i="2"/>
  <c r="D2112" i="5"/>
  <c r="C2113" i="2"/>
  <c r="D2113" i="5"/>
  <c r="C2114" i="2"/>
  <c r="D2114" i="5"/>
  <c r="C2115" i="2"/>
  <c r="D2115" i="5"/>
  <c r="C2116" i="2"/>
  <c r="D2116" i="5"/>
  <c r="C2117" i="2"/>
  <c r="D2117" i="5"/>
  <c r="C2118" i="2"/>
  <c r="D2118" i="5"/>
  <c r="C2119" i="2"/>
  <c r="D2119" i="5"/>
  <c r="C2120" i="2"/>
  <c r="D2120" i="5"/>
  <c r="C2121" i="2"/>
  <c r="D2121" i="5"/>
  <c r="C2122" i="2"/>
  <c r="D2122" i="5"/>
  <c r="C2123" i="2"/>
  <c r="D2123" i="5"/>
  <c r="C2124" i="2"/>
  <c r="D2124" i="5"/>
  <c r="C2125" i="2"/>
  <c r="D2125" i="5"/>
  <c r="C2126" i="2"/>
  <c r="D2126" i="5"/>
  <c r="C2127" i="2"/>
  <c r="D2127" i="5"/>
  <c r="C2128" i="2"/>
  <c r="D2128" i="5"/>
  <c r="C2129" i="2"/>
  <c r="D2129" i="5"/>
  <c r="C2130" i="2"/>
  <c r="D2130" i="5"/>
  <c r="C2131" i="2"/>
  <c r="D2131" i="5"/>
  <c r="C2132" i="2"/>
  <c r="D2132" i="5"/>
  <c r="C2133" i="2"/>
  <c r="D2133" i="5"/>
  <c r="C2134" i="2"/>
  <c r="D2134" i="5"/>
  <c r="C2135" i="2"/>
  <c r="D2135" i="5"/>
  <c r="C2136" i="2"/>
  <c r="D2136" i="5"/>
  <c r="C2137" i="2"/>
  <c r="D2137" i="5"/>
  <c r="C2138" i="2"/>
  <c r="D2138" i="5"/>
  <c r="C2139" i="2"/>
  <c r="D2139" i="5"/>
  <c r="C2140" i="2"/>
  <c r="D2140" i="5"/>
  <c r="C2141" i="2"/>
  <c r="D2141" i="5"/>
  <c r="C2142" i="2"/>
  <c r="D2142" i="5"/>
  <c r="C2143" i="2"/>
  <c r="D2143" i="5"/>
  <c r="C2144" i="2"/>
  <c r="D2144" i="5"/>
  <c r="C2145" i="2"/>
  <c r="D2145" i="5"/>
  <c r="C2146" i="2"/>
  <c r="D2146" i="5"/>
  <c r="C2147" i="2"/>
  <c r="D2147" i="5"/>
  <c r="C2148" i="2"/>
  <c r="D2148" i="5"/>
  <c r="C2149" i="2"/>
  <c r="D2149" i="5"/>
  <c r="C2150" i="2"/>
  <c r="D2150" i="5"/>
  <c r="C2151" i="2"/>
  <c r="D2151" i="5"/>
  <c r="C2152" i="2"/>
  <c r="D2152" i="5"/>
  <c r="C2153" i="2"/>
  <c r="D2153" i="5"/>
  <c r="C2154" i="2"/>
  <c r="D2154" i="5"/>
  <c r="C2155" i="2"/>
  <c r="D2155" i="5"/>
  <c r="C2156" i="2"/>
  <c r="D2156" i="5"/>
  <c r="C2157" i="2"/>
  <c r="D2157" i="5"/>
  <c r="C2158" i="2"/>
  <c r="D2158" i="5"/>
  <c r="C2159" i="2"/>
  <c r="D2159" i="5"/>
  <c r="C2160" i="2"/>
  <c r="D2160" i="5"/>
  <c r="C2161" i="2"/>
  <c r="D2161" i="5"/>
  <c r="C2162" i="2"/>
  <c r="D2162" i="5"/>
  <c r="C2163" i="2"/>
  <c r="D2163" i="5"/>
  <c r="C2164" i="2"/>
  <c r="D2164" i="5"/>
  <c r="C2165" i="2"/>
  <c r="D2165" i="5"/>
  <c r="C2166" i="2"/>
  <c r="D2166" i="5"/>
  <c r="C2167" i="2"/>
  <c r="D2167" i="5"/>
  <c r="C2168" i="2"/>
  <c r="D2168" i="5"/>
  <c r="C2169" i="2"/>
  <c r="D2169" i="5"/>
  <c r="C2170" i="2"/>
  <c r="D2170" i="5"/>
  <c r="C2171" i="2"/>
  <c r="D2171" i="5"/>
  <c r="C2172" i="2"/>
  <c r="D2172" i="5"/>
  <c r="C2173" i="2"/>
  <c r="D2173" i="5"/>
  <c r="C2174" i="2"/>
  <c r="D2174" i="5"/>
  <c r="C2175" i="2"/>
  <c r="D2175" i="5"/>
  <c r="C2176" i="2"/>
  <c r="D2176" i="5"/>
  <c r="C2177" i="2"/>
  <c r="D2177" i="5"/>
  <c r="C2178" i="2"/>
  <c r="D2178" i="5"/>
  <c r="C2179" i="2"/>
  <c r="D2179" i="5"/>
  <c r="C2180" i="2"/>
  <c r="D2180" i="5"/>
  <c r="C2181" i="2"/>
  <c r="D2181" i="5"/>
  <c r="C2182" i="2"/>
  <c r="D2182" i="5"/>
  <c r="C2183" i="2"/>
  <c r="D2183" i="5"/>
  <c r="C2184" i="2"/>
  <c r="D2184" i="5"/>
  <c r="C2185" i="2"/>
  <c r="D2185" i="5"/>
  <c r="C2186" i="2"/>
  <c r="D2186" i="5"/>
  <c r="C2187" i="2"/>
  <c r="D2187" i="5"/>
  <c r="C2188" i="2"/>
  <c r="D2188" i="5"/>
  <c r="C2189" i="2"/>
  <c r="D2189" i="5"/>
  <c r="C2190" i="2"/>
  <c r="D2190" i="5"/>
  <c r="C2191" i="2"/>
  <c r="D2191" i="5"/>
  <c r="C2192" i="2"/>
  <c r="D2192" i="5"/>
  <c r="C2193" i="2"/>
  <c r="D2193" i="5"/>
  <c r="C2194" i="2"/>
  <c r="D2194" i="5"/>
  <c r="C2195" i="2"/>
  <c r="D2195" i="5"/>
  <c r="C2196" i="2"/>
  <c r="D2196" i="5"/>
  <c r="C2197" i="2"/>
  <c r="D2197" i="5"/>
  <c r="C2198" i="2"/>
  <c r="D2198" i="5"/>
  <c r="C2199" i="2"/>
  <c r="D2199" i="5"/>
  <c r="C2200" i="2"/>
  <c r="D2200" i="5"/>
  <c r="C2201" i="2"/>
  <c r="D2201" i="5"/>
  <c r="C2202" i="2"/>
  <c r="D2202" i="5"/>
  <c r="C2203" i="2"/>
  <c r="D2203" i="5"/>
  <c r="C2204" i="2"/>
  <c r="D2204" i="5"/>
  <c r="C2205" i="2"/>
  <c r="D2205" i="5"/>
  <c r="C2206" i="2"/>
  <c r="D2206" i="5"/>
  <c r="C2207" i="2"/>
  <c r="D2207" i="5"/>
  <c r="C2208" i="2"/>
  <c r="D2208" i="5"/>
  <c r="C2209" i="2"/>
  <c r="D2209" i="5"/>
  <c r="C2210" i="2"/>
  <c r="D2210" i="5"/>
  <c r="C2211" i="2"/>
  <c r="D2211" i="5"/>
  <c r="C2212" i="2"/>
  <c r="D2212" i="5"/>
  <c r="C2213" i="2"/>
  <c r="D2213" i="5"/>
  <c r="C2214" i="2"/>
  <c r="D2214" i="5"/>
  <c r="C2215" i="2"/>
  <c r="D2215" i="5"/>
  <c r="C2216" i="2"/>
  <c r="D2216" i="5"/>
  <c r="C2217" i="2"/>
  <c r="D2217" i="5"/>
  <c r="C2218" i="2"/>
  <c r="D2218" i="5"/>
  <c r="C2219" i="2"/>
  <c r="D2219" i="5"/>
  <c r="C2220" i="2"/>
  <c r="D2220" i="5"/>
  <c r="C2221" i="2"/>
  <c r="D2221" i="5"/>
  <c r="C2222" i="2"/>
  <c r="D2222" i="5"/>
  <c r="C2223" i="2"/>
  <c r="D2223" i="5"/>
  <c r="C2224" i="2"/>
  <c r="D2224" i="5"/>
  <c r="C2225" i="2"/>
  <c r="D2225" i="5"/>
  <c r="C2226" i="2"/>
  <c r="D2226" i="5"/>
  <c r="C2227" i="2"/>
  <c r="D2227" i="5"/>
  <c r="C2228" i="2"/>
  <c r="D2228" i="5"/>
  <c r="C2229" i="2"/>
  <c r="D2229" i="5"/>
  <c r="C2230" i="2"/>
  <c r="D2230" i="5"/>
  <c r="C2231" i="2"/>
  <c r="D2231" i="5"/>
  <c r="C2232" i="2"/>
  <c r="D2232" i="5"/>
  <c r="C2233" i="2"/>
  <c r="D2233" i="5"/>
  <c r="C2234" i="2"/>
  <c r="D2234" i="5"/>
  <c r="C2235" i="2"/>
  <c r="D2235" i="5"/>
  <c r="C2236" i="2"/>
  <c r="D2236" i="5"/>
  <c r="C2237" i="2"/>
  <c r="D2237" i="5"/>
  <c r="C2238" i="2"/>
  <c r="D2238" i="5"/>
  <c r="C2239" i="2"/>
  <c r="D2239" i="5"/>
  <c r="C2240" i="2"/>
  <c r="D2240" i="5"/>
  <c r="C2241" i="2"/>
  <c r="D2241" i="5"/>
  <c r="C2242" i="2"/>
  <c r="D2242" i="5"/>
  <c r="C2243" i="2"/>
  <c r="D2243" i="5"/>
  <c r="C2244" i="2"/>
  <c r="D2244" i="5"/>
  <c r="C2245" i="2"/>
  <c r="D2245" i="5"/>
  <c r="C2246" i="2"/>
  <c r="D2246" i="5"/>
  <c r="C2247" i="2"/>
  <c r="D2247" i="5"/>
  <c r="C2248" i="2"/>
  <c r="D2248" i="5"/>
  <c r="C2249" i="2"/>
  <c r="D2249" i="5"/>
  <c r="C2250" i="2"/>
  <c r="D2250" i="5"/>
  <c r="C2251" i="2"/>
  <c r="D2251" i="5"/>
  <c r="C2252" i="2"/>
  <c r="D2252" i="5"/>
  <c r="C2253" i="2"/>
  <c r="D2253" i="5"/>
  <c r="C2254" i="2"/>
  <c r="D2254" i="5"/>
  <c r="C2255" i="2"/>
  <c r="D2255" i="5"/>
  <c r="C2256" i="2"/>
  <c r="D2256" i="5"/>
  <c r="C2257" i="2"/>
  <c r="D2257" i="5"/>
  <c r="C2258" i="2"/>
  <c r="D2258" i="5"/>
  <c r="C2259" i="2"/>
  <c r="D2259" i="5"/>
  <c r="C2260" i="2"/>
  <c r="D2260" i="5"/>
  <c r="C2261" i="2"/>
  <c r="D2261" i="5"/>
  <c r="C2262" i="2"/>
  <c r="D2262" i="5"/>
  <c r="C2263" i="2"/>
  <c r="D2263" i="5"/>
  <c r="C2264" i="2"/>
  <c r="D2264" i="5"/>
  <c r="C2265" i="2"/>
  <c r="D2265" i="5"/>
  <c r="C2266" i="2"/>
  <c r="D2266" i="5"/>
  <c r="C2267" i="2"/>
  <c r="D2267" i="5"/>
  <c r="C2268" i="2"/>
  <c r="D2268" i="5"/>
  <c r="C2269" i="2"/>
  <c r="D2269" i="5"/>
  <c r="C2270" i="2"/>
  <c r="D2270" i="5"/>
  <c r="C2271" i="2"/>
  <c r="D2271" i="5"/>
  <c r="C2272" i="2"/>
  <c r="D2272" i="5"/>
  <c r="C2273" i="2"/>
  <c r="D2273" i="5"/>
  <c r="C2274" i="2"/>
  <c r="D2274" i="5"/>
  <c r="C2275" i="2"/>
  <c r="D2275" i="5"/>
  <c r="C2276" i="2"/>
  <c r="D2276" i="5"/>
  <c r="C2277" i="2"/>
  <c r="D2277" i="5"/>
  <c r="C2278" i="2"/>
  <c r="D2278" i="5"/>
  <c r="C2279" i="2"/>
  <c r="D2279" i="5"/>
  <c r="C2280" i="2"/>
  <c r="D2280" i="5"/>
  <c r="C2281" i="2"/>
  <c r="D2281" i="5"/>
  <c r="C2282" i="2"/>
  <c r="D2282" i="5"/>
  <c r="C2283" i="2"/>
  <c r="D2283" i="5"/>
  <c r="C2284" i="2"/>
  <c r="D2284" i="5"/>
  <c r="C2285" i="2"/>
  <c r="D2285" i="5"/>
  <c r="C2286" i="2"/>
  <c r="D2286" i="5"/>
  <c r="C2287" i="2"/>
  <c r="D2287" i="5"/>
  <c r="C2288" i="2"/>
  <c r="D2288" i="5"/>
  <c r="C2289" i="2"/>
  <c r="D2289" i="5"/>
  <c r="C2290" i="2"/>
  <c r="D2290" i="5"/>
  <c r="C2291" i="2"/>
  <c r="D2291" i="5"/>
  <c r="C2292" i="2"/>
  <c r="D2292" i="5"/>
  <c r="C2293" i="2"/>
  <c r="D2293" i="5"/>
  <c r="C2294" i="2"/>
  <c r="D2294" i="5"/>
  <c r="C2295" i="2"/>
  <c r="D2295" i="5"/>
  <c r="C2296" i="2"/>
  <c r="D2296" i="5"/>
  <c r="C2297" i="2"/>
  <c r="D2297" i="5"/>
  <c r="C2298" i="2"/>
  <c r="D2298" i="5"/>
  <c r="C2299" i="2"/>
  <c r="D2299" i="5"/>
  <c r="C2300" i="2"/>
  <c r="D2300" i="5"/>
  <c r="C2301" i="2"/>
  <c r="D2301" i="5"/>
  <c r="C2302" i="2"/>
  <c r="D2302" i="5"/>
  <c r="C2303" i="2"/>
  <c r="D2303" i="5"/>
  <c r="C2304" i="2"/>
  <c r="D2304" i="5"/>
  <c r="C2305" i="2"/>
  <c r="D2305" i="5"/>
  <c r="C2306" i="2"/>
  <c r="D2306" i="5"/>
  <c r="C2307" i="2"/>
  <c r="D2307" i="5"/>
  <c r="C2308" i="2"/>
  <c r="D2308" i="5"/>
  <c r="C2309" i="2"/>
  <c r="D2309" i="5"/>
  <c r="C2310" i="2"/>
  <c r="D2310" i="5"/>
  <c r="C2311" i="2"/>
  <c r="D2311" i="5"/>
  <c r="C2312" i="2"/>
  <c r="D2312" i="5"/>
  <c r="C2313" i="2"/>
  <c r="D2313" i="5"/>
  <c r="C2314" i="2"/>
  <c r="D2314" i="5"/>
  <c r="C2315" i="2"/>
  <c r="D2315" i="5"/>
  <c r="C2316" i="2"/>
  <c r="D2316" i="5"/>
  <c r="C2317" i="2"/>
  <c r="D2317" i="5"/>
  <c r="C2318" i="2"/>
  <c r="D2318" i="5"/>
  <c r="C2319" i="2"/>
  <c r="D2319" i="5"/>
  <c r="C2320" i="2"/>
  <c r="D2320" i="5"/>
  <c r="C2321" i="2"/>
  <c r="D2321" i="5"/>
  <c r="C2322" i="2"/>
  <c r="D2322" i="5"/>
  <c r="C2323" i="2"/>
  <c r="D2323" i="5"/>
  <c r="C2324" i="2"/>
  <c r="D2324" i="5"/>
  <c r="C2325" i="2"/>
  <c r="D2325" i="5"/>
  <c r="C2326" i="2"/>
  <c r="D2326" i="5"/>
  <c r="C2327" i="2"/>
  <c r="D2327" i="5"/>
  <c r="C2328" i="2"/>
  <c r="D2328" i="5"/>
  <c r="C2329" i="2"/>
  <c r="D2329" i="5"/>
  <c r="C2330" i="2"/>
  <c r="D2330" i="5"/>
  <c r="C2331" i="2"/>
  <c r="D2331" i="5"/>
  <c r="C2332" i="2"/>
  <c r="D2332" i="5"/>
  <c r="C2333" i="2"/>
  <c r="D2333" i="5"/>
  <c r="C2334" i="2"/>
  <c r="D2334" i="5"/>
  <c r="C2335" i="2"/>
  <c r="D2335" i="5"/>
  <c r="C2336" i="2"/>
  <c r="D2336" i="5"/>
  <c r="D2337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" i="5"/>
  <c r="E2" i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E877" i="1"/>
  <c r="F877" i="1"/>
  <c r="E878" i="1"/>
  <c r="F878" i="1"/>
  <c r="E879" i="1"/>
  <c r="F879" i="1"/>
  <c r="E880" i="1"/>
  <c r="F880" i="1"/>
  <c r="E881" i="1"/>
  <c r="F881" i="1"/>
  <c r="E882" i="1"/>
  <c r="F882" i="1"/>
  <c r="E883" i="1"/>
  <c r="F883" i="1"/>
  <c r="E884" i="1"/>
  <c r="F884" i="1"/>
  <c r="E885" i="1"/>
  <c r="F885" i="1"/>
  <c r="E886" i="1"/>
  <c r="F886" i="1"/>
  <c r="E887" i="1"/>
  <c r="F887" i="1"/>
  <c r="E888" i="1"/>
  <c r="F888" i="1"/>
  <c r="E889" i="1"/>
  <c r="F889" i="1"/>
  <c r="E890" i="1"/>
  <c r="F890" i="1"/>
  <c r="E891" i="1"/>
  <c r="F891" i="1"/>
  <c r="E892" i="1"/>
  <c r="F892" i="1"/>
  <c r="E893" i="1"/>
  <c r="F893" i="1"/>
  <c r="E894" i="1"/>
  <c r="F894" i="1"/>
  <c r="E895" i="1"/>
  <c r="F895" i="1"/>
  <c r="E896" i="1"/>
  <c r="F896" i="1"/>
  <c r="E897" i="1"/>
  <c r="F897" i="1"/>
  <c r="E898" i="1"/>
  <c r="F898" i="1"/>
  <c r="E899" i="1"/>
  <c r="F899" i="1"/>
  <c r="E900" i="1"/>
  <c r="F900" i="1"/>
  <c r="E901" i="1"/>
  <c r="F901" i="1"/>
  <c r="E902" i="1"/>
  <c r="F902" i="1"/>
  <c r="E903" i="1"/>
  <c r="F903" i="1"/>
  <c r="E904" i="1"/>
  <c r="F904" i="1"/>
  <c r="E905" i="1"/>
  <c r="F905" i="1"/>
  <c r="E906" i="1"/>
  <c r="F906" i="1"/>
  <c r="E907" i="1"/>
  <c r="F907" i="1"/>
  <c r="E908" i="1"/>
  <c r="F908" i="1"/>
  <c r="E909" i="1"/>
  <c r="F909" i="1"/>
  <c r="E910" i="1"/>
  <c r="F910" i="1"/>
  <c r="E911" i="1"/>
  <c r="F911" i="1"/>
  <c r="E912" i="1"/>
  <c r="F912" i="1"/>
  <c r="E913" i="1"/>
  <c r="F913" i="1"/>
  <c r="E914" i="1"/>
  <c r="F914" i="1"/>
  <c r="E915" i="1"/>
  <c r="F915" i="1"/>
  <c r="E916" i="1"/>
  <c r="F916" i="1"/>
  <c r="E917" i="1"/>
  <c r="F917" i="1"/>
  <c r="E918" i="1"/>
  <c r="F918" i="1"/>
  <c r="E919" i="1"/>
  <c r="F919" i="1"/>
  <c r="E920" i="1"/>
  <c r="F920" i="1"/>
  <c r="E921" i="1"/>
  <c r="F921" i="1"/>
  <c r="E922" i="1"/>
  <c r="F922" i="1"/>
  <c r="E923" i="1"/>
  <c r="F923" i="1"/>
  <c r="E924" i="1"/>
  <c r="F924" i="1"/>
  <c r="E925" i="1"/>
  <c r="F925" i="1"/>
  <c r="E926" i="1"/>
  <c r="F926" i="1"/>
  <c r="E927" i="1"/>
  <c r="F927" i="1"/>
  <c r="E928" i="1"/>
  <c r="F928" i="1"/>
  <c r="E929" i="1"/>
  <c r="F929" i="1"/>
  <c r="E930" i="1"/>
  <c r="F930" i="1"/>
  <c r="E931" i="1"/>
  <c r="F931" i="1"/>
  <c r="E932" i="1"/>
  <c r="F932" i="1"/>
  <c r="E933" i="1"/>
  <c r="F933" i="1"/>
  <c r="E934" i="1"/>
  <c r="F934" i="1"/>
  <c r="E935" i="1"/>
  <c r="F935" i="1"/>
  <c r="E936" i="1"/>
  <c r="F936" i="1"/>
  <c r="E937" i="1"/>
  <c r="F937" i="1"/>
  <c r="E938" i="1"/>
  <c r="F938" i="1"/>
  <c r="E939" i="1"/>
  <c r="F939" i="1"/>
  <c r="E940" i="1"/>
  <c r="F940" i="1"/>
  <c r="E941" i="1"/>
  <c r="F941" i="1"/>
  <c r="E942" i="1"/>
  <c r="F942" i="1"/>
  <c r="E943" i="1"/>
  <c r="F943" i="1"/>
  <c r="E944" i="1"/>
  <c r="F944" i="1"/>
  <c r="E945" i="1"/>
  <c r="F945" i="1"/>
  <c r="E946" i="1"/>
  <c r="F946" i="1"/>
  <c r="E947" i="1"/>
  <c r="F947" i="1"/>
  <c r="E948" i="1"/>
  <c r="F948" i="1"/>
  <c r="E949" i="1"/>
  <c r="F949" i="1"/>
  <c r="E950" i="1"/>
  <c r="F950" i="1"/>
  <c r="E951" i="1"/>
  <c r="F951" i="1"/>
  <c r="E952" i="1"/>
  <c r="F952" i="1"/>
  <c r="E953" i="1"/>
  <c r="F953" i="1"/>
  <c r="E954" i="1"/>
  <c r="F954" i="1"/>
  <c r="E955" i="1"/>
  <c r="F955" i="1"/>
  <c r="E956" i="1"/>
  <c r="F956" i="1"/>
  <c r="E957" i="1"/>
  <c r="F957" i="1"/>
  <c r="E958" i="1"/>
  <c r="F958" i="1"/>
  <c r="E959" i="1"/>
  <c r="F959" i="1"/>
  <c r="E960" i="1"/>
  <c r="F960" i="1"/>
  <c r="E961" i="1"/>
  <c r="F961" i="1"/>
  <c r="E962" i="1"/>
  <c r="F962" i="1"/>
  <c r="E963" i="1"/>
  <c r="F963" i="1"/>
  <c r="E964" i="1"/>
  <c r="F964" i="1"/>
  <c r="E965" i="1"/>
  <c r="F965" i="1"/>
  <c r="E966" i="1"/>
  <c r="F966" i="1"/>
  <c r="E967" i="1"/>
  <c r="F967" i="1"/>
  <c r="E968" i="1"/>
  <c r="F968" i="1"/>
  <c r="E969" i="1"/>
  <c r="F969" i="1"/>
  <c r="E970" i="1"/>
  <c r="F970" i="1"/>
  <c r="E971" i="1"/>
  <c r="F971" i="1"/>
  <c r="E972" i="1"/>
  <c r="F972" i="1"/>
  <c r="E973" i="1"/>
  <c r="F973" i="1"/>
  <c r="E974" i="1"/>
  <c r="F974" i="1"/>
  <c r="E975" i="1"/>
  <c r="F975" i="1"/>
  <c r="E976" i="1"/>
  <c r="F976" i="1"/>
  <c r="E977" i="1"/>
  <c r="F977" i="1"/>
  <c r="E978" i="1"/>
  <c r="F978" i="1"/>
  <c r="E979" i="1"/>
  <c r="F979" i="1"/>
  <c r="E980" i="1"/>
  <c r="F980" i="1"/>
  <c r="E981" i="1"/>
  <c r="F981" i="1"/>
  <c r="E982" i="1"/>
  <c r="F982" i="1"/>
  <c r="E983" i="1"/>
  <c r="F983" i="1"/>
  <c r="E984" i="1"/>
  <c r="F984" i="1"/>
  <c r="E985" i="1"/>
  <c r="F985" i="1"/>
  <c r="E986" i="1"/>
  <c r="F986" i="1"/>
  <c r="E987" i="1"/>
  <c r="F987" i="1"/>
  <c r="E988" i="1"/>
  <c r="F988" i="1"/>
  <c r="E989" i="1"/>
  <c r="F989" i="1"/>
  <c r="E990" i="1"/>
  <c r="F990" i="1"/>
  <c r="E991" i="1"/>
  <c r="F991" i="1"/>
  <c r="E992" i="1"/>
  <c r="F992" i="1"/>
  <c r="E993" i="1"/>
  <c r="F993" i="1"/>
  <c r="E994" i="1"/>
  <c r="F994" i="1"/>
  <c r="E995" i="1"/>
  <c r="F995" i="1"/>
  <c r="E996" i="1"/>
  <c r="F996" i="1"/>
  <c r="E997" i="1"/>
  <c r="F997" i="1"/>
  <c r="E998" i="1"/>
  <c r="F998" i="1"/>
  <c r="E999" i="1"/>
  <c r="F999" i="1"/>
  <c r="E1000" i="1"/>
  <c r="F1000" i="1"/>
  <c r="E1001" i="1"/>
  <c r="F1001" i="1"/>
  <c r="E1002" i="1"/>
  <c r="F1002" i="1"/>
  <c r="E1003" i="1"/>
  <c r="F1003" i="1"/>
  <c r="E1004" i="1"/>
  <c r="F1004" i="1"/>
  <c r="E1005" i="1"/>
  <c r="F1005" i="1"/>
  <c r="E1006" i="1"/>
  <c r="F1006" i="1"/>
  <c r="E1007" i="1"/>
  <c r="F1007" i="1"/>
  <c r="E1008" i="1"/>
  <c r="F1008" i="1"/>
  <c r="E1009" i="1"/>
  <c r="F1009" i="1"/>
  <c r="E1010" i="1"/>
  <c r="F1010" i="1"/>
  <c r="E1011" i="1"/>
  <c r="F1011" i="1"/>
  <c r="E1012" i="1"/>
  <c r="F1012" i="1"/>
  <c r="E1013" i="1"/>
  <c r="F1013" i="1"/>
  <c r="E1014" i="1"/>
  <c r="F1014" i="1"/>
  <c r="E1015" i="1"/>
  <c r="F1015" i="1"/>
  <c r="E1016" i="1"/>
  <c r="F1016" i="1"/>
  <c r="E1017" i="1"/>
  <c r="F1017" i="1"/>
  <c r="E1018" i="1"/>
  <c r="F1018" i="1"/>
  <c r="E1019" i="1"/>
  <c r="F1019" i="1"/>
  <c r="E1020" i="1"/>
  <c r="F1020" i="1"/>
  <c r="E1021" i="1"/>
  <c r="F1021" i="1"/>
  <c r="E1022" i="1"/>
  <c r="F1022" i="1"/>
  <c r="E1023" i="1"/>
  <c r="F1023" i="1"/>
  <c r="E1024" i="1"/>
  <c r="F1024" i="1"/>
  <c r="E1025" i="1"/>
  <c r="F1025" i="1"/>
  <c r="E1026" i="1"/>
  <c r="F1026" i="1"/>
  <c r="E1027" i="1"/>
  <c r="F1027" i="1"/>
  <c r="E1028" i="1"/>
  <c r="F1028" i="1"/>
  <c r="E1029" i="1"/>
  <c r="F1029" i="1"/>
  <c r="E1030" i="1"/>
  <c r="F1030" i="1"/>
  <c r="E1031" i="1"/>
  <c r="F1031" i="1"/>
  <c r="E1032" i="1"/>
  <c r="F1032" i="1"/>
  <c r="E1033" i="1"/>
  <c r="F1033" i="1"/>
  <c r="E1034" i="1"/>
  <c r="F1034" i="1"/>
  <c r="E1035" i="1"/>
  <c r="F1035" i="1"/>
  <c r="E1036" i="1"/>
  <c r="F1036" i="1"/>
  <c r="E1037" i="1"/>
  <c r="F1037" i="1"/>
  <c r="E1038" i="1"/>
  <c r="F1038" i="1"/>
  <c r="E1039" i="1"/>
  <c r="F1039" i="1"/>
  <c r="E1040" i="1"/>
  <c r="F1040" i="1"/>
  <c r="E1041" i="1"/>
  <c r="F1041" i="1"/>
  <c r="E1042" i="1"/>
  <c r="F1042" i="1"/>
  <c r="E1043" i="1"/>
  <c r="F1043" i="1"/>
  <c r="E1044" i="1"/>
  <c r="F1044" i="1"/>
  <c r="E1045" i="1"/>
  <c r="F1045" i="1"/>
  <c r="E1046" i="1"/>
  <c r="F1046" i="1"/>
  <c r="E1047" i="1"/>
  <c r="F1047" i="1"/>
  <c r="E1048" i="1"/>
  <c r="F1048" i="1"/>
  <c r="E1049" i="1"/>
  <c r="F1049" i="1"/>
  <c r="E1050" i="1"/>
  <c r="F1050" i="1"/>
  <c r="E1051" i="1"/>
  <c r="F1051" i="1"/>
  <c r="E1052" i="1"/>
  <c r="F1052" i="1"/>
  <c r="E1053" i="1"/>
  <c r="F1053" i="1"/>
  <c r="E1054" i="1"/>
  <c r="F1054" i="1"/>
  <c r="E1055" i="1"/>
  <c r="F1055" i="1"/>
  <c r="E1056" i="1"/>
  <c r="F1056" i="1"/>
  <c r="E1057" i="1"/>
  <c r="F1057" i="1"/>
  <c r="E1058" i="1"/>
  <c r="F1058" i="1"/>
  <c r="E1059" i="1"/>
  <c r="F1059" i="1"/>
  <c r="E1060" i="1"/>
  <c r="F1060" i="1"/>
  <c r="E1061" i="1"/>
  <c r="F1061" i="1"/>
  <c r="E1062" i="1"/>
  <c r="F1062" i="1"/>
  <c r="E1063" i="1"/>
  <c r="F1063" i="1"/>
  <c r="E1064" i="1"/>
  <c r="F1064" i="1"/>
  <c r="E1065" i="1"/>
  <c r="F1065" i="1"/>
  <c r="E1066" i="1"/>
  <c r="F1066" i="1"/>
  <c r="E1067" i="1"/>
  <c r="F1067" i="1"/>
  <c r="E1068" i="1"/>
  <c r="F1068" i="1"/>
  <c r="E1069" i="1"/>
  <c r="F1069" i="1"/>
  <c r="E1070" i="1"/>
  <c r="F1070" i="1"/>
  <c r="E1071" i="1"/>
  <c r="F1071" i="1"/>
  <c r="E1072" i="1"/>
  <c r="F1072" i="1"/>
  <c r="E1073" i="1"/>
  <c r="F1073" i="1"/>
  <c r="E1074" i="1"/>
  <c r="F1074" i="1"/>
  <c r="E1075" i="1"/>
  <c r="F1075" i="1"/>
  <c r="E1076" i="1"/>
  <c r="F1076" i="1"/>
  <c r="E1077" i="1"/>
  <c r="F1077" i="1"/>
  <c r="E1078" i="1"/>
  <c r="F1078" i="1"/>
  <c r="E1079" i="1"/>
  <c r="F1079" i="1"/>
  <c r="E1080" i="1"/>
  <c r="F1080" i="1"/>
  <c r="E1081" i="1"/>
  <c r="F1081" i="1"/>
  <c r="E1082" i="1"/>
  <c r="F1082" i="1"/>
  <c r="E1083" i="1"/>
  <c r="F1083" i="1"/>
  <c r="E1084" i="1"/>
  <c r="F1084" i="1"/>
  <c r="E1085" i="1"/>
  <c r="F1085" i="1"/>
  <c r="E1086" i="1"/>
  <c r="F1086" i="1"/>
  <c r="E1087" i="1"/>
  <c r="F1087" i="1"/>
  <c r="E1088" i="1"/>
  <c r="F1088" i="1"/>
  <c r="E1089" i="1"/>
  <c r="F1089" i="1"/>
  <c r="E1090" i="1"/>
  <c r="F1090" i="1"/>
  <c r="E1091" i="1"/>
  <c r="F1091" i="1"/>
  <c r="E1092" i="1"/>
  <c r="F1092" i="1"/>
  <c r="E1093" i="1"/>
  <c r="F1093" i="1"/>
  <c r="E1094" i="1"/>
  <c r="F1094" i="1"/>
  <c r="E1095" i="1"/>
  <c r="F1095" i="1"/>
  <c r="E1096" i="1"/>
  <c r="F1096" i="1"/>
  <c r="E1097" i="1"/>
  <c r="F1097" i="1"/>
  <c r="E1098" i="1"/>
  <c r="F1098" i="1"/>
  <c r="E1099" i="1"/>
  <c r="F1099" i="1"/>
  <c r="E1100" i="1"/>
  <c r="F1100" i="1"/>
  <c r="E1101" i="1"/>
  <c r="F1101" i="1"/>
  <c r="E1102" i="1"/>
  <c r="F1102" i="1"/>
  <c r="E1103" i="1"/>
  <c r="F1103" i="1"/>
  <c r="E1104" i="1"/>
  <c r="F1104" i="1"/>
  <c r="E1105" i="1"/>
  <c r="F1105" i="1"/>
  <c r="E1106" i="1"/>
  <c r="F1106" i="1"/>
  <c r="E1107" i="1"/>
  <c r="F1107" i="1"/>
  <c r="E1108" i="1"/>
  <c r="F1108" i="1"/>
  <c r="E1109" i="1"/>
  <c r="F1109" i="1"/>
  <c r="E1110" i="1"/>
  <c r="F1110" i="1"/>
  <c r="E1111" i="1"/>
  <c r="F1111" i="1"/>
  <c r="E1112" i="1"/>
  <c r="F1112" i="1"/>
  <c r="E1113" i="1"/>
  <c r="F1113" i="1"/>
  <c r="E1114" i="1"/>
  <c r="F1114" i="1"/>
  <c r="E1115" i="1"/>
  <c r="F1115" i="1"/>
  <c r="E1116" i="1"/>
  <c r="F1116" i="1"/>
  <c r="E1117" i="1"/>
  <c r="F1117" i="1"/>
  <c r="E1118" i="1"/>
  <c r="F1118" i="1"/>
  <c r="E1119" i="1"/>
  <c r="F1119" i="1"/>
  <c r="E1120" i="1"/>
  <c r="F1120" i="1"/>
  <c r="E1121" i="1"/>
  <c r="F1121" i="1"/>
  <c r="E1122" i="1"/>
  <c r="F1122" i="1"/>
  <c r="E1123" i="1"/>
  <c r="F1123" i="1"/>
  <c r="E1124" i="1"/>
  <c r="F1124" i="1"/>
  <c r="E1125" i="1"/>
  <c r="F1125" i="1"/>
  <c r="E1126" i="1"/>
  <c r="F1126" i="1"/>
  <c r="E1127" i="1"/>
  <c r="F1127" i="1"/>
  <c r="E1128" i="1"/>
  <c r="F1128" i="1"/>
  <c r="E1129" i="1"/>
  <c r="F1129" i="1"/>
  <c r="E1130" i="1"/>
  <c r="F1130" i="1"/>
  <c r="E1131" i="1"/>
  <c r="F1131" i="1"/>
  <c r="E1132" i="1"/>
  <c r="F1132" i="1"/>
  <c r="E1133" i="1"/>
  <c r="F1133" i="1"/>
  <c r="E1134" i="1"/>
  <c r="F1134" i="1"/>
  <c r="E1135" i="1"/>
  <c r="F1135" i="1"/>
  <c r="E1136" i="1"/>
  <c r="F1136" i="1"/>
  <c r="E1137" i="1"/>
  <c r="F1137" i="1"/>
  <c r="E1138" i="1"/>
  <c r="F1138" i="1"/>
  <c r="E1139" i="1"/>
  <c r="F1139" i="1"/>
  <c r="E1140" i="1"/>
  <c r="F1140" i="1"/>
  <c r="E1141" i="1"/>
  <c r="F1141" i="1"/>
  <c r="E1142" i="1"/>
  <c r="F1142" i="1"/>
  <c r="E1143" i="1"/>
  <c r="F1143" i="1"/>
  <c r="E1144" i="1"/>
  <c r="F1144" i="1"/>
  <c r="E1145" i="1"/>
  <c r="F1145" i="1"/>
  <c r="E1146" i="1"/>
  <c r="F1146" i="1"/>
  <c r="E1147" i="1"/>
  <c r="F1147" i="1"/>
  <c r="E1148" i="1"/>
  <c r="F1148" i="1"/>
  <c r="E1149" i="1"/>
  <c r="F1149" i="1"/>
  <c r="E1150" i="1"/>
  <c r="F1150" i="1"/>
  <c r="E1151" i="1"/>
  <c r="F1151" i="1"/>
  <c r="E1152" i="1"/>
  <c r="F1152" i="1"/>
  <c r="E1153" i="1"/>
  <c r="F1153" i="1"/>
  <c r="E1154" i="1"/>
  <c r="F1154" i="1"/>
  <c r="E1155" i="1"/>
  <c r="F1155" i="1"/>
  <c r="E1156" i="1"/>
  <c r="F1156" i="1"/>
  <c r="E1157" i="1"/>
  <c r="F1157" i="1"/>
  <c r="E1158" i="1"/>
  <c r="F1158" i="1"/>
  <c r="E1159" i="1"/>
  <c r="F1159" i="1"/>
  <c r="E1160" i="1"/>
  <c r="F1160" i="1"/>
  <c r="E1161" i="1"/>
  <c r="F1161" i="1"/>
  <c r="E1162" i="1"/>
  <c r="F1162" i="1"/>
  <c r="E1163" i="1"/>
  <c r="F1163" i="1"/>
  <c r="E1164" i="1"/>
  <c r="F1164" i="1"/>
  <c r="E1165" i="1"/>
  <c r="F1165" i="1"/>
  <c r="E1166" i="1"/>
  <c r="F1166" i="1"/>
  <c r="E1167" i="1"/>
  <c r="F1167" i="1"/>
  <c r="E1168" i="1"/>
  <c r="F1168" i="1"/>
  <c r="E1169" i="1"/>
  <c r="F1169" i="1"/>
  <c r="E1170" i="1"/>
  <c r="F1170" i="1"/>
  <c r="E1171" i="1"/>
  <c r="F1171" i="1"/>
  <c r="E1172" i="1"/>
  <c r="F1172" i="1"/>
  <c r="E1173" i="1"/>
  <c r="F1173" i="1"/>
  <c r="E1174" i="1"/>
  <c r="F1174" i="1"/>
  <c r="E1175" i="1"/>
  <c r="F1175" i="1"/>
  <c r="E1176" i="1"/>
  <c r="F1176" i="1"/>
  <c r="E1177" i="1"/>
  <c r="F1177" i="1"/>
  <c r="E1178" i="1"/>
  <c r="F1178" i="1"/>
  <c r="E1179" i="1"/>
  <c r="F1179" i="1"/>
  <c r="E1180" i="1"/>
  <c r="F1180" i="1"/>
  <c r="E1181" i="1"/>
  <c r="F1181" i="1"/>
  <c r="E1182" i="1"/>
  <c r="F1182" i="1"/>
  <c r="E1183" i="1"/>
  <c r="F1183" i="1"/>
  <c r="E1184" i="1"/>
  <c r="F1184" i="1"/>
  <c r="E1185" i="1"/>
  <c r="F1185" i="1"/>
  <c r="E1186" i="1"/>
  <c r="F1186" i="1"/>
  <c r="E1187" i="1"/>
  <c r="F1187" i="1"/>
  <c r="E1188" i="1"/>
  <c r="F1188" i="1"/>
  <c r="E1189" i="1"/>
  <c r="F1189" i="1"/>
  <c r="E1190" i="1"/>
  <c r="F1190" i="1"/>
  <c r="E1191" i="1"/>
  <c r="F1191" i="1"/>
  <c r="E1192" i="1"/>
  <c r="F1192" i="1"/>
  <c r="E1193" i="1"/>
  <c r="F1193" i="1"/>
  <c r="E1194" i="1"/>
  <c r="F1194" i="1"/>
  <c r="E1195" i="1"/>
  <c r="F1195" i="1"/>
  <c r="E1196" i="1"/>
  <c r="F1196" i="1"/>
  <c r="E1197" i="1"/>
  <c r="F1197" i="1"/>
  <c r="E1198" i="1"/>
  <c r="F1198" i="1"/>
  <c r="E1199" i="1"/>
  <c r="F1199" i="1"/>
  <c r="E1200" i="1"/>
  <c r="F1200" i="1"/>
  <c r="E1201" i="1"/>
  <c r="F1201" i="1"/>
  <c r="E1202" i="1"/>
  <c r="F1202" i="1"/>
  <c r="E1203" i="1"/>
  <c r="F1203" i="1"/>
  <c r="E1204" i="1"/>
  <c r="F1204" i="1"/>
  <c r="E1205" i="1"/>
  <c r="F1205" i="1"/>
  <c r="E1206" i="1"/>
  <c r="F1206" i="1"/>
  <c r="E1207" i="1"/>
  <c r="F1207" i="1"/>
  <c r="E1208" i="1"/>
  <c r="F1208" i="1"/>
  <c r="E1209" i="1"/>
  <c r="F1209" i="1"/>
  <c r="E1210" i="1"/>
  <c r="F1210" i="1"/>
  <c r="E1211" i="1"/>
  <c r="F1211" i="1"/>
  <c r="E1212" i="1"/>
  <c r="F1212" i="1"/>
  <c r="E1213" i="1"/>
  <c r="F1213" i="1"/>
  <c r="E1214" i="1"/>
  <c r="F1214" i="1"/>
  <c r="E1215" i="1"/>
  <c r="F1215" i="1"/>
  <c r="E1216" i="1"/>
  <c r="F1216" i="1"/>
  <c r="E1217" i="1"/>
  <c r="F1217" i="1"/>
  <c r="E1218" i="1"/>
  <c r="F1218" i="1"/>
  <c r="E1219" i="1"/>
  <c r="F1219" i="1"/>
  <c r="E1220" i="1"/>
  <c r="F1220" i="1"/>
  <c r="E1221" i="1"/>
  <c r="F1221" i="1"/>
  <c r="E1222" i="1"/>
  <c r="F1222" i="1"/>
  <c r="E1223" i="1"/>
  <c r="F1223" i="1"/>
  <c r="E1224" i="1"/>
  <c r="F1224" i="1"/>
  <c r="E1225" i="1"/>
  <c r="F1225" i="1"/>
  <c r="E1226" i="1"/>
  <c r="F1226" i="1"/>
  <c r="E1227" i="1"/>
  <c r="F1227" i="1"/>
  <c r="E1228" i="1"/>
  <c r="F1228" i="1"/>
  <c r="E1229" i="1"/>
  <c r="F1229" i="1"/>
  <c r="E1230" i="1"/>
  <c r="F1230" i="1"/>
  <c r="E1231" i="1"/>
  <c r="F1231" i="1"/>
  <c r="E1232" i="1"/>
  <c r="F1232" i="1"/>
  <c r="E1233" i="1"/>
  <c r="F1233" i="1"/>
  <c r="E1234" i="1"/>
  <c r="F1234" i="1"/>
  <c r="E1235" i="1"/>
  <c r="F1235" i="1"/>
  <c r="E1236" i="1"/>
  <c r="F1236" i="1"/>
  <c r="E1237" i="1"/>
  <c r="F1237" i="1"/>
  <c r="E1238" i="1"/>
  <c r="F1238" i="1"/>
  <c r="E1239" i="1"/>
  <c r="F1239" i="1"/>
  <c r="E1240" i="1"/>
  <c r="F1240" i="1"/>
  <c r="E1241" i="1"/>
  <c r="F1241" i="1"/>
  <c r="E1242" i="1"/>
  <c r="F1242" i="1"/>
  <c r="E1243" i="1"/>
  <c r="F1243" i="1"/>
  <c r="E1244" i="1"/>
  <c r="F1244" i="1"/>
  <c r="E1245" i="1"/>
  <c r="F1245" i="1"/>
  <c r="E1246" i="1"/>
  <c r="F1246" i="1"/>
  <c r="E1247" i="1"/>
  <c r="F1247" i="1"/>
  <c r="E1248" i="1"/>
  <c r="F1248" i="1"/>
  <c r="E1249" i="1"/>
  <c r="F1249" i="1"/>
  <c r="E1250" i="1"/>
  <c r="F1250" i="1"/>
  <c r="E1251" i="1"/>
  <c r="F1251" i="1"/>
  <c r="E1252" i="1"/>
  <c r="F1252" i="1"/>
  <c r="E1253" i="1"/>
  <c r="F1253" i="1"/>
  <c r="E1254" i="1"/>
  <c r="F1254" i="1"/>
  <c r="E1255" i="1"/>
  <c r="F1255" i="1"/>
  <c r="E1256" i="1"/>
  <c r="F1256" i="1"/>
  <c r="E1257" i="1"/>
  <c r="F1257" i="1"/>
  <c r="E1258" i="1"/>
  <c r="F1258" i="1"/>
  <c r="E1259" i="1"/>
  <c r="F1259" i="1"/>
  <c r="E1260" i="1"/>
  <c r="F1260" i="1"/>
  <c r="E1261" i="1"/>
  <c r="F1261" i="1"/>
  <c r="E1262" i="1"/>
  <c r="F1262" i="1"/>
  <c r="E1263" i="1"/>
  <c r="F1263" i="1"/>
  <c r="E1264" i="1"/>
  <c r="F1264" i="1"/>
  <c r="E1265" i="1"/>
  <c r="F1265" i="1"/>
  <c r="E1266" i="1"/>
  <c r="F1266" i="1"/>
  <c r="E1267" i="1"/>
  <c r="F1267" i="1"/>
  <c r="E1268" i="1"/>
  <c r="F1268" i="1"/>
  <c r="E1269" i="1"/>
  <c r="F1269" i="1"/>
  <c r="E1270" i="1"/>
  <c r="F1270" i="1"/>
  <c r="E1271" i="1"/>
  <c r="F1271" i="1"/>
  <c r="E1272" i="1"/>
  <c r="F1272" i="1"/>
  <c r="E1273" i="1"/>
  <c r="F1273" i="1"/>
  <c r="E1274" i="1"/>
  <c r="F1274" i="1"/>
  <c r="E1275" i="1"/>
  <c r="F1275" i="1"/>
  <c r="E1276" i="1"/>
  <c r="F1276" i="1"/>
  <c r="E1277" i="1"/>
  <c r="F1277" i="1"/>
  <c r="E1278" i="1"/>
  <c r="F1278" i="1"/>
  <c r="E1279" i="1"/>
  <c r="F1279" i="1"/>
  <c r="E1280" i="1"/>
  <c r="F1280" i="1"/>
  <c r="E1281" i="1"/>
  <c r="F1281" i="1"/>
  <c r="E1282" i="1"/>
  <c r="F1282" i="1"/>
  <c r="E1283" i="1"/>
  <c r="F1283" i="1"/>
  <c r="E1284" i="1"/>
  <c r="F1284" i="1"/>
  <c r="E1285" i="1"/>
  <c r="F1285" i="1"/>
  <c r="E1286" i="1"/>
  <c r="F1286" i="1"/>
  <c r="E1287" i="1"/>
  <c r="F1287" i="1"/>
  <c r="E1288" i="1"/>
  <c r="F1288" i="1"/>
  <c r="E1289" i="1"/>
  <c r="F1289" i="1"/>
  <c r="E1290" i="1"/>
  <c r="F1290" i="1"/>
  <c r="E1291" i="1"/>
  <c r="F1291" i="1"/>
  <c r="E1292" i="1"/>
  <c r="F1292" i="1"/>
  <c r="E1293" i="1"/>
  <c r="F1293" i="1"/>
  <c r="E1294" i="1"/>
  <c r="F1294" i="1"/>
  <c r="E1295" i="1"/>
  <c r="F1295" i="1"/>
  <c r="E1296" i="1"/>
  <c r="F1296" i="1"/>
  <c r="E1297" i="1"/>
  <c r="F1297" i="1"/>
  <c r="E1298" i="1"/>
  <c r="F1298" i="1"/>
  <c r="E1299" i="1"/>
  <c r="F1299" i="1"/>
  <c r="E1300" i="1"/>
  <c r="F1300" i="1"/>
  <c r="E1301" i="1"/>
  <c r="F1301" i="1"/>
  <c r="E1302" i="1"/>
  <c r="F1302" i="1"/>
  <c r="E1303" i="1"/>
  <c r="F1303" i="1"/>
  <c r="E1304" i="1"/>
  <c r="F1304" i="1"/>
  <c r="E1305" i="1"/>
  <c r="F1305" i="1"/>
  <c r="E1306" i="1"/>
  <c r="F1306" i="1"/>
  <c r="E1307" i="1"/>
  <c r="F1307" i="1"/>
  <c r="E1308" i="1"/>
  <c r="F1308" i="1"/>
  <c r="E1309" i="1"/>
  <c r="F1309" i="1"/>
  <c r="E1310" i="1"/>
  <c r="F1310" i="1"/>
  <c r="E1311" i="1"/>
  <c r="F1311" i="1"/>
  <c r="E1312" i="1"/>
  <c r="F1312" i="1"/>
  <c r="E1313" i="1"/>
  <c r="F1313" i="1"/>
  <c r="E1314" i="1"/>
  <c r="F1314" i="1"/>
  <c r="E1315" i="1"/>
  <c r="F1315" i="1"/>
  <c r="E1316" i="1"/>
  <c r="F1316" i="1"/>
  <c r="E1317" i="1"/>
  <c r="F1317" i="1"/>
  <c r="E1318" i="1"/>
  <c r="F1318" i="1"/>
  <c r="E1319" i="1"/>
  <c r="F1319" i="1"/>
  <c r="E1320" i="1"/>
  <c r="F1320" i="1"/>
  <c r="E1321" i="1"/>
  <c r="F1321" i="1"/>
  <c r="E1322" i="1"/>
  <c r="F1322" i="1"/>
  <c r="E1323" i="1"/>
  <c r="F1323" i="1"/>
  <c r="E1324" i="1"/>
  <c r="F1324" i="1"/>
  <c r="E1325" i="1"/>
  <c r="F1325" i="1"/>
  <c r="E1326" i="1"/>
  <c r="F1326" i="1"/>
  <c r="E1327" i="1"/>
  <c r="F1327" i="1"/>
  <c r="E1328" i="1"/>
  <c r="F1328" i="1"/>
  <c r="E1329" i="1"/>
  <c r="F1329" i="1"/>
  <c r="E1330" i="1"/>
  <c r="F1330" i="1"/>
  <c r="E1331" i="1"/>
  <c r="F1331" i="1"/>
  <c r="E1332" i="1"/>
  <c r="F1332" i="1"/>
  <c r="E1333" i="1"/>
  <c r="F1333" i="1"/>
  <c r="E1334" i="1"/>
  <c r="F1334" i="1"/>
  <c r="E1335" i="1"/>
  <c r="F1335" i="1"/>
  <c r="E1336" i="1"/>
  <c r="F1336" i="1"/>
  <c r="E1337" i="1"/>
  <c r="F1337" i="1"/>
  <c r="E1338" i="1"/>
  <c r="F1338" i="1"/>
  <c r="E1339" i="1"/>
  <c r="F1339" i="1"/>
  <c r="E1340" i="1"/>
  <c r="F1340" i="1"/>
  <c r="E1341" i="1"/>
  <c r="F1341" i="1"/>
  <c r="E1342" i="1"/>
  <c r="F1342" i="1"/>
  <c r="E1343" i="1"/>
  <c r="F1343" i="1"/>
  <c r="E1344" i="1"/>
  <c r="F1344" i="1"/>
  <c r="E1345" i="1"/>
  <c r="F1345" i="1"/>
  <c r="E1346" i="1"/>
  <c r="F1346" i="1"/>
  <c r="E1347" i="1"/>
  <c r="F1347" i="1"/>
  <c r="E1348" i="1"/>
  <c r="F1348" i="1"/>
  <c r="E1349" i="1"/>
  <c r="F1349" i="1"/>
  <c r="E1350" i="1"/>
  <c r="F1350" i="1"/>
  <c r="E1351" i="1"/>
  <c r="F1351" i="1"/>
  <c r="E1352" i="1"/>
  <c r="F1352" i="1"/>
  <c r="E1353" i="1"/>
  <c r="F1353" i="1"/>
  <c r="E1354" i="1"/>
  <c r="F1354" i="1"/>
  <c r="E1355" i="1"/>
  <c r="F1355" i="1"/>
  <c r="E1356" i="1"/>
  <c r="F1356" i="1"/>
  <c r="E1357" i="1"/>
  <c r="F1357" i="1"/>
  <c r="E1358" i="1"/>
  <c r="F1358" i="1"/>
  <c r="E1359" i="1"/>
  <c r="F1359" i="1"/>
  <c r="E1360" i="1"/>
  <c r="F1360" i="1"/>
  <c r="E1361" i="1"/>
  <c r="F1361" i="1"/>
  <c r="E1362" i="1"/>
  <c r="F1362" i="1"/>
  <c r="E1363" i="1"/>
  <c r="F1363" i="1"/>
  <c r="E1364" i="1"/>
  <c r="F1364" i="1"/>
  <c r="E1365" i="1"/>
  <c r="F1365" i="1"/>
  <c r="E1366" i="1"/>
  <c r="F1366" i="1"/>
  <c r="E1367" i="1"/>
  <c r="F1367" i="1"/>
  <c r="E1368" i="1"/>
  <c r="F1368" i="1"/>
  <c r="E1369" i="1"/>
  <c r="F1369" i="1"/>
  <c r="E1370" i="1"/>
  <c r="F1370" i="1"/>
  <c r="E1371" i="1"/>
  <c r="F1371" i="1"/>
  <c r="E1372" i="1"/>
  <c r="F1372" i="1"/>
  <c r="E1373" i="1"/>
  <c r="F1373" i="1"/>
  <c r="E1374" i="1"/>
  <c r="F1374" i="1"/>
  <c r="E1375" i="1"/>
  <c r="F1375" i="1"/>
  <c r="E1376" i="1"/>
  <c r="F1376" i="1"/>
  <c r="E1377" i="1"/>
  <c r="F1377" i="1"/>
  <c r="E1378" i="1"/>
  <c r="F1378" i="1"/>
  <c r="E1379" i="1"/>
  <c r="F1379" i="1"/>
  <c r="E1380" i="1"/>
  <c r="F1380" i="1"/>
  <c r="E1381" i="1"/>
  <c r="F1381" i="1"/>
  <c r="E1382" i="1"/>
  <c r="F1382" i="1"/>
  <c r="E1383" i="1"/>
  <c r="F1383" i="1"/>
  <c r="E1384" i="1"/>
  <c r="F1384" i="1"/>
  <c r="E1385" i="1"/>
  <c r="F1385" i="1"/>
  <c r="E1386" i="1"/>
  <c r="F1386" i="1"/>
  <c r="E1387" i="1"/>
  <c r="F1387" i="1"/>
  <c r="E1388" i="1"/>
  <c r="F1388" i="1"/>
  <c r="E1389" i="1"/>
  <c r="F1389" i="1"/>
  <c r="E1390" i="1"/>
  <c r="F1390" i="1"/>
  <c r="E1391" i="1"/>
  <c r="F1391" i="1"/>
  <c r="E1392" i="1"/>
  <c r="F1392" i="1"/>
  <c r="E1393" i="1"/>
  <c r="F1393" i="1"/>
  <c r="E1394" i="1"/>
  <c r="F1394" i="1"/>
  <c r="E1395" i="1"/>
  <c r="F1395" i="1"/>
  <c r="E1396" i="1"/>
  <c r="F1396" i="1"/>
  <c r="E1397" i="1"/>
  <c r="F1397" i="1"/>
  <c r="E1398" i="1"/>
  <c r="F1398" i="1"/>
  <c r="E1399" i="1"/>
  <c r="F1399" i="1"/>
  <c r="E1400" i="1"/>
  <c r="F1400" i="1"/>
  <c r="E1401" i="1"/>
  <c r="F1401" i="1"/>
  <c r="E1402" i="1"/>
  <c r="F1402" i="1"/>
  <c r="E1403" i="1"/>
  <c r="F1403" i="1"/>
  <c r="E1404" i="1"/>
  <c r="F1404" i="1"/>
  <c r="E1405" i="1"/>
  <c r="F1405" i="1"/>
  <c r="E1406" i="1"/>
  <c r="F1406" i="1"/>
  <c r="E1407" i="1"/>
  <c r="F1407" i="1"/>
  <c r="E1408" i="1"/>
  <c r="F1408" i="1"/>
  <c r="E1409" i="1"/>
  <c r="F1409" i="1"/>
  <c r="E1410" i="1"/>
  <c r="F1410" i="1"/>
  <c r="E1411" i="1"/>
  <c r="F1411" i="1"/>
  <c r="E1412" i="1"/>
  <c r="F1412" i="1"/>
  <c r="E1413" i="1"/>
  <c r="F1413" i="1"/>
  <c r="E1414" i="1"/>
  <c r="F1414" i="1"/>
  <c r="E1415" i="1"/>
  <c r="F1415" i="1"/>
  <c r="E1416" i="1"/>
  <c r="F1416" i="1"/>
  <c r="E1417" i="1"/>
  <c r="F1417" i="1"/>
  <c r="E1418" i="1"/>
  <c r="F1418" i="1"/>
  <c r="E1419" i="1"/>
  <c r="F1419" i="1"/>
  <c r="E1420" i="1"/>
  <c r="F1420" i="1"/>
  <c r="E1421" i="1"/>
  <c r="F1421" i="1"/>
  <c r="E1422" i="1"/>
  <c r="F1422" i="1"/>
  <c r="E1423" i="1"/>
  <c r="F1423" i="1"/>
  <c r="E1424" i="1"/>
  <c r="F1424" i="1"/>
  <c r="E1425" i="1"/>
  <c r="F1425" i="1"/>
  <c r="E1426" i="1"/>
  <c r="F1426" i="1"/>
  <c r="E1427" i="1"/>
  <c r="F1427" i="1"/>
  <c r="E1428" i="1"/>
  <c r="F1428" i="1"/>
  <c r="E1429" i="1"/>
  <c r="F1429" i="1"/>
  <c r="E1430" i="1"/>
  <c r="F1430" i="1"/>
  <c r="E1431" i="1"/>
  <c r="F1431" i="1"/>
  <c r="E1432" i="1"/>
  <c r="F1432" i="1"/>
  <c r="E1433" i="1"/>
  <c r="F1433" i="1"/>
  <c r="E1434" i="1"/>
  <c r="F1434" i="1"/>
  <c r="E1435" i="1"/>
  <c r="F1435" i="1"/>
  <c r="E1436" i="1"/>
  <c r="F1436" i="1"/>
  <c r="E1437" i="1"/>
  <c r="F1437" i="1"/>
  <c r="E1438" i="1"/>
  <c r="F1438" i="1"/>
  <c r="E1439" i="1"/>
  <c r="F1439" i="1"/>
  <c r="E1440" i="1"/>
  <c r="F1440" i="1"/>
  <c r="E1441" i="1"/>
  <c r="F1441" i="1"/>
  <c r="E1442" i="1"/>
  <c r="F1442" i="1"/>
  <c r="E1443" i="1"/>
  <c r="F1443" i="1"/>
  <c r="E1444" i="1"/>
  <c r="F1444" i="1"/>
  <c r="E1445" i="1"/>
  <c r="F1445" i="1"/>
  <c r="E1446" i="1"/>
  <c r="F1446" i="1"/>
  <c r="E1447" i="1"/>
  <c r="F1447" i="1"/>
  <c r="E1448" i="1"/>
  <c r="F1448" i="1"/>
  <c r="E1449" i="1"/>
  <c r="F1449" i="1"/>
  <c r="E1450" i="1"/>
  <c r="F1450" i="1"/>
  <c r="E1451" i="1"/>
  <c r="F1451" i="1"/>
  <c r="E1452" i="1"/>
  <c r="F1452" i="1"/>
  <c r="E1453" i="1"/>
  <c r="F1453" i="1"/>
  <c r="E1454" i="1"/>
  <c r="F1454" i="1"/>
  <c r="E1455" i="1"/>
  <c r="F1455" i="1"/>
  <c r="E1456" i="1"/>
  <c r="F1456" i="1"/>
  <c r="E1457" i="1"/>
  <c r="F1457" i="1"/>
  <c r="E1458" i="1"/>
  <c r="F1458" i="1"/>
  <c r="E1459" i="1"/>
  <c r="F1459" i="1"/>
  <c r="E1460" i="1"/>
  <c r="F1460" i="1"/>
  <c r="E1461" i="1"/>
  <c r="F1461" i="1"/>
  <c r="E1462" i="1"/>
  <c r="F1462" i="1"/>
  <c r="E1463" i="1"/>
  <c r="F1463" i="1"/>
  <c r="E1464" i="1"/>
  <c r="F1464" i="1"/>
  <c r="E1465" i="1"/>
  <c r="F1465" i="1"/>
  <c r="E1466" i="1"/>
  <c r="F1466" i="1"/>
  <c r="E1467" i="1"/>
  <c r="F1467" i="1"/>
  <c r="E1468" i="1"/>
  <c r="F1468" i="1"/>
  <c r="E1469" i="1"/>
  <c r="F1469" i="1"/>
  <c r="E1470" i="1"/>
  <c r="F1470" i="1"/>
  <c r="E1471" i="1"/>
  <c r="F1471" i="1"/>
  <c r="E1472" i="1"/>
  <c r="F1472" i="1"/>
  <c r="E1473" i="1"/>
  <c r="F1473" i="1"/>
  <c r="E1474" i="1"/>
  <c r="F1474" i="1"/>
  <c r="E1475" i="1"/>
  <c r="F1475" i="1"/>
  <c r="E1476" i="1"/>
  <c r="F1476" i="1"/>
  <c r="E1477" i="1"/>
  <c r="F1477" i="1"/>
  <c r="E1478" i="1"/>
  <c r="F1478" i="1"/>
  <c r="E1479" i="1"/>
  <c r="F1479" i="1"/>
  <c r="E1480" i="1"/>
  <c r="F1480" i="1"/>
  <c r="E1481" i="1"/>
  <c r="F1481" i="1"/>
  <c r="E1482" i="1"/>
  <c r="F1482" i="1"/>
  <c r="E1483" i="1"/>
  <c r="F1483" i="1"/>
  <c r="E1484" i="1"/>
  <c r="F1484" i="1"/>
  <c r="E1485" i="1"/>
  <c r="F1485" i="1"/>
  <c r="E1486" i="1"/>
  <c r="F1486" i="1"/>
  <c r="E1487" i="1"/>
  <c r="F1487" i="1"/>
  <c r="E1488" i="1"/>
  <c r="F1488" i="1"/>
  <c r="E1489" i="1"/>
  <c r="F1489" i="1"/>
  <c r="E1490" i="1"/>
  <c r="F1490" i="1"/>
  <c r="E1491" i="1"/>
  <c r="F1491" i="1"/>
  <c r="E1492" i="1"/>
  <c r="F1492" i="1"/>
  <c r="E1493" i="1"/>
  <c r="F1493" i="1"/>
  <c r="E1494" i="1"/>
  <c r="F1494" i="1"/>
  <c r="E1495" i="1"/>
  <c r="F1495" i="1"/>
  <c r="E1496" i="1"/>
  <c r="F1496" i="1"/>
  <c r="E1497" i="1"/>
  <c r="F1497" i="1"/>
  <c r="E1498" i="1"/>
  <c r="F1498" i="1"/>
  <c r="E1499" i="1"/>
  <c r="F1499" i="1"/>
  <c r="E1500" i="1"/>
  <c r="F1500" i="1"/>
  <c r="E1501" i="1"/>
  <c r="F1501" i="1"/>
  <c r="E1502" i="1"/>
  <c r="F1502" i="1"/>
  <c r="E1503" i="1"/>
  <c r="F1503" i="1"/>
  <c r="E1504" i="1"/>
  <c r="F1504" i="1"/>
  <c r="E1505" i="1"/>
  <c r="F1505" i="1"/>
  <c r="E1506" i="1"/>
  <c r="F1506" i="1"/>
  <c r="E1507" i="1"/>
  <c r="F1507" i="1"/>
  <c r="E1508" i="1"/>
  <c r="F1508" i="1"/>
  <c r="E1509" i="1"/>
  <c r="F1509" i="1"/>
  <c r="E1510" i="1"/>
  <c r="F1510" i="1"/>
  <c r="E1511" i="1"/>
  <c r="F1511" i="1"/>
  <c r="E1512" i="1"/>
  <c r="F1512" i="1"/>
  <c r="E1513" i="1"/>
  <c r="F1513" i="1"/>
  <c r="E1514" i="1"/>
  <c r="F1514" i="1"/>
  <c r="E1515" i="1"/>
  <c r="F1515" i="1"/>
  <c r="E1516" i="1"/>
  <c r="F1516" i="1"/>
  <c r="E1517" i="1"/>
  <c r="F1517" i="1"/>
  <c r="E1518" i="1"/>
  <c r="F1518" i="1"/>
  <c r="E1519" i="1"/>
  <c r="F1519" i="1"/>
  <c r="E1520" i="1"/>
  <c r="F1520" i="1"/>
  <c r="E1521" i="1"/>
  <c r="F1521" i="1"/>
  <c r="E1522" i="1"/>
  <c r="F1522" i="1"/>
  <c r="E1523" i="1"/>
  <c r="F1523" i="1"/>
  <c r="E1524" i="1"/>
  <c r="F1524" i="1"/>
  <c r="E1525" i="1"/>
  <c r="F1525" i="1"/>
  <c r="E1526" i="1"/>
  <c r="F1526" i="1"/>
  <c r="E1527" i="1"/>
  <c r="F1527" i="1"/>
  <c r="E1528" i="1"/>
  <c r="F1528" i="1"/>
  <c r="E1529" i="1"/>
  <c r="F1529" i="1"/>
  <c r="E1530" i="1"/>
  <c r="F1530" i="1"/>
  <c r="E1531" i="1"/>
  <c r="F1531" i="1"/>
  <c r="E1532" i="1"/>
  <c r="F1532" i="1"/>
  <c r="E1533" i="1"/>
  <c r="F1533" i="1"/>
  <c r="E1534" i="1"/>
  <c r="F1534" i="1"/>
  <c r="E1535" i="1"/>
  <c r="F1535" i="1"/>
  <c r="E1536" i="1"/>
  <c r="F1536" i="1"/>
  <c r="E1537" i="1"/>
  <c r="F1537" i="1"/>
  <c r="E1538" i="1"/>
  <c r="F1538" i="1"/>
  <c r="E1539" i="1"/>
  <c r="F1539" i="1"/>
  <c r="E1540" i="1"/>
  <c r="F1540" i="1"/>
  <c r="E1541" i="1"/>
  <c r="F1541" i="1"/>
  <c r="E1542" i="1"/>
  <c r="F1542" i="1"/>
  <c r="E1543" i="1"/>
  <c r="F1543" i="1"/>
  <c r="E1544" i="1"/>
  <c r="F1544" i="1"/>
  <c r="E1545" i="1"/>
  <c r="F1545" i="1"/>
  <c r="E1546" i="1"/>
  <c r="F1546" i="1"/>
  <c r="E1547" i="1"/>
  <c r="F1547" i="1"/>
  <c r="E1548" i="1"/>
  <c r="F1548" i="1"/>
  <c r="E1549" i="1"/>
  <c r="F1549" i="1"/>
  <c r="E1550" i="1"/>
  <c r="F1550" i="1"/>
  <c r="E1551" i="1"/>
  <c r="F1551" i="1"/>
  <c r="E1552" i="1"/>
  <c r="F1552" i="1"/>
  <c r="E1553" i="1"/>
  <c r="F1553" i="1"/>
  <c r="E1554" i="1"/>
  <c r="F1554" i="1"/>
  <c r="E1555" i="1"/>
  <c r="F1555" i="1"/>
  <c r="E1556" i="1"/>
  <c r="F1556" i="1"/>
  <c r="E1557" i="1"/>
  <c r="F1557" i="1"/>
  <c r="E1558" i="1"/>
  <c r="F1558" i="1"/>
  <c r="E1559" i="1"/>
  <c r="F1559" i="1"/>
  <c r="E1560" i="1"/>
  <c r="F1560" i="1"/>
  <c r="E1561" i="1"/>
  <c r="F1561" i="1"/>
  <c r="E1562" i="1"/>
  <c r="F1562" i="1"/>
  <c r="E1563" i="1"/>
  <c r="F1563" i="1"/>
  <c r="E1564" i="1"/>
  <c r="F1564" i="1"/>
  <c r="E1565" i="1"/>
  <c r="F1565" i="1"/>
  <c r="E1566" i="1"/>
  <c r="F1566" i="1"/>
  <c r="E1567" i="1"/>
  <c r="F1567" i="1"/>
  <c r="E1568" i="1"/>
  <c r="F1568" i="1"/>
  <c r="E1569" i="1"/>
  <c r="F1569" i="1"/>
  <c r="E1570" i="1"/>
  <c r="F1570" i="1"/>
  <c r="E1571" i="1"/>
  <c r="F1571" i="1"/>
  <c r="E1572" i="1"/>
  <c r="F1572" i="1"/>
  <c r="E1573" i="1"/>
  <c r="F1573" i="1"/>
  <c r="E1574" i="1"/>
  <c r="F1574" i="1"/>
  <c r="E1575" i="1"/>
  <c r="F1575" i="1"/>
  <c r="E1576" i="1"/>
  <c r="F1576" i="1"/>
  <c r="E1577" i="1"/>
  <c r="F1577" i="1"/>
  <c r="E1578" i="1"/>
  <c r="F1578" i="1"/>
  <c r="E1579" i="1"/>
  <c r="F1579" i="1"/>
  <c r="E1580" i="1"/>
  <c r="F1580" i="1"/>
  <c r="E1581" i="1"/>
  <c r="F1581" i="1"/>
  <c r="E1582" i="1"/>
  <c r="F1582" i="1"/>
  <c r="E1583" i="1"/>
  <c r="F1583" i="1"/>
  <c r="E1584" i="1"/>
  <c r="F1584" i="1"/>
  <c r="E1585" i="1"/>
  <c r="F1585" i="1"/>
  <c r="E1586" i="1"/>
  <c r="F1586" i="1"/>
  <c r="E1587" i="1"/>
  <c r="F1587" i="1"/>
  <c r="E1588" i="1"/>
  <c r="F1588" i="1"/>
  <c r="E1589" i="1"/>
  <c r="F1589" i="1"/>
  <c r="E1590" i="1"/>
  <c r="F1590" i="1"/>
  <c r="E1591" i="1"/>
  <c r="F1591" i="1"/>
  <c r="E1592" i="1"/>
  <c r="F1592" i="1"/>
  <c r="E1593" i="1"/>
  <c r="F1593" i="1"/>
  <c r="E1594" i="1"/>
  <c r="F1594" i="1"/>
  <c r="E1595" i="1"/>
  <c r="F1595" i="1"/>
  <c r="E1596" i="1"/>
  <c r="F1596" i="1"/>
  <c r="E1597" i="1"/>
  <c r="F1597" i="1"/>
  <c r="E1598" i="1"/>
  <c r="F1598" i="1"/>
  <c r="E1599" i="1"/>
  <c r="F1599" i="1"/>
  <c r="E1600" i="1"/>
  <c r="F1600" i="1"/>
  <c r="E1601" i="1"/>
  <c r="F1601" i="1"/>
  <c r="E1602" i="1"/>
  <c r="F1602" i="1"/>
  <c r="E1603" i="1"/>
  <c r="F1603" i="1"/>
  <c r="E1604" i="1"/>
  <c r="F1604" i="1"/>
  <c r="E1605" i="1"/>
  <c r="F1605" i="1"/>
  <c r="E1606" i="1"/>
  <c r="F1606" i="1"/>
  <c r="E1607" i="1"/>
  <c r="F1607" i="1"/>
  <c r="E1608" i="1"/>
  <c r="F1608" i="1"/>
  <c r="E1609" i="1"/>
  <c r="F1609" i="1"/>
  <c r="E1610" i="1"/>
  <c r="F1610" i="1"/>
  <c r="E1611" i="1"/>
  <c r="F1611" i="1"/>
  <c r="E1612" i="1"/>
  <c r="F1612" i="1"/>
  <c r="E1613" i="1"/>
  <c r="F1613" i="1"/>
  <c r="E1614" i="1"/>
  <c r="F1614" i="1"/>
  <c r="E1615" i="1"/>
  <c r="F1615" i="1"/>
  <c r="E1616" i="1"/>
  <c r="F1616" i="1"/>
  <c r="E1617" i="1"/>
  <c r="F1617" i="1"/>
  <c r="E1618" i="1"/>
  <c r="F1618" i="1"/>
  <c r="E1619" i="1"/>
  <c r="F1619" i="1"/>
  <c r="E1620" i="1"/>
  <c r="F1620" i="1"/>
  <c r="E1621" i="1"/>
  <c r="F1621" i="1"/>
  <c r="E1622" i="1"/>
  <c r="F1622" i="1"/>
  <c r="E1623" i="1"/>
  <c r="F1623" i="1"/>
  <c r="E1624" i="1"/>
  <c r="F1624" i="1"/>
  <c r="E1625" i="1"/>
  <c r="F1625" i="1"/>
  <c r="E1626" i="1"/>
  <c r="F1626" i="1"/>
  <c r="E1627" i="1"/>
  <c r="F1627" i="1"/>
  <c r="E1628" i="1"/>
  <c r="F1628" i="1"/>
  <c r="E1629" i="1"/>
  <c r="F1629" i="1"/>
  <c r="E1630" i="1"/>
  <c r="F1630" i="1"/>
  <c r="E1631" i="1"/>
  <c r="F1631" i="1"/>
  <c r="E1632" i="1"/>
  <c r="F1632" i="1"/>
  <c r="E1633" i="1"/>
  <c r="F1633" i="1"/>
  <c r="E1634" i="1"/>
  <c r="F1634" i="1"/>
  <c r="E1635" i="1"/>
  <c r="F1635" i="1"/>
  <c r="E1636" i="1"/>
  <c r="F1636" i="1"/>
  <c r="E1637" i="1"/>
  <c r="F1637" i="1"/>
  <c r="E1638" i="1"/>
  <c r="F1638" i="1"/>
  <c r="E1639" i="1"/>
  <c r="F1639" i="1"/>
  <c r="E1640" i="1"/>
  <c r="F1640" i="1"/>
  <c r="E1641" i="1"/>
  <c r="F1641" i="1"/>
  <c r="E1642" i="1"/>
  <c r="F1642" i="1"/>
  <c r="E1643" i="1"/>
  <c r="F1643" i="1"/>
  <c r="E1644" i="1"/>
  <c r="F1644" i="1"/>
  <c r="E1645" i="1"/>
  <c r="F1645" i="1"/>
  <c r="E1646" i="1"/>
  <c r="F1646" i="1"/>
  <c r="E1647" i="1"/>
  <c r="F1647" i="1"/>
  <c r="E1648" i="1"/>
  <c r="F1648" i="1"/>
  <c r="E1649" i="1"/>
  <c r="F1649" i="1"/>
  <c r="E1650" i="1"/>
  <c r="F1650" i="1"/>
  <c r="E1651" i="1"/>
  <c r="F1651" i="1"/>
  <c r="E1652" i="1"/>
  <c r="F1652" i="1"/>
  <c r="E1653" i="1"/>
  <c r="F1653" i="1"/>
  <c r="E1654" i="1"/>
  <c r="F1654" i="1"/>
  <c r="E1655" i="1"/>
  <c r="F1655" i="1"/>
  <c r="E1656" i="1"/>
  <c r="F1656" i="1"/>
  <c r="E1657" i="1"/>
  <c r="F1657" i="1"/>
  <c r="E1658" i="1"/>
  <c r="F1658" i="1"/>
  <c r="E1659" i="1"/>
  <c r="F1659" i="1"/>
  <c r="E1660" i="1"/>
  <c r="F1660" i="1"/>
  <c r="E1661" i="1"/>
  <c r="F1661" i="1"/>
  <c r="E1662" i="1"/>
  <c r="F1662" i="1"/>
  <c r="E1663" i="1"/>
  <c r="F1663" i="1"/>
  <c r="E1664" i="1"/>
  <c r="F1664" i="1"/>
  <c r="E1665" i="1"/>
  <c r="F1665" i="1"/>
  <c r="E1666" i="1"/>
  <c r="F1666" i="1"/>
  <c r="E1667" i="1"/>
  <c r="F1667" i="1"/>
  <c r="E1668" i="1"/>
  <c r="F1668" i="1"/>
  <c r="E1669" i="1"/>
  <c r="F1669" i="1"/>
  <c r="E1670" i="1"/>
  <c r="F1670" i="1"/>
  <c r="E1671" i="1"/>
  <c r="F1671" i="1"/>
  <c r="E1672" i="1"/>
  <c r="F1672" i="1"/>
  <c r="E1673" i="1"/>
  <c r="F1673" i="1"/>
  <c r="E1674" i="1"/>
  <c r="F1674" i="1"/>
  <c r="E1675" i="1"/>
  <c r="F1675" i="1"/>
  <c r="E1676" i="1"/>
  <c r="F1676" i="1"/>
  <c r="E1677" i="1"/>
  <c r="F1677" i="1"/>
  <c r="E1678" i="1"/>
  <c r="F1678" i="1"/>
  <c r="E1679" i="1"/>
  <c r="F1679" i="1"/>
  <c r="E1680" i="1"/>
  <c r="F1680" i="1"/>
  <c r="E1681" i="1"/>
  <c r="F1681" i="1"/>
  <c r="E1682" i="1"/>
  <c r="F1682" i="1"/>
  <c r="E1683" i="1"/>
  <c r="F1683" i="1"/>
  <c r="E1684" i="1"/>
  <c r="F1684" i="1"/>
  <c r="E1685" i="1"/>
  <c r="F1685" i="1"/>
  <c r="E1686" i="1"/>
  <c r="F1686" i="1"/>
  <c r="E1687" i="1"/>
  <c r="F1687" i="1"/>
  <c r="E1688" i="1"/>
  <c r="F1688" i="1"/>
  <c r="E1689" i="1"/>
  <c r="F1689" i="1"/>
  <c r="E1690" i="1"/>
  <c r="F1690" i="1"/>
  <c r="E1691" i="1"/>
  <c r="F1691" i="1"/>
  <c r="E1692" i="1"/>
  <c r="F1692" i="1"/>
  <c r="E1693" i="1"/>
  <c r="F1693" i="1"/>
  <c r="E1694" i="1"/>
  <c r="F1694" i="1"/>
  <c r="E1695" i="1"/>
  <c r="F1695" i="1"/>
  <c r="E1696" i="1"/>
  <c r="F1696" i="1"/>
  <c r="E1697" i="1"/>
  <c r="F1697" i="1"/>
  <c r="E1698" i="1"/>
  <c r="F1698" i="1"/>
  <c r="E1699" i="1"/>
  <c r="F1699" i="1"/>
  <c r="E1700" i="1"/>
  <c r="F1700" i="1"/>
  <c r="E1701" i="1"/>
  <c r="F1701" i="1"/>
  <c r="E1702" i="1"/>
  <c r="F1702" i="1"/>
  <c r="E1703" i="1"/>
  <c r="F1703" i="1"/>
  <c r="E1704" i="1"/>
  <c r="F1704" i="1"/>
  <c r="E1705" i="1"/>
  <c r="F1705" i="1"/>
  <c r="E1706" i="1"/>
  <c r="F1706" i="1"/>
  <c r="E1707" i="1"/>
  <c r="F1707" i="1"/>
  <c r="E1708" i="1"/>
  <c r="F1708" i="1"/>
  <c r="E1709" i="1"/>
  <c r="F1709" i="1"/>
  <c r="E1710" i="1"/>
  <c r="F1710" i="1"/>
  <c r="E1711" i="1"/>
  <c r="F1711" i="1"/>
  <c r="E1712" i="1"/>
  <c r="F1712" i="1"/>
  <c r="E1713" i="1"/>
  <c r="F1713" i="1"/>
  <c r="E1714" i="1"/>
  <c r="F1714" i="1"/>
  <c r="E1715" i="1"/>
  <c r="F1715" i="1"/>
  <c r="E1716" i="1"/>
  <c r="F1716" i="1"/>
  <c r="E1717" i="1"/>
  <c r="F1717" i="1"/>
  <c r="E1718" i="1"/>
  <c r="F1718" i="1"/>
  <c r="E1719" i="1"/>
  <c r="F1719" i="1"/>
  <c r="E1720" i="1"/>
  <c r="F1720" i="1"/>
  <c r="E1721" i="1"/>
  <c r="F1721" i="1"/>
  <c r="E1722" i="1"/>
  <c r="F1722" i="1"/>
  <c r="E1723" i="1"/>
  <c r="F1723" i="1"/>
  <c r="E1724" i="1"/>
  <c r="F1724" i="1"/>
  <c r="E1725" i="1"/>
  <c r="F1725" i="1"/>
  <c r="E1726" i="1"/>
  <c r="F1726" i="1"/>
  <c r="E1727" i="1"/>
  <c r="F1727" i="1"/>
  <c r="E1728" i="1"/>
  <c r="F1728" i="1"/>
  <c r="E1729" i="1"/>
  <c r="F1729" i="1"/>
  <c r="E1730" i="1"/>
  <c r="F1730" i="1"/>
  <c r="E1731" i="1"/>
  <c r="F1731" i="1"/>
  <c r="E1732" i="1"/>
  <c r="F1732" i="1"/>
  <c r="E1733" i="1"/>
  <c r="F1733" i="1"/>
  <c r="E1734" i="1"/>
  <c r="F1734" i="1"/>
  <c r="E1735" i="1"/>
  <c r="F1735" i="1"/>
  <c r="E1736" i="1"/>
  <c r="F1736" i="1"/>
  <c r="E1737" i="1"/>
  <c r="F1737" i="1"/>
  <c r="E1738" i="1"/>
  <c r="F1738" i="1"/>
  <c r="E1739" i="1"/>
  <c r="F1739" i="1"/>
  <c r="E1740" i="1"/>
  <c r="F1740" i="1"/>
  <c r="E1741" i="1"/>
  <c r="F1741" i="1"/>
  <c r="E1742" i="1"/>
  <c r="F1742" i="1"/>
  <c r="E1743" i="1"/>
  <c r="F1743" i="1"/>
  <c r="E1744" i="1"/>
  <c r="F1744" i="1"/>
  <c r="E1745" i="1"/>
  <c r="F1745" i="1"/>
  <c r="E1746" i="1"/>
  <c r="F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59" i="1"/>
  <c r="F1759" i="1"/>
  <c r="E1760" i="1"/>
  <c r="F1760" i="1"/>
  <c r="E1761" i="1"/>
  <c r="F1761" i="1"/>
  <c r="E1762" i="1"/>
  <c r="F1762" i="1"/>
  <c r="E1763" i="1"/>
  <c r="F1763" i="1"/>
  <c r="E1764" i="1"/>
  <c r="F1764" i="1"/>
  <c r="E1765" i="1"/>
  <c r="F1765" i="1"/>
  <c r="E1766" i="1"/>
  <c r="F1766" i="1"/>
  <c r="E1767" i="1"/>
  <c r="F1767" i="1"/>
  <c r="E1768" i="1"/>
  <c r="F1768" i="1"/>
  <c r="E1769" i="1"/>
  <c r="F1769" i="1"/>
  <c r="E1770" i="1"/>
  <c r="F1770" i="1"/>
  <c r="E1771" i="1"/>
  <c r="F1771" i="1"/>
  <c r="E1772" i="1"/>
  <c r="F1772" i="1"/>
  <c r="E1773" i="1"/>
  <c r="F1773" i="1"/>
  <c r="E1774" i="1"/>
  <c r="F1774" i="1"/>
  <c r="E1775" i="1"/>
  <c r="F1775" i="1"/>
  <c r="E1776" i="1"/>
  <c r="F1776" i="1"/>
  <c r="E1777" i="1"/>
  <c r="F1777" i="1"/>
  <c r="E1778" i="1"/>
  <c r="F1778" i="1"/>
  <c r="E1779" i="1"/>
  <c r="F1779" i="1"/>
  <c r="E1780" i="1"/>
  <c r="F1780" i="1"/>
  <c r="E1781" i="1"/>
  <c r="F1781" i="1"/>
  <c r="E1782" i="1"/>
  <c r="F1782" i="1"/>
  <c r="E1783" i="1"/>
  <c r="F1783" i="1"/>
  <c r="E1784" i="1"/>
  <c r="F1784" i="1"/>
  <c r="E1785" i="1"/>
  <c r="F1785" i="1"/>
  <c r="E1786" i="1"/>
  <c r="F1786" i="1"/>
  <c r="E1787" i="1"/>
  <c r="F1787" i="1"/>
  <c r="E1788" i="1"/>
  <c r="F1788" i="1"/>
  <c r="E1789" i="1"/>
  <c r="F1789" i="1"/>
  <c r="E1790" i="1"/>
  <c r="F1790" i="1"/>
  <c r="E1791" i="1"/>
  <c r="F1791" i="1"/>
  <c r="E1792" i="1"/>
  <c r="F1792" i="1"/>
  <c r="E1793" i="1"/>
  <c r="F1793" i="1"/>
  <c r="E1794" i="1"/>
  <c r="F1794" i="1"/>
  <c r="E1795" i="1"/>
  <c r="F1795" i="1"/>
  <c r="E1796" i="1"/>
  <c r="F1796" i="1"/>
  <c r="E1797" i="1"/>
  <c r="F1797" i="1"/>
  <c r="E1798" i="1"/>
  <c r="F1798" i="1"/>
  <c r="E1799" i="1"/>
  <c r="F1799" i="1"/>
  <c r="E1800" i="1"/>
  <c r="F1800" i="1"/>
  <c r="E1801" i="1"/>
  <c r="F1801" i="1"/>
  <c r="E1802" i="1"/>
  <c r="F1802" i="1"/>
  <c r="E1803" i="1"/>
  <c r="F1803" i="1"/>
  <c r="E1804" i="1"/>
  <c r="F1804" i="1"/>
  <c r="E1805" i="1"/>
  <c r="F1805" i="1"/>
  <c r="E1806" i="1"/>
  <c r="F1806" i="1"/>
  <c r="E1807" i="1"/>
  <c r="F1807" i="1"/>
  <c r="E1808" i="1"/>
  <c r="F1808" i="1"/>
  <c r="E1809" i="1"/>
  <c r="F1809" i="1"/>
  <c r="E1810" i="1"/>
  <c r="F1810" i="1"/>
  <c r="E1811" i="1"/>
  <c r="F1811" i="1"/>
  <c r="E1812" i="1"/>
  <c r="F1812" i="1"/>
  <c r="E1813" i="1"/>
  <c r="F1813" i="1"/>
  <c r="E1814" i="1"/>
  <c r="F1814" i="1"/>
  <c r="E1815" i="1"/>
  <c r="F1815" i="1"/>
  <c r="E1816" i="1"/>
  <c r="F1816" i="1"/>
  <c r="E1817" i="1"/>
  <c r="F1817" i="1"/>
  <c r="E1818" i="1"/>
  <c r="F1818" i="1"/>
  <c r="E1819" i="1"/>
  <c r="F1819" i="1"/>
  <c r="E1820" i="1"/>
  <c r="F1820" i="1"/>
  <c r="E1821" i="1"/>
  <c r="F1821" i="1"/>
  <c r="E1822" i="1"/>
  <c r="F1822" i="1"/>
  <c r="E1823" i="1"/>
  <c r="F1823" i="1"/>
  <c r="E1824" i="1"/>
  <c r="F1824" i="1"/>
  <c r="E1825" i="1"/>
  <c r="F1825" i="1"/>
  <c r="E1826" i="1"/>
  <c r="F1826" i="1"/>
  <c r="E1827" i="1"/>
  <c r="F1827" i="1"/>
  <c r="E1828" i="1"/>
  <c r="F1828" i="1"/>
  <c r="E1829" i="1"/>
  <c r="F1829" i="1"/>
  <c r="E1830" i="1"/>
  <c r="F1830" i="1"/>
  <c r="E1831" i="1"/>
  <c r="F1831" i="1"/>
  <c r="E1832" i="1"/>
  <c r="F1832" i="1"/>
  <c r="E1833" i="1"/>
  <c r="F1833" i="1"/>
  <c r="E1834" i="1"/>
  <c r="F1834" i="1"/>
  <c r="E1835" i="1"/>
  <c r="F1835" i="1"/>
  <c r="E1836" i="1"/>
  <c r="F1836" i="1"/>
  <c r="E1837" i="1"/>
  <c r="F1837" i="1"/>
  <c r="E1838" i="1"/>
  <c r="F1838" i="1"/>
  <c r="E1839" i="1"/>
  <c r="F1839" i="1"/>
  <c r="E1840" i="1"/>
  <c r="F1840" i="1"/>
  <c r="E1841" i="1"/>
  <c r="F1841" i="1"/>
  <c r="E1842" i="1"/>
  <c r="F1842" i="1"/>
  <c r="E1843" i="1"/>
  <c r="F1843" i="1"/>
  <c r="E1844" i="1"/>
  <c r="F1844" i="1"/>
  <c r="E1845" i="1"/>
  <c r="F1845" i="1"/>
  <c r="E1846" i="1"/>
  <c r="F1846" i="1"/>
  <c r="E1847" i="1"/>
  <c r="F1847" i="1"/>
  <c r="E1848" i="1"/>
  <c r="F1848" i="1"/>
  <c r="E1849" i="1"/>
  <c r="F1849" i="1"/>
  <c r="E1850" i="1"/>
  <c r="F1850" i="1"/>
  <c r="E1851" i="1"/>
  <c r="F1851" i="1"/>
  <c r="E1852" i="1"/>
  <c r="F1852" i="1"/>
  <c r="E1853" i="1"/>
  <c r="F1853" i="1"/>
  <c r="E1854" i="1"/>
  <c r="F1854" i="1"/>
  <c r="E1855" i="1"/>
  <c r="F1855" i="1"/>
  <c r="E1856" i="1"/>
  <c r="F1856" i="1"/>
  <c r="E1857" i="1"/>
  <c r="F1857" i="1"/>
  <c r="E1858" i="1"/>
  <c r="F1858" i="1"/>
  <c r="E1859" i="1"/>
  <c r="F1859" i="1"/>
  <c r="E1860" i="1"/>
  <c r="F1860" i="1"/>
  <c r="E1861" i="1"/>
  <c r="F1861" i="1"/>
  <c r="E1862" i="1"/>
  <c r="F1862" i="1"/>
  <c r="E1863" i="1"/>
  <c r="F1863" i="1"/>
  <c r="E1864" i="1"/>
  <c r="F1864" i="1"/>
  <c r="E1865" i="1"/>
  <c r="F1865" i="1"/>
  <c r="E1866" i="1"/>
  <c r="F1866" i="1"/>
  <c r="E1867" i="1"/>
  <c r="F1867" i="1"/>
  <c r="E1868" i="1"/>
  <c r="F1868" i="1"/>
  <c r="E1869" i="1"/>
  <c r="F1869" i="1"/>
  <c r="E1870" i="1"/>
  <c r="F1870" i="1"/>
  <c r="E1871" i="1"/>
  <c r="F1871" i="1"/>
  <c r="E1872" i="1"/>
  <c r="F1872" i="1"/>
  <c r="E1873" i="1"/>
  <c r="F1873" i="1"/>
  <c r="E1874" i="1"/>
  <c r="F1874" i="1"/>
  <c r="E1875" i="1"/>
  <c r="F1875" i="1"/>
  <c r="E1876" i="1"/>
  <c r="F1876" i="1"/>
  <c r="E1877" i="1"/>
  <c r="F1877" i="1"/>
  <c r="E1878" i="1"/>
  <c r="F1878" i="1"/>
  <c r="E1879" i="1"/>
  <c r="F1879" i="1"/>
  <c r="E1880" i="1"/>
  <c r="F1880" i="1"/>
  <c r="E1881" i="1"/>
  <c r="F1881" i="1"/>
  <c r="E1882" i="1"/>
  <c r="F1882" i="1"/>
  <c r="E1883" i="1"/>
  <c r="F1883" i="1"/>
  <c r="E1884" i="1"/>
  <c r="F1884" i="1"/>
  <c r="E1885" i="1"/>
  <c r="F1885" i="1"/>
  <c r="E1886" i="1"/>
  <c r="F1886" i="1"/>
  <c r="E1887" i="1"/>
  <c r="F1887" i="1"/>
  <c r="E1888" i="1"/>
  <c r="F1888" i="1"/>
  <c r="E1889" i="1"/>
  <c r="F1889" i="1"/>
  <c r="E1890" i="1"/>
  <c r="F1890" i="1"/>
  <c r="E1891" i="1"/>
  <c r="F1891" i="1"/>
  <c r="E1892" i="1"/>
  <c r="F1892" i="1"/>
  <c r="E1893" i="1"/>
  <c r="F1893" i="1"/>
  <c r="E1894" i="1"/>
  <c r="F1894" i="1"/>
  <c r="E1895" i="1"/>
  <c r="F1895" i="1"/>
  <c r="E1896" i="1"/>
  <c r="F1896" i="1"/>
  <c r="E1897" i="1"/>
  <c r="F1897" i="1"/>
  <c r="E1898" i="1"/>
  <c r="F1898" i="1"/>
  <c r="E1899" i="1"/>
  <c r="F1899" i="1"/>
  <c r="E1900" i="1"/>
  <c r="F1900" i="1"/>
  <c r="E1901" i="1"/>
  <c r="F1901" i="1"/>
  <c r="E1902" i="1"/>
  <c r="F1902" i="1"/>
  <c r="E1903" i="1"/>
  <c r="F1903" i="1"/>
  <c r="E1904" i="1"/>
  <c r="F1904" i="1"/>
  <c r="E1905" i="1"/>
  <c r="F1905" i="1"/>
  <c r="E1906" i="1"/>
  <c r="F1906" i="1"/>
  <c r="E1907" i="1"/>
  <c r="F1907" i="1"/>
  <c r="E1908" i="1"/>
  <c r="F1908" i="1"/>
  <c r="E1909" i="1"/>
  <c r="F1909" i="1"/>
  <c r="E1910" i="1"/>
  <c r="F1910" i="1"/>
  <c r="E1911" i="1"/>
  <c r="F1911" i="1"/>
  <c r="E1912" i="1"/>
  <c r="F1912" i="1"/>
  <c r="E1913" i="1"/>
  <c r="F1913" i="1"/>
  <c r="E1914" i="1"/>
  <c r="F1914" i="1"/>
  <c r="E1915" i="1"/>
  <c r="F1915" i="1"/>
  <c r="E1916" i="1"/>
  <c r="F1916" i="1"/>
  <c r="E1917" i="1"/>
  <c r="F1917" i="1"/>
  <c r="E1918" i="1"/>
  <c r="F1918" i="1"/>
  <c r="E1919" i="1"/>
  <c r="F1919" i="1"/>
  <c r="E1920" i="1"/>
  <c r="F1920" i="1"/>
  <c r="E1921" i="1"/>
  <c r="F1921" i="1"/>
  <c r="E1922" i="1"/>
  <c r="F1922" i="1"/>
  <c r="E1923" i="1"/>
  <c r="F1923" i="1"/>
  <c r="E1924" i="1"/>
  <c r="F1924" i="1"/>
  <c r="E1925" i="1"/>
  <c r="F1925" i="1"/>
  <c r="E1926" i="1"/>
  <c r="F1926" i="1"/>
  <c r="E1927" i="1"/>
  <c r="F1927" i="1"/>
  <c r="E1928" i="1"/>
  <c r="F1928" i="1"/>
  <c r="E1929" i="1"/>
  <c r="F1929" i="1"/>
  <c r="E1930" i="1"/>
  <c r="F1930" i="1"/>
  <c r="E1931" i="1"/>
  <c r="F1931" i="1"/>
  <c r="E1932" i="1"/>
  <c r="F1932" i="1"/>
  <c r="E1933" i="1"/>
  <c r="F1933" i="1"/>
  <c r="E1934" i="1"/>
  <c r="F1934" i="1"/>
  <c r="E1935" i="1"/>
  <c r="F1935" i="1"/>
  <c r="E1936" i="1"/>
  <c r="F1936" i="1"/>
  <c r="E1937" i="1"/>
  <c r="F1937" i="1"/>
  <c r="E1938" i="1"/>
  <c r="F1938" i="1"/>
  <c r="E1939" i="1"/>
  <c r="F1939" i="1"/>
  <c r="E1940" i="1"/>
  <c r="F1940" i="1"/>
  <c r="E1941" i="1"/>
  <c r="F1941" i="1"/>
  <c r="E1942" i="1"/>
  <c r="F1942" i="1"/>
  <c r="E1943" i="1"/>
  <c r="F1943" i="1"/>
  <c r="E1944" i="1"/>
  <c r="F1944" i="1"/>
  <c r="E1945" i="1"/>
  <c r="F1945" i="1"/>
  <c r="E1946" i="1"/>
  <c r="F1946" i="1"/>
  <c r="E1947" i="1"/>
  <c r="F1947" i="1"/>
  <c r="E1948" i="1"/>
  <c r="F1948" i="1"/>
  <c r="E1949" i="1"/>
  <c r="F1949" i="1"/>
  <c r="E1950" i="1"/>
  <c r="F1950" i="1"/>
  <c r="E1951" i="1"/>
  <c r="F1951" i="1"/>
  <c r="E1952" i="1"/>
  <c r="F1952" i="1"/>
  <c r="E1953" i="1"/>
  <c r="F1953" i="1"/>
  <c r="E1954" i="1"/>
  <c r="F1954" i="1"/>
  <c r="E1955" i="1"/>
  <c r="F1955" i="1"/>
  <c r="E1956" i="1"/>
  <c r="F1956" i="1"/>
  <c r="E1957" i="1"/>
  <c r="F1957" i="1"/>
  <c r="E1958" i="1"/>
  <c r="F1958" i="1"/>
  <c r="E1959" i="1"/>
  <c r="F1959" i="1"/>
  <c r="E1960" i="1"/>
  <c r="F1960" i="1"/>
  <c r="E1961" i="1"/>
  <c r="F1961" i="1"/>
  <c r="E1962" i="1"/>
  <c r="F1962" i="1"/>
  <c r="E1963" i="1"/>
  <c r="F1963" i="1"/>
  <c r="E1964" i="1"/>
  <c r="F1964" i="1"/>
  <c r="E1965" i="1"/>
  <c r="F1965" i="1"/>
  <c r="E1966" i="1"/>
  <c r="F1966" i="1"/>
  <c r="E1967" i="1"/>
  <c r="F1967" i="1"/>
  <c r="E1968" i="1"/>
  <c r="F1968" i="1"/>
  <c r="E1969" i="1"/>
  <c r="F1969" i="1"/>
  <c r="E1970" i="1"/>
  <c r="F1970" i="1"/>
  <c r="E1971" i="1"/>
  <c r="F1971" i="1"/>
  <c r="E1972" i="1"/>
  <c r="F1972" i="1"/>
  <c r="E1973" i="1"/>
  <c r="F1973" i="1"/>
  <c r="E1974" i="1"/>
  <c r="F1974" i="1"/>
  <c r="E1975" i="1"/>
  <c r="F1975" i="1"/>
  <c r="E1976" i="1"/>
  <c r="F1976" i="1"/>
  <c r="E1977" i="1"/>
  <c r="F1977" i="1"/>
  <c r="E1978" i="1"/>
  <c r="F1978" i="1"/>
  <c r="E1979" i="1"/>
  <c r="F1979" i="1"/>
  <c r="E1980" i="1"/>
  <c r="F1980" i="1"/>
  <c r="E1981" i="1"/>
  <c r="F1981" i="1"/>
  <c r="E1982" i="1"/>
  <c r="F1982" i="1"/>
  <c r="E1983" i="1"/>
  <c r="F1983" i="1"/>
  <c r="E1984" i="1"/>
  <c r="F1984" i="1"/>
  <c r="E1985" i="1"/>
  <c r="F1985" i="1"/>
  <c r="E1986" i="1"/>
  <c r="F1986" i="1"/>
  <c r="E1987" i="1"/>
  <c r="F1987" i="1"/>
  <c r="E1988" i="1"/>
  <c r="F1988" i="1"/>
  <c r="E1989" i="1"/>
  <c r="F1989" i="1"/>
  <c r="E1990" i="1"/>
  <c r="F1990" i="1"/>
  <c r="E1991" i="1"/>
  <c r="F1991" i="1"/>
  <c r="E1992" i="1"/>
  <c r="F1992" i="1"/>
  <c r="E1993" i="1"/>
  <c r="F1993" i="1"/>
  <c r="E1994" i="1"/>
  <c r="F1994" i="1"/>
  <c r="E1995" i="1"/>
  <c r="F1995" i="1"/>
  <c r="E1996" i="1"/>
  <c r="F1996" i="1"/>
  <c r="E1997" i="1"/>
  <c r="F1997" i="1"/>
  <c r="E1998" i="1"/>
  <c r="F1998" i="1"/>
  <c r="E1999" i="1"/>
  <c r="F1999" i="1"/>
  <c r="E2000" i="1"/>
  <c r="F2000" i="1"/>
  <c r="E2001" i="1"/>
  <c r="F2001" i="1"/>
  <c r="E2002" i="1"/>
  <c r="F2002" i="1"/>
  <c r="E2003" i="1"/>
  <c r="F2003" i="1"/>
  <c r="E2004" i="1"/>
  <c r="F2004" i="1"/>
  <c r="E2005" i="1"/>
  <c r="F2005" i="1"/>
  <c r="E2006" i="1"/>
  <c r="F2006" i="1"/>
  <c r="E2007" i="1"/>
  <c r="F2007" i="1"/>
  <c r="E2008" i="1"/>
  <c r="F2008" i="1"/>
  <c r="E2009" i="1"/>
  <c r="F2009" i="1"/>
  <c r="E2010" i="1"/>
  <c r="F2010" i="1"/>
  <c r="E2011" i="1"/>
  <c r="F2011" i="1"/>
  <c r="E2012" i="1"/>
  <c r="F2012" i="1"/>
  <c r="E2013" i="1"/>
  <c r="F2013" i="1"/>
  <c r="E2014" i="1"/>
  <c r="F2014" i="1"/>
  <c r="E2015" i="1"/>
  <c r="F2015" i="1"/>
  <c r="E2016" i="1"/>
  <c r="F2016" i="1"/>
  <c r="E2017" i="1"/>
  <c r="F2017" i="1"/>
  <c r="E2018" i="1"/>
  <c r="F2018" i="1"/>
  <c r="E2019" i="1"/>
  <c r="F2019" i="1"/>
  <c r="E2020" i="1"/>
  <c r="F2020" i="1"/>
  <c r="E2021" i="1"/>
  <c r="F2021" i="1"/>
  <c r="E2022" i="1"/>
  <c r="F2022" i="1"/>
  <c r="E2023" i="1"/>
  <c r="F2023" i="1"/>
  <c r="E2024" i="1"/>
  <c r="F2024" i="1"/>
  <c r="E2025" i="1"/>
  <c r="F2025" i="1"/>
  <c r="E2026" i="1"/>
  <c r="F2026" i="1"/>
  <c r="E2027" i="1"/>
  <c r="F2027" i="1"/>
  <c r="E2028" i="1"/>
  <c r="F2028" i="1"/>
  <c r="E2029" i="1"/>
  <c r="F2029" i="1"/>
  <c r="E2030" i="1"/>
  <c r="F2030" i="1"/>
  <c r="E2031" i="1"/>
  <c r="F2031" i="1"/>
  <c r="E2032" i="1"/>
  <c r="F2032" i="1"/>
  <c r="E2033" i="1"/>
  <c r="F2033" i="1"/>
  <c r="E2034" i="1"/>
  <c r="F2034" i="1"/>
  <c r="E2035" i="1"/>
  <c r="F2035" i="1"/>
  <c r="E2036" i="1"/>
  <c r="F2036" i="1"/>
  <c r="E2037" i="1"/>
  <c r="F2037" i="1"/>
  <c r="E2038" i="1"/>
  <c r="F2038" i="1"/>
  <c r="E2039" i="1"/>
  <c r="F2039" i="1"/>
  <c r="E2040" i="1"/>
  <c r="F2040" i="1"/>
  <c r="E2041" i="1"/>
  <c r="F2041" i="1"/>
  <c r="E2042" i="1"/>
  <c r="F2042" i="1"/>
  <c r="E2043" i="1"/>
  <c r="F2043" i="1"/>
  <c r="E2044" i="1"/>
  <c r="F2044" i="1"/>
  <c r="E2045" i="1"/>
  <c r="F2045" i="1"/>
  <c r="E2046" i="1"/>
  <c r="F2046" i="1"/>
  <c r="E2047" i="1"/>
  <c r="F2047" i="1"/>
  <c r="E2048" i="1"/>
  <c r="F2048" i="1"/>
  <c r="E2049" i="1"/>
  <c r="F2049" i="1"/>
  <c r="E2050" i="1"/>
  <c r="F2050" i="1"/>
  <c r="E2051" i="1"/>
  <c r="F2051" i="1"/>
  <c r="E2052" i="1"/>
  <c r="F2052" i="1"/>
  <c r="E2053" i="1"/>
  <c r="F2053" i="1"/>
  <c r="E2054" i="1"/>
  <c r="F2054" i="1"/>
  <c r="E2055" i="1"/>
  <c r="F2055" i="1"/>
  <c r="E2056" i="1"/>
  <c r="F2056" i="1"/>
  <c r="E2057" i="1"/>
  <c r="F2057" i="1"/>
  <c r="E2058" i="1"/>
  <c r="F2058" i="1"/>
  <c r="E2059" i="1"/>
  <c r="F2059" i="1"/>
  <c r="E2060" i="1"/>
  <c r="F2060" i="1"/>
  <c r="E2061" i="1"/>
  <c r="F2061" i="1"/>
  <c r="E2062" i="1"/>
  <c r="F2062" i="1"/>
  <c r="E2063" i="1"/>
  <c r="F2063" i="1"/>
  <c r="E2064" i="1"/>
  <c r="F2064" i="1"/>
  <c r="E2065" i="1"/>
  <c r="F2065" i="1"/>
  <c r="E2066" i="1"/>
  <c r="F2066" i="1"/>
  <c r="E2067" i="1"/>
  <c r="F2067" i="1"/>
  <c r="E2068" i="1"/>
  <c r="F2068" i="1"/>
  <c r="E2069" i="1"/>
  <c r="F2069" i="1"/>
  <c r="E2070" i="1"/>
  <c r="F2070" i="1"/>
  <c r="E2071" i="1"/>
  <c r="F2071" i="1"/>
  <c r="E2072" i="1"/>
  <c r="F2072" i="1"/>
  <c r="E2073" i="1"/>
  <c r="F2073" i="1"/>
  <c r="E2074" i="1"/>
  <c r="F2074" i="1"/>
  <c r="E2075" i="1"/>
  <c r="F2075" i="1"/>
  <c r="E2076" i="1"/>
  <c r="F2076" i="1"/>
  <c r="E2077" i="1"/>
  <c r="F2077" i="1"/>
  <c r="E2078" i="1"/>
  <c r="F2078" i="1"/>
  <c r="E2079" i="1"/>
  <c r="F2079" i="1"/>
  <c r="E2080" i="1"/>
  <c r="F2080" i="1"/>
  <c r="E2081" i="1"/>
  <c r="F2081" i="1"/>
  <c r="E2082" i="1"/>
  <c r="F2082" i="1"/>
  <c r="E2083" i="1"/>
  <c r="F2083" i="1"/>
  <c r="E2084" i="1"/>
  <c r="F2084" i="1"/>
  <c r="E2085" i="1"/>
  <c r="F2085" i="1"/>
  <c r="E2086" i="1"/>
  <c r="F2086" i="1"/>
  <c r="E2087" i="1"/>
  <c r="F2087" i="1"/>
  <c r="E2088" i="1"/>
  <c r="F2088" i="1"/>
  <c r="E2089" i="1"/>
  <c r="F2089" i="1"/>
  <c r="E2090" i="1"/>
  <c r="F2090" i="1"/>
  <c r="E2091" i="1"/>
  <c r="F2091" i="1"/>
  <c r="E2092" i="1"/>
  <c r="F2092" i="1"/>
  <c r="E2093" i="1"/>
  <c r="F2093" i="1"/>
  <c r="E2094" i="1"/>
  <c r="F2094" i="1"/>
  <c r="E2095" i="1"/>
  <c r="F2095" i="1"/>
  <c r="E2096" i="1"/>
  <c r="F2096" i="1"/>
  <c r="E2097" i="1"/>
  <c r="F2097" i="1"/>
  <c r="E2098" i="1"/>
  <c r="F2098" i="1"/>
  <c r="E2099" i="1"/>
  <c r="F2099" i="1"/>
  <c r="E2100" i="1"/>
  <c r="F2100" i="1"/>
  <c r="E2101" i="1"/>
  <c r="F2101" i="1"/>
  <c r="E2102" i="1"/>
  <c r="F2102" i="1"/>
  <c r="E2103" i="1"/>
  <c r="F2103" i="1"/>
  <c r="E2104" i="1"/>
  <c r="F2104" i="1"/>
  <c r="E2105" i="1"/>
  <c r="F2105" i="1"/>
  <c r="E2106" i="1"/>
  <c r="F2106" i="1"/>
  <c r="E2107" i="1"/>
  <c r="F2107" i="1"/>
  <c r="E2108" i="1"/>
  <c r="F2108" i="1"/>
  <c r="E2109" i="1"/>
  <c r="F2109" i="1"/>
  <c r="E2110" i="1"/>
  <c r="F2110" i="1"/>
  <c r="E2111" i="1"/>
  <c r="F2111" i="1"/>
  <c r="E2112" i="1"/>
  <c r="F2112" i="1"/>
  <c r="E2113" i="1"/>
  <c r="F2113" i="1"/>
  <c r="E2114" i="1"/>
  <c r="F2114" i="1"/>
  <c r="E2115" i="1"/>
  <c r="F2115" i="1"/>
  <c r="E2116" i="1"/>
  <c r="F2116" i="1"/>
  <c r="E2117" i="1"/>
  <c r="F2117" i="1"/>
  <c r="E2118" i="1"/>
  <c r="F2118" i="1"/>
  <c r="E2119" i="1"/>
  <c r="F2119" i="1"/>
  <c r="E2120" i="1"/>
  <c r="F2120" i="1"/>
  <c r="E2121" i="1"/>
  <c r="F2121" i="1"/>
  <c r="E2122" i="1"/>
  <c r="F2122" i="1"/>
  <c r="E2123" i="1"/>
  <c r="F2123" i="1"/>
  <c r="E2124" i="1"/>
  <c r="F2124" i="1"/>
  <c r="E2125" i="1"/>
  <c r="F2125" i="1"/>
  <c r="E2126" i="1"/>
  <c r="F2126" i="1"/>
  <c r="E2127" i="1"/>
  <c r="F2127" i="1"/>
  <c r="E2128" i="1"/>
  <c r="F2128" i="1"/>
  <c r="E2129" i="1"/>
  <c r="F2129" i="1"/>
  <c r="E2130" i="1"/>
  <c r="F2130" i="1"/>
  <c r="E2131" i="1"/>
  <c r="F2131" i="1"/>
  <c r="E2132" i="1"/>
  <c r="F2132" i="1"/>
  <c r="E2133" i="1"/>
  <c r="F2133" i="1"/>
  <c r="E2134" i="1"/>
  <c r="F2134" i="1"/>
  <c r="E2135" i="1"/>
  <c r="F2135" i="1"/>
  <c r="E2136" i="1"/>
  <c r="F2136" i="1"/>
  <c r="E2137" i="1"/>
  <c r="F2137" i="1"/>
  <c r="E2138" i="1"/>
  <c r="F2138" i="1"/>
  <c r="E2139" i="1"/>
  <c r="F2139" i="1"/>
  <c r="E2140" i="1"/>
  <c r="F2140" i="1"/>
  <c r="E2141" i="1"/>
  <c r="F2141" i="1"/>
  <c r="E2142" i="1"/>
  <c r="F2142" i="1"/>
  <c r="E2143" i="1"/>
  <c r="F2143" i="1"/>
  <c r="E2144" i="1"/>
  <c r="F2144" i="1"/>
  <c r="E2145" i="1"/>
  <c r="F2145" i="1"/>
  <c r="E2146" i="1"/>
  <c r="F2146" i="1"/>
  <c r="E2147" i="1"/>
  <c r="F2147" i="1"/>
  <c r="E2148" i="1"/>
  <c r="F2148" i="1"/>
  <c r="E2149" i="1"/>
  <c r="F2149" i="1"/>
  <c r="E2150" i="1"/>
  <c r="F2150" i="1"/>
  <c r="E2151" i="1"/>
  <c r="F2151" i="1"/>
  <c r="E2152" i="1"/>
  <c r="F2152" i="1"/>
  <c r="E2153" i="1"/>
  <c r="F2153" i="1"/>
  <c r="E2154" i="1"/>
  <c r="F2154" i="1"/>
  <c r="E2155" i="1"/>
  <c r="F2155" i="1"/>
  <c r="E2156" i="1"/>
  <c r="F2156" i="1"/>
  <c r="E2157" i="1"/>
  <c r="F2157" i="1"/>
  <c r="E2158" i="1"/>
  <c r="F2158" i="1"/>
  <c r="E2159" i="1"/>
  <c r="F2159" i="1"/>
  <c r="E2160" i="1"/>
  <c r="F2160" i="1"/>
  <c r="E2161" i="1"/>
  <c r="F2161" i="1"/>
  <c r="E2162" i="1"/>
  <c r="F2162" i="1"/>
  <c r="E2163" i="1"/>
  <c r="F2163" i="1"/>
  <c r="E2164" i="1"/>
  <c r="F2164" i="1"/>
  <c r="E2165" i="1"/>
  <c r="F2165" i="1"/>
  <c r="E2166" i="1"/>
  <c r="F2166" i="1"/>
  <c r="E2167" i="1"/>
  <c r="F2167" i="1"/>
  <c r="E2168" i="1"/>
  <c r="F2168" i="1"/>
  <c r="E2169" i="1"/>
  <c r="F2169" i="1"/>
  <c r="E2170" i="1"/>
  <c r="F2170" i="1"/>
  <c r="E2171" i="1"/>
  <c r="F2171" i="1"/>
  <c r="E2172" i="1"/>
  <c r="F2172" i="1"/>
  <c r="E2173" i="1"/>
  <c r="F2173" i="1"/>
  <c r="E2174" i="1"/>
  <c r="F2174" i="1"/>
  <c r="E2175" i="1"/>
  <c r="F2175" i="1"/>
  <c r="E2176" i="1"/>
  <c r="F2176" i="1"/>
  <c r="E2177" i="1"/>
  <c r="F2177" i="1"/>
  <c r="E2178" i="1"/>
  <c r="F2178" i="1"/>
  <c r="E2179" i="1"/>
  <c r="F2179" i="1"/>
  <c r="E2180" i="1"/>
  <c r="F2180" i="1"/>
  <c r="E2181" i="1"/>
  <c r="F2181" i="1"/>
  <c r="E2182" i="1"/>
  <c r="F2182" i="1"/>
  <c r="E2183" i="1"/>
  <c r="F2183" i="1"/>
  <c r="E2184" i="1"/>
  <c r="F2184" i="1"/>
  <c r="E2185" i="1"/>
  <c r="F2185" i="1"/>
  <c r="E2186" i="1"/>
  <c r="F2186" i="1"/>
  <c r="E2187" i="1"/>
  <c r="F2187" i="1"/>
  <c r="E2188" i="1"/>
  <c r="F2188" i="1"/>
  <c r="E2189" i="1"/>
  <c r="F2189" i="1"/>
  <c r="E2190" i="1"/>
  <c r="F2190" i="1"/>
  <c r="E2191" i="1"/>
  <c r="F2191" i="1"/>
  <c r="E2192" i="1"/>
  <c r="F2192" i="1"/>
  <c r="E2193" i="1"/>
  <c r="F2193" i="1"/>
  <c r="E2194" i="1"/>
  <c r="F2194" i="1"/>
  <c r="E2195" i="1"/>
  <c r="F2195" i="1"/>
  <c r="E2196" i="1"/>
  <c r="F2196" i="1"/>
  <c r="E2197" i="1"/>
  <c r="F2197" i="1"/>
  <c r="E2198" i="1"/>
  <c r="F2198" i="1"/>
  <c r="E2199" i="1"/>
  <c r="F2199" i="1"/>
  <c r="E2200" i="1"/>
  <c r="F2200" i="1"/>
  <c r="E2201" i="1"/>
  <c r="F2201" i="1"/>
  <c r="E2202" i="1"/>
  <c r="F2202" i="1"/>
  <c r="E2203" i="1"/>
  <c r="F2203" i="1"/>
  <c r="E2204" i="1"/>
  <c r="F2204" i="1"/>
  <c r="E2205" i="1"/>
  <c r="F2205" i="1"/>
  <c r="E2206" i="1"/>
  <c r="F2206" i="1"/>
  <c r="E2207" i="1"/>
  <c r="F2207" i="1"/>
  <c r="E2208" i="1"/>
  <c r="F2208" i="1"/>
  <c r="E2209" i="1"/>
  <c r="F2209" i="1"/>
  <c r="E2210" i="1"/>
  <c r="F2210" i="1"/>
  <c r="E2211" i="1"/>
  <c r="F2211" i="1"/>
  <c r="E2212" i="1"/>
  <c r="F2212" i="1"/>
  <c r="E2213" i="1"/>
  <c r="F2213" i="1"/>
  <c r="E2214" i="1"/>
  <c r="F2214" i="1"/>
  <c r="E2215" i="1"/>
  <c r="F2215" i="1"/>
  <c r="E2216" i="1"/>
  <c r="F2216" i="1"/>
  <c r="E2217" i="1"/>
  <c r="F2217" i="1"/>
  <c r="E2218" i="1"/>
  <c r="F2218" i="1"/>
  <c r="E2219" i="1"/>
  <c r="F2219" i="1"/>
  <c r="E2220" i="1"/>
  <c r="F2220" i="1"/>
  <c r="E2221" i="1"/>
  <c r="F2221" i="1"/>
  <c r="E2222" i="1"/>
  <c r="F2222" i="1"/>
  <c r="E2223" i="1"/>
  <c r="F2223" i="1"/>
  <c r="E2224" i="1"/>
  <c r="F2224" i="1"/>
  <c r="E2225" i="1"/>
  <c r="F2225" i="1"/>
  <c r="E2226" i="1"/>
  <c r="F2226" i="1"/>
  <c r="E2227" i="1"/>
  <c r="F2227" i="1"/>
  <c r="E2228" i="1"/>
  <c r="F2228" i="1"/>
  <c r="E2229" i="1"/>
  <c r="F2229" i="1"/>
  <c r="E2230" i="1"/>
  <c r="F2230" i="1"/>
  <c r="E2231" i="1"/>
  <c r="F2231" i="1"/>
  <c r="E2232" i="1"/>
  <c r="F2232" i="1"/>
  <c r="E2233" i="1"/>
  <c r="F2233" i="1"/>
  <c r="E2234" i="1"/>
  <c r="F2234" i="1"/>
  <c r="E2235" i="1"/>
  <c r="F2235" i="1"/>
  <c r="E2236" i="1"/>
  <c r="F2236" i="1"/>
  <c r="E2237" i="1"/>
  <c r="F2237" i="1"/>
  <c r="E2238" i="1"/>
  <c r="F2238" i="1"/>
  <c r="E2239" i="1"/>
  <c r="F2239" i="1"/>
  <c r="E2240" i="1"/>
  <c r="F2240" i="1"/>
  <c r="E2241" i="1"/>
  <c r="F2241" i="1"/>
  <c r="E2242" i="1"/>
  <c r="F2242" i="1"/>
  <c r="E2243" i="1"/>
  <c r="F2243" i="1"/>
  <c r="E2244" i="1"/>
  <c r="F2244" i="1"/>
  <c r="E2245" i="1"/>
  <c r="F2245" i="1"/>
  <c r="E2246" i="1"/>
  <c r="F2246" i="1"/>
  <c r="E2247" i="1"/>
  <c r="F2247" i="1"/>
  <c r="E2248" i="1"/>
  <c r="F2248" i="1"/>
  <c r="E2249" i="1"/>
  <c r="F2249" i="1"/>
  <c r="E2250" i="1"/>
  <c r="F2250" i="1"/>
  <c r="E2251" i="1"/>
  <c r="F2251" i="1"/>
  <c r="E2252" i="1"/>
  <c r="F2252" i="1"/>
  <c r="E2253" i="1"/>
  <c r="F2253" i="1"/>
  <c r="E2254" i="1"/>
  <c r="F2254" i="1"/>
  <c r="E2255" i="1"/>
  <c r="F2255" i="1"/>
  <c r="E2256" i="1"/>
  <c r="F2256" i="1"/>
  <c r="E2257" i="1"/>
  <c r="F2257" i="1"/>
  <c r="E2258" i="1"/>
  <c r="F2258" i="1"/>
  <c r="E2259" i="1"/>
  <c r="F2259" i="1"/>
  <c r="E2260" i="1"/>
  <c r="F2260" i="1"/>
  <c r="E2261" i="1"/>
  <c r="F2261" i="1"/>
  <c r="E2262" i="1"/>
  <c r="F2262" i="1"/>
  <c r="E2263" i="1"/>
  <c r="F2263" i="1"/>
  <c r="E2264" i="1"/>
  <c r="F2264" i="1"/>
  <c r="E2265" i="1"/>
  <c r="F2265" i="1"/>
  <c r="E2266" i="1"/>
  <c r="F2266" i="1"/>
  <c r="E2267" i="1"/>
  <c r="F2267" i="1"/>
  <c r="E2268" i="1"/>
  <c r="F2268" i="1"/>
  <c r="E2269" i="1"/>
  <c r="F2269" i="1"/>
  <c r="E2270" i="1"/>
  <c r="F2270" i="1"/>
  <c r="E2271" i="1"/>
  <c r="F2271" i="1"/>
  <c r="E2272" i="1"/>
  <c r="F2272" i="1"/>
  <c r="E2273" i="1"/>
  <c r="F2273" i="1"/>
  <c r="E2274" i="1"/>
  <c r="F2274" i="1"/>
  <c r="E2275" i="1"/>
  <c r="F2275" i="1"/>
  <c r="E2276" i="1"/>
  <c r="F2276" i="1"/>
  <c r="E2277" i="1"/>
  <c r="F2277" i="1"/>
  <c r="E2278" i="1"/>
  <c r="F2278" i="1"/>
  <c r="E2279" i="1"/>
  <c r="F2279" i="1"/>
  <c r="E2280" i="1"/>
  <c r="F2280" i="1"/>
  <c r="E2281" i="1"/>
  <c r="F2281" i="1"/>
  <c r="E2282" i="1"/>
  <c r="F2282" i="1"/>
  <c r="E2283" i="1"/>
  <c r="F2283" i="1"/>
  <c r="E2284" i="1"/>
  <c r="F2284" i="1"/>
  <c r="E2285" i="1"/>
  <c r="F2285" i="1"/>
  <c r="E2286" i="1"/>
  <c r="F2286" i="1"/>
  <c r="E2287" i="1"/>
  <c r="F2287" i="1"/>
  <c r="E2288" i="1"/>
  <c r="F2288" i="1"/>
  <c r="E2289" i="1"/>
  <c r="F2289" i="1"/>
  <c r="E2290" i="1"/>
  <c r="F2290" i="1"/>
  <c r="E2291" i="1"/>
  <c r="F2291" i="1"/>
  <c r="E2292" i="1"/>
  <c r="F2292" i="1"/>
  <c r="E2293" i="1"/>
  <c r="F2293" i="1"/>
  <c r="E2294" i="1"/>
  <c r="F2294" i="1"/>
  <c r="E2295" i="1"/>
  <c r="F2295" i="1"/>
  <c r="E2296" i="1"/>
  <c r="F2296" i="1"/>
  <c r="E2297" i="1"/>
  <c r="F2297" i="1"/>
  <c r="E2298" i="1"/>
  <c r="F2298" i="1"/>
  <c r="E2299" i="1"/>
  <c r="F2299" i="1"/>
  <c r="E2300" i="1"/>
  <c r="F2300" i="1"/>
  <c r="E2301" i="1"/>
  <c r="F2301" i="1"/>
  <c r="E2302" i="1"/>
  <c r="F2302" i="1"/>
  <c r="E2303" i="1"/>
  <c r="F2303" i="1"/>
  <c r="E2304" i="1"/>
  <c r="F2304" i="1"/>
  <c r="E2305" i="1"/>
  <c r="F2305" i="1"/>
  <c r="E2306" i="1"/>
  <c r="F2306" i="1"/>
  <c r="E2307" i="1"/>
  <c r="F2307" i="1"/>
  <c r="E2308" i="1"/>
  <c r="F2308" i="1"/>
  <c r="E2309" i="1"/>
  <c r="F2309" i="1"/>
  <c r="E2310" i="1"/>
  <c r="F2310" i="1"/>
  <c r="E2311" i="1"/>
  <c r="F2311" i="1"/>
  <c r="E2312" i="1"/>
  <c r="F2312" i="1"/>
  <c r="E2313" i="1"/>
  <c r="F2313" i="1"/>
  <c r="E2314" i="1"/>
  <c r="F2314" i="1"/>
  <c r="E2315" i="1"/>
  <c r="F2315" i="1"/>
  <c r="E2316" i="1"/>
  <c r="F2316" i="1"/>
  <c r="E2317" i="1"/>
  <c r="F2317" i="1"/>
  <c r="E2318" i="1"/>
  <c r="F2318" i="1"/>
  <c r="E2319" i="1"/>
  <c r="F2319" i="1"/>
  <c r="E2320" i="1"/>
  <c r="F2320" i="1"/>
  <c r="E2321" i="1"/>
  <c r="F2321" i="1"/>
  <c r="E2322" i="1"/>
  <c r="F2322" i="1"/>
  <c r="E2323" i="1"/>
  <c r="F2323" i="1"/>
  <c r="E2324" i="1"/>
  <c r="F2324" i="1"/>
  <c r="E2325" i="1"/>
  <c r="F2325" i="1"/>
  <c r="E2326" i="1"/>
  <c r="F2326" i="1"/>
  <c r="E2327" i="1"/>
  <c r="F2327" i="1"/>
  <c r="E2328" i="1"/>
  <c r="F2328" i="1"/>
  <c r="E2329" i="1"/>
  <c r="F2329" i="1"/>
  <c r="E2330" i="1"/>
  <c r="F2330" i="1"/>
  <c r="E2331" i="1"/>
  <c r="F2331" i="1"/>
  <c r="E2332" i="1"/>
  <c r="F2332" i="1"/>
  <c r="E2333" i="1"/>
  <c r="F2333" i="1"/>
  <c r="E2334" i="1"/>
  <c r="F2334" i="1"/>
  <c r="E2335" i="1"/>
  <c r="F2335" i="1"/>
  <c r="E2336" i="1"/>
  <c r="F2336" i="1"/>
  <c r="E2337" i="1"/>
  <c r="F2337" i="1"/>
  <c r="E2338" i="1"/>
  <c r="F2338" i="1"/>
  <c r="E2339" i="1"/>
  <c r="F2339" i="1"/>
  <c r="E2340" i="1"/>
  <c r="F2340" i="1"/>
  <c r="E2341" i="1"/>
  <c r="F2341" i="1"/>
  <c r="E2342" i="1"/>
  <c r="F2342" i="1"/>
  <c r="E2343" i="1"/>
  <c r="F2343" i="1"/>
  <c r="E2344" i="1"/>
  <c r="F2344" i="1"/>
  <c r="M10" i="2"/>
  <c r="D2" i="4"/>
  <c r="D2337" i="4"/>
  <c r="C2337" i="4"/>
  <c r="D2336" i="4"/>
  <c r="C2336" i="4"/>
  <c r="D2335" i="4"/>
  <c r="C2335" i="4"/>
  <c r="D2334" i="4"/>
  <c r="C2334" i="4"/>
  <c r="D2333" i="4"/>
  <c r="C2333" i="4"/>
  <c r="D2332" i="4"/>
  <c r="C2332" i="4"/>
  <c r="D2331" i="4"/>
  <c r="C2331" i="4"/>
  <c r="D2330" i="4"/>
  <c r="C2330" i="4"/>
  <c r="D2329" i="4"/>
  <c r="C2329" i="4"/>
  <c r="D2328" i="4"/>
  <c r="C2328" i="4"/>
  <c r="D2327" i="4"/>
  <c r="C2327" i="4"/>
  <c r="D2326" i="4"/>
  <c r="C2326" i="4"/>
  <c r="D2325" i="4"/>
  <c r="C2325" i="4"/>
  <c r="D2324" i="4"/>
  <c r="C2324" i="4"/>
  <c r="D2323" i="4"/>
  <c r="C2323" i="4"/>
  <c r="D2322" i="4"/>
  <c r="C2322" i="4"/>
  <c r="D2321" i="4"/>
  <c r="C2321" i="4"/>
  <c r="D2320" i="4"/>
  <c r="C2320" i="4"/>
  <c r="D2319" i="4"/>
  <c r="C2319" i="4"/>
  <c r="D2318" i="4"/>
  <c r="C2318" i="4"/>
  <c r="D2317" i="4"/>
  <c r="C2317" i="4"/>
  <c r="D2316" i="4"/>
  <c r="C2316" i="4"/>
  <c r="D2315" i="4"/>
  <c r="C2315" i="4"/>
  <c r="D2314" i="4"/>
  <c r="C2314" i="4"/>
  <c r="D2313" i="4"/>
  <c r="C2313" i="4"/>
  <c r="D2312" i="4"/>
  <c r="C2312" i="4"/>
  <c r="D2311" i="4"/>
  <c r="C2311" i="4"/>
  <c r="D2310" i="4"/>
  <c r="C2310" i="4"/>
  <c r="D2309" i="4"/>
  <c r="C2309" i="4"/>
  <c r="D2308" i="4"/>
  <c r="C2308" i="4"/>
  <c r="D2307" i="4"/>
  <c r="C2307" i="4"/>
  <c r="D2306" i="4"/>
  <c r="C2306" i="4"/>
  <c r="D2305" i="4"/>
  <c r="C2305" i="4"/>
  <c r="D2304" i="4"/>
  <c r="C2304" i="4"/>
  <c r="D2303" i="4"/>
  <c r="C2303" i="4"/>
  <c r="D2302" i="4"/>
  <c r="C2302" i="4"/>
  <c r="D2301" i="4"/>
  <c r="C2301" i="4"/>
  <c r="D2300" i="4"/>
  <c r="C2300" i="4"/>
  <c r="D2299" i="4"/>
  <c r="C2299" i="4"/>
  <c r="D2298" i="4"/>
  <c r="C2298" i="4"/>
  <c r="D2297" i="4"/>
  <c r="C2297" i="4"/>
  <c r="D2296" i="4"/>
  <c r="C2296" i="4"/>
  <c r="D2295" i="4"/>
  <c r="C2295" i="4"/>
  <c r="D2294" i="4"/>
  <c r="C2294" i="4"/>
  <c r="D2293" i="4"/>
  <c r="C2293" i="4"/>
  <c r="D2292" i="4"/>
  <c r="C2292" i="4"/>
  <c r="D2291" i="4"/>
  <c r="C2291" i="4"/>
  <c r="D2290" i="4"/>
  <c r="C2290" i="4"/>
  <c r="D2289" i="4"/>
  <c r="C2289" i="4"/>
  <c r="D2288" i="4"/>
  <c r="C2288" i="4"/>
  <c r="D2287" i="4"/>
  <c r="C2287" i="4"/>
  <c r="D2286" i="4"/>
  <c r="C2286" i="4"/>
  <c r="D2285" i="4"/>
  <c r="C2285" i="4"/>
  <c r="D2284" i="4"/>
  <c r="C2284" i="4"/>
  <c r="D2283" i="4"/>
  <c r="C2283" i="4"/>
  <c r="D2282" i="4"/>
  <c r="C2282" i="4"/>
  <c r="D2281" i="4"/>
  <c r="C2281" i="4"/>
  <c r="D2280" i="4"/>
  <c r="C2280" i="4"/>
  <c r="D2279" i="4"/>
  <c r="C2279" i="4"/>
  <c r="D2278" i="4"/>
  <c r="C2278" i="4"/>
  <c r="D2277" i="4"/>
  <c r="C2277" i="4"/>
  <c r="D2276" i="4"/>
  <c r="C2276" i="4"/>
  <c r="D2275" i="4"/>
  <c r="C2275" i="4"/>
  <c r="D2274" i="4"/>
  <c r="C2274" i="4"/>
  <c r="D2273" i="4"/>
  <c r="C2273" i="4"/>
  <c r="D2272" i="4"/>
  <c r="C2272" i="4"/>
  <c r="D2271" i="4"/>
  <c r="C2271" i="4"/>
  <c r="D2270" i="4"/>
  <c r="C2270" i="4"/>
  <c r="D2269" i="4"/>
  <c r="C2269" i="4"/>
  <c r="D2268" i="4"/>
  <c r="C2268" i="4"/>
  <c r="D2267" i="4"/>
  <c r="C2267" i="4"/>
  <c r="D2266" i="4"/>
  <c r="C2266" i="4"/>
  <c r="D2265" i="4"/>
  <c r="C2265" i="4"/>
  <c r="D2264" i="4"/>
  <c r="C2264" i="4"/>
  <c r="D2263" i="4"/>
  <c r="C2263" i="4"/>
  <c r="D2262" i="4"/>
  <c r="C2262" i="4"/>
  <c r="D2261" i="4"/>
  <c r="C2261" i="4"/>
  <c r="D2260" i="4"/>
  <c r="C2260" i="4"/>
  <c r="D2259" i="4"/>
  <c r="C2259" i="4"/>
  <c r="D2258" i="4"/>
  <c r="C2258" i="4"/>
  <c r="D2257" i="4"/>
  <c r="C2257" i="4"/>
  <c r="D2256" i="4"/>
  <c r="C2256" i="4"/>
  <c r="D2255" i="4"/>
  <c r="C2255" i="4"/>
  <c r="D2254" i="4"/>
  <c r="C2254" i="4"/>
  <c r="D2253" i="4"/>
  <c r="C2253" i="4"/>
  <c r="D2252" i="4"/>
  <c r="C2252" i="4"/>
  <c r="D2251" i="4"/>
  <c r="C2251" i="4"/>
  <c r="D2250" i="4"/>
  <c r="C2250" i="4"/>
  <c r="D2249" i="4"/>
  <c r="C2249" i="4"/>
  <c r="D2248" i="4"/>
  <c r="C2248" i="4"/>
  <c r="D2247" i="4"/>
  <c r="C2247" i="4"/>
  <c r="D2246" i="4"/>
  <c r="C2246" i="4"/>
  <c r="D2245" i="4"/>
  <c r="C2245" i="4"/>
  <c r="D2244" i="4"/>
  <c r="C2244" i="4"/>
  <c r="D2243" i="4"/>
  <c r="C2243" i="4"/>
  <c r="D2242" i="4"/>
  <c r="C2242" i="4"/>
  <c r="D2241" i="4"/>
  <c r="C2241" i="4"/>
  <c r="D2240" i="4"/>
  <c r="C2240" i="4"/>
  <c r="D2239" i="4"/>
  <c r="C2239" i="4"/>
  <c r="D2238" i="4"/>
  <c r="C2238" i="4"/>
  <c r="D2237" i="4"/>
  <c r="C2237" i="4"/>
  <c r="D2236" i="4"/>
  <c r="C2236" i="4"/>
  <c r="D2235" i="4"/>
  <c r="C2235" i="4"/>
  <c r="D2234" i="4"/>
  <c r="C2234" i="4"/>
  <c r="D2233" i="4"/>
  <c r="C2233" i="4"/>
  <c r="D2232" i="4"/>
  <c r="C2232" i="4"/>
  <c r="D2231" i="4"/>
  <c r="C2231" i="4"/>
  <c r="D2230" i="4"/>
  <c r="C2230" i="4"/>
  <c r="D2229" i="4"/>
  <c r="C2229" i="4"/>
  <c r="D2228" i="4"/>
  <c r="C2228" i="4"/>
  <c r="D2227" i="4"/>
  <c r="C2227" i="4"/>
  <c r="D2226" i="4"/>
  <c r="C2226" i="4"/>
  <c r="D2225" i="4"/>
  <c r="C2225" i="4"/>
  <c r="D2224" i="4"/>
  <c r="C2224" i="4"/>
  <c r="D2223" i="4"/>
  <c r="C2223" i="4"/>
  <c r="D2222" i="4"/>
  <c r="C2222" i="4"/>
  <c r="D2221" i="4"/>
  <c r="C2221" i="4"/>
  <c r="D2220" i="4"/>
  <c r="C2220" i="4"/>
  <c r="D2219" i="4"/>
  <c r="C2219" i="4"/>
  <c r="D2218" i="4"/>
  <c r="C2218" i="4"/>
  <c r="D2217" i="4"/>
  <c r="C2217" i="4"/>
  <c r="D2216" i="4"/>
  <c r="C2216" i="4"/>
  <c r="D2215" i="4"/>
  <c r="C2215" i="4"/>
  <c r="D2214" i="4"/>
  <c r="C2214" i="4"/>
  <c r="D2213" i="4"/>
  <c r="C2213" i="4"/>
  <c r="D2212" i="4"/>
  <c r="C2212" i="4"/>
  <c r="D2211" i="4"/>
  <c r="C2211" i="4"/>
  <c r="D2210" i="4"/>
  <c r="C2210" i="4"/>
  <c r="D2209" i="4"/>
  <c r="C2209" i="4"/>
  <c r="D2208" i="4"/>
  <c r="C2208" i="4"/>
  <c r="D2207" i="4"/>
  <c r="C2207" i="4"/>
  <c r="D2206" i="4"/>
  <c r="C2206" i="4"/>
  <c r="D2205" i="4"/>
  <c r="C2205" i="4"/>
  <c r="D2204" i="4"/>
  <c r="C2204" i="4"/>
  <c r="D2203" i="4"/>
  <c r="C2203" i="4"/>
  <c r="D2202" i="4"/>
  <c r="C2202" i="4"/>
  <c r="D2201" i="4"/>
  <c r="C2201" i="4"/>
  <c r="D2200" i="4"/>
  <c r="C2200" i="4"/>
  <c r="D2199" i="4"/>
  <c r="C2199" i="4"/>
  <c r="D2198" i="4"/>
  <c r="C2198" i="4"/>
  <c r="D2197" i="4"/>
  <c r="C2197" i="4"/>
  <c r="D2196" i="4"/>
  <c r="C2196" i="4"/>
  <c r="D2195" i="4"/>
  <c r="C2195" i="4"/>
  <c r="D2194" i="4"/>
  <c r="C2194" i="4"/>
  <c r="D2193" i="4"/>
  <c r="C2193" i="4"/>
  <c r="D2192" i="4"/>
  <c r="C2192" i="4"/>
  <c r="D2191" i="4"/>
  <c r="C2191" i="4"/>
  <c r="D2190" i="4"/>
  <c r="C2190" i="4"/>
  <c r="D2189" i="4"/>
  <c r="C2189" i="4"/>
  <c r="D2188" i="4"/>
  <c r="C2188" i="4"/>
  <c r="D2187" i="4"/>
  <c r="C2187" i="4"/>
  <c r="D2186" i="4"/>
  <c r="C2186" i="4"/>
  <c r="D2185" i="4"/>
  <c r="C2185" i="4"/>
  <c r="D2184" i="4"/>
  <c r="C2184" i="4"/>
  <c r="D2183" i="4"/>
  <c r="C2183" i="4"/>
  <c r="D2182" i="4"/>
  <c r="C2182" i="4"/>
  <c r="D2181" i="4"/>
  <c r="C2181" i="4"/>
  <c r="D2180" i="4"/>
  <c r="C2180" i="4"/>
  <c r="D2179" i="4"/>
  <c r="C2179" i="4"/>
  <c r="D2178" i="4"/>
  <c r="C2178" i="4"/>
  <c r="D2177" i="4"/>
  <c r="C2177" i="4"/>
  <c r="D2176" i="4"/>
  <c r="C2176" i="4"/>
  <c r="D2175" i="4"/>
  <c r="C2175" i="4"/>
  <c r="D2174" i="4"/>
  <c r="C2174" i="4"/>
  <c r="D2173" i="4"/>
  <c r="C2173" i="4"/>
  <c r="D2172" i="4"/>
  <c r="C2172" i="4"/>
  <c r="D2171" i="4"/>
  <c r="C2171" i="4"/>
  <c r="D2170" i="4"/>
  <c r="C2170" i="4"/>
  <c r="D2169" i="4"/>
  <c r="C2169" i="4"/>
  <c r="D2168" i="4"/>
  <c r="C2168" i="4"/>
  <c r="D2167" i="4"/>
  <c r="C2167" i="4"/>
  <c r="D2166" i="4"/>
  <c r="C2166" i="4"/>
  <c r="D2165" i="4"/>
  <c r="C2165" i="4"/>
  <c r="D2164" i="4"/>
  <c r="C2164" i="4"/>
  <c r="D2163" i="4"/>
  <c r="C2163" i="4"/>
  <c r="D2162" i="4"/>
  <c r="C2162" i="4"/>
  <c r="D2161" i="4"/>
  <c r="C2161" i="4"/>
  <c r="D2160" i="4"/>
  <c r="C2160" i="4"/>
  <c r="D2159" i="4"/>
  <c r="C2159" i="4"/>
  <c r="D2158" i="4"/>
  <c r="C2158" i="4"/>
  <c r="D2157" i="4"/>
  <c r="C2157" i="4"/>
  <c r="D2156" i="4"/>
  <c r="C2156" i="4"/>
  <c r="D2155" i="4"/>
  <c r="C2155" i="4"/>
  <c r="D2154" i="4"/>
  <c r="C2154" i="4"/>
  <c r="D2153" i="4"/>
  <c r="C2153" i="4"/>
  <c r="D2152" i="4"/>
  <c r="C2152" i="4"/>
  <c r="D2151" i="4"/>
  <c r="C2151" i="4"/>
  <c r="D2150" i="4"/>
  <c r="C2150" i="4"/>
  <c r="D2149" i="4"/>
  <c r="C2149" i="4"/>
  <c r="D2148" i="4"/>
  <c r="C2148" i="4"/>
  <c r="D2147" i="4"/>
  <c r="C2147" i="4"/>
  <c r="D2146" i="4"/>
  <c r="C2146" i="4"/>
  <c r="D2145" i="4"/>
  <c r="C2145" i="4"/>
  <c r="D2144" i="4"/>
  <c r="C2144" i="4"/>
  <c r="D2143" i="4"/>
  <c r="C2143" i="4"/>
  <c r="D2142" i="4"/>
  <c r="C2142" i="4"/>
  <c r="D2141" i="4"/>
  <c r="C2141" i="4"/>
  <c r="D2140" i="4"/>
  <c r="C2140" i="4"/>
  <c r="D2139" i="4"/>
  <c r="C2139" i="4"/>
  <c r="D2138" i="4"/>
  <c r="C2138" i="4"/>
  <c r="D2137" i="4"/>
  <c r="C2137" i="4"/>
  <c r="D2136" i="4"/>
  <c r="C2136" i="4"/>
  <c r="D2135" i="4"/>
  <c r="C2135" i="4"/>
  <c r="D2134" i="4"/>
  <c r="C2134" i="4"/>
  <c r="D2133" i="4"/>
  <c r="C2133" i="4"/>
  <c r="D2132" i="4"/>
  <c r="C2132" i="4"/>
  <c r="D2131" i="4"/>
  <c r="C2131" i="4"/>
  <c r="D2130" i="4"/>
  <c r="C2130" i="4"/>
  <c r="D2129" i="4"/>
  <c r="C2129" i="4"/>
  <c r="D2128" i="4"/>
  <c r="C2128" i="4"/>
  <c r="D2127" i="4"/>
  <c r="C2127" i="4"/>
  <c r="D2126" i="4"/>
  <c r="C2126" i="4"/>
  <c r="D2125" i="4"/>
  <c r="C2125" i="4"/>
  <c r="D2124" i="4"/>
  <c r="C2124" i="4"/>
  <c r="D2123" i="4"/>
  <c r="C2123" i="4"/>
  <c r="D2122" i="4"/>
  <c r="C2122" i="4"/>
  <c r="D2121" i="4"/>
  <c r="C2121" i="4"/>
  <c r="D2120" i="4"/>
  <c r="C2120" i="4"/>
  <c r="D2119" i="4"/>
  <c r="C2119" i="4"/>
  <c r="D2118" i="4"/>
  <c r="C2118" i="4"/>
  <c r="D2117" i="4"/>
  <c r="C2117" i="4"/>
  <c r="D2116" i="4"/>
  <c r="C2116" i="4"/>
  <c r="D2115" i="4"/>
  <c r="C2115" i="4"/>
  <c r="D2114" i="4"/>
  <c r="C2114" i="4"/>
  <c r="D2113" i="4"/>
  <c r="C2113" i="4"/>
  <c r="D2112" i="4"/>
  <c r="C2112" i="4"/>
  <c r="D2111" i="4"/>
  <c r="C2111" i="4"/>
  <c r="D2110" i="4"/>
  <c r="C2110" i="4"/>
  <c r="D2109" i="4"/>
  <c r="C2109" i="4"/>
  <c r="D2108" i="4"/>
  <c r="C2108" i="4"/>
  <c r="D2107" i="4"/>
  <c r="C2107" i="4"/>
  <c r="D2106" i="4"/>
  <c r="C2106" i="4"/>
  <c r="D2105" i="4"/>
  <c r="C2105" i="4"/>
  <c r="D2104" i="4"/>
  <c r="C2104" i="4"/>
  <c r="D2103" i="4"/>
  <c r="C2103" i="4"/>
  <c r="D2102" i="4"/>
  <c r="C2102" i="4"/>
  <c r="D2101" i="4"/>
  <c r="C2101" i="4"/>
  <c r="D2100" i="4"/>
  <c r="C2100" i="4"/>
  <c r="D2099" i="4"/>
  <c r="C2099" i="4"/>
  <c r="D2098" i="4"/>
  <c r="C2098" i="4"/>
  <c r="D2097" i="4"/>
  <c r="C2097" i="4"/>
  <c r="D2096" i="4"/>
  <c r="C2096" i="4"/>
  <c r="D2095" i="4"/>
  <c r="C2095" i="4"/>
  <c r="D2094" i="4"/>
  <c r="C2094" i="4"/>
  <c r="D2093" i="4"/>
  <c r="C2093" i="4"/>
  <c r="D2092" i="4"/>
  <c r="C2092" i="4"/>
  <c r="D2091" i="4"/>
  <c r="C2091" i="4"/>
  <c r="D2090" i="4"/>
  <c r="C2090" i="4"/>
  <c r="D2089" i="4"/>
  <c r="C2089" i="4"/>
  <c r="D2088" i="4"/>
  <c r="C2088" i="4"/>
  <c r="D2087" i="4"/>
  <c r="C2087" i="4"/>
  <c r="D2086" i="4"/>
  <c r="C2086" i="4"/>
  <c r="D2085" i="4"/>
  <c r="C2085" i="4"/>
  <c r="D2084" i="4"/>
  <c r="C2084" i="4"/>
  <c r="D2083" i="4"/>
  <c r="C2083" i="4"/>
  <c r="D2082" i="4"/>
  <c r="C2082" i="4"/>
  <c r="D2081" i="4"/>
  <c r="C2081" i="4"/>
  <c r="D2080" i="4"/>
  <c r="C2080" i="4"/>
  <c r="D2079" i="4"/>
  <c r="C2079" i="4"/>
  <c r="D2078" i="4"/>
  <c r="C2078" i="4"/>
  <c r="D2077" i="4"/>
  <c r="C2077" i="4"/>
  <c r="D2076" i="4"/>
  <c r="C2076" i="4"/>
  <c r="D2075" i="4"/>
  <c r="C2075" i="4"/>
  <c r="D2074" i="4"/>
  <c r="C2074" i="4"/>
  <c r="D2073" i="4"/>
  <c r="C2073" i="4"/>
  <c r="D2072" i="4"/>
  <c r="C2072" i="4"/>
  <c r="D2071" i="4"/>
  <c r="C2071" i="4"/>
  <c r="D2070" i="4"/>
  <c r="C2070" i="4"/>
  <c r="D2069" i="4"/>
  <c r="C2069" i="4"/>
  <c r="D2068" i="4"/>
  <c r="C2068" i="4"/>
  <c r="D2067" i="4"/>
  <c r="C2067" i="4"/>
  <c r="D2066" i="4"/>
  <c r="C2066" i="4"/>
  <c r="D2065" i="4"/>
  <c r="C2065" i="4"/>
  <c r="D2064" i="4"/>
  <c r="C2064" i="4"/>
  <c r="D2063" i="4"/>
  <c r="C2063" i="4"/>
  <c r="D2062" i="4"/>
  <c r="C2062" i="4"/>
  <c r="D2061" i="4"/>
  <c r="C2061" i="4"/>
  <c r="D2060" i="4"/>
  <c r="C2060" i="4"/>
  <c r="D2059" i="4"/>
  <c r="C2059" i="4"/>
  <c r="D2058" i="4"/>
  <c r="C2058" i="4"/>
  <c r="D2057" i="4"/>
  <c r="C2057" i="4"/>
  <c r="D2056" i="4"/>
  <c r="C2056" i="4"/>
  <c r="D2055" i="4"/>
  <c r="C2055" i="4"/>
  <c r="D2054" i="4"/>
  <c r="C2054" i="4"/>
  <c r="D2053" i="4"/>
  <c r="C2053" i="4"/>
  <c r="D2052" i="4"/>
  <c r="C2052" i="4"/>
  <c r="D2051" i="4"/>
  <c r="C2051" i="4"/>
  <c r="D2050" i="4"/>
  <c r="C2050" i="4"/>
  <c r="D2049" i="4"/>
  <c r="C2049" i="4"/>
  <c r="D2048" i="4"/>
  <c r="C2048" i="4"/>
  <c r="D2047" i="4"/>
  <c r="C2047" i="4"/>
  <c r="D2046" i="4"/>
  <c r="C2046" i="4"/>
  <c r="D2045" i="4"/>
  <c r="C2045" i="4"/>
  <c r="D2044" i="4"/>
  <c r="C2044" i="4"/>
  <c r="D2043" i="4"/>
  <c r="C2043" i="4"/>
  <c r="D2042" i="4"/>
  <c r="C2042" i="4"/>
  <c r="D2041" i="4"/>
  <c r="C2041" i="4"/>
  <c r="D2040" i="4"/>
  <c r="C2040" i="4"/>
  <c r="D2039" i="4"/>
  <c r="C2039" i="4"/>
  <c r="D2038" i="4"/>
  <c r="C2038" i="4"/>
  <c r="D2037" i="4"/>
  <c r="C2037" i="4"/>
  <c r="D2036" i="4"/>
  <c r="C2036" i="4"/>
  <c r="D2035" i="4"/>
  <c r="C2035" i="4"/>
  <c r="D2034" i="4"/>
  <c r="C2034" i="4"/>
  <c r="D2033" i="4"/>
  <c r="C2033" i="4"/>
  <c r="D2032" i="4"/>
  <c r="C2032" i="4"/>
  <c r="D2031" i="4"/>
  <c r="C2031" i="4"/>
  <c r="D2030" i="4"/>
  <c r="C2030" i="4"/>
  <c r="D2029" i="4"/>
  <c r="C2029" i="4"/>
  <c r="D2028" i="4"/>
  <c r="C2028" i="4"/>
  <c r="D2027" i="4"/>
  <c r="C2027" i="4"/>
  <c r="D2026" i="4"/>
  <c r="C2026" i="4"/>
  <c r="D2025" i="4"/>
  <c r="C2025" i="4"/>
  <c r="D2024" i="4"/>
  <c r="C2024" i="4"/>
  <c r="D2023" i="4"/>
  <c r="C2023" i="4"/>
  <c r="D2022" i="4"/>
  <c r="C2022" i="4"/>
  <c r="D2021" i="4"/>
  <c r="C2021" i="4"/>
  <c r="D2020" i="4"/>
  <c r="C2020" i="4"/>
  <c r="D2019" i="4"/>
  <c r="C2019" i="4"/>
  <c r="D2018" i="4"/>
  <c r="C2018" i="4"/>
  <c r="D2017" i="4"/>
  <c r="C2017" i="4"/>
  <c r="D2016" i="4"/>
  <c r="C2016" i="4"/>
  <c r="D2015" i="4"/>
  <c r="C2015" i="4"/>
  <c r="D2014" i="4"/>
  <c r="C2014" i="4"/>
  <c r="D2013" i="4"/>
  <c r="C2013" i="4"/>
  <c r="D2012" i="4"/>
  <c r="C2012" i="4"/>
  <c r="D2011" i="4"/>
  <c r="C2011" i="4"/>
  <c r="D2010" i="4"/>
  <c r="C2010" i="4"/>
  <c r="D2009" i="4"/>
  <c r="C2009" i="4"/>
  <c r="D2008" i="4"/>
  <c r="C2008" i="4"/>
  <c r="D2007" i="4"/>
  <c r="C2007" i="4"/>
  <c r="D2006" i="4"/>
  <c r="C2006" i="4"/>
  <c r="D2005" i="4"/>
  <c r="C2005" i="4"/>
  <c r="D2004" i="4"/>
  <c r="C2004" i="4"/>
  <c r="D2003" i="4"/>
  <c r="C2003" i="4"/>
  <c r="D2002" i="4"/>
  <c r="C2002" i="4"/>
  <c r="D2001" i="4"/>
  <c r="C2001" i="4"/>
  <c r="D2000" i="4"/>
  <c r="C2000" i="4"/>
  <c r="D1999" i="4"/>
  <c r="C1999" i="4"/>
  <c r="D1998" i="4"/>
  <c r="C1998" i="4"/>
  <c r="D1997" i="4"/>
  <c r="C1997" i="4"/>
  <c r="D1996" i="4"/>
  <c r="C1996" i="4"/>
  <c r="D1995" i="4"/>
  <c r="C1995" i="4"/>
  <c r="D1994" i="4"/>
  <c r="C1994" i="4"/>
  <c r="D1993" i="4"/>
  <c r="C1993" i="4"/>
  <c r="D1992" i="4"/>
  <c r="C1992" i="4"/>
  <c r="D1991" i="4"/>
  <c r="C1991" i="4"/>
  <c r="D1990" i="4"/>
  <c r="C1990" i="4"/>
  <c r="D1989" i="4"/>
  <c r="C1989" i="4"/>
  <c r="D1988" i="4"/>
  <c r="C1988" i="4"/>
  <c r="D1987" i="4"/>
  <c r="C1987" i="4"/>
  <c r="D1986" i="4"/>
  <c r="C1986" i="4"/>
  <c r="D1985" i="4"/>
  <c r="C1985" i="4"/>
  <c r="D1984" i="4"/>
  <c r="C1984" i="4"/>
  <c r="D1983" i="4"/>
  <c r="C1983" i="4"/>
  <c r="D1982" i="4"/>
  <c r="C1982" i="4"/>
  <c r="D1981" i="4"/>
  <c r="C1981" i="4"/>
  <c r="D1980" i="4"/>
  <c r="C1980" i="4"/>
  <c r="D1979" i="4"/>
  <c r="C1979" i="4"/>
  <c r="D1978" i="4"/>
  <c r="C1978" i="4"/>
  <c r="D1977" i="4"/>
  <c r="C1977" i="4"/>
  <c r="D1976" i="4"/>
  <c r="C1976" i="4"/>
  <c r="D1975" i="4"/>
  <c r="C1975" i="4"/>
  <c r="D1974" i="4"/>
  <c r="C1974" i="4"/>
  <c r="D1973" i="4"/>
  <c r="C1973" i="4"/>
  <c r="D1972" i="4"/>
  <c r="C1972" i="4"/>
  <c r="D1971" i="4"/>
  <c r="C1971" i="4"/>
  <c r="D1970" i="4"/>
  <c r="C1970" i="4"/>
  <c r="D1969" i="4"/>
  <c r="C1969" i="4"/>
  <c r="D1968" i="4"/>
  <c r="C1968" i="4"/>
  <c r="D1967" i="4"/>
  <c r="C1967" i="4"/>
  <c r="D1966" i="4"/>
  <c r="C1966" i="4"/>
  <c r="D1965" i="4"/>
  <c r="C1965" i="4"/>
  <c r="D1964" i="4"/>
  <c r="C1964" i="4"/>
  <c r="D1963" i="4"/>
  <c r="C1963" i="4"/>
  <c r="D1962" i="4"/>
  <c r="C1962" i="4"/>
  <c r="D1961" i="4"/>
  <c r="C1961" i="4"/>
  <c r="D1960" i="4"/>
  <c r="C1960" i="4"/>
  <c r="D1959" i="4"/>
  <c r="C1959" i="4"/>
  <c r="D1958" i="4"/>
  <c r="C1958" i="4"/>
  <c r="D1957" i="4"/>
  <c r="C1957" i="4"/>
  <c r="D1956" i="4"/>
  <c r="C1956" i="4"/>
  <c r="D1955" i="4"/>
  <c r="C1955" i="4"/>
  <c r="D1954" i="4"/>
  <c r="C1954" i="4"/>
  <c r="D1953" i="4"/>
  <c r="C1953" i="4"/>
  <c r="D1952" i="4"/>
  <c r="C1952" i="4"/>
  <c r="D1951" i="4"/>
  <c r="C1951" i="4"/>
  <c r="D1950" i="4"/>
  <c r="C1950" i="4"/>
  <c r="D1949" i="4"/>
  <c r="C1949" i="4"/>
  <c r="D1948" i="4"/>
  <c r="C1948" i="4"/>
  <c r="D1947" i="4"/>
  <c r="C1947" i="4"/>
  <c r="D1946" i="4"/>
  <c r="C1946" i="4"/>
  <c r="D1945" i="4"/>
  <c r="C1945" i="4"/>
  <c r="D1944" i="4"/>
  <c r="C1944" i="4"/>
  <c r="D1943" i="4"/>
  <c r="C1943" i="4"/>
  <c r="D1942" i="4"/>
  <c r="C1942" i="4"/>
  <c r="D1941" i="4"/>
  <c r="C1941" i="4"/>
  <c r="D1940" i="4"/>
  <c r="C1940" i="4"/>
  <c r="D1939" i="4"/>
  <c r="C1939" i="4"/>
  <c r="D1938" i="4"/>
  <c r="C1938" i="4"/>
  <c r="D1937" i="4"/>
  <c r="C1937" i="4"/>
  <c r="D1936" i="4"/>
  <c r="C1936" i="4"/>
  <c r="D1935" i="4"/>
  <c r="C1935" i="4"/>
  <c r="D1934" i="4"/>
  <c r="C1934" i="4"/>
  <c r="D1933" i="4"/>
  <c r="C1933" i="4"/>
  <c r="D1932" i="4"/>
  <c r="C1932" i="4"/>
  <c r="D1931" i="4"/>
  <c r="C1931" i="4"/>
  <c r="D1930" i="4"/>
  <c r="C1930" i="4"/>
  <c r="D1929" i="4"/>
  <c r="C1929" i="4"/>
  <c r="D1928" i="4"/>
  <c r="C1928" i="4"/>
  <c r="D1927" i="4"/>
  <c r="C1927" i="4"/>
  <c r="D1926" i="4"/>
  <c r="C1926" i="4"/>
  <c r="D1925" i="4"/>
  <c r="C1925" i="4"/>
  <c r="D1924" i="4"/>
  <c r="C1924" i="4"/>
  <c r="D1923" i="4"/>
  <c r="C1923" i="4"/>
  <c r="D1922" i="4"/>
  <c r="C1922" i="4"/>
  <c r="D1921" i="4"/>
  <c r="C1921" i="4"/>
  <c r="D1920" i="4"/>
  <c r="C1920" i="4"/>
  <c r="D1919" i="4"/>
  <c r="C1919" i="4"/>
  <c r="D1918" i="4"/>
  <c r="C1918" i="4"/>
  <c r="D1917" i="4"/>
  <c r="C1917" i="4"/>
  <c r="D1916" i="4"/>
  <c r="C1916" i="4"/>
  <c r="D1915" i="4"/>
  <c r="C1915" i="4"/>
  <c r="D1914" i="4"/>
  <c r="C1914" i="4"/>
  <c r="D1913" i="4"/>
  <c r="C1913" i="4"/>
  <c r="D1912" i="4"/>
  <c r="C1912" i="4"/>
  <c r="D1911" i="4"/>
  <c r="C1911" i="4"/>
  <c r="D1910" i="4"/>
  <c r="C1910" i="4"/>
  <c r="D1909" i="4"/>
  <c r="C1909" i="4"/>
  <c r="D1908" i="4"/>
  <c r="C1908" i="4"/>
  <c r="D1907" i="4"/>
  <c r="C1907" i="4"/>
  <c r="D1906" i="4"/>
  <c r="C1906" i="4"/>
  <c r="D1905" i="4"/>
  <c r="C1905" i="4"/>
  <c r="D1904" i="4"/>
  <c r="C1904" i="4"/>
  <c r="D1903" i="4"/>
  <c r="C1903" i="4"/>
  <c r="D1902" i="4"/>
  <c r="C1902" i="4"/>
  <c r="D1901" i="4"/>
  <c r="C1901" i="4"/>
  <c r="D1900" i="4"/>
  <c r="C1900" i="4"/>
  <c r="D1899" i="4"/>
  <c r="C1899" i="4"/>
  <c r="D1898" i="4"/>
  <c r="C1898" i="4"/>
  <c r="D1897" i="4"/>
  <c r="C1897" i="4"/>
  <c r="D1896" i="4"/>
  <c r="C1896" i="4"/>
  <c r="D1895" i="4"/>
  <c r="C1895" i="4"/>
  <c r="D1894" i="4"/>
  <c r="C1894" i="4"/>
  <c r="D1893" i="4"/>
  <c r="C1893" i="4"/>
  <c r="D1892" i="4"/>
  <c r="C1892" i="4"/>
  <c r="D1891" i="4"/>
  <c r="C1891" i="4"/>
  <c r="D1890" i="4"/>
  <c r="C1890" i="4"/>
  <c r="D1889" i="4"/>
  <c r="C1889" i="4"/>
  <c r="D1888" i="4"/>
  <c r="C1888" i="4"/>
  <c r="D1887" i="4"/>
  <c r="C1887" i="4"/>
  <c r="D1886" i="4"/>
  <c r="C1886" i="4"/>
  <c r="D1885" i="4"/>
  <c r="C1885" i="4"/>
  <c r="D1884" i="4"/>
  <c r="C1884" i="4"/>
  <c r="D1883" i="4"/>
  <c r="C1883" i="4"/>
  <c r="D1882" i="4"/>
  <c r="C1882" i="4"/>
  <c r="D1881" i="4"/>
  <c r="C1881" i="4"/>
  <c r="D1880" i="4"/>
  <c r="C1880" i="4"/>
  <c r="D1879" i="4"/>
  <c r="C1879" i="4"/>
  <c r="D1878" i="4"/>
  <c r="C1878" i="4"/>
  <c r="D1877" i="4"/>
  <c r="C1877" i="4"/>
  <c r="D1876" i="4"/>
  <c r="C1876" i="4"/>
  <c r="D1875" i="4"/>
  <c r="C1875" i="4"/>
  <c r="D1874" i="4"/>
  <c r="C1874" i="4"/>
  <c r="D1873" i="4"/>
  <c r="C1873" i="4"/>
  <c r="D1872" i="4"/>
  <c r="C1872" i="4"/>
  <c r="D1871" i="4"/>
  <c r="C1871" i="4"/>
  <c r="D1870" i="4"/>
  <c r="C1870" i="4"/>
  <c r="D1869" i="4"/>
  <c r="C1869" i="4"/>
  <c r="D1868" i="4"/>
  <c r="C1868" i="4"/>
  <c r="D1867" i="4"/>
  <c r="C1867" i="4"/>
  <c r="D1866" i="4"/>
  <c r="C1866" i="4"/>
  <c r="D1865" i="4"/>
  <c r="C1865" i="4"/>
  <c r="D1864" i="4"/>
  <c r="C1864" i="4"/>
  <c r="D1863" i="4"/>
  <c r="C1863" i="4"/>
  <c r="D1862" i="4"/>
  <c r="C1862" i="4"/>
  <c r="D1861" i="4"/>
  <c r="C1861" i="4"/>
  <c r="D1860" i="4"/>
  <c r="C1860" i="4"/>
  <c r="D1859" i="4"/>
  <c r="C1859" i="4"/>
  <c r="D1858" i="4"/>
  <c r="C1858" i="4"/>
  <c r="D1857" i="4"/>
  <c r="C1857" i="4"/>
  <c r="D1856" i="4"/>
  <c r="C1856" i="4"/>
  <c r="D1855" i="4"/>
  <c r="C1855" i="4"/>
  <c r="D1854" i="4"/>
  <c r="C1854" i="4"/>
  <c r="D1853" i="4"/>
  <c r="C1853" i="4"/>
  <c r="D1852" i="4"/>
  <c r="C1852" i="4"/>
  <c r="D1851" i="4"/>
  <c r="C1851" i="4"/>
  <c r="D1850" i="4"/>
  <c r="C1850" i="4"/>
  <c r="D1849" i="4"/>
  <c r="C1849" i="4"/>
  <c r="D1848" i="4"/>
  <c r="C1848" i="4"/>
  <c r="D1847" i="4"/>
  <c r="C1847" i="4"/>
  <c r="D1846" i="4"/>
  <c r="C1846" i="4"/>
  <c r="D1845" i="4"/>
  <c r="C1845" i="4"/>
  <c r="D1844" i="4"/>
  <c r="C1844" i="4"/>
  <c r="D1843" i="4"/>
  <c r="C1843" i="4"/>
  <c r="D1842" i="4"/>
  <c r="C1842" i="4"/>
  <c r="D1841" i="4"/>
  <c r="C1841" i="4"/>
  <c r="D1840" i="4"/>
  <c r="C1840" i="4"/>
  <c r="D1839" i="4"/>
  <c r="C1839" i="4"/>
  <c r="D1838" i="4"/>
  <c r="C1838" i="4"/>
  <c r="D1837" i="4"/>
  <c r="C1837" i="4"/>
  <c r="D1836" i="4"/>
  <c r="C1836" i="4"/>
  <c r="D1835" i="4"/>
  <c r="C1835" i="4"/>
  <c r="D1834" i="4"/>
  <c r="C1834" i="4"/>
  <c r="D1833" i="4"/>
  <c r="C1833" i="4"/>
  <c r="D1832" i="4"/>
  <c r="C1832" i="4"/>
  <c r="D1831" i="4"/>
  <c r="C1831" i="4"/>
  <c r="D1830" i="4"/>
  <c r="C1830" i="4"/>
  <c r="D1829" i="4"/>
  <c r="C1829" i="4"/>
  <c r="D1828" i="4"/>
  <c r="C1828" i="4"/>
  <c r="D1827" i="4"/>
  <c r="C1827" i="4"/>
  <c r="D1826" i="4"/>
  <c r="C1826" i="4"/>
  <c r="D1825" i="4"/>
  <c r="C1825" i="4"/>
  <c r="D1824" i="4"/>
  <c r="C1824" i="4"/>
  <c r="D1823" i="4"/>
  <c r="C1823" i="4"/>
  <c r="D1822" i="4"/>
  <c r="C1822" i="4"/>
  <c r="D1821" i="4"/>
  <c r="C1821" i="4"/>
  <c r="D1820" i="4"/>
  <c r="C1820" i="4"/>
  <c r="D1819" i="4"/>
  <c r="C1819" i="4"/>
  <c r="D1818" i="4"/>
  <c r="C1818" i="4"/>
  <c r="D1817" i="4"/>
  <c r="C1817" i="4"/>
  <c r="D1816" i="4"/>
  <c r="C1816" i="4"/>
  <c r="D1815" i="4"/>
  <c r="C1815" i="4"/>
  <c r="D1814" i="4"/>
  <c r="C1814" i="4"/>
  <c r="D1813" i="4"/>
  <c r="C1813" i="4"/>
  <c r="D1812" i="4"/>
  <c r="C1812" i="4"/>
  <c r="D1811" i="4"/>
  <c r="C1811" i="4"/>
  <c r="D1810" i="4"/>
  <c r="C1810" i="4"/>
  <c r="D1809" i="4"/>
  <c r="C1809" i="4"/>
  <c r="D1808" i="4"/>
  <c r="C1808" i="4"/>
  <c r="D1807" i="4"/>
  <c r="C1807" i="4"/>
  <c r="D1806" i="4"/>
  <c r="C1806" i="4"/>
  <c r="D1805" i="4"/>
  <c r="C1805" i="4"/>
  <c r="D1804" i="4"/>
  <c r="C1804" i="4"/>
  <c r="D1803" i="4"/>
  <c r="C1803" i="4"/>
  <c r="D1802" i="4"/>
  <c r="C1802" i="4"/>
  <c r="D1801" i="4"/>
  <c r="C1801" i="4"/>
  <c r="D1800" i="4"/>
  <c r="C1800" i="4"/>
  <c r="D1799" i="4"/>
  <c r="C1799" i="4"/>
  <c r="D1798" i="4"/>
  <c r="C1798" i="4"/>
  <c r="D1797" i="4"/>
  <c r="C1797" i="4"/>
  <c r="D1796" i="4"/>
  <c r="C1796" i="4"/>
  <c r="D1795" i="4"/>
  <c r="C1795" i="4"/>
  <c r="D1794" i="4"/>
  <c r="C1794" i="4"/>
  <c r="D1793" i="4"/>
  <c r="C1793" i="4"/>
  <c r="D1792" i="4"/>
  <c r="C1792" i="4"/>
  <c r="D1791" i="4"/>
  <c r="C1791" i="4"/>
  <c r="D1790" i="4"/>
  <c r="C1790" i="4"/>
  <c r="D1789" i="4"/>
  <c r="C1789" i="4"/>
  <c r="D1788" i="4"/>
  <c r="C1788" i="4"/>
  <c r="D1787" i="4"/>
  <c r="C1787" i="4"/>
  <c r="D1786" i="4"/>
  <c r="C1786" i="4"/>
  <c r="D1785" i="4"/>
  <c r="C1785" i="4"/>
  <c r="D1784" i="4"/>
  <c r="C1784" i="4"/>
  <c r="D1783" i="4"/>
  <c r="C1783" i="4"/>
  <c r="D1782" i="4"/>
  <c r="C1782" i="4"/>
  <c r="D1781" i="4"/>
  <c r="C1781" i="4"/>
  <c r="D1780" i="4"/>
  <c r="C1780" i="4"/>
  <c r="D1779" i="4"/>
  <c r="C1779" i="4"/>
  <c r="D1778" i="4"/>
  <c r="C1778" i="4"/>
  <c r="D1777" i="4"/>
  <c r="C1777" i="4"/>
  <c r="D1776" i="4"/>
  <c r="C1776" i="4"/>
  <c r="D1775" i="4"/>
  <c r="C1775" i="4"/>
  <c r="D1774" i="4"/>
  <c r="C1774" i="4"/>
  <c r="D1773" i="4"/>
  <c r="C1773" i="4"/>
  <c r="D1772" i="4"/>
  <c r="C1772" i="4"/>
  <c r="D1771" i="4"/>
  <c r="C1771" i="4"/>
  <c r="D1770" i="4"/>
  <c r="C1770" i="4"/>
  <c r="D1769" i="4"/>
  <c r="C1769" i="4"/>
  <c r="D1768" i="4"/>
  <c r="C1768" i="4"/>
  <c r="D1767" i="4"/>
  <c r="C1767" i="4"/>
  <c r="D1766" i="4"/>
  <c r="C1766" i="4"/>
  <c r="D1765" i="4"/>
  <c r="C1765" i="4"/>
  <c r="D1764" i="4"/>
  <c r="C1764" i="4"/>
  <c r="D1763" i="4"/>
  <c r="C1763" i="4"/>
  <c r="D1762" i="4"/>
  <c r="C1762" i="4"/>
  <c r="D1761" i="4"/>
  <c r="C1761" i="4"/>
  <c r="D1760" i="4"/>
  <c r="C1760" i="4"/>
  <c r="D1759" i="4"/>
  <c r="C1759" i="4"/>
  <c r="D1758" i="4"/>
  <c r="C1758" i="4"/>
  <c r="D1757" i="4"/>
  <c r="C1757" i="4"/>
  <c r="D1756" i="4"/>
  <c r="C1756" i="4"/>
  <c r="D1755" i="4"/>
  <c r="C1755" i="4"/>
  <c r="D1754" i="4"/>
  <c r="C1754" i="4"/>
  <c r="D1753" i="4"/>
  <c r="C1753" i="4"/>
  <c r="D1752" i="4"/>
  <c r="C1752" i="4"/>
  <c r="D1751" i="4"/>
  <c r="C1751" i="4"/>
  <c r="D1750" i="4"/>
  <c r="C1750" i="4"/>
  <c r="D1749" i="4"/>
  <c r="C1749" i="4"/>
  <c r="D1748" i="4"/>
  <c r="C1748" i="4"/>
  <c r="D1747" i="4"/>
  <c r="C1747" i="4"/>
  <c r="D1746" i="4"/>
  <c r="C1746" i="4"/>
  <c r="D1745" i="4"/>
  <c r="C1745" i="4"/>
  <c r="D1744" i="4"/>
  <c r="C1744" i="4"/>
  <c r="D1743" i="4"/>
  <c r="C1743" i="4"/>
  <c r="D1742" i="4"/>
  <c r="C1742" i="4"/>
  <c r="D1741" i="4"/>
  <c r="C1741" i="4"/>
  <c r="D1740" i="4"/>
  <c r="C1740" i="4"/>
  <c r="D1739" i="4"/>
  <c r="C1739" i="4"/>
  <c r="D1738" i="4"/>
  <c r="C1738" i="4"/>
  <c r="D1737" i="4"/>
  <c r="C1737" i="4"/>
  <c r="D1736" i="4"/>
  <c r="C1736" i="4"/>
  <c r="D1735" i="4"/>
  <c r="C1735" i="4"/>
  <c r="D1734" i="4"/>
  <c r="C1734" i="4"/>
  <c r="D1733" i="4"/>
  <c r="C1733" i="4"/>
  <c r="D1732" i="4"/>
  <c r="C1732" i="4"/>
  <c r="D1731" i="4"/>
  <c r="C1731" i="4"/>
  <c r="D1730" i="4"/>
  <c r="C1730" i="4"/>
  <c r="D1729" i="4"/>
  <c r="C1729" i="4"/>
  <c r="D1728" i="4"/>
  <c r="C1728" i="4"/>
  <c r="D1727" i="4"/>
  <c r="C1727" i="4"/>
  <c r="D1726" i="4"/>
  <c r="C1726" i="4"/>
  <c r="D1725" i="4"/>
  <c r="C1725" i="4"/>
  <c r="D1724" i="4"/>
  <c r="C1724" i="4"/>
  <c r="D1723" i="4"/>
  <c r="C1723" i="4"/>
  <c r="D1722" i="4"/>
  <c r="C1722" i="4"/>
  <c r="D1721" i="4"/>
  <c r="C1721" i="4"/>
  <c r="D1720" i="4"/>
  <c r="C1720" i="4"/>
  <c r="D1719" i="4"/>
  <c r="C1719" i="4"/>
  <c r="D1718" i="4"/>
  <c r="C1718" i="4"/>
  <c r="D1717" i="4"/>
  <c r="C1717" i="4"/>
  <c r="D1716" i="4"/>
  <c r="C1716" i="4"/>
  <c r="D1715" i="4"/>
  <c r="C1715" i="4"/>
  <c r="D1714" i="4"/>
  <c r="C1714" i="4"/>
  <c r="D1713" i="4"/>
  <c r="C1713" i="4"/>
  <c r="D1712" i="4"/>
  <c r="C1712" i="4"/>
  <c r="D1711" i="4"/>
  <c r="C1711" i="4"/>
  <c r="D1710" i="4"/>
  <c r="C1710" i="4"/>
  <c r="D1709" i="4"/>
  <c r="C1709" i="4"/>
  <c r="D1708" i="4"/>
  <c r="C1708" i="4"/>
  <c r="D1707" i="4"/>
  <c r="C1707" i="4"/>
  <c r="D1706" i="4"/>
  <c r="C1706" i="4"/>
  <c r="D1705" i="4"/>
  <c r="C1705" i="4"/>
  <c r="D1704" i="4"/>
  <c r="C1704" i="4"/>
  <c r="D1703" i="4"/>
  <c r="C1703" i="4"/>
  <c r="D1702" i="4"/>
  <c r="C1702" i="4"/>
  <c r="D1701" i="4"/>
  <c r="C1701" i="4"/>
  <c r="D1700" i="4"/>
  <c r="C1700" i="4"/>
  <c r="D1699" i="4"/>
  <c r="C1699" i="4"/>
  <c r="D1698" i="4"/>
  <c r="C1698" i="4"/>
  <c r="D1697" i="4"/>
  <c r="C1697" i="4"/>
  <c r="D1696" i="4"/>
  <c r="C1696" i="4"/>
  <c r="D1695" i="4"/>
  <c r="C1695" i="4"/>
  <c r="D1694" i="4"/>
  <c r="C1694" i="4"/>
  <c r="D1693" i="4"/>
  <c r="C1693" i="4"/>
  <c r="D1692" i="4"/>
  <c r="C1692" i="4"/>
  <c r="D1691" i="4"/>
  <c r="C1691" i="4"/>
  <c r="D1690" i="4"/>
  <c r="C1690" i="4"/>
  <c r="D1689" i="4"/>
  <c r="C1689" i="4"/>
  <c r="D1688" i="4"/>
  <c r="C1688" i="4"/>
  <c r="D1687" i="4"/>
  <c r="C1687" i="4"/>
  <c r="D1686" i="4"/>
  <c r="C1686" i="4"/>
  <c r="D1685" i="4"/>
  <c r="C1685" i="4"/>
  <c r="D1684" i="4"/>
  <c r="C1684" i="4"/>
  <c r="D1683" i="4"/>
  <c r="C1683" i="4"/>
  <c r="D1682" i="4"/>
  <c r="C1682" i="4"/>
  <c r="D1681" i="4"/>
  <c r="C1681" i="4"/>
  <c r="D1680" i="4"/>
  <c r="C1680" i="4"/>
  <c r="D1679" i="4"/>
  <c r="C1679" i="4"/>
  <c r="D1678" i="4"/>
  <c r="C1678" i="4"/>
  <c r="D1677" i="4"/>
  <c r="C1677" i="4"/>
  <c r="D1676" i="4"/>
  <c r="C1676" i="4"/>
  <c r="D1675" i="4"/>
  <c r="C1675" i="4"/>
  <c r="D1674" i="4"/>
  <c r="C1674" i="4"/>
  <c r="D1673" i="4"/>
  <c r="C1673" i="4"/>
  <c r="D1672" i="4"/>
  <c r="C1672" i="4"/>
  <c r="D1671" i="4"/>
  <c r="C1671" i="4"/>
  <c r="D1670" i="4"/>
  <c r="C1670" i="4"/>
  <c r="D1669" i="4"/>
  <c r="C1669" i="4"/>
  <c r="D1668" i="4"/>
  <c r="C1668" i="4"/>
  <c r="D1667" i="4"/>
  <c r="C1667" i="4"/>
  <c r="D1666" i="4"/>
  <c r="C1666" i="4"/>
  <c r="D1665" i="4"/>
  <c r="C1665" i="4"/>
  <c r="D1664" i="4"/>
  <c r="C1664" i="4"/>
  <c r="D1663" i="4"/>
  <c r="C1663" i="4"/>
  <c r="D1662" i="4"/>
  <c r="C1662" i="4"/>
  <c r="D1661" i="4"/>
  <c r="C1661" i="4"/>
  <c r="D1660" i="4"/>
  <c r="C1660" i="4"/>
  <c r="D1659" i="4"/>
  <c r="C1659" i="4"/>
  <c r="D1658" i="4"/>
  <c r="C1658" i="4"/>
  <c r="D1657" i="4"/>
  <c r="C1657" i="4"/>
  <c r="D1656" i="4"/>
  <c r="C1656" i="4"/>
  <c r="D1655" i="4"/>
  <c r="C1655" i="4"/>
  <c r="D1654" i="4"/>
  <c r="C1654" i="4"/>
  <c r="D1653" i="4"/>
  <c r="C1653" i="4"/>
  <c r="D1652" i="4"/>
  <c r="C1652" i="4"/>
  <c r="D1651" i="4"/>
  <c r="C1651" i="4"/>
  <c r="D1650" i="4"/>
  <c r="C1650" i="4"/>
  <c r="D1649" i="4"/>
  <c r="C1649" i="4"/>
  <c r="D1648" i="4"/>
  <c r="C1648" i="4"/>
  <c r="D1647" i="4"/>
  <c r="C1647" i="4"/>
  <c r="D1646" i="4"/>
  <c r="C1646" i="4"/>
  <c r="D1645" i="4"/>
  <c r="C1645" i="4"/>
  <c r="D1644" i="4"/>
  <c r="C1644" i="4"/>
  <c r="D1643" i="4"/>
  <c r="C1643" i="4"/>
  <c r="D1642" i="4"/>
  <c r="C1642" i="4"/>
  <c r="D1641" i="4"/>
  <c r="C1641" i="4"/>
  <c r="D1640" i="4"/>
  <c r="C1640" i="4"/>
  <c r="D1639" i="4"/>
  <c r="C1639" i="4"/>
  <c r="D1638" i="4"/>
  <c r="C1638" i="4"/>
  <c r="D1637" i="4"/>
  <c r="C1637" i="4"/>
  <c r="D1636" i="4"/>
  <c r="C1636" i="4"/>
  <c r="D1635" i="4"/>
  <c r="C1635" i="4"/>
  <c r="D1634" i="4"/>
  <c r="C1634" i="4"/>
  <c r="D1633" i="4"/>
  <c r="C1633" i="4"/>
  <c r="D1632" i="4"/>
  <c r="C1632" i="4"/>
  <c r="D1631" i="4"/>
  <c r="C1631" i="4"/>
  <c r="D1630" i="4"/>
  <c r="C1630" i="4"/>
  <c r="D1629" i="4"/>
  <c r="C1629" i="4"/>
  <c r="D1628" i="4"/>
  <c r="C1628" i="4"/>
  <c r="D1627" i="4"/>
  <c r="C1627" i="4"/>
  <c r="D1626" i="4"/>
  <c r="C1626" i="4"/>
  <c r="D1625" i="4"/>
  <c r="C1625" i="4"/>
  <c r="D1624" i="4"/>
  <c r="C1624" i="4"/>
  <c r="D1623" i="4"/>
  <c r="C1623" i="4"/>
  <c r="D1622" i="4"/>
  <c r="C1622" i="4"/>
  <c r="D1621" i="4"/>
  <c r="C1621" i="4"/>
  <c r="D1620" i="4"/>
  <c r="C1620" i="4"/>
  <c r="D1619" i="4"/>
  <c r="C1619" i="4"/>
  <c r="D1618" i="4"/>
  <c r="C1618" i="4"/>
  <c r="D1617" i="4"/>
  <c r="C1617" i="4"/>
  <c r="D1616" i="4"/>
  <c r="C1616" i="4"/>
  <c r="D1615" i="4"/>
  <c r="C1615" i="4"/>
  <c r="D1614" i="4"/>
  <c r="C1614" i="4"/>
  <c r="D1613" i="4"/>
  <c r="C1613" i="4"/>
  <c r="D1612" i="4"/>
  <c r="C1612" i="4"/>
  <c r="D1611" i="4"/>
  <c r="C1611" i="4"/>
  <c r="D1610" i="4"/>
  <c r="C1610" i="4"/>
  <c r="D1609" i="4"/>
  <c r="C1609" i="4"/>
  <c r="D1608" i="4"/>
  <c r="C1608" i="4"/>
  <c r="D1607" i="4"/>
  <c r="C1607" i="4"/>
  <c r="D1606" i="4"/>
  <c r="C1606" i="4"/>
  <c r="D1605" i="4"/>
  <c r="C1605" i="4"/>
  <c r="D1604" i="4"/>
  <c r="C1604" i="4"/>
  <c r="D1603" i="4"/>
  <c r="C1603" i="4"/>
  <c r="D1602" i="4"/>
  <c r="C1602" i="4"/>
  <c r="D1601" i="4"/>
  <c r="C1601" i="4"/>
  <c r="D1600" i="4"/>
  <c r="C1600" i="4"/>
  <c r="D1599" i="4"/>
  <c r="C1599" i="4"/>
  <c r="D1598" i="4"/>
  <c r="C1598" i="4"/>
  <c r="D1597" i="4"/>
  <c r="C1597" i="4"/>
  <c r="D1596" i="4"/>
  <c r="C1596" i="4"/>
  <c r="D1595" i="4"/>
  <c r="C1595" i="4"/>
  <c r="D1594" i="4"/>
  <c r="C1594" i="4"/>
  <c r="D1593" i="4"/>
  <c r="C1593" i="4"/>
  <c r="D1592" i="4"/>
  <c r="C1592" i="4"/>
  <c r="D1591" i="4"/>
  <c r="C1591" i="4"/>
  <c r="D1590" i="4"/>
  <c r="C1590" i="4"/>
  <c r="D1589" i="4"/>
  <c r="C1589" i="4"/>
  <c r="D1588" i="4"/>
  <c r="C1588" i="4"/>
  <c r="D1587" i="4"/>
  <c r="C1587" i="4"/>
  <c r="D1586" i="4"/>
  <c r="C1586" i="4"/>
  <c r="D1585" i="4"/>
  <c r="C1585" i="4"/>
  <c r="D1584" i="4"/>
  <c r="C1584" i="4"/>
  <c r="D1583" i="4"/>
  <c r="C1583" i="4"/>
  <c r="D1582" i="4"/>
  <c r="C1582" i="4"/>
  <c r="D1581" i="4"/>
  <c r="C1581" i="4"/>
  <c r="D1580" i="4"/>
  <c r="C1580" i="4"/>
  <c r="D1579" i="4"/>
  <c r="C1579" i="4"/>
  <c r="D1578" i="4"/>
  <c r="C1578" i="4"/>
  <c r="D1577" i="4"/>
  <c r="C1577" i="4"/>
  <c r="D1576" i="4"/>
  <c r="C1576" i="4"/>
  <c r="D1575" i="4"/>
  <c r="C1575" i="4"/>
  <c r="D1574" i="4"/>
  <c r="C1574" i="4"/>
  <c r="D1573" i="4"/>
  <c r="C1573" i="4"/>
  <c r="D1572" i="4"/>
  <c r="C1572" i="4"/>
  <c r="D1571" i="4"/>
  <c r="C1571" i="4"/>
  <c r="D1570" i="4"/>
  <c r="C1570" i="4"/>
  <c r="D1569" i="4"/>
  <c r="C1569" i="4"/>
  <c r="D1568" i="4"/>
  <c r="C1568" i="4"/>
  <c r="D1567" i="4"/>
  <c r="C1567" i="4"/>
  <c r="D1566" i="4"/>
  <c r="C1566" i="4"/>
  <c r="D1565" i="4"/>
  <c r="C1565" i="4"/>
  <c r="D1564" i="4"/>
  <c r="C1564" i="4"/>
  <c r="D1563" i="4"/>
  <c r="C1563" i="4"/>
  <c r="D1562" i="4"/>
  <c r="C1562" i="4"/>
  <c r="D1561" i="4"/>
  <c r="C1561" i="4"/>
  <c r="D1560" i="4"/>
  <c r="C1560" i="4"/>
  <c r="D1559" i="4"/>
  <c r="C1559" i="4"/>
  <c r="D1558" i="4"/>
  <c r="C1558" i="4"/>
  <c r="D1557" i="4"/>
  <c r="C1557" i="4"/>
  <c r="D1556" i="4"/>
  <c r="C1556" i="4"/>
  <c r="D1555" i="4"/>
  <c r="C1555" i="4"/>
  <c r="D1554" i="4"/>
  <c r="C1554" i="4"/>
  <c r="D1553" i="4"/>
  <c r="C1553" i="4"/>
  <c r="D1552" i="4"/>
  <c r="C1552" i="4"/>
  <c r="D1551" i="4"/>
  <c r="C1551" i="4"/>
  <c r="D1550" i="4"/>
  <c r="C1550" i="4"/>
  <c r="D1549" i="4"/>
  <c r="C1549" i="4"/>
  <c r="D1548" i="4"/>
  <c r="C1548" i="4"/>
  <c r="D1547" i="4"/>
  <c r="C1547" i="4"/>
  <c r="D1546" i="4"/>
  <c r="C1546" i="4"/>
  <c r="D1545" i="4"/>
  <c r="C1545" i="4"/>
  <c r="D1544" i="4"/>
  <c r="C1544" i="4"/>
  <c r="D1543" i="4"/>
  <c r="C1543" i="4"/>
  <c r="D1542" i="4"/>
  <c r="C1542" i="4"/>
  <c r="D1541" i="4"/>
  <c r="C1541" i="4"/>
  <c r="D1540" i="4"/>
  <c r="C1540" i="4"/>
  <c r="D1539" i="4"/>
  <c r="C1539" i="4"/>
  <c r="D1538" i="4"/>
  <c r="C1538" i="4"/>
  <c r="D1537" i="4"/>
  <c r="C1537" i="4"/>
  <c r="D1536" i="4"/>
  <c r="C1536" i="4"/>
  <c r="D1535" i="4"/>
  <c r="C1535" i="4"/>
  <c r="D1534" i="4"/>
  <c r="C1534" i="4"/>
  <c r="D1533" i="4"/>
  <c r="C1533" i="4"/>
  <c r="D1532" i="4"/>
  <c r="C1532" i="4"/>
  <c r="D1531" i="4"/>
  <c r="C1531" i="4"/>
  <c r="D1530" i="4"/>
  <c r="C1530" i="4"/>
  <c r="D1529" i="4"/>
  <c r="C1529" i="4"/>
  <c r="D1528" i="4"/>
  <c r="C1528" i="4"/>
  <c r="D1527" i="4"/>
  <c r="C1527" i="4"/>
  <c r="D1526" i="4"/>
  <c r="C1526" i="4"/>
  <c r="D1525" i="4"/>
  <c r="C1525" i="4"/>
  <c r="D1524" i="4"/>
  <c r="C1524" i="4"/>
  <c r="D1523" i="4"/>
  <c r="C1523" i="4"/>
  <c r="D1522" i="4"/>
  <c r="C1522" i="4"/>
  <c r="D1521" i="4"/>
  <c r="C1521" i="4"/>
  <c r="D1520" i="4"/>
  <c r="C1520" i="4"/>
  <c r="D1519" i="4"/>
  <c r="C1519" i="4"/>
  <c r="D1518" i="4"/>
  <c r="C1518" i="4"/>
  <c r="D1517" i="4"/>
  <c r="C1517" i="4"/>
  <c r="D1516" i="4"/>
  <c r="C1516" i="4"/>
  <c r="D1515" i="4"/>
  <c r="C1515" i="4"/>
  <c r="D1514" i="4"/>
  <c r="C1514" i="4"/>
  <c r="D1513" i="4"/>
  <c r="C1513" i="4"/>
  <c r="D1512" i="4"/>
  <c r="C1512" i="4"/>
  <c r="D1511" i="4"/>
  <c r="C1511" i="4"/>
  <c r="D1510" i="4"/>
  <c r="C1510" i="4"/>
  <c r="D1509" i="4"/>
  <c r="C1509" i="4"/>
  <c r="D1508" i="4"/>
  <c r="C1508" i="4"/>
  <c r="D1507" i="4"/>
  <c r="C1507" i="4"/>
  <c r="D1506" i="4"/>
  <c r="C1506" i="4"/>
  <c r="D1505" i="4"/>
  <c r="C1505" i="4"/>
  <c r="D1504" i="4"/>
  <c r="C1504" i="4"/>
  <c r="D1503" i="4"/>
  <c r="C1503" i="4"/>
  <c r="D1502" i="4"/>
  <c r="C1502" i="4"/>
  <c r="D1501" i="4"/>
  <c r="C1501" i="4"/>
  <c r="D1500" i="4"/>
  <c r="C1500" i="4"/>
  <c r="D1499" i="4"/>
  <c r="C1499" i="4"/>
  <c r="D1498" i="4"/>
  <c r="C1498" i="4"/>
  <c r="D1497" i="4"/>
  <c r="C1497" i="4"/>
  <c r="D1496" i="4"/>
  <c r="C1496" i="4"/>
  <c r="D1495" i="4"/>
  <c r="C1495" i="4"/>
  <c r="D1494" i="4"/>
  <c r="C1494" i="4"/>
  <c r="D1493" i="4"/>
  <c r="C1493" i="4"/>
  <c r="D1492" i="4"/>
  <c r="C1492" i="4"/>
  <c r="D1491" i="4"/>
  <c r="C1491" i="4"/>
  <c r="D1490" i="4"/>
  <c r="C1490" i="4"/>
  <c r="D1489" i="4"/>
  <c r="C1489" i="4"/>
  <c r="D1488" i="4"/>
  <c r="C1488" i="4"/>
  <c r="D1487" i="4"/>
  <c r="C1487" i="4"/>
  <c r="D1486" i="4"/>
  <c r="C1486" i="4"/>
  <c r="D1485" i="4"/>
  <c r="C1485" i="4"/>
  <c r="D1484" i="4"/>
  <c r="C1484" i="4"/>
  <c r="D1483" i="4"/>
  <c r="C1483" i="4"/>
  <c r="D1482" i="4"/>
  <c r="C1482" i="4"/>
  <c r="D1481" i="4"/>
  <c r="C1481" i="4"/>
  <c r="D1480" i="4"/>
  <c r="C1480" i="4"/>
  <c r="D1479" i="4"/>
  <c r="C1479" i="4"/>
  <c r="D1478" i="4"/>
  <c r="C1478" i="4"/>
  <c r="D1477" i="4"/>
  <c r="C1477" i="4"/>
  <c r="D1476" i="4"/>
  <c r="C1476" i="4"/>
  <c r="D1475" i="4"/>
  <c r="C1475" i="4"/>
  <c r="D1474" i="4"/>
  <c r="C1474" i="4"/>
  <c r="D1473" i="4"/>
  <c r="C1473" i="4"/>
  <c r="D1472" i="4"/>
  <c r="C1472" i="4"/>
  <c r="D1471" i="4"/>
  <c r="C1471" i="4"/>
  <c r="D1470" i="4"/>
  <c r="C1470" i="4"/>
  <c r="D1469" i="4"/>
  <c r="C1469" i="4"/>
  <c r="D1468" i="4"/>
  <c r="C1468" i="4"/>
  <c r="D1467" i="4"/>
  <c r="C1467" i="4"/>
  <c r="D1466" i="4"/>
  <c r="C1466" i="4"/>
  <c r="D1465" i="4"/>
  <c r="C1465" i="4"/>
  <c r="D1464" i="4"/>
  <c r="C1464" i="4"/>
  <c r="D1463" i="4"/>
  <c r="C1463" i="4"/>
  <c r="D1462" i="4"/>
  <c r="C1462" i="4"/>
  <c r="D1461" i="4"/>
  <c r="C1461" i="4"/>
  <c r="D1460" i="4"/>
  <c r="C1460" i="4"/>
  <c r="D1459" i="4"/>
  <c r="C1459" i="4"/>
  <c r="D1458" i="4"/>
  <c r="C1458" i="4"/>
  <c r="D1457" i="4"/>
  <c r="C1457" i="4"/>
  <c r="D1456" i="4"/>
  <c r="C1456" i="4"/>
  <c r="D1455" i="4"/>
  <c r="C1455" i="4"/>
  <c r="D1454" i="4"/>
  <c r="C1454" i="4"/>
  <c r="D1453" i="4"/>
  <c r="C1453" i="4"/>
  <c r="D1452" i="4"/>
  <c r="C1452" i="4"/>
  <c r="D1451" i="4"/>
  <c r="C1451" i="4"/>
  <c r="D1450" i="4"/>
  <c r="C1450" i="4"/>
  <c r="D1449" i="4"/>
  <c r="C1449" i="4"/>
  <c r="D1448" i="4"/>
  <c r="C1448" i="4"/>
  <c r="D1447" i="4"/>
  <c r="C1447" i="4"/>
  <c r="D1446" i="4"/>
  <c r="C1446" i="4"/>
  <c r="D1445" i="4"/>
  <c r="C1445" i="4"/>
  <c r="D1444" i="4"/>
  <c r="C1444" i="4"/>
  <c r="D1443" i="4"/>
  <c r="C1443" i="4"/>
  <c r="D1442" i="4"/>
  <c r="C1442" i="4"/>
  <c r="D1441" i="4"/>
  <c r="C1441" i="4"/>
  <c r="D1440" i="4"/>
  <c r="C1440" i="4"/>
  <c r="D1439" i="4"/>
  <c r="C1439" i="4"/>
  <c r="D1438" i="4"/>
  <c r="C1438" i="4"/>
  <c r="D1437" i="4"/>
  <c r="C1437" i="4"/>
  <c r="D1436" i="4"/>
  <c r="C1436" i="4"/>
  <c r="D1435" i="4"/>
  <c r="C1435" i="4"/>
  <c r="D1434" i="4"/>
  <c r="C1434" i="4"/>
  <c r="D1433" i="4"/>
  <c r="C1433" i="4"/>
  <c r="D1432" i="4"/>
  <c r="C1432" i="4"/>
  <c r="D1431" i="4"/>
  <c r="C1431" i="4"/>
  <c r="D1430" i="4"/>
  <c r="C1430" i="4"/>
  <c r="D1429" i="4"/>
  <c r="C1429" i="4"/>
  <c r="D1428" i="4"/>
  <c r="C1428" i="4"/>
  <c r="D1427" i="4"/>
  <c r="C1427" i="4"/>
  <c r="D1426" i="4"/>
  <c r="C1426" i="4"/>
  <c r="D1425" i="4"/>
  <c r="C1425" i="4"/>
  <c r="D1424" i="4"/>
  <c r="C1424" i="4"/>
  <c r="D1423" i="4"/>
  <c r="C1423" i="4"/>
  <c r="D1422" i="4"/>
  <c r="C1422" i="4"/>
  <c r="D1421" i="4"/>
  <c r="C1421" i="4"/>
  <c r="D1420" i="4"/>
  <c r="C1420" i="4"/>
  <c r="D1419" i="4"/>
  <c r="C1419" i="4"/>
  <c r="D1418" i="4"/>
  <c r="C1418" i="4"/>
  <c r="D1417" i="4"/>
  <c r="C1417" i="4"/>
  <c r="D1416" i="4"/>
  <c r="C1416" i="4"/>
  <c r="D1415" i="4"/>
  <c r="C1415" i="4"/>
  <c r="D1414" i="4"/>
  <c r="C1414" i="4"/>
  <c r="D1413" i="4"/>
  <c r="C1413" i="4"/>
  <c r="D1412" i="4"/>
  <c r="C1412" i="4"/>
  <c r="D1411" i="4"/>
  <c r="C1411" i="4"/>
  <c r="D1410" i="4"/>
  <c r="C1410" i="4"/>
  <c r="D1409" i="4"/>
  <c r="C1409" i="4"/>
  <c r="D1408" i="4"/>
  <c r="C1408" i="4"/>
  <c r="D1407" i="4"/>
  <c r="C1407" i="4"/>
  <c r="D1406" i="4"/>
  <c r="C1406" i="4"/>
  <c r="D1405" i="4"/>
  <c r="C1405" i="4"/>
  <c r="D1404" i="4"/>
  <c r="C1404" i="4"/>
  <c r="D1403" i="4"/>
  <c r="C1403" i="4"/>
  <c r="D1402" i="4"/>
  <c r="C1402" i="4"/>
  <c r="D1401" i="4"/>
  <c r="C1401" i="4"/>
  <c r="D1400" i="4"/>
  <c r="C1400" i="4"/>
  <c r="D1399" i="4"/>
  <c r="C1399" i="4"/>
  <c r="D1398" i="4"/>
  <c r="C1398" i="4"/>
  <c r="D1397" i="4"/>
  <c r="C1397" i="4"/>
  <c r="D1396" i="4"/>
  <c r="C1396" i="4"/>
  <c r="D1395" i="4"/>
  <c r="C1395" i="4"/>
  <c r="D1394" i="4"/>
  <c r="C1394" i="4"/>
  <c r="D1393" i="4"/>
  <c r="C1393" i="4"/>
  <c r="D1392" i="4"/>
  <c r="C1392" i="4"/>
  <c r="D1391" i="4"/>
  <c r="C1391" i="4"/>
  <c r="D1390" i="4"/>
  <c r="C1390" i="4"/>
  <c r="D1389" i="4"/>
  <c r="C1389" i="4"/>
  <c r="D1388" i="4"/>
  <c r="C1388" i="4"/>
  <c r="D1387" i="4"/>
  <c r="C1387" i="4"/>
  <c r="D1386" i="4"/>
  <c r="C1386" i="4"/>
  <c r="D1385" i="4"/>
  <c r="C1385" i="4"/>
  <c r="D1384" i="4"/>
  <c r="C1384" i="4"/>
  <c r="D1383" i="4"/>
  <c r="C1383" i="4"/>
  <c r="D1382" i="4"/>
  <c r="C1382" i="4"/>
  <c r="D1381" i="4"/>
  <c r="C1381" i="4"/>
  <c r="D1380" i="4"/>
  <c r="C1380" i="4"/>
  <c r="D1379" i="4"/>
  <c r="C1379" i="4"/>
  <c r="D1378" i="4"/>
  <c r="C1378" i="4"/>
  <c r="D1377" i="4"/>
  <c r="C1377" i="4"/>
  <c r="D1376" i="4"/>
  <c r="C1376" i="4"/>
  <c r="D1375" i="4"/>
  <c r="C1375" i="4"/>
  <c r="D1374" i="4"/>
  <c r="C1374" i="4"/>
  <c r="D1373" i="4"/>
  <c r="C1373" i="4"/>
  <c r="D1372" i="4"/>
  <c r="C1372" i="4"/>
  <c r="D1371" i="4"/>
  <c r="C1371" i="4"/>
  <c r="D1370" i="4"/>
  <c r="C1370" i="4"/>
  <c r="D1369" i="4"/>
  <c r="C1369" i="4"/>
  <c r="D1368" i="4"/>
  <c r="C1368" i="4"/>
  <c r="D1367" i="4"/>
  <c r="C1367" i="4"/>
  <c r="D1366" i="4"/>
  <c r="C1366" i="4"/>
  <c r="D1365" i="4"/>
  <c r="C1365" i="4"/>
  <c r="D1364" i="4"/>
  <c r="C1364" i="4"/>
  <c r="D1363" i="4"/>
  <c r="C1363" i="4"/>
  <c r="D1362" i="4"/>
  <c r="C1362" i="4"/>
  <c r="D1361" i="4"/>
  <c r="C1361" i="4"/>
  <c r="D1360" i="4"/>
  <c r="C1360" i="4"/>
  <c r="D1359" i="4"/>
  <c r="C1359" i="4"/>
  <c r="D1358" i="4"/>
  <c r="C1358" i="4"/>
  <c r="D1357" i="4"/>
  <c r="C1357" i="4"/>
  <c r="D1356" i="4"/>
  <c r="C1356" i="4"/>
  <c r="D1355" i="4"/>
  <c r="C1355" i="4"/>
  <c r="D1354" i="4"/>
  <c r="C1354" i="4"/>
  <c r="D1353" i="4"/>
  <c r="C1353" i="4"/>
  <c r="D1352" i="4"/>
  <c r="C1352" i="4"/>
  <c r="D1351" i="4"/>
  <c r="C1351" i="4"/>
  <c r="D1350" i="4"/>
  <c r="C1350" i="4"/>
  <c r="D1349" i="4"/>
  <c r="C1349" i="4"/>
  <c r="D1348" i="4"/>
  <c r="C1348" i="4"/>
  <c r="D1347" i="4"/>
  <c r="C1347" i="4"/>
  <c r="D1346" i="4"/>
  <c r="C1346" i="4"/>
  <c r="D1345" i="4"/>
  <c r="C1345" i="4"/>
  <c r="D1344" i="4"/>
  <c r="C1344" i="4"/>
  <c r="D1343" i="4"/>
  <c r="C1343" i="4"/>
  <c r="D1342" i="4"/>
  <c r="C1342" i="4"/>
  <c r="D1341" i="4"/>
  <c r="C1341" i="4"/>
  <c r="D1340" i="4"/>
  <c r="C1340" i="4"/>
  <c r="D1339" i="4"/>
  <c r="C1339" i="4"/>
  <c r="D1338" i="4"/>
  <c r="C1338" i="4"/>
  <c r="D1337" i="4"/>
  <c r="C1337" i="4"/>
  <c r="D1336" i="4"/>
  <c r="C1336" i="4"/>
  <c r="D1335" i="4"/>
  <c r="C1335" i="4"/>
  <c r="D1334" i="4"/>
  <c r="C1334" i="4"/>
  <c r="D1333" i="4"/>
  <c r="C1333" i="4"/>
  <c r="D1332" i="4"/>
  <c r="C1332" i="4"/>
  <c r="D1331" i="4"/>
  <c r="C1331" i="4"/>
  <c r="D1330" i="4"/>
  <c r="C1330" i="4"/>
  <c r="D1329" i="4"/>
  <c r="C1329" i="4"/>
  <c r="D1328" i="4"/>
  <c r="C1328" i="4"/>
  <c r="D1327" i="4"/>
  <c r="C1327" i="4"/>
  <c r="D1326" i="4"/>
  <c r="C1326" i="4"/>
  <c r="D1325" i="4"/>
  <c r="C1325" i="4"/>
  <c r="D1324" i="4"/>
  <c r="C1324" i="4"/>
  <c r="D1323" i="4"/>
  <c r="C1323" i="4"/>
  <c r="D1322" i="4"/>
  <c r="C1322" i="4"/>
  <c r="D1321" i="4"/>
  <c r="C1321" i="4"/>
  <c r="D1320" i="4"/>
  <c r="C1320" i="4"/>
  <c r="D1319" i="4"/>
  <c r="C1319" i="4"/>
  <c r="D1318" i="4"/>
  <c r="C1318" i="4"/>
  <c r="D1317" i="4"/>
  <c r="C1317" i="4"/>
  <c r="D1316" i="4"/>
  <c r="C1316" i="4"/>
  <c r="D1315" i="4"/>
  <c r="C1315" i="4"/>
  <c r="D1314" i="4"/>
  <c r="C1314" i="4"/>
  <c r="D1313" i="4"/>
  <c r="C1313" i="4"/>
  <c r="D1312" i="4"/>
  <c r="C1312" i="4"/>
  <c r="D1311" i="4"/>
  <c r="C1311" i="4"/>
  <c r="D1310" i="4"/>
  <c r="C1310" i="4"/>
  <c r="D1309" i="4"/>
  <c r="C1309" i="4"/>
  <c r="D1308" i="4"/>
  <c r="C1308" i="4"/>
  <c r="D1307" i="4"/>
  <c r="C1307" i="4"/>
  <c r="D1306" i="4"/>
  <c r="C1306" i="4"/>
  <c r="D1305" i="4"/>
  <c r="C1305" i="4"/>
  <c r="D1304" i="4"/>
  <c r="C1304" i="4"/>
  <c r="D1303" i="4"/>
  <c r="C1303" i="4"/>
  <c r="D1302" i="4"/>
  <c r="C1302" i="4"/>
  <c r="D1301" i="4"/>
  <c r="C1301" i="4"/>
  <c r="D1300" i="4"/>
  <c r="C1300" i="4"/>
  <c r="D1299" i="4"/>
  <c r="C1299" i="4"/>
  <c r="D1298" i="4"/>
  <c r="C1298" i="4"/>
  <c r="D1297" i="4"/>
  <c r="C1297" i="4"/>
  <c r="D1296" i="4"/>
  <c r="C1296" i="4"/>
  <c r="D1295" i="4"/>
  <c r="C1295" i="4"/>
  <c r="D1294" i="4"/>
  <c r="C1294" i="4"/>
  <c r="D1293" i="4"/>
  <c r="C1293" i="4"/>
  <c r="D1292" i="4"/>
  <c r="C1292" i="4"/>
  <c r="D1291" i="4"/>
  <c r="C1291" i="4"/>
  <c r="D1290" i="4"/>
  <c r="C1290" i="4"/>
  <c r="D1289" i="4"/>
  <c r="C1289" i="4"/>
  <c r="D1288" i="4"/>
  <c r="C1288" i="4"/>
  <c r="D1287" i="4"/>
  <c r="C1287" i="4"/>
  <c r="D1286" i="4"/>
  <c r="C1286" i="4"/>
  <c r="D1285" i="4"/>
  <c r="C1285" i="4"/>
  <c r="D1284" i="4"/>
  <c r="C1284" i="4"/>
  <c r="D1283" i="4"/>
  <c r="C1283" i="4"/>
  <c r="D1282" i="4"/>
  <c r="C1282" i="4"/>
  <c r="D1281" i="4"/>
  <c r="C1281" i="4"/>
  <c r="D1280" i="4"/>
  <c r="C1280" i="4"/>
  <c r="D1279" i="4"/>
  <c r="C1279" i="4"/>
  <c r="D1278" i="4"/>
  <c r="C1278" i="4"/>
  <c r="D1277" i="4"/>
  <c r="C1277" i="4"/>
  <c r="D1276" i="4"/>
  <c r="C1276" i="4"/>
  <c r="D1275" i="4"/>
  <c r="C1275" i="4"/>
  <c r="D1274" i="4"/>
  <c r="C1274" i="4"/>
  <c r="D1273" i="4"/>
  <c r="C1273" i="4"/>
  <c r="D1272" i="4"/>
  <c r="C1272" i="4"/>
  <c r="D1271" i="4"/>
  <c r="C1271" i="4"/>
  <c r="D1270" i="4"/>
  <c r="C1270" i="4"/>
  <c r="D1269" i="4"/>
  <c r="C1269" i="4"/>
  <c r="D1268" i="4"/>
  <c r="C1268" i="4"/>
  <c r="D1267" i="4"/>
  <c r="C1267" i="4"/>
  <c r="D1266" i="4"/>
  <c r="C1266" i="4"/>
  <c r="D1265" i="4"/>
  <c r="C1265" i="4"/>
  <c r="D1264" i="4"/>
  <c r="C1264" i="4"/>
  <c r="D1263" i="4"/>
  <c r="C1263" i="4"/>
  <c r="D1262" i="4"/>
  <c r="C1262" i="4"/>
  <c r="D1261" i="4"/>
  <c r="C1261" i="4"/>
  <c r="D1260" i="4"/>
  <c r="C1260" i="4"/>
  <c r="D1259" i="4"/>
  <c r="C1259" i="4"/>
  <c r="D1258" i="4"/>
  <c r="C1258" i="4"/>
  <c r="D1257" i="4"/>
  <c r="C1257" i="4"/>
  <c r="D1256" i="4"/>
  <c r="C1256" i="4"/>
  <c r="D1255" i="4"/>
  <c r="C1255" i="4"/>
  <c r="D1254" i="4"/>
  <c r="C1254" i="4"/>
  <c r="D1253" i="4"/>
  <c r="C1253" i="4"/>
  <c r="D1252" i="4"/>
  <c r="C1252" i="4"/>
  <c r="D1251" i="4"/>
  <c r="C1251" i="4"/>
  <c r="D1250" i="4"/>
  <c r="C1250" i="4"/>
  <c r="D1249" i="4"/>
  <c r="C1249" i="4"/>
  <c r="D1248" i="4"/>
  <c r="C1248" i="4"/>
  <c r="D1247" i="4"/>
  <c r="C1247" i="4"/>
  <c r="D1246" i="4"/>
  <c r="C1246" i="4"/>
  <c r="D1245" i="4"/>
  <c r="C1245" i="4"/>
  <c r="D1244" i="4"/>
  <c r="C1244" i="4"/>
  <c r="D1243" i="4"/>
  <c r="C1243" i="4"/>
  <c r="D1242" i="4"/>
  <c r="C1242" i="4"/>
  <c r="D1241" i="4"/>
  <c r="C1241" i="4"/>
  <c r="D1240" i="4"/>
  <c r="C1240" i="4"/>
  <c r="D1239" i="4"/>
  <c r="C1239" i="4"/>
  <c r="D1238" i="4"/>
  <c r="C1238" i="4"/>
  <c r="D1237" i="4"/>
  <c r="C1237" i="4"/>
  <c r="D1236" i="4"/>
  <c r="C1236" i="4"/>
  <c r="D1235" i="4"/>
  <c r="C1235" i="4"/>
  <c r="D1234" i="4"/>
  <c r="C1234" i="4"/>
  <c r="D1233" i="4"/>
  <c r="C1233" i="4"/>
  <c r="D1232" i="4"/>
  <c r="C1232" i="4"/>
  <c r="D1231" i="4"/>
  <c r="C1231" i="4"/>
  <c r="D1230" i="4"/>
  <c r="C1230" i="4"/>
  <c r="D1229" i="4"/>
  <c r="C1229" i="4"/>
  <c r="D1228" i="4"/>
  <c r="C1228" i="4"/>
  <c r="D1227" i="4"/>
  <c r="C1227" i="4"/>
  <c r="D1226" i="4"/>
  <c r="C1226" i="4"/>
  <c r="D1225" i="4"/>
  <c r="C1225" i="4"/>
  <c r="D1224" i="4"/>
  <c r="C1224" i="4"/>
  <c r="D1223" i="4"/>
  <c r="C1223" i="4"/>
  <c r="D1222" i="4"/>
  <c r="C1222" i="4"/>
  <c r="D1221" i="4"/>
  <c r="C1221" i="4"/>
  <c r="D1220" i="4"/>
  <c r="C1220" i="4"/>
  <c r="D1219" i="4"/>
  <c r="C1219" i="4"/>
  <c r="D1218" i="4"/>
  <c r="C1218" i="4"/>
  <c r="D1217" i="4"/>
  <c r="C1217" i="4"/>
  <c r="D1216" i="4"/>
  <c r="C1216" i="4"/>
  <c r="D1215" i="4"/>
  <c r="C1215" i="4"/>
  <c r="D1214" i="4"/>
  <c r="C1214" i="4"/>
  <c r="D1213" i="4"/>
  <c r="C1213" i="4"/>
  <c r="D1212" i="4"/>
  <c r="C1212" i="4"/>
  <c r="D1211" i="4"/>
  <c r="C1211" i="4"/>
  <c r="D1210" i="4"/>
  <c r="C1210" i="4"/>
  <c r="D1209" i="4"/>
  <c r="C1209" i="4"/>
  <c r="D1208" i="4"/>
  <c r="C1208" i="4"/>
  <c r="D1207" i="4"/>
  <c r="C1207" i="4"/>
  <c r="D1206" i="4"/>
  <c r="C1206" i="4"/>
  <c r="D1205" i="4"/>
  <c r="C1205" i="4"/>
  <c r="D1204" i="4"/>
  <c r="C1204" i="4"/>
  <c r="D1203" i="4"/>
  <c r="C1203" i="4"/>
  <c r="D1202" i="4"/>
  <c r="C1202" i="4"/>
  <c r="D1201" i="4"/>
  <c r="C1201" i="4"/>
  <c r="D1200" i="4"/>
  <c r="C1200" i="4"/>
  <c r="D1199" i="4"/>
  <c r="C1199" i="4"/>
  <c r="D1198" i="4"/>
  <c r="C1198" i="4"/>
  <c r="D1197" i="4"/>
  <c r="C1197" i="4"/>
  <c r="D1196" i="4"/>
  <c r="C1196" i="4"/>
  <c r="D1195" i="4"/>
  <c r="C1195" i="4"/>
  <c r="D1194" i="4"/>
  <c r="C1194" i="4"/>
  <c r="D1193" i="4"/>
  <c r="C1193" i="4"/>
  <c r="D1192" i="4"/>
  <c r="C1192" i="4"/>
  <c r="D1191" i="4"/>
  <c r="C1191" i="4"/>
  <c r="D1190" i="4"/>
  <c r="C1190" i="4"/>
  <c r="D1189" i="4"/>
  <c r="C1189" i="4"/>
  <c r="D1188" i="4"/>
  <c r="C1188" i="4"/>
  <c r="D1187" i="4"/>
  <c r="C1187" i="4"/>
  <c r="D1186" i="4"/>
  <c r="C1186" i="4"/>
  <c r="D1185" i="4"/>
  <c r="C1185" i="4"/>
  <c r="D1184" i="4"/>
  <c r="C1184" i="4"/>
  <c r="D1183" i="4"/>
  <c r="C1183" i="4"/>
  <c r="D1182" i="4"/>
  <c r="C1182" i="4"/>
  <c r="D1181" i="4"/>
  <c r="C1181" i="4"/>
  <c r="D1180" i="4"/>
  <c r="C1180" i="4"/>
  <c r="D1179" i="4"/>
  <c r="C1179" i="4"/>
  <c r="D1178" i="4"/>
  <c r="C1178" i="4"/>
  <c r="D1177" i="4"/>
  <c r="C1177" i="4"/>
  <c r="D1176" i="4"/>
  <c r="C1176" i="4"/>
  <c r="D1175" i="4"/>
  <c r="C1175" i="4"/>
  <c r="D1174" i="4"/>
  <c r="C1174" i="4"/>
  <c r="D1173" i="4"/>
  <c r="C1173" i="4"/>
  <c r="D1172" i="4"/>
  <c r="C1172" i="4"/>
  <c r="D1171" i="4"/>
  <c r="C1171" i="4"/>
  <c r="D1170" i="4"/>
  <c r="C1170" i="4"/>
  <c r="D1169" i="4"/>
  <c r="C1169" i="4"/>
  <c r="D1168" i="4"/>
  <c r="C1168" i="4"/>
  <c r="D1167" i="4"/>
  <c r="C1167" i="4"/>
  <c r="D1166" i="4"/>
  <c r="C1166" i="4"/>
  <c r="D1165" i="4"/>
  <c r="C1165" i="4"/>
  <c r="D1164" i="4"/>
  <c r="C1164" i="4"/>
  <c r="D1163" i="4"/>
  <c r="C1163" i="4"/>
  <c r="D1162" i="4"/>
  <c r="C1162" i="4"/>
  <c r="D1161" i="4"/>
  <c r="C1161" i="4"/>
  <c r="D1160" i="4"/>
  <c r="C1160" i="4"/>
  <c r="D1159" i="4"/>
  <c r="C1159" i="4"/>
  <c r="D1158" i="4"/>
  <c r="C1158" i="4"/>
  <c r="D1157" i="4"/>
  <c r="C1157" i="4"/>
  <c r="D1156" i="4"/>
  <c r="C1156" i="4"/>
  <c r="D1155" i="4"/>
  <c r="C1155" i="4"/>
  <c r="D1154" i="4"/>
  <c r="C1154" i="4"/>
  <c r="D1153" i="4"/>
  <c r="C1153" i="4"/>
  <c r="D1152" i="4"/>
  <c r="C1152" i="4"/>
  <c r="D1151" i="4"/>
  <c r="C1151" i="4"/>
  <c r="D1150" i="4"/>
  <c r="C1150" i="4"/>
  <c r="D1149" i="4"/>
  <c r="C1149" i="4"/>
  <c r="D1148" i="4"/>
  <c r="C1148" i="4"/>
  <c r="D1147" i="4"/>
  <c r="C1147" i="4"/>
  <c r="D1146" i="4"/>
  <c r="C1146" i="4"/>
  <c r="D1145" i="4"/>
  <c r="C1145" i="4"/>
  <c r="D1144" i="4"/>
  <c r="C1144" i="4"/>
  <c r="D1143" i="4"/>
  <c r="C1143" i="4"/>
  <c r="D1142" i="4"/>
  <c r="C1142" i="4"/>
  <c r="D1141" i="4"/>
  <c r="C1141" i="4"/>
  <c r="D1140" i="4"/>
  <c r="C1140" i="4"/>
  <c r="D1139" i="4"/>
  <c r="C1139" i="4"/>
  <c r="D1138" i="4"/>
  <c r="C1138" i="4"/>
  <c r="D1137" i="4"/>
  <c r="C1137" i="4"/>
  <c r="D1136" i="4"/>
  <c r="C1136" i="4"/>
  <c r="D1135" i="4"/>
  <c r="C1135" i="4"/>
  <c r="D1134" i="4"/>
  <c r="C1134" i="4"/>
  <c r="D1133" i="4"/>
  <c r="C1133" i="4"/>
  <c r="D1132" i="4"/>
  <c r="C1132" i="4"/>
  <c r="D1131" i="4"/>
  <c r="C1131" i="4"/>
  <c r="D1130" i="4"/>
  <c r="C1130" i="4"/>
  <c r="D1129" i="4"/>
  <c r="C1129" i="4"/>
  <c r="D1128" i="4"/>
  <c r="C1128" i="4"/>
  <c r="D1127" i="4"/>
  <c r="C1127" i="4"/>
  <c r="D1126" i="4"/>
  <c r="C1126" i="4"/>
  <c r="D1125" i="4"/>
  <c r="C1125" i="4"/>
  <c r="D1124" i="4"/>
  <c r="C1124" i="4"/>
  <c r="D1123" i="4"/>
  <c r="C1123" i="4"/>
  <c r="D1122" i="4"/>
  <c r="C1122" i="4"/>
  <c r="D1121" i="4"/>
  <c r="C1121" i="4"/>
  <c r="D1120" i="4"/>
  <c r="C1120" i="4"/>
  <c r="D1119" i="4"/>
  <c r="C1119" i="4"/>
  <c r="D1118" i="4"/>
  <c r="C1118" i="4"/>
  <c r="D1117" i="4"/>
  <c r="C1117" i="4"/>
  <c r="D1116" i="4"/>
  <c r="C1116" i="4"/>
  <c r="D1115" i="4"/>
  <c r="C1115" i="4"/>
  <c r="D1114" i="4"/>
  <c r="C1114" i="4"/>
  <c r="D1113" i="4"/>
  <c r="C1113" i="4"/>
  <c r="D1112" i="4"/>
  <c r="C1112" i="4"/>
  <c r="D1111" i="4"/>
  <c r="C1111" i="4"/>
  <c r="D1110" i="4"/>
  <c r="C1110" i="4"/>
  <c r="D1109" i="4"/>
  <c r="C1109" i="4"/>
  <c r="D1108" i="4"/>
  <c r="C1108" i="4"/>
  <c r="D1107" i="4"/>
  <c r="C1107" i="4"/>
  <c r="D1106" i="4"/>
  <c r="C1106" i="4"/>
  <c r="D1105" i="4"/>
  <c r="C1105" i="4"/>
  <c r="D1104" i="4"/>
  <c r="C1104" i="4"/>
  <c r="D1103" i="4"/>
  <c r="C1103" i="4"/>
  <c r="D1102" i="4"/>
  <c r="C1102" i="4"/>
  <c r="D1101" i="4"/>
  <c r="C1101" i="4"/>
  <c r="D1100" i="4"/>
  <c r="C1100" i="4"/>
  <c r="D1099" i="4"/>
  <c r="C1099" i="4"/>
  <c r="D1098" i="4"/>
  <c r="C1098" i="4"/>
  <c r="D1097" i="4"/>
  <c r="C1097" i="4"/>
  <c r="D1096" i="4"/>
  <c r="C1096" i="4"/>
  <c r="D1095" i="4"/>
  <c r="C1095" i="4"/>
  <c r="D1094" i="4"/>
  <c r="C1094" i="4"/>
  <c r="D1093" i="4"/>
  <c r="C1093" i="4"/>
  <c r="D1092" i="4"/>
  <c r="C1092" i="4"/>
  <c r="D1091" i="4"/>
  <c r="C1091" i="4"/>
  <c r="D1090" i="4"/>
  <c r="C1090" i="4"/>
  <c r="D1089" i="4"/>
  <c r="C1089" i="4"/>
  <c r="D1088" i="4"/>
  <c r="C1088" i="4"/>
  <c r="D1087" i="4"/>
  <c r="C1087" i="4"/>
  <c r="D1086" i="4"/>
  <c r="C1086" i="4"/>
  <c r="D1085" i="4"/>
  <c r="C1085" i="4"/>
  <c r="D1084" i="4"/>
  <c r="C1084" i="4"/>
  <c r="D1083" i="4"/>
  <c r="C1083" i="4"/>
  <c r="D1082" i="4"/>
  <c r="C1082" i="4"/>
  <c r="D1081" i="4"/>
  <c r="C1081" i="4"/>
  <c r="D1080" i="4"/>
  <c r="C1080" i="4"/>
  <c r="D1079" i="4"/>
  <c r="C1079" i="4"/>
  <c r="D1078" i="4"/>
  <c r="C1078" i="4"/>
  <c r="D1077" i="4"/>
  <c r="C1077" i="4"/>
  <c r="D1076" i="4"/>
  <c r="C1076" i="4"/>
  <c r="D1075" i="4"/>
  <c r="C1075" i="4"/>
  <c r="D1074" i="4"/>
  <c r="C1074" i="4"/>
  <c r="D1073" i="4"/>
  <c r="C1073" i="4"/>
  <c r="D1072" i="4"/>
  <c r="C1072" i="4"/>
  <c r="D1071" i="4"/>
  <c r="C1071" i="4"/>
  <c r="D1070" i="4"/>
  <c r="C1070" i="4"/>
  <c r="D1069" i="4"/>
  <c r="C1069" i="4"/>
  <c r="D1068" i="4"/>
  <c r="C1068" i="4"/>
  <c r="D1067" i="4"/>
  <c r="C1067" i="4"/>
  <c r="D1066" i="4"/>
  <c r="C1066" i="4"/>
  <c r="D1065" i="4"/>
  <c r="C1065" i="4"/>
  <c r="D1064" i="4"/>
  <c r="C1064" i="4"/>
  <c r="D1063" i="4"/>
  <c r="C1063" i="4"/>
  <c r="D1062" i="4"/>
  <c r="C1062" i="4"/>
  <c r="D1061" i="4"/>
  <c r="C1061" i="4"/>
  <c r="D1060" i="4"/>
  <c r="C1060" i="4"/>
  <c r="D1059" i="4"/>
  <c r="C1059" i="4"/>
  <c r="D1058" i="4"/>
  <c r="C1058" i="4"/>
  <c r="D1057" i="4"/>
  <c r="C1057" i="4"/>
  <c r="D1056" i="4"/>
  <c r="C1056" i="4"/>
  <c r="D1055" i="4"/>
  <c r="C1055" i="4"/>
  <c r="D1054" i="4"/>
  <c r="C1054" i="4"/>
  <c r="D1053" i="4"/>
  <c r="C1053" i="4"/>
  <c r="D1052" i="4"/>
  <c r="C1052" i="4"/>
  <c r="D1051" i="4"/>
  <c r="C1051" i="4"/>
  <c r="D1050" i="4"/>
  <c r="C1050" i="4"/>
  <c r="D1049" i="4"/>
  <c r="C1049" i="4"/>
  <c r="D1048" i="4"/>
  <c r="C1048" i="4"/>
  <c r="D1047" i="4"/>
  <c r="C1047" i="4"/>
  <c r="D1046" i="4"/>
  <c r="C1046" i="4"/>
  <c r="D1045" i="4"/>
  <c r="C1045" i="4"/>
  <c r="D1044" i="4"/>
  <c r="C1044" i="4"/>
  <c r="D1043" i="4"/>
  <c r="C1043" i="4"/>
  <c r="D1042" i="4"/>
  <c r="C1042" i="4"/>
  <c r="D1041" i="4"/>
  <c r="C1041" i="4"/>
  <c r="D1040" i="4"/>
  <c r="C1040" i="4"/>
  <c r="D1039" i="4"/>
  <c r="C1039" i="4"/>
  <c r="D1038" i="4"/>
  <c r="C1038" i="4"/>
  <c r="D1037" i="4"/>
  <c r="C1037" i="4"/>
  <c r="D1036" i="4"/>
  <c r="C1036" i="4"/>
  <c r="D1035" i="4"/>
  <c r="C1035" i="4"/>
  <c r="D1034" i="4"/>
  <c r="C1034" i="4"/>
  <c r="D1033" i="4"/>
  <c r="C1033" i="4"/>
  <c r="D1032" i="4"/>
  <c r="C1032" i="4"/>
  <c r="D1031" i="4"/>
  <c r="C1031" i="4"/>
  <c r="D1030" i="4"/>
  <c r="C1030" i="4"/>
  <c r="D1029" i="4"/>
  <c r="C1029" i="4"/>
  <c r="D1028" i="4"/>
  <c r="C1028" i="4"/>
  <c r="D1027" i="4"/>
  <c r="C1027" i="4"/>
  <c r="D1026" i="4"/>
  <c r="C1026" i="4"/>
  <c r="D1025" i="4"/>
  <c r="C1025" i="4"/>
  <c r="D1024" i="4"/>
  <c r="C1024" i="4"/>
  <c r="D1023" i="4"/>
  <c r="C1023" i="4"/>
  <c r="D1022" i="4"/>
  <c r="C1022" i="4"/>
  <c r="D1021" i="4"/>
  <c r="C1021" i="4"/>
  <c r="D1020" i="4"/>
  <c r="C1020" i="4"/>
  <c r="D1019" i="4"/>
  <c r="C1019" i="4"/>
  <c r="D1018" i="4"/>
  <c r="C1018" i="4"/>
  <c r="D1017" i="4"/>
  <c r="C1017" i="4"/>
  <c r="D1016" i="4"/>
  <c r="C1016" i="4"/>
  <c r="D1015" i="4"/>
  <c r="C1015" i="4"/>
  <c r="D1014" i="4"/>
  <c r="C1014" i="4"/>
  <c r="D1013" i="4"/>
  <c r="C1013" i="4"/>
  <c r="D1012" i="4"/>
  <c r="C1012" i="4"/>
  <c r="D1011" i="4"/>
  <c r="C1011" i="4"/>
  <c r="D1010" i="4"/>
  <c r="C1010" i="4"/>
  <c r="D1009" i="4"/>
  <c r="C1009" i="4"/>
  <c r="D1008" i="4"/>
  <c r="C1008" i="4"/>
  <c r="D1007" i="4"/>
  <c r="C1007" i="4"/>
  <c r="D1006" i="4"/>
  <c r="C1006" i="4"/>
  <c r="D1005" i="4"/>
  <c r="C1005" i="4"/>
  <c r="D1004" i="4"/>
  <c r="C1004" i="4"/>
  <c r="D1003" i="4"/>
  <c r="C1003" i="4"/>
  <c r="D1002" i="4"/>
  <c r="C1002" i="4"/>
  <c r="D1001" i="4"/>
  <c r="C1001" i="4"/>
  <c r="D1000" i="4"/>
  <c r="C1000" i="4"/>
  <c r="D999" i="4"/>
  <c r="C999" i="4"/>
  <c r="D998" i="4"/>
  <c r="C998" i="4"/>
  <c r="D997" i="4"/>
  <c r="C997" i="4"/>
  <c r="D996" i="4"/>
  <c r="C996" i="4"/>
  <c r="D995" i="4"/>
  <c r="C995" i="4"/>
  <c r="D994" i="4"/>
  <c r="C994" i="4"/>
  <c r="D993" i="4"/>
  <c r="C993" i="4"/>
  <c r="D992" i="4"/>
  <c r="C992" i="4"/>
  <c r="D991" i="4"/>
  <c r="C991" i="4"/>
  <c r="D990" i="4"/>
  <c r="C990" i="4"/>
  <c r="D989" i="4"/>
  <c r="C989" i="4"/>
  <c r="D988" i="4"/>
  <c r="C988" i="4"/>
  <c r="D987" i="4"/>
  <c r="C987" i="4"/>
  <c r="D986" i="4"/>
  <c r="C986" i="4"/>
  <c r="D985" i="4"/>
  <c r="C985" i="4"/>
  <c r="D984" i="4"/>
  <c r="C984" i="4"/>
  <c r="D983" i="4"/>
  <c r="C983" i="4"/>
  <c r="D982" i="4"/>
  <c r="C982" i="4"/>
  <c r="D981" i="4"/>
  <c r="C981" i="4"/>
  <c r="D980" i="4"/>
  <c r="C980" i="4"/>
  <c r="D979" i="4"/>
  <c r="C979" i="4"/>
  <c r="D978" i="4"/>
  <c r="C978" i="4"/>
  <c r="D977" i="4"/>
  <c r="C977" i="4"/>
  <c r="D976" i="4"/>
  <c r="C976" i="4"/>
  <c r="D975" i="4"/>
  <c r="C975" i="4"/>
  <c r="D974" i="4"/>
  <c r="C974" i="4"/>
  <c r="D973" i="4"/>
  <c r="C973" i="4"/>
  <c r="D972" i="4"/>
  <c r="C972" i="4"/>
  <c r="D971" i="4"/>
  <c r="C971" i="4"/>
  <c r="D970" i="4"/>
  <c r="C970" i="4"/>
  <c r="D969" i="4"/>
  <c r="C969" i="4"/>
  <c r="D968" i="4"/>
  <c r="C968" i="4"/>
  <c r="D967" i="4"/>
  <c r="C967" i="4"/>
  <c r="D966" i="4"/>
  <c r="C966" i="4"/>
  <c r="D965" i="4"/>
  <c r="C965" i="4"/>
  <c r="D964" i="4"/>
  <c r="C964" i="4"/>
  <c r="D963" i="4"/>
  <c r="C963" i="4"/>
  <c r="D962" i="4"/>
  <c r="C962" i="4"/>
  <c r="D961" i="4"/>
  <c r="C961" i="4"/>
  <c r="D960" i="4"/>
  <c r="C960" i="4"/>
  <c r="D959" i="4"/>
  <c r="C959" i="4"/>
  <c r="D958" i="4"/>
  <c r="C958" i="4"/>
  <c r="D957" i="4"/>
  <c r="C957" i="4"/>
  <c r="D956" i="4"/>
  <c r="C956" i="4"/>
  <c r="D955" i="4"/>
  <c r="C955" i="4"/>
  <c r="D954" i="4"/>
  <c r="C954" i="4"/>
  <c r="D953" i="4"/>
  <c r="C953" i="4"/>
  <c r="D952" i="4"/>
  <c r="C952" i="4"/>
  <c r="D951" i="4"/>
  <c r="C951" i="4"/>
  <c r="D950" i="4"/>
  <c r="C950" i="4"/>
  <c r="D949" i="4"/>
  <c r="C949" i="4"/>
  <c r="D948" i="4"/>
  <c r="C948" i="4"/>
  <c r="D947" i="4"/>
  <c r="C947" i="4"/>
  <c r="D946" i="4"/>
  <c r="C946" i="4"/>
  <c r="D945" i="4"/>
  <c r="C945" i="4"/>
  <c r="D944" i="4"/>
  <c r="C944" i="4"/>
  <c r="D943" i="4"/>
  <c r="C943" i="4"/>
  <c r="D942" i="4"/>
  <c r="C942" i="4"/>
  <c r="D941" i="4"/>
  <c r="C941" i="4"/>
  <c r="D940" i="4"/>
  <c r="C940" i="4"/>
  <c r="D939" i="4"/>
  <c r="C939" i="4"/>
  <c r="D938" i="4"/>
  <c r="C938" i="4"/>
  <c r="D937" i="4"/>
  <c r="C937" i="4"/>
  <c r="D936" i="4"/>
  <c r="C936" i="4"/>
  <c r="D935" i="4"/>
  <c r="C935" i="4"/>
  <c r="D934" i="4"/>
  <c r="C934" i="4"/>
  <c r="D933" i="4"/>
  <c r="C933" i="4"/>
  <c r="D932" i="4"/>
  <c r="C932" i="4"/>
  <c r="D931" i="4"/>
  <c r="C931" i="4"/>
  <c r="D930" i="4"/>
  <c r="C930" i="4"/>
  <c r="D929" i="4"/>
  <c r="C929" i="4"/>
  <c r="D928" i="4"/>
  <c r="C928" i="4"/>
  <c r="D927" i="4"/>
  <c r="C927" i="4"/>
  <c r="D926" i="4"/>
  <c r="C926" i="4"/>
  <c r="D925" i="4"/>
  <c r="C925" i="4"/>
  <c r="D924" i="4"/>
  <c r="C924" i="4"/>
  <c r="D923" i="4"/>
  <c r="C923" i="4"/>
  <c r="D922" i="4"/>
  <c r="C922" i="4"/>
  <c r="D921" i="4"/>
  <c r="C921" i="4"/>
  <c r="D920" i="4"/>
  <c r="C920" i="4"/>
  <c r="D919" i="4"/>
  <c r="C919" i="4"/>
  <c r="D918" i="4"/>
  <c r="C918" i="4"/>
  <c r="D917" i="4"/>
  <c r="C917" i="4"/>
  <c r="D916" i="4"/>
  <c r="C916" i="4"/>
  <c r="D915" i="4"/>
  <c r="C915" i="4"/>
  <c r="D914" i="4"/>
  <c r="C914" i="4"/>
  <c r="D913" i="4"/>
  <c r="C913" i="4"/>
  <c r="D912" i="4"/>
  <c r="C912" i="4"/>
  <c r="D911" i="4"/>
  <c r="C911" i="4"/>
  <c r="D910" i="4"/>
  <c r="C910" i="4"/>
  <c r="D909" i="4"/>
  <c r="C909" i="4"/>
  <c r="D908" i="4"/>
  <c r="C908" i="4"/>
  <c r="D907" i="4"/>
  <c r="C907" i="4"/>
  <c r="D906" i="4"/>
  <c r="C906" i="4"/>
  <c r="D905" i="4"/>
  <c r="C905" i="4"/>
  <c r="D904" i="4"/>
  <c r="C904" i="4"/>
  <c r="D903" i="4"/>
  <c r="C903" i="4"/>
  <c r="D902" i="4"/>
  <c r="C902" i="4"/>
  <c r="D901" i="4"/>
  <c r="C901" i="4"/>
  <c r="D900" i="4"/>
  <c r="C900" i="4"/>
  <c r="D899" i="4"/>
  <c r="C899" i="4"/>
  <c r="D898" i="4"/>
  <c r="C898" i="4"/>
  <c r="D897" i="4"/>
  <c r="C897" i="4"/>
  <c r="D896" i="4"/>
  <c r="C896" i="4"/>
  <c r="D895" i="4"/>
  <c r="C895" i="4"/>
  <c r="D894" i="4"/>
  <c r="C894" i="4"/>
  <c r="D893" i="4"/>
  <c r="C893" i="4"/>
  <c r="D892" i="4"/>
  <c r="C892" i="4"/>
  <c r="D891" i="4"/>
  <c r="C891" i="4"/>
  <c r="D890" i="4"/>
  <c r="C890" i="4"/>
  <c r="D889" i="4"/>
  <c r="C889" i="4"/>
  <c r="D888" i="4"/>
  <c r="C888" i="4"/>
  <c r="D887" i="4"/>
  <c r="C887" i="4"/>
  <c r="D886" i="4"/>
  <c r="C886" i="4"/>
  <c r="D885" i="4"/>
  <c r="C885" i="4"/>
  <c r="D884" i="4"/>
  <c r="C884" i="4"/>
  <c r="D883" i="4"/>
  <c r="C883" i="4"/>
  <c r="D882" i="4"/>
  <c r="C882" i="4"/>
  <c r="D881" i="4"/>
  <c r="C881" i="4"/>
  <c r="D880" i="4"/>
  <c r="C880" i="4"/>
  <c r="D879" i="4"/>
  <c r="C879" i="4"/>
  <c r="D878" i="4"/>
  <c r="C878" i="4"/>
  <c r="D877" i="4"/>
  <c r="C877" i="4"/>
  <c r="D876" i="4"/>
  <c r="C876" i="4"/>
  <c r="D875" i="4"/>
  <c r="C875" i="4"/>
  <c r="D874" i="4"/>
  <c r="C874" i="4"/>
  <c r="D873" i="4"/>
  <c r="C873" i="4"/>
  <c r="D872" i="4"/>
  <c r="C872" i="4"/>
  <c r="D871" i="4"/>
  <c r="C871" i="4"/>
  <c r="D870" i="4"/>
  <c r="C870" i="4"/>
  <c r="D869" i="4"/>
  <c r="C869" i="4"/>
  <c r="D868" i="4"/>
  <c r="C868" i="4"/>
  <c r="D867" i="4"/>
  <c r="C867" i="4"/>
  <c r="D866" i="4"/>
  <c r="C866" i="4"/>
  <c r="D865" i="4"/>
  <c r="C865" i="4"/>
  <c r="D864" i="4"/>
  <c r="C864" i="4"/>
  <c r="D863" i="4"/>
  <c r="C863" i="4"/>
  <c r="D862" i="4"/>
  <c r="C862" i="4"/>
  <c r="D861" i="4"/>
  <c r="C861" i="4"/>
  <c r="D860" i="4"/>
  <c r="C860" i="4"/>
  <c r="D859" i="4"/>
  <c r="C859" i="4"/>
  <c r="D858" i="4"/>
  <c r="C858" i="4"/>
  <c r="D857" i="4"/>
  <c r="C857" i="4"/>
  <c r="D856" i="4"/>
  <c r="C856" i="4"/>
  <c r="D855" i="4"/>
  <c r="C855" i="4"/>
  <c r="D854" i="4"/>
  <c r="C854" i="4"/>
  <c r="D853" i="4"/>
  <c r="C853" i="4"/>
  <c r="D852" i="4"/>
  <c r="C852" i="4"/>
  <c r="D851" i="4"/>
  <c r="C851" i="4"/>
  <c r="D850" i="4"/>
  <c r="C850" i="4"/>
  <c r="D849" i="4"/>
  <c r="C849" i="4"/>
  <c r="D848" i="4"/>
  <c r="C848" i="4"/>
  <c r="D847" i="4"/>
  <c r="C847" i="4"/>
  <c r="D846" i="4"/>
  <c r="C846" i="4"/>
  <c r="D845" i="4"/>
  <c r="C845" i="4"/>
  <c r="D844" i="4"/>
  <c r="C844" i="4"/>
  <c r="D843" i="4"/>
  <c r="C843" i="4"/>
  <c r="D842" i="4"/>
  <c r="C842" i="4"/>
  <c r="D841" i="4"/>
  <c r="C841" i="4"/>
  <c r="D840" i="4"/>
  <c r="C840" i="4"/>
  <c r="D839" i="4"/>
  <c r="C839" i="4"/>
  <c r="D838" i="4"/>
  <c r="C838" i="4"/>
  <c r="D837" i="4"/>
  <c r="C837" i="4"/>
  <c r="D836" i="4"/>
  <c r="C836" i="4"/>
  <c r="D835" i="4"/>
  <c r="C835" i="4"/>
  <c r="D834" i="4"/>
  <c r="C834" i="4"/>
  <c r="D833" i="4"/>
  <c r="C833" i="4"/>
  <c r="D832" i="4"/>
  <c r="C832" i="4"/>
  <c r="D831" i="4"/>
  <c r="C831" i="4"/>
  <c r="D830" i="4"/>
  <c r="C830" i="4"/>
  <c r="D829" i="4"/>
  <c r="C829" i="4"/>
  <c r="D828" i="4"/>
  <c r="C828" i="4"/>
  <c r="D827" i="4"/>
  <c r="C827" i="4"/>
  <c r="D826" i="4"/>
  <c r="C826" i="4"/>
  <c r="D825" i="4"/>
  <c r="C825" i="4"/>
  <c r="D824" i="4"/>
  <c r="C824" i="4"/>
  <c r="D823" i="4"/>
  <c r="C823" i="4"/>
  <c r="D822" i="4"/>
  <c r="C822" i="4"/>
  <c r="D821" i="4"/>
  <c r="C821" i="4"/>
  <c r="D820" i="4"/>
  <c r="C820" i="4"/>
  <c r="D819" i="4"/>
  <c r="C819" i="4"/>
  <c r="D818" i="4"/>
  <c r="C818" i="4"/>
  <c r="D817" i="4"/>
  <c r="C817" i="4"/>
  <c r="D816" i="4"/>
  <c r="C816" i="4"/>
  <c r="D815" i="4"/>
  <c r="C815" i="4"/>
  <c r="D814" i="4"/>
  <c r="C814" i="4"/>
  <c r="D813" i="4"/>
  <c r="C813" i="4"/>
  <c r="D812" i="4"/>
  <c r="C812" i="4"/>
  <c r="D811" i="4"/>
  <c r="C811" i="4"/>
  <c r="D810" i="4"/>
  <c r="C810" i="4"/>
  <c r="D809" i="4"/>
  <c r="C809" i="4"/>
  <c r="D808" i="4"/>
  <c r="C808" i="4"/>
  <c r="D807" i="4"/>
  <c r="C807" i="4"/>
  <c r="D806" i="4"/>
  <c r="C806" i="4"/>
  <c r="D805" i="4"/>
  <c r="C805" i="4"/>
  <c r="D804" i="4"/>
  <c r="C804" i="4"/>
  <c r="D803" i="4"/>
  <c r="C803" i="4"/>
  <c r="D802" i="4"/>
  <c r="C802" i="4"/>
  <c r="D801" i="4"/>
  <c r="C801" i="4"/>
  <c r="D800" i="4"/>
  <c r="C800" i="4"/>
  <c r="D799" i="4"/>
  <c r="C799" i="4"/>
  <c r="D798" i="4"/>
  <c r="C798" i="4"/>
  <c r="D797" i="4"/>
  <c r="C797" i="4"/>
  <c r="D796" i="4"/>
  <c r="C796" i="4"/>
  <c r="D795" i="4"/>
  <c r="C795" i="4"/>
  <c r="D794" i="4"/>
  <c r="C794" i="4"/>
  <c r="D793" i="4"/>
  <c r="C793" i="4"/>
  <c r="D792" i="4"/>
  <c r="C792" i="4"/>
  <c r="D791" i="4"/>
  <c r="C791" i="4"/>
  <c r="D790" i="4"/>
  <c r="C790" i="4"/>
  <c r="D789" i="4"/>
  <c r="C789" i="4"/>
  <c r="D788" i="4"/>
  <c r="C788" i="4"/>
  <c r="D787" i="4"/>
  <c r="C787" i="4"/>
  <c r="D786" i="4"/>
  <c r="C786" i="4"/>
  <c r="D785" i="4"/>
  <c r="C785" i="4"/>
  <c r="D784" i="4"/>
  <c r="C784" i="4"/>
  <c r="D783" i="4"/>
  <c r="C783" i="4"/>
  <c r="D782" i="4"/>
  <c r="C782" i="4"/>
  <c r="D781" i="4"/>
  <c r="C781" i="4"/>
  <c r="D780" i="4"/>
  <c r="C780" i="4"/>
  <c r="D779" i="4"/>
  <c r="C779" i="4"/>
  <c r="D778" i="4"/>
  <c r="C778" i="4"/>
  <c r="D777" i="4"/>
  <c r="C777" i="4"/>
  <c r="D776" i="4"/>
  <c r="C776" i="4"/>
  <c r="D775" i="4"/>
  <c r="C775" i="4"/>
  <c r="D774" i="4"/>
  <c r="C774" i="4"/>
  <c r="D773" i="4"/>
  <c r="C773" i="4"/>
  <c r="D772" i="4"/>
  <c r="C772" i="4"/>
  <c r="D771" i="4"/>
  <c r="C771" i="4"/>
  <c r="D770" i="4"/>
  <c r="C770" i="4"/>
  <c r="D769" i="4"/>
  <c r="C769" i="4"/>
  <c r="D768" i="4"/>
  <c r="C768" i="4"/>
  <c r="D767" i="4"/>
  <c r="C767" i="4"/>
  <c r="D766" i="4"/>
  <c r="C766" i="4"/>
  <c r="D765" i="4"/>
  <c r="C765" i="4"/>
  <c r="D764" i="4"/>
  <c r="C764" i="4"/>
  <c r="D763" i="4"/>
  <c r="C763" i="4"/>
  <c r="D762" i="4"/>
  <c r="C762" i="4"/>
  <c r="D761" i="4"/>
  <c r="C761" i="4"/>
  <c r="D760" i="4"/>
  <c r="C760" i="4"/>
  <c r="D759" i="4"/>
  <c r="C759" i="4"/>
  <c r="D758" i="4"/>
  <c r="C758" i="4"/>
  <c r="D757" i="4"/>
  <c r="C757" i="4"/>
  <c r="D756" i="4"/>
  <c r="C756" i="4"/>
  <c r="D755" i="4"/>
  <c r="C755" i="4"/>
  <c r="D754" i="4"/>
  <c r="C754" i="4"/>
  <c r="D753" i="4"/>
  <c r="C753" i="4"/>
  <c r="D752" i="4"/>
  <c r="C752" i="4"/>
  <c r="D751" i="4"/>
  <c r="C751" i="4"/>
  <c r="D750" i="4"/>
  <c r="C750" i="4"/>
  <c r="D749" i="4"/>
  <c r="C749" i="4"/>
  <c r="D748" i="4"/>
  <c r="C748" i="4"/>
  <c r="D747" i="4"/>
  <c r="C747" i="4"/>
  <c r="D746" i="4"/>
  <c r="C746" i="4"/>
  <c r="D745" i="4"/>
  <c r="C745" i="4"/>
  <c r="D744" i="4"/>
  <c r="C744" i="4"/>
  <c r="D743" i="4"/>
  <c r="C743" i="4"/>
  <c r="D742" i="4"/>
  <c r="C742" i="4"/>
  <c r="D741" i="4"/>
  <c r="C741" i="4"/>
  <c r="D740" i="4"/>
  <c r="C740" i="4"/>
  <c r="D739" i="4"/>
  <c r="C739" i="4"/>
  <c r="D738" i="4"/>
  <c r="C738" i="4"/>
  <c r="D737" i="4"/>
  <c r="C737" i="4"/>
  <c r="D736" i="4"/>
  <c r="C736" i="4"/>
  <c r="D735" i="4"/>
  <c r="C735" i="4"/>
  <c r="D734" i="4"/>
  <c r="C734" i="4"/>
  <c r="D733" i="4"/>
  <c r="C733" i="4"/>
  <c r="D732" i="4"/>
  <c r="C732" i="4"/>
  <c r="D731" i="4"/>
  <c r="C731" i="4"/>
  <c r="D730" i="4"/>
  <c r="C730" i="4"/>
  <c r="D729" i="4"/>
  <c r="C729" i="4"/>
  <c r="D728" i="4"/>
  <c r="C728" i="4"/>
  <c r="D727" i="4"/>
  <c r="C727" i="4"/>
  <c r="D726" i="4"/>
  <c r="C726" i="4"/>
  <c r="D725" i="4"/>
  <c r="C725" i="4"/>
  <c r="D724" i="4"/>
  <c r="C724" i="4"/>
  <c r="D723" i="4"/>
  <c r="C723" i="4"/>
  <c r="D722" i="4"/>
  <c r="C722" i="4"/>
  <c r="D721" i="4"/>
  <c r="C721" i="4"/>
  <c r="D720" i="4"/>
  <c r="C720" i="4"/>
  <c r="D719" i="4"/>
  <c r="C719" i="4"/>
  <c r="D718" i="4"/>
  <c r="C718" i="4"/>
  <c r="D717" i="4"/>
  <c r="C717" i="4"/>
  <c r="D716" i="4"/>
  <c r="C716" i="4"/>
  <c r="D715" i="4"/>
  <c r="C715" i="4"/>
  <c r="D714" i="4"/>
  <c r="C714" i="4"/>
  <c r="D713" i="4"/>
  <c r="C713" i="4"/>
  <c r="D712" i="4"/>
  <c r="C712" i="4"/>
  <c r="D711" i="4"/>
  <c r="C711" i="4"/>
  <c r="D710" i="4"/>
  <c r="C710" i="4"/>
  <c r="D709" i="4"/>
  <c r="C709" i="4"/>
  <c r="D708" i="4"/>
  <c r="C708" i="4"/>
  <c r="D707" i="4"/>
  <c r="C707" i="4"/>
  <c r="D706" i="4"/>
  <c r="C706" i="4"/>
  <c r="D705" i="4"/>
  <c r="C705" i="4"/>
  <c r="D704" i="4"/>
  <c r="C704" i="4"/>
  <c r="D703" i="4"/>
  <c r="C703" i="4"/>
  <c r="D702" i="4"/>
  <c r="C702" i="4"/>
  <c r="D701" i="4"/>
  <c r="C701" i="4"/>
  <c r="D700" i="4"/>
  <c r="C700" i="4"/>
  <c r="D699" i="4"/>
  <c r="C699" i="4"/>
  <c r="D698" i="4"/>
  <c r="C698" i="4"/>
  <c r="D697" i="4"/>
  <c r="C697" i="4"/>
  <c r="D696" i="4"/>
  <c r="C696" i="4"/>
  <c r="D695" i="4"/>
  <c r="C695" i="4"/>
  <c r="D694" i="4"/>
  <c r="C694" i="4"/>
  <c r="D693" i="4"/>
  <c r="C693" i="4"/>
  <c r="D692" i="4"/>
  <c r="C692" i="4"/>
  <c r="D691" i="4"/>
  <c r="C691" i="4"/>
  <c r="D690" i="4"/>
  <c r="C690" i="4"/>
  <c r="D689" i="4"/>
  <c r="C689" i="4"/>
  <c r="D688" i="4"/>
  <c r="C688" i="4"/>
  <c r="D687" i="4"/>
  <c r="C687" i="4"/>
  <c r="D686" i="4"/>
  <c r="C686" i="4"/>
  <c r="D685" i="4"/>
  <c r="C685" i="4"/>
  <c r="D684" i="4"/>
  <c r="C684" i="4"/>
  <c r="D683" i="4"/>
  <c r="C683" i="4"/>
  <c r="D682" i="4"/>
  <c r="C682" i="4"/>
  <c r="D681" i="4"/>
  <c r="C681" i="4"/>
  <c r="D680" i="4"/>
  <c r="C680" i="4"/>
  <c r="D679" i="4"/>
  <c r="C679" i="4"/>
  <c r="D678" i="4"/>
  <c r="C678" i="4"/>
  <c r="D677" i="4"/>
  <c r="C677" i="4"/>
  <c r="D676" i="4"/>
  <c r="C676" i="4"/>
  <c r="D675" i="4"/>
  <c r="C675" i="4"/>
  <c r="D674" i="4"/>
  <c r="C674" i="4"/>
  <c r="D673" i="4"/>
  <c r="C673" i="4"/>
  <c r="D672" i="4"/>
  <c r="C672" i="4"/>
  <c r="D671" i="4"/>
  <c r="C671" i="4"/>
  <c r="D670" i="4"/>
  <c r="C670" i="4"/>
  <c r="D669" i="4"/>
  <c r="C669" i="4"/>
  <c r="D668" i="4"/>
  <c r="C668" i="4"/>
  <c r="D667" i="4"/>
  <c r="C667" i="4"/>
  <c r="D666" i="4"/>
  <c r="C666" i="4"/>
  <c r="D665" i="4"/>
  <c r="C665" i="4"/>
  <c r="D664" i="4"/>
  <c r="C664" i="4"/>
  <c r="D663" i="4"/>
  <c r="C663" i="4"/>
  <c r="D662" i="4"/>
  <c r="C662" i="4"/>
  <c r="D661" i="4"/>
  <c r="C661" i="4"/>
  <c r="D660" i="4"/>
  <c r="C660" i="4"/>
  <c r="D659" i="4"/>
  <c r="C659" i="4"/>
  <c r="D658" i="4"/>
  <c r="C658" i="4"/>
  <c r="D657" i="4"/>
  <c r="C657" i="4"/>
  <c r="D656" i="4"/>
  <c r="C656" i="4"/>
  <c r="D655" i="4"/>
  <c r="C655" i="4"/>
  <c r="D654" i="4"/>
  <c r="C654" i="4"/>
  <c r="D653" i="4"/>
  <c r="C653" i="4"/>
  <c r="D652" i="4"/>
  <c r="C652" i="4"/>
  <c r="D651" i="4"/>
  <c r="C651" i="4"/>
  <c r="D650" i="4"/>
  <c r="C650" i="4"/>
  <c r="D649" i="4"/>
  <c r="C649" i="4"/>
  <c r="D648" i="4"/>
  <c r="C648" i="4"/>
  <c r="D647" i="4"/>
  <c r="C647" i="4"/>
  <c r="D646" i="4"/>
  <c r="C646" i="4"/>
  <c r="D645" i="4"/>
  <c r="C645" i="4"/>
  <c r="D644" i="4"/>
  <c r="C644" i="4"/>
  <c r="D643" i="4"/>
  <c r="C643" i="4"/>
  <c r="D642" i="4"/>
  <c r="C642" i="4"/>
  <c r="D641" i="4"/>
  <c r="C641" i="4"/>
  <c r="D640" i="4"/>
  <c r="C640" i="4"/>
  <c r="D639" i="4"/>
  <c r="C639" i="4"/>
  <c r="D638" i="4"/>
  <c r="C638" i="4"/>
  <c r="D637" i="4"/>
  <c r="C637" i="4"/>
  <c r="D636" i="4"/>
  <c r="C636" i="4"/>
  <c r="D635" i="4"/>
  <c r="C635" i="4"/>
  <c r="D634" i="4"/>
  <c r="C634" i="4"/>
  <c r="D633" i="4"/>
  <c r="C633" i="4"/>
  <c r="D632" i="4"/>
  <c r="C632" i="4"/>
  <c r="D631" i="4"/>
  <c r="C631" i="4"/>
  <c r="D630" i="4"/>
  <c r="C630" i="4"/>
  <c r="D629" i="4"/>
  <c r="C629" i="4"/>
  <c r="D628" i="4"/>
  <c r="C628" i="4"/>
  <c r="D627" i="4"/>
  <c r="C627" i="4"/>
  <c r="D626" i="4"/>
  <c r="C626" i="4"/>
  <c r="D625" i="4"/>
  <c r="C625" i="4"/>
  <c r="D624" i="4"/>
  <c r="C624" i="4"/>
  <c r="D623" i="4"/>
  <c r="C623" i="4"/>
  <c r="D622" i="4"/>
  <c r="C622" i="4"/>
  <c r="D621" i="4"/>
  <c r="C621" i="4"/>
  <c r="D620" i="4"/>
  <c r="C620" i="4"/>
  <c r="D619" i="4"/>
  <c r="C619" i="4"/>
  <c r="D618" i="4"/>
  <c r="C618" i="4"/>
  <c r="D617" i="4"/>
  <c r="C617" i="4"/>
  <c r="D616" i="4"/>
  <c r="C616" i="4"/>
  <c r="D615" i="4"/>
  <c r="C615" i="4"/>
  <c r="D614" i="4"/>
  <c r="C614" i="4"/>
  <c r="D613" i="4"/>
  <c r="C613" i="4"/>
  <c r="D612" i="4"/>
  <c r="C612" i="4"/>
  <c r="D611" i="4"/>
  <c r="C611" i="4"/>
  <c r="D610" i="4"/>
  <c r="C610" i="4"/>
  <c r="D609" i="4"/>
  <c r="C609" i="4"/>
  <c r="D608" i="4"/>
  <c r="C608" i="4"/>
  <c r="D607" i="4"/>
  <c r="C607" i="4"/>
  <c r="D606" i="4"/>
  <c r="C606" i="4"/>
  <c r="D605" i="4"/>
  <c r="C605" i="4"/>
  <c r="D604" i="4"/>
  <c r="C604" i="4"/>
  <c r="D603" i="4"/>
  <c r="C603" i="4"/>
  <c r="D602" i="4"/>
  <c r="C602" i="4"/>
  <c r="D601" i="4"/>
  <c r="C601" i="4"/>
  <c r="D600" i="4"/>
  <c r="C600" i="4"/>
  <c r="D599" i="4"/>
  <c r="C599" i="4"/>
  <c r="D598" i="4"/>
  <c r="C598" i="4"/>
  <c r="D597" i="4"/>
  <c r="C597" i="4"/>
  <c r="D596" i="4"/>
  <c r="C596" i="4"/>
  <c r="D595" i="4"/>
  <c r="C595" i="4"/>
  <c r="D594" i="4"/>
  <c r="C594" i="4"/>
  <c r="D593" i="4"/>
  <c r="C593" i="4"/>
  <c r="D592" i="4"/>
  <c r="C592" i="4"/>
  <c r="D591" i="4"/>
  <c r="C591" i="4"/>
  <c r="D590" i="4"/>
  <c r="C590" i="4"/>
  <c r="D589" i="4"/>
  <c r="C589" i="4"/>
  <c r="D588" i="4"/>
  <c r="C588" i="4"/>
  <c r="D587" i="4"/>
  <c r="C587" i="4"/>
  <c r="D586" i="4"/>
  <c r="C586" i="4"/>
  <c r="D585" i="4"/>
  <c r="C585" i="4"/>
  <c r="D584" i="4"/>
  <c r="C584" i="4"/>
  <c r="D583" i="4"/>
  <c r="C583" i="4"/>
  <c r="D582" i="4"/>
  <c r="C582" i="4"/>
  <c r="D581" i="4"/>
  <c r="C581" i="4"/>
  <c r="D580" i="4"/>
  <c r="C580" i="4"/>
  <c r="D579" i="4"/>
  <c r="C579" i="4"/>
  <c r="D578" i="4"/>
  <c r="C578" i="4"/>
  <c r="D577" i="4"/>
  <c r="C577" i="4"/>
  <c r="D576" i="4"/>
  <c r="C576" i="4"/>
  <c r="D575" i="4"/>
  <c r="C575" i="4"/>
  <c r="D574" i="4"/>
  <c r="C574" i="4"/>
  <c r="D573" i="4"/>
  <c r="C573" i="4"/>
  <c r="D572" i="4"/>
  <c r="C572" i="4"/>
  <c r="D571" i="4"/>
  <c r="C571" i="4"/>
  <c r="D570" i="4"/>
  <c r="C570" i="4"/>
  <c r="D569" i="4"/>
  <c r="C569" i="4"/>
  <c r="D568" i="4"/>
  <c r="C568" i="4"/>
  <c r="D567" i="4"/>
  <c r="C567" i="4"/>
  <c r="D566" i="4"/>
  <c r="C566" i="4"/>
  <c r="D565" i="4"/>
  <c r="C565" i="4"/>
  <c r="D564" i="4"/>
  <c r="C564" i="4"/>
  <c r="D563" i="4"/>
  <c r="C563" i="4"/>
  <c r="D562" i="4"/>
  <c r="C562" i="4"/>
  <c r="D561" i="4"/>
  <c r="C561" i="4"/>
  <c r="D560" i="4"/>
  <c r="C560" i="4"/>
  <c r="D559" i="4"/>
  <c r="C559" i="4"/>
  <c r="D558" i="4"/>
  <c r="C558" i="4"/>
  <c r="D557" i="4"/>
  <c r="C557" i="4"/>
  <c r="D556" i="4"/>
  <c r="C556" i="4"/>
  <c r="D555" i="4"/>
  <c r="C555" i="4"/>
  <c r="D554" i="4"/>
  <c r="C554" i="4"/>
  <c r="D553" i="4"/>
  <c r="C553" i="4"/>
  <c r="D552" i="4"/>
  <c r="C552" i="4"/>
  <c r="D551" i="4"/>
  <c r="C551" i="4"/>
  <c r="D550" i="4"/>
  <c r="C550" i="4"/>
  <c r="D549" i="4"/>
  <c r="C549" i="4"/>
  <c r="D548" i="4"/>
  <c r="C548" i="4"/>
  <c r="D547" i="4"/>
  <c r="C547" i="4"/>
  <c r="D546" i="4"/>
  <c r="C546" i="4"/>
  <c r="D545" i="4"/>
  <c r="C545" i="4"/>
  <c r="D544" i="4"/>
  <c r="C544" i="4"/>
  <c r="D543" i="4"/>
  <c r="C543" i="4"/>
  <c r="D542" i="4"/>
  <c r="C542" i="4"/>
  <c r="D541" i="4"/>
  <c r="C541" i="4"/>
  <c r="D540" i="4"/>
  <c r="C540" i="4"/>
  <c r="D539" i="4"/>
  <c r="C539" i="4"/>
  <c r="D538" i="4"/>
  <c r="C538" i="4"/>
  <c r="D537" i="4"/>
  <c r="C537" i="4"/>
  <c r="D536" i="4"/>
  <c r="C536" i="4"/>
  <c r="D535" i="4"/>
  <c r="C535" i="4"/>
  <c r="D534" i="4"/>
  <c r="C534" i="4"/>
  <c r="D533" i="4"/>
  <c r="C533" i="4"/>
  <c r="D532" i="4"/>
  <c r="C532" i="4"/>
  <c r="D531" i="4"/>
  <c r="C531" i="4"/>
  <c r="D530" i="4"/>
  <c r="C530" i="4"/>
  <c r="D529" i="4"/>
  <c r="C529" i="4"/>
  <c r="D528" i="4"/>
  <c r="C528" i="4"/>
  <c r="D527" i="4"/>
  <c r="C527" i="4"/>
  <c r="D526" i="4"/>
  <c r="C526" i="4"/>
  <c r="D525" i="4"/>
  <c r="C525" i="4"/>
  <c r="D524" i="4"/>
  <c r="C524" i="4"/>
  <c r="D523" i="4"/>
  <c r="C523" i="4"/>
  <c r="D522" i="4"/>
  <c r="C522" i="4"/>
  <c r="D521" i="4"/>
  <c r="C521" i="4"/>
  <c r="D520" i="4"/>
  <c r="C520" i="4"/>
  <c r="D519" i="4"/>
  <c r="C519" i="4"/>
  <c r="D518" i="4"/>
  <c r="C518" i="4"/>
  <c r="D517" i="4"/>
  <c r="C517" i="4"/>
  <c r="D516" i="4"/>
  <c r="C516" i="4"/>
  <c r="D515" i="4"/>
  <c r="C515" i="4"/>
  <c r="D514" i="4"/>
  <c r="C514" i="4"/>
  <c r="D513" i="4"/>
  <c r="C513" i="4"/>
  <c r="D512" i="4"/>
  <c r="C512" i="4"/>
  <c r="D511" i="4"/>
  <c r="C511" i="4"/>
  <c r="D510" i="4"/>
  <c r="C510" i="4"/>
  <c r="D509" i="4"/>
  <c r="C509" i="4"/>
  <c r="D508" i="4"/>
  <c r="C508" i="4"/>
  <c r="D507" i="4"/>
  <c r="C507" i="4"/>
  <c r="D506" i="4"/>
  <c r="C506" i="4"/>
  <c r="D505" i="4"/>
  <c r="C505" i="4"/>
  <c r="D504" i="4"/>
  <c r="C504" i="4"/>
  <c r="D503" i="4"/>
  <c r="C503" i="4"/>
  <c r="D502" i="4"/>
  <c r="C502" i="4"/>
  <c r="D501" i="4"/>
  <c r="C501" i="4"/>
  <c r="D500" i="4"/>
  <c r="C500" i="4"/>
  <c r="D499" i="4"/>
  <c r="C499" i="4"/>
  <c r="D498" i="4"/>
  <c r="C498" i="4"/>
  <c r="D497" i="4"/>
  <c r="C497" i="4"/>
  <c r="D496" i="4"/>
  <c r="C496" i="4"/>
  <c r="D495" i="4"/>
  <c r="C495" i="4"/>
  <c r="D494" i="4"/>
  <c r="C494" i="4"/>
  <c r="D493" i="4"/>
  <c r="C493" i="4"/>
  <c r="D492" i="4"/>
  <c r="C492" i="4"/>
  <c r="D491" i="4"/>
  <c r="C491" i="4"/>
  <c r="D490" i="4"/>
  <c r="C490" i="4"/>
  <c r="D489" i="4"/>
  <c r="C489" i="4"/>
  <c r="D488" i="4"/>
  <c r="C488" i="4"/>
  <c r="D487" i="4"/>
  <c r="C487" i="4"/>
  <c r="D486" i="4"/>
  <c r="C486" i="4"/>
  <c r="D485" i="4"/>
  <c r="C485" i="4"/>
  <c r="D484" i="4"/>
  <c r="C484" i="4"/>
  <c r="D483" i="4"/>
  <c r="C483" i="4"/>
  <c r="D482" i="4"/>
  <c r="C482" i="4"/>
  <c r="D481" i="4"/>
  <c r="C481" i="4"/>
  <c r="D480" i="4"/>
  <c r="C480" i="4"/>
  <c r="D479" i="4"/>
  <c r="C479" i="4"/>
  <c r="D478" i="4"/>
  <c r="C478" i="4"/>
  <c r="D477" i="4"/>
  <c r="C477" i="4"/>
  <c r="D476" i="4"/>
  <c r="C476" i="4"/>
  <c r="D475" i="4"/>
  <c r="C475" i="4"/>
  <c r="D474" i="4"/>
  <c r="C474" i="4"/>
  <c r="D473" i="4"/>
  <c r="C473" i="4"/>
  <c r="D472" i="4"/>
  <c r="C472" i="4"/>
  <c r="D471" i="4"/>
  <c r="C471" i="4"/>
  <c r="D470" i="4"/>
  <c r="C470" i="4"/>
  <c r="D469" i="4"/>
  <c r="C469" i="4"/>
  <c r="D468" i="4"/>
  <c r="C468" i="4"/>
  <c r="D467" i="4"/>
  <c r="C467" i="4"/>
  <c r="D466" i="4"/>
  <c r="C466" i="4"/>
  <c r="D465" i="4"/>
  <c r="C465" i="4"/>
  <c r="D464" i="4"/>
  <c r="C464" i="4"/>
  <c r="D463" i="4"/>
  <c r="C463" i="4"/>
  <c r="D462" i="4"/>
  <c r="C462" i="4"/>
  <c r="D461" i="4"/>
  <c r="C461" i="4"/>
  <c r="D460" i="4"/>
  <c r="C460" i="4"/>
  <c r="D459" i="4"/>
  <c r="C459" i="4"/>
  <c r="D458" i="4"/>
  <c r="C458" i="4"/>
  <c r="D457" i="4"/>
  <c r="C457" i="4"/>
  <c r="D456" i="4"/>
  <c r="C456" i="4"/>
  <c r="D455" i="4"/>
  <c r="C455" i="4"/>
  <c r="D454" i="4"/>
  <c r="C454" i="4"/>
  <c r="D453" i="4"/>
  <c r="C453" i="4"/>
  <c r="D452" i="4"/>
  <c r="C452" i="4"/>
  <c r="D451" i="4"/>
  <c r="C451" i="4"/>
  <c r="D450" i="4"/>
  <c r="C450" i="4"/>
  <c r="D449" i="4"/>
  <c r="C449" i="4"/>
  <c r="D448" i="4"/>
  <c r="C448" i="4"/>
  <c r="D447" i="4"/>
  <c r="C447" i="4"/>
  <c r="D446" i="4"/>
  <c r="C446" i="4"/>
  <c r="D445" i="4"/>
  <c r="C445" i="4"/>
  <c r="D444" i="4"/>
  <c r="C444" i="4"/>
  <c r="D443" i="4"/>
  <c r="C443" i="4"/>
  <c r="D442" i="4"/>
  <c r="C442" i="4"/>
  <c r="D441" i="4"/>
  <c r="C441" i="4"/>
  <c r="D440" i="4"/>
  <c r="C440" i="4"/>
  <c r="D439" i="4"/>
  <c r="C439" i="4"/>
  <c r="D438" i="4"/>
  <c r="C438" i="4"/>
  <c r="D437" i="4"/>
  <c r="C437" i="4"/>
  <c r="D436" i="4"/>
  <c r="C436" i="4"/>
  <c r="D435" i="4"/>
  <c r="C435" i="4"/>
  <c r="D434" i="4"/>
  <c r="C434" i="4"/>
  <c r="D433" i="4"/>
  <c r="C433" i="4"/>
  <c r="D432" i="4"/>
  <c r="C432" i="4"/>
  <c r="D431" i="4"/>
  <c r="C431" i="4"/>
  <c r="D430" i="4"/>
  <c r="C430" i="4"/>
  <c r="D429" i="4"/>
  <c r="C429" i="4"/>
  <c r="D428" i="4"/>
  <c r="C428" i="4"/>
  <c r="D427" i="4"/>
  <c r="C427" i="4"/>
  <c r="D426" i="4"/>
  <c r="C426" i="4"/>
  <c r="D425" i="4"/>
  <c r="C425" i="4"/>
  <c r="D424" i="4"/>
  <c r="C424" i="4"/>
  <c r="D423" i="4"/>
  <c r="C423" i="4"/>
  <c r="D422" i="4"/>
  <c r="C422" i="4"/>
  <c r="D421" i="4"/>
  <c r="C421" i="4"/>
  <c r="D420" i="4"/>
  <c r="C420" i="4"/>
  <c r="D419" i="4"/>
  <c r="C419" i="4"/>
  <c r="D418" i="4"/>
  <c r="C418" i="4"/>
  <c r="D417" i="4"/>
  <c r="C417" i="4"/>
  <c r="D416" i="4"/>
  <c r="C416" i="4"/>
  <c r="D415" i="4"/>
  <c r="C415" i="4"/>
  <c r="D414" i="4"/>
  <c r="C414" i="4"/>
  <c r="D413" i="4"/>
  <c r="C413" i="4"/>
  <c r="D412" i="4"/>
  <c r="C412" i="4"/>
  <c r="D411" i="4"/>
  <c r="C411" i="4"/>
  <c r="D410" i="4"/>
  <c r="C410" i="4"/>
  <c r="D409" i="4"/>
  <c r="C409" i="4"/>
  <c r="D408" i="4"/>
  <c r="C408" i="4"/>
  <c r="D407" i="4"/>
  <c r="C407" i="4"/>
  <c r="D406" i="4"/>
  <c r="C406" i="4"/>
  <c r="D405" i="4"/>
  <c r="C405" i="4"/>
  <c r="D404" i="4"/>
  <c r="C404" i="4"/>
  <c r="D403" i="4"/>
  <c r="C403" i="4"/>
  <c r="D402" i="4"/>
  <c r="C402" i="4"/>
  <c r="D401" i="4"/>
  <c r="C401" i="4"/>
  <c r="D400" i="4"/>
  <c r="C400" i="4"/>
  <c r="D399" i="4"/>
  <c r="C399" i="4"/>
  <c r="D398" i="4"/>
  <c r="C398" i="4"/>
  <c r="D397" i="4"/>
  <c r="C397" i="4"/>
  <c r="D396" i="4"/>
  <c r="C396" i="4"/>
  <c r="D395" i="4"/>
  <c r="C395" i="4"/>
  <c r="D394" i="4"/>
  <c r="C394" i="4"/>
  <c r="D393" i="4"/>
  <c r="C393" i="4"/>
  <c r="D392" i="4"/>
  <c r="C392" i="4"/>
  <c r="D391" i="4"/>
  <c r="C391" i="4"/>
  <c r="D390" i="4"/>
  <c r="C390" i="4"/>
  <c r="D389" i="4"/>
  <c r="C389" i="4"/>
  <c r="D388" i="4"/>
  <c r="C388" i="4"/>
  <c r="D387" i="4"/>
  <c r="C387" i="4"/>
  <c r="D386" i="4"/>
  <c r="C386" i="4"/>
  <c r="D385" i="4"/>
  <c r="C385" i="4"/>
  <c r="D384" i="4"/>
  <c r="C384" i="4"/>
  <c r="D383" i="4"/>
  <c r="C383" i="4"/>
  <c r="D382" i="4"/>
  <c r="C382" i="4"/>
  <c r="D381" i="4"/>
  <c r="C381" i="4"/>
  <c r="D380" i="4"/>
  <c r="C380" i="4"/>
  <c r="D379" i="4"/>
  <c r="C379" i="4"/>
  <c r="D378" i="4"/>
  <c r="C378" i="4"/>
  <c r="D377" i="4"/>
  <c r="C377" i="4"/>
  <c r="D376" i="4"/>
  <c r="C376" i="4"/>
  <c r="D375" i="4"/>
  <c r="C375" i="4"/>
  <c r="D374" i="4"/>
  <c r="C374" i="4"/>
  <c r="D373" i="4"/>
  <c r="C373" i="4"/>
  <c r="D372" i="4"/>
  <c r="C372" i="4"/>
  <c r="D371" i="4"/>
  <c r="C371" i="4"/>
  <c r="D370" i="4"/>
  <c r="C370" i="4"/>
  <c r="D369" i="4"/>
  <c r="C369" i="4"/>
  <c r="D368" i="4"/>
  <c r="C368" i="4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196" i="3"/>
  <c r="D98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3" i="3"/>
  <c r="P18" i="1"/>
  <c r="P19" i="1"/>
  <c r="O19" i="1"/>
  <c r="O18" i="1"/>
  <c r="N18" i="1"/>
  <c r="N19" i="1"/>
  <c r="M14" i="2"/>
  <c r="M13" i="2"/>
  <c r="N17" i="1"/>
  <c r="N6" i="1"/>
  <c r="N7" i="1"/>
  <c r="N9" i="1"/>
  <c r="N10" i="1"/>
  <c r="N11" i="1"/>
  <c r="N12" i="1"/>
  <c r="N13" i="1"/>
  <c r="N3" i="1"/>
  <c r="N4" i="1"/>
  <c r="N5" i="1"/>
  <c r="N8" i="1"/>
  <c r="N14" i="1"/>
  <c r="M4" i="2"/>
  <c r="M5" i="2"/>
  <c r="M6" i="2"/>
  <c r="M7" i="2"/>
  <c r="M8" i="2"/>
  <c r="M9" i="2"/>
  <c r="M11" i="2"/>
  <c r="M12" i="2"/>
</calcChain>
</file>

<file path=xl/sharedStrings.xml><?xml version="1.0" encoding="utf-8"?>
<sst xmlns="http://schemas.openxmlformats.org/spreadsheetml/2006/main" count="43173" uniqueCount="5398">
  <si>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</si>
  <si>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</si>
  <si>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</si>
  <si>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</si>
  <si>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</si>
  <si>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</si>
  <si>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</si>
  <si>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</si>
  <si>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</si>
  <si>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</si>
  <si>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</si>
  <si>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</si>
  <si>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</si>
  <si>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</si>
  <si>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</si>
  <si>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</si>
  <si>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</si>
  <si>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</si>
  <si>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</si>
  <si>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</si>
  <si>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</si>
  <si>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</si>
  <si>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</si>
  <si>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</si>
  <si>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</si>
  <si>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</si>
  <si>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</si>
  <si>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</si>
  <si>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</si>
  <si>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</si>
  <si>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</si>
  <si>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</si>
  <si>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</si>
  <si>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</si>
  <si>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</si>
  <si>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</si>
  <si>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</si>
  <si>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</si>
  <si>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</si>
  <si>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</si>
  <si>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</si>
  <si>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</si>
  <si>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</si>
  <si>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</si>
  <si>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</si>
  <si>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</si>
  <si>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</si>
  <si>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</si>
  <si>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</si>
  <si>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</si>
  <si>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</si>
  <si>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</si>
  <si>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</si>
  <si>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</si>
  <si>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</si>
  <si>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</si>
  <si>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</si>
  <si>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</si>
  <si>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</si>
  <si>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</si>
  <si>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</si>
  <si>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</si>
  <si>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</si>
  <si>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</si>
  <si>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</si>
  <si>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</si>
  <si>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</si>
  <si>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</si>
  <si>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</si>
  <si>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</si>
  <si>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</si>
  <si>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</si>
  <si>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</si>
  <si>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</si>
  <si>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</si>
  <si>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</si>
  <si>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</si>
  <si>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</si>
  <si>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</si>
  <si>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</si>
  <si>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</si>
  <si>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</si>
  <si>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</si>
  <si>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</si>
  <si>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</si>
  <si>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</si>
  <si>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</si>
  <si>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</si>
  <si>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</si>
  <si>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</si>
  <si>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</si>
  <si>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</si>
  <si>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</si>
  <si>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</si>
  <si>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</si>
  <si>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</si>
  <si>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</si>
  <si>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</si>
  <si>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</si>
  <si>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</si>
  <si>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</si>
  <si>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</si>
  <si>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</si>
  <si>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</si>
  <si>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</si>
  <si>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</si>
  <si>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</si>
  <si>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</si>
  <si>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</si>
  <si>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</si>
  <si>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</si>
  <si>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</si>
  <si>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</si>
  <si>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</si>
  <si>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</si>
  <si>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</si>
  <si>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</si>
  <si>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</si>
  <si>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</si>
  <si>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</si>
  <si>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</si>
  <si>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</si>
  <si>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</si>
  <si>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</si>
  <si>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</si>
  <si>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</si>
  <si>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</si>
  <si>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</si>
  <si>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</si>
  <si>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</si>
  <si>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</si>
  <si>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</si>
  <si>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</si>
  <si>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</si>
  <si>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</si>
  <si>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</si>
  <si>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</si>
  <si>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</si>
  <si>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</si>
  <si>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</si>
  <si>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</si>
  <si>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</si>
  <si>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</si>
  <si>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</si>
  <si>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</si>
  <si>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</si>
  <si>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</si>
  <si>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</si>
  <si>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</si>
  <si>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</si>
  <si>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</si>
  <si>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</si>
  <si>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</si>
  <si>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</si>
  <si>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</si>
  <si>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</si>
  <si>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</si>
  <si>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</si>
  <si>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</si>
  <si>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</si>
  <si>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</si>
  <si>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</si>
  <si>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</si>
  <si>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</si>
  <si>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</si>
  <si>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</si>
  <si>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</si>
  <si>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</si>
  <si>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</si>
  <si>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</si>
  <si>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</si>
  <si>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</si>
  <si>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</si>
  <si>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</si>
  <si>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</si>
  <si>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</si>
  <si>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</si>
  <si>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</si>
  <si>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</si>
  <si>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</si>
  <si>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</si>
  <si>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</si>
  <si>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</si>
  <si>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</si>
  <si>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</si>
  <si>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</si>
  <si>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</si>
  <si>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</si>
  <si>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</si>
  <si>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</si>
  <si>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</si>
  <si>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</si>
  <si>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</si>
  <si>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</si>
  <si>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</si>
  <si>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</si>
  <si>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</si>
  <si>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</si>
  <si>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</si>
  <si>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</si>
  <si>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</si>
  <si>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</si>
  <si>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</si>
  <si>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</si>
  <si>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</si>
  <si>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</si>
  <si>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</si>
  <si>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</si>
  <si>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</si>
  <si>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</si>
  <si>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</si>
  <si>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</si>
  <si>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</si>
  <si>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</si>
  <si>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</si>
  <si>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</si>
  <si>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</si>
  <si>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</si>
  <si>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</si>
  <si>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</si>
  <si>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</si>
  <si>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</si>
  <si>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</si>
  <si>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</si>
  <si>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</si>
  <si>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</si>
  <si>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</si>
  <si>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</si>
  <si>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</si>
  <si>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</si>
  <si>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</si>
  <si>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</si>
  <si>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</si>
  <si>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</si>
  <si>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</si>
  <si>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</si>
  <si>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</si>
  <si>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</si>
  <si>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</si>
  <si>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</si>
  <si>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</si>
  <si>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</si>
  <si>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</si>
  <si>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</si>
  <si>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</si>
  <si>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</si>
  <si>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</si>
  <si>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</si>
  <si>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</si>
  <si>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</si>
  <si>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</si>
  <si>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</si>
  <si>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</si>
  <si>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</si>
  <si>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</si>
  <si>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</si>
  <si>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</si>
  <si>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</si>
  <si>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</si>
  <si>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</si>
  <si>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</si>
  <si>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</si>
  <si>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</si>
  <si>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</si>
  <si>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</si>
  <si>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</si>
  <si>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</si>
  <si>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</si>
  <si>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</si>
  <si>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</si>
  <si>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</si>
  <si>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</si>
  <si>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</si>
  <si>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</si>
  <si>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</si>
  <si>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</si>
  <si>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</si>
  <si>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</si>
  <si>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</si>
  <si>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</si>
  <si>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</si>
  <si>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</si>
  <si>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</si>
  <si>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</si>
  <si>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</si>
  <si>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</si>
  <si>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</si>
  <si>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</si>
  <si>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</si>
  <si>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</si>
  <si>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</si>
  <si>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</si>
  <si>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</si>
  <si>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</si>
  <si>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</si>
  <si>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</si>
  <si>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</si>
  <si>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</si>
  <si>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</si>
  <si>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</si>
  <si>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</si>
  <si>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</si>
  <si>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</si>
  <si>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</si>
  <si>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</si>
  <si>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</si>
  <si>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</si>
  <si>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</si>
  <si>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</si>
  <si>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</si>
  <si>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</si>
  <si>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</si>
  <si>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</si>
  <si>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</si>
  <si>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</si>
  <si>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</si>
  <si>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</si>
  <si>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</si>
  <si>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</si>
  <si>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</si>
  <si>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</si>
  <si>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</si>
  <si>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</si>
  <si>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</si>
  <si>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</si>
  <si>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</si>
  <si>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</si>
  <si>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</si>
  <si>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</si>
  <si>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</si>
  <si>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</si>
  <si>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</si>
  <si>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</si>
  <si>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</si>
  <si>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</si>
  <si>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</si>
  <si>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</si>
  <si>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</si>
  <si>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</si>
  <si>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</si>
  <si>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</si>
  <si>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</si>
  <si>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</si>
  <si>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</si>
  <si>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</si>
  <si>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</si>
  <si>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</si>
  <si>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</si>
  <si>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</si>
  <si>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</si>
  <si>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</si>
  <si>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</si>
  <si>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</si>
  <si>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</si>
  <si>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</si>
  <si>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</si>
  <si>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</si>
  <si>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</si>
  <si>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</si>
  <si>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</si>
  <si>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</si>
  <si>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</si>
  <si>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</si>
  <si>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</si>
  <si>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</si>
  <si>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</si>
  <si>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</si>
  <si>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</si>
  <si>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</si>
  <si>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</si>
  <si>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</si>
  <si>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</si>
  <si>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</si>
  <si>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</si>
  <si>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</si>
  <si>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</si>
  <si>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</si>
  <si>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</si>
  <si>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</si>
  <si>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</si>
  <si>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</si>
  <si>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</si>
  <si>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</si>
  <si>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</si>
  <si>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</si>
  <si>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</si>
  <si>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</si>
  <si>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</si>
  <si>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</si>
  <si>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</si>
  <si>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</si>
  <si>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</si>
  <si>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</si>
  <si>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</si>
  <si>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</si>
  <si>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</si>
  <si>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</si>
  <si>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</si>
  <si>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</si>
  <si>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</si>
  <si>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</si>
  <si>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</si>
  <si>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</si>
  <si>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</si>
  <si>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</si>
  <si>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</si>
  <si>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</si>
  <si>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</si>
  <si>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</si>
  <si>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</si>
  <si>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</si>
  <si>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</si>
  <si>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</si>
  <si>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</si>
  <si>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</si>
  <si>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</si>
  <si>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</si>
  <si>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</si>
  <si>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</si>
  <si>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</si>
  <si>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</si>
  <si>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</si>
  <si>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</si>
  <si>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</si>
  <si>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</si>
  <si>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</si>
  <si>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</si>
  <si>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</si>
  <si>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</si>
  <si>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</si>
  <si>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</si>
  <si>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</si>
  <si>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</si>
  <si>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</si>
  <si>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</si>
  <si>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</si>
  <si>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</si>
  <si>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</si>
  <si>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</si>
  <si>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</si>
  <si>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</si>
  <si>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</si>
  <si>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</si>
  <si>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</si>
  <si>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</si>
  <si>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</si>
  <si>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</si>
  <si>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</si>
  <si>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</si>
  <si>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</si>
  <si>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</si>
  <si>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</si>
  <si>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</si>
  <si>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</si>
  <si>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</si>
  <si>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</si>
  <si>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</si>
  <si>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</si>
  <si>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</si>
  <si>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</si>
  <si>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</si>
  <si>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</si>
  <si>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</si>
  <si>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</si>
  <si>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</si>
  <si>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</si>
  <si>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</si>
  <si>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</si>
  <si>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</si>
  <si>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</si>
  <si>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</si>
  <si>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</si>
  <si>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</si>
  <si>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</si>
  <si>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</si>
  <si>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</si>
  <si>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</si>
  <si>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</si>
  <si>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</si>
  <si>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</si>
  <si>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</si>
  <si>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</si>
  <si>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</si>
  <si>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</si>
  <si>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</si>
  <si>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</si>
  <si>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</si>
  <si>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</si>
  <si>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</si>
  <si>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</si>
  <si>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</si>
  <si>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</si>
  <si>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</si>
  <si>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</si>
  <si>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</si>
  <si>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</si>
  <si>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</si>
  <si>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</si>
  <si>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</si>
  <si>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</si>
  <si>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</si>
  <si>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</si>
  <si>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</si>
  <si>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</si>
  <si>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</si>
  <si>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</si>
  <si>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</si>
  <si>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</si>
  <si>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</si>
  <si>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</si>
  <si>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</si>
  <si>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</si>
  <si>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</si>
  <si>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</si>
  <si>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</si>
  <si>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</si>
  <si>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</si>
  <si>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</si>
  <si>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</si>
  <si>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</si>
  <si>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</si>
  <si>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</si>
  <si>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</si>
  <si>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</si>
  <si>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</si>
  <si>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</si>
  <si>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</si>
  <si>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</si>
  <si>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</si>
  <si>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</si>
  <si>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</si>
  <si>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</si>
  <si>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</si>
  <si>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</si>
  <si>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</si>
  <si>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</si>
  <si>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</si>
  <si>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</si>
  <si>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</si>
  <si>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</si>
  <si>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</si>
  <si>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</si>
  <si>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</si>
  <si>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</si>
  <si>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</si>
  <si>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</si>
  <si>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</si>
  <si>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</si>
  <si>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</si>
  <si>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</si>
  <si>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</si>
  <si>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</si>
  <si>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</si>
  <si>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</si>
  <si>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</si>
  <si>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</si>
  <si>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</si>
  <si>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</si>
  <si>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</si>
  <si>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</si>
  <si>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</si>
  <si>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</si>
  <si>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</si>
  <si>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</si>
  <si>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</si>
  <si>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</si>
  <si>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</si>
  <si>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</si>
  <si>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</si>
  <si>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</si>
  <si>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</si>
  <si>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</si>
  <si>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</si>
  <si>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</si>
  <si>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</si>
  <si>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</si>
  <si>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</si>
  <si>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</si>
  <si>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</si>
  <si>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</si>
  <si>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</si>
  <si>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</si>
  <si>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</si>
  <si>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</si>
  <si>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</si>
  <si>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</si>
  <si>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</si>
  <si>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</si>
  <si>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</si>
  <si>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</si>
  <si>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</si>
  <si>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</si>
  <si>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</si>
  <si>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</si>
  <si>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</si>
  <si>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</si>
  <si>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</si>
  <si>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</si>
  <si>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</si>
  <si>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</si>
  <si>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</si>
  <si>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</si>
  <si>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</si>
  <si>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</si>
  <si>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</si>
  <si>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</si>
  <si>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</si>
  <si>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</si>
  <si>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</si>
  <si>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</si>
  <si>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</si>
  <si>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</si>
  <si>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</si>
  <si>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</si>
  <si>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</si>
  <si>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</si>
  <si>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</si>
  <si>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</si>
  <si>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</si>
  <si>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</si>
  <si>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</si>
  <si>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</si>
  <si>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</si>
  <si>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</si>
  <si>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</si>
  <si>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</si>
  <si>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</si>
  <si>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</si>
  <si>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</si>
  <si>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</si>
  <si>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</si>
  <si>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</si>
  <si>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</si>
  <si>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</si>
  <si>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</si>
  <si>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</si>
  <si>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</si>
  <si>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</si>
  <si>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</si>
  <si>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</si>
  <si>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</si>
  <si>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</si>
  <si>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</si>
  <si>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</si>
  <si>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</si>
  <si>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</si>
  <si>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</si>
  <si>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</si>
  <si>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</si>
  <si>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</si>
  <si>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</si>
  <si>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</si>
  <si>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</si>
  <si>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</si>
  <si>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</si>
  <si>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</si>
  <si>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</si>
  <si>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</si>
  <si>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</si>
  <si>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</si>
  <si>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</si>
  <si>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</si>
  <si>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</si>
  <si>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</si>
  <si>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</si>
  <si>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</si>
  <si>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</si>
  <si>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</si>
  <si>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</si>
  <si>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</si>
  <si>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</si>
  <si>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</si>
  <si>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</si>
  <si>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</si>
  <si>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</si>
  <si>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</si>
  <si>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</si>
  <si>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</si>
  <si>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</si>
  <si>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</si>
  <si>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</si>
  <si>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</si>
  <si>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</si>
  <si>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</si>
  <si>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</si>
  <si>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</si>
  <si>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</si>
  <si>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</si>
  <si>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</si>
  <si>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</si>
  <si>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</si>
  <si>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</si>
  <si>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</si>
  <si>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</si>
  <si>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</si>
  <si>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</si>
  <si>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</si>
  <si>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</si>
  <si>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</si>
  <si>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</si>
  <si>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</si>
  <si>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</si>
  <si>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</si>
  <si>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</si>
  <si>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</si>
  <si>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</si>
  <si>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</si>
  <si>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</si>
  <si>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</si>
  <si>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</si>
  <si>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</si>
  <si>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</si>
  <si>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</si>
  <si>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</si>
  <si>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</si>
  <si>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</si>
  <si>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</si>
  <si>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</si>
  <si>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</si>
  <si>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</si>
  <si>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</si>
  <si>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</si>
  <si>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</si>
  <si>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</si>
  <si>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</si>
  <si>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</si>
  <si>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</si>
  <si>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</si>
  <si>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</si>
  <si>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</si>
  <si>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</si>
  <si>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</si>
  <si>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</si>
  <si>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</si>
  <si>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</si>
  <si>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</si>
  <si>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</si>
  <si>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</si>
  <si>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</si>
  <si>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</si>
  <si>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</si>
  <si>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</si>
  <si>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</si>
  <si>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</si>
  <si>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</si>
  <si>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</si>
  <si>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</si>
  <si>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</si>
  <si>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</si>
  <si>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</si>
  <si>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</si>
  <si>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</si>
  <si>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</si>
  <si>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</si>
  <si>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</si>
  <si>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</si>
  <si>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</si>
  <si>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</si>
  <si>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</si>
  <si>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</si>
  <si>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</si>
  <si>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</si>
  <si>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</si>
  <si>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</si>
  <si>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</si>
  <si>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</si>
  <si>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</si>
  <si>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</si>
  <si>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</si>
  <si>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</si>
  <si>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</si>
  <si>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</si>
  <si>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</si>
  <si>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</si>
  <si>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</si>
  <si>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</si>
  <si>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</si>
  <si>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</si>
  <si>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</si>
  <si>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</si>
  <si>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</si>
  <si>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</si>
  <si>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</si>
  <si>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</si>
  <si>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</si>
  <si>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</si>
  <si>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</si>
  <si>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</si>
  <si>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</si>
  <si>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</si>
  <si>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</si>
  <si>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</si>
  <si>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</si>
  <si>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</si>
  <si>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</si>
  <si>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</si>
  <si>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</si>
  <si>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</si>
  <si>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</si>
  <si>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</si>
  <si>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</si>
  <si>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</si>
  <si>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</si>
  <si>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</si>
  <si>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</si>
  <si>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</si>
  <si>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</si>
  <si>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</si>
  <si>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</si>
  <si>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</si>
  <si>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</si>
  <si>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</si>
  <si>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</si>
  <si>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</si>
  <si>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</si>
  <si>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</si>
  <si>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</si>
  <si>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</si>
  <si>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</si>
  <si>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</si>
  <si>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</si>
  <si>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</si>
  <si>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</si>
  <si>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</si>
  <si>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</si>
  <si>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</si>
  <si>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</si>
  <si>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</si>
  <si>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</si>
  <si>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</si>
  <si>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</si>
  <si>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</si>
  <si>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</si>
  <si>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</si>
  <si>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</si>
  <si>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</si>
  <si>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</si>
  <si>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</si>
  <si>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</si>
  <si>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</si>
  <si>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</si>
  <si>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</si>
  <si>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</si>
  <si>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</si>
  <si>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</si>
  <si>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</si>
  <si>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</si>
  <si>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</si>
  <si>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</si>
  <si>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</si>
  <si>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</si>
  <si>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</si>
  <si>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</si>
  <si>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</si>
  <si>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</si>
  <si>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</si>
  <si>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</si>
  <si>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</si>
  <si>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</si>
  <si>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</si>
  <si>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</si>
  <si>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</si>
  <si>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</si>
  <si>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</si>
  <si>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</si>
  <si>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</si>
  <si>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</si>
  <si>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</si>
  <si>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</si>
  <si>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</si>
  <si>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</si>
  <si>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</si>
  <si>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</si>
  <si>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</si>
  <si>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</si>
  <si>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</si>
  <si>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</si>
  <si>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</si>
  <si>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</si>
  <si>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</si>
  <si>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</si>
  <si>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</si>
  <si>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</si>
  <si>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</si>
  <si>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</si>
  <si>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</si>
  <si>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</si>
  <si>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</si>
  <si>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</si>
  <si>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</si>
  <si>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</si>
  <si>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</si>
  <si>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</si>
  <si>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</si>
  <si>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</si>
  <si>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</si>
  <si>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</si>
  <si>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</si>
  <si>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</si>
  <si>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</si>
  <si>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</si>
  <si>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</si>
  <si>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</si>
  <si>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</si>
  <si>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</si>
  <si>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</si>
  <si>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</si>
  <si>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</si>
  <si>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</si>
  <si>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</si>
  <si>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</si>
  <si>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</si>
  <si>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</si>
  <si>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</si>
  <si>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</si>
  <si>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</si>
  <si>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</si>
  <si>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</si>
  <si>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</si>
  <si>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</si>
  <si>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</si>
  <si>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</si>
  <si>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</si>
  <si>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</si>
  <si>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</si>
  <si>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</si>
  <si>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</si>
  <si>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</si>
  <si>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</si>
  <si>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</si>
  <si>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</si>
  <si>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</si>
  <si>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</si>
  <si>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</si>
  <si>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</si>
  <si>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</si>
  <si>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</si>
  <si>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</si>
  <si>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</si>
  <si>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</si>
  <si>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</si>
  <si>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</si>
  <si>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</si>
  <si>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</si>
  <si>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</si>
  <si>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</si>
  <si>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</si>
  <si>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</si>
  <si>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</si>
  <si>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</si>
  <si>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</si>
  <si>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</si>
  <si>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</si>
  <si>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</si>
  <si>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</si>
  <si>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</si>
  <si>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</si>
  <si>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</si>
  <si>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</si>
  <si>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</si>
  <si>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</si>
  <si>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</si>
  <si>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</si>
  <si>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</si>
  <si>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</si>
  <si>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</si>
  <si>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</si>
  <si>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</si>
  <si>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</si>
  <si>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</si>
  <si>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</si>
  <si>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</si>
  <si>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</si>
  <si>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</si>
  <si>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</si>
  <si>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</si>
  <si>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</si>
  <si>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</si>
  <si>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</si>
  <si>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</si>
  <si>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</si>
  <si>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</si>
  <si>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</si>
  <si>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</si>
  <si>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</si>
  <si>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</si>
  <si>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</si>
  <si>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</si>
  <si>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</si>
  <si>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</si>
  <si>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</si>
  <si>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</si>
  <si>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</si>
  <si>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</si>
  <si>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</si>
  <si>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</si>
  <si>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</si>
  <si>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</si>
  <si>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</si>
  <si>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</si>
  <si>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</si>
  <si>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</si>
  <si>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</si>
  <si>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</si>
  <si>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</si>
  <si>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</si>
  <si>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</si>
  <si>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</si>
  <si>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</si>
  <si>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</si>
  <si>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</si>
  <si>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</si>
  <si>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</si>
  <si>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</si>
  <si>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</si>
  <si>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</si>
  <si>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</si>
  <si>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</si>
  <si>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</si>
  <si>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</si>
  <si>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</si>
  <si>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</si>
  <si>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</si>
  <si>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</si>
  <si>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</si>
  <si>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</si>
  <si>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</si>
  <si>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</si>
  <si>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</si>
  <si>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</si>
  <si>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</si>
  <si>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</si>
  <si>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</si>
  <si>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</si>
  <si>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</si>
  <si>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</si>
  <si>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</si>
  <si>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</si>
  <si>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</si>
  <si>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</si>
  <si>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</si>
  <si>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</si>
  <si>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</si>
  <si>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</si>
  <si>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</si>
  <si>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</si>
  <si>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</si>
  <si>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</si>
  <si>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</si>
  <si>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</si>
  <si>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</si>
  <si>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</si>
  <si>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</si>
  <si>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</si>
  <si>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</si>
  <si>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</si>
  <si>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</si>
  <si>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</si>
  <si>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</si>
  <si>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</si>
  <si>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</si>
  <si>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</si>
  <si>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</si>
  <si>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</si>
  <si>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</si>
  <si>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</si>
  <si>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</si>
  <si>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</si>
  <si>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</si>
  <si>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</si>
  <si>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</si>
  <si>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</si>
  <si>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</si>
  <si>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</si>
  <si>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</si>
  <si>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</si>
  <si>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</si>
  <si>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</si>
  <si>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</si>
  <si>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</si>
  <si>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</si>
  <si>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</si>
  <si>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</si>
  <si>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</si>
  <si>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</si>
  <si>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</si>
  <si>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</si>
  <si>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</si>
  <si>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</si>
  <si>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</si>
  <si>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</si>
  <si>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</si>
  <si>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</si>
  <si>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</si>
  <si>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</si>
  <si>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</si>
  <si>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</si>
  <si>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</si>
  <si>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</si>
  <si>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</si>
  <si>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</si>
  <si>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</si>
  <si>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</si>
  <si>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</si>
  <si>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</si>
  <si>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</si>
  <si>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</si>
  <si>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</si>
  <si>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</si>
  <si>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</si>
  <si>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</si>
  <si>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</si>
  <si>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</si>
  <si>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</si>
  <si>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</si>
  <si>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</si>
  <si>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</si>
  <si>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</si>
  <si>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</si>
  <si>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</si>
  <si>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</si>
  <si>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</si>
  <si>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</si>
  <si>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</si>
  <si>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</si>
  <si>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</si>
  <si>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</si>
  <si>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</si>
  <si>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</si>
  <si>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</si>
  <si>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</si>
  <si>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</si>
  <si>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</si>
  <si>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</si>
  <si>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</si>
  <si>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</si>
  <si>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</si>
  <si>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</si>
  <si>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</si>
  <si>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</si>
  <si>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</si>
  <si>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</si>
  <si>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</si>
  <si>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</si>
  <si>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</si>
  <si>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</si>
  <si>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</si>
  <si>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</si>
  <si>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</si>
  <si>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</si>
  <si>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</si>
  <si>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</si>
  <si>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</si>
  <si>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</si>
  <si>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</si>
  <si>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</si>
  <si>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</si>
  <si>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</si>
  <si>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</si>
  <si>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</si>
  <si>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</si>
  <si>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</si>
  <si>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</si>
  <si>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</si>
  <si>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</si>
  <si>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</si>
  <si>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</si>
  <si>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</si>
  <si>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</si>
  <si>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</si>
  <si>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</si>
  <si>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</si>
  <si>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</si>
  <si>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</si>
  <si>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</si>
  <si>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</si>
  <si>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</si>
  <si>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</si>
  <si>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</si>
  <si>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</si>
  <si>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</si>
  <si>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</si>
  <si>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</si>
  <si>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</si>
  <si>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</si>
  <si>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</si>
  <si>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</si>
  <si>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</si>
  <si>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</si>
  <si>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</si>
  <si>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</si>
  <si>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</si>
  <si>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</si>
  <si>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</si>
  <si>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</si>
  <si>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</si>
  <si>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</si>
  <si>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</si>
  <si>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</si>
  <si>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</si>
  <si>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</si>
  <si>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</si>
  <si>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</si>
  <si>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</si>
  <si>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</si>
  <si>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</si>
  <si>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</si>
  <si>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</si>
  <si>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</si>
  <si>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</si>
  <si>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</si>
  <si>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</si>
  <si>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</si>
  <si>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</si>
  <si>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</si>
  <si>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</si>
  <si>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</si>
  <si>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</si>
  <si>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</si>
  <si>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</si>
  <si>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</si>
  <si>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</si>
  <si>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</si>
  <si>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</si>
  <si>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</si>
  <si>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</si>
  <si>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</si>
  <si>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</si>
  <si>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</si>
  <si>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</si>
  <si>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</si>
  <si>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</si>
  <si>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</si>
  <si>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</si>
  <si>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</si>
  <si>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</si>
  <si>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</si>
  <si>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</si>
  <si>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</si>
  <si>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</si>
  <si>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</si>
  <si>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</si>
  <si>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</si>
  <si>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</si>
  <si>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</si>
  <si>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</si>
  <si>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</si>
  <si>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</si>
  <si>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</si>
  <si>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</si>
  <si>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</si>
  <si>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</si>
  <si>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</si>
  <si>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</si>
  <si>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</si>
  <si>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</si>
  <si>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</si>
  <si>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</si>
  <si>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</si>
  <si>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</si>
  <si>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</si>
  <si>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</si>
  <si>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</si>
  <si>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</si>
  <si>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</si>
  <si>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</si>
  <si>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</si>
  <si>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</si>
  <si>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</si>
  <si>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</si>
  <si>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</si>
  <si>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</si>
  <si>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</si>
  <si>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</si>
  <si>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</si>
  <si>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</si>
  <si>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</si>
  <si>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</si>
  <si>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</si>
  <si>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</si>
  <si>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</si>
  <si>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</si>
  <si>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</si>
  <si>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</si>
  <si>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</si>
  <si>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</si>
  <si>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</si>
  <si>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</si>
  <si>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</si>
  <si>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</si>
  <si>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</si>
  <si>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</si>
  <si>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</si>
  <si>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</si>
  <si>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</si>
  <si>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</si>
  <si>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</si>
  <si>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</si>
  <si>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</si>
  <si>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</si>
  <si>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</si>
  <si>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</si>
  <si>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</si>
  <si>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</si>
  <si>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</si>
  <si>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</si>
  <si>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</si>
  <si>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</si>
  <si>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</si>
  <si>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</si>
  <si>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</si>
  <si>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</si>
  <si>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</si>
  <si>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</si>
  <si>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</si>
  <si>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</si>
  <si>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</si>
  <si>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</si>
  <si>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</si>
  <si>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</si>
  <si>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</si>
  <si>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</si>
  <si>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</si>
  <si>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</si>
  <si>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</si>
  <si>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</si>
  <si>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</si>
  <si>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</si>
  <si>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</si>
  <si>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</si>
  <si>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</si>
  <si>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</si>
  <si>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</si>
  <si>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</si>
  <si>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</si>
  <si>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</si>
  <si>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</si>
  <si>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</si>
  <si>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</si>
  <si>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</si>
  <si>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</si>
  <si>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</si>
  <si>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</si>
  <si>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</si>
  <si>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</si>
  <si>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</si>
  <si>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</si>
  <si>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</si>
  <si>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</si>
  <si>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</si>
  <si>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</si>
  <si>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</si>
  <si>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</si>
  <si>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</si>
  <si>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</si>
  <si>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</si>
  <si>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</si>
  <si>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</si>
  <si>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</si>
  <si>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</si>
  <si>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</si>
  <si>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</si>
  <si>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</si>
  <si>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</si>
  <si>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</si>
  <si>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</si>
  <si>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</si>
  <si>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</si>
  <si>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</si>
  <si>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</si>
  <si>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</si>
  <si>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</si>
  <si>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</si>
  <si>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</si>
  <si>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</si>
  <si>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</si>
  <si>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</si>
  <si>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</si>
  <si>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</si>
  <si>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</si>
  <si>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</si>
  <si>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</si>
  <si>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</si>
  <si>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</si>
  <si>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</si>
  <si>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</si>
  <si>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</si>
  <si>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</si>
  <si>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</si>
  <si>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</si>
  <si>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</si>
  <si>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</si>
  <si>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</si>
  <si>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</si>
  <si>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</si>
  <si>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</si>
  <si>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</si>
  <si>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</si>
  <si>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</si>
  <si>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</si>
  <si>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</si>
  <si>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</si>
  <si>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</si>
  <si>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</si>
  <si>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</si>
  <si>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</si>
  <si>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</si>
  <si>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</si>
  <si>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</si>
  <si>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</si>
  <si>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</si>
  <si>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</si>
  <si>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</si>
  <si>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</si>
  <si>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</si>
  <si>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</si>
  <si>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</si>
  <si>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</si>
  <si>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</si>
  <si>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</si>
  <si>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</si>
  <si>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</si>
  <si>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</si>
  <si>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</si>
  <si>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</si>
  <si>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</si>
  <si>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</si>
  <si>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</si>
  <si>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</si>
  <si>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</si>
  <si>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</si>
  <si>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</si>
  <si>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</si>
  <si>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</si>
  <si>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</si>
  <si>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</si>
  <si>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</si>
  <si>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</si>
  <si>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</si>
  <si>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</si>
  <si>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</si>
  <si>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</si>
  <si>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</si>
  <si>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</si>
  <si>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</si>
  <si>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</si>
  <si>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</si>
  <si>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</si>
  <si>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</si>
  <si>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</si>
  <si>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</si>
  <si>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</si>
  <si>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</si>
  <si>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</si>
  <si>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</si>
  <si>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</si>
  <si>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</si>
  <si>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</si>
  <si>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</si>
  <si>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</si>
  <si>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</si>
  <si>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</si>
  <si>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</si>
  <si>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</si>
  <si>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</si>
  <si>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</si>
  <si>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</si>
  <si>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</si>
  <si>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</si>
  <si>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</si>
  <si>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</si>
  <si>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</si>
  <si>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</si>
  <si>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</si>
  <si>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</si>
  <si>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</si>
  <si>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</si>
  <si>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</si>
  <si>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</si>
  <si>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</si>
  <si>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</si>
  <si>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</si>
  <si>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</si>
  <si>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</si>
  <si>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</si>
  <si>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</si>
  <si>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</si>
  <si>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</si>
  <si>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</si>
  <si>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</si>
  <si>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</si>
  <si>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</si>
  <si>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</si>
  <si>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</si>
  <si>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</si>
  <si>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</si>
  <si>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</si>
  <si>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</si>
  <si>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</si>
  <si>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</si>
  <si>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</si>
  <si>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</si>
  <si>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</si>
  <si>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</si>
  <si>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</si>
  <si>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</si>
  <si>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</si>
  <si>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</si>
  <si>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</si>
  <si>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</si>
  <si>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</si>
  <si>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</si>
  <si>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</si>
  <si>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</si>
  <si>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</si>
  <si>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</si>
  <si>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</si>
  <si>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</si>
  <si>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</si>
  <si>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</si>
  <si>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</si>
  <si>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</si>
  <si>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</si>
  <si>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</si>
  <si>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</si>
  <si>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</si>
  <si>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</si>
  <si>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</si>
  <si>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</si>
  <si>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</si>
  <si>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</si>
  <si>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</si>
  <si>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</si>
  <si>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</si>
  <si>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</si>
  <si>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</si>
  <si>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</si>
  <si>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</si>
  <si>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</si>
  <si>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</si>
  <si>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</si>
  <si>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</si>
  <si>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</si>
  <si>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</si>
  <si>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</si>
  <si>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</si>
  <si>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</si>
  <si>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</si>
  <si>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</si>
  <si>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</si>
  <si>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</si>
  <si>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</si>
  <si>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</si>
  <si>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</si>
  <si>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</si>
  <si>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</si>
  <si>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</si>
  <si>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</si>
  <si>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</si>
  <si>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</si>
  <si>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</si>
  <si>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</si>
  <si>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</si>
  <si>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</si>
  <si>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</si>
  <si>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</si>
  <si>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</si>
  <si>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</si>
  <si>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</si>
  <si>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</si>
  <si>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</si>
  <si>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</si>
  <si>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</si>
  <si>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</si>
  <si>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</si>
  <si>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</si>
  <si>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</si>
  <si>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</si>
  <si>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</si>
  <si>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</si>
  <si>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</si>
  <si>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</si>
  <si>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</si>
  <si>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</si>
  <si>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</si>
  <si>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</si>
  <si>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</si>
  <si>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</si>
  <si>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</si>
  <si>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</si>
  <si>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</si>
  <si>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</si>
  <si>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</si>
  <si>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</si>
  <si>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</si>
  <si>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</si>
  <si>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</si>
  <si>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</si>
  <si>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</si>
  <si>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</si>
  <si>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</si>
  <si>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</si>
  <si>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</si>
  <si>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</si>
  <si>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</si>
  <si>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</si>
  <si>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</si>
  <si>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</si>
  <si>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</si>
  <si>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</si>
  <si>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</si>
  <si>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</si>
  <si>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</si>
  <si>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</si>
  <si>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</si>
  <si>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</si>
  <si>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</si>
  <si>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</si>
  <si>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</si>
  <si>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</si>
  <si>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</si>
  <si>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</si>
  <si>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</si>
  <si>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</si>
  <si>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</si>
  <si>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</si>
  <si>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</si>
  <si>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</si>
  <si>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</si>
  <si>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</si>
  <si>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</si>
  <si>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</si>
  <si>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</si>
  <si>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</si>
  <si>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</si>
  <si>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</si>
  <si>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</si>
  <si>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</si>
  <si>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</si>
  <si>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</si>
  <si>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</si>
  <si>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</si>
  <si>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</si>
  <si>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</si>
  <si>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</si>
  <si>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</si>
  <si>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</si>
  <si>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</si>
  <si>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</si>
  <si>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</si>
  <si>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</si>
  <si>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</si>
  <si>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</si>
  <si>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</si>
  <si>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</si>
  <si>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</si>
  <si>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</si>
  <si>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</si>
  <si>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</si>
  <si>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</si>
  <si>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</si>
  <si>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</si>
  <si>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</si>
  <si>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</si>
  <si>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</si>
  <si>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</si>
  <si>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</si>
  <si>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</si>
  <si>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</si>
  <si>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</si>
  <si>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</si>
  <si>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</si>
  <si>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</si>
  <si>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</si>
  <si>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</si>
  <si>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</si>
  <si>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</si>
  <si>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</si>
  <si>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</si>
  <si>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</si>
  <si>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</si>
  <si>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</si>
  <si>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</si>
  <si>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</si>
  <si>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</si>
  <si>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</si>
  <si>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</si>
  <si>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</si>
  <si>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</si>
  <si>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</si>
  <si>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</si>
  <si>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</si>
  <si>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</si>
  <si>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</si>
  <si>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</si>
  <si>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</si>
  <si>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</si>
  <si>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</si>
  <si>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</si>
  <si>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</si>
  <si>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</si>
  <si>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</si>
  <si>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</si>
  <si>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</si>
  <si>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</si>
  <si>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</si>
  <si>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</si>
  <si>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</si>
  <si>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</si>
  <si>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</si>
  <si>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</si>
  <si>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</si>
  <si>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</si>
  <si>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</si>
  <si>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</si>
  <si>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</si>
  <si>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</si>
  <si>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</si>
  <si>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</si>
  <si>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</si>
  <si>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</si>
  <si>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</si>
  <si>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</si>
  <si>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</si>
  <si>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</si>
  <si>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</si>
  <si>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</si>
  <si>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</si>
  <si>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</si>
  <si>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</si>
  <si>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</si>
  <si>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</si>
  <si>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</si>
  <si>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</si>
  <si>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</si>
  <si>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</si>
  <si>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</si>
  <si>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</si>
  <si>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</si>
  <si>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</si>
  <si>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</si>
  <si>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</si>
  <si>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</si>
  <si>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</si>
  <si>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</si>
  <si>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</si>
  <si>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</si>
  <si>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</si>
  <si>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</si>
  <si>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</si>
  <si>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</si>
  <si>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</si>
  <si>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</si>
  <si>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</si>
  <si>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</si>
  <si>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</si>
  <si>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</si>
  <si>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</si>
  <si>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</si>
  <si>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</si>
  <si>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</si>
  <si>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</si>
  <si>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</si>
  <si>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</si>
  <si>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</si>
  <si>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</si>
  <si>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</si>
  <si>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</si>
  <si>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</si>
  <si>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</si>
  <si>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</si>
  <si>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</si>
  <si>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</si>
  <si>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</si>
  <si>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</si>
  <si>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</si>
  <si>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</si>
  <si>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</si>
  <si>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</si>
  <si>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</si>
  <si>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</si>
  <si>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</si>
  <si>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</si>
  <si>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</si>
  <si>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</si>
  <si>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</si>
  <si>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</si>
  <si>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</si>
  <si>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</si>
  <si>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</si>
  <si>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</si>
  <si>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</si>
  <si>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</si>
  <si>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</si>
  <si>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</si>
  <si>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</si>
  <si>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</si>
  <si>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</si>
  <si>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</si>
  <si>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</si>
  <si>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</si>
  <si>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</si>
  <si>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</si>
  <si>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</si>
  <si>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</si>
  <si>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</si>
  <si>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</si>
  <si>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</si>
  <si>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</si>
  <si>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</si>
  <si>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</si>
  <si>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</si>
  <si>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</si>
  <si>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</si>
  <si>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</si>
  <si>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</si>
  <si>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</si>
  <si>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</si>
  <si>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</si>
  <si>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</si>
  <si>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</si>
  <si>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</si>
  <si>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</si>
  <si>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</si>
  <si>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</si>
  <si>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</si>
  <si>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</si>
  <si>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</si>
  <si>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</si>
  <si>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</si>
  <si>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</si>
  <si>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</si>
  <si>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</si>
  <si>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</si>
  <si>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</si>
  <si>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</si>
  <si>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</si>
  <si>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</si>
  <si>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</si>
  <si>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</si>
  <si>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</si>
  <si>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</si>
  <si>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</si>
  <si>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</si>
  <si>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</si>
  <si>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</si>
  <si>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</si>
  <si>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</si>
  <si>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</si>
  <si>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</si>
  <si>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</si>
  <si>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</si>
  <si>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</si>
  <si>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</si>
  <si>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</si>
  <si>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</si>
  <si>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</si>
  <si>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</si>
  <si>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</si>
  <si>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</si>
  <si>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</si>
  <si>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</si>
  <si>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</si>
  <si>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</si>
  <si>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</si>
  <si>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</si>
  <si>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</si>
  <si>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</si>
  <si>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</si>
  <si>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</si>
  <si>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</si>
  <si>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</si>
  <si>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</si>
  <si>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</si>
  <si>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</si>
  <si>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</si>
  <si>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</si>
  <si>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</si>
  <si>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</si>
  <si>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</si>
  <si>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</si>
  <si>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</si>
  <si>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</si>
  <si>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</si>
  <si>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</si>
  <si>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</si>
  <si>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</si>
  <si>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</si>
  <si>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</si>
  <si>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</si>
  <si>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</si>
  <si>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</si>
  <si>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</si>
  <si>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</si>
  <si>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</si>
  <si>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</si>
  <si>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</si>
  <si>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</si>
  <si>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</si>
  <si>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</si>
  <si>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</si>
  <si>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</si>
  <si>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</si>
  <si>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</si>
  <si>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</si>
  <si>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</si>
  <si>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</si>
  <si>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</si>
  <si>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</si>
  <si>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</si>
  <si>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</si>
  <si>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</si>
  <si>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</si>
  <si>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</si>
  <si>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</si>
  <si>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</si>
  <si>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</si>
  <si>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</si>
  <si>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</si>
  <si>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</si>
  <si>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</si>
  <si>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</si>
  <si>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</si>
  <si>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</si>
  <si>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</si>
  <si>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</si>
  <si>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</si>
  <si>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</si>
  <si>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</si>
  <si>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</si>
  <si>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</si>
  <si>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</si>
  <si>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</si>
  <si>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</si>
  <si>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</si>
  <si>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</si>
  <si>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</si>
  <si>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</si>
  <si>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</si>
  <si>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</si>
  <si>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</si>
  <si>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</si>
  <si>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</si>
  <si>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</si>
  <si>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</si>
  <si>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</si>
  <si>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</si>
  <si>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</si>
  <si>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</si>
  <si>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</si>
  <si>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</si>
  <si>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</si>
  <si>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</si>
  <si>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</si>
  <si>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</si>
  <si>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</si>
  <si>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</si>
  <si>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</si>
  <si>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</si>
  <si>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</si>
  <si>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</si>
  <si>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</si>
  <si>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</si>
  <si>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</si>
  <si>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</si>
  <si>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</si>
  <si>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</si>
  <si>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</si>
  <si>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</si>
  <si>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</si>
  <si>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</si>
  <si>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</si>
  <si>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</si>
  <si>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</si>
  <si>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</si>
  <si>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</si>
  <si>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</si>
  <si>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</si>
  <si>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</si>
  <si>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</si>
  <si>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</si>
  <si>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</si>
  <si>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</si>
  <si>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</si>
  <si>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</si>
  <si>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</si>
  <si>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</si>
  <si>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</si>
  <si>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</si>
  <si>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</si>
  <si>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</si>
  <si>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</si>
  <si>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</si>
  <si>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</si>
  <si>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</si>
  <si>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</si>
  <si>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</si>
  <si>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</si>
  <si>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</si>
  <si>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</si>
  <si>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</si>
  <si>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</si>
  <si>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</si>
  <si>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</si>
  <si>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</si>
  <si>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</si>
  <si>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</si>
  <si>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</si>
  <si>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</si>
  <si>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</si>
  <si>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</si>
  <si>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</si>
  <si>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</si>
  <si>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</si>
  <si>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</si>
  <si>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</si>
  <si>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</si>
  <si>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</si>
  <si>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</si>
  <si>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</si>
  <si>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</si>
  <si>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</si>
  <si>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</si>
  <si>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</si>
  <si>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</si>
  <si>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</si>
  <si>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</si>
  <si>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</si>
  <si>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</si>
  <si>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</si>
  <si>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</si>
  <si>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</si>
  <si>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</si>
  <si>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</si>
  <si>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</si>
  <si>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</si>
  <si>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</si>
  <si>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</si>
  <si>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</si>
  <si>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</si>
  <si>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</si>
  <si>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</si>
  <si>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</si>
  <si>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</si>
  <si>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</si>
  <si>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</si>
  <si>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</si>
  <si>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</si>
  <si>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</si>
  <si>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</si>
  <si>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</si>
  <si>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</si>
  <si>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</si>
  <si>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</si>
  <si>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</si>
  <si>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</si>
  <si>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</si>
  <si>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</si>
  <si>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</si>
  <si>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</si>
  <si>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</si>
  <si>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</si>
  <si>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</si>
  <si>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</si>
  <si>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</si>
  <si>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</si>
  <si>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</si>
  <si>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</si>
  <si>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</si>
  <si>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</si>
  <si>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</si>
  <si>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</si>
  <si>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</si>
  <si>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</si>
  <si>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</si>
  <si>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</si>
  <si>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</si>
  <si>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</si>
  <si>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</si>
  <si>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</si>
  <si>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</si>
  <si>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</si>
  <si>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</si>
  <si>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</si>
  <si>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</si>
  <si>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</si>
  <si>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</si>
  <si>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</si>
  <si>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</si>
  <si>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</si>
  <si>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</si>
  <si>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</si>
  <si>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</si>
  <si>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</si>
  <si>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</si>
  <si>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</si>
  <si>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</si>
  <si>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</si>
  <si>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</si>
  <si>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</si>
  <si>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</si>
  <si>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</si>
  <si>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</si>
  <si>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</si>
  <si>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</si>
  <si>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</si>
  <si>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</si>
  <si>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</si>
  <si>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</si>
  <si>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</si>
  <si>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</si>
  <si>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</si>
  <si>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</si>
  <si>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</si>
  <si>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</si>
  <si>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</si>
  <si>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</si>
  <si>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</si>
  <si>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</si>
  <si>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</si>
  <si>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</si>
  <si>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</si>
  <si>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</si>
  <si>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</si>
  <si>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</si>
  <si>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</si>
  <si>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</si>
  <si>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</si>
  <si>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</si>
  <si>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</si>
  <si>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</si>
  <si>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</si>
  <si>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</si>
  <si>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</si>
  <si>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</si>
  <si>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</si>
  <si>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</si>
  <si>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</si>
  <si>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</si>
  <si>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</si>
  <si>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</si>
  <si>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</si>
  <si>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</si>
  <si>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</si>
  <si>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</si>
  <si>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</si>
  <si>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</si>
  <si>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</si>
  <si>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</si>
  <si>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</si>
  <si>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</si>
  <si>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</si>
  <si>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</si>
  <si>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</si>
  <si>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</si>
  <si>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</si>
  <si>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</si>
  <si>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</si>
  <si>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</si>
  <si>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</si>
  <si>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</si>
  <si>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</si>
  <si>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</si>
  <si>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</si>
  <si>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</si>
  <si>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</si>
  <si>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</si>
  <si>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</si>
  <si>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</si>
  <si>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</si>
  <si>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</si>
  <si>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</si>
  <si>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</si>
  <si>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</si>
  <si>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</si>
  <si>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</si>
  <si>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</si>
  <si>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</si>
  <si>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</si>
  <si>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</si>
  <si>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</si>
  <si>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</si>
  <si>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</si>
  <si>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</si>
  <si>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</si>
  <si>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</si>
  <si>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</si>
  <si>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</si>
  <si>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</si>
  <si>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</si>
  <si>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</si>
  <si>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</si>
  <si>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</si>
  <si>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</si>
  <si>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</si>
  <si>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</si>
  <si>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</si>
  <si>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</si>
  <si>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</si>
  <si>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</si>
  <si>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</si>
  <si>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</si>
  <si>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</si>
  <si>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</si>
  <si>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</si>
  <si>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</si>
  <si>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</si>
  <si>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</si>
  <si>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</si>
  <si>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</si>
  <si>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</si>
  <si>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</si>
  <si>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</si>
  <si>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</si>
  <si>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</si>
  <si>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</si>
  <si>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</si>
  <si>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</si>
  <si>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</si>
  <si>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</si>
  <si>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</si>
  <si>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</si>
  <si>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</si>
  <si>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</si>
  <si>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</si>
  <si>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</si>
  <si>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</si>
  <si>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</si>
  <si>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</si>
  <si>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</si>
  <si>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</si>
  <si>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</si>
  <si>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</si>
  <si>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</si>
  <si>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</si>
  <si>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</si>
  <si>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</si>
  <si>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</si>
  <si>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</si>
  <si>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</si>
  <si>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</si>
  <si>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</si>
  <si>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</si>
  <si>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</si>
  <si>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</si>
  <si>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</si>
  <si>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</si>
  <si>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</si>
  <si>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</si>
  <si>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</si>
  <si>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</si>
  <si>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</si>
  <si>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</si>
  <si>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</si>
  <si>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</si>
  <si>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</si>
  <si>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</si>
  <si>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</si>
  <si>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</si>
  <si>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</si>
  <si>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</si>
  <si>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</si>
  <si>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</si>
  <si>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</si>
  <si>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</si>
  <si>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</si>
  <si>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</si>
  <si>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</si>
  <si>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</si>
  <si>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</si>
  <si>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</si>
  <si>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</si>
  <si>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</si>
  <si>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</si>
  <si>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</si>
  <si>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</si>
  <si>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</si>
  <si>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</si>
  <si>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</si>
  <si>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</si>
  <si>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</si>
  <si>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</si>
  <si>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</si>
  <si>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</si>
  <si>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</si>
  <si>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</si>
  <si>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</si>
  <si>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</si>
  <si>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</si>
  <si>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</si>
  <si>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</si>
  <si>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</si>
  <si>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</si>
  <si>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</si>
  <si>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</si>
  <si>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</si>
  <si>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</si>
  <si>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</si>
  <si>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</si>
  <si>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</si>
  <si>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</si>
  <si>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</si>
  <si>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</si>
  <si>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</si>
  <si>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</si>
  <si>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</si>
  <si>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</si>
  <si>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</si>
  <si>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</si>
  <si>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</si>
  <si>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</si>
  <si>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</si>
  <si>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</si>
  <si>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</si>
  <si>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</si>
  <si>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</si>
  <si>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</si>
  <si>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</si>
  <si>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</si>
  <si>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</si>
  <si>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</si>
  <si>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</si>
  <si>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</si>
  <si>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</si>
  <si>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</si>
  <si>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</si>
  <si>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</si>
  <si>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</si>
  <si>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</si>
  <si>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</si>
  <si>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</si>
  <si>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</si>
  <si>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</si>
  <si>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</si>
  <si>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</si>
  <si>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</si>
  <si>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</si>
  <si>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</si>
  <si>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</si>
  <si>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</si>
  <si>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</si>
  <si>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</si>
  <si>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</si>
  <si>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</si>
  <si>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</si>
  <si>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</si>
  <si>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</si>
  <si>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</si>
  <si>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</si>
  <si>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</si>
  <si>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</si>
  <si>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</si>
  <si>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</si>
  <si>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</si>
  <si>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</si>
  <si>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</si>
  <si>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</si>
  <si>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</si>
  <si>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</si>
  <si>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</si>
  <si>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</si>
  <si>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</si>
  <si>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</si>
  <si>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</si>
  <si>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</si>
  <si>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</si>
  <si>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</si>
  <si>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</si>
  <si>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</si>
  <si>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</si>
  <si>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</si>
  <si>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</si>
  <si>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</si>
  <si>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</si>
  <si>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</si>
  <si>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</si>
  <si>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</si>
  <si>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</si>
  <si>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</si>
  <si>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</si>
  <si>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</si>
  <si>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</si>
  <si>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</si>
  <si>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name</t>
  </si>
  <si>
    <t>Total count of "?"</t>
  </si>
  <si>
    <t>sep</t>
  </si>
  <si>
    <t xml:space="preserve">Average </t>
  </si>
  <si>
    <t>Smoker</t>
  </si>
  <si>
    <t xml:space="preserve">Frequent - hospital tier </t>
  </si>
  <si>
    <t xml:space="preserve">unknown 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</si>
  <si>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</si>
  <si>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</si>
  <si>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</si>
  <si>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</si>
  <si>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</si>
  <si>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</si>
  <si>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</si>
  <si>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</si>
  <si>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</si>
  <si>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</si>
  <si>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</si>
  <si>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</si>
  <si>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</si>
  <si>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</si>
  <si>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</si>
  <si>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</si>
  <si>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</si>
  <si>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</si>
  <si>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</si>
  <si>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</si>
  <si>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</si>
  <si>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</si>
  <si>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</si>
  <si>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</si>
  <si>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</si>
  <si>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</si>
  <si>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</si>
  <si>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</si>
  <si>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</si>
  <si>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</si>
  <si>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</si>
  <si>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</si>
  <si>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</si>
  <si>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</si>
  <si>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</si>
  <si>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</si>
  <si>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</si>
  <si>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</si>
  <si>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</si>
  <si>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</si>
  <si>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</si>
  <si>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</si>
  <si>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</si>
  <si>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</si>
  <si>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</si>
  <si>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</si>
  <si>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</si>
  <si>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</si>
  <si>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</si>
  <si>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</si>
  <si>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</si>
  <si>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</si>
  <si>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</si>
  <si>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</si>
  <si>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</si>
  <si>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</si>
  <si>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</si>
  <si>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</si>
  <si>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</si>
  <si>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</si>
  <si>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</si>
  <si>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</si>
  <si>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</si>
  <si>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</si>
  <si>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</si>
  <si>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</si>
  <si>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</si>
  <si>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</si>
  <si>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</si>
  <si>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</si>
  <si>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</si>
  <si>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</si>
  <si>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</si>
  <si>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</si>
  <si>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</si>
  <si>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</si>
  <si>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</si>
  <si>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</si>
  <si>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</si>
  <si>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</si>
  <si>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</si>
  <si>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</si>
  <si>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</si>
  <si>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</si>
  <si>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</si>
  <si>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</si>
  <si>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</si>
  <si>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</si>
  <si>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</si>
  <si>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</si>
  <si>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</si>
  <si>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</si>
  <si>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</si>
  <si>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</si>
  <si>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</si>
  <si>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</si>
  <si>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</si>
  <si>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</si>
  <si>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</si>
  <si>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</si>
  <si>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</si>
  <si>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</si>
  <si>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</si>
  <si>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</si>
  <si>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</si>
  <si>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</si>
  <si>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</si>
  <si>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</si>
  <si>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</si>
  <si>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</si>
  <si>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</si>
  <si>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</si>
  <si>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</si>
  <si>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</si>
  <si>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</si>
  <si>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</si>
  <si>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</si>
  <si>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</si>
  <si>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</si>
  <si>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</si>
  <si>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</si>
  <si>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</si>
  <si>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</si>
  <si>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</si>
  <si>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</si>
  <si>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</si>
  <si>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</si>
  <si>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</si>
  <si>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</si>
  <si>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</si>
  <si>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</si>
  <si>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</si>
  <si>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</si>
  <si>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</si>
  <si>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</si>
  <si>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</si>
  <si>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</si>
  <si>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</si>
  <si>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</si>
  <si>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</si>
  <si>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</si>
  <si>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</si>
  <si>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</si>
  <si>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</si>
  <si>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</si>
  <si>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</si>
  <si>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</si>
  <si>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</si>
  <si>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</si>
  <si>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</si>
  <si>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</si>
  <si>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</si>
  <si>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</si>
  <si>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</si>
  <si>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</si>
  <si>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</si>
  <si>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</si>
  <si>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</si>
  <si>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</si>
  <si>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</si>
  <si>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</si>
  <si>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</si>
  <si>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</si>
  <si>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</si>
  <si>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</si>
  <si>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</si>
  <si>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</si>
  <si>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</si>
  <si>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</si>
  <si>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</si>
  <si>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</si>
  <si>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</si>
  <si>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</si>
  <si>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</si>
  <si>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</si>
  <si>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</si>
  <si>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</si>
  <si>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</si>
  <si>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</si>
  <si>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</si>
  <si>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</si>
  <si>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</si>
  <si>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</si>
  <si>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</si>
  <si>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</si>
  <si>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</si>
  <si>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</si>
  <si>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</si>
  <si>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</si>
  <si>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</si>
  <si>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</si>
  <si>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</si>
  <si>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</si>
  <si>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</si>
  <si>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</si>
  <si>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</si>
  <si>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</si>
  <si>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</si>
  <si>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</si>
  <si>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</si>
  <si>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</si>
  <si>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</si>
  <si>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</si>
  <si>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</si>
  <si>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</si>
  <si>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</si>
  <si>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</si>
  <si>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</si>
  <si>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</si>
  <si>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</si>
  <si>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</si>
  <si>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</si>
  <si>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</si>
  <si>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</si>
  <si>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</si>
  <si>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</si>
  <si>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</si>
  <si>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</si>
  <si>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</si>
  <si>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</si>
  <si>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</si>
  <si>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</si>
  <si>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</si>
  <si>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</si>
  <si>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</si>
  <si>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</si>
  <si>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</si>
  <si>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</si>
  <si>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</si>
  <si>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</si>
  <si>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</si>
  <si>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</si>
  <si>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</si>
  <si>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</si>
  <si>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</si>
  <si>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</si>
  <si>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</si>
  <si>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</si>
  <si>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</si>
  <si>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</si>
  <si>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</si>
  <si>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</si>
  <si>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</si>
  <si>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</si>
  <si>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</si>
  <si>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</si>
  <si>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</si>
  <si>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</si>
  <si>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</si>
  <si>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</si>
  <si>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</si>
  <si>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</si>
  <si>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</si>
  <si>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</si>
  <si>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</si>
  <si>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</si>
  <si>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</si>
  <si>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</si>
  <si>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</si>
  <si>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</si>
  <si>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</si>
  <si>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</si>
  <si>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</si>
  <si>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</si>
  <si>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</si>
  <si>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</si>
  <si>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</si>
  <si>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</si>
  <si>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</si>
  <si>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</si>
  <si>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</si>
  <si>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</si>
  <si>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</si>
  <si>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</si>
  <si>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</si>
  <si>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</si>
  <si>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</si>
  <si>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</si>
  <si>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</si>
  <si>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</si>
  <si>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</si>
  <si>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</si>
  <si>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</si>
  <si>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</si>
  <si>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</si>
  <si>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</si>
  <si>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</si>
  <si>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</si>
  <si>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</si>
  <si>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</si>
  <si>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</si>
  <si>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</si>
  <si>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</si>
  <si>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</si>
  <si>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</si>
  <si>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</si>
  <si>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</si>
  <si>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</si>
  <si>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</si>
  <si>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</si>
  <si>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</si>
  <si>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</si>
  <si>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</si>
  <si>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</si>
  <si>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</si>
  <si>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</si>
  <si>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</si>
  <si>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</si>
  <si>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</si>
  <si>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</si>
  <si>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</si>
  <si>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</si>
  <si>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</si>
  <si>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</si>
  <si>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</si>
  <si>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</si>
  <si>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</si>
  <si>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</si>
  <si>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</si>
  <si>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</si>
  <si>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</si>
  <si>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</si>
  <si>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</si>
  <si>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</si>
  <si>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</si>
  <si>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</si>
  <si>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</si>
  <si>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</si>
  <si>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</si>
  <si>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</si>
  <si>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</si>
  <si>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</si>
  <si>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</si>
  <si>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</si>
  <si>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</si>
  <si>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</si>
  <si>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</si>
  <si>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</si>
  <si>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</si>
  <si>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</si>
  <si>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</si>
  <si>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</si>
  <si>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</si>
  <si>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</si>
  <si>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</si>
  <si>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</si>
  <si>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</si>
  <si>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</si>
  <si>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</si>
  <si>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</si>
  <si>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</si>
  <si>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</si>
  <si>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</si>
  <si>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</si>
  <si>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</si>
  <si>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</si>
  <si>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</si>
  <si>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</si>
  <si>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</si>
  <si>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</si>
  <si>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</si>
  <si>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</si>
  <si>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</si>
  <si>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</si>
  <si>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</si>
  <si>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</si>
  <si>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</si>
  <si>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</si>
  <si>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</si>
  <si>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</si>
  <si>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</si>
  <si>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</si>
  <si>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</si>
  <si>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</si>
  <si>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</si>
  <si>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</si>
  <si>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</si>
  <si>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</si>
  <si>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</si>
  <si>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</si>
  <si>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</si>
  <si>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</si>
  <si>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</si>
  <si>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</si>
  <si>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</si>
  <si>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</si>
  <si>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</si>
  <si>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</si>
  <si>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</si>
  <si>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</si>
  <si>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</si>
  <si>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</si>
  <si>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</si>
  <si>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</si>
  <si>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</si>
  <si>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</si>
  <si>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</si>
  <si>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</si>
  <si>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</si>
  <si>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</si>
  <si>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</si>
  <si>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</si>
  <si>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</si>
  <si>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</si>
  <si>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</si>
  <si>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</si>
  <si>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</si>
  <si>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</si>
  <si>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</si>
  <si>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</si>
  <si>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</si>
  <si>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</si>
  <si>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</si>
  <si>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</si>
  <si>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</si>
  <si>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</si>
  <si>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</si>
  <si>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</si>
  <si>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</si>
  <si>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</si>
  <si>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</si>
  <si>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</si>
  <si>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</si>
  <si>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</si>
  <si>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</si>
  <si>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</si>
  <si>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</si>
  <si>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</si>
  <si>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</si>
  <si>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</si>
  <si>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</si>
  <si>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</si>
  <si>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</si>
  <si>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</si>
  <si>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</si>
  <si>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</si>
  <si>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</si>
  <si>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</si>
  <si>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</si>
  <si>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</si>
  <si>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</si>
  <si>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</si>
  <si>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</si>
  <si>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</si>
  <si>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</si>
  <si>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</si>
  <si>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</si>
  <si>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</si>
  <si>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</si>
  <si>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</si>
  <si>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</si>
  <si>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</si>
  <si>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</si>
  <si>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</si>
  <si>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</si>
  <si>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</si>
  <si>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</si>
  <si>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</si>
  <si>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</si>
  <si>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</si>
  <si>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</si>
  <si>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</si>
  <si>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</si>
  <si>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</si>
  <si>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</si>
  <si>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</si>
  <si>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</si>
  <si>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</si>
  <si>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</si>
  <si>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</si>
  <si>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</si>
  <si>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</si>
  <si>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</si>
  <si>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</si>
  <si>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</si>
  <si>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</si>
  <si>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</si>
  <si>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</si>
  <si>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</si>
  <si>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</si>
  <si>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</si>
  <si>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</si>
  <si>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</si>
  <si>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</si>
  <si>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</si>
  <si>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</si>
  <si>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</si>
  <si>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</si>
  <si>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</si>
  <si>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</si>
  <si>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</si>
  <si>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</si>
  <si>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</si>
  <si>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</si>
  <si>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</si>
  <si>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</si>
  <si>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</si>
  <si>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</si>
  <si>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</si>
  <si>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</si>
  <si>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</si>
  <si>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</si>
  <si>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</si>
  <si>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</si>
  <si>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</si>
  <si>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</si>
  <si>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</si>
  <si>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</si>
  <si>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</si>
  <si>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</si>
  <si>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</si>
  <si>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</si>
  <si>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</si>
  <si>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</si>
  <si>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</si>
  <si>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</si>
  <si>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</si>
  <si>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</si>
  <si>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</si>
  <si>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</si>
  <si>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</si>
  <si>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</si>
  <si>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</si>
  <si>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</si>
  <si>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</si>
  <si>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</si>
  <si>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</si>
  <si>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</si>
  <si>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</si>
  <si>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</si>
  <si>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</si>
  <si>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</si>
  <si>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</si>
  <si>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</si>
  <si>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</si>
  <si>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</si>
  <si>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</si>
  <si>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</si>
  <si>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</si>
  <si>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</si>
  <si>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</si>
  <si>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</si>
  <si>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</si>
  <si>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</si>
  <si>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</si>
  <si>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</si>
  <si>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</si>
  <si>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</si>
  <si>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</si>
  <si>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</si>
  <si>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</si>
  <si>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</si>
  <si>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</si>
  <si>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</si>
  <si>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</si>
  <si>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</si>
  <si>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</si>
  <si>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</si>
  <si>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</si>
  <si>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</si>
  <si>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</si>
  <si>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</si>
  <si>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</si>
  <si>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</si>
  <si>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</si>
  <si>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</si>
  <si>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</si>
  <si>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</si>
  <si>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</si>
  <si>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</si>
  <si>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</si>
  <si>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</si>
  <si>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</si>
  <si>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</si>
  <si>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</si>
  <si>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</si>
  <si>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</si>
  <si>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</si>
  <si>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</si>
  <si>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</si>
  <si>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</si>
  <si>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</si>
  <si>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</si>
  <si>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</si>
  <si>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</si>
  <si>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</si>
  <si>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</si>
  <si>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</si>
  <si>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</si>
  <si>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</si>
  <si>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</si>
  <si>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</si>
  <si>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</si>
  <si>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</si>
  <si>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</si>
  <si>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</si>
  <si>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</si>
  <si>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</si>
  <si>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</si>
  <si>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</si>
  <si>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</si>
  <si>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</si>
  <si>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</si>
  <si>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</si>
  <si>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</si>
  <si>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</si>
  <si>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</si>
  <si>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</si>
  <si>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</si>
  <si>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</si>
  <si>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</si>
  <si>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</si>
  <si>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</si>
  <si>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</si>
  <si>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</si>
  <si>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</si>
  <si>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</si>
  <si>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</si>
  <si>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</si>
  <si>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</si>
  <si>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</si>
  <si>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</si>
  <si>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</si>
  <si>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</si>
  <si>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</si>
  <si>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</si>
  <si>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</si>
  <si>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</si>
  <si>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</si>
  <si>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</si>
  <si>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</si>
  <si>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</si>
  <si>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</si>
  <si>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</si>
  <si>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</si>
  <si>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</si>
  <si>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</si>
  <si>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</si>
  <si>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Thompson</t>
  </si>
  <si>
    <t>Nelson</t>
  </si>
  <si>
    <t>Forte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</si>
  <si>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</si>
  <si>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</si>
  <si>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</si>
  <si>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</si>
  <si>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</si>
  <si>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</si>
  <si>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</si>
  <si>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</si>
  <si>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</si>
  <si>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</si>
  <si>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</si>
  <si>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</si>
  <si>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</si>
  <si>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</si>
  <si>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</si>
  <si>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</si>
  <si>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</si>
  <si>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</si>
  <si>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</si>
  <si>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</si>
  <si>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</si>
  <si>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</si>
  <si>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</si>
  <si>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</si>
  <si>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</si>
  <si>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</si>
  <si>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</si>
  <si>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</si>
  <si>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</si>
  <si>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</si>
  <si>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</si>
  <si>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</si>
  <si>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</si>
  <si>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</si>
  <si>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</si>
  <si>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</si>
  <si>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</si>
  <si>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</si>
  <si>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</si>
  <si>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</si>
  <si>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</si>
  <si>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</si>
  <si>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</si>
  <si>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</si>
  <si>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</si>
  <si>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</si>
  <si>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</si>
  <si>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</si>
  <si>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</si>
  <si>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</si>
  <si>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</si>
  <si>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</si>
  <si>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</si>
  <si>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</si>
  <si>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</si>
  <si>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</si>
  <si>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</si>
  <si>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</si>
  <si>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</si>
  <si>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</si>
  <si>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</si>
  <si>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</si>
  <si>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</si>
  <si>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</si>
  <si>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</si>
  <si>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</si>
  <si>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</si>
  <si>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</si>
  <si>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</si>
  <si>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</si>
  <si>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</si>
  <si>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</si>
  <si>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</si>
  <si>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</si>
  <si>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</si>
  <si>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</si>
  <si>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</si>
  <si>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</si>
  <si>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</si>
  <si>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</si>
  <si>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</si>
  <si>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</si>
  <si>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</si>
  <si>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</si>
  <si>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</si>
  <si>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</si>
  <si>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</si>
  <si>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</si>
  <si>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</si>
  <si>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</si>
  <si>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</si>
  <si>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</si>
  <si>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</si>
  <si>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</si>
  <si>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</si>
  <si>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</si>
  <si>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</si>
  <si>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</si>
  <si>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</si>
  <si>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</si>
  <si>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</si>
  <si>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</si>
  <si>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</si>
  <si>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</si>
  <si>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</si>
  <si>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</si>
  <si>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</si>
  <si>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</si>
  <si>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</si>
  <si>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</si>
  <si>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</si>
  <si>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</si>
  <si>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</si>
  <si>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</si>
  <si>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</si>
  <si>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</si>
  <si>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</si>
  <si>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</si>
  <si>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</si>
  <si>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</si>
  <si>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</si>
  <si>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</si>
  <si>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</si>
  <si>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</si>
  <si>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</si>
  <si>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</si>
  <si>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</si>
  <si>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</si>
  <si>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</si>
  <si>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</si>
  <si>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</si>
  <si>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</si>
  <si>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</si>
  <si>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</si>
  <si>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</si>
  <si>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</si>
  <si>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</si>
  <si>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</si>
  <si>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</si>
  <si>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</si>
  <si>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</si>
  <si>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</si>
  <si>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</si>
  <si>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</si>
  <si>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</si>
  <si>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</si>
  <si>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</si>
  <si>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</si>
  <si>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</si>
  <si>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</si>
  <si>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</si>
  <si>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</si>
  <si>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</si>
  <si>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</si>
  <si>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</si>
  <si>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</si>
  <si>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</si>
  <si>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</si>
  <si>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</si>
  <si>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</si>
  <si>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</si>
  <si>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</si>
  <si>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</si>
  <si>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</si>
  <si>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Triedman</t>
  </si>
  <si>
    <t>Lovuolo</t>
  </si>
  <si>
    <t>Chung</t>
  </si>
  <si>
    <t>Newsom</t>
  </si>
  <si>
    <t>Harrington</t>
  </si>
  <si>
    <t>Hoffman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</si>
  <si>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</si>
  <si>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</si>
  <si>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</si>
  <si>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</si>
  <si>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</si>
  <si>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</si>
  <si>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</si>
  <si>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</si>
  <si>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</si>
  <si>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</si>
  <si>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</si>
  <si>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</si>
  <si>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</si>
  <si>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</si>
  <si>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</si>
  <si>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</si>
  <si>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</si>
  <si>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</si>
  <si>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</si>
  <si>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</si>
  <si>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</si>
  <si>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</si>
  <si>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</si>
  <si>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</si>
  <si>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</si>
  <si>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</si>
  <si>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</si>
  <si>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</si>
  <si>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</si>
  <si>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</si>
  <si>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</si>
  <si>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</si>
  <si>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</si>
  <si>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</si>
  <si>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</si>
  <si>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</si>
  <si>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</si>
  <si>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</si>
  <si>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</si>
  <si>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</si>
  <si>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</si>
  <si>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</si>
  <si>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</si>
  <si>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</si>
  <si>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</si>
  <si>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</si>
  <si>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</si>
  <si>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</si>
  <si>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</si>
  <si>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</si>
  <si>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</si>
  <si>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</si>
  <si>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</si>
  <si>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</si>
  <si>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</si>
  <si>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</si>
  <si>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</si>
  <si>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</si>
  <si>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</si>
  <si>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</si>
  <si>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</si>
  <si>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</si>
  <si>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</si>
  <si>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</si>
  <si>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</si>
  <si>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</si>
  <si>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</si>
  <si>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</si>
  <si>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</si>
  <si>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</si>
  <si>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</si>
  <si>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</si>
  <si>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</si>
  <si>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</si>
  <si>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</si>
  <si>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</si>
  <si>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</si>
  <si>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</si>
  <si>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</si>
  <si>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</si>
  <si>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</si>
  <si>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</si>
  <si>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</si>
  <si>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</si>
  <si>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</si>
  <si>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</si>
  <si>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</si>
  <si>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</si>
  <si>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</si>
  <si>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</si>
  <si>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</si>
  <si>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</si>
  <si>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</si>
  <si>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</si>
  <si>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</si>
  <si>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</si>
  <si>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</si>
  <si>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</si>
  <si>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</si>
  <si>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</si>
  <si>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</si>
  <si>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</si>
  <si>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</si>
  <si>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</si>
  <si>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</si>
  <si>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</si>
  <si>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</si>
  <si>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</si>
  <si>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</si>
  <si>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</si>
  <si>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</si>
  <si>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</si>
  <si>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</si>
  <si>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</si>
  <si>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</si>
  <si>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</si>
  <si>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</si>
  <si>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</si>
  <si>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</si>
  <si>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</si>
  <si>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</si>
  <si>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</si>
  <si>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</si>
  <si>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</si>
  <si>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</si>
  <si>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</si>
  <si>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</si>
  <si>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</si>
  <si>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</si>
  <si>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</si>
  <si>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</si>
  <si>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</si>
  <si>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</si>
  <si>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</si>
  <si>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</si>
  <si>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</si>
  <si>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</si>
  <si>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</si>
  <si>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</si>
  <si>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</si>
  <si>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</si>
  <si>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</si>
  <si>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</si>
  <si>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</si>
  <si>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</si>
  <si>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</si>
  <si>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</si>
  <si>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</si>
  <si>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</si>
  <si>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</si>
  <si>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</si>
  <si>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</si>
  <si>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</si>
  <si>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</si>
  <si>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</si>
  <si>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</si>
  <si>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</si>
  <si>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</si>
  <si>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</si>
  <si>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</si>
  <si>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</si>
  <si>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</si>
  <si>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</si>
  <si>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</si>
  <si>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</si>
  <si>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</si>
  <si>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</si>
  <si>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</si>
  <si>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</si>
  <si>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</si>
  <si>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</si>
  <si>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</si>
  <si>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</si>
  <si>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</si>
  <si>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</si>
  <si>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</si>
  <si>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</si>
  <si>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</si>
  <si>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</si>
  <si>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</si>
  <si>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</si>
  <si>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</si>
  <si>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</si>
  <si>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</si>
  <si>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</si>
  <si>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</si>
  <si>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</si>
  <si>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</si>
  <si>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</si>
  <si>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</si>
  <si>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</si>
  <si>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</si>
  <si>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</si>
  <si>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</si>
  <si>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</si>
  <si>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</si>
  <si>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</si>
  <si>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</si>
  <si>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</si>
  <si>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</si>
  <si>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</si>
  <si>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</si>
  <si>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</si>
  <si>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</si>
  <si>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</si>
  <si>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</si>
  <si>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</si>
  <si>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</si>
  <si>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</si>
  <si>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</si>
  <si>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</si>
  <si>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</si>
  <si>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</si>
  <si>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</si>
  <si>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</si>
  <si>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</si>
  <si>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</si>
  <si>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</si>
  <si>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</si>
  <si>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</si>
  <si>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</si>
  <si>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</si>
  <si>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</si>
  <si>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</si>
  <si>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</si>
  <si>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</si>
  <si>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</si>
  <si>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</si>
  <si>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</si>
  <si>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</si>
  <si>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</si>
  <si>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</si>
  <si>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</si>
  <si>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</si>
  <si>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</si>
  <si>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</si>
  <si>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</si>
  <si>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</si>
  <si>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</si>
  <si>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</si>
  <si>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</si>
  <si>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</si>
  <si>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</si>
  <si>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</si>
  <si>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</si>
  <si>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</si>
  <si>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</si>
  <si>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</si>
  <si>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</si>
  <si>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</si>
  <si>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</si>
  <si>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</si>
  <si>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</si>
  <si>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</si>
  <si>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</si>
  <si>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</si>
  <si>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</si>
  <si>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</si>
  <si>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</si>
  <si>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</si>
  <si>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</si>
  <si>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</si>
  <si>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</si>
  <si>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</si>
  <si>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Samland</t>
  </si>
  <si>
    <t>Shapiro</t>
  </si>
  <si>
    <t>Snitzer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</si>
  <si>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</si>
  <si>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</si>
  <si>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</si>
  <si>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</si>
  <si>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</si>
  <si>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</si>
  <si>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</si>
  <si>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</si>
  <si>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</si>
  <si>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</si>
  <si>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</si>
  <si>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</si>
  <si>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</si>
  <si>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</si>
  <si>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</si>
  <si>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</si>
  <si>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</si>
  <si>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</si>
  <si>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</si>
  <si>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</si>
  <si>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</si>
  <si>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</si>
  <si>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</si>
  <si>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</si>
  <si>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</si>
  <si>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</si>
  <si>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</si>
  <si>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</si>
  <si>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</si>
  <si>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</si>
  <si>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</si>
  <si>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</si>
  <si>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</si>
  <si>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</si>
  <si>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</si>
  <si>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</si>
  <si>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</si>
  <si>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</si>
  <si>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</si>
  <si>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</si>
  <si>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</si>
  <si>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</si>
  <si>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</si>
  <si>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</si>
  <si>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</si>
  <si>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</si>
  <si>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</si>
  <si>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</si>
  <si>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</si>
  <si>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</si>
  <si>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</si>
  <si>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</si>
  <si>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</si>
  <si>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</si>
  <si>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</si>
  <si>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</si>
  <si>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</si>
  <si>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</si>
  <si>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</si>
  <si>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</si>
  <si>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</si>
  <si>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</si>
  <si>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</si>
  <si>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</si>
  <si>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</si>
  <si>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</si>
  <si>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</si>
  <si>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</si>
  <si>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</si>
  <si>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</si>
  <si>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</si>
  <si>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</si>
  <si>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</si>
  <si>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</si>
  <si>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</si>
  <si>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</si>
  <si>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</si>
  <si>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</si>
  <si>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</si>
  <si>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</si>
  <si>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</si>
  <si>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</si>
  <si>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</si>
  <si>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</si>
  <si>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</si>
  <si>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</si>
  <si>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</si>
  <si>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</si>
  <si>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</si>
  <si>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</si>
  <si>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</si>
  <si>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</si>
  <si>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</si>
  <si>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</si>
  <si>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</si>
  <si>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</si>
  <si>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</si>
  <si>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</si>
  <si>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</si>
  <si>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</si>
  <si>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</si>
  <si>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</si>
  <si>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</si>
  <si>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</si>
  <si>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</si>
  <si>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</si>
  <si>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</si>
  <si>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</si>
  <si>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</si>
  <si>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</si>
  <si>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</si>
  <si>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</si>
  <si>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</si>
  <si>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</si>
  <si>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</si>
  <si>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</si>
  <si>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</si>
  <si>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</si>
  <si>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</si>
  <si>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</si>
  <si>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</si>
  <si>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</si>
  <si>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</si>
  <si>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</si>
  <si>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</si>
  <si>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</si>
  <si>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</si>
  <si>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</si>
  <si>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</si>
  <si>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</si>
  <si>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</si>
  <si>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</si>
  <si>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</si>
  <si>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</si>
  <si>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</si>
  <si>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</si>
  <si>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</si>
  <si>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</si>
  <si>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</si>
  <si>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</si>
  <si>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</si>
  <si>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</si>
  <si>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</si>
  <si>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</si>
  <si>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</si>
  <si>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</si>
  <si>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</si>
  <si>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</si>
  <si>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</si>
  <si>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</si>
  <si>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</si>
  <si>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</si>
  <si>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</si>
  <si>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</si>
  <si>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</si>
  <si>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</si>
  <si>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</si>
  <si>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</si>
  <si>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</si>
  <si>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</si>
  <si>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</si>
  <si>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</si>
  <si>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</si>
  <si>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</si>
  <si>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</si>
  <si>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</si>
  <si>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</si>
  <si>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</si>
  <si>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</si>
  <si>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</si>
  <si>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</si>
  <si>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</si>
  <si>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</si>
  <si>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</si>
  <si>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</si>
  <si>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</si>
  <si>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</si>
  <si>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</si>
  <si>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</si>
  <si>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</si>
  <si>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</si>
  <si>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</si>
  <si>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</si>
  <si>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</si>
  <si>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</si>
  <si>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</si>
  <si>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</si>
  <si>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</si>
  <si>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</si>
  <si>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</si>
  <si>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</si>
  <si>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</si>
  <si>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</si>
  <si>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</si>
  <si>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</si>
  <si>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</si>
  <si>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</si>
  <si>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</si>
  <si>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</si>
  <si>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</si>
  <si>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</si>
  <si>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</si>
  <si>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</si>
  <si>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</si>
  <si>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</si>
  <si>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</si>
  <si>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</si>
  <si>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</si>
  <si>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</si>
  <si>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</si>
  <si>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</si>
  <si>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</si>
  <si>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</si>
  <si>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</si>
  <si>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</si>
  <si>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</si>
  <si>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</si>
  <si>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</si>
  <si>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</si>
  <si>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</si>
  <si>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</si>
  <si>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</si>
  <si>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</si>
  <si>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</si>
  <si>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</si>
  <si>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</si>
  <si>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</si>
  <si>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</si>
  <si>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</si>
  <si>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</si>
  <si>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</si>
  <si>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</si>
  <si>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</si>
  <si>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</si>
  <si>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</si>
  <si>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</si>
  <si>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</si>
  <si>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</si>
  <si>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</si>
  <si>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</si>
  <si>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</si>
  <si>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</si>
  <si>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</si>
  <si>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</si>
  <si>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</si>
  <si>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Condon</t>
  </si>
  <si>
    <t>Magato</t>
  </si>
  <si>
    <t>Dombrowski</t>
  </si>
  <si>
    <t>Ohara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</si>
  <si>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</si>
  <si>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</si>
  <si>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</si>
  <si>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</si>
  <si>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</si>
  <si>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</si>
  <si>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</si>
  <si>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</si>
  <si>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</si>
  <si>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</si>
  <si>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</si>
  <si>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</si>
  <si>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</si>
  <si>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</si>
  <si>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</si>
  <si>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</si>
  <si>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</si>
  <si>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</si>
  <si>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</si>
  <si>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</si>
  <si>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</si>
  <si>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</si>
  <si>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</si>
  <si>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</si>
  <si>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</si>
  <si>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</si>
  <si>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</si>
  <si>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</si>
  <si>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</si>
  <si>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</si>
  <si>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</si>
  <si>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</si>
  <si>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</si>
  <si>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</si>
  <si>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</si>
  <si>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</si>
  <si>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</si>
  <si>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</si>
  <si>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</si>
  <si>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</si>
  <si>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</si>
  <si>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</si>
  <si>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</si>
  <si>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</si>
  <si>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</si>
  <si>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</si>
  <si>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</si>
  <si>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</si>
  <si>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</si>
  <si>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</si>
  <si>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Jubinski</t>
  </si>
  <si>
    <t>Wall</t>
  </si>
  <si>
    <t>McKay</t>
  </si>
  <si>
    <t>Oh</t>
  </si>
  <si>
    <t>Kessell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</si>
  <si>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</si>
  <si>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</si>
  <si>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</si>
  <si>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</si>
  <si>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</si>
  <si>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</si>
  <si>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</si>
  <si>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</si>
  <si>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</si>
  <si>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</si>
  <si>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</si>
  <si>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</si>
  <si>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</si>
  <si>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</si>
  <si>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</si>
  <si>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</si>
  <si>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</si>
  <si>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</si>
  <si>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</si>
  <si>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</si>
  <si>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</si>
  <si>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</si>
  <si>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</si>
  <si>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</si>
  <si>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</si>
  <si>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</si>
  <si>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</si>
  <si>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</si>
  <si>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</si>
  <si>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</si>
  <si>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</si>
  <si>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</si>
  <si>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</si>
  <si>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</si>
  <si>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</si>
  <si>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</si>
  <si>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</si>
  <si>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</si>
  <si>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</si>
  <si>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</si>
  <si>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</si>
  <si>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</si>
  <si>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</si>
  <si>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</si>
  <si>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</si>
  <si>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</si>
  <si>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</si>
  <si>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</si>
  <si>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</si>
  <si>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</si>
  <si>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</si>
  <si>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</si>
  <si>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</si>
  <si>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</si>
  <si>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</si>
  <si>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</si>
  <si>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</si>
  <si>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</si>
  <si>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</si>
  <si>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</si>
  <si>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</si>
  <si>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</si>
  <si>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</si>
  <si>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</si>
  <si>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</si>
  <si>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</si>
  <si>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</si>
  <si>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</si>
  <si>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</si>
  <si>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</si>
  <si>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</si>
  <si>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</si>
  <si>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</si>
  <si>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</si>
  <si>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</si>
  <si>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</si>
  <si>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</si>
  <si>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</si>
  <si>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</si>
  <si>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</si>
  <si>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</si>
  <si>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</si>
  <si>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</si>
  <si>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</si>
  <si>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</si>
  <si>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</si>
  <si>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</si>
  <si>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</si>
  <si>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</si>
  <si>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</si>
  <si>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</si>
  <si>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</si>
  <si>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</si>
  <si>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</si>
  <si>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</si>
  <si>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</si>
  <si>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</si>
  <si>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</si>
  <si>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</si>
  <si>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</si>
  <si>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</si>
  <si>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</si>
  <si>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</si>
  <si>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</si>
  <si>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</si>
  <si>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</si>
  <si>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</si>
  <si>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</si>
  <si>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</si>
  <si>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</si>
  <si>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</si>
  <si>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</si>
  <si>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</si>
  <si>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</si>
  <si>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</si>
  <si>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</si>
  <si>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</si>
  <si>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</si>
  <si>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</si>
  <si>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</si>
  <si>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</si>
  <si>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</si>
  <si>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</si>
  <si>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</si>
  <si>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</si>
  <si>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</si>
  <si>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</si>
  <si>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</si>
  <si>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</si>
  <si>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</si>
  <si>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</si>
  <si>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</si>
  <si>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</si>
  <si>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</si>
  <si>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</si>
  <si>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</si>
  <si>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</si>
  <si>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</si>
  <si>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</si>
  <si>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</si>
  <si>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</si>
  <si>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</si>
  <si>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</si>
  <si>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</si>
  <si>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</si>
  <si>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</si>
  <si>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</si>
  <si>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</si>
  <si>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</si>
  <si>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</si>
  <si>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</si>
  <si>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</si>
  <si>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</si>
  <si>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</si>
  <si>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</si>
  <si>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</si>
  <si>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</si>
  <si>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</si>
  <si>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</si>
  <si>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</si>
  <si>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</si>
  <si>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</si>
  <si>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</si>
  <si>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</si>
  <si>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</si>
  <si>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</si>
  <si>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</si>
  <si>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</si>
  <si>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</si>
  <si>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</si>
  <si>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</si>
  <si>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</si>
  <si>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</si>
  <si>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</si>
  <si>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</si>
  <si>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</si>
  <si>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</si>
  <si>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</si>
  <si>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</si>
  <si>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</si>
  <si>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</si>
  <si>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</si>
  <si>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</si>
  <si>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</si>
  <si>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</si>
  <si>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</si>
  <si>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</si>
  <si>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</si>
  <si>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</si>
  <si>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</si>
  <si>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</si>
  <si>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</si>
  <si>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</si>
  <si>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</si>
  <si>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</si>
  <si>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</si>
  <si>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</si>
  <si>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</si>
  <si>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</si>
  <si>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</si>
  <si>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</si>
  <si>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</si>
  <si>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</si>
  <si>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</si>
  <si>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</si>
  <si>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</si>
  <si>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</si>
  <si>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</si>
  <si>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</si>
  <si>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</si>
  <si>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</si>
  <si>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</si>
  <si>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</si>
  <si>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</si>
  <si>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</si>
  <si>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</si>
  <si>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</si>
  <si>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</si>
  <si>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</si>
  <si>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</si>
  <si>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</si>
  <si>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</si>
  <si>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</si>
  <si>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</si>
  <si>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</si>
  <si>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</si>
  <si>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</si>
  <si>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</si>
  <si>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</si>
  <si>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</si>
  <si>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</si>
  <si>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</si>
  <si>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</si>
  <si>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</si>
  <si>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</si>
  <si>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</si>
  <si>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</si>
  <si>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</si>
  <si>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</si>
  <si>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</si>
  <si>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</si>
  <si>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</si>
  <si>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</si>
  <si>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</si>
  <si>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</si>
  <si>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</si>
  <si>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</si>
  <si>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</si>
  <si>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</si>
  <si>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</si>
  <si>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</si>
  <si>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</si>
  <si>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</si>
  <si>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</si>
  <si>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</si>
  <si>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</si>
  <si>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</si>
  <si>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</si>
  <si>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</si>
  <si>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</si>
  <si>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</si>
  <si>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</si>
  <si>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</si>
  <si>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</si>
  <si>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</si>
  <si>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</si>
  <si>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</si>
  <si>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</si>
  <si>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</si>
  <si>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</si>
  <si>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</si>
  <si>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</si>
  <si>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</si>
  <si>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</si>
  <si>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</si>
  <si>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</si>
  <si>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</si>
  <si>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</si>
  <si>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</si>
  <si>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</si>
  <si>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</si>
  <si>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</si>
  <si>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</si>
  <si>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</si>
  <si>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</si>
  <si>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</si>
  <si>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</si>
  <si>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</si>
  <si>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</si>
  <si>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</si>
  <si>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</si>
  <si>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</si>
  <si>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</si>
  <si>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</si>
  <si>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</si>
  <si>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</si>
  <si>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</si>
  <si>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</si>
  <si>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</si>
  <si>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</si>
  <si>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</si>
  <si>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</si>
  <si>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</si>
  <si>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</si>
  <si>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</si>
  <si>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</si>
  <si>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</si>
  <si>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</si>
  <si>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</si>
  <si>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</si>
  <si>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</si>
  <si>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</si>
  <si>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</si>
  <si>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</si>
  <si>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</si>
  <si>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</si>
  <si>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</si>
  <si>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</si>
  <si>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</si>
  <si>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</si>
  <si>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</si>
  <si>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</si>
  <si>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</si>
  <si>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</si>
  <si>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</si>
  <si>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</si>
  <si>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</si>
  <si>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</si>
  <si>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</si>
  <si>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</si>
  <si>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</si>
  <si>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</si>
  <si>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</si>
  <si>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</si>
  <si>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</si>
  <si>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</si>
  <si>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</si>
  <si>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</si>
  <si>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</si>
  <si>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</si>
  <si>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</si>
  <si>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</si>
  <si>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</si>
  <si>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</si>
  <si>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</si>
  <si>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</si>
  <si>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</si>
  <si>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</si>
  <si>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</si>
  <si>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</si>
  <si>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</si>
  <si>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</si>
  <si>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</si>
  <si>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</si>
  <si>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</si>
  <si>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</si>
  <si>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</si>
  <si>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</si>
  <si>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</si>
  <si>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</si>
  <si>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</si>
  <si>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</si>
  <si>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</si>
  <si>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</si>
  <si>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</si>
  <si>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</si>
  <si>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</si>
  <si>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</si>
  <si>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</si>
  <si>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</si>
  <si>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</si>
  <si>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</si>
  <si>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</si>
  <si>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</si>
  <si>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</si>
  <si>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</si>
  <si>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</si>
  <si>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</si>
  <si>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</si>
  <si>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</si>
  <si>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</si>
  <si>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</si>
  <si>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</si>
  <si>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</si>
  <si>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</si>
  <si>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</si>
  <si>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</si>
  <si>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</si>
  <si>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</si>
  <si>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</si>
  <si>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</si>
  <si>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</si>
  <si>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</si>
  <si>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</si>
  <si>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</si>
  <si>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</si>
  <si>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</si>
  <si>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</si>
  <si>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</si>
  <si>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</si>
  <si>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</si>
  <si>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</si>
  <si>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</si>
  <si>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</si>
  <si>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</si>
  <si>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</si>
  <si>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</si>
  <si>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</si>
  <si>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</si>
  <si>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</si>
  <si>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</si>
  <si>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</si>
  <si>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</si>
  <si>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</si>
  <si>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</si>
  <si>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</si>
  <si>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</si>
  <si>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</si>
  <si>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</si>
  <si>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</si>
  <si>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</si>
  <si>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</si>
  <si>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</si>
  <si>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</si>
  <si>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</si>
  <si>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</si>
  <si>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</si>
  <si>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</si>
  <si>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</si>
  <si>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</si>
  <si>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</si>
  <si>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</si>
  <si>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</si>
  <si>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</si>
  <si>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</si>
  <si>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</si>
  <si>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</si>
  <si>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</si>
  <si>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</si>
  <si>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</si>
  <si>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</si>
  <si>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</si>
  <si>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</si>
  <si>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</si>
  <si>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</si>
  <si>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</si>
  <si>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</si>
  <si>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</si>
  <si>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</si>
  <si>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</si>
  <si>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</si>
  <si>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</si>
  <si>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</si>
  <si>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</si>
  <si>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</si>
  <si>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</si>
  <si>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</si>
  <si>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</si>
  <si>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</si>
  <si>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</si>
  <si>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</si>
  <si>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</si>
  <si>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</si>
  <si>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</si>
  <si>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</si>
  <si>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</si>
  <si>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</si>
  <si>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</si>
  <si>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</si>
  <si>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</si>
  <si>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</si>
  <si>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</si>
  <si>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</si>
  <si>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</si>
  <si>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</si>
  <si>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</si>
  <si>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</si>
  <si>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</si>
  <si>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</si>
  <si>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</si>
  <si>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</si>
  <si>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</si>
  <si>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</si>
  <si>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</si>
  <si>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</si>
  <si>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</si>
  <si>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</si>
  <si>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</si>
  <si>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</si>
  <si>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</si>
  <si>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</si>
  <si>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</si>
  <si>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</si>
  <si>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</si>
  <si>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</si>
  <si>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</si>
  <si>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</si>
  <si>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</si>
  <si>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</si>
  <si>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</si>
  <si>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</si>
  <si>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</si>
  <si>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</si>
  <si>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</si>
  <si>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</si>
  <si>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</si>
  <si>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</si>
  <si>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</si>
  <si>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</si>
  <si>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</si>
  <si>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</si>
  <si>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</si>
  <si>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</si>
  <si>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</si>
  <si>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</si>
  <si>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</si>
  <si>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</si>
  <si>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</si>
  <si>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</si>
  <si>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</si>
  <si>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</si>
  <si>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</si>
  <si>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</si>
  <si>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</si>
  <si>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</si>
  <si>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</si>
  <si>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</si>
  <si>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</si>
  <si>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</si>
  <si>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</si>
  <si>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</si>
  <si>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</si>
  <si>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</si>
  <si>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</si>
  <si>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</si>
  <si>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</si>
  <si>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</si>
  <si>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</si>
  <si>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</si>
  <si>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</si>
  <si>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</si>
  <si>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</si>
  <si>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</si>
  <si>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</si>
  <si>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</si>
  <si>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</si>
  <si>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</si>
  <si>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</si>
  <si>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</si>
  <si>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</si>
  <si>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</si>
  <si>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</si>
  <si>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</si>
  <si>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</si>
  <si>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</si>
  <si>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</si>
  <si>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</si>
  <si>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</si>
  <si>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</si>
  <si>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</si>
  <si>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</si>
  <si>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</si>
  <si>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</si>
  <si>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</si>
  <si>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</si>
  <si>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</si>
  <si>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</si>
  <si>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</si>
  <si>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</si>
  <si>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</si>
  <si>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</si>
  <si>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</si>
  <si>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</si>
  <si>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</si>
  <si>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</si>
  <si>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</si>
  <si>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</si>
  <si>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Albano</t>
  </si>
  <si>
    <t>Rosendahl</t>
  </si>
  <si>
    <t>German</t>
  </si>
  <si>
    <t>Title</t>
  </si>
  <si>
    <t>Column1</t>
  </si>
  <si>
    <t>Ms.</t>
  </si>
  <si>
    <t>Mr.</t>
  </si>
  <si>
    <t>Matthew</t>
  </si>
  <si>
    <t>D</t>
  </si>
  <si>
    <t>Phil</t>
  </si>
  <si>
    <t>Kelsey</t>
  </si>
  <si>
    <t>Kristyn</t>
  </si>
  <si>
    <t>Russell</t>
  </si>
  <si>
    <t>B.</t>
  </si>
  <si>
    <t>Stephen</t>
  </si>
  <si>
    <t>R.</t>
  </si>
  <si>
    <t>Brooke</t>
  </si>
  <si>
    <t>N.</t>
  </si>
  <si>
    <t>Fierro</t>
  </si>
  <si>
    <t>Vargas</t>
  </si>
  <si>
    <t>Paola</t>
  </si>
  <si>
    <t>Andrea</t>
  </si>
  <si>
    <t>David</t>
  </si>
  <si>
    <t>Wade</t>
  </si>
  <si>
    <t>Franklin</t>
  </si>
  <si>
    <t>Leilani</t>
  </si>
  <si>
    <t>M.</t>
  </si>
  <si>
    <t>Philippe</t>
  </si>
  <si>
    <t>Jennifer</t>
  </si>
  <si>
    <t>A.</t>
  </si>
  <si>
    <t>Christina</t>
  </si>
  <si>
    <t>Said</t>
  </si>
  <si>
    <t>Sr.</t>
  </si>
  <si>
    <t>John</t>
  </si>
  <si>
    <t>Myles</t>
  </si>
  <si>
    <t>Madelyn</t>
  </si>
  <si>
    <t>C</t>
  </si>
  <si>
    <t>Nicole</t>
  </si>
  <si>
    <t>Eric</t>
  </si>
  <si>
    <t>Emiliano</t>
  </si>
  <si>
    <t>I.</t>
  </si>
  <si>
    <t>Adam</t>
  </si>
  <si>
    <t>Zach</t>
  </si>
  <si>
    <t>Stephanie</t>
  </si>
  <si>
    <t>W.</t>
  </si>
  <si>
    <t>Natalie</t>
  </si>
  <si>
    <t>J.</t>
  </si>
  <si>
    <t>Jefferson</t>
  </si>
  <si>
    <t>Brendan</t>
  </si>
  <si>
    <t>D.</t>
  </si>
  <si>
    <t>Courtney</t>
  </si>
  <si>
    <t>Sydney</t>
  </si>
  <si>
    <t>L.</t>
  </si>
  <si>
    <t>Julien</t>
  </si>
  <si>
    <t>M</t>
  </si>
  <si>
    <t>Anna</t>
  </si>
  <si>
    <t>H.</t>
  </si>
  <si>
    <t>Samantha</t>
  </si>
  <si>
    <t>Robert</t>
  </si>
  <si>
    <t>James</t>
  </si>
  <si>
    <t>Roseann</t>
  </si>
  <si>
    <t>W</t>
  </si>
  <si>
    <t>Brianna</t>
  </si>
  <si>
    <t>L</t>
  </si>
  <si>
    <t>Melissa</t>
  </si>
  <si>
    <t>De</t>
  </si>
  <si>
    <t>Alex</t>
  </si>
  <si>
    <t>B</t>
  </si>
  <si>
    <t>Dara</t>
  </si>
  <si>
    <t>E</t>
  </si>
  <si>
    <t>Inna</t>
  </si>
  <si>
    <t>Ari</t>
  </si>
  <si>
    <t>Kenny</t>
  </si>
  <si>
    <t>Louise</t>
  </si>
  <si>
    <t>Cameron</t>
  </si>
  <si>
    <t>Katie</t>
  </si>
  <si>
    <t>T.</t>
  </si>
  <si>
    <t>Bryson</t>
  </si>
  <si>
    <t>C.</t>
  </si>
  <si>
    <t>Megan</t>
  </si>
  <si>
    <t>Daniel</t>
  </si>
  <si>
    <t>Steven</t>
  </si>
  <si>
    <t>Jenna</t>
  </si>
  <si>
    <t>Jeff</t>
  </si>
  <si>
    <t>Elenilton</t>
  </si>
  <si>
    <t>V.</t>
  </si>
  <si>
    <t>Maurya</t>
  </si>
  <si>
    <t>Bethany</t>
  </si>
  <si>
    <t>A</t>
  </si>
  <si>
    <t>Yves</t>
  </si>
  <si>
    <t>Danielle</t>
  </si>
  <si>
    <t>Joshua</t>
  </si>
  <si>
    <t>Gwen</t>
  </si>
  <si>
    <t>Kate</t>
  </si>
  <si>
    <t>Kevin</t>
  </si>
  <si>
    <t>II</t>
  </si>
  <si>
    <t>Philip</t>
  </si>
  <si>
    <t>Brett</t>
  </si>
  <si>
    <t>Rebecca</t>
  </si>
  <si>
    <t>Abigail</t>
  </si>
  <si>
    <t>K</t>
  </si>
  <si>
    <t>Hope</t>
  </si>
  <si>
    <t>Elyse</t>
  </si>
  <si>
    <t>Nicholas</t>
  </si>
  <si>
    <t>Van</t>
  </si>
  <si>
    <t>Hout</t>
  </si>
  <si>
    <t>Pamela</t>
  </si>
  <si>
    <t>Jessica</t>
  </si>
  <si>
    <t>Ron</t>
  </si>
  <si>
    <t>N</t>
  </si>
  <si>
    <t>Sari</t>
  </si>
  <si>
    <t>Ricardo</t>
  </si>
  <si>
    <t>Gedion</t>
  </si>
  <si>
    <t>Mark</t>
  </si>
  <si>
    <t>Gamini</t>
  </si>
  <si>
    <t>P.</t>
  </si>
  <si>
    <t>Emily</t>
  </si>
  <si>
    <t>J</t>
  </si>
  <si>
    <t>Amanda</t>
  </si>
  <si>
    <t>Knox</t>
  </si>
  <si>
    <t>Yianna</t>
  </si>
  <si>
    <t>Roberta</t>
  </si>
  <si>
    <t>Benjamin</t>
  </si>
  <si>
    <t>Ann</t>
  </si>
  <si>
    <t>Jamie</t>
  </si>
  <si>
    <t>P</t>
  </si>
  <si>
    <t>Charlie</t>
  </si>
  <si>
    <t>Meb</t>
  </si>
  <si>
    <t>Aaqib</t>
  </si>
  <si>
    <t>Meredith</t>
  </si>
  <si>
    <t>Doug</t>
  </si>
  <si>
    <t>Elizabeth</t>
  </si>
  <si>
    <t>Navarro</t>
  </si>
  <si>
    <t>Guillermo</t>
  </si>
  <si>
    <t>Dane</t>
  </si>
  <si>
    <t>Jonas</t>
  </si>
  <si>
    <t>Sara</t>
  </si>
  <si>
    <t>S</t>
  </si>
  <si>
    <t>Nick</t>
  </si>
  <si>
    <t>Timothy</t>
  </si>
  <si>
    <t>Becky</t>
  </si>
  <si>
    <t>Steph</t>
  </si>
  <si>
    <t>K.</t>
  </si>
  <si>
    <t>Kristine</t>
  </si>
  <si>
    <t>William</t>
  </si>
  <si>
    <t>Sage</t>
  </si>
  <si>
    <t>Cole</t>
  </si>
  <si>
    <t>Jesse</t>
  </si>
  <si>
    <t>Tammi</t>
  </si>
  <si>
    <t>S.</t>
  </si>
  <si>
    <t>Valeria</t>
  </si>
  <si>
    <t>R</t>
  </si>
  <si>
    <t>Michael</t>
  </si>
  <si>
    <t>Rami</t>
  </si>
  <si>
    <t>Denis</t>
  </si>
  <si>
    <t>Bonnie</t>
  </si>
  <si>
    <t>Samuel</t>
  </si>
  <si>
    <t>Syndy</t>
  </si>
  <si>
    <t>Aleksandra</t>
  </si>
  <si>
    <t>Steeve</t>
  </si>
  <si>
    <t>T</t>
  </si>
  <si>
    <t>Richard</t>
  </si>
  <si>
    <t>Aaron</t>
  </si>
  <si>
    <t>Akira</t>
  </si>
  <si>
    <t>Ben</t>
  </si>
  <si>
    <t>Jana</t>
  </si>
  <si>
    <t>Jay</t>
  </si>
  <si>
    <t>Marie-Helene</t>
  </si>
  <si>
    <t>Bret</t>
  </si>
  <si>
    <t>Bobby</t>
  </si>
  <si>
    <t>Lina</t>
  </si>
  <si>
    <t>Zebulon</t>
  </si>
  <si>
    <t>Greg</t>
  </si>
  <si>
    <t>Bronwen</t>
  </si>
  <si>
    <t>Manuela</t>
  </si>
  <si>
    <t>Abby</t>
  </si>
  <si>
    <t>Tyler</t>
  </si>
  <si>
    <t>Jeffrey</t>
  </si>
  <si>
    <t>F</t>
  </si>
  <si>
    <t>Amy</t>
  </si>
  <si>
    <t>V</t>
  </si>
  <si>
    <t>Sarah</t>
  </si>
  <si>
    <t>Lara</t>
  </si>
  <si>
    <t>Sebastien</t>
  </si>
  <si>
    <t>Padraig</t>
  </si>
  <si>
    <t>Heather</t>
  </si>
  <si>
    <t>Jorge</t>
  </si>
  <si>
    <t>Jack</t>
  </si>
  <si>
    <t>Felix</t>
  </si>
  <si>
    <t>Christopher</t>
  </si>
  <si>
    <t>Jill</t>
  </si>
  <si>
    <t>Alejandro</t>
  </si>
  <si>
    <t>Ian</t>
  </si>
  <si>
    <t>E.</t>
  </si>
  <si>
    <t>Hector</t>
  </si>
  <si>
    <t>Matt</t>
  </si>
  <si>
    <t>H</t>
  </si>
  <si>
    <t>Grace</t>
  </si>
  <si>
    <t>Jaime</t>
  </si>
  <si>
    <t>Calesse</t>
  </si>
  <si>
    <t>Sergey</t>
  </si>
  <si>
    <t>Lawrence</t>
  </si>
  <si>
    <t>Rick</t>
  </si>
  <si>
    <t>Erik</t>
  </si>
  <si>
    <t>Kiley</t>
  </si>
  <si>
    <t>Chris</t>
  </si>
  <si>
    <t>Marian</t>
  </si>
  <si>
    <t>Jeremy</t>
  </si>
  <si>
    <t>Allison</t>
  </si>
  <si>
    <t>Anders</t>
  </si>
  <si>
    <t>Sean</t>
  </si>
  <si>
    <t>Susannah</t>
  </si>
  <si>
    <t>Randy</t>
  </si>
  <si>
    <t>Leslie</t>
  </si>
  <si>
    <t>Brittany</t>
  </si>
  <si>
    <t>Cassie</t>
  </si>
  <si>
    <t>Peter</t>
  </si>
  <si>
    <t>Dan</t>
  </si>
  <si>
    <t>Les</t>
  </si>
  <si>
    <t>Y</t>
  </si>
  <si>
    <t>Kylie</t>
  </si>
  <si>
    <t>Carrie</t>
  </si>
  <si>
    <t>Alan</t>
  </si>
  <si>
    <t>Nate</t>
  </si>
  <si>
    <t>G.</t>
  </si>
  <si>
    <t>Jason</t>
  </si>
  <si>
    <t>Luke</t>
  </si>
  <si>
    <t>Jacy</t>
  </si>
  <si>
    <t>Erica</t>
  </si>
  <si>
    <t>Erin</t>
  </si>
  <si>
    <t>Adrienne</t>
  </si>
  <si>
    <t>Yutaka</t>
  </si>
  <si>
    <t>Shawn</t>
  </si>
  <si>
    <t>Nathaniel</t>
  </si>
  <si>
    <t>Joan</t>
  </si>
  <si>
    <t>Kacy</t>
  </si>
  <si>
    <t>Xaviour</t>
  </si>
  <si>
    <t>Bradley</t>
  </si>
  <si>
    <t>Nancy</t>
  </si>
  <si>
    <t>Rod</t>
  </si>
  <si>
    <t>Joey</t>
  </si>
  <si>
    <t>Hillary</t>
  </si>
  <si>
    <t>Nicolas</t>
  </si>
  <si>
    <t>Marcel</t>
  </si>
  <si>
    <t>Evan</t>
  </si>
  <si>
    <t>Krisana</t>
  </si>
  <si>
    <t>Stacey</t>
  </si>
  <si>
    <t>Christine</t>
  </si>
  <si>
    <t>Michele</t>
  </si>
  <si>
    <t>Nikki</t>
  </si>
  <si>
    <t>Bryan</t>
  </si>
  <si>
    <t>San</t>
  </si>
  <si>
    <t>Juan</t>
  </si>
  <si>
    <t>Angielyn</t>
  </si>
  <si>
    <t>Jeanie</t>
  </si>
  <si>
    <t>Aliaksandr</t>
  </si>
  <si>
    <t>Sheera</t>
  </si>
  <si>
    <t>Janice</t>
  </si>
  <si>
    <t>Marie-France</t>
  </si>
  <si>
    <t>F.</t>
  </si>
  <si>
    <t>Yu</t>
  </si>
  <si>
    <t>Caleb</t>
  </si>
  <si>
    <t>Angela</t>
  </si>
  <si>
    <t>Keith</t>
  </si>
  <si>
    <t>Emma</t>
  </si>
  <si>
    <t>Nathan</t>
  </si>
  <si>
    <t>Kathryn</t>
  </si>
  <si>
    <t>Cheryl</t>
  </si>
  <si>
    <t>Kimberly</t>
  </si>
  <si>
    <t>Cynthia</t>
  </si>
  <si>
    <t>Gabriela</t>
  </si>
  <si>
    <t>Sharon</t>
  </si>
  <si>
    <t>Chelsey</t>
  </si>
  <si>
    <t>Devon</t>
  </si>
  <si>
    <t>Joni</t>
  </si>
  <si>
    <t>Colin</t>
  </si>
  <si>
    <t>Rachael</t>
  </si>
  <si>
    <t>Sanchez</t>
  </si>
  <si>
    <t>Torres</t>
  </si>
  <si>
    <t>Maricela</t>
  </si>
  <si>
    <t>Marie</t>
  </si>
  <si>
    <t>Jeffry</t>
  </si>
  <si>
    <t>Mike</t>
  </si>
  <si>
    <t>Pierre-Michel</t>
  </si>
  <si>
    <t>Caroline</t>
  </si>
  <si>
    <t>Drew</t>
  </si>
  <si>
    <t>Austin</t>
  </si>
  <si>
    <t>Berenice</t>
  </si>
  <si>
    <t>Kenneth</t>
  </si>
  <si>
    <t>Martinez</t>
  </si>
  <si>
    <t>Miguel</t>
  </si>
  <si>
    <t>Hadley</t>
  </si>
  <si>
    <t>Tenielle</t>
  </si>
  <si>
    <t>Nora</t>
  </si>
  <si>
    <t>Zachary</t>
  </si>
  <si>
    <t>Alyssa</t>
  </si>
  <si>
    <t>Dante</t>
  </si>
  <si>
    <t>Joel</t>
  </si>
  <si>
    <t>Michelle</t>
  </si>
  <si>
    <t>Summer</t>
  </si>
  <si>
    <t>Edward</t>
  </si>
  <si>
    <t>Kacee</t>
  </si>
  <si>
    <t>Dave</t>
  </si>
  <si>
    <t>Maryanna</t>
  </si>
  <si>
    <t>Deanna</t>
  </si>
  <si>
    <t>Gregory</t>
  </si>
  <si>
    <t>Anne</t>
  </si>
  <si>
    <t>Elise</t>
  </si>
  <si>
    <t>Elliot</t>
  </si>
  <si>
    <t>Corey</t>
  </si>
  <si>
    <t>Raven</t>
  </si>
  <si>
    <t>Kendra</t>
  </si>
  <si>
    <t>Jordan</t>
  </si>
  <si>
    <t>Nils</t>
  </si>
  <si>
    <t>Caitlin</t>
  </si>
  <si>
    <t>O.</t>
  </si>
  <si>
    <t>Tracy</t>
  </si>
  <si>
    <t>Dustin</t>
  </si>
  <si>
    <t>Jenny</t>
  </si>
  <si>
    <t>Fabienne</t>
  </si>
  <si>
    <t>Taryn</t>
  </si>
  <si>
    <t>Temima</t>
  </si>
  <si>
    <t>Serena</t>
  </si>
  <si>
    <t>Victoria</t>
  </si>
  <si>
    <t>Phoebe</t>
  </si>
  <si>
    <t>Christian</t>
  </si>
  <si>
    <t>Jonathon</t>
  </si>
  <si>
    <t>Nichole</t>
  </si>
  <si>
    <t>Denise</t>
  </si>
  <si>
    <t>Katherine</t>
  </si>
  <si>
    <t>Lynda</t>
  </si>
  <si>
    <t>Linnea</t>
  </si>
  <si>
    <t>Massimiliano</t>
  </si>
  <si>
    <t>Lauren</t>
  </si>
  <si>
    <t>Xiao</t>
  </si>
  <si>
    <t>Harper</t>
  </si>
  <si>
    <t>Shizhong</t>
  </si>
  <si>
    <t>Marie-Claire</t>
  </si>
  <si>
    <t>Carolyn</t>
  </si>
  <si>
    <t>Marissa</t>
  </si>
  <si>
    <t>Luc</t>
  </si>
  <si>
    <t>Jim</t>
  </si>
  <si>
    <t>Rachel</t>
  </si>
  <si>
    <t>Corina</t>
  </si>
  <si>
    <t>Guannan</t>
  </si>
  <si>
    <t>Don</t>
  </si>
  <si>
    <t>Jatin</t>
  </si>
  <si>
    <t>Damon</t>
  </si>
  <si>
    <t>Malcolm</t>
  </si>
  <si>
    <t>Margaret</t>
  </si>
  <si>
    <t>Helen</t>
  </si>
  <si>
    <t>Mrs.</t>
  </si>
  <si>
    <t>Tara</t>
  </si>
  <si>
    <t>Kristin</t>
  </si>
  <si>
    <t>Carly</t>
  </si>
  <si>
    <t>Lisa</t>
  </si>
  <si>
    <t>Louis</t>
  </si>
  <si>
    <t>Dawn</t>
  </si>
  <si>
    <t>Es</t>
  </si>
  <si>
    <t>Karen</t>
  </si>
  <si>
    <t>Mathieu</t>
  </si>
  <si>
    <t>Kam</t>
  </si>
  <si>
    <t>Valerie</t>
  </si>
  <si>
    <t>Freya</t>
  </si>
  <si>
    <t>Kara</t>
  </si>
  <si>
    <t>Amber</t>
  </si>
  <si>
    <t>Kameko</t>
  </si>
  <si>
    <t>Sabine</t>
  </si>
  <si>
    <t>Joseph</t>
  </si>
  <si>
    <t>Karolyn</t>
  </si>
  <si>
    <t>Anita</t>
  </si>
  <si>
    <t>Laura</t>
  </si>
  <si>
    <t>Cathryn</t>
  </si>
  <si>
    <t>Shauna</t>
  </si>
  <si>
    <t>Terence</t>
  </si>
  <si>
    <t>Marisol</t>
  </si>
  <si>
    <t>Dylan</t>
  </si>
  <si>
    <t>Teiko</t>
  </si>
  <si>
    <t>Johannah</t>
  </si>
  <si>
    <t>Andres</t>
  </si>
  <si>
    <t>Lizette</t>
  </si>
  <si>
    <t>Jeb</t>
  </si>
  <si>
    <t>G</t>
  </si>
  <si>
    <t>Simonezitrone</t>
  </si>
  <si>
    <t>Oz</t>
  </si>
  <si>
    <t>Kayla</t>
  </si>
  <si>
    <t>Beth</t>
  </si>
  <si>
    <t>Yoshinori</t>
  </si>
  <si>
    <t>Junyong</t>
  </si>
  <si>
    <t>Kristen</t>
  </si>
  <si>
    <t>Maria</t>
  </si>
  <si>
    <t>Jonathan</t>
  </si>
  <si>
    <t>Benjamina</t>
  </si>
  <si>
    <t>Alison</t>
  </si>
  <si>
    <t>Alexis</t>
  </si>
  <si>
    <t>Shanda</t>
  </si>
  <si>
    <t>Laurette</t>
  </si>
  <si>
    <t>Mary</t>
  </si>
  <si>
    <t>Kati</t>
  </si>
  <si>
    <t>Greer</t>
  </si>
  <si>
    <t>Brent</t>
  </si>
  <si>
    <t>Eugene</t>
  </si>
  <si>
    <t>Kamilla</t>
  </si>
  <si>
    <t>Wayne</t>
  </si>
  <si>
    <t>Gianfilippo</t>
  </si>
  <si>
    <t>Aubri</t>
  </si>
  <si>
    <t>Justin</t>
  </si>
  <si>
    <t>Erika</t>
  </si>
  <si>
    <t>Devin</t>
  </si>
  <si>
    <t>Kristina</t>
  </si>
  <si>
    <t>Brad</t>
  </si>
  <si>
    <t>O</t>
  </si>
  <si>
    <t>Simo</t>
  </si>
  <si>
    <t>Mario</t>
  </si>
  <si>
    <t>Meghann</t>
  </si>
  <si>
    <t>Maya</t>
  </si>
  <si>
    <t>Hilda</t>
  </si>
  <si>
    <t>Sandra</t>
  </si>
  <si>
    <t>Takuo</t>
  </si>
  <si>
    <t>Benoit</t>
  </si>
  <si>
    <t>Monica</t>
  </si>
  <si>
    <t>Della</t>
  </si>
  <si>
    <t>Tasos</t>
  </si>
  <si>
    <t>Lukasz</t>
  </si>
  <si>
    <t>Meta</t>
  </si>
  <si>
    <t>Angelica</t>
  </si>
  <si>
    <t>Kathleen</t>
  </si>
  <si>
    <t>Gabriel</t>
  </si>
  <si>
    <t>Neil</t>
  </si>
  <si>
    <t>Ariel</t>
  </si>
  <si>
    <t>Molly</t>
  </si>
  <si>
    <t>Hiruni</t>
  </si>
  <si>
    <t>Reina</t>
  </si>
  <si>
    <t>Kristi</t>
  </si>
  <si>
    <t>Jocelyn</t>
  </si>
  <si>
    <t>Daphne</t>
  </si>
  <si>
    <t>Carolina</t>
  </si>
  <si>
    <t>Marc-Olivier</t>
  </si>
  <si>
    <t>Karine</t>
  </si>
  <si>
    <t>Adriana</t>
  </si>
  <si>
    <t>Miranda</t>
  </si>
  <si>
    <t>Corona</t>
  </si>
  <si>
    <t>Iturriaga</t>
  </si>
  <si>
    <t>Roberto</t>
  </si>
  <si>
    <t>Tiffany</t>
  </si>
  <si>
    <t>Daven</t>
  </si>
  <si>
    <t>Brianne</t>
  </si>
  <si>
    <t>Hiroki</t>
  </si>
  <si>
    <t>Candace</t>
  </si>
  <si>
    <t>Bruno</t>
  </si>
  <si>
    <t>Sally</t>
  </si>
  <si>
    <t>Meaghan</t>
  </si>
  <si>
    <t>Rina</t>
  </si>
  <si>
    <t>Albert</t>
  </si>
  <si>
    <t>Shannon</t>
  </si>
  <si>
    <t>Josh</t>
  </si>
  <si>
    <t>Maxime</t>
  </si>
  <si>
    <t>Jr.</t>
  </si>
  <si>
    <t>Armando</t>
  </si>
  <si>
    <t>Stanley</t>
  </si>
  <si>
    <t>Dana</t>
  </si>
  <si>
    <t>Tanya</t>
  </si>
  <si>
    <t>Cary</t>
  </si>
  <si>
    <t>Polly</t>
  </si>
  <si>
    <t>Jessie</t>
  </si>
  <si>
    <t>Nuta</t>
  </si>
  <si>
    <t>Margie</t>
  </si>
  <si>
    <t>Heidi</t>
  </si>
  <si>
    <t>Diego</t>
  </si>
  <si>
    <t>Enrique</t>
  </si>
  <si>
    <t>Filip</t>
  </si>
  <si>
    <t>Rosemary</t>
  </si>
  <si>
    <t>Madeleine</t>
  </si>
  <si>
    <t>Tennille</t>
  </si>
  <si>
    <t>Shalane</t>
  </si>
  <si>
    <t>Melanie</t>
  </si>
  <si>
    <t>Ruth</t>
  </si>
  <si>
    <t>Una</t>
  </si>
  <si>
    <t>Taralyn</t>
  </si>
  <si>
    <t>Ning</t>
  </si>
  <si>
    <t>Brittney</t>
  </si>
  <si>
    <t>Sheila</t>
  </si>
  <si>
    <t>Koji</t>
  </si>
  <si>
    <t>Colleen</t>
  </si>
  <si>
    <t>Deedra</t>
  </si>
  <si>
    <t>Kulwinder</t>
  </si>
  <si>
    <t>Apryl</t>
  </si>
  <si>
    <t>Ilana</t>
  </si>
  <si>
    <t>Karl</t>
  </si>
  <si>
    <t>Will</t>
  </si>
  <si>
    <t>Tom</t>
  </si>
  <si>
    <t>Nobuyori</t>
  </si>
  <si>
    <t>Marcos</t>
  </si>
  <si>
    <t>Andy</t>
  </si>
  <si>
    <t>Geoff</t>
  </si>
  <si>
    <t>Kelli</t>
  </si>
  <si>
    <t>Maggie</t>
  </si>
  <si>
    <t>Antonia</t>
  </si>
  <si>
    <t>Casondra</t>
  </si>
  <si>
    <t>Wendy</t>
  </si>
  <si>
    <t>Amelia</t>
  </si>
  <si>
    <t>Mayumi</t>
  </si>
  <si>
    <t>Vanessa</t>
  </si>
  <si>
    <t>Natali</t>
  </si>
  <si>
    <t>Andee</t>
  </si>
  <si>
    <t>Fred</t>
  </si>
  <si>
    <t>Keila</t>
  </si>
  <si>
    <t>Zanae</t>
  </si>
  <si>
    <t>Chad</t>
  </si>
  <si>
    <t>Orla</t>
  </si>
  <si>
    <t>Shaista</t>
  </si>
  <si>
    <t>Julie</t>
  </si>
  <si>
    <t>Megumi</t>
  </si>
  <si>
    <t>Skylar</t>
  </si>
  <si>
    <t>Imbalzano</t>
  </si>
  <si>
    <t>Zegar</t>
  </si>
  <si>
    <t>Renee</t>
  </si>
  <si>
    <t>Nellie</t>
  </si>
  <si>
    <t>Tamara</t>
  </si>
  <si>
    <t>Aimee</t>
  </si>
  <si>
    <t>Suzanne</t>
  </si>
  <si>
    <t>Vugt</t>
  </si>
  <si>
    <t>Bronwyn</t>
  </si>
  <si>
    <t>Francisco</t>
  </si>
  <si>
    <t>Rhonda</t>
  </si>
  <si>
    <t>Justyna</t>
  </si>
  <si>
    <t>Lucille</t>
  </si>
  <si>
    <t>Emilie</t>
  </si>
  <si>
    <t>Leah</t>
  </si>
  <si>
    <t>Floris</t>
  </si>
  <si>
    <t>Marc</t>
  </si>
  <si>
    <t>Aharon</t>
  </si>
  <si>
    <t>Chia</t>
  </si>
  <si>
    <t>Aditi</t>
  </si>
  <si>
    <t>Marianne</t>
  </si>
  <si>
    <t>Carla</t>
  </si>
  <si>
    <t>Oksana</t>
  </si>
  <si>
    <t>Steve</t>
  </si>
  <si>
    <t>Dale</t>
  </si>
  <si>
    <t>Ulrike</t>
  </si>
  <si>
    <t>Katlyn</t>
  </si>
  <si>
    <t>Silvana</t>
  </si>
  <si>
    <t>Natty</t>
  </si>
  <si>
    <t>Antony</t>
  </si>
  <si>
    <t>Cassandra</t>
  </si>
  <si>
    <t>Gerardo</t>
  </si>
  <si>
    <t>Meghan</t>
  </si>
  <si>
    <t>Jane</t>
  </si>
  <si>
    <t>Jillian</t>
  </si>
  <si>
    <t>Rachelle</t>
  </si>
  <si>
    <t>Bettina</t>
  </si>
  <si>
    <t>Holli</t>
  </si>
  <si>
    <t>Garrett</t>
  </si>
  <si>
    <t>Annabelle</t>
  </si>
  <si>
    <t>Deanne</t>
  </si>
  <si>
    <t>Jasmine</t>
  </si>
  <si>
    <t>Tracie</t>
  </si>
  <si>
    <t>Tristan</t>
  </si>
  <si>
    <t>Peiweng</t>
  </si>
  <si>
    <t>Theresa</t>
  </si>
  <si>
    <t>Jose</t>
  </si>
  <si>
    <t>Krista</t>
  </si>
  <si>
    <t>Jenessa</t>
  </si>
  <si>
    <t>Teresa</t>
  </si>
  <si>
    <t>Dorian</t>
  </si>
  <si>
    <t>Aberu</t>
  </si>
  <si>
    <t>Tania</t>
  </si>
  <si>
    <t>Valery</t>
  </si>
  <si>
    <t>Joanna</t>
  </si>
  <si>
    <t>Stefanie</t>
  </si>
  <si>
    <t>Liza</t>
  </si>
  <si>
    <t>Claudia</t>
  </si>
  <si>
    <t>Billy</t>
  </si>
  <si>
    <t>Tim</t>
  </si>
  <si>
    <t>Bridget</t>
  </si>
  <si>
    <t>Natasha</t>
  </si>
  <si>
    <t>Mckendree</t>
  </si>
  <si>
    <t>Shure</t>
  </si>
  <si>
    <t>Brenda</t>
  </si>
  <si>
    <t>Kathya</t>
  </si>
  <si>
    <t>Wesley</t>
  </si>
  <si>
    <t>Alexandra</t>
  </si>
  <si>
    <t>Gillian</t>
  </si>
  <si>
    <t>Brenn</t>
  </si>
  <si>
    <t>III</t>
  </si>
  <si>
    <t>Gal</t>
  </si>
  <si>
    <t>Anton</t>
  </si>
  <si>
    <t>Vallejo</t>
  </si>
  <si>
    <t>Sarmiento</t>
  </si>
  <si>
    <t>Yazmin</t>
  </si>
  <si>
    <t>Florian</t>
  </si>
  <si>
    <t>Claire</t>
  </si>
  <si>
    <t>Candice</t>
  </si>
  <si>
    <t>Elena</t>
  </si>
  <si>
    <t>Bert</t>
  </si>
  <si>
    <t>Milah</t>
  </si>
  <si>
    <t>Annette</t>
  </si>
  <si>
    <t>Yoko</t>
  </si>
  <si>
    <t>Tess</t>
  </si>
  <si>
    <t>Paige</t>
  </si>
  <si>
    <t>Kaitlin</t>
  </si>
  <si>
    <t>Mohammad</t>
  </si>
  <si>
    <t>Sheridan</t>
  </si>
  <si>
    <t>Gisele</t>
  </si>
  <si>
    <t>Myra</t>
  </si>
  <si>
    <t>Eleanor</t>
  </si>
  <si>
    <t>Mallory</t>
  </si>
  <si>
    <t>Ariell</t>
  </si>
  <si>
    <t>Lucie</t>
  </si>
  <si>
    <t>Carma</t>
  </si>
  <si>
    <t>Francesca</t>
  </si>
  <si>
    <t>Toshiyuki</t>
  </si>
  <si>
    <t>Julee</t>
  </si>
  <si>
    <t>Ciaran</t>
  </si>
  <si>
    <t>Makie</t>
  </si>
  <si>
    <t>Antonio</t>
  </si>
  <si>
    <t>Tatiana</t>
  </si>
  <si>
    <t>Liisa</t>
  </si>
  <si>
    <t>Maxwell</t>
  </si>
  <si>
    <t>Pascale</t>
  </si>
  <si>
    <t>Becca</t>
  </si>
  <si>
    <t>Grant</t>
  </si>
  <si>
    <t>Sophia</t>
  </si>
  <si>
    <t>Sam</t>
  </si>
  <si>
    <t>Ethan</t>
  </si>
  <si>
    <t>Kasey</t>
  </si>
  <si>
    <t>Mary-Lynn</t>
  </si>
  <si>
    <t>Audrey</t>
  </si>
  <si>
    <t>Marke</t>
  </si>
  <si>
    <t>Herra</t>
  </si>
  <si>
    <t>Arroyo</t>
  </si>
  <si>
    <t>Sylvain</t>
  </si>
  <si>
    <t>Veronica</t>
  </si>
  <si>
    <t>Warren</t>
  </si>
  <si>
    <t>Escanero</t>
  </si>
  <si>
    <t>Daniela</t>
  </si>
  <si>
    <t>Deirdre</t>
  </si>
  <si>
    <t>Mathias</t>
  </si>
  <si>
    <t>Alice</t>
  </si>
  <si>
    <t>Johannes</t>
  </si>
  <si>
    <t>Fiskerstand</t>
  </si>
  <si>
    <t>Jon</t>
  </si>
  <si>
    <t>Fasil</t>
  </si>
  <si>
    <t>Doron</t>
  </si>
  <si>
    <t>Katharina</t>
  </si>
  <si>
    <t>Carl</t>
  </si>
  <si>
    <t>Carlos</t>
  </si>
  <si>
    <t>Braulio</t>
  </si>
  <si>
    <t>Anne-Marie</t>
  </si>
  <si>
    <t>Yuki</t>
  </si>
  <si>
    <t>Rafer</t>
  </si>
  <si>
    <t>Erynn</t>
  </si>
  <si>
    <t>Mahesh</t>
  </si>
  <si>
    <t>Kamp</t>
  </si>
  <si>
    <t>Fritz</t>
  </si>
  <si>
    <t>Roxanne</t>
  </si>
  <si>
    <t>Israel</t>
  </si>
  <si>
    <t>Samalya</t>
  </si>
  <si>
    <t>Alicia</t>
  </si>
  <si>
    <t>Guomin</t>
  </si>
  <si>
    <t>Mata</t>
  </si>
  <si>
    <t>Javier</t>
  </si>
  <si>
    <t>Martha</t>
  </si>
  <si>
    <t>Patricia</t>
  </si>
  <si>
    <t>Eddie</t>
  </si>
  <si>
    <t>Svetlana</t>
  </si>
  <si>
    <t>Torrey</t>
  </si>
  <si>
    <t>Lana</t>
  </si>
  <si>
    <t>Annie</t>
  </si>
  <si>
    <t>Katarina</t>
  </si>
  <si>
    <t>B.j.</t>
  </si>
  <si>
    <t>Rodney</t>
  </si>
  <si>
    <t>Maximilian</t>
  </si>
  <si>
    <t>Eirik</t>
  </si>
  <si>
    <t>Rik</t>
  </si>
  <si>
    <t>Yannick</t>
  </si>
  <si>
    <t>Thibaud</t>
  </si>
  <si>
    <t>Gretchen</t>
  </si>
  <si>
    <t>Martina</t>
  </si>
  <si>
    <t>Saeger</t>
  </si>
  <si>
    <t>Buzunesh</t>
  </si>
  <si>
    <t>Mirte</t>
  </si>
  <si>
    <t>Kerry</t>
  </si>
  <si>
    <t>Gina</t>
  </si>
  <si>
    <t>Dino</t>
  </si>
  <si>
    <t>Jan</t>
  </si>
  <si>
    <t>Stan</t>
  </si>
  <si>
    <t>Krysta</t>
  </si>
  <si>
    <t>Natascia</t>
  </si>
  <si>
    <t>Angie</t>
  </si>
  <si>
    <t>Sabina</t>
  </si>
  <si>
    <t>U</t>
  </si>
  <si>
    <t>Jackie</t>
  </si>
  <si>
    <t>Cindy</t>
  </si>
  <si>
    <t>Terry</t>
  </si>
  <si>
    <t>Keara</t>
  </si>
  <si>
    <t>Katena</t>
  </si>
  <si>
    <t>Bean</t>
  </si>
  <si>
    <t>Jan-Patrick</t>
  </si>
  <si>
    <t>Marguerite</t>
  </si>
  <si>
    <t>Travis</t>
  </si>
  <si>
    <t>Ricky</t>
  </si>
  <si>
    <t>Jean-Marc</t>
  </si>
  <si>
    <t>Ulrich</t>
  </si>
  <si>
    <t>Hannah</t>
  </si>
  <si>
    <t>Shantel</t>
  </si>
  <si>
    <t>Robyn</t>
  </si>
  <si>
    <t>Katelyn</t>
  </si>
  <si>
    <t>Eoghan</t>
  </si>
  <si>
    <t>Kassie</t>
  </si>
  <si>
    <t>Barrera</t>
  </si>
  <si>
    <t>Munoz</t>
  </si>
  <si>
    <t>Ruben</t>
  </si>
  <si>
    <t>Dario</t>
  </si>
  <si>
    <t>Jenni</t>
  </si>
  <si>
    <t>Estuardo</t>
  </si>
  <si>
    <t>W√¶ver</t>
  </si>
  <si>
    <t>Kaye</t>
  </si>
  <si>
    <t>Shelby</t>
  </si>
  <si>
    <t>Leticia</t>
  </si>
  <si>
    <t>Nelly</t>
  </si>
  <si>
    <t>Katharine</t>
  </si>
  <si>
    <t>Desiree</t>
  </si>
  <si>
    <t>Arturo</t>
  </si>
  <si>
    <t>Ketil</t>
  </si>
  <si>
    <t>Christi</t>
  </si>
  <si>
    <t>Do</t>
  </si>
  <si>
    <t>Prado</t>
  </si>
  <si>
    <t>Edivaldo</t>
  </si>
  <si>
    <t>Eve</t>
  </si>
  <si>
    <t>Shaun</t>
  </si>
  <si>
    <t>Adrian</t>
  </si>
  <si>
    <t>Johann</t>
  </si>
  <si>
    <t>Robin</t>
  </si>
  <si>
    <t>Byron</t>
  </si>
  <si>
    <t>Carine</t>
  </si>
  <si>
    <t>Ayako</t>
  </si>
  <si>
    <t>Emilee</t>
  </si>
  <si>
    <t>Annemarie</t>
  </si>
  <si>
    <t>Antognini</t>
  </si>
  <si>
    <t>Mauricio</t>
  </si>
  <si>
    <t>Kieran</t>
  </si>
  <si>
    <t>Zeke</t>
  </si>
  <si>
    <t>Chip</t>
  </si>
  <si>
    <t>Cifuentes</t>
  </si>
  <si>
    <t>Fetiva</t>
  </si>
  <si>
    <t>Angel</t>
  </si>
  <si>
    <t>Millicent</t>
  </si>
  <si>
    <t>Traci</t>
  </si>
  <si>
    <t>Logan</t>
  </si>
  <si>
    <t>Leigh</t>
  </si>
  <si>
    <t>Yosuke</t>
  </si>
  <si>
    <t>Jodi</t>
  </si>
  <si>
    <t>Misti</t>
  </si>
  <si>
    <t>Susan</t>
  </si>
  <si>
    <t>Yoshie</t>
  </si>
  <si>
    <t>Mancebo</t>
  </si>
  <si>
    <t>Jake</t>
  </si>
  <si>
    <t>Ezra</t>
  </si>
  <si>
    <t>Fanny</t>
  </si>
  <si>
    <t>Pech</t>
  </si>
  <si>
    <t>Catherine</t>
  </si>
  <si>
    <t>Janel</t>
  </si>
  <si>
    <t>Yann</t>
  </si>
  <si>
    <t>Kai</t>
  </si>
  <si>
    <t>Hidalgo</t>
  </si>
  <si>
    <t>Zambrano</t>
  </si>
  <si>
    <t>Marina</t>
  </si>
  <si>
    <t>Ross</t>
  </si>
  <si>
    <t>Aoife</t>
  </si>
  <si>
    <t>Maciej</t>
  </si>
  <si>
    <t>Jerry</t>
  </si>
  <si>
    <t>Cathi</t>
  </si>
  <si>
    <t>Liang</t>
  </si>
  <si>
    <t>Lexy</t>
  </si>
  <si>
    <t>Rochelle</t>
  </si>
  <si>
    <t>Paula</t>
  </si>
  <si>
    <t>Madeline</t>
  </si>
  <si>
    <t>Isabel</t>
  </si>
  <si>
    <t>Arthur</t>
  </si>
  <si>
    <t>Sachiko</t>
  </si>
  <si>
    <t>Chatham</t>
  </si>
  <si>
    <t>Derek</t>
  </si>
  <si>
    <t>Kalvin</t>
  </si>
  <si>
    <t>Barbara</t>
  </si>
  <si>
    <t>Sunny</t>
  </si>
  <si>
    <t>Marisa</t>
  </si>
  <si>
    <t>Lyazid</t>
  </si>
  <si>
    <t>Leif</t>
  </si>
  <si>
    <t>Bo</t>
  </si>
  <si>
    <t>Lynne</t>
  </si>
  <si>
    <t>Allie</t>
  </si>
  <si>
    <t>Trasi</t>
  </si>
  <si>
    <t>Fernando</t>
  </si>
  <si>
    <t>Ieva</t>
  </si>
  <si>
    <t>Kris</t>
  </si>
  <si>
    <t>Alden</t>
  </si>
  <si>
    <t>Z.</t>
  </si>
  <si>
    <t>Fan</t>
  </si>
  <si>
    <t>Chaiwat</t>
  </si>
  <si>
    <t>Kerri</t>
  </si>
  <si>
    <t>Vasilis</t>
  </si>
  <si>
    <t>Annika</t>
  </si>
  <si>
    <t>Patricio</t>
  </si>
  <si>
    <t>Bob</t>
  </si>
  <si>
    <t>Guillaume</t>
  </si>
  <si>
    <t>Kaylee</t>
  </si>
  <si>
    <t>Linda</t>
  </si>
  <si>
    <t>Owen</t>
  </si>
  <si>
    <t>Jacqueline</t>
  </si>
  <si>
    <t>Yefeng</t>
  </si>
  <si>
    <t>Ken</t>
  </si>
  <si>
    <t>Noel</t>
  </si>
  <si>
    <t>Federica</t>
  </si>
  <si>
    <t>Azelie</t>
  </si>
  <si>
    <t>Kim</t>
  </si>
  <si>
    <t>Dariusz</t>
  </si>
  <si>
    <t>Jesus</t>
  </si>
  <si>
    <t>Guadalupe</t>
  </si>
  <si>
    <t>Holly</t>
  </si>
  <si>
    <t>Tricity</t>
  </si>
  <si>
    <t>Trent</t>
  </si>
  <si>
    <t>Sawomir</t>
  </si>
  <si>
    <t>Micah</t>
  </si>
  <si>
    <t>Austen</t>
  </si>
  <si>
    <t>Tory</t>
  </si>
  <si>
    <t>Flo</t>
  </si>
  <si>
    <t>Anabel</t>
  </si>
  <si>
    <t>Marcia</t>
  </si>
  <si>
    <t>Isabelle</t>
  </si>
  <si>
    <t>Pilar</t>
  </si>
  <si>
    <t>Tjong</t>
  </si>
  <si>
    <t>Clemons</t>
  </si>
  <si>
    <t>Christie</t>
  </si>
  <si>
    <t>Masahiro</t>
  </si>
  <si>
    <t>Britt</t>
  </si>
  <si>
    <t>Joyce</t>
  </si>
  <si>
    <t>Michaela</t>
  </si>
  <si>
    <t>Shalaleh</t>
  </si>
  <si>
    <t>Zuzana</t>
  </si>
  <si>
    <t>Nadine</t>
  </si>
  <si>
    <t>Youngseong</t>
  </si>
  <si>
    <t>Janez</t>
  </si>
  <si>
    <t>Deniz</t>
  </si>
  <si>
    <t>Shabot</t>
  </si>
  <si>
    <t>Alfredo</t>
  </si>
  <si>
    <t>Troy</t>
  </si>
  <si>
    <t>Jennefer</t>
  </si>
  <si>
    <t>Tracey</t>
  </si>
  <si>
    <t>Esther</t>
  </si>
  <si>
    <t>Hugo</t>
  </si>
  <si>
    <t>Rob</t>
  </si>
  <si>
    <t>Nielen</t>
  </si>
  <si>
    <t>Virginie</t>
  </si>
  <si>
    <t>Zachariah</t>
  </si>
  <si>
    <t>Breno</t>
  </si>
  <si>
    <t>Takaya</t>
  </si>
  <si>
    <t>IV</t>
  </si>
  <si>
    <t>Ruby</t>
  </si>
  <si>
    <t>Bart</t>
  </si>
  <si>
    <t>Yemane</t>
  </si>
  <si>
    <t>Adhane</t>
  </si>
  <si>
    <t>Bird</t>
  </si>
  <si>
    <t>Yuri</t>
  </si>
  <si>
    <t>Debbie</t>
  </si>
  <si>
    <t>Daniell</t>
  </si>
  <si>
    <t>Janne</t>
  </si>
  <si>
    <t>Callie</t>
  </si>
  <si>
    <t>Dougie</t>
  </si>
  <si>
    <t>Jeremiah</t>
  </si>
  <si>
    <t>Roger</t>
  </si>
  <si>
    <t>Terri</t>
  </si>
  <si>
    <t>Tammara</t>
  </si>
  <si>
    <t>Dorota</t>
  </si>
  <si>
    <t>Bryant</t>
  </si>
  <si>
    <t>Eduardo</t>
  </si>
  <si>
    <t>Christin</t>
  </si>
  <si>
    <t>Donna</t>
  </si>
  <si>
    <t>Joe</t>
  </si>
  <si>
    <t>Kayleigh</t>
  </si>
  <si>
    <t>Lorcan</t>
  </si>
  <si>
    <t>Bernard</t>
  </si>
  <si>
    <t>Bryn</t>
  </si>
  <si>
    <t>Shelley</t>
  </si>
  <si>
    <t>Jekaterina</t>
  </si>
  <si>
    <t>Pauline</t>
  </si>
  <si>
    <t>Aleah</t>
  </si>
  <si>
    <t>Mare</t>
  </si>
  <si>
    <t>Seth</t>
  </si>
  <si>
    <t>Missy</t>
  </si>
  <si>
    <t>Apolo</t>
  </si>
  <si>
    <t>U.</t>
  </si>
  <si>
    <t>Alfons</t>
  </si>
  <si>
    <t>Lilia</t>
  </si>
  <si>
    <t>Danny</t>
  </si>
  <si>
    <t>Satomi</t>
  </si>
  <si>
    <t>Kindsey</t>
  </si>
  <si>
    <t>Chloe</t>
  </si>
  <si>
    <t>Cailtlin</t>
  </si>
  <si>
    <t>Chuy</t>
  </si>
  <si>
    <t>Aya</t>
  </si>
  <si>
    <t>Ping</t>
  </si>
  <si>
    <t>Emmett</t>
  </si>
  <si>
    <t>Norman</t>
  </si>
  <si>
    <t>Tatyana</t>
  </si>
  <si>
    <t>Chrissy</t>
  </si>
  <si>
    <t>Halle</t>
  </si>
  <si>
    <t>Rasim</t>
  </si>
  <si>
    <t>Dina</t>
  </si>
  <si>
    <t>Caitrin</t>
  </si>
  <si>
    <t>Alix</t>
  </si>
  <si>
    <t>Kakushin</t>
  </si>
  <si>
    <t>Valur</t>
  </si>
  <si>
    <t>Lissa</t>
  </si>
  <si>
    <t>Alyson</t>
  </si>
  <si>
    <t>Chance</t>
  </si>
  <si>
    <t>Therese</t>
  </si>
  <si>
    <t>Beau</t>
  </si>
  <si>
    <t>Deborah</t>
  </si>
  <si>
    <t>Chuck</t>
  </si>
  <si>
    <t>Amany</t>
  </si>
  <si>
    <t>Kipling</t>
  </si>
  <si>
    <t>Ildiko</t>
  </si>
  <si>
    <t>Melinda</t>
  </si>
  <si>
    <t>Danilo</t>
  </si>
  <si>
    <t>Mikko</t>
  </si>
  <si>
    <t>Kirsten</t>
  </si>
  <si>
    <t>Christy</t>
  </si>
  <si>
    <t>Jingjing</t>
  </si>
  <si>
    <t>Frankline</t>
  </si>
  <si>
    <t>Natalia</t>
  </si>
  <si>
    <t>Marny</t>
  </si>
  <si>
    <t>Bernat</t>
  </si>
  <si>
    <t>Hicham</t>
  </si>
  <si>
    <t>Elisabetta</t>
  </si>
  <si>
    <t>Trevor</t>
  </si>
  <si>
    <t>Janae</t>
  </si>
  <si>
    <t>Rosalie</t>
  </si>
  <si>
    <t>Vitaliy</t>
  </si>
  <si>
    <t>Kiyokatsu</t>
  </si>
  <si>
    <t>Rhea</t>
  </si>
  <si>
    <t>Shamus</t>
  </si>
  <si>
    <t>Hallie</t>
  </si>
  <si>
    <t>Ji</t>
  </si>
  <si>
    <t>Carissa</t>
  </si>
  <si>
    <t>Mona</t>
  </si>
  <si>
    <t>Hilary</t>
  </si>
  <si>
    <t>Dominique</t>
  </si>
  <si>
    <t>I</t>
  </si>
  <si>
    <t>Danya</t>
  </si>
  <si>
    <t>Lorraine</t>
  </si>
  <si>
    <t>Lavar</t>
  </si>
  <si>
    <t>Tammy</t>
  </si>
  <si>
    <t>Lena</t>
  </si>
  <si>
    <t>Valentina</t>
  </si>
  <si>
    <t>Geraint</t>
  </si>
  <si>
    <t>Dj</t>
  </si>
  <si>
    <t>Ellen</t>
  </si>
  <si>
    <t>Caitie</t>
  </si>
  <si>
    <t>Tadese</t>
  </si>
  <si>
    <t>Dathan</t>
  </si>
  <si>
    <t>Harald</t>
  </si>
  <si>
    <t>Siobhan</t>
  </si>
  <si>
    <t>Kiersten</t>
  </si>
  <si>
    <t>Lelisa</t>
  </si>
  <si>
    <t>Vajin</t>
  </si>
  <si>
    <t>Kirby</t>
  </si>
  <si>
    <t>Elleree</t>
  </si>
  <si>
    <t>Nina</t>
  </si>
  <si>
    <t>Wavik</t>
  </si>
  <si>
    <t>Dani</t>
  </si>
  <si>
    <t>Pat</t>
  </si>
  <si>
    <t>Maaikel</t>
  </si>
  <si>
    <t>Lyndsy</t>
  </si>
  <si>
    <t>Sonja</t>
  </si>
  <si>
    <t>Cliff</t>
  </si>
  <si>
    <t>Blue</t>
  </si>
  <si>
    <t>Mohd</t>
  </si>
  <si>
    <t>Syahidan</t>
  </si>
  <si>
    <t>Jerome</t>
  </si>
  <si>
    <t>Ali</t>
  </si>
  <si>
    <t>Pierre</t>
  </si>
  <si>
    <t>Alvaro</t>
  </si>
  <si>
    <t>Lusapho</t>
  </si>
  <si>
    <t>Tomas</t>
  </si>
  <si>
    <t>Roman</t>
  </si>
  <si>
    <t>Evelyn</t>
  </si>
  <si>
    <t>Flannery</t>
  </si>
  <si>
    <t>Theodore</t>
  </si>
  <si>
    <t>-</t>
  </si>
  <si>
    <t>Lindy</t>
  </si>
  <si>
    <t>Sebastian</t>
  </si>
  <si>
    <t>Katy</t>
  </si>
  <si>
    <t xml:space="preserve">Riveros Gonzalez </t>
  </si>
  <si>
    <t>.</t>
  </si>
  <si>
    <t>D.Sr</t>
  </si>
  <si>
    <t xml:space="preserve">GravesRostro </t>
  </si>
  <si>
    <t xml:space="preserve">Ruiz-Tagle Barros </t>
  </si>
  <si>
    <t xml:space="preserve">Ruiz Herrero </t>
  </si>
  <si>
    <t xml:space="preserve">Bin Alias </t>
  </si>
  <si>
    <t xml:space="preserve">Van Meter </t>
  </si>
  <si>
    <t xml:space="preserve">De Hueck </t>
  </si>
  <si>
    <t xml:space="preserve">Von Rock </t>
  </si>
  <si>
    <t xml:space="preserve">RosalesRamirez </t>
  </si>
  <si>
    <t xml:space="preserve">Rojas Alvarez </t>
  </si>
  <si>
    <t xml:space="preserve">NorbertoSr 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</si>
  <si>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</si>
  <si>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</si>
  <si>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</si>
  <si>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</si>
  <si>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</si>
  <si>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</si>
  <si>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</si>
  <si>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</si>
  <si>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</si>
  <si>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</si>
  <si>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Column32</t>
  </si>
  <si>
    <t>Column33</t>
  </si>
  <si>
    <t xml:space="preserve">Mr. Flavio </t>
  </si>
  <si>
    <t xml:space="preserve">Ms.Pamela </t>
  </si>
  <si>
    <t xml:space="preserve">Mr. Guillermo </t>
  </si>
  <si>
    <t>First name</t>
  </si>
  <si>
    <t>Last name</t>
  </si>
  <si>
    <t>Weight status</t>
  </si>
  <si>
    <t>DOB</t>
  </si>
  <si>
    <t>Age</t>
  </si>
  <si>
    <t xml:space="preserve"> </t>
  </si>
  <si>
    <t>Name</t>
  </si>
  <si>
    <t xml:space="preserve">Weight </t>
  </si>
  <si>
    <t>Diabetes status</t>
  </si>
  <si>
    <t>#N/A</t>
  </si>
  <si>
    <t>Grand Total</t>
  </si>
  <si>
    <t>#N/A Total</t>
  </si>
  <si>
    <t xml:space="preserve"> obesity </t>
  </si>
  <si>
    <t>normal weight</t>
  </si>
  <si>
    <t>over weight</t>
  </si>
  <si>
    <t xml:space="preserve">under weight </t>
  </si>
  <si>
    <t>Count of NumberOfMajorSurgeries</t>
  </si>
  <si>
    <t>prediabetes</t>
  </si>
  <si>
    <t xml:space="preserve">diabetes </t>
  </si>
  <si>
    <t xml:space="preserve">normal </t>
  </si>
  <si>
    <t>Average of HBA1C</t>
  </si>
  <si>
    <t>Count of charges</t>
  </si>
  <si>
    <t>Count of smoker</t>
  </si>
  <si>
    <t>(All)</t>
  </si>
  <si>
    <t>Sum of charges</t>
  </si>
  <si>
    <t xml:space="preserve">Count of Weight </t>
  </si>
  <si>
    <t>Average of charges</t>
  </si>
  <si>
    <t xml:space="preserve">HEALTH CARE SENTTING DATA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</si>
</sst>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dd/mm/yyyy;@"/>
    <numFmt numFmtId="166" formatCode="[$$-409]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6"/>
      <name val="Yu Gothic"/>
      <family val="2"/>
      <charset val="128"/>
    </font>
    <font>
      <strike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4" fontId="0" fillId="0" borderId="0" xfId="0" applyNumberFormat="1"/>
    <xf numFmtId="165" fontId="2" fillId="3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3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166" fontId="2" fillId="3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3" fillId="2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0" borderId="0" xfId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0" fontId="0" fillId="5" borderId="0" xfId="0" applyFill="1"/>
    <xf numFmtId="0" fontId="6" fillId="5" borderId="0" xfId="0" applyFont="1" applyFill="1"/>
    <xf numFmtId="0" fontId="7" fillId="5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alignment horizontal="left"/>
    </dxf>
    <dxf>
      <alignment horizontal="left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6" formatCode="[$$-409]#,##0.00"/>
    </dxf>
    <dxf>
      <numFmt numFmtId="0" formatCode="General"/>
    </dxf>
    <dxf>
      <numFmt numFmtId="165" formatCode="dd/mm/yyyy;@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Average of charges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'Pivot table 2'!$A$4:$A$53</c:f>
              <c:strCache>
                <c:ptCount val="5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#N/A</c:v>
                </c:pt>
                <c:pt idx="49">
                  <c:v>Grand Total</c:v>
                </c:pt>
              </c:strCache>
            </c:strRef>
          </c:xVal>
          <c:yVal>
            <c:numRef>
              <c:f>'Pivot table 2'!$B$4:$B$53</c:f>
              <c:numCache>
                <c:formatCode>General</c:formatCode>
                <c:ptCount val="50"/>
                <c:pt idx="0">
                  <c:v>22539.556499999999</c:v>
                </c:pt>
                <c:pt idx="1">
                  <c:v>26436.838461538464</c:v>
                </c:pt>
                <c:pt idx="2">
                  <c:v>23933.688571428567</c:v>
                </c:pt>
                <c:pt idx="3">
                  <c:v>16919.117142857143</c:v>
                </c:pt>
                <c:pt idx="4">
                  <c:v>30026.68153846154</c:v>
                </c:pt>
                <c:pt idx="5">
                  <c:v>26061.338235294115</c:v>
                </c:pt>
                <c:pt idx="6">
                  <c:v>25858.908571428568</c:v>
                </c:pt>
                <c:pt idx="7">
                  <c:v>24760.697333333334</c:v>
                </c:pt>
                <c:pt idx="8">
                  <c:v>17566.632857142857</c:v>
                </c:pt>
                <c:pt idx="9">
                  <c:v>24531.522499999999</c:v>
                </c:pt>
                <c:pt idx="10">
                  <c:v>24778.54</c:v>
                </c:pt>
                <c:pt idx="11">
                  <c:v>23141.134000000005</c:v>
                </c:pt>
                <c:pt idx="12">
                  <c:v>24691.638076923082</c:v>
                </c:pt>
                <c:pt idx="13">
                  <c:v>21467.709374999999</c:v>
                </c:pt>
                <c:pt idx="14">
                  <c:v>26324.967391304344</c:v>
                </c:pt>
                <c:pt idx="15">
                  <c:v>21821.586111111115</c:v>
                </c:pt>
                <c:pt idx="16">
                  <c:v>21448.922000000002</c:v>
                </c:pt>
                <c:pt idx="17">
                  <c:v>24624.51272727273</c:v>
                </c:pt>
                <c:pt idx="18">
                  <c:v>24621.727333333332</c:v>
                </c:pt>
                <c:pt idx="19">
                  <c:v>25465.101071428566</c:v>
                </c:pt>
                <c:pt idx="20">
                  <c:v>22678.245454545453</c:v>
                </c:pt>
                <c:pt idx="21">
                  <c:v>23734.128421052632</c:v>
                </c:pt>
                <c:pt idx="22">
                  <c:v>22922.769047619047</c:v>
                </c:pt>
                <c:pt idx="23">
                  <c:v>24756.251250000001</c:v>
                </c:pt>
                <c:pt idx="24">
                  <c:v>23455.924999999999</c:v>
                </c:pt>
                <c:pt idx="25">
                  <c:v>24065.000625000004</c:v>
                </c:pt>
                <c:pt idx="26">
                  <c:v>27490.174000000006</c:v>
                </c:pt>
                <c:pt idx="27">
                  <c:v>26557.87470588235</c:v>
                </c:pt>
                <c:pt idx="28">
                  <c:v>26670.996896551726</c:v>
                </c:pt>
                <c:pt idx="29">
                  <c:v>25828.49</c:v>
                </c:pt>
                <c:pt idx="30">
                  <c:v>20761.921470588237</c:v>
                </c:pt>
                <c:pt idx="31">
                  <c:v>20960.9604</c:v>
                </c:pt>
                <c:pt idx="32">
                  <c:v>20349.571282051278</c:v>
                </c:pt>
                <c:pt idx="33">
                  <c:v>21568.303421052628</c:v>
                </c:pt>
                <c:pt idx="34">
                  <c:v>20113.094523809523</c:v>
                </c:pt>
                <c:pt idx="35">
                  <c:v>17933.103255813952</c:v>
                </c:pt>
                <c:pt idx="36">
                  <c:v>19614.843571428577</c:v>
                </c:pt>
                <c:pt idx="37">
                  <c:v>19465.857804878047</c:v>
                </c:pt>
                <c:pt idx="38">
                  <c:v>18046.456744186049</c:v>
                </c:pt>
                <c:pt idx="39">
                  <c:v>17889.45</c:v>
                </c:pt>
                <c:pt idx="40">
                  <c:v>15440.13075</c:v>
                </c:pt>
                <c:pt idx="41">
                  <c:v>18805.668260869566</c:v>
                </c:pt>
                <c:pt idx="42">
                  <c:v>21595.937083333327</c:v>
                </c:pt>
                <c:pt idx="43">
                  <c:v>22024.457391304342</c:v>
                </c:pt>
                <c:pt idx="44">
                  <c:v>19325.295454545456</c:v>
                </c:pt>
                <c:pt idx="45">
                  <c:v>19904.59304347826</c:v>
                </c:pt>
                <c:pt idx="46">
                  <c:v>22631.465</c:v>
                </c:pt>
                <c:pt idx="47">
                  <c:v>29330.98</c:v>
                </c:pt>
                <c:pt idx="48">
                  <c:v>#N/A</c:v>
                </c:pt>
                <c:pt idx="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6-3746-8BE2-91437A757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917120"/>
        <c:axId val="1335098688"/>
      </c:scatterChart>
      <c:valAx>
        <c:axId val="120791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098688"/>
        <c:crosses val="autoZero"/>
        <c:crossBetween val="midCat"/>
      </c:valAx>
      <c:valAx>
        <c:axId val="13350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1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copy.xlsx]Pivot table 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DM &amp; BODY WEIGHT WITH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1'!$C$12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'Pivot table 1'!$A$13:$B$19</c:f>
              <c:multiLvlStrCache>
                <c:ptCount val="5"/>
                <c:lvl>
                  <c:pt idx="4">
                    <c:v>#N/A</c:v>
                  </c:pt>
                </c:lvl>
                <c:lvl>
                  <c:pt idx="0">
                    <c:v> obesity </c:v>
                  </c:pt>
                  <c:pt idx="1">
                    <c:v>normal weight</c:v>
                  </c:pt>
                  <c:pt idx="2">
                    <c:v>over weight</c:v>
                  </c:pt>
                  <c:pt idx="3">
                    <c:v>under weight </c:v>
                  </c:pt>
                  <c:pt idx="4">
                    <c:v>#N/A</c:v>
                  </c:pt>
                </c:lvl>
              </c:multiLvlStrCache>
            </c:multiLvlStrRef>
          </c:cat>
          <c:val>
            <c:numRef>
              <c:f>'Pivot table 1'!$C$13:$C$19</c:f>
              <c:numCache>
                <c:formatCode>General</c:formatCode>
                <c:ptCount val="5"/>
                <c:pt idx="0">
                  <c:v>1221</c:v>
                </c:pt>
                <c:pt idx="1">
                  <c:v>431</c:v>
                </c:pt>
                <c:pt idx="2">
                  <c:v>507</c:v>
                </c:pt>
                <c:pt idx="3">
                  <c:v>176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0-704D-884C-AEA5280E3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copy.xlsx]Pivot table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Cancer history among smokers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 1'!$B$2:$B$3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1'!$B$4</c:f>
              <c:numCache>
                <c:formatCode>General</c:formatCode>
                <c:ptCount val="1"/>
                <c:pt idx="0">
                  <c:v>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4-E247-AA0F-8AC18934FC3F}"/>
            </c:ext>
          </c:extLst>
        </c:ser>
        <c:ser>
          <c:idx val="1"/>
          <c:order val="1"/>
          <c:tx>
            <c:strRef>
              <c:f>'Pivot table 1'!$C$2:$C$3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1'!$C$4</c:f>
              <c:numCache>
                <c:formatCode>General</c:formatCode>
                <c:ptCount val="1"/>
                <c:pt idx="0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F4-E247-AA0F-8AC18934FC3F}"/>
            </c:ext>
          </c:extLst>
        </c:ser>
        <c:ser>
          <c:idx val="2"/>
          <c:order val="2"/>
          <c:tx>
            <c:strRef>
              <c:f>'Pivot table 1'!$D$2:$D$3</c:f>
              <c:strCache>
                <c:ptCount val="1"/>
                <c:pt idx="0">
                  <c:v>#N/A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1'!$D$4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F4-E247-AA0F-8AC18934F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7944192"/>
        <c:axId val="1562694464"/>
        <c:axId val="0"/>
      </c:bar3DChart>
      <c:catAx>
        <c:axId val="131794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94464"/>
        <c:crosses val="autoZero"/>
        <c:auto val="1"/>
        <c:lblAlgn val="ctr"/>
        <c:lblOffset val="100"/>
        <c:noMultiLvlLbl val="0"/>
      </c:catAx>
      <c:valAx>
        <c:axId val="15626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94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charges</a:t>
            </a:r>
            <a:r>
              <a:rPr lang="en-IN"/>
              <a:t> based of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1'!$C$35</c:f>
              <c:strCache>
                <c:ptCount val="1"/>
                <c:pt idx="0">
                  <c:v>Sum of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1'!$A$36:$A$41</c:f>
              <c:strCache>
                <c:ptCount val="6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  <c:pt idx="3">
                  <c:v>#N/A</c:v>
                </c:pt>
                <c:pt idx="4">
                  <c:v>#N/A Total</c:v>
                </c:pt>
                <c:pt idx="5">
                  <c:v>Grand Total</c:v>
                </c:pt>
              </c:strCache>
            </c:strRef>
          </c:cat>
          <c:val>
            <c:numRef>
              <c:f>'Pivot table 1'!$C$36:$C$41</c:f>
              <c:numCache>
                <c:formatCode>General</c:formatCode>
                <c:ptCount val="6"/>
                <c:pt idx="0">
                  <c:v>9020911.900000006</c:v>
                </c:pt>
                <c:pt idx="1">
                  <c:v>11331149.41</c:v>
                </c:pt>
                <c:pt idx="2">
                  <c:v>5349293.5799999982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6-7940-B616-D6990FC5D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379456"/>
        <c:axId val="1499297344"/>
      </c:barChart>
      <c:catAx>
        <c:axId val="113437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97344"/>
        <c:crosses val="autoZero"/>
        <c:auto val="1"/>
        <c:lblAlgn val="ctr"/>
        <c:lblOffset val="100"/>
        <c:noMultiLvlLbl val="0"/>
      </c:catAx>
      <c:valAx>
        <c:axId val="14992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3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copy.xlsx]Pivot table 1!PivotTable9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Age with DM &amp;BMI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1'!$B$45:$B$46</c:f>
              <c:strCache>
                <c:ptCount val="1"/>
                <c:pt idx="0">
                  <c:v> obesity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1'!$A$47:$A$51</c:f>
              <c:strCache>
                <c:ptCount val="4"/>
                <c:pt idx="0">
                  <c:v>diabetes </c:v>
                </c:pt>
                <c:pt idx="1">
                  <c:v>normal </c:v>
                </c:pt>
                <c:pt idx="2">
                  <c:v>prediabetes</c:v>
                </c:pt>
                <c:pt idx="3">
                  <c:v>#N/A</c:v>
                </c:pt>
              </c:strCache>
            </c:strRef>
          </c:cat>
          <c:val>
            <c:numRef>
              <c:f>'Pivot table 1'!$B$47:$B$51</c:f>
              <c:numCache>
                <c:formatCode>General</c:formatCode>
                <c:ptCount val="4"/>
                <c:pt idx="0">
                  <c:v>423</c:v>
                </c:pt>
                <c:pt idx="1">
                  <c:v>561</c:v>
                </c:pt>
                <c:pt idx="2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7-7C4B-927D-1F816D79E185}"/>
            </c:ext>
          </c:extLst>
        </c:ser>
        <c:ser>
          <c:idx val="1"/>
          <c:order val="1"/>
          <c:tx>
            <c:strRef>
              <c:f>'Pivot table 1'!$C$45:$C$46</c:f>
              <c:strCache>
                <c:ptCount val="1"/>
                <c:pt idx="0">
                  <c:v>normal weight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1'!$A$47:$A$51</c:f>
              <c:strCache>
                <c:ptCount val="4"/>
                <c:pt idx="0">
                  <c:v>diabetes </c:v>
                </c:pt>
                <c:pt idx="1">
                  <c:v>normal </c:v>
                </c:pt>
                <c:pt idx="2">
                  <c:v>prediabetes</c:v>
                </c:pt>
                <c:pt idx="3">
                  <c:v>#N/A</c:v>
                </c:pt>
              </c:strCache>
            </c:strRef>
          </c:cat>
          <c:val>
            <c:numRef>
              <c:f>'Pivot table 1'!$C$47:$C$51</c:f>
              <c:numCache>
                <c:formatCode>General</c:formatCode>
                <c:ptCount val="4"/>
                <c:pt idx="0">
                  <c:v>137</c:v>
                </c:pt>
                <c:pt idx="1">
                  <c:v>212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EF7-7C4B-927D-1F816D79E185}"/>
            </c:ext>
          </c:extLst>
        </c:ser>
        <c:ser>
          <c:idx val="2"/>
          <c:order val="2"/>
          <c:tx>
            <c:strRef>
              <c:f>'Pivot table 1'!$D$45:$D$46</c:f>
              <c:strCache>
                <c:ptCount val="1"/>
                <c:pt idx="0">
                  <c:v>over weight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1'!$A$47:$A$51</c:f>
              <c:strCache>
                <c:ptCount val="4"/>
                <c:pt idx="0">
                  <c:v>diabetes </c:v>
                </c:pt>
                <c:pt idx="1">
                  <c:v>normal </c:v>
                </c:pt>
                <c:pt idx="2">
                  <c:v>prediabetes</c:v>
                </c:pt>
                <c:pt idx="3">
                  <c:v>#N/A</c:v>
                </c:pt>
              </c:strCache>
            </c:strRef>
          </c:cat>
          <c:val>
            <c:numRef>
              <c:f>'Pivot table 1'!$D$47:$D$51</c:f>
              <c:numCache>
                <c:formatCode>General</c:formatCode>
                <c:ptCount val="4"/>
                <c:pt idx="0">
                  <c:v>159</c:v>
                </c:pt>
                <c:pt idx="1">
                  <c:v>240</c:v>
                </c:pt>
                <c:pt idx="2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EF7-7C4B-927D-1F816D79E185}"/>
            </c:ext>
          </c:extLst>
        </c:ser>
        <c:ser>
          <c:idx val="3"/>
          <c:order val="3"/>
          <c:tx>
            <c:strRef>
              <c:f>'Pivot table 1'!$E$45:$E$46</c:f>
              <c:strCache>
                <c:ptCount val="1"/>
                <c:pt idx="0">
                  <c:v>under weight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1'!$A$47:$A$51</c:f>
              <c:strCache>
                <c:ptCount val="4"/>
                <c:pt idx="0">
                  <c:v>diabetes </c:v>
                </c:pt>
                <c:pt idx="1">
                  <c:v>normal </c:v>
                </c:pt>
                <c:pt idx="2">
                  <c:v>prediabetes</c:v>
                </c:pt>
                <c:pt idx="3">
                  <c:v>#N/A</c:v>
                </c:pt>
              </c:strCache>
            </c:strRef>
          </c:cat>
          <c:val>
            <c:numRef>
              <c:f>'Pivot table 1'!$E$47:$E$51</c:f>
              <c:numCache>
                <c:formatCode>General</c:formatCode>
                <c:ptCount val="4"/>
                <c:pt idx="0">
                  <c:v>65</c:v>
                </c:pt>
                <c:pt idx="1">
                  <c:v>82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EF7-7C4B-927D-1F816D79E185}"/>
            </c:ext>
          </c:extLst>
        </c:ser>
        <c:ser>
          <c:idx val="4"/>
          <c:order val="4"/>
          <c:tx>
            <c:strRef>
              <c:f>'Pivot table 1'!$F$45:$F$46</c:f>
              <c:strCache>
                <c:ptCount val="1"/>
                <c:pt idx="0">
                  <c:v>#N/A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1'!$A$47:$A$51</c:f>
              <c:strCache>
                <c:ptCount val="4"/>
                <c:pt idx="0">
                  <c:v>diabetes </c:v>
                </c:pt>
                <c:pt idx="1">
                  <c:v>normal </c:v>
                </c:pt>
                <c:pt idx="2">
                  <c:v>prediabetes</c:v>
                </c:pt>
                <c:pt idx="3">
                  <c:v>#N/A</c:v>
                </c:pt>
              </c:strCache>
            </c:strRef>
          </c:cat>
          <c:val>
            <c:numRef>
              <c:f>'Pivot table 1'!$F$47:$F$51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EF7-7C4B-927D-1F816D79E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  <c:axId val="1152916928"/>
        <c:axId val="1152918720"/>
      </c:barChart>
      <c:catAx>
        <c:axId val="11529169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18720"/>
        <c:crosses val="autoZero"/>
        <c:auto val="1"/>
        <c:lblAlgn val="ctr"/>
        <c:lblOffset val="100"/>
        <c:noMultiLvlLbl val="0"/>
      </c:catAx>
      <c:valAx>
        <c:axId val="11529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1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copy.xlsx]Pivot table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major Sx &amp; cancer history &amp;HbA1c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 1'!$B$6</c:f>
              <c:strCache>
                <c:ptCount val="1"/>
                <c:pt idx="0">
                  <c:v>Average of HBA1C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1'!$A$7:$A$10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#N/A</c:v>
                </c:pt>
              </c:strCache>
            </c:strRef>
          </c:cat>
          <c:val>
            <c:numRef>
              <c:f>'Pivot table 1'!$B$7:$B$10</c:f>
              <c:numCache>
                <c:formatCode>0.00</c:formatCode>
                <c:ptCount val="3"/>
                <c:pt idx="0">
                  <c:v>6.6704427202190848</c:v>
                </c:pt>
                <c:pt idx="1">
                  <c:v>5.1876388888888894</c:v>
                </c:pt>
                <c:pt idx="2" formatCode="General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9-3A45-94B0-E4AAF65A2C3B}"/>
            </c:ext>
          </c:extLst>
        </c:ser>
        <c:ser>
          <c:idx val="1"/>
          <c:order val="1"/>
          <c:tx>
            <c:strRef>
              <c:f>'Pivot table 1'!$C$6</c:f>
              <c:strCache>
                <c:ptCount val="1"/>
                <c:pt idx="0">
                  <c:v>Count of NumberOfMajorSurgeries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 1'!$A$7:$A$10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#N/A</c:v>
                </c:pt>
              </c:strCache>
            </c:strRef>
          </c:cat>
          <c:val>
            <c:numRef>
              <c:f>'Pivot table 1'!$C$7:$C$10</c:f>
              <c:numCache>
                <c:formatCode>General</c:formatCode>
                <c:ptCount val="3"/>
                <c:pt idx="0">
                  <c:v>2191</c:v>
                </c:pt>
                <c:pt idx="1">
                  <c:v>144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99-3A45-94B0-E4AAF65A2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6580608"/>
        <c:axId val="1686582400"/>
        <c:axId val="0"/>
      </c:bar3DChart>
      <c:catAx>
        <c:axId val="168658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582400"/>
        <c:crosses val="autoZero"/>
        <c:auto val="1"/>
        <c:lblAlgn val="ctr"/>
        <c:lblOffset val="100"/>
        <c:noMultiLvlLbl val="0"/>
      </c:catAx>
      <c:valAx>
        <c:axId val="168658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58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copy.xlsx]Pivot table 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Cancer history among smokers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 1'!$B$2:$B$3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1'!$B$4</c:f>
              <c:numCache>
                <c:formatCode>General</c:formatCode>
                <c:ptCount val="1"/>
                <c:pt idx="0">
                  <c:v>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E-B04F-9861-5F464FF2FBC0}"/>
            </c:ext>
          </c:extLst>
        </c:ser>
        <c:ser>
          <c:idx val="1"/>
          <c:order val="1"/>
          <c:tx>
            <c:strRef>
              <c:f>'Pivot table 1'!$C$2:$C$3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1'!$C$4</c:f>
              <c:numCache>
                <c:formatCode>General</c:formatCode>
                <c:ptCount val="1"/>
                <c:pt idx="0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5E-B04F-9861-5F464FF2FBC0}"/>
            </c:ext>
          </c:extLst>
        </c:ser>
        <c:ser>
          <c:idx val="2"/>
          <c:order val="2"/>
          <c:tx>
            <c:strRef>
              <c:f>'Pivot table 1'!$D$2:$D$3</c:f>
              <c:strCache>
                <c:ptCount val="1"/>
                <c:pt idx="0">
                  <c:v>#N/A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1'!$D$4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5E-B04F-9861-5F464FF2F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7944192"/>
        <c:axId val="1562694464"/>
        <c:axId val="0"/>
      </c:bar3DChart>
      <c:catAx>
        <c:axId val="131794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94464"/>
        <c:crosses val="autoZero"/>
        <c:auto val="1"/>
        <c:lblAlgn val="ctr"/>
        <c:lblOffset val="100"/>
        <c:noMultiLvlLbl val="0"/>
      </c:catAx>
      <c:valAx>
        <c:axId val="15626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94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copy.xlsx]Pivot table 1!PivotTable5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1'!$C$12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'Pivot table 1'!$A$13:$B$19</c:f>
              <c:multiLvlStrCache>
                <c:ptCount val="5"/>
                <c:lvl>
                  <c:pt idx="4">
                    <c:v>#N/A</c:v>
                  </c:pt>
                </c:lvl>
                <c:lvl>
                  <c:pt idx="0">
                    <c:v> obesity </c:v>
                  </c:pt>
                  <c:pt idx="1">
                    <c:v>normal weight</c:v>
                  </c:pt>
                  <c:pt idx="2">
                    <c:v>over weight</c:v>
                  </c:pt>
                  <c:pt idx="3">
                    <c:v>under weight </c:v>
                  </c:pt>
                  <c:pt idx="4">
                    <c:v>#N/A</c:v>
                  </c:pt>
                </c:lvl>
              </c:multiLvlStrCache>
            </c:multiLvlStrRef>
          </c:cat>
          <c:val>
            <c:numRef>
              <c:f>'Pivot table 1'!$C$13:$C$19</c:f>
              <c:numCache>
                <c:formatCode>General</c:formatCode>
                <c:ptCount val="5"/>
                <c:pt idx="0">
                  <c:v>1221</c:v>
                </c:pt>
                <c:pt idx="1">
                  <c:v>431</c:v>
                </c:pt>
                <c:pt idx="2">
                  <c:v>507</c:v>
                </c:pt>
                <c:pt idx="3">
                  <c:v>176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F-714D-B3D0-F57520845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copy.xlsx]Pivot table 1!PivotTable9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Age with DM &amp;BMI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1'!$B$45:$B$46</c:f>
              <c:strCache>
                <c:ptCount val="1"/>
                <c:pt idx="0">
                  <c:v> obesity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1'!$A$47:$A$51</c:f>
              <c:strCache>
                <c:ptCount val="4"/>
                <c:pt idx="0">
                  <c:v>diabetes </c:v>
                </c:pt>
                <c:pt idx="1">
                  <c:v>normal </c:v>
                </c:pt>
                <c:pt idx="2">
                  <c:v>prediabetes</c:v>
                </c:pt>
                <c:pt idx="3">
                  <c:v>#N/A</c:v>
                </c:pt>
              </c:strCache>
            </c:strRef>
          </c:cat>
          <c:val>
            <c:numRef>
              <c:f>'Pivot table 1'!$B$47:$B$51</c:f>
              <c:numCache>
                <c:formatCode>General</c:formatCode>
                <c:ptCount val="4"/>
                <c:pt idx="0">
                  <c:v>423</c:v>
                </c:pt>
                <c:pt idx="1">
                  <c:v>561</c:v>
                </c:pt>
                <c:pt idx="2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0-E14D-A9E6-01479310B109}"/>
            </c:ext>
          </c:extLst>
        </c:ser>
        <c:ser>
          <c:idx val="1"/>
          <c:order val="1"/>
          <c:tx>
            <c:strRef>
              <c:f>'Pivot table 1'!$C$45:$C$46</c:f>
              <c:strCache>
                <c:ptCount val="1"/>
                <c:pt idx="0">
                  <c:v>normal weight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1'!$A$47:$A$51</c:f>
              <c:strCache>
                <c:ptCount val="4"/>
                <c:pt idx="0">
                  <c:v>diabetes </c:v>
                </c:pt>
                <c:pt idx="1">
                  <c:v>normal </c:v>
                </c:pt>
                <c:pt idx="2">
                  <c:v>prediabetes</c:v>
                </c:pt>
                <c:pt idx="3">
                  <c:v>#N/A</c:v>
                </c:pt>
              </c:strCache>
            </c:strRef>
          </c:cat>
          <c:val>
            <c:numRef>
              <c:f>'Pivot table 1'!$C$47:$C$51</c:f>
              <c:numCache>
                <c:formatCode>General</c:formatCode>
                <c:ptCount val="4"/>
                <c:pt idx="0">
                  <c:v>137</c:v>
                </c:pt>
                <c:pt idx="1">
                  <c:v>212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0-E14D-A9E6-01479310B109}"/>
            </c:ext>
          </c:extLst>
        </c:ser>
        <c:ser>
          <c:idx val="2"/>
          <c:order val="2"/>
          <c:tx>
            <c:strRef>
              <c:f>'Pivot table 1'!$D$45:$D$46</c:f>
              <c:strCache>
                <c:ptCount val="1"/>
                <c:pt idx="0">
                  <c:v>over weight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1'!$A$47:$A$51</c:f>
              <c:strCache>
                <c:ptCount val="4"/>
                <c:pt idx="0">
                  <c:v>diabetes </c:v>
                </c:pt>
                <c:pt idx="1">
                  <c:v>normal </c:v>
                </c:pt>
                <c:pt idx="2">
                  <c:v>prediabetes</c:v>
                </c:pt>
                <c:pt idx="3">
                  <c:v>#N/A</c:v>
                </c:pt>
              </c:strCache>
            </c:strRef>
          </c:cat>
          <c:val>
            <c:numRef>
              <c:f>'Pivot table 1'!$D$47:$D$51</c:f>
              <c:numCache>
                <c:formatCode>General</c:formatCode>
                <c:ptCount val="4"/>
                <c:pt idx="0">
                  <c:v>159</c:v>
                </c:pt>
                <c:pt idx="1">
                  <c:v>240</c:v>
                </c:pt>
                <c:pt idx="2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0-E14D-A9E6-01479310B109}"/>
            </c:ext>
          </c:extLst>
        </c:ser>
        <c:ser>
          <c:idx val="3"/>
          <c:order val="3"/>
          <c:tx>
            <c:strRef>
              <c:f>'Pivot table 1'!$E$45:$E$46</c:f>
              <c:strCache>
                <c:ptCount val="1"/>
                <c:pt idx="0">
                  <c:v>under weight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1'!$A$47:$A$51</c:f>
              <c:strCache>
                <c:ptCount val="4"/>
                <c:pt idx="0">
                  <c:v>diabetes </c:v>
                </c:pt>
                <c:pt idx="1">
                  <c:v>normal </c:v>
                </c:pt>
                <c:pt idx="2">
                  <c:v>prediabetes</c:v>
                </c:pt>
                <c:pt idx="3">
                  <c:v>#N/A</c:v>
                </c:pt>
              </c:strCache>
            </c:strRef>
          </c:cat>
          <c:val>
            <c:numRef>
              <c:f>'Pivot table 1'!$E$47:$E$51</c:f>
              <c:numCache>
                <c:formatCode>General</c:formatCode>
                <c:ptCount val="4"/>
                <c:pt idx="0">
                  <c:v>65</c:v>
                </c:pt>
                <c:pt idx="1">
                  <c:v>82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30-E14D-A9E6-01479310B109}"/>
            </c:ext>
          </c:extLst>
        </c:ser>
        <c:ser>
          <c:idx val="4"/>
          <c:order val="4"/>
          <c:tx>
            <c:strRef>
              <c:f>'Pivot table 1'!$F$45:$F$46</c:f>
              <c:strCache>
                <c:ptCount val="1"/>
                <c:pt idx="0">
                  <c:v>#N/A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1'!$A$47:$A$51</c:f>
              <c:strCache>
                <c:ptCount val="4"/>
                <c:pt idx="0">
                  <c:v>diabetes </c:v>
                </c:pt>
                <c:pt idx="1">
                  <c:v>normal </c:v>
                </c:pt>
                <c:pt idx="2">
                  <c:v>prediabetes</c:v>
                </c:pt>
                <c:pt idx="3">
                  <c:v>#N/A</c:v>
                </c:pt>
              </c:strCache>
            </c:strRef>
          </c:cat>
          <c:val>
            <c:numRef>
              <c:f>'Pivot table 1'!$F$47:$F$51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30-E14D-A9E6-01479310B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  <c:axId val="1152916928"/>
        <c:axId val="1152918720"/>
      </c:barChart>
      <c:catAx>
        <c:axId val="11529169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18720"/>
        <c:crosses val="autoZero"/>
        <c:auto val="1"/>
        <c:lblAlgn val="ctr"/>
        <c:lblOffset val="100"/>
        <c:noMultiLvlLbl val="0"/>
      </c:catAx>
      <c:valAx>
        <c:axId val="11529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1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charges</a:t>
            </a:r>
            <a:r>
              <a:rPr lang="en-IN"/>
              <a:t> based of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1'!$C$35</c:f>
              <c:strCache>
                <c:ptCount val="1"/>
                <c:pt idx="0">
                  <c:v>Sum of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1'!$A$36:$A$41</c:f>
              <c:strCache>
                <c:ptCount val="6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  <c:pt idx="3">
                  <c:v>#N/A</c:v>
                </c:pt>
                <c:pt idx="4">
                  <c:v>#N/A Total</c:v>
                </c:pt>
                <c:pt idx="5">
                  <c:v>Grand Total</c:v>
                </c:pt>
              </c:strCache>
            </c:strRef>
          </c:cat>
          <c:val>
            <c:numRef>
              <c:f>'Pivot table 1'!$C$36:$C$41</c:f>
              <c:numCache>
                <c:formatCode>General</c:formatCode>
                <c:ptCount val="6"/>
                <c:pt idx="0">
                  <c:v>9020911.900000006</c:v>
                </c:pt>
                <c:pt idx="1">
                  <c:v>11331149.41</c:v>
                </c:pt>
                <c:pt idx="2">
                  <c:v>5349293.5799999982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6-114E-B759-B86B495CB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379456"/>
        <c:axId val="1499297344"/>
      </c:barChart>
      <c:catAx>
        <c:axId val="113437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97344"/>
        <c:crosses val="autoZero"/>
        <c:auto val="1"/>
        <c:lblAlgn val="ctr"/>
        <c:lblOffset val="100"/>
        <c:noMultiLvlLbl val="0"/>
      </c:catAx>
      <c:valAx>
        <c:axId val="14992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3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'Healthcare '!$M$2:$M$2337</c:f>
              <c:numCache>
                <c:formatCode>General</c:formatCode>
                <c:ptCount val="2336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24-2E44-80F6-B0708F5E4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743488"/>
        <c:axId val="1134749312"/>
      </c:lineChart>
      <c:catAx>
        <c:axId val="113474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49312"/>
        <c:crosses val="autoZero"/>
        <c:auto val="1"/>
        <c:lblAlgn val="ctr"/>
        <c:lblOffset val="100"/>
        <c:noMultiLvlLbl val="0"/>
      </c:catAx>
      <c:valAx>
        <c:axId val="113474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4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355600</xdr:colOff>
      <xdr:row>5</xdr:row>
      <xdr:rowOff>52917</xdr:rowOff>
    </xdr:from>
    <xdr:to>
      <xdr:col>12</xdr:col>
      <xdr:colOff>165100</xdr:colOff>
      <xdr:row>19</xdr:row>
      <xdr:rowOff>129117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A34186-5720-A399-26F6-E19D35B71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364067</xdr:colOff>
      <xdr:row>9</xdr:row>
      <xdr:rowOff>67731</xdr:rowOff>
    </xdr:from>
    <xdr:to>
      <xdr:col>12</xdr:col>
      <xdr:colOff>46567</xdr:colOff>
      <xdr:row>23</xdr:row>
      <xdr:rowOff>16933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652714-E390-7663-8BB9-6D46D3D4C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486833</xdr:colOff>
      <xdr:row>0</xdr:row>
      <xdr:rowOff>1</xdr:rowOff>
    </xdr:from>
    <xdr:to>
      <xdr:col>13</xdr:col>
      <xdr:colOff>143933</xdr:colOff>
      <xdr:row>8</xdr:row>
      <xdr:rowOff>71966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53896F-7F6E-2433-B83F-E97E7F7FD51A}"/>
            </a:ext>
            <a:ext uri="{147F2762-F138-4A5C-976F-8EAC2B608ADB}">
              <a16:predDERef xmlns:a16="http://schemas.microsoft.com/office/drawing/2014/main" pred="{6F652714-E390-7663-8BB9-6D46D3D4C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296334</xdr:colOff>
      <xdr:row>30</xdr:row>
      <xdr:rowOff>137582</xdr:rowOff>
    </xdr:from>
    <xdr:to>
      <xdr:col>10</xdr:col>
      <xdr:colOff>258234</xdr:colOff>
      <xdr:row>41</xdr:row>
      <xdr:rowOff>101599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0FB0B9-6A48-22C6-6828-52E6264F2253}"/>
            </a:ext>
            <a:ext uri="{147F2762-F138-4A5C-976F-8EAC2B608ADB}">
              <a16:predDERef xmlns:a16="http://schemas.microsoft.com/office/drawing/2014/main" pred="{3653896F-7F6E-2433-B83F-E97E7F7FD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207433</xdr:colOff>
      <xdr:row>51</xdr:row>
      <xdr:rowOff>103715</xdr:rowOff>
    </xdr:from>
    <xdr:to>
      <xdr:col>8</xdr:col>
      <xdr:colOff>376767</xdr:colOff>
      <xdr:row>68</xdr:row>
      <xdr:rowOff>55033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21132C-145C-8BB3-FBEE-D40B7F67DD78}"/>
            </a:ext>
            <a:ext uri="{147F2762-F138-4A5C-976F-8EAC2B608ADB}">
              <a16:predDERef xmlns:a16="http://schemas.microsoft.com/office/drawing/2014/main" pred="{0D0FB0B9-6A48-22C6-6828-52E6264F2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279400</xdr:colOff>
      <xdr:row>4</xdr:row>
      <xdr:rowOff>184151</xdr:rowOff>
    </xdr:from>
    <xdr:to>
      <xdr:col>6</xdr:col>
      <xdr:colOff>728133</xdr:colOff>
      <xdr:row>13</xdr:row>
      <xdr:rowOff>76201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C41DD9C-A50B-FEE9-115A-0C0302EB70C9}"/>
            </a:ext>
            <a:ext uri="{147F2762-F138-4A5C-976F-8EAC2B608ADB}">
              <a16:predDERef xmlns:a16="http://schemas.microsoft.com/office/drawing/2014/main" pred="{E421132C-145C-8BB3-FBEE-D40B7F67D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2</xdr:row>
      <xdr:rowOff>182033</xdr:rowOff>
    </xdr:from>
    <xdr:to>
      <xdr:col>6</xdr:col>
      <xdr:colOff>508000</xdr:colOff>
      <xdr:row>9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0FD06-991E-834E-8AB3-4C585B8DCBB7}"/>
            </a:ext>
            <a:ext uri="{147F2762-F138-4A5C-976F-8EAC2B608ADB}">
              <a16:predDERef xmlns:a16="http://schemas.microsoft.com/office/drawing/2014/main" pred="{6F652714-E390-7663-8BB9-6D46D3D4C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67733</xdr:colOff>
      <xdr:row>9</xdr:row>
      <xdr:rowOff>118534</xdr:rowOff>
    </xdr:from>
    <xdr:to>
      <xdr:col>6</xdr:col>
      <xdr:colOff>508000</xdr:colOff>
      <xdr:row>16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11B8C1-89AB-7A49-958A-F1B3989982E0}"/>
            </a:ext>
            <a:ext uri="{147F2762-F138-4A5C-976F-8EAC2B608ADB}">
              <a16:predDERef xmlns:a16="http://schemas.microsoft.com/office/drawing/2014/main" pred="{68E0FD06-991E-834E-8AB3-4C585B8DC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592667</xdr:colOff>
      <xdr:row>11</xdr:row>
      <xdr:rowOff>38100</xdr:rowOff>
    </xdr:from>
    <xdr:to>
      <xdr:col>12</xdr:col>
      <xdr:colOff>364067</xdr:colOff>
      <xdr:row>24</xdr:row>
      <xdr:rowOff>165101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09230D-9CED-4943-81DB-D7D57F2C0C86}"/>
            </a:ext>
            <a:ext uri="{147F2762-F138-4A5C-976F-8EAC2B608ADB}">
              <a16:predDERef xmlns:a16="http://schemas.microsoft.com/office/drawing/2014/main" pred="{4F11B8C1-89AB-7A49-958A-F1B398998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42335</xdr:colOff>
      <xdr:row>16</xdr:row>
      <xdr:rowOff>177799</xdr:rowOff>
    </xdr:from>
    <xdr:to>
      <xdr:col>6</xdr:col>
      <xdr:colOff>520700</xdr:colOff>
      <xdr:row>25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8F54CD-0BD6-5F4C-9D83-24185A3E40B9}"/>
            </a:ext>
            <a:ext uri="{147F2762-F138-4A5C-976F-8EAC2B608ADB}">
              <a16:predDERef xmlns:a16="http://schemas.microsoft.com/office/drawing/2014/main" pred="{1809230D-9CED-4943-81DB-D7D57F2C0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406400</xdr:colOff>
      <xdr:row>30</xdr:row>
      <xdr:rowOff>52917</xdr:rowOff>
    </xdr:from>
    <xdr:to>
      <xdr:col>16</xdr:col>
      <xdr:colOff>50800</xdr:colOff>
      <xdr:row>44</xdr:row>
      <xdr:rowOff>129117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7CDCD-08BB-F903-AF32-60E1763BD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323.509886921296" createdVersion="8" refreshedVersion="8" minRefreshableVersion="3" recordCount="2336" xr:uid="{DF15D7C8-D391-9C4E-AAC6-9959DF0AB128}">
  <cacheSource type="worksheet">
    <worksheetSource name="Table3"/>
  </cacheSource>
  <cacheFields count="17">
    <cacheField name="Customer ID" numFmtId="0">
      <sharedItems containsBlank="1"/>
    </cacheField>
    <cacheField name="Name" numFmtId="0">
      <sharedItems/>
    </cacheField>
    <cacheField name="Weight " numFmtId="0">
      <sharedItems containsMixedTypes="1" containsNumber="1" minValue="15.01" maxValue="55.05"/>
    </cacheField>
    <cacheField name="Weight status" numFmtId="0">
      <sharedItems count="5">
        <s v=" obesity "/>
        <s v="over weight"/>
        <s v="normal weight"/>
        <s v="under weight "/>
        <e v="#N/A"/>
      </sharedItems>
    </cacheField>
    <cacheField name="HBA1C" numFmtId="0">
      <sharedItems containsMixedTypes="1" containsNumber="1" minValue="4" maxValue="12"/>
    </cacheField>
    <cacheField name="Diabetes status" numFmtId="0">
      <sharedItems count="4">
        <s v="diabetes "/>
        <s v="prediabetes"/>
        <s v="normal "/>
        <e v="#N/A"/>
      </sharedItems>
    </cacheField>
    <cacheField name="Heart Issues" numFmtId="0">
      <sharedItems/>
    </cacheField>
    <cacheField name="Any Transplants" numFmtId="0">
      <sharedItems count="3">
        <s v="No"/>
        <s v="yes"/>
        <e v="#N/A"/>
      </sharedItems>
    </cacheField>
    <cacheField name="Cancer history" numFmtId="0">
      <sharedItems count="3">
        <s v="No"/>
        <s v="Yes"/>
        <e v="#N/A"/>
      </sharedItems>
    </cacheField>
    <cacheField name="NumberOfMajorSurgeries" numFmtId="0">
      <sharedItems containsMixedTypes="1" containsNumber="1" containsInteger="1" minValue="0" maxValue="3"/>
    </cacheField>
    <cacheField name="smoker" numFmtId="0">
      <sharedItems/>
    </cacheField>
    <cacheField name="DOB" numFmtId="0">
      <sharedItems/>
    </cacheField>
    <cacheField name="Age" numFmtId="0">
      <sharedItems containsMixedTypes="1" containsNumber="1" containsInteger="1" minValue="18" maxValue="65" count="49">
        <n v="54"/>
        <n v="46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37"/>
        <n v="43"/>
        <n v="48"/>
        <n v="29"/>
        <n v="22"/>
        <n v="55"/>
        <n v="34"/>
        <n v="56"/>
        <n v="42"/>
        <n v="36"/>
        <n v="47"/>
        <n v="50"/>
        <n v="45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  <e v="#N/A"/>
      </sharedItems>
    </cacheField>
    <cacheField name="charges" numFmtId="0">
      <sharedItems containsMixedTypes="1" containsNumber="1" minValue="9630.2999999999993" maxValue="63770.43"/>
    </cacheField>
    <cacheField name="Hospital tier" numFmtId="0">
      <sharedItems count="4">
        <s v="tier - 1"/>
        <s v="tier - 2"/>
        <s v="tier - 3"/>
        <e v="#N/A"/>
      </sharedItems>
    </cacheField>
    <cacheField name="City tier" numFmtId="0">
      <sharedItems/>
    </cacheField>
    <cacheField name="State ID" numFmtId="0">
      <sharedItems count="18">
        <s v="R1013"/>
        <s v="R1012"/>
        <s v="R1024"/>
        <s v="R1011"/>
        <s v="R1016"/>
        <s v="R1015"/>
        <s v="R1017"/>
        <s v="R1014"/>
        <s v="R1023"/>
        <s v="R1019"/>
        <s v="unknown "/>
        <s v="R1018"/>
        <s v="R1026"/>
        <s v="R1022"/>
        <s v="R1021"/>
        <s v="R1025"/>
        <s v="R1020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323.512689351854" createdVersion="8" refreshedVersion="8" minRefreshableVersion="3" recordCount="2336" xr:uid="{827BDA8C-0FB2-5344-8486-9A9EC2E8EAEF}">
  <cacheSource type="worksheet">
    <worksheetSource name="Table3"/>
  </cacheSource>
  <cacheFields count="17">
    <cacheField name="Customer ID" numFmtId="0">
      <sharedItems containsBlank="1"/>
    </cacheField>
    <cacheField name="Name" numFmtId="0">
      <sharedItems/>
    </cacheField>
    <cacheField name="Weight " numFmtId="0">
      <sharedItems containsMixedTypes="1" containsNumber="1" minValue="15.01" maxValue="55.05"/>
    </cacheField>
    <cacheField name="Weight status" numFmtId="0">
      <sharedItems count="5">
        <s v=" obesity "/>
        <s v="over weight"/>
        <s v="normal weight"/>
        <s v="under weight "/>
        <e v="#N/A"/>
      </sharedItems>
    </cacheField>
    <cacheField name="HBA1C" numFmtId="0">
      <sharedItems containsMixedTypes="1" containsNumber="1" minValue="4" maxValue="12"/>
    </cacheField>
    <cacheField name="Diabetes status" numFmtId="0">
      <sharedItems count="4">
        <s v="diabetes "/>
        <s v="prediabetes"/>
        <s v="normal "/>
        <e v="#N/A"/>
      </sharedItems>
    </cacheField>
    <cacheField name="Heart Issues" numFmtId="0">
      <sharedItems/>
    </cacheField>
    <cacheField name="Any Transplants" numFmtId="0">
      <sharedItems/>
    </cacheField>
    <cacheField name="Cancer history" numFmtId="0">
      <sharedItems/>
    </cacheField>
    <cacheField name="NumberOfMajorSurgeries" numFmtId="0">
      <sharedItems containsMixedTypes="1" containsNumber="1" containsInteger="1" minValue="0" maxValue="3"/>
    </cacheField>
    <cacheField name="smoker" numFmtId="0">
      <sharedItems/>
    </cacheField>
    <cacheField name="DOB" numFmtId="0">
      <sharedItems/>
    </cacheField>
    <cacheField name="Age" numFmtId="0">
      <sharedItems containsMixedTypes="1" containsNumber="1" containsInteger="1" minValue="18" maxValue="65" count="49">
        <n v="54"/>
        <n v="46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37"/>
        <n v="43"/>
        <n v="48"/>
        <n v="29"/>
        <n v="22"/>
        <n v="55"/>
        <n v="34"/>
        <n v="56"/>
        <n v="42"/>
        <n v="36"/>
        <n v="47"/>
        <n v="50"/>
        <n v="45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  <e v="#N/A"/>
      </sharedItems>
    </cacheField>
    <cacheField name="charges" numFmtId="0">
      <sharedItems containsMixedTypes="1" containsNumber="1" minValue="9630.2999999999993" maxValue="63770.43"/>
    </cacheField>
    <cacheField name="Hospital tier" numFmtId="0">
      <sharedItems/>
    </cacheField>
    <cacheField name="City tier" numFmtId="0">
      <sharedItems/>
    </cacheField>
    <cacheField name="State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6">
  <r>
    <s v="Id1"/>
    <s v="Ms. Kelly "/>
    <n v="47.41"/>
    <x v="0"/>
    <n v="7.47"/>
    <x v="0"/>
    <s v="No"/>
    <x v="0"/>
    <x v="0"/>
    <n v="0"/>
    <s v="yes"/>
    <s v="12 Oct 1968"/>
    <x v="0"/>
    <n v="63770.43"/>
    <x v="0"/>
    <s v="tier - 3"/>
    <x v="0"/>
  </r>
  <r>
    <s v="Id2"/>
    <s v="Mr. Matthew "/>
    <n v="30.36"/>
    <x v="0"/>
    <n v="5.77"/>
    <x v="1"/>
    <s v="No"/>
    <x v="0"/>
    <x v="0"/>
    <n v="0"/>
    <s v="yes"/>
    <s v="8 Jun 1977"/>
    <x v="1"/>
    <n v="62592.87"/>
    <x v="1"/>
    <s v="tier - 3"/>
    <x v="0"/>
  </r>
  <r>
    <s v="Id3"/>
    <s v="Mr. Phil "/>
    <n v="34.484999999999999"/>
    <x v="0"/>
    <n v="11.87"/>
    <x v="0"/>
    <s v="yes"/>
    <x v="0"/>
    <x v="0"/>
    <n v="2"/>
    <s v="yes"/>
    <s v="11 sep 1970"/>
    <x v="2"/>
    <n v="60021.4"/>
    <x v="0"/>
    <s v="tier - 1"/>
    <x v="1"/>
  </r>
  <r>
    <s v="Id4"/>
    <s v="Ms. Kelsey "/>
    <n v="38.094999999999999"/>
    <x v="0"/>
    <n v="6.05"/>
    <x v="1"/>
    <s v="No"/>
    <x v="0"/>
    <x v="0"/>
    <n v="0"/>
    <s v="yes"/>
    <s v="6 Jun 1991"/>
    <x v="3"/>
    <n v="58571.07"/>
    <x v="0"/>
    <s v="tier - 3"/>
    <x v="2"/>
  </r>
  <r>
    <s v="Id5"/>
    <s v="Ms. Kristyn "/>
    <n v="35.53"/>
    <x v="0"/>
    <n v="5.45"/>
    <x v="2"/>
    <s v="No"/>
    <x v="0"/>
    <x v="0"/>
    <n v="0"/>
    <s v="yes"/>
    <s v="19 Jun 1989"/>
    <x v="4"/>
    <n v="55135.4"/>
    <x v="0"/>
    <s v="tier - 2"/>
    <x v="1"/>
  </r>
  <r>
    <s v="Id6"/>
    <s v="Mr. Russell "/>
    <n v="32.799999999999997"/>
    <x v="0"/>
    <n v="6.59"/>
    <x v="0"/>
    <s v="No"/>
    <x v="0"/>
    <x v="0"/>
    <n v="0"/>
    <s v="yes"/>
    <s v="4 Aug 1962"/>
    <x v="5"/>
    <n v="52590.83"/>
    <x v="0"/>
    <s v="tier - 3"/>
    <x v="3"/>
  </r>
  <r>
    <s v="Id7"/>
    <s v="Mr. Scott "/>
    <n v="36.4"/>
    <x v="0"/>
    <n v="6.07"/>
    <x v="1"/>
    <s v="No"/>
    <x v="0"/>
    <x v="0"/>
    <n v="0"/>
    <s v="yes"/>
    <s v="27 Oct 1994"/>
    <x v="6"/>
    <n v="51194.559999999998"/>
    <x v="0"/>
    <s v="tier - 3"/>
    <x v="3"/>
  </r>
  <r>
    <s v="Id8"/>
    <s v="Mr. Stephen "/>
    <n v="36.96"/>
    <x v="0"/>
    <n v="7.93"/>
    <x v="0"/>
    <s v="No"/>
    <x v="0"/>
    <x v="0"/>
    <n v="3"/>
    <s v="yes"/>
    <s v="27 Jun 1958"/>
    <x v="7"/>
    <n v="49577.66"/>
    <x v="1"/>
    <s v="tier - 2"/>
    <x v="0"/>
  </r>
  <r>
    <s v="Id9"/>
    <s v="Mr. Patrick "/>
    <n v="41.14"/>
    <x v="0"/>
    <n v="9.58"/>
    <x v="0"/>
    <s v="yes"/>
    <x v="0"/>
    <x v="1"/>
    <n v="1"/>
    <s v="yes"/>
    <s v="4 Sep 1963"/>
    <x v="8"/>
    <n v="48970.25"/>
    <x v="0"/>
    <s v="tier - 2"/>
    <x v="0"/>
  </r>
  <r>
    <s v="Id10"/>
    <s v="Ms. Brooke "/>
    <n v="38.06"/>
    <x v="0"/>
    <n v="10.79"/>
    <x v="0"/>
    <s v="No"/>
    <x v="0"/>
    <x v="0"/>
    <n v="0"/>
    <s v="yes"/>
    <s v="29 Dec 1978"/>
    <x v="9"/>
    <n v="48885.14"/>
    <x v="0"/>
    <s v="tier - 2"/>
    <x v="0"/>
  </r>
  <r>
    <s v="Id11"/>
    <s v="Ms. Paola "/>
    <n v="37.700000000000003"/>
    <x v="0"/>
    <n v="5.96"/>
    <x v="1"/>
    <s v="yes"/>
    <x v="0"/>
    <x v="0"/>
    <n v="2"/>
    <s v="yes"/>
    <s v="22 Jul 1959"/>
    <x v="10"/>
    <n v="48824.45"/>
    <x v="1"/>
    <s v="tier - 1"/>
    <x v="3"/>
  </r>
  <r>
    <s v="Id12"/>
    <s v="Mr. David "/>
    <n v="42.13"/>
    <x v="0"/>
    <n v="11.9"/>
    <x v="0"/>
    <s v="No"/>
    <x v="0"/>
    <x v="0"/>
    <n v="0"/>
    <s v="yes"/>
    <s v="27 Oct 1965"/>
    <x v="11"/>
    <n v="48675.519999999997"/>
    <x v="0"/>
    <s v="tier - 2"/>
    <x v="0"/>
  </r>
  <r>
    <s v="Id13"/>
    <s v="Mr. Wade "/>
    <n v="40.92"/>
    <x v="0"/>
    <n v="8.41"/>
    <x v="0"/>
    <s v="No"/>
    <x v="0"/>
    <x v="0"/>
    <n v="0"/>
    <s v="yes"/>
    <s v="11 Oct 1962"/>
    <x v="5"/>
    <n v="48673.56"/>
    <x v="0"/>
    <s v="tier - 2"/>
    <x v="0"/>
  </r>
  <r>
    <s v="Id14"/>
    <s v="Mr. Franklin "/>
    <n v="40.564999999999998"/>
    <x v="0"/>
    <n v="7.02"/>
    <x v="0"/>
    <s v="No"/>
    <x v="0"/>
    <x v="0"/>
    <n v="0"/>
    <s v="yes"/>
    <s v="1 Dec 1968"/>
    <x v="0"/>
    <n v="48549.18"/>
    <x v="0"/>
    <s v="tier - 3"/>
    <x v="4"/>
  </r>
  <r>
    <s v="Id15"/>
    <s v="Ms. Leilani "/>
    <n v="36.384999999999998"/>
    <x v="0"/>
    <n v="7.59"/>
    <x v="0"/>
    <s v="yes"/>
    <x v="0"/>
    <x v="0"/>
    <n v="2"/>
    <s v="yes"/>
    <s v="21 Dec 1961"/>
    <x v="12"/>
    <n v="48517.56"/>
    <x v="0"/>
    <s v="tier - 3"/>
    <x v="2"/>
  </r>
  <r>
    <s v="Id16"/>
    <s v="Mr. Philippe "/>
    <n v="39.9"/>
    <x v="0"/>
    <n v="11.32"/>
    <x v="0"/>
    <s v="No"/>
    <x v="0"/>
    <x v="0"/>
    <n v="0"/>
    <s v="yes"/>
    <s v="27 Aug 1962"/>
    <x v="5"/>
    <n v="48173.36"/>
    <x v="0"/>
    <s v="tier - 3"/>
    <x v="3"/>
  </r>
  <r>
    <s v="Id17"/>
    <s v="Ms. Jennifer "/>
    <n v="33.799999999999997"/>
    <x v="0"/>
    <n v="7.67"/>
    <x v="0"/>
    <s v="No"/>
    <x v="0"/>
    <x v="0"/>
    <n v="3"/>
    <s v="yes"/>
    <s v="16 Nov 1958"/>
    <x v="7"/>
    <n v="47928.03"/>
    <x v="1"/>
    <s v="tier - 3"/>
    <x v="3"/>
  </r>
  <r>
    <s v="Id18"/>
    <s v="Ms. Christina "/>
    <n v="36.765000000000001"/>
    <x v="0"/>
    <n v="7.29"/>
    <x v="0"/>
    <s v="yes"/>
    <x v="0"/>
    <x v="1"/>
    <n v="1"/>
    <s v="yes"/>
    <s v="5 Aug 1963"/>
    <x v="8"/>
    <n v="47896.79"/>
    <x v="0"/>
    <s v="tier - 3"/>
    <x v="2"/>
  </r>
  <r>
    <s v="Id19"/>
    <s v="Mr. Said "/>
    <n v="36.954999999999998"/>
    <x v="0"/>
    <n v="4.72"/>
    <x v="2"/>
    <s v="yes"/>
    <x v="0"/>
    <x v="0"/>
    <n v="1"/>
    <s v="yes"/>
    <s v="7 Nov 1964"/>
    <x v="13"/>
    <n v="47496.49"/>
    <x v="0"/>
    <s v="tier - 3"/>
    <x v="1"/>
  </r>
  <r>
    <s v="Id20"/>
    <s v="Mr. John "/>
    <n v="42.9"/>
    <x v="0"/>
    <n v="11.41"/>
    <x v="0"/>
    <s v="No"/>
    <x v="0"/>
    <x v="0"/>
    <n v="0"/>
    <s v="yes"/>
    <s v="27 Sep 1971"/>
    <x v="14"/>
    <n v="47462.89"/>
    <x v="0"/>
    <s v="tier - 2"/>
    <x v="0"/>
  </r>
  <r>
    <s v="Id21"/>
    <s v="Mr. Myles "/>
    <n v="36.299999999999997"/>
    <x v="0"/>
    <n v="11.5"/>
    <x v="0"/>
    <s v="yes"/>
    <x v="0"/>
    <x v="0"/>
    <n v="2"/>
    <s v="yes"/>
    <s v="13 Jun 1961"/>
    <x v="12"/>
    <n v="47403.88"/>
    <x v="0"/>
    <s v="tier - 3"/>
    <x v="3"/>
  </r>
  <r>
    <s v="Id22"/>
    <s v="Ms. Madelyn "/>
    <n v="32.200000000000003"/>
    <x v="0"/>
    <n v="6.22"/>
    <x v="1"/>
    <s v="yes"/>
    <x v="0"/>
    <x v="0"/>
    <n v="2"/>
    <s v="yes"/>
    <s v="4 Oct 1959"/>
    <x v="10"/>
    <n v="47305.31"/>
    <x v="1"/>
    <s v="tier - 1"/>
    <x v="3"/>
  </r>
  <r>
    <s v="Id23"/>
    <s v="Ms. Nicole "/>
    <n v="31.3"/>
    <x v="0"/>
    <n v="11.38"/>
    <x v="0"/>
    <s v="No"/>
    <x v="0"/>
    <x v="0"/>
    <n v="3"/>
    <s v="yes"/>
    <s v="3 Sep 1958"/>
    <x v="7"/>
    <n v="47291.06"/>
    <x v="1"/>
    <s v="tier - 1"/>
    <x v="3"/>
  </r>
  <r>
    <s v="Id24"/>
    <s v="Mr. Eric "/>
    <n v="41.8"/>
    <x v="0"/>
    <n v="7.89"/>
    <x v="0"/>
    <s v="yes"/>
    <x v="0"/>
    <x v="0"/>
    <n v="2"/>
    <s v="yes"/>
    <s v="28 Dec 1970"/>
    <x v="2"/>
    <n v="47269.85"/>
    <x v="0"/>
    <s v="tier - 2"/>
    <x v="0"/>
  </r>
  <r>
    <s v="Id25"/>
    <s v="Mr. Emiliano "/>
    <n v="35.090000000000003"/>
    <x v="0"/>
    <n v="4.38"/>
    <x v="2"/>
    <s v="yes"/>
    <x v="0"/>
    <x v="0"/>
    <n v="2"/>
    <s v="yes"/>
    <s v="14 Jul 1959"/>
    <x v="10"/>
    <n v="47055.53"/>
    <x v="1"/>
    <s v="tier - 1"/>
    <x v="0"/>
  </r>
  <r>
    <s v="Id26"/>
    <s v="Mr. Adam "/>
    <n v="33.880000000000003"/>
    <x v="0"/>
    <n v="7.01"/>
    <x v="0"/>
    <s v="No"/>
    <x v="0"/>
    <x v="0"/>
    <n v="3"/>
    <s v="yes"/>
    <s v="15 Sep 1958"/>
    <x v="7"/>
    <n v="46889.26"/>
    <x v="1"/>
    <s v="tier - 3"/>
    <x v="0"/>
  </r>
  <r>
    <s v="Id27"/>
    <s v="Mr. Zach "/>
    <n v="30.875"/>
    <x v="0"/>
    <n v="11.88"/>
    <x v="0"/>
    <s v="No"/>
    <x v="0"/>
    <x v="0"/>
    <n v="0"/>
    <s v="yes"/>
    <s v="17 Nov 1960"/>
    <x v="15"/>
    <n v="46718.16"/>
    <x v="0"/>
    <s v="tier - 1"/>
    <x v="1"/>
  </r>
  <r>
    <s v="Id28"/>
    <s v="Ms. Stephanie "/>
    <n v="36.86"/>
    <x v="0"/>
    <n v="5.19"/>
    <x v="2"/>
    <s v="yes"/>
    <x v="0"/>
    <x v="1"/>
    <n v="1"/>
    <s v="yes"/>
    <s v="23 Jun 1969"/>
    <x v="16"/>
    <n v="46661.440000000002"/>
    <x v="0"/>
    <s v="tier - 3"/>
    <x v="1"/>
  </r>
  <r>
    <s v="Id29"/>
    <s v="Mr. Stephen "/>
    <n v="35.86"/>
    <x v="0"/>
    <n v="6.74"/>
    <x v="0"/>
    <s v="yes"/>
    <x v="0"/>
    <x v="0"/>
    <n v="2"/>
    <s v="yes"/>
    <s v="8 Aug 1961"/>
    <x v="12"/>
    <n v="46599.11"/>
    <x v="0"/>
    <s v="tier - 1"/>
    <x v="0"/>
  </r>
  <r>
    <s v="Id30"/>
    <s v="Ms. Natalie "/>
    <n v="37.049999999999997"/>
    <x v="0"/>
    <n v="8.44"/>
    <x v="0"/>
    <s v="No"/>
    <x v="0"/>
    <x v="0"/>
    <n v="0"/>
    <s v="yes"/>
    <s v="6 Dec 1971"/>
    <x v="14"/>
    <n v="46255.11"/>
    <x v="0"/>
    <s v="tier - 3"/>
    <x v="2"/>
  </r>
  <r>
    <s v="Id31"/>
    <s v="Ms. Nicole "/>
    <n v="43.89"/>
    <x v="0"/>
    <n v="8.7100000000000009"/>
    <x v="0"/>
    <s v="No"/>
    <x v="0"/>
    <x v="0"/>
    <n v="0"/>
    <s v="yes"/>
    <s v="17 Aug 1978"/>
    <x v="9"/>
    <n v="46200.99"/>
    <x v="0"/>
    <s v="tier - 1"/>
    <x v="0"/>
  </r>
  <r>
    <s v="Id32"/>
    <s v="Mr. Jefferson "/>
    <n v="42.35"/>
    <x v="0"/>
    <n v="5.08"/>
    <x v="2"/>
    <s v="yes"/>
    <x v="0"/>
    <x v="0"/>
    <n v="0"/>
    <s v="yes"/>
    <s v="2 Dec 1976"/>
    <x v="1"/>
    <n v="46151.12"/>
    <x v="0"/>
    <s v="tier - 3"/>
    <x v="0"/>
  </r>
  <r>
    <s v="Id33"/>
    <s v="Mr. Brendan "/>
    <n v="31.35"/>
    <x v="0"/>
    <n v="6.86"/>
    <x v="0"/>
    <s v="No"/>
    <x v="0"/>
    <x v="0"/>
    <n v="0"/>
    <s v="yes"/>
    <s v="4 Dec 1962"/>
    <x v="5"/>
    <n v="46130.53"/>
    <x v="0"/>
    <s v="tier - 1"/>
    <x v="1"/>
  </r>
  <r>
    <s v="Id34"/>
    <s v="Ms. Courtney "/>
    <n v="47.6"/>
    <x v="0"/>
    <n v="5.95"/>
    <x v="1"/>
    <s v="yes"/>
    <x v="0"/>
    <x v="0"/>
    <n v="0"/>
    <s v="yes"/>
    <s v="30 Sep 1985"/>
    <x v="17"/>
    <n v="46113.51"/>
    <x v="1"/>
    <s v="tier - 3"/>
    <x v="3"/>
  </r>
  <r>
    <s v="Id35"/>
    <s v="Ms. Sydney "/>
    <n v="46.2"/>
    <x v="0"/>
    <n v="6.09"/>
    <x v="1"/>
    <s v="No"/>
    <x v="0"/>
    <x v="1"/>
    <n v="1"/>
    <s v="yes"/>
    <s v="12 Aug 1979"/>
    <x v="18"/>
    <n v="45863.21"/>
    <x v="1"/>
    <s v="tier - 1"/>
    <x v="0"/>
  </r>
  <r>
    <s v="Id36"/>
    <s v="Mr. Julien "/>
    <n v="32.015000000000001"/>
    <x v="0"/>
    <n v="11.75"/>
    <x v="0"/>
    <s v="No"/>
    <x v="0"/>
    <x v="0"/>
    <n v="0"/>
    <s v="yes"/>
    <s v="21 Dec 1960"/>
    <x v="15"/>
    <n v="45710.21"/>
    <x v="1"/>
    <s v="tier - 2"/>
    <x v="4"/>
  </r>
  <r>
    <s v="Id37"/>
    <s v="Mr. Ryan "/>
    <n v="40.564999999999998"/>
    <x v="0"/>
    <n v="7.37"/>
    <x v="0"/>
    <s v="No"/>
    <x v="0"/>
    <x v="0"/>
    <n v="0"/>
    <s v="yes"/>
    <s v="9 Aug 1974"/>
    <x v="19"/>
    <n v="45702.02"/>
    <x v="1"/>
    <s v="tier - 2"/>
    <x v="1"/>
  </r>
  <r>
    <s v="Id38"/>
    <s v="Ms. Anna "/>
    <n v="32.450000000000003"/>
    <x v="0"/>
    <n v="11.91"/>
    <x v="0"/>
    <s v="No"/>
    <x v="0"/>
    <x v="0"/>
    <n v="0"/>
    <s v="yes"/>
    <s v="17 Dec 1962"/>
    <x v="5"/>
    <n v="45008.959999999999"/>
    <x v="1"/>
    <s v="tier - 2"/>
    <x v="0"/>
  </r>
  <r>
    <s v="Id39"/>
    <s v="Ms. Samantha "/>
    <n v="34.96"/>
    <x v="0"/>
    <n v="6.52"/>
    <x v="0"/>
    <s v="No"/>
    <x v="0"/>
    <x v="0"/>
    <n v="0"/>
    <s v="yes"/>
    <s v="13 Aug 1971"/>
    <x v="14"/>
    <n v="44641.2"/>
    <x v="1"/>
    <s v="tier - 3"/>
    <x v="2"/>
  </r>
  <r>
    <s v="Id40"/>
    <s v="Mr. Robert "/>
    <n v="35.5"/>
    <x v="0"/>
    <n v="5.14"/>
    <x v="2"/>
    <s v="No"/>
    <x v="0"/>
    <x v="1"/>
    <n v="1"/>
    <s v="yes"/>
    <s v="11 Oct 1993"/>
    <x v="20"/>
    <n v="44585.46"/>
    <x v="1"/>
    <s v="tier - 2"/>
    <x v="3"/>
  </r>
  <r>
    <s v="Id41"/>
    <s v="Mr. James "/>
    <n v="52.58"/>
    <x v="0"/>
    <n v="4.1900000000000004"/>
    <x v="2"/>
    <s v="No"/>
    <x v="1"/>
    <x v="0"/>
    <n v="1"/>
    <s v="yes"/>
    <s v="2 Aug 2000"/>
    <x v="21"/>
    <n v="44501.4"/>
    <x v="1"/>
    <s v="tier - 3"/>
    <x v="0"/>
  </r>
  <r>
    <s v="Id42"/>
    <s v="Ms. Roseann "/>
    <n v="35.200000000000003"/>
    <x v="0"/>
    <n v="11.68"/>
    <x v="0"/>
    <s v="yes"/>
    <x v="0"/>
    <x v="0"/>
    <n v="0"/>
    <s v="yes"/>
    <s v="14 Sep 1967"/>
    <x v="22"/>
    <n v="44423.8"/>
    <x v="1"/>
    <s v="tier - 3"/>
    <x v="0"/>
  </r>
  <r>
    <s v="Id43"/>
    <s v="Ms. Nicole "/>
    <n v="38.06"/>
    <x v="0"/>
    <n v="6.98"/>
    <x v="0"/>
    <s v="No"/>
    <x v="0"/>
    <x v="0"/>
    <n v="0"/>
    <s v="yes"/>
    <s v="29 Oct 1971"/>
    <x v="14"/>
    <n v="44400.41"/>
    <x v="1"/>
    <s v="tier - 2"/>
    <x v="0"/>
  </r>
  <r>
    <s v="Id44"/>
    <s v="Mr. Spencer "/>
    <n v="34.21"/>
    <x v="0"/>
    <n v="8.34"/>
    <x v="0"/>
    <s v="No"/>
    <x v="0"/>
    <x v="0"/>
    <n v="0"/>
    <s v="yes"/>
    <s v="24 Nov 1968"/>
    <x v="0"/>
    <n v="44260.75"/>
    <x v="1"/>
    <s v="tier - 1"/>
    <x v="0"/>
  </r>
  <r>
    <s v="Id45"/>
    <s v="Mr. Eric "/>
    <n v="38.94"/>
    <x v="0"/>
    <n v="8.49"/>
    <x v="0"/>
    <s v="yes"/>
    <x v="0"/>
    <x v="0"/>
    <n v="1"/>
    <s v="yes"/>
    <s v="1 Jun 1975"/>
    <x v="19"/>
    <n v="44202.65"/>
    <x v="1"/>
    <s v="tier - 2"/>
    <x v="0"/>
  </r>
  <r>
    <s v="Id46"/>
    <s v="Ms. Brianna "/>
    <n v="30.21"/>
    <x v="0"/>
    <n v="5.34"/>
    <x v="2"/>
    <s v="yes"/>
    <x v="0"/>
    <x v="0"/>
    <n v="1"/>
    <s v="yes"/>
    <s v="16 Jul 1988"/>
    <x v="23"/>
    <n v="43943.88"/>
    <x v="1"/>
    <s v="tier - 1"/>
    <x v="1"/>
  </r>
  <r>
    <s v="Id47"/>
    <s v="Mr. Thomas "/>
    <n v="33.630000000000003"/>
    <x v="0"/>
    <n v="4.43"/>
    <x v="2"/>
    <s v="yes"/>
    <x v="0"/>
    <x v="0"/>
    <n v="2"/>
    <s v="yes"/>
    <s v="5 Oct 1966"/>
    <x v="24"/>
    <n v="43921.18"/>
    <x v="1"/>
    <s v="tier - 2"/>
    <x v="1"/>
  </r>
  <r>
    <s v="Id48"/>
    <s v="Ms. Melissa "/>
    <n v="40.369999999999997"/>
    <x v="0"/>
    <n v="4.47"/>
    <x v="2"/>
    <s v="No"/>
    <x v="0"/>
    <x v="0"/>
    <n v="0"/>
    <s v="yes"/>
    <s v="10 Nov 1980"/>
    <x v="25"/>
    <n v="43896.38"/>
    <x v="1"/>
    <s v="tier - 1"/>
    <x v="0"/>
  </r>
  <r>
    <s v="Id49"/>
    <s v="Mr. Flavio "/>
    <n v="53.09"/>
    <x v="0"/>
    <n v="4.82"/>
    <x v="2"/>
    <s v="yes"/>
    <x v="0"/>
    <x v="0"/>
    <n v="2"/>
    <s v="yes"/>
    <s v="2 Jul 1966"/>
    <x v="24"/>
    <n v="43817.45"/>
    <x v="1"/>
    <s v="tier - 3"/>
    <x v="1"/>
  </r>
  <r>
    <s v="Id50"/>
    <s v="Mr. Ryan "/>
    <n v="31.79"/>
    <x v="0"/>
    <n v="5.51"/>
    <x v="2"/>
    <s v="yes"/>
    <x v="0"/>
    <x v="0"/>
    <n v="2"/>
    <s v="yes"/>
    <s v="25 Oct 1966"/>
    <x v="24"/>
    <n v="43813.87"/>
    <x v="1"/>
    <s v="tier - 2"/>
    <x v="0"/>
  </r>
  <r>
    <s v="Id51"/>
    <s v="Mr. Anthony "/>
    <n v="41.895000000000003"/>
    <x v="0"/>
    <n v="10.87"/>
    <x v="0"/>
    <s v="yes"/>
    <x v="0"/>
    <x v="0"/>
    <n v="1"/>
    <s v="yes"/>
    <s v="29 Dec 1986"/>
    <x v="26"/>
    <n v="43753.34"/>
    <x v="1"/>
    <s v="tier - 1"/>
    <x v="5"/>
  </r>
  <r>
    <s v="Id52"/>
    <s v="Ms. Alex "/>
    <n v="31.16"/>
    <x v="0"/>
    <n v="9.34"/>
    <x v="0"/>
    <s v="No"/>
    <x v="0"/>
    <x v="0"/>
    <n v="0"/>
    <s v="yes"/>
    <s v="22 Aug 1965"/>
    <x v="11"/>
    <n v="43578.94"/>
    <x v="1"/>
    <s v="tier - 2"/>
    <x v="1"/>
  </r>
  <r>
    <s v="Id53"/>
    <s v="Mr. David "/>
    <n v="34.104999999999997"/>
    <x v="0"/>
    <n v="5.03"/>
    <x v="2"/>
    <s v="yes"/>
    <x v="0"/>
    <x v="1"/>
    <n v="1"/>
    <s v="yes"/>
    <s v="3 Dec 1969"/>
    <x v="16"/>
    <n v="43254.42"/>
    <x v="1"/>
    <s v="tier - 2"/>
    <x v="4"/>
  </r>
  <r>
    <s v="Id54"/>
    <s v="Mr. Andrew "/>
    <n v="51.93"/>
    <x v="0"/>
    <n v="11.05"/>
    <x v="0"/>
    <s v="No"/>
    <x v="0"/>
    <x v="0"/>
    <n v="0"/>
    <s v="yes"/>
    <s v="29 Nov 1965"/>
    <x v="11"/>
    <n v="43073.760000000002"/>
    <x v="1"/>
    <s v="tier - 2"/>
    <x v="3"/>
  </r>
  <r>
    <s v="Id55"/>
    <s v="Ms. Dara "/>
    <n v="38.950000000000003"/>
    <x v="0"/>
    <n v="11.95"/>
    <x v="0"/>
    <s v="No"/>
    <x v="0"/>
    <x v="0"/>
    <n v="0"/>
    <s v="yes"/>
    <s v="4 Nov 1978"/>
    <x v="9"/>
    <n v="42983.46"/>
    <x v="0"/>
    <s v="tier - 2"/>
    <x v="1"/>
  </r>
  <r>
    <s v="Id56"/>
    <s v="Ms. Inna "/>
    <n v="36.630000000000003"/>
    <x v="0"/>
    <n v="7.72"/>
    <x v="0"/>
    <s v="yes"/>
    <x v="0"/>
    <x v="0"/>
    <n v="1"/>
    <s v="yes"/>
    <s v="23 Oct 1975"/>
    <x v="27"/>
    <n v="42969.85"/>
    <x v="0"/>
    <s v="tier - 3"/>
    <x v="0"/>
  </r>
  <r>
    <s v="Id57"/>
    <s v="Mr. Ari "/>
    <n v="34.200000000000003"/>
    <x v="0"/>
    <n v="5.75"/>
    <x v="1"/>
    <s v="No"/>
    <x v="0"/>
    <x v="0"/>
    <n v="2"/>
    <s v="yes"/>
    <s v="10 Sep 1972"/>
    <x v="28"/>
    <n v="42856.84"/>
    <x v="0"/>
    <s v="tier - 1"/>
    <x v="3"/>
  </r>
  <r>
    <s v="Id58"/>
    <s v="Ms. Lindsey "/>
    <n v="50.63"/>
    <x v="0"/>
    <n v="11.89"/>
    <x v="0"/>
    <s v="No"/>
    <x v="0"/>
    <x v="0"/>
    <n v="0"/>
    <s v="yes"/>
    <s v="29 Oct 1965"/>
    <x v="11"/>
    <n v="42764.12"/>
    <x v="0"/>
    <s v="tier - 2"/>
    <x v="3"/>
  </r>
  <r>
    <s v="Id59"/>
    <s v="Mr. Kenny "/>
    <n v="36.479999999999997"/>
    <x v="0"/>
    <n v="6.2"/>
    <x v="1"/>
    <s v="No"/>
    <x v="0"/>
    <x v="0"/>
    <n v="0"/>
    <s v="yes"/>
    <s v="21 Oct 1977"/>
    <x v="29"/>
    <n v="42760.5"/>
    <x v="0"/>
    <s v="tier - 2"/>
    <x v="1"/>
  </r>
  <r>
    <s v="Id60"/>
    <s v="Ms. Louise "/>
    <n v="54.82"/>
    <x v="0"/>
    <n v="10.61"/>
    <x v="0"/>
    <s v="No"/>
    <x v="0"/>
    <x v="0"/>
    <n v="0"/>
    <s v="yes"/>
    <s v="3 Nov 1971"/>
    <x v="14"/>
    <n v="42644.2"/>
    <x v="0"/>
    <s v="tier - 3"/>
    <x v="3"/>
  </r>
  <r>
    <s v="Id61"/>
    <s v="Mr. Cameron "/>
    <n v="38.06"/>
    <x v="0"/>
    <n v="6.04"/>
    <x v="1"/>
    <s v="No"/>
    <x v="0"/>
    <x v="1"/>
    <n v="1"/>
    <s v="yes"/>
    <s v="27 Dec 1979"/>
    <x v="18"/>
    <n v="42560.43"/>
    <x v="0"/>
    <s v="tier - 3"/>
    <x v="0"/>
  </r>
  <r>
    <s v="Id62"/>
    <s v="Ms. Katie "/>
    <n v="51.48"/>
    <x v="0"/>
    <n v="9.33"/>
    <x v="0"/>
    <s v="yes"/>
    <x v="0"/>
    <x v="0"/>
    <n v="0"/>
    <s v="yes"/>
    <s v="27 Jun 1967"/>
    <x v="22"/>
    <n v="42538.720000000001"/>
    <x v="0"/>
    <s v="tier - 3"/>
    <x v="3"/>
  </r>
  <r>
    <s v="Id63"/>
    <s v="Ms. Casey "/>
    <n v="52.06"/>
    <x v="0"/>
    <n v="11.47"/>
    <x v="0"/>
    <s v="No"/>
    <x v="0"/>
    <x v="0"/>
    <n v="0"/>
    <s v="yes"/>
    <s v="3 Aug 1968"/>
    <x v="0"/>
    <n v="42478.6"/>
    <x v="0"/>
    <s v="tier - 2"/>
    <x v="3"/>
  </r>
  <r>
    <s v="Id64"/>
    <s v="Mr. David "/>
    <n v="30.684999999999999"/>
    <x v="0"/>
    <n v="7.02"/>
    <x v="0"/>
    <s v="yes"/>
    <x v="0"/>
    <x v="0"/>
    <n v="0"/>
    <s v="yes"/>
    <s v="28 Jun 1967"/>
    <x v="22"/>
    <n v="42303.69"/>
    <x v="0"/>
    <s v="tier - 2"/>
    <x v="4"/>
  </r>
  <r>
    <s v="Id65"/>
    <s v="Mr. Bryson "/>
    <n v="36.08"/>
    <x v="0"/>
    <n v="8.8000000000000007"/>
    <x v="0"/>
    <s v="yes"/>
    <x v="0"/>
    <x v="0"/>
    <n v="1"/>
    <s v="yes"/>
    <s v="15 Aug 1975"/>
    <x v="27"/>
    <n v="42211.14"/>
    <x v="0"/>
    <s v="tier - 3"/>
    <x v="0"/>
  </r>
  <r>
    <s v="Id66"/>
    <s v="Ms. Megan "/>
    <n v="54.99"/>
    <x v="0"/>
    <n v="8.68"/>
    <x v="0"/>
    <s v="No"/>
    <x v="0"/>
    <x v="0"/>
    <n v="2"/>
    <s v="yes"/>
    <s v="18 Sep 1973"/>
    <x v="30"/>
    <n v="42188.15"/>
    <x v="0"/>
    <s v="tier - 1"/>
    <x v="3"/>
  </r>
  <r>
    <s v="Id67"/>
    <s v="Mr. Daniel "/>
    <n v="35.97"/>
    <x v="0"/>
    <n v="6.12"/>
    <x v="1"/>
    <s v="No"/>
    <x v="0"/>
    <x v="1"/>
    <n v="1"/>
    <s v="yes"/>
    <s v="3 Jul 1979"/>
    <x v="18"/>
    <n v="42124.52"/>
    <x v="0"/>
    <s v="tier - 1"/>
    <x v="0"/>
  </r>
  <r>
    <s v="Id68"/>
    <s v="Mr. Steven "/>
    <n v="45.54"/>
    <x v="0"/>
    <n v="5.4"/>
    <x v="2"/>
    <s v="yes"/>
    <x v="0"/>
    <x v="1"/>
    <n v="1"/>
    <s v="yes"/>
    <s v="9 Dec 1997"/>
    <x v="31"/>
    <n v="42112.24"/>
    <x v="0"/>
    <s v="tier - 3"/>
    <x v="0"/>
  </r>
  <r>
    <s v="Id69"/>
    <s v="Ms. Jenna "/>
    <n v="35.53"/>
    <x v="0"/>
    <n v="4.3600000000000003"/>
    <x v="2"/>
    <s v="yes"/>
    <x v="0"/>
    <x v="0"/>
    <n v="0"/>
    <s v="yes"/>
    <s v="28 Nov 1976"/>
    <x v="1"/>
    <n v="42111.66"/>
    <x v="0"/>
    <s v="tier - 1"/>
    <x v="2"/>
  </r>
  <r>
    <s v="Id70"/>
    <s v="Mr. Freeman "/>
    <n v="30.8"/>
    <x v="0"/>
    <n v="9.77"/>
    <x v="0"/>
    <s v="No"/>
    <x v="0"/>
    <x v="0"/>
    <n v="0"/>
    <s v="yes"/>
    <s v="19 Dec 1968"/>
    <x v="0"/>
    <n v="41999.519999999997"/>
    <x v="0"/>
    <s v="tier - 3"/>
    <x v="0"/>
  </r>
  <r>
    <s v="Id71"/>
    <s v="Mr. Jeff "/>
    <n v="38.39"/>
    <x v="0"/>
    <n v="4.25"/>
    <x v="2"/>
    <s v="No"/>
    <x v="0"/>
    <x v="0"/>
    <n v="1"/>
    <s v="yes"/>
    <s v="10 Nov 1984"/>
    <x v="32"/>
    <n v="41949.24"/>
    <x v="0"/>
    <s v="tier - 1"/>
    <x v="0"/>
  </r>
  <r>
    <s v="Id72"/>
    <s v="Mr. Elenilton "/>
    <n v="32.299999999999997"/>
    <x v="0"/>
    <n v="4.76"/>
    <x v="2"/>
    <s v="No"/>
    <x v="0"/>
    <x v="0"/>
    <n v="2"/>
    <s v="yes"/>
    <s v="8 Jun 1972"/>
    <x v="14"/>
    <n v="41919.1"/>
    <x v="0"/>
    <s v="tier - 1"/>
    <x v="4"/>
  </r>
  <r>
    <s v="Id73"/>
    <s v="Ms. Maurya "/>
    <n v="48.8"/>
    <x v="0"/>
    <n v="6.22"/>
    <x v="1"/>
    <s v="yes"/>
    <x v="0"/>
    <x v="0"/>
    <n v="2"/>
    <s v="yes"/>
    <s v="21 Sep 1966"/>
    <x v="24"/>
    <n v="41886.54"/>
    <x v="0"/>
    <s v="tier - 3"/>
    <x v="3"/>
  </r>
  <r>
    <s v="Id74"/>
    <s v="Ms. Samantha "/>
    <n v="45.5"/>
    <x v="0"/>
    <n v="7.96"/>
    <x v="0"/>
    <s v="No"/>
    <x v="0"/>
    <x v="0"/>
    <n v="0"/>
    <s v="yes"/>
    <s v="22 Sep 1962"/>
    <x v="5"/>
    <n v="41794.629999999997"/>
    <x v="0"/>
    <s v="tier - 3"/>
    <x v="3"/>
  </r>
  <r>
    <s v="Id75"/>
    <s v="Ms. Bethany "/>
    <n v="53.61"/>
    <x v="0"/>
    <n v="10.92"/>
    <x v="0"/>
    <s v="yes"/>
    <x v="0"/>
    <x v="0"/>
    <n v="1"/>
    <s v="yes"/>
    <s v="29 Sep 1975"/>
    <x v="27"/>
    <n v="41681.86"/>
    <x v="0"/>
    <s v="tier - 1"/>
    <x v="3"/>
  </r>
  <r>
    <s v="Id76"/>
    <s v="Mr. Yves "/>
    <n v="36.19"/>
    <x v="0"/>
    <n v="11.51"/>
    <x v="0"/>
    <s v="yes"/>
    <x v="0"/>
    <x v="0"/>
    <n v="1"/>
    <s v="yes"/>
    <s v="14 Nov 1975"/>
    <x v="27"/>
    <n v="41676.080000000002"/>
    <x v="0"/>
    <s v="tier - 2"/>
    <x v="0"/>
  </r>
  <r>
    <s v="Id77"/>
    <s v="Ms. Danielle "/>
    <n v="34.6"/>
    <x v="0"/>
    <n v="5.99"/>
    <x v="1"/>
    <s v="yes"/>
    <x v="0"/>
    <x v="0"/>
    <n v="0"/>
    <s v="yes"/>
    <s v="29 Oct 1976"/>
    <x v="1"/>
    <n v="41661.599999999999"/>
    <x v="0"/>
    <s v="tier - 3"/>
    <x v="3"/>
  </r>
  <r>
    <s v="Id78"/>
    <s v="Ms. Julia "/>
    <n v="54.12"/>
    <x v="0"/>
    <n v="11.57"/>
    <x v="0"/>
    <s v="No"/>
    <x v="0"/>
    <x v="0"/>
    <n v="0"/>
    <s v="yes"/>
    <s v="24 Nov 1974"/>
    <x v="19"/>
    <n v="41636.199999999997"/>
    <x v="0"/>
    <s v="tier - 1"/>
    <x v="3"/>
  </r>
  <r>
    <s v="Id79"/>
    <s v="Mr. Joshua "/>
    <n v="48.82"/>
    <x v="0"/>
    <n v="6.67"/>
    <x v="0"/>
    <s v="yes"/>
    <x v="0"/>
    <x v="0"/>
    <n v="0"/>
    <s v="yes"/>
    <s v="22 Dec 1967"/>
    <x v="22"/>
    <n v="41505.15"/>
    <x v="0"/>
    <s v="tier - 2"/>
    <x v="3"/>
  </r>
  <r>
    <s v="Id80"/>
    <s v="Ms. Jennifer "/>
    <n v="51.01"/>
    <x v="0"/>
    <n v="9.1999999999999993"/>
    <x v="0"/>
    <s v="No"/>
    <x v="0"/>
    <x v="0"/>
    <n v="0"/>
    <s v="yes"/>
    <s v="16 Oct 1971"/>
    <x v="14"/>
    <n v="41351.879999999997"/>
    <x v="0"/>
    <s v="tier - 2"/>
    <x v="3"/>
  </r>
  <r>
    <s v="Id81"/>
    <s v="Ms. Gwen "/>
    <n v="45.65"/>
    <x v="0"/>
    <n v="5.1100000000000003"/>
    <x v="2"/>
    <s v="yes"/>
    <x v="0"/>
    <x v="0"/>
    <n v="1"/>
    <s v="yes"/>
    <s v="7 Oct 1964"/>
    <x v="13"/>
    <n v="41331.79"/>
    <x v="0"/>
    <s v="tier - 2"/>
    <x v="3"/>
  </r>
  <r>
    <s v="Id82"/>
    <s v="Mr. Patrick "/>
    <n v="52.9"/>
    <x v="0"/>
    <n v="5.34"/>
    <x v="2"/>
    <s v="No"/>
    <x v="0"/>
    <x v="0"/>
    <n v="0"/>
    <s v="yes"/>
    <s v="27 Aug 1977"/>
    <x v="29"/>
    <n v="41271.5"/>
    <x v="0"/>
    <s v="tier - 2"/>
    <x v="3"/>
  </r>
  <r>
    <s v="Id83"/>
    <s v="Ms. Kate "/>
    <n v="45.41"/>
    <x v="0"/>
    <n v="4.03"/>
    <x v="2"/>
    <s v="yes"/>
    <x v="0"/>
    <x v="0"/>
    <n v="1"/>
    <s v="yes"/>
    <s v="6 Jun 1964"/>
    <x v="8"/>
    <n v="41250.39"/>
    <x v="0"/>
    <s v="tier - 3"/>
    <x v="3"/>
  </r>
  <r>
    <s v="Id84"/>
    <s v="Mr. Kevin "/>
    <n v="49.41"/>
    <x v="0"/>
    <n v="4.2300000000000004"/>
    <x v="2"/>
    <s v="yes"/>
    <x v="0"/>
    <x v="1"/>
    <n v="1"/>
    <s v="yes"/>
    <s v="8 Aug 1969"/>
    <x v="16"/>
    <n v="41191.57"/>
    <x v="0"/>
    <s v="tier - 2"/>
    <x v="3"/>
  </r>
  <r>
    <s v="Id85"/>
    <s v="Mr. Stephen "/>
    <n v="31.824999999999999"/>
    <x v="0"/>
    <n v="4.0599999999999996"/>
    <x v="2"/>
    <s v="No"/>
    <x v="0"/>
    <x v="0"/>
    <n v="2"/>
    <s v="yes"/>
    <s v="6 Sep 1972"/>
    <x v="28"/>
    <n v="41097.160000000003"/>
    <x v="0"/>
    <s v="tier - 3"/>
    <x v="4"/>
  </r>
  <r>
    <s v="Id86"/>
    <s v="Mr. Philip "/>
    <n v="51.28"/>
    <x v="0"/>
    <n v="4.68"/>
    <x v="2"/>
    <s v="No"/>
    <x v="0"/>
    <x v="0"/>
    <n v="2"/>
    <s v="yes"/>
    <s v="12 Aug 1972"/>
    <x v="28"/>
    <n v="41055.29"/>
    <x v="0"/>
    <s v="tier - 2"/>
    <x v="3"/>
  </r>
  <r>
    <s v="Id87"/>
    <s v="Mr. Brett "/>
    <n v="34.96"/>
    <x v="0"/>
    <n v="4.34"/>
    <x v="2"/>
    <s v="No"/>
    <x v="0"/>
    <x v="1"/>
    <n v="1"/>
    <s v="yes"/>
    <s v="11 Oct 1979"/>
    <x v="18"/>
    <n v="41034.22"/>
    <x v="0"/>
    <s v="tier - 3"/>
    <x v="6"/>
  </r>
  <r>
    <s v="Id88"/>
    <s v="Ms. Rebecca "/>
    <n v="33.11"/>
    <x v="0"/>
    <n v="10.51"/>
    <x v="0"/>
    <s v="No"/>
    <x v="0"/>
    <x v="0"/>
    <n v="0"/>
    <s v="yes"/>
    <s v="5 Jun 1974"/>
    <x v="30"/>
    <n v="40974.160000000003"/>
    <x v="0"/>
    <s v="tier - 2"/>
    <x v="0"/>
  </r>
  <r>
    <s v="Id89"/>
    <s v="Ms. Kelley "/>
    <n v="54.74"/>
    <x v="0"/>
    <n v="5.84"/>
    <x v="1"/>
    <s v="yes"/>
    <x v="0"/>
    <x v="1"/>
    <n v="1"/>
    <s v="yes"/>
    <s v="8 Sep 1983"/>
    <x v="33"/>
    <n v="40961.29"/>
    <x v="0"/>
    <s v="tier - 2"/>
    <x v="3"/>
  </r>
  <r>
    <s v="Id90"/>
    <s v="Ms. Abigail "/>
    <n v="32.56"/>
    <x v="0"/>
    <n v="5.41"/>
    <x v="2"/>
    <s v="No"/>
    <x v="0"/>
    <x v="1"/>
    <n v="1"/>
    <s v="yes"/>
    <s v="16 Sep 1979"/>
    <x v="18"/>
    <n v="40941.29"/>
    <x v="0"/>
    <s v="tier - 2"/>
    <x v="0"/>
  </r>
  <r>
    <s v="Id91"/>
    <s v="Ms. Hope "/>
    <n v="39.049999999999997"/>
    <x v="0"/>
    <n v="6.06"/>
    <x v="1"/>
    <s v="No"/>
    <x v="0"/>
    <x v="0"/>
    <n v="1"/>
    <s v="yes"/>
    <s v="4 Aug 1992"/>
    <x v="34"/>
    <n v="40932.43"/>
    <x v="0"/>
    <s v="tier - 2"/>
    <x v="0"/>
  </r>
  <r>
    <s v="Id92"/>
    <s v="Ms. Elyse "/>
    <n v="42.75"/>
    <x v="0"/>
    <n v="4.22"/>
    <x v="2"/>
    <s v="No"/>
    <x v="0"/>
    <x v="0"/>
    <n v="0"/>
    <s v="yes"/>
    <s v="2 Jul 1999"/>
    <x v="35"/>
    <n v="40904.199999999997"/>
    <x v="0"/>
    <s v="tier - 1"/>
    <x v="2"/>
  </r>
  <r>
    <s v="Id93"/>
    <s v="Mr. Nicholas "/>
    <n v="50.58"/>
    <x v="0"/>
    <n v="5.12"/>
    <x v="2"/>
    <s v="No"/>
    <x v="0"/>
    <x v="0"/>
    <n v="2"/>
    <s v="yes"/>
    <s v="10 Jun 1972"/>
    <x v="28"/>
    <n v="40817.85"/>
    <x v="0"/>
    <s v="tier - 3"/>
    <x v="3"/>
  </r>
  <r>
    <s v="Id94"/>
    <s v="Mr. David "/>
    <n v="30.495000000000001"/>
    <x v="0"/>
    <n v="4.57"/>
    <x v="2"/>
    <s v="yes"/>
    <x v="0"/>
    <x v="0"/>
    <n v="0"/>
    <s v="yes"/>
    <s v="26 Dec 1976"/>
    <x v="1"/>
    <n v="40720.550000000003"/>
    <x v="0"/>
    <s v="tier - 3"/>
    <x v="1"/>
  </r>
  <r>
    <s v="Id95"/>
    <s v="Ms. Natalie "/>
    <n v="48.31"/>
    <x v="0"/>
    <n v="9.58"/>
    <x v="0"/>
    <s v="yes"/>
    <x v="0"/>
    <x v="0"/>
    <n v="2"/>
    <s v="yes"/>
    <s v="25 Sep 1970"/>
    <x v="2"/>
    <n v="40692.910000000003"/>
    <x v="0"/>
    <s v="tier - 1"/>
    <x v="3"/>
  </r>
  <r>
    <s v="Id96"/>
    <s v="Mr. Thomas "/>
    <n v="48.99"/>
    <x v="0"/>
    <n v="9.7799999999999994"/>
    <x v="0"/>
    <s v="yes"/>
    <x v="0"/>
    <x v="0"/>
    <n v="1"/>
    <s v="yes"/>
    <s v="10 Jul 1975"/>
    <x v="27"/>
    <n v="40590.550000000003"/>
    <x v="0"/>
    <s v="tier - 3"/>
    <x v="1"/>
  </r>
  <r>
    <s v="Id97"/>
    <s v="Ms.Pamela "/>
    <n v="38.39"/>
    <x v="0"/>
    <n v="4.1100000000000003"/>
    <x v="2"/>
    <s v="yes"/>
    <x v="0"/>
    <x v="0"/>
    <n v="0"/>
    <s v="yes"/>
    <s v="3 Nov 1985"/>
    <x v="17"/>
    <n v="40419.019999999997"/>
    <x v="0"/>
    <s v="tier - 2"/>
    <x v="0"/>
  </r>
  <r>
    <s v="Id98"/>
    <s v="Ms. Jessica "/>
    <n v="44.34"/>
    <x v="0"/>
    <n v="4.0199999999999996"/>
    <x v="2"/>
    <s v="yes"/>
    <x v="0"/>
    <x v="0"/>
    <n v="2"/>
    <s v="yes"/>
    <s v="12 Aug 1966"/>
    <x v="24"/>
    <n v="40373.74"/>
    <x v="0"/>
    <s v="tier - 3"/>
    <x v="3"/>
  </r>
  <r>
    <s v="Id99"/>
    <s v="Mr. Ron "/>
    <n v="41.51"/>
    <x v="0"/>
    <n v="6.92"/>
    <x v="0"/>
    <s v="No"/>
    <x v="0"/>
    <x v="0"/>
    <n v="0"/>
    <s v="yes"/>
    <s v="4 Sep 1962"/>
    <x v="5"/>
    <n v="40309.93"/>
    <x v="0"/>
    <s v="tier - 3"/>
    <x v="3"/>
  </r>
  <r>
    <s v="Id100"/>
    <s v="Mr. Daniel "/>
    <n v="48.2"/>
    <x v="0"/>
    <n v="4.84"/>
    <x v="2"/>
    <s v="No"/>
    <x v="0"/>
    <x v="0"/>
    <n v="0"/>
    <s v="yes"/>
    <s v="27 Jun 1977"/>
    <x v="29"/>
    <n v="40284.379999999997"/>
    <x v="0"/>
    <s v="tier - 3"/>
    <x v="1"/>
  </r>
  <r>
    <s v="Id101"/>
    <s v="Mr. Brian "/>
    <n v="35.75"/>
    <x v="0"/>
    <n v="8"/>
    <x v="0"/>
    <s v="yes"/>
    <x v="0"/>
    <x v="0"/>
    <n v="0"/>
    <s v="yes"/>
    <s v="4 Oct 1981"/>
    <x v="36"/>
    <n v="40273.65"/>
    <x v="0"/>
    <s v="tier - 3"/>
    <x v="0"/>
  </r>
  <r>
    <s v="Id102"/>
    <s v="Ms. Sari "/>
    <n v="53.81"/>
    <x v="0"/>
    <n v="8.77"/>
    <x v="0"/>
    <s v="yes"/>
    <x v="0"/>
    <x v="0"/>
    <n v="0"/>
    <s v="yes"/>
    <s v="28 Jul 1981"/>
    <x v="36"/>
    <n v="40208.559999999998"/>
    <x v="0"/>
    <s v="tier - 2"/>
    <x v="3"/>
  </r>
  <r>
    <s v="Id103"/>
    <s v="Mr. Robert "/>
    <n v="49.48"/>
    <x v="0"/>
    <n v="4.96"/>
    <x v="2"/>
    <s v="No"/>
    <x v="0"/>
    <x v="1"/>
    <n v="1"/>
    <s v="yes"/>
    <s v="18 Aug 1979"/>
    <x v="18"/>
    <n v="40204.83"/>
    <x v="0"/>
    <s v="tier - 3"/>
    <x v="1"/>
  </r>
  <r>
    <s v="Id104"/>
    <s v="Mr. Ricardo "/>
    <n v="34.1"/>
    <x v="0"/>
    <n v="4.43"/>
    <x v="2"/>
    <s v="yes"/>
    <x v="0"/>
    <x v="0"/>
    <n v="0"/>
    <s v="yes"/>
    <s v="21 Oct 1985"/>
    <x v="17"/>
    <n v="40182.25"/>
    <x v="0"/>
    <s v="tier - 2"/>
    <x v="3"/>
  </r>
  <r>
    <s v="Id105"/>
    <s v="Mr. Gedion "/>
    <n v="35.299999999999997"/>
    <x v="0"/>
    <n v="5.82"/>
    <x v="1"/>
    <s v="yes"/>
    <x v="0"/>
    <x v="1"/>
    <n v="1"/>
    <s v="yes"/>
    <s v="14 Oct 1983"/>
    <x v="33"/>
    <n v="40103.89"/>
    <x v="0"/>
    <s v="tier - 2"/>
    <x v="3"/>
  </r>
  <r>
    <s v="Id106"/>
    <s v="Mr. Mark "/>
    <n v="43.83"/>
    <x v="0"/>
    <n v="6.03"/>
    <x v="1"/>
    <s v="yes"/>
    <x v="0"/>
    <x v="0"/>
    <n v="2"/>
    <s v="yes"/>
    <s v="12 Aug 1966"/>
    <x v="24"/>
    <n v="40069.440000000002"/>
    <x v="0"/>
    <s v="tier - 3"/>
    <x v="3"/>
  </r>
  <r>
    <s v="Id107"/>
    <s v="Mr. Gamini "/>
    <n v="50.07"/>
    <x v="0"/>
    <n v="9.27"/>
    <x v="0"/>
    <s v="No"/>
    <x v="0"/>
    <x v="0"/>
    <n v="0"/>
    <s v="yes"/>
    <s v="20 Dec 1978"/>
    <x v="9"/>
    <n v="40054.730000000003"/>
    <x v="0"/>
    <s v="tier - 3"/>
    <x v="3"/>
  </r>
  <r>
    <s v="Id108"/>
    <s v="Ms. Emily "/>
    <n v="32.774999999999999"/>
    <x v="0"/>
    <n v="5.53"/>
    <x v="2"/>
    <s v="No"/>
    <x v="0"/>
    <x v="0"/>
    <n v="0"/>
    <s v="yes"/>
    <s v="25 Dec 1982"/>
    <x v="37"/>
    <n v="40003.33"/>
    <x v="0"/>
    <s v="tier - 1"/>
    <x v="1"/>
  </r>
  <r>
    <s v="Id109"/>
    <s v="Ms. Amanda "/>
    <n v="34.104999999999997"/>
    <x v="0"/>
    <n v="5.07"/>
    <x v="2"/>
    <s v="No"/>
    <x v="0"/>
    <x v="0"/>
    <n v="1"/>
    <s v="yes"/>
    <s v="8 Aug 1987"/>
    <x v="38"/>
    <n v="39983.43"/>
    <x v="1"/>
    <s v="tier - 3"/>
    <x v="1"/>
  </r>
  <r>
    <s v="Id110"/>
    <s v="Mr. Nicholas "/>
    <n v="48.93"/>
    <x v="0"/>
    <n v="11.17"/>
    <x v="0"/>
    <s v="yes"/>
    <x v="0"/>
    <x v="0"/>
    <n v="1"/>
    <s v="yes"/>
    <s v="2 Dec 1975"/>
    <x v="27"/>
    <n v="39963.120000000003"/>
    <x v="1"/>
    <s v="tier - 2"/>
    <x v="3"/>
  </r>
  <r>
    <s v="Id111"/>
    <s v="Mr. Knox "/>
    <n v="37.07"/>
    <x v="0"/>
    <n v="6.14"/>
    <x v="1"/>
    <s v="yes"/>
    <x v="0"/>
    <x v="0"/>
    <n v="0"/>
    <s v="yes"/>
    <s v="22 Aug 1985"/>
    <x v="17"/>
    <n v="39871.699999999997"/>
    <x v="0"/>
    <s v="tier - 2"/>
    <x v="0"/>
  </r>
  <r>
    <s v="Id112"/>
    <s v="Ms. Yianna "/>
    <n v="51.51"/>
    <x v="0"/>
    <n v="6.26"/>
    <x v="1"/>
    <s v="yes"/>
    <x v="0"/>
    <x v="1"/>
    <n v="1"/>
    <s v="yes"/>
    <s v="1 Jun 1983"/>
    <x v="37"/>
    <n v="39865.699999999997"/>
    <x v="1"/>
    <s v="tier - 2"/>
    <x v="3"/>
  </r>
  <r>
    <s v="Id113"/>
    <s v="Ms. Roberta "/>
    <n v="34.799999999999997"/>
    <x v="0"/>
    <n v="4.72"/>
    <x v="2"/>
    <s v="yes"/>
    <x v="0"/>
    <x v="0"/>
    <n v="0"/>
    <s v="yes"/>
    <s v="17 Jul 1985"/>
    <x v="17"/>
    <n v="39836.519999999997"/>
    <x v="1"/>
    <s v="tier - 1"/>
    <x v="3"/>
  </r>
  <r>
    <s v="Id114"/>
    <s v="Mr. Benjamin "/>
    <n v="36.67"/>
    <x v="0"/>
    <n v="5.18"/>
    <x v="2"/>
    <s v="No"/>
    <x v="0"/>
    <x v="0"/>
    <n v="1"/>
    <s v="yes"/>
    <s v="24 Jul 1987"/>
    <x v="38"/>
    <n v="39774.28"/>
    <x v="0"/>
    <s v="tier - 1"/>
    <x v="7"/>
  </r>
  <r>
    <s v="Id115"/>
    <s v="Mr. Craig "/>
    <n v="30.9"/>
    <x v="0"/>
    <n v="9.4"/>
    <x v="0"/>
    <s v="No"/>
    <x v="0"/>
    <x v="0"/>
    <n v="2"/>
    <s v="yes"/>
    <s v="17 Dec 1973"/>
    <x v="30"/>
    <n v="39727.61"/>
    <x v="0"/>
    <s v="tier - 2"/>
    <x v="3"/>
  </r>
  <r>
    <s v="Id116"/>
    <s v="Ms. Ann "/>
    <n v="30.495000000000001"/>
    <x v="0"/>
    <n v="6.29"/>
    <x v="1"/>
    <s v="No"/>
    <x v="0"/>
    <x v="0"/>
    <n v="0"/>
    <s v="yes"/>
    <s v="12 Aug 1977"/>
    <x v="29"/>
    <n v="39725.519999999997"/>
    <x v="1"/>
    <s v="tier - 1"/>
    <x v="1"/>
  </r>
  <r>
    <s v="Id117"/>
    <s v="Mr. Jamie "/>
    <n v="44.88"/>
    <x v="0"/>
    <n v="6.04"/>
    <x v="1"/>
    <s v="No"/>
    <x v="0"/>
    <x v="1"/>
    <n v="1"/>
    <s v="yes"/>
    <s v="16 Jul 2003"/>
    <x v="39"/>
    <n v="39722.75"/>
    <x v="0"/>
    <s v="tier - 1"/>
    <x v="0"/>
  </r>
  <r>
    <s v="Id118"/>
    <s v="Mr. John "/>
    <n v="44.32"/>
    <x v="0"/>
    <n v="10.55"/>
    <x v="0"/>
    <s v="No"/>
    <x v="0"/>
    <x v="0"/>
    <n v="0"/>
    <s v="yes"/>
    <s v="29 Sep 1968"/>
    <x v="0"/>
    <n v="39721.93"/>
    <x v="1"/>
    <s v="tier - 2"/>
    <x v="3"/>
  </r>
  <r>
    <s v="Id119"/>
    <s v="Mr. Charlie "/>
    <n v="46.39"/>
    <x v="0"/>
    <n v="5.09"/>
    <x v="2"/>
    <s v="No"/>
    <x v="0"/>
    <x v="0"/>
    <n v="0"/>
    <s v="yes"/>
    <s v="17 Dec 1977"/>
    <x v="29"/>
    <n v="39670.44"/>
    <x v="1"/>
    <s v="tier - 1"/>
    <x v="1"/>
  </r>
  <r>
    <s v="Id120"/>
    <s v="Mr. Meb "/>
    <n v="42.13"/>
    <x v="0"/>
    <n v="5.2"/>
    <x v="2"/>
    <s v="yes"/>
    <x v="0"/>
    <x v="0"/>
    <n v="1"/>
    <s v="yes"/>
    <s v="7 Aug 1995"/>
    <x v="40"/>
    <n v="39611.760000000002"/>
    <x v="0"/>
    <s v="tier - 3"/>
    <x v="0"/>
  </r>
  <r>
    <s v="Id121"/>
    <s v="Mr. Aaqib "/>
    <n v="30.78"/>
    <x v="0"/>
    <n v="8.4499999999999993"/>
    <x v="0"/>
    <s v="yes"/>
    <x v="0"/>
    <x v="0"/>
    <n v="0"/>
    <s v="yes"/>
    <s v="5 Jul 1981"/>
    <x v="36"/>
    <n v="39597.410000000003"/>
    <x v="0"/>
    <s v="tier - 2"/>
    <x v="6"/>
  </r>
  <r>
    <s v="Id122"/>
    <s v="Mr. Craig "/>
    <n v="31.35"/>
    <x v="0"/>
    <n v="9.5399999999999991"/>
    <x v="0"/>
    <s v="No"/>
    <x v="0"/>
    <x v="0"/>
    <n v="0"/>
    <s v="yes"/>
    <s v="12 Jul 1978"/>
    <x v="9"/>
    <n v="39556.49"/>
    <x v="0"/>
    <s v="tier - 2"/>
    <x v="5"/>
  </r>
  <r>
    <s v="Id123"/>
    <s v="Ms. Meredith "/>
    <n v="41.46"/>
    <x v="0"/>
    <n v="4.99"/>
    <x v="2"/>
    <s v="yes"/>
    <x v="0"/>
    <x v="0"/>
    <n v="2"/>
    <s v="yes"/>
    <s v="24 Jun 1966"/>
    <x v="24"/>
    <n v="39396.86"/>
    <x v="1"/>
    <s v="tier - 2"/>
    <x v="3"/>
  </r>
  <r>
    <s v="Id124"/>
    <s v="Mr. Doug "/>
    <n v="48"/>
    <x v="0"/>
    <n v="10.54"/>
    <x v="0"/>
    <s v="No"/>
    <x v="0"/>
    <x v="0"/>
    <n v="0"/>
    <s v="yes"/>
    <s v="5 Aug 1978"/>
    <x v="9"/>
    <n v="39352.6"/>
    <x v="1"/>
    <s v="tier - 3"/>
    <x v="3"/>
  </r>
  <r>
    <s v="Id125"/>
    <s v="Ms. Elizabeth "/>
    <n v="49.13"/>
    <x v="0"/>
    <n v="4.54"/>
    <x v="2"/>
    <s v="No"/>
    <x v="0"/>
    <x v="0"/>
    <n v="0"/>
    <s v="yes"/>
    <s v="16 Aug 1982"/>
    <x v="37"/>
    <n v="39315.279999999999"/>
    <x v="1"/>
    <s v="tier - 3"/>
    <x v="3"/>
  </r>
  <r>
    <s v="Id126"/>
    <s v="Mr. Matthew "/>
    <n v="37.799999999999997"/>
    <x v="0"/>
    <n v="6.29"/>
    <x v="1"/>
    <s v="No"/>
    <x v="0"/>
    <x v="0"/>
    <n v="1"/>
    <s v="yes"/>
    <s v="30 Nov 1992"/>
    <x v="34"/>
    <n v="39241.440000000002"/>
    <x v="0"/>
    <s v="tier - 3"/>
    <x v="3"/>
  </r>
  <r>
    <s v="Id127"/>
    <s v="Mr. Guillermo "/>
    <n v="38.299999999999997"/>
    <x v="0"/>
    <n v="9.51"/>
    <x v="0"/>
    <s v="No"/>
    <x v="0"/>
    <x v="0"/>
    <n v="0"/>
    <s v="yes"/>
    <s v="7 Jul 1962"/>
    <x v="5"/>
    <n v="39221.120000000003"/>
    <x v="1"/>
    <s v="tier - 1"/>
    <x v="3"/>
  </r>
  <r>
    <s v="Id128"/>
    <s v="Mr. Ryan "/>
    <n v="32.774999999999999"/>
    <x v="0"/>
    <n v="4.72"/>
    <x v="2"/>
    <s v="No"/>
    <x v="0"/>
    <x v="0"/>
    <n v="0"/>
    <s v="yes"/>
    <s v="4 Aug 1982"/>
    <x v="37"/>
    <n v="39125.33"/>
    <x v="0"/>
    <s v="tier - 1"/>
    <x v="4"/>
  </r>
  <r>
    <s v="Id129"/>
    <s v="Mr. Dane "/>
    <n v="34.200000000000003"/>
    <x v="0"/>
    <n v="5.91"/>
    <x v="1"/>
    <s v="yes"/>
    <x v="0"/>
    <x v="0"/>
    <n v="0"/>
    <s v="yes"/>
    <s v="20 Sep 1985"/>
    <x v="17"/>
    <n v="39047.29"/>
    <x v="0"/>
    <s v="tier - 3"/>
    <x v="6"/>
  </r>
  <r>
    <s v="Id130"/>
    <s v="Mr. Jonas "/>
    <n v="30.2"/>
    <x v="0"/>
    <n v="9.58"/>
    <x v="0"/>
    <s v="No"/>
    <x v="0"/>
    <x v="0"/>
    <n v="0"/>
    <s v="yes"/>
    <s v="12 Oct 1978"/>
    <x v="9"/>
    <n v="38998.550000000003"/>
    <x v="0"/>
    <s v="tier - 1"/>
    <x v="3"/>
  </r>
  <r>
    <s v="Id131"/>
    <s v="Mr. George "/>
    <n v="48.32"/>
    <x v="0"/>
    <n v="5.77"/>
    <x v="1"/>
    <s v="No"/>
    <x v="0"/>
    <x v="0"/>
    <n v="0"/>
    <s v="yes"/>
    <s v="24 Sep 1980"/>
    <x v="25"/>
    <n v="38947.43"/>
    <x v="1"/>
    <s v="tier - 3"/>
    <x v="3"/>
  </r>
  <r>
    <s v="Id132"/>
    <s v="Ms. Sara "/>
    <n v="44.86"/>
    <x v="0"/>
    <n v="4.38"/>
    <x v="2"/>
    <s v="yes"/>
    <x v="0"/>
    <x v="0"/>
    <n v="0"/>
    <s v="yes"/>
    <s v="15 Dec 1976"/>
    <x v="1"/>
    <n v="38932.559999999998"/>
    <x v="1"/>
    <s v="tier - 3"/>
    <x v="3"/>
  </r>
  <r>
    <s v="Id133"/>
    <s v="Mr. Nick "/>
    <n v="52.15"/>
    <x v="0"/>
    <n v="5.65"/>
    <x v="2"/>
    <s v="No"/>
    <x v="0"/>
    <x v="0"/>
    <n v="1"/>
    <s v="yes"/>
    <s v="16 Jun 1987"/>
    <x v="38"/>
    <n v="38924.04"/>
    <x v="1"/>
    <s v="tier - 2"/>
    <x v="3"/>
  </r>
  <r>
    <s v="Id134"/>
    <s v="Mr. Timothy "/>
    <n v="41.12"/>
    <x v="0"/>
    <n v="7.54"/>
    <x v="0"/>
    <s v="yes"/>
    <x v="0"/>
    <x v="0"/>
    <n v="0"/>
    <s v="yes"/>
    <s v="30 Jul 1967"/>
    <x v="22"/>
    <n v="38893.360000000001"/>
    <x v="0"/>
    <s v="tier - 2"/>
    <x v="3"/>
  </r>
  <r>
    <s v="Id135"/>
    <s v="Ms. Becky "/>
    <n v="38.39"/>
    <x v="0"/>
    <n v="5.1100000000000003"/>
    <x v="2"/>
    <s v="yes"/>
    <x v="0"/>
    <x v="0"/>
    <n v="1"/>
    <s v="yes"/>
    <s v="6 Jun 1964"/>
    <x v="8"/>
    <n v="38869.25"/>
    <x v="1"/>
    <s v="tier - 2"/>
    <x v="3"/>
  </r>
  <r>
    <s v="Id136"/>
    <s v="Ms. Steph "/>
    <n v="46.85"/>
    <x v="0"/>
    <n v="4.25"/>
    <x v="2"/>
    <s v="No"/>
    <x v="0"/>
    <x v="1"/>
    <n v="1"/>
    <s v="yes"/>
    <s v="3 Dec 1979"/>
    <x v="18"/>
    <n v="38836.980000000003"/>
    <x v="1"/>
    <s v="tier - 1"/>
    <x v="3"/>
  </r>
  <r>
    <s v="Id137"/>
    <s v="Ms. Kristine "/>
    <n v="42.24"/>
    <x v="0"/>
    <n v="5.55"/>
    <x v="2"/>
    <s v="No"/>
    <x v="1"/>
    <x v="0"/>
    <n v="1"/>
    <s v="yes"/>
    <s v="5 Dec 2004"/>
    <x v="41"/>
    <n v="38792.69"/>
    <x v="1"/>
    <s v="tier - 2"/>
    <x v="0"/>
  </r>
  <r>
    <s v="Id138"/>
    <s v="Mr. Taylor "/>
    <n v="34.39"/>
    <x v="0"/>
    <n v="5.78"/>
    <x v="1"/>
    <s v="No"/>
    <x v="0"/>
    <x v="0"/>
    <n v="0"/>
    <s v="yes"/>
    <s v="8 Nov 1991"/>
    <x v="42"/>
    <n v="38746.36"/>
    <x v="0"/>
    <s v="tier - 2"/>
    <x v="1"/>
  </r>
  <r>
    <s v="Id139"/>
    <s v="Mr. William "/>
    <n v="42.89"/>
    <x v="0"/>
    <n v="5.28"/>
    <x v="2"/>
    <s v="yes"/>
    <x v="0"/>
    <x v="0"/>
    <n v="0"/>
    <s v="yes"/>
    <s v="15 Jun 1976"/>
    <x v="1"/>
    <n v="38740.120000000003"/>
    <x v="1"/>
    <s v="tier - 2"/>
    <x v="1"/>
  </r>
  <r>
    <s v="Id140"/>
    <s v="Mr. Sage "/>
    <n v="36.299999999999997"/>
    <x v="0"/>
    <n v="5.39"/>
    <x v="2"/>
    <s v="No"/>
    <x v="0"/>
    <x v="0"/>
    <n v="0"/>
    <s v="yes"/>
    <s v="2 Nov 1991"/>
    <x v="42"/>
    <n v="38711"/>
    <x v="1"/>
    <s v="tier - 2"/>
    <x v="3"/>
  </r>
  <r>
    <s v="Id141"/>
    <s v="Mr. Cole "/>
    <n v="35.200000000000003"/>
    <x v="0"/>
    <n v="8.01"/>
    <x v="0"/>
    <s v="yes"/>
    <x v="0"/>
    <x v="0"/>
    <n v="1"/>
    <s v="yes"/>
    <s v="20 Jul 1986"/>
    <x v="26"/>
    <n v="38709.18"/>
    <x v="0"/>
    <s v="tier - 3"/>
    <x v="0"/>
  </r>
  <r>
    <s v="Id142"/>
    <s v="Mr. Jesse "/>
    <n v="53.62"/>
    <x v="0"/>
    <n v="5.21"/>
    <x v="2"/>
    <s v="No"/>
    <x v="0"/>
    <x v="0"/>
    <n v="0"/>
    <s v="yes"/>
    <s v="13 Jul 1990"/>
    <x v="3"/>
    <n v="38652.089999999997"/>
    <x v="1"/>
    <s v="tier - 2"/>
    <x v="3"/>
  </r>
  <r>
    <s v="Id143"/>
    <s v="Ms. Tammi "/>
    <n v="36.67"/>
    <x v="0"/>
    <n v="6.27"/>
    <x v="1"/>
    <s v="No"/>
    <x v="0"/>
    <x v="0"/>
    <n v="0"/>
    <s v="yes"/>
    <s v="12 Nov 1999"/>
    <x v="35"/>
    <n v="38511.629999999997"/>
    <x v="1"/>
    <s v="tier - 2"/>
    <x v="2"/>
  </r>
  <r>
    <s v="Id144"/>
    <s v="Mr. Matthew "/>
    <n v="33.4"/>
    <x v="0"/>
    <n v="10.73"/>
    <x v="0"/>
    <s v="yes"/>
    <x v="0"/>
    <x v="0"/>
    <n v="1"/>
    <s v="yes"/>
    <s v="21 Jun 1986"/>
    <x v="26"/>
    <n v="38415.47"/>
    <x v="0"/>
    <s v="tier - 2"/>
    <x v="3"/>
  </r>
  <r>
    <s v="Id145"/>
    <s v="Mr. Eric "/>
    <n v="42.71"/>
    <x v="0"/>
    <n v="10.52"/>
    <x v="0"/>
    <s v="No"/>
    <x v="0"/>
    <x v="0"/>
    <n v="0"/>
    <s v="yes"/>
    <s v="23 Dec 1971"/>
    <x v="14"/>
    <n v="38405.26"/>
    <x v="1"/>
    <s v="tier - 1"/>
    <x v="3"/>
  </r>
  <r>
    <s v="Id146"/>
    <s v="Ms. Valeria "/>
    <n v="41.52"/>
    <x v="0"/>
    <n v="11.82"/>
    <x v="0"/>
    <s v="yes"/>
    <x v="0"/>
    <x v="0"/>
    <n v="2"/>
    <s v="yes"/>
    <s v="22 Aug 1970"/>
    <x v="2"/>
    <n v="38389.79"/>
    <x v="1"/>
    <s v="tier - 3"/>
    <x v="3"/>
  </r>
  <r>
    <s v="Id147"/>
    <s v="Mr. Michael "/>
    <n v="39.4"/>
    <x v="0"/>
    <n v="6.76"/>
    <x v="0"/>
    <s v="No"/>
    <x v="0"/>
    <x v="0"/>
    <n v="0"/>
    <s v="yes"/>
    <s v="17 Sep 2002"/>
    <x v="43"/>
    <n v="38344.57"/>
    <x v="0"/>
    <s v="tier - 3"/>
    <x v="3"/>
  </r>
  <r>
    <s v="Id148"/>
    <s v="Mr. Rami "/>
    <n v="46.45"/>
    <x v="0"/>
    <n v="5.62"/>
    <x v="2"/>
    <s v="No"/>
    <x v="0"/>
    <x v="0"/>
    <n v="0"/>
    <s v="yes"/>
    <s v="12 Jun 1980"/>
    <x v="25"/>
    <n v="38313.129999999997"/>
    <x v="0"/>
    <s v="tier - 3"/>
    <x v="3"/>
  </r>
  <r>
    <s v="Id149"/>
    <s v="Mr. Denis "/>
    <n v="35.75"/>
    <x v="0"/>
    <n v="4.1900000000000004"/>
    <x v="2"/>
    <s v="No"/>
    <x v="0"/>
    <x v="0"/>
    <n v="0"/>
    <s v="yes"/>
    <s v="30 Oct 1989"/>
    <x v="4"/>
    <n v="38282.75"/>
    <x v="0"/>
    <s v="tier - 2"/>
    <x v="0"/>
  </r>
  <r>
    <s v="Id150"/>
    <s v="Mr. Brian "/>
    <n v="26.07"/>
    <x v="1"/>
    <n v="5.32"/>
    <x v="2"/>
    <s v="No"/>
    <x v="0"/>
    <x v="0"/>
    <n v="0"/>
    <s v="yes"/>
    <s v="16 Aug 1980"/>
    <x v="25"/>
    <n v="38245.589999999997"/>
    <x v="0"/>
    <s v="tier - 2"/>
    <x v="0"/>
  </r>
  <r>
    <s v="Id151"/>
    <s v="Ms. Bonnie "/>
    <n v="36.54"/>
    <x v="0"/>
    <n v="4.46"/>
    <x v="2"/>
    <s v="yes"/>
    <x v="0"/>
    <x v="0"/>
    <n v="1"/>
    <s v="yes"/>
    <s v="16 Jun 1964"/>
    <x v="13"/>
    <n v="38241.74"/>
    <x v="1"/>
    <s v="tier - 3"/>
    <x v="3"/>
  </r>
  <r>
    <s v="Id152"/>
    <s v="Mr. Michael "/>
    <n v="51.64"/>
    <x v="0"/>
    <n v="5.65"/>
    <x v="2"/>
    <s v="No"/>
    <x v="0"/>
    <x v="0"/>
    <n v="0"/>
    <s v="yes"/>
    <s v="8 Sep 1989"/>
    <x v="4"/>
    <n v="38237.339999999997"/>
    <x v="1"/>
    <s v="tier - 3"/>
    <x v="3"/>
  </r>
  <r>
    <s v="Id153"/>
    <s v="Mr. Paul "/>
    <n v="42.83"/>
    <x v="0"/>
    <n v="6.04"/>
    <x v="1"/>
    <s v="No"/>
    <x v="0"/>
    <x v="0"/>
    <n v="2"/>
    <s v="yes"/>
    <s v="19 Nov 1972"/>
    <x v="28"/>
    <n v="38189.1"/>
    <x v="1"/>
    <s v="tier - 2"/>
    <x v="3"/>
  </r>
  <r>
    <s v="Id154"/>
    <s v="Mr. Michael "/>
    <n v="40.15"/>
    <x v="0"/>
    <n v="5.76"/>
    <x v="1"/>
    <s v="No"/>
    <x v="0"/>
    <x v="0"/>
    <n v="1"/>
    <s v="yes"/>
    <s v="29 Jul 1998"/>
    <x v="44"/>
    <n v="38126.25"/>
    <x v="0"/>
    <s v="tier - 3"/>
    <x v="0"/>
  </r>
  <r>
    <s v="Id155"/>
    <s v="Mr. Samuel "/>
    <n v="27.8"/>
    <x v="1"/>
    <n v="4.3600000000000003"/>
    <x v="2"/>
    <s v="No"/>
    <x v="0"/>
    <x v="1"/>
    <n v="1"/>
    <s v="yes"/>
    <s v="9 Sep 1979"/>
    <x v="18"/>
    <n v="37829.72"/>
    <x v="0"/>
    <s v="tier - 2"/>
    <x v="3"/>
  </r>
  <r>
    <s v="Id156"/>
    <s v="Mr. Matthew "/>
    <n v="45.81"/>
    <x v="0"/>
    <n v="4.76"/>
    <x v="2"/>
    <s v="yes"/>
    <x v="0"/>
    <x v="1"/>
    <n v="1"/>
    <s v="yes"/>
    <s v="26 Jul 1983"/>
    <x v="33"/>
    <n v="37800.980000000003"/>
    <x v="1"/>
    <s v="tier - 2"/>
    <x v="3"/>
  </r>
  <r>
    <s v="Id157"/>
    <s v="Mr. Daniel "/>
    <n v="34.43"/>
    <x v="0"/>
    <n v="10.82"/>
    <x v="0"/>
    <s v="yes"/>
    <x v="0"/>
    <x v="0"/>
    <n v="1"/>
    <s v="yes"/>
    <s v="15 Aug 1986"/>
    <x v="26"/>
    <n v="37742.58"/>
    <x v="0"/>
    <s v="tier - 1"/>
    <x v="0"/>
  </r>
  <r>
    <s v="Id158"/>
    <s v="Ms. Syndy "/>
    <n v="41.33"/>
    <x v="0"/>
    <n v="4.01"/>
    <x v="2"/>
    <s v="yes"/>
    <x v="0"/>
    <x v="0"/>
    <n v="0"/>
    <s v="yes"/>
    <s v="18 Sep 1976"/>
    <x v="1"/>
    <n v="37735.199999999997"/>
    <x v="1"/>
    <s v="tier - 2"/>
    <x v="3"/>
  </r>
  <r>
    <s v="Id159"/>
    <s v="Ms. Aleksandra "/>
    <n v="31.92"/>
    <x v="0"/>
    <n v="5.12"/>
    <x v="2"/>
    <s v="yes"/>
    <x v="0"/>
    <x v="0"/>
    <n v="1"/>
    <s v="yes"/>
    <s v="10 Oct 1988"/>
    <x v="23"/>
    <n v="37701.879999999997"/>
    <x v="1"/>
    <s v="tier - 3"/>
    <x v="8"/>
  </r>
  <r>
    <s v="Id160"/>
    <s v="Mr. Steeve "/>
    <n v="39.799999999999997"/>
    <x v="0"/>
    <n v="10.54"/>
    <x v="0"/>
    <s v="yes"/>
    <x v="0"/>
    <x v="0"/>
    <n v="2"/>
    <s v="yes"/>
    <s v="28 Oct 1970"/>
    <x v="2"/>
    <n v="37675.06"/>
    <x v="1"/>
    <s v="tier - 3"/>
    <x v="3"/>
  </r>
  <r>
    <s v="Id161"/>
    <s v="Mr. Richard "/>
    <n v="42.82"/>
    <x v="0"/>
    <n v="4.21"/>
    <x v="2"/>
    <s v="No"/>
    <x v="0"/>
    <x v="0"/>
    <n v="0"/>
    <s v="yes"/>
    <s v="20 Jun 1982"/>
    <x v="37"/>
    <n v="37650.74"/>
    <x v="1"/>
    <s v="tier - 2"/>
    <x v="1"/>
  </r>
  <r>
    <s v="Id162"/>
    <s v="Mr. Aaron "/>
    <n v="33.630000000000003"/>
    <x v="0"/>
    <n v="5.42"/>
    <x v="2"/>
    <s v="No"/>
    <x v="0"/>
    <x v="0"/>
    <n v="0"/>
    <s v="yes"/>
    <s v="16 Nov 1990"/>
    <x v="3"/>
    <n v="37607.53"/>
    <x v="0"/>
    <s v="tier - 2"/>
    <x v="9"/>
  </r>
  <r>
    <s v="Id163"/>
    <s v="Mr. Akira "/>
    <n v="37.07"/>
    <x v="0"/>
    <n v="4.28"/>
    <x v="2"/>
    <s v="No"/>
    <x v="1"/>
    <x v="0"/>
    <n v="1"/>
    <s v="yes"/>
    <s v="12 Oct 2000"/>
    <x v="21"/>
    <n v="37484.449999999997"/>
    <x v="0"/>
    <s v="tier - 1"/>
    <x v="0"/>
  </r>
  <r>
    <s v="Id164"/>
    <s v="Mr. Ben "/>
    <n v="35.625"/>
    <x v="0"/>
    <n v="8.9"/>
    <x v="0"/>
    <s v="No"/>
    <x v="0"/>
    <x v="0"/>
    <n v="0"/>
    <s v="yes"/>
    <s v="27 Sep 2002"/>
    <x v="43"/>
    <n v="37465.339999999997"/>
    <x v="0"/>
    <s v="tier - 2"/>
    <x v="1"/>
  </r>
  <r>
    <s v="Id165"/>
    <s v="Ms. Jana "/>
    <n v="42.69"/>
    <x v="0"/>
    <n v="4.8899999999999997"/>
    <x v="2"/>
    <s v="No"/>
    <x v="0"/>
    <x v="1"/>
    <n v="1"/>
    <s v="yes"/>
    <s v="3 Aug 1979"/>
    <x v="18"/>
    <n v="37425.94"/>
    <x v="1"/>
    <s v="tier - 1"/>
    <x v="3"/>
  </r>
  <r>
    <s v="Id166"/>
    <s v="Mr. Jay "/>
    <n v="37.869999999999997"/>
    <x v="0"/>
    <n v="4.29"/>
    <x v="2"/>
    <s v="yes"/>
    <x v="0"/>
    <x v="1"/>
    <n v="1"/>
    <s v="yes"/>
    <s v="30 Oct 1969"/>
    <x v="16"/>
    <n v="37277.269999999997"/>
    <x v="0"/>
    <s v="tier - 3"/>
    <x v="3"/>
  </r>
  <r>
    <s v="Id167"/>
    <s v="Ms. Marie-Helene "/>
    <n v="40.61"/>
    <x v="0"/>
    <n v="8"/>
    <x v="0"/>
    <s v="yes"/>
    <x v="0"/>
    <x v="0"/>
    <n v="1"/>
    <s v="yes"/>
    <s v="9 Nov 1975"/>
    <x v="27"/>
    <n v="37272.339999999997"/>
    <x v="1"/>
    <s v="tier - 3"/>
    <x v="3"/>
  </r>
  <r>
    <s v="Id168"/>
    <s v="Ms. Bret "/>
    <n v="30.78"/>
    <x v="0"/>
    <n v="4.67"/>
    <x v="2"/>
    <s v="yes"/>
    <x v="0"/>
    <x v="0"/>
    <n v="0"/>
    <s v="yes"/>
    <s v="17 Nov 1985"/>
    <x v="17"/>
    <n v="37270.15"/>
    <x v="1"/>
    <s v="tier - 1"/>
    <x v="2"/>
  </r>
  <r>
    <s v="Id169"/>
    <s v="Mr. Gardner "/>
    <n v="49.49"/>
    <x v="0"/>
    <n v="4.5"/>
    <x v="2"/>
    <s v="No"/>
    <x v="0"/>
    <x v="0"/>
    <n v="0"/>
    <s v="yes"/>
    <s v="17 Oct 1990"/>
    <x v="3"/>
    <n v="37251.22"/>
    <x v="1"/>
    <s v="tier - 2"/>
    <x v="3"/>
  </r>
  <r>
    <s v="Id170"/>
    <s v="Mr. Bobby "/>
    <n v="37.619999999999997"/>
    <x v="0"/>
    <n v="6.32"/>
    <x v="1"/>
    <s v="yes"/>
    <x v="1"/>
    <x v="0"/>
    <n v="2"/>
    <s v="yes"/>
    <s v="5 Sep 2000"/>
    <x v="21"/>
    <n v="37165.160000000003"/>
    <x v="0"/>
    <s v="tier - 3"/>
    <x v="10"/>
  </r>
  <r>
    <s v="Id171"/>
    <s v="Ms. Natalie "/>
    <n v="36.08"/>
    <x v="0"/>
    <n v="6.1"/>
    <x v="1"/>
    <s v="yes"/>
    <x v="0"/>
    <x v="0"/>
    <n v="1"/>
    <s v="yes"/>
    <s v="30 Oct 1995"/>
    <x v="40"/>
    <n v="37133.9"/>
    <x v="1"/>
    <s v="tier - 2"/>
    <x v="0"/>
  </r>
  <r>
    <s v="Id172"/>
    <s v="Ms. Lina "/>
    <n v="33.5"/>
    <x v="0"/>
    <n v="5.4"/>
    <x v="2"/>
    <s v="No"/>
    <x v="0"/>
    <x v="0"/>
    <n v="0"/>
    <s v="yes"/>
    <s v="10 Jun 1989"/>
    <x v="4"/>
    <n v="37079.370000000003"/>
    <x v="1"/>
    <s v="tier - 3"/>
    <x v="3"/>
  </r>
  <r>
    <s v="Id173"/>
    <s v="Mr. Zebulon "/>
    <n v="47.46"/>
    <x v="0"/>
    <n v="6.24"/>
    <x v="1"/>
    <s v="yes"/>
    <x v="0"/>
    <x v="0"/>
    <n v="1"/>
    <s v="yes"/>
    <s v="17 Dec 1988"/>
    <x v="23"/>
    <n v="37076.370000000003"/>
    <x v="1"/>
    <s v="tier - 1"/>
    <x v="3"/>
  </r>
  <r>
    <s v="Id174"/>
    <s v="Ms. Amanda "/>
    <n v="49.24"/>
    <x v="0"/>
    <n v="4.45"/>
    <x v="2"/>
    <s v="No"/>
    <x v="0"/>
    <x v="0"/>
    <n v="0"/>
    <s v="yes"/>
    <s v="1 Nov 1991"/>
    <x v="42"/>
    <n v="37040.879999999997"/>
    <x v="1"/>
    <s v="tier - 2"/>
    <x v="3"/>
  </r>
  <r>
    <s v="Id175"/>
    <s v="Mr. Greg "/>
    <n v="54.4"/>
    <x v="0"/>
    <n v="5.22"/>
    <x v="2"/>
    <s v="No"/>
    <x v="0"/>
    <x v="0"/>
    <n v="1"/>
    <s v="yes"/>
    <s v="13 Sep 1992"/>
    <x v="34"/>
    <n v="36976.449999999997"/>
    <x v="1"/>
    <s v="tier - 3"/>
    <x v="3"/>
  </r>
  <r>
    <s v="Id176"/>
    <s v="Mr. John "/>
    <n v="35.53"/>
    <x v="0"/>
    <n v="4.6100000000000003"/>
    <x v="2"/>
    <s v="No"/>
    <x v="0"/>
    <x v="0"/>
    <n v="1"/>
    <s v="yes"/>
    <s v="25 Aug 1992"/>
    <x v="34"/>
    <n v="36950.26"/>
    <x v="0"/>
    <s v="tier - 1"/>
    <x v="0"/>
  </r>
  <r>
    <s v="Id177"/>
    <s v="Ms. Kelsey "/>
    <n v="39.729999999999997"/>
    <x v="0"/>
    <n v="6.24"/>
    <x v="1"/>
    <s v="No"/>
    <x v="0"/>
    <x v="0"/>
    <n v="0"/>
    <s v="yes"/>
    <s v="13 Aug 1977"/>
    <x v="29"/>
    <n v="36935.64"/>
    <x v="1"/>
    <s v="tier - 1"/>
    <x v="3"/>
  </r>
  <r>
    <s v="Id178"/>
    <s v="Ms. Bronwen "/>
    <n v="35.68"/>
    <x v="0"/>
    <n v="10.039999999999999"/>
    <x v="0"/>
    <s v="No"/>
    <x v="0"/>
    <x v="0"/>
    <n v="0"/>
    <s v="yes"/>
    <s v="22 Oct 1968"/>
    <x v="0"/>
    <n v="36922.61"/>
    <x v="1"/>
    <s v="tier - 1"/>
    <x v="3"/>
  </r>
  <r>
    <s v="Id179"/>
    <s v="Ms. Manuela "/>
    <n v="48.86"/>
    <x v="0"/>
    <n v="6.09"/>
    <x v="1"/>
    <s v="No"/>
    <x v="0"/>
    <x v="0"/>
    <n v="0"/>
    <s v="yes"/>
    <s v="10 Jun 1991"/>
    <x v="42"/>
    <n v="36911.99"/>
    <x v="1"/>
    <s v="tier - 2"/>
    <x v="3"/>
  </r>
  <r>
    <s v="Id180"/>
    <s v="Ms. Jennifer "/>
    <n v="34.799999999999997"/>
    <x v="0"/>
    <n v="11.4"/>
    <x v="0"/>
    <s v="yes"/>
    <x v="0"/>
    <x v="1"/>
    <n v="1"/>
    <s v="No"/>
    <s v="24 Jul 1963"/>
    <x v="8"/>
    <n v="36910.61"/>
    <x v="1"/>
    <s v="tier - 2"/>
    <x v="3"/>
  </r>
  <r>
    <s v="Id181"/>
    <s v="Ms. Abby "/>
    <n v="32.49"/>
    <x v="0"/>
    <n v="4.29"/>
    <x v="2"/>
    <s v="No"/>
    <x v="0"/>
    <x v="1"/>
    <n v="1"/>
    <s v="yes"/>
    <s v="21 Jun 2003"/>
    <x v="39"/>
    <n v="36898.730000000003"/>
    <x v="1"/>
    <s v="tier - 1"/>
    <x v="1"/>
  </r>
  <r>
    <s v="Id182"/>
    <s v="Mr. Tyler "/>
    <n v="39"/>
    <x v="0"/>
    <n v="5.7"/>
    <x v="1"/>
    <s v="No"/>
    <x v="0"/>
    <x v="0"/>
    <n v="2"/>
    <s v="yes"/>
    <s v="5 Dec 1972"/>
    <x v="28"/>
    <n v="36889.99"/>
    <x v="0"/>
    <s v="tier - 3"/>
    <x v="3"/>
  </r>
  <r>
    <s v="Id183"/>
    <s v="Mr. Jeffrey "/>
    <n v="35.299999999999997"/>
    <x v="0"/>
    <n v="6.09"/>
    <x v="1"/>
    <s v="No"/>
    <x v="0"/>
    <x v="0"/>
    <n v="1"/>
    <s v="yes"/>
    <s v="4 Jul 1992"/>
    <x v="34"/>
    <n v="36837.47"/>
    <x v="1"/>
    <s v="tier - 3"/>
    <x v="3"/>
  </r>
  <r>
    <s v="Id184"/>
    <s v="Mr. Matthew "/>
    <n v="33.42"/>
    <x v="0"/>
    <n v="10.67"/>
    <x v="0"/>
    <s v="No"/>
    <x v="0"/>
    <x v="0"/>
    <n v="0"/>
    <s v="yes"/>
    <s v="28 Dec 1965"/>
    <x v="11"/>
    <n v="36795.29"/>
    <x v="1"/>
    <s v="tier - 1"/>
    <x v="3"/>
  </r>
  <r>
    <s v="Id185"/>
    <s v="Mr. Ryan "/>
    <n v="37.18"/>
    <x v="0"/>
    <n v="6.75"/>
    <x v="0"/>
    <s v="yes"/>
    <x v="0"/>
    <x v="0"/>
    <n v="2"/>
    <s v="yes"/>
    <s v="14 Jul 1970"/>
    <x v="2"/>
    <n v="36786.370000000003"/>
    <x v="0"/>
    <s v="tier - 1"/>
    <x v="3"/>
  </r>
  <r>
    <s v="Id186"/>
    <s v="Ms. Amy "/>
    <n v="33.33"/>
    <x v="0"/>
    <n v="9.26"/>
    <x v="0"/>
    <s v="yes"/>
    <x v="0"/>
    <x v="0"/>
    <n v="2"/>
    <s v="No"/>
    <s v="29 Jul 1961"/>
    <x v="12"/>
    <n v="36580.28"/>
    <x v="1"/>
    <s v="tier - 2"/>
    <x v="0"/>
  </r>
  <r>
    <s v="Id187"/>
    <s v="Mr. Andrew "/>
    <n v="53.21"/>
    <x v="0"/>
    <n v="4.2699999999999996"/>
    <x v="2"/>
    <s v="No"/>
    <x v="0"/>
    <x v="0"/>
    <n v="1"/>
    <s v="yes"/>
    <s v="9 Oct 1992"/>
    <x v="34"/>
    <n v="36572.800000000003"/>
    <x v="0"/>
    <s v="tier - 2"/>
    <x v="3"/>
  </r>
  <r>
    <s v="Id188"/>
    <s v="Mr. George "/>
    <n v="38.729999999999997"/>
    <x v="0"/>
    <n v="11.51"/>
    <x v="0"/>
    <s v="No"/>
    <x v="0"/>
    <x v="0"/>
    <n v="2"/>
    <s v="yes"/>
    <s v="9 Aug 1973"/>
    <x v="30"/>
    <n v="36541.550000000003"/>
    <x v="1"/>
    <s v="tier - 3"/>
    <x v="3"/>
  </r>
  <r>
    <s v="Id189"/>
    <s v="Ms. Sarah "/>
    <n v="29.73"/>
    <x v="1"/>
    <n v="7.22"/>
    <x v="0"/>
    <s v="No"/>
    <x v="0"/>
    <x v="0"/>
    <n v="0"/>
    <s v="yes"/>
    <s v="19 Nov 1962"/>
    <x v="5"/>
    <n v="36445.550000000003"/>
    <x v="1"/>
    <s v="tier - 2"/>
    <x v="3"/>
  </r>
  <r>
    <s v="Id190"/>
    <s v="Ms. Lara "/>
    <n v="34.700000000000003"/>
    <x v="0"/>
    <n v="4.37"/>
    <x v="2"/>
    <s v="No"/>
    <x v="0"/>
    <x v="1"/>
    <n v="1"/>
    <s v="yes"/>
    <s v="9 Dec 2003"/>
    <x v="39"/>
    <n v="36397.58"/>
    <x v="1"/>
    <s v="tier - 3"/>
    <x v="3"/>
  </r>
  <r>
    <s v="Id191"/>
    <s v="Mr. Sebastien "/>
    <n v="38.28"/>
    <x v="0"/>
    <n v="11.56"/>
    <x v="0"/>
    <s v="yes"/>
    <x v="0"/>
    <x v="0"/>
    <n v="1"/>
    <s v="yes"/>
    <s v="5 Jun 1975"/>
    <x v="19"/>
    <n v="36350.71"/>
    <x v="0"/>
    <s v="tier - 2"/>
    <x v="3"/>
  </r>
  <r>
    <s v="Id192"/>
    <s v="Mr. Padraig "/>
    <n v="33.57"/>
    <x v="0"/>
    <n v="8.82"/>
    <x v="0"/>
    <s v="yes"/>
    <x v="0"/>
    <x v="0"/>
    <n v="0"/>
    <s v="yes"/>
    <s v="18 Oct 1967"/>
    <x v="22"/>
    <n v="36332.449999999997"/>
    <x v="0"/>
    <s v="tier - 3"/>
    <x v="3"/>
  </r>
  <r>
    <s v="Id193"/>
    <s v="Ms. Heather "/>
    <n v="52.06"/>
    <x v="0"/>
    <n v="4.6900000000000004"/>
    <x v="2"/>
    <s v="No"/>
    <x v="0"/>
    <x v="0"/>
    <n v="1"/>
    <s v="yes"/>
    <s v="16 Jun 1992"/>
    <x v="34"/>
    <n v="36314.050000000003"/>
    <x v="1"/>
    <s v="tier - 2"/>
    <x v="3"/>
  </r>
  <r>
    <s v="Id194"/>
    <s v="Mr. Jorge "/>
    <n v="38.17"/>
    <x v="0"/>
    <n v="4.53"/>
    <x v="2"/>
    <s v="No"/>
    <x v="1"/>
    <x v="0"/>
    <n v="1"/>
    <s v="yes"/>
    <s v="25 Dec 2004"/>
    <x v="41"/>
    <n v="36307.800000000003"/>
    <x v="0"/>
    <s v="tier - 2"/>
    <x v="0"/>
  </r>
  <r>
    <s v="Id195"/>
    <s v="Mr. Jack "/>
    <n v="36.954999999999998"/>
    <x v="0"/>
    <n v="5.84"/>
    <x v="1"/>
    <s v="No"/>
    <x v="0"/>
    <x v="1"/>
    <n v="1"/>
    <s v="yes"/>
    <s v="5 Sep 2003"/>
    <x v="39"/>
    <n v="36219.410000000003"/>
    <x v="0"/>
    <s v="tier - 1"/>
    <x v="1"/>
  </r>
  <r>
    <s v="Id196"/>
    <s v="Mr. Felix "/>
    <n v="34.4"/>
    <x v="0"/>
    <n v="4.9000000000000004"/>
    <x v="2"/>
    <s v="No"/>
    <x v="0"/>
    <x v="1"/>
    <n v="1"/>
    <s v="yes"/>
    <s v="28 Dec 1993"/>
    <x v="20"/>
    <n v="36197.699999999997"/>
    <x v="0"/>
    <s v="tier - 3"/>
    <x v="3"/>
  </r>
  <r>
    <s v="Id197"/>
    <s v="Mr. Christopher "/>
    <n v="31.73"/>
    <x v="0"/>
    <n v="4.3"/>
    <x v="2"/>
    <s v="No"/>
    <x v="0"/>
    <x v="0"/>
    <n v="0"/>
    <s v="yes"/>
    <s v="1 Oct 1999"/>
    <x v="35"/>
    <n v="36189.1"/>
    <x v="0"/>
    <s v="tier - 3"/>
    <x v="4"/>
  </r>
  <r>
    <s v="Id198"/>
    <s v="Mr. Jesse "/>
    <n v="36.64"/>
    <x v="0"/>
    <n v="11.34"/>
    <x v="0"/>
    <s v="No"/>
    <x v="0"/>
    <x v="0"/>
    <n v="0"/>
    <s v="yes"/>
    <s v="6 Dec 1974"/>
    <x v="19"/>
    <n v="36182.870000000003"/>
    <x v="1"/>
    <s v="tier - 3"/>
    <x v="1"/>
  </r>
  <r>
    <s v="Id199"/>
    <s v="Ms. Jill "/>
    <n v="36.85"/>
    <x v="0"/>
    <n v="5.88"/>
    <x v="1"/>
    <s v="No"/>
    <x v="1"/>
    <x v="0"/>
    <n v="1"/>
    <s v="yes"/>
    <s v="30 Aug 2004"/>
    <x v="41"/>
    <n v="36149.480000000003"/>
    <x v="1"/>
    <s v="tier - 2"/>
    <x v="0"/>
  </r>
  <r>
    <s v="Id200"/>
    <s v="Mr. William "/>
    <n v="33.33"/>
    <x v="0"/>
    <n v="5.01"/>
    <x v="2"/>
    <s v="yes"/>
    <x v="0"/>
    <x v="1"/>
    <n v="1"/>
    <s v="yes"/>
    <s v="12 Jun 1997"/>
    <x v="31"/>
    <n v="36124.57"/>
    <x v="0"/>
    <s v="tier - 3"/>
    <x v="0"/>
  </r>
  <r>
    <s v="Id201"/>
    <s v="Mr. Alejandro "/>
    <n v="39.14"/>
    <x v="0"/>
    <n v="4.4000000000000004"/>
    <x v="2"/>
    <s v="No"/>
    <x v="0"/>
    <x v="1"/>
    <n v="1"/>
    <s v="yes"/>
    <s v="4 Nov 1979"/>
    <x v="18"/>
    <n v="36090.49"/>
    <x v="1"/>
    <s v="tier - 2"/>
    <x v="3"/>
  </r>
  <r>
    <s v="Id202"/>
    <s v="Mr. Ian "/>
    <n v="32.9"/>
    <x v="0"/>
    <n v="6.26"/>
    <x v="1"/>
    <s v="yes"/>
    <x v="0"/>
    <x v="0"/>
    <n v="0"/>
    <s v="yes"/>
    <s v="20 Aug 1996"/>
    <x v="45"/>
    <n v="36085.22"/>
    <x v="0"/>
    <s v="tier - 1"/>
    <x v="3"/>
  </r>
  <r>
    <s v="Id203"/>
    <s v="Mr. Hector "/>
    <n v="29.78"/>
    <x v="1"/>
    <n v="10.27"/>
    <x v="0"/>
    <s v="yes"/>
    <x v="0"/>
    <x v="1"/>
    <n v="1"/>
    <s v="yes"/>
    <s v="22 Jul 1963"/>
    <x v="8"/>
    <n v="36074.339999999997"/>
    <x v="1"/>
    <s v="tier - 1"/>
    <x v="3"/>
  </r>
  <r>
    <s v="Id204"/>
    <s v="Ms. Rebecca "/>
    <n v="32.78"/>
    <x v="0"/>
    <n v="5.27"/>
    <x v="2"/>
    <s v="No"/>
    <x v="0"/>
    <x v="0"/>
    <n v="0"/>
    <s v="yes"/>
    <s v="4 Sep 1999"/>
    <x v="35"/>
    <n v="36021.01"/>
    <x v="1"/>
    <s v="tier - 3"/>
    <x v="0"/>
  </r>
  <r>
    <s v="Id205"/>
    <s v="Mr. Matt "/>
    <n v="41.65"/>
    <x v="0"/>
    <n v="10.73"/>
    <x v="0"/>
    <s v="yes"/>
    <x v="0"/>
    <x v="0"/>
    <n v="0"/>
    <s v="yes"/>
    <s v="22 Nov 1981"/>
    <x v="36"/>
    <n v="35952.65"/>
    <x v="0"/>
    <s v="tier - 3"/>
    <x v="3"/>
  </r>
  <r>
    <s v="Id206"/>
    <s v="Ms. Elizabeth "/>
    <n v="50.79"/>
    <x v="0"/>
    <n v="4.45"/>
    <x v="2"/>
    <s v="No"/>
    <x v="0"/>
    <x v="0"/>
    <n v="1"/>
    <s v="yes"/>
    <s v="18 Jun 1992"/>
    <x v="34"/>
    <n v="35883.269999999997"/>
    <x v="1"/>
    <s v="tier - 1"/>
    <x v="3"/>
  </r>
  <r>
    <s v="Id207"/>
    <s v="Ms. Grace "/>
    <n v="35.43"/>
    <x v="0"/>
    <n v="5.25"/>
    <x v="2"/>
    <s v="yes"/>
    <x v="0"/>
    <x v="0"/>
    <n v="0"/>
    <s v="yes"/>
    <s v="4 Oct 1976"/>
    <x v="1"/>
    <n v="35733.96"/>
    <x v="1"/>
    <s v="tier - 2"/>
    <x v="3"/>
  </r>
  <r>
    <s v="Id208"/>
    <s v="Mr. Jaime "/>
    <n v="35.25"/>
    <x v="0"/>
    <n v="9.51"/>
    <x v="0"/>
    <s v="No"/>
    <x v="0"/>
    <x v="0"/>
    <n v="0"/>
    <s v="yes"/>
    <s v="15 Jul 1974"/>
    <x v="19"/>
    <n v="35711.39"/>
    <x v="1"/>
    <s v="tier - 3"/>
    <x v="1"/>
  </r>
  <r>
    <s v="Id209"/>
    <s v="Ms. Calesse "/>
    <n v="36.85"/>
    <x v="0"/>
    <n v="11.12"/>
    <x v="0"/>
    <s v="No"/>
    <x v="0"/>
    <x v="0"/>
    <n v="0"/>
    <s v="yes"/>
    <s v="19 Dec 1978"/>
    <x v="9"/>
    <n v="35701.9"/>
    <x v="1"/>
    <s v="tier - 1"/>
    <x v="3"/>
  </r>
  <r>
    <s v="Id210"/>
    <s v="Ms. Kate "/>
    <n v="31.02"/>
    <x v="0"/>
    <n v="4.5599999999999996"/>
    <x v="2"/>
    <s v="No"/>
    <x v="1"/>
    <x v="0"/>
    <n v="1"/>
    <s v="yes"/>
    <s v="17 Dec 2000"/>
    <x v="21"/>
    <n v="35595.589999999997"/>
    <x v="1"/>
    <s v="tier - 3"/>
    <x v="0"/>
  </r>
  <r>
    <s v="Id211"/>
    <s v="Mr. Sergey "/>
    <n v="35.6"/>
    <x v="0"/>
    <n v="4.0199999999999996"/>
    <x v="2"/>
    <s v="yes"/>
    <x v="1"/>
    <x v="0"/>
    <n v="2"/>
    <s v="yes"/>
    <s v="19 Nov 2000"/>
    <x v="21"/>
    <n v="35585.58"/>
    <x v="1"/>
    <s v="tier - 3"/>
    <x v="3"/>
  </r>
  <r>
    <s v="Id212"/>
    <s v="Mr. Timothy "/>
    <n v="34.39"/>
    <x v="0"/>
    <n v="8.7200000000000006"/>
    <x v="0"/>
    <s v="No"/>
    <x v="0"/>
    <x v="0"/>
    <n v="0"/>
    <s v="yes"/>
    <s v="10 Aug 1971"/>
    <x v="14"/>
    <n v="35583.17"/>
    <x v="0"/>
    <s v="tier - 3"/>
    <x v="3"/>
  </r>
  <r>
    <s v="Id213"/>
    <s v="Mr. Andrew "/>
    <n v="29.06"/>
    <x v="1"/>
    <n v="6.25"/>
    <x v="1"/>
    <s v="yes"/>
    <x v="0"/>
    <x v="0"/>
    <n v="1"/>
    <s v="yes"/>
    <s v="29 Aug 1964"/>
    <x v="13"/>
    <n v="35573.26"/>
    <x v="1"/>
    <s v="tier - 1"/>
    <x v="3"/>
  </r>
  <r>
    <s v="Id214"/>
    <s v="Mr. Matthew "/>
    <n v="35.799999999999997"/>
    <x v="0"/>
    <n v="7.32"/>
    <x v="0"/>
    <s v="No"/>
    <x v="0"/>
    <x v="0"/>
    <n v="2"/>
    <s v="yes"/>
    <s v="27 Oct 1973"/>
    <x v="30"/>
    <n v="35547.72"/>
    <x v="0"/>
    <s v="tier - 1"/>
    <x v="3"/>
  </r>
  <r>
    <s v="Id215"/>
    <s v="Ms. Jessica "/>
    <n v="49.8"/>
    <x v="0"/>
    <n v="4.24"/>
    <x v="2"/>
    <s v="No"/>
    <x v="0"/>
    <x v="0"/>
    <n v="1"/>
    <s v="yes"/>
    <s v="13 Sep 1992"/>
    <x v="34"/>
    <n v="35547.47"/>
    <x v="1"/>
    <s v="tier - 3"/>
    <x v="3"/>
  </r>
  <r>
    <s v="Id216"/>
    <s v="Mr. Lawrence "/>
    <n v="35.71"/>
    <x v="0"/>
    <n v="6.84"/>
    <x v="0"/>
    <s v="No"/>
    <x v="0"/>
    <x v="0"/>
    <n v="2"/>
    <s v="yes"/>
    <s v="16 Dec 1973"/>
    <x v="30"/>
    <n v="35517.19"/>
    <x v="1"/>
    <s v="tier - 2"/>
    <x v="3"/>
  </r>
  <r>
    <s v="Id217"/>
    <s v="Mr. Alex "/>
    <n v="30.8"/>
    <x v="0"/>
    <n v="5.23"/>
    <x v="2"/>
    <s v="yes"/>
    <x v="0"/>
    <x v="0"/>
    <n v="1"/>
    <s v="yes"/>
    <s v="20 Nov 1988"/>
    <x v="23"/>
    <n v="35491.64"/>
    <x v="0"/>
    <s v="tier - 2"/>
    <x v="3"/>
  </r>
  <r>
    <s v="Id218"/>
    <s v="Mr. Kevin "/>
    <n v="33.69"/>
    <x v="0"/>
    <n v="9.68"/>
    <x v="0"/>
    <s v="No"/>
    <x v="0"/>
    <x v="0"/>
    <n v="0"/>
    <s v="yes"/>
    <s v="22 Sep 1971"/>
    <x v="14"/>
    <n v="35345.730000000003"/>
    <x v="1"/>
    <s v="tier - 3"/>
    <x v="3"/>
  </r>
  <r>
    <s v="Id219"/>
    <s v="Mr. Gavin "/>
    <n v="42.27"/>
    <x v="0"/>
    <n v="6.05"/>
    <x v="1"/>
    <s v="yes"/>
    <x v="0"/>
    <x v="0"/>
    <n v="1"/>
    <s v="yes"/>
    <s v="19 Sep 1988"/>
    <x v="23"/>
    <n v="35315.96"/>
    <x v="1"/>
    <s v="tier - 1"/>
    <x v="3"/>
  </r>
  <r>
    <s v="Id220"/>
    <s v="Mr. Rick "/>
    <n v="53.25"/>
    <x v="0"/>
    <n v="6.11"/>
    <x v="1"/>
    <s v="yes"/>
    <x v="0"/>
    <x v="1"/>
    <n v="1"/>
    <s v="yes"/>
    <s v="9 Jul 1997"/>
    <x v="31"/>
    <n v="35302.089999999997"/>
    <x v="0"/>
    <s v="tier - 2"/>
    <x v="3"/>
  </r>
  <r>
    <s v="Id221"/>
    <s v="Ms. Andrea "/>
    <n v="26.8"/>
    <x v="1"/>
    <n v="10.93"/>
    <x v="0"/>
    <s v="yes"/>
    <x v="0"/>
    <x v="0"/>
    <n v="0"/>
    <s v="No"/>
    <s v="30 Dec 1967"/>
    <x v="22"/>
    <n v="35160.129999999997"/>
    <x v="1"/>
    <s v="tier - 2"/>
    <x v="3"/>
  </r>
  <r>
    <s v="Id222"/>
    <s v="Mr. Anthony "/>
    <n v="28.5"/>
    <x v="1"/>
    <n v="5.12"/>
    <x v="2"/>
    <s v="No"/>
    <x v="0"/>
    <x v="0"/>
    <n v="1"/>
    <s v="yes"/>
    <s v="22 Dec 1998"/>
    <x v="44"/>
    <n v="35147.53"/>
    <x v="0"/>
    <s v="tier - 1"/>
    <x v="4"/>
  </r>
  <r>
    <s v="Id223"/>
    <s v="Mr. Erik "/>
    <n v="22.895"/>
    <x v="2"/>
    <n v="5.72"/>
    <x v="1"/>
    <s v="No"/>
    <x v="0"/>
    <x v="0"/>
    <n v="0"/>
    <s v="yes"/>
    <s v="29 Jun 1977"/>
    <x v="29"/>
    <n v="35069.370000000003"/>
    <x v="0"/>
    <s v="tier - 1"/>
    <x v="6"/>
  </r>
  <r>
    <s v="Id224"/>
    <s v="Ms. Kiley "/>
    <n v="34.06"/>
    <x v="0"/>
    <n v="11.83"/>
    <x v="0"/>
    <s v="yes"/>
    <x v="0"/>
    <x v="0"/>
    <n v="1"/>
    <s v="yes"/>
    <s v="29 Aug 1975"/>
    <x v="27"/>
    <n v="35050.620000000003"/>
    <x v="1"/>
    <s v="tier - 1"/>
    <x v="3"/>
  </r>
  <r>
    <s v="Id225"/>
    <s v="Ms. Jennifer "/>
    <n v="36.409999999999997"/>
    <x v="0"/>
    <n v="4.55"/>
    <x v="2"/>
    <s v="No"/>
    <x v="0"/>
    <x v="0"/>
    <n v="0"/>
    <s v="yes"/>
    <s v="5 Jul 1982"/>
    <x v="37"/>
    <n v="35000.730000000003"/>
    <x v="1"/>
    <s v="tier - 3"/>
    <x v="3"/>
  </r>
  <r>
    <s v="Id226"/>
    <s v="Mr. Chris "/>
    <n v="52.3"/>
    <x v="0"/>
    <n v="4.87"/>
    <x v="2"/>
    <s v="yes"/>
    <x v="0"/>
    <x v="1"/>
    <n v="1"/>
    <s v="yes"/>
    <s v="22 Aug 1997"/>
    <x v="31"/>
    <n v="34979.86"/>
    <x v="1"/>
    <s v="tier - 2"/>
    <x v="3"/>
  </r>
  <r>
    <s v="Id227"/>
    <s v="Ms. Marian "/>
    <n v="52.66"/>
    <x v="0"/>
    <n v="4.45"/>
    <x v="2"/>
    <s v="No"/>
    <x v="0"/>
    <x v="0"/>
    <n v="1"/>
    <s v="yes"/>
    <s v="22 Aug 1998"/>
    <x v="44"/>
    <n v="34976.42"/>
    <x v="1"/>
    <s v="tier - 1"/>
    <x v="3"/>
  </r>
  <r>
    <s v="Id228"/>
    <s v="Mr. Jeremy "/>
    <n v="29.57"/>
    <x v="1"/>
    <n v="9.42"/>
    <x v="0"/>
    <s v="yes"/>
    <x v="0"/>
    <x v="0"/>
    <n v="0"/>
    <s v="yes"/>
    <s v="7 Oct 1967"/>
    <x v="22"/>
    <n v="34975.68"/>
    <x v="1"/>
    <s v="tier - 2"/>
    <x v="3"/>
  </r>
  <r>
    <s v="Id229"/>
    <s v="Ms. Allison "/>
    <n v="36.99"/>
    <x v="0"/>
    <n v="5.37"/>
    <x v="2"/>
    <s v="yes"/>
    <x v="0"/>
    <x v="1"/>
    <n v="1"/>
    <s v="yes"/>
    <s v="29 Jul 1983"/>
    <x v="33"/>
    <n v="34940.61"/>
    <x v="1"/>
    <s v="tier - 3"/>
    <x v="3"/>
  </r>
  <r>
    <s v="Id230"/>
    <s v="Ms. Elizabeth "/>
    <n v="31.4"/>
    <x v="0"/>
    <n v="4.5999999999999996"/>
    <x v="2"/>
    <s v="yes"/>
    <x v="0"/>
    <x v="0"/>
    <n v="1"/>
    <s v="yes"/>
    <s v="17 Oct 1995"/>
    <x v="40"/>
    <n v="34838.870000000003"/>
    <x v="1"/>
    <s v="tier - 3"/>
    <x v="3"/>
  </r>
  <r>
    <s v="Id231"/>
    <s v="Mr. Andrew "/>
    <n v="34.9"/>
    <x v="0"/>
    <n v="6.22"/>
    <x v="1"/>
    <s v="No"/>
    <x v="0"/>
    <x v="1"/>
    <n v="1"/>
    <s v="yes"/>
    <s v="17 Sep 2003"/>
    <x v="39"/>
    <n v="34828.65"/>
    <x v="0"/>
    <s v="tier - 3"/>
    <x v="3"/>
  </r>
  <r>
    <s v="Id232"/>
    <s v="Mr. Anders "/>
    <n v="31.13"/>
    <x v="0"/>
    <n v="4.5199999999999996"/>
    <x v="2"/>
    <s v="yes"/>
    <x v="0"/>
    <x v="0"/>
    <n v="1"/>
    <s v="yes"/>
    <s v="27 Dec 1995"/>
    <x v="40"/>
    <n v="34806.47"/>
    <x v="0"/>
    <s v="tier - 2"/>
    <x v="0"/>
  </r>
  <r>
    <s v="Id233"/>
    <s v="Mr. Sean "/>
    <n v="34.799999999999997"/>
    <x v="0"/>
    <n v="6.18"/>
    <x v="1"/>
    <s v="No"/>
    <x v="0"/>
    <x v="1"/>
    <n v="1"/>
    <s v="yes"/>
    <s v="3 Jul 2003"/>
    <x v="39"/>
    <n v="34779.620000000003"/>
    <x v="0"/>
    <s v="tier - 2"/>
    <x v="3"/>
  </r>
  <r>
    <s v="Id234"/>
    <s v="Mr. Brian "/>
    <n v="31.68"/>
    <x v="0"/>
    <n v="4.4000000000000004"/>
    <x v="2"/>
    <s v="No"/>
    <x v="0"/>
    <x v="0"/>
    <n v="0"/>
    <s v="yes"/>
    <s v="7 Jul 1994"/>
    <x v="6"/>
    <n v="34672.15"/>
    <x v="0"/>
    <s v="tier - 3"/>
    <x v="0"/>
  </r>
  <r>
    <s v="Id235"/>
    <s v="Mr. Jeremy "/>
    <n v="33.534999999999997"/>
    <x v="0"/>
    <n v="6.23"/>
    <x v="1"/>
    <s v="No"/>
    <x v="1"/>
    <x v="0"/>
    <n v="1"/>
    <s v="yes"/>
    <s v="9 Oct 2004"/>
    <x v="41"/>
    <n v="34617.839999999997"/>
    <x v="0"/>
    <s v="tier - 3"/>
    <x v="4"/>
  </r>
  <r>
    <s v="Id236"/>
    <s v="Ms. Susannah "/>
    <n v="31.92"/>
    <x v="0"/>
    <n v="5.33"/>
    <x v="2"/>
    <s v="yes"/>
    <x v="0"/>
    <x v="0"/>
    <n v="0"/>
    <s v="yes"/>
    <s v="25 Nov 1976"/>
    <x v="1"/>
    <n v="34543.39"/>
    <x v="1"/>
    <s v="tier - 3"/>
    <x v="3"/>
  </r>
  <r>
    <s v="Id237"/>
    <s v="Mr. Randy "/>
    <n v="32.700000000000003"/>
    <x v="0"/>
    <n v="4.09"/>
    <x v="2"/>
    <s v="No"/>
    <x v="0"/>
    <x v="0"/>
    <n v="1"/>
    <s v="yes"/>
    <s v="24 Jun 1998"/>
    <x v="44"/>
    <n v="34472.839999999997"/>
    <x v="0"/>
    <s v="tier - 3"/>
    <x v="3"/>
  </r>
  <r>
    <s v="Id238"/>
    <s v="Mr. Leslie "/>
    <n v="41.25"/>
    <x v="0"/>
    <n v="5.19"/>
    <x v="2"/>
    <s v="No"/>
    <x v="0"/>
    <x v="0"/>
    <n v="0"/>
    <s v="yes"/>
    <s v="24 Sep 1990"/>
    <x v="3"/>
    <n v="34456.269999999997"/>
    <x v="0"/>
    <s v="tier - 2"/>
    <x v="3"/>
  </r>
  <r>
    <s v="Id239"/>
    <s v="Ms. Brittany "/>
    <n v="33.11"/>
    <x v="0"/>
    <n v="4.12"/>
    <x v="2"/>
    <s v="No"/>
    <x v="0"/>
    <x v="1"/>
    <n v="1"/>
    <s v="yes"/>
    <s v="5 Oct 2003"/>
    <x v="39"/>
    <n v="34439.86"/>
    <x v="1"/>
    <s v="tier - 1"/>
    <x v="0"/>
  </r>
  <r>
    <s v="Id240"/>
    <s v="Ms. Cassie "/>
    <n v="36.159999999999997"/>
    <x v="0"/>
    <n v="5.0999999999999996"/>
    <x v="2"/>
    <s v="No"/>
    <x v="0"/>
    <x v="0"/>
    <n v="1"/>
    <s v="yes"/>
    <s v="1 Oct 1984"/>
    <x v="32"/>
    <n v="34402.22"/>
    <x v="1"/>
    <s v="tier - 3"/>
    <x v="3"/>
  </r>
  <r>
    <s v="Id241"/>
    <s v="Mr. Peter "/>
    <n v="33.72"/>
    <x v="0"/>
    <n v="6.21"/>
    <x v="1"/>
    <s v="yes"/>
    <x v="0"/>
    <x v="1"/>
    <n v="1"/>
    <s v="yes"/>
    <s v="2 Oct 1983"/>
    <x v="33"/>
    <n v="34307.22"/>
    <x v="1"/>
    <s v="tier - 2"/>
    <x v="1"/>
  </r>
  <r>
    <s v="Id242"/>
    <s v="Mr. Douglas "/>
    <n v="37.74"/>
    <x v="0"/>
    <n v="9.5299999999999994"/>
    <x v="0"/>
    <s v="yes"/>
    <x v="0"/>
    <x v="0"/>
    <n v="1"/>
    <s v="yes"/>
    <s v="11 Oct 1986"/>
    <x v="26"/>
    <n v="34293.120000000003"/>
    <x v="0"/>
    <s v="tier - 2"/>
    <x v="3"/>
  </r>
  <r>
    <s v="Id243"/>
    <s v="Mr. Dan "/>
    <n v="48.75"/>
    <x v="0"/>
    <n v="4.6399999999999997"/>
    <x v="2"/>
    <s v="yes"/>
    <x v="0"/>
    <x v="0"/>
    <n v="1"/>
    <s v="yes"/>
    <s v="30 Oct 1995"/>
    <x v="40"/>
    <n v="34289.43"/>
    <x v="0"/>
    <s v="tier - 1"/>
    <x v="3"/>
  </r>
  <r>
    <s v="Id244"/>
    <s v="Mr. Dan "/>
    <n v="31.065000000000001"/>
    <x v="0"/>
    <n v="5.05"/>
    <x v="2"/>
    <s v="No"/>
    <x v="0"/>
    <x v="0"/>
    <n v="1"/>
    <s v="yes"/>
    <s v="11 Jun 1998"/>
    <x v="44"/>
    <n v="34254.050000000003"/>
    <x v="0"/>
    <s v="tier - 3"/>
    <x v="9"/>
  </r>
  <r>
    <s v="Id245"/>
    <s v="Mr. Eric "/>
    <n v="23.55"/>
    <x v="2"/>
    <n v="10.38"/>
    <x v="0"/>
    <s v="No"/>
    <x v="0"/>
    <x v="0"/>
    <n v="0"/>
    <s v="yes"/>
    <s v="5 Jul 1962"/>
    <x v="5"/>
    <n v="34218.019999999997"/>
    <x v="0"/>
    <s v="tier - 1"/>
    <x v="3"/>
  </r>
  <r>
    <s v="Id246"/>
    <s v="Mr. Les "/>
    <n v="30.18"/>
    <x v="0"/>
    <n v="8.31"/>
    <x v="0"/>
    <s v="yes"/>
    <x v="0"/>
    <x v="0"/>
    <n v="1"/>
    <s v="yes"/>
    <s v="21 Jul 1975"/>
    <x v="27"/>
    <n v="34210.33"/>
    <x v="1"/>
    <s v="tier - 1"/>
    <x v="1"/>
  </r>
  <r>
    <s v="Id247"/>
    <s v="Ms. Stephanie "/>
    <n v="29.94"/>
    <x v="1"/>
    <n v="7.59"/>
    <x v="0"/>
    <s v="No"/>
    <x v="0"/>
    <x v="0"/>
    <n v="0"/>
    <s v="yes"/>
    <s v="25 Aug 1971"/>
    <x v="14"/>
    <n v="34205.07"/>
    <x v="1"/>
    <s v="tier - 2"/>
    <x v="3"/>
  </r>
  <r>
    <s v="Id248"/>
    <s v="Ms. Melissa "/>
    <n v="31.4"/>
    <x v="0"/>
    <n v="5.49"/>
    <x v="2"/>
    <s v="No"/>
    <x v="0"/>
    <x v="0"/>
    <n v="0"/>
    <s v="yes"/>
    <s v="6 Nov 1999"/>
    <x v="35"/>
    <n v="34166.269999999997"/>
    <x v="1"/>
    <s v="tier - 3"/>
    <x v="3"/>
  </r>
  <r>
    <s v="Id249"/>
    <s v="Ms. Ashley "/>
    <n v="53.06"/>
    <x v="0"/>
    <n v="11.68"/>
    <x v="0"/>
    <s v="No"/>
    <x v="0"/>
    <x v="0"/>
    <n v="0"/>
    <s v="yes"/>
    <s v="26 Dec 2002"/>
    <x v="43"/>
    <n v="34084.68"/>
    <x v="1"/>
    <s v="tier - 3"/>
    <x v="3"/>
  </r>
  <r>
    <s v="Id250"/>
    <s v="Ms. Stephanie "/>
    <n v="30.25"/>
    <x v="0"/>
    <n v="4.1900000000000004"/>
    <x v="2"/>
    <s v="No"/>
    <x v="0"/>
    <x v="0"/>
    <n v="2"/>
    <s v="yes"/>
    <s v="26 Jul 1972"/>
    <x v="28"/>
    <n v="34053.360000000001"/>
    <x v="1"/>
    <s v="tier - 2"/>
    <x v="3"/>
  </r>
  <r>
    <s v="Id251"/>
    <s v="Ms. Kylie "/>
    <n v="46.68"/>
    <x v="0"/>
    <n v="4.01"/>
    <x v="2"/>
    <s v="No"/>
    <x v="0"/>
    <x v="0"/>
    <n v="0"/>
    <s v="yes"/>
    <s v="25 Sep 1994"/>
    <x v="6"/>
    <n v="33975.47"/>
    <x v="1"/>
    <s v="tier - 2"/>
    <x v="3"/>
  </r>
  <r>
    <s v="Id252"/>
    <s v="Ms. Kelly "/>
    <n v="30.4"/>
    <x v="0"/>
    <n v="5.91"/>
    <x v="1"/>
    <s v="No"/>
    <x v="1"/>
    <x v="0"/>
    <n v="2"/>
    <s v="yes"/>
    <s v="27 Dec 2000"/>
    <x v="21"/>
    <n v="33907.550000000003"/>
    <x v="1"/>
    <s v="tier - 2"/>
    <x v="1"/>
  </r>
  <r>
    <s v="Id253"/>
    <s v="Ms. Carrie "/>
    <n v="30.2"/>
    <x v="0"/>
    <n v="4.47"/>
    <x v="2"/>
    <s v="yes"/>
    <x v="0"/>
    <x v="1"/>
    <n v="1"/>
    <s v="yes"/>
    <s v="9 Aug 1997"/>
    <x v="31"/>
    <n v="33900.65"/>
    <x v="1"/>
    <s v="tier - 3"/>
    <x v="3"/>
  </r>
  <r>
    <s v="Id254"/>
    <s v="Mr. Alex "/>
    <n v="51.18"/>
    <x v="0"/>
    <n v="4.5599999999999996"/>
    <x v="2"/>
    <s v="yes"/>
    <x v="1"/>
    <x v="0"/>
    <n v="2"/>
    <s v="yes"/>
    <s v="26 Oct 2000"/>
    <x v="21"/>
    <n v="33829.39"/>
    <x v="1"/>
    <s v="tier - 3"/>
    <x v="3"/>
  </r>
  <r>
    <s v="Id255"/>
    <s v="Mr. Zach "/>
    <n v="22.18"/>
    <x v="2"/>
    <n v="9.9"/>
    <x v="0"/>
    <s v="No"/>
    <x v="0"/>
    <x v="0"/>
    <n v="0"/>
    <s v="yes"/>
    <s v="11 Dec 1962"/>
    <x v="5"/>
    <n v="33753.32"/>
    <x v="0"/>
    <s v="tier - 3"/>
    <x v="3"/>
  </r>
  <r>
    <s v="Id256"/>
    <s v="Mr. Alan "/>
    <n v="31.92"/>
    <x v="0"/>
    <n v="5.1100000000000003"/>
    <x v="2"/>
    <s v="No"/>
    <x v="0"/>
    <x v="1"/>
    <n v="1"/>
    <s v="yes"/>
    <s v="12 Sep 2003"/>
    <x v="39"/>
    <n v="33750.29"/>
    <x v="0"/>
    <s v="tier - 3"/>
    <x v="1"/>
  </r>
  <r>
    <s v="Id257"/>
    <s v="Mr. Nate "/>
    <n v="31.73"/>
    <x v="0"/>
    <n v="5.73"/>
    <x v="1"/>
    <s v="No"/>
    <x v="1"/>
    <x v="0"/>
    <n v="1"/>
    <s v="yes"/>
    <s v="1 Nov 2004"/>
    <x v="41"/>
    <n v="33732.69"/>
    <x v="0"/>
    <s v="tier - 1"/>
    <x v="6"/>
  </r>
  <r>
    <s v="Id258"/>
    <s v="Mr. Jesse "/>
    <n v="45.52"/>
    <x v="0"/>
    <n v="6.04"/>
    <x v="1"/>
    <s v="No"/>
    <x v="0"/>
    <x v="1"/>
    <n v="1"/>
    <s v="yes"/>
    <s v="28 Nov 1993"/>
    <x v="20"/>
    <n v="33707.550000000003"/>
    <x v="1"/>
    <s v="tier - 2"/>
    <x v="3"/>
  </r>
  <r>
    <s v="Id259"/>
    <s v="Mr. Jason "/>
    <n v="52.81"/>
    <x v="0"/>
    <n v="5.19"/>
    <x v="2"/>
    <s v="No"/>
    <x v="0"/>
    <x v="1"/>
    <n v="1"/>
    <s v="yes"/>
    <s v="9 Sep 2003"/>
    <x v="39"/>
    <n v="33611.71"/>
    <x v="0"/>
    <s v="tier - 2"/>
    <x v="3"/>
  </r>
  <r>
    <s v="Id260"/>
    <s v="Ms. Megan "/>
    <n v="33.58"/>
    <x v="0"/>
    <n v="5.56"/>
    <x v="2"/>
    <s v="No"/>
    <x v="0"/>
    <x v="0"/>
    <n v="1"/>
    <s v="yes"/>
    <s v="22 Jul 1984"/>
    <x v="32"/>
    <n v="33527.1"/>
    <x v="1"/>
    <s v="tier - 3"/>
    <x v="3"/>
  </r>
  <r>
    <s v="Id261"/>
    <s v="Mr. Luke "/>
    <n v="30.684999999999999"/>
    <x v="0"/>
    <n v="8.23"/>
    <x v="0"/>
    <s v="No"/>
    <x v="0"/>
    <x v="0"/>
    <n v="0"/>
    <s v="yes"/>
    <s v="25 Aug 2002"/>
    <x v="43"/>
    <n v="33475.82"/>
    <x v="0"/>
    <s v="tier - 1"/>
    <x v="11"/>
  </r>
  <r>
    <s v="Id262"/>
    <s v="Ms. Jacy "/>
    <n v="37.524999999999999"/>
    <x v="0"/>
    <n v="9.0299999999999994"/>
    <x v="0"/>
    <s v="yes"/>
    <x v="0"/>
    <x v="0"/>
    <n v="2"/>
    <s v="No"/>
    <s v="18 Jun 1970"/>
    <x v="2"/>
    <n v="33471.97"/>
    <x v="1"/>
    <s v="tier - 2"/>
    <x v="1"/>
  </r>
  <r>
    <s v="Id263"/>
    <s v="Mr. Simon "/>
    <n v="34.5"/>
    <x v="0"/>
    <n v="4.07"/>
    <x v="2"/>
    <s v="yes"/>
    <x v="0"/>
    <x v="0"/>
    <n v="0"/>
    <s v="yes"/>
    <s v="7 Dec 1985"/>
    <x v="17"/>
    <n v="33450.99"/>
    <x v="1"/>
    <s v="tier - 2"/>
    <x v="3"/>
  </r>
  <r>
    <s v="Id264"/>
    <s v="Ms. Ainsley "/>
    <n v="28.16"/>
    <x v="1"/>
    <n v="5.77"/>
    <x v="1"/>
    <s v="No"/>
    <x v="0"/>
    <x v="0"/>
    <n v="2"/>
    <s v="yes"/>
    <s v="5 Sep 1972"/>
    <x v="28"/>
    <n v="33344.449999999997"/>
    <x v="1"/>
    <s v="tier - 3"/>
    <x v="3"/>
  </r>
  <r>
    <s v="Id265"/>
    <s v="Ms. Erica "/>
    <n v="30.02"/>
    <x v="0"/>
    <n v="5.98"/>
    <x v="1"/>
    <s v="No"/>
    <x v="0"/>
    <x v="1"/>
    <n v="1"/>
    <s v="yes"/>
    <s v="28 Nov 2003"/>
    <x v="39"/>
    <n v="33307.550000000003"/>
    <x v="1"/>
    <s v="tier - 3"/>
    <x v="1"/>
  </r>
  <r>
    <s v="Id266"/>
    <s v="Mr. Erik "/>
    <n v="37.82"/>
    <x v="0"/>
    <n v="6.01"/>
    <x v="1"/>
    <s v="No"/>
    <x v="0"/>
    <x v="0"/>
    <n v="0"/>
    <s v="yes"/>
    <s v="12 Oct 1990"/>
    <x v="3"/>
    <n v="33292.83"/>
    <x v="1"/>
    <s v="tier - 1"/>
    <x v="3"/>
  </r>
  <r>
    <s v="Id267"/>
    <s v="Ms. Erin "/>
    <n v="33.14"/>
    <x v="0"/>
    <n v="5.67"/>
    <x v="2"/>
    <s v="yes"/>
    <x v="0"/>
    <x v="0"/>
    <n v="0"/>
    <s v="yes"/>
    <s v="15 Jul 1985"/>
    <x v="17"/>
    <n v="33121"/>
    <x v="1"/>
    <s v="tier - 1"/>
    <x v="3"/>
  </r>
  <r>
    <s v="Id268"/>
    <s v="Ms. Adrienne "/>
    <n v="25.14"/>
    <x v="1"/>
    <n v="6.02"/>
    <x v="1"/>
    <s v="yes"/>
    <x v="0"/>
    <x v="1"/>
    <n v="1"/>
    <s v="yes"/>
    <s v="30 Oct 1969"/>
    <x v="16"/>
    <n v="33090.660000000003"/>
    <x v="1"/>
    <s v="tier - 2"/>
    <x v="3"/>
  </r>
  <r>
    <s v="Id269"/>
    <s v="Mr. Adam "/>
    <n v="20.18"/>
    <x v="2"/>
    <n v="11.19"/>
    <x v="0"/>
    <s v="No"/>
    <x v="0"/>
    <x v="0"/>
    <n v="0"/>
    <s v="yes"/>
    <s v="1 Jul 1962"/>
    <x v="5"/>
    <n v="33074.94"/>
    <x v="0"/>
    <s v="tier - 2"/>
    <x v="3"/>
  </r>
  <r>
    <s v="Id270"/>
    <s v="Mr. Yutaka "/>
    <n v="44.36"/>
    <x v="0"/>
    <n v="5.1100000000000003"/>
    <x v="2"/>
    <s v="No"/>
    <x v="0"/>
    <x v="0"/>
    <n v="0"/>
    <s v="yes"/>
    <s v="28 Jul 1994"/>
    <x v="6"/>
    <n v="33057.230000000003"/>
    <x v="0"/>
    <s v="tier - 2"/>
    <x v="3"/>
  </r>
  <r>
    <s v="Id271"/>
    <s v="Mr. Tyler "/>
    <n v="23.82"/>
    <x v="2"/>
    <n v="10.85"/>
    <x v="0"/>
    <s v="yes"/>
    <x v="0"/>
    <x v="0"/>
    <n v="0"/>
    <s v="yes"/>
    <s v="10 Jul 1967"/>
    <x v="22"/>
    <n v="33025.32"/>
    <x v="1"/>
    <s v="tier - 3"/>
    <x v="3"/>
  </r>
  <r>
    <s v="Id272"/>
    <s v="Mr. Stephen "/>
    <n v="45"/>
    <x v="0"/>
    <n v="5.24"/>
    <x v="2"/>
    <s v="yes"/>
    <x v="0"/>
    <x v="0"/>
    <n v="1"/>
    <s v="yes"/>
    <s v="8 Jul 1995"/>
    <x v="40"/>
    <n v="33017.46"/>
    <x v="0"/>
    <s v="tier - 1"/>
    <x v="3"/>
  </r>
  <r>
    <s v="Id273"/>
    <s v="Mr. Andrew "/>
    <n v="26.62"/>
    <x v="1"/>
    <n v="10.08"/>
    <x v="0"/>
    <s v="No"/>
    <x v="0"/>
    <x v="0"/>
    <n v="0"/>
    <s v="yes"/>
    <s v="24 Aug 1971"/>
    <x v="14"/>
    <n v="32947.629999999997"/>
    <x v="1"/>
    <s v="tier - 1"/>
    <x v="3"/>
  </r>
  <r>
    <s v="Id274"/>
    <s v="Mr. James "/>
    <n v="32.67"/>
    <x v="0"/>
    <n v="10.97"/>
    <x v="0"/>
    <s v="yes"/>
    <x v="0"/>
    <x v="0"/>
    <n v="0"/>
    <s v="yes"/>
    <s v="17 Nov 1981"/>
    <x v="36"/>
    <n v="32906.69"/>
    <x v="1"/>
    <s v="tier - 3"/>
    <x v="3"/>
  </r>
  <r>
    <s v="Id275"/>
    <s v="Mr. Shawn "/>
    <n v="44.44"/>
    <x v="0"/>
    <n v="4.9000000000000004"/>
    <x v="2"/>
    <s v="yes"/>
    <x v="0"/>
    <x v="0"/>
    <n v="1"/>
    <s v="yes"/>
    <s v="4 Dec 1995"/>
    <x v="40"/>
    <n v="32827.51"/>
    <x v="0"/>
    <s v="tier - 2"/>
    <x v="3"/>
  </r>
  <r>
    <s v="Id276"/>
    <s v="Mr. Matt "/>
    <n v="28.31"/>
    <x v="1"/>
    <n v="5.33"/>
    <x v="2"/>
    <s v="No"/>
    <x v="0"/>
    <x v="0"/>
    <n v="0"/>
    <s v="yes"/>
    <s v="12 Dec 1980"/>
    <x v="25"/>
    <n v="32787.46"/>
    <x v="0"/>
    <s v="tier - 3"/>
    <x v="1"/>
  </r>
  <r>
    <s v="Id277"/>
    <s v="Mr. Nathaniel "/>
    <n v="25.05"/>
    <x v="1"/>
    <n v="4.6100000000000003"/>
    <x v="2"/>
    <s v="No"/>
    <x v="0"/>
    <x v="0"/>
    <n v="2"/>
    <s v="yes"/>
    <s v="7 Nov 1972"/>
    <x v="28"/>
    <n v="32765.33"/>
    <x v="1"/>
    <s v="tier - 2"/>
    <x v="1"/>
  </r>
  <r>
    <s v="Id278"/>
    <s v="Mr. Kevin "/>
    <n v="28.34"/>
    <x v="1"/>
    <n v="8.18"/>
    <x v="0"/>
    <s v="No"/>
    <x v="0"/>
    <x v="0"/>
    <n v="0"/>
    <s v="yes"/>
    <s v="6 Dec 1974"/>
    <x v="19"/>
    <n v="32760.48"/>
    <x v="0"/>
    <s v="tier - 1"/>
    <x v="3"/>
  </r>
  <r>
    <s v="Id279"/>
    <s v="Ms. Joan "/>
    <n v="17.765000000000001"/>
    <x v="3"/>
    <n v="5.62"/>
    <x v="2"/>
    <s v="No"/>
    <x v="0"/>
    <x v="0"/>
    <n v="0"/>
    <s v="yes"/>
    <s v="9 Jul 1990"/>
    <x v="3"/>
    <n v="32734.19"/>
    <x v="1"/>
    <s v="tier - 1"/>
    <x v="1"/>
  </r>
  <r>
    <s v="Id280"/>
    <s v="Mr. Christopher "/>
    <n v="36.119999999999997"/>
    <x v="0"/>
    <n v="5.82"/>
    <x v="1"/>
    <s v="No"/>
    <x v="0"/>
    <x v="0"/>
    <n v="0"/>
    <s v="yes"/>
    <s v="30 Sep 1990"/>
    <x v="3"/>
    <n v="32716.2"/>
    <x v="0"/>
    <s v="tier - 2"/>
    <x v="3"/>
  </r>
  <r>
    <s v="Id281"/>
    <s v="Ms. Kacy "/>
    <n v="23.19"/>
    <x v="2"/>
    <n v="7.66"/>
    <x v="0"/>
    <s v="No"/>
    <x v="0"/>
    <x v="0"/>
    <n v="0"/>
    <s v="yes"/>
    <s v="1 Nov 1968"/>
    <x v="0"/>
    <n v="32686.080000000002"/>
    <x v="1"/>
    <s v="tier - 3"/>
    <x v="3"/>
  </r>
  <r>
    <s v="Id282"/>
    <s v="Mr. Benjamin "/>
    <n v="35.99"/>
    <x v="0"/>
    <n v="4.2300000000000004"/>
    <x v="2"/>
    <s v="No"/>
    <x v="0"/>
    <x v="0"/>
    <n v="0"/>
    <s v="yes"/>
    <s v="13 Jul 1990"/>
    <x v="3"/>
    <n v="32672.11"/>
    <x v="0"/>
    <s v="tier - 1"/>
    <x v="3"/>
  </r>
  <r>
    <s v="Id283"/>
    <s v="Mr. Xaviour "/>
    <n v="30.25"/>
    <x v="0"/>
    <n v="5.58"/>
    <x v="2"/>
    <s v="No"/>
    <x v="0"/>
    <x v="1"/>
    <n v="1"/>
    <s v="yes"/>
    <s v="8 Oct 2003"/>
    <x v="39"/>
    <n v="32548.34"/>
    <x v="0"/>
    <s v="tier - 2"/>
    <x v="0"/>
  </r>
  <r>
    <s v="Id284"/>
    <s v="Mr. Michael "/>
    <n v="26.24"/>
    <x v="1"/>
    <n v="6.26"/>
    <x v="1"/>
    <s v="yes"/>
    <x v="0"/>
    <x v="0"/>
    <n v="0"/>
    <s v="yes"/>
    <s v="19 Sep 1976"/>
    <x v="1"/>
    <n v="32485.46"/>
    <x v="1"/>
    <s v="tier - 1"/>
    <x v="3"/>
  </r>
  <r>
    <s v="Id285"/>
    <s v="Mr. Bradley "/>
    <n v="31.36"/>
    <x v="0"/>
    <n v="10.6"/>
    <x v="0"/>
    <s v="yes"/>
    <x v="0"/>
    <x v="0"/>
    <n v="0"/>
    <s v="yes"/>
    <s v="27 Sep 1981"/>
    <x v="36"/>
    <n v="32462.35"/>
    <x v="1"/>
    <s v="tier - 2"/>
    <x v="3"/>
  </r>
  <r>
    <s v="Id286"/>
    <s v="Ms. Andrea "/>
    <n v="25.69"/>
    <x v="1"/>
    <n v="4.78"/>
    <x v="2"/>
    <s v="yes"/>
    <x v="0"/>
    <x v="0"/>
    <n v="0"/>
    <s v="yes"/>
    <s v="9 Aug 1976"/>
    <x v="1"/>
    <n v="32430.22"/>
    <x v="1"/>
    <s v="tier - 3"/>
    <x v="3"/>
  </r>
  <r>
    <s v="Id287"/>
    <s v="Ms. Nancy "/>
    <n v="25.46"/>
    <x v="1"/>
    <n v="6.03"/>
    <x v="1"/>
    <s v="No"/>
    <x v="0"/>
    <x v="0"/>
    <n v="2"/>
    <s v="yes"/>
    <s v="19 Oct 1972"/>
    <x v="28"/>
    <n v="32428.63"/>
    <x v="1"/>
    <s v="tier - 2"/>
    <x v="3"/>
  </r>
  <r>
    <s v="Id288"/>
    <s v="Mr. Matt "/>
    <n v="31.83"/>
    <x v="0"/>
    <n v="11.55"/>
    <x v="0"/>
    <s v="yes"/>
    <x v="0"/>
    <x v="0"/>
    <n v="1"/>
    <s v="yes"/>
    <s v="2 Dec 1986"/>
    <x v="26"/>
    <n v="32288.49"/>
    <x v="1"/>
    <s v="tier - 2"/>
    <x v="3"/>
  </r>
  <r>
    <s v="Id289"/>
    <s v="Mr. Lee "/>
    <n v="24.43"/>
    <x v="2"/>
    <n v="7.59"/>
    <x v="0"/>
    <s v="yes"/>
    <x v="0"/>
    <x v="0"/>
    <n v="1"/>
    <s v="yes"/>
    <s v="17 Dec 1975"/>
    <x v="27"/>
    <n v="32259.96"/>
    <x v="1"/>
    <s v="tier - 3"/>
    <x v="1"/>
  </r>
  <r>
    <s v="Id290"/>
    <s v="Mr. Chris "/>
    <n v="41.9"/>
    <x v="0"/>
    <n v="4.26"/>
    <x v="2"/>
    <s v="No"/>
    <x v="0"/>
    <x v="0"/>
    <n v="0"/>
    <s v="yes"/>
    <s v="8 Sep 1994"/>
    <x v="6"/>
    <n v="32222.81"/>
    <x v="1"/>
    <s v="tier - 1"/>
    <x v="3"/>
  </r>
  <r>
    <s v="Id291"/>
    <s v="Mr. Erik "/>
    <n v="22.88"/>
    <x v="2"/>
    <n v="5.9"/>
    <x v="1"/>
    <s v="yes"/>
    <x v="0"/>
    <x v="1"/>
    <n v="1"/>
    <s v="yes"/>
    <s v="11 Sep 1969"/>
    <x v="16"/>
    <n v="32192.76"/>
    <x v="0"/>
    <s v="tier - 2"/>
    <x v="3"/>
  </r>
  <r>
    <s v="Id292"/>
    <s v="Mr. Rod "/>
    <n v="29.734999999999999"/>
    <x v="1"/>
    <n v="7.79"/>
    <x v="0"/>
    <s v="No"/>
    <x v="0"/>
    <x v="0"/>
    <n v="0"/>
    <s v="No"/>
    <s v="10 Nov 1978"/>
    <x v="9"/>
    <n v="32108.66"/>
    <x v="0"/>
    <s v="tier - 3"/>
    <x v="6"/>
  </r>
  <r>
    <s v="Id293"/>
    <s v="Mr. Joey "/>
    <n v="40.74"/>
    <x v="0"/>
    <n v="5.28"/>
    <x v="2"/>
    <s v="No"/>
    <x v="0"/>
    <x v="1"/>
    <n v="1"/>
    <s v="yes"/>
    <s v="13 Sep 1993"/>
    <x v="20"/>
    <n v="32086.21"/>
    <x v="0"/>
    <s v="tier - 3"/>
    <x v="3"/>
  </r>
  <r>
    <s v="Id294"/>
    <s v="Ms. Hillary "/>
    <n v="24.14"/>
    <x v="2"/>
    <n v="5.87"/>
    <x v="1"/>
    <s v="No"/>
    <x v="0"/>
    <x v="0"/>
    <n v="2"/>
    <s v="yes"/>
    <s v="21 Sep 1972"/>
    <x v="28"/>
    <n v="31980.89"/>
    <x v="1"/>
    <s v="tier - 1"/>
    <x v="3"/>
  </r>
  <r>
    <s v="Id295"/>
    <s v="Mr. Eric "/>
    <n v="25.15"/>
    <x v="1"/>
    <n v="9.08"/>
    <x v="0"/>
    <s v="yes"/>
    <x v="0"/>
    <x v="0"/>
    <n v="1"/>
    <s v="yes"/>
    <s v="25 Sep 1975"/>
    <x v="27"/>
    <n v="31897.1"/>
    <x v="1"/>
    <s v="tier - 3"/>
    <x v="3"/>
  </r>
  <r>
    <s v="Id296"/>
    <s v="Mr. Nicolas "/>
    <n v="28.71"/>
    <x v="1"/>
    <n v="5.2"/>
    <x v="2"/>
    <s v="No"/>
    <x v="0"/>
    <x v="0"/>
    <n v="1"/>
    <s v="yes"/>
    <s v="10 Sep 1984"/>
    <x v="32"/>
    <n v="31743.919999999998"/>
    <x v="1"/>
    <s v="tier - 1"/>
    <x v="3"/>
  </r>
  <r>
    <s v="Id297"/>
    <s v="Mr. Marcel "/>
    <n v="23"/>
    <x v="2"/>
    <n v="5.48"/>
    <x v="2"/>
    <s v="No"/>
    <x v="0"/>
    <x v="0"/>
    <n v="0"/>
    <s v="yes"/>
    <s v="14 Oct 1977"/>
    <x v="29"/>
    <n v="31736.7"/>
    <x v="1"/>
    <s v="tier - 2"/>
    <x v="1"/>
  </r>
  <r>
    <s v="Id298"/>
    <s v="Ms. Ashley "/>
    <n v="36.86"/>
    <x v="0"/>
    <n v="11.95"/>
    <x v="0"/>
    <s v="No"/>
    <x v="0"/>
    <x v="0"/>
    <n v="0"/>
    <s v="No"/>
    <s v="13 Dec 1960"/>
    <x v="15"/>
    <n v="31620"/>
    <x v="1"/>
    <s v="tier - 1"/>
    <x v="2"/>
  </r>
  <r>
    <s v="Id299"/>
    <s v="Mr. Evan "/>
    <n v="24.25"/>
    <x v="2"/>
    <n v="8.6999999999999993"/>
    <x v="0"/>
    <s v="yes"/>
    <x v="0"/>
    <x v="0"/>
    <n v="1"/>
    <s v="yes"/>
    <s v="29 Oct 1975"/>
    <x v="27"/>
    <n v="31591.82"/>
    <x v="1"/>
    <s v="tier - 1"/>
    <x v="3"/>
  </r>
  <r>
    <s v="Id300"/>
    <s v="Ms. Krisana "/>
    <n v="23.85"/>
    <x v="2"/>
    <n v="7.84"/>
    <x v="0"/>
    <s v="No"/>
    <x v="0"/>
    <x v="0"/>
    <n v="0"/>
    <s v="yes"/>
    <s v="8 Oct 1974"/>
    <x v="19"/>
    <n v="31368.81"/>
    <x v="1"/>
    <s v="tier - 3"/>
    <x v="3"/>
  </r>
  <r>
    <s v="Id301"/>
    <s v="Mr. Kyle "/>
    <n v="40.020000000000003"/>
    <x v="0"/>
    <n v="5.19"/>
    <x v="2"/>
    <s v="yes"/>
    <x v="0"/>
    <x v="0"/>
    <n v="1"/>
    <s v="yes"/>
    <s v="27 Sep 1995"/>
    <x v="40"/>
    <n v="31328.27"/>
    <x v="1"/>
    <s v="tier - 2"/>
    <x v="3"/>
  </r>
  <r>
    <s v="Id302"/>
    <s v="Ms. Kate "/>
    <n v="19.170000000000002"/>
    <x v="2"/>
    <n v="8.41"/>
    <x v="0"/>
    <s v="No"/>
    <x v="0"/>
    <x v="0"/>
    <n v="0"/>
    <s v="yes"/>
    <s v="9 Jul 1968"/>
    <x v="0"/>
    <n v="31322.53"/>
    <x v="1"/>
    <s v="tier - 1"/>
    <x v="3"/>
  </r>
  <r>
    <s v="Id303"/>
    <s v="Mr. Martin "/>
    <n v="43.53"/>
    <x v="0"/>
    <n v="5.86"/>
    <x v="1"/>
    <s v="yes"/>
    <x v="1"/>
    <x v="0"/>
    <n v="2"/>
    <s v="yes"/>
    <s v="22 Jul 2000"/>
    <x v="21"/>
    <n v="31234.560000000001"/>
    <x v="0"/>
    <s v="tier - 1"/>
    <x v="3"/>
  </r>
  <r>
    <s v="Id304"/>
    <s v="Ms. Stacey "/>
    <n v="46.06"/>
    <x v="0"/>
    <n v="4.18"/>
    <x v="2"/>
    <s v="No"/>
    <x v="1"/>
    <x v="0"/>
    <n v="1"/>
    <s v="yes"/>
    <s v="9 Nov 2004"/>
    <x v="41"/>
    <n v="31196.61"/>
    <x v="1"/>
    <s v="tier - 1"/>
    <x v="3"/>
  </r>
  <r>
    <s v="Id305"/>
    <s v="Ms. Christine "/>
    <n v="29.92"/>
    <x v="1"/>
    <n v="11.99"/>
    <x v="0"/>
    <s v="yes"/>
    <x v="0"/>
    <x v="0"/>
    <n v="2"/>
    <s v="yes"/>
    <s v="9 Sep 1961"/>
    <x v="12"/>
    <n v="30942.19"/>
    <x v="1"/>
    <s v="tier - 2"/>
    <x v="0"/>
  </r>
  <r>
    <s v="Id306"/>
    <s v="Ms. Sarah "/>
    <n v="28.46"/>
    <x v="1"/>
    <n v="4.8499999999999996"/>
    <x v="2"/>
    <s v="yes"/>
    <x v="0"/>
    <x v="0"/>
    <n v="1"/>
    <s v="yes"/>
    <s v="5 Sep 1988"/>
    <x v="23"/>
    <n v="30763.01"/>
    <x v="1"/>
    <s v="tier - 1"/>
    <x v="3"/>
  </r>
  <r>
    <s v="Id307"/>
    <s v="Ms. Megan "/>
    <n v="24.56"/>
    <x v="2"/>
    <n v="6.18"/>
    <x v="1"/>
    <s v="yes"/>
    <x v="0"/>
    <x v="1"/>
    <n v="1"/>
    <s v="yes"/>
    <s v="21 Dec 1983"/>
    <x v="33"/>
    <n v="30724.44"/>
    <x v="1"/>
    <s v="tier - 3"/>
    <x v="3"/>
  </r>
  <r>
    <s v="Id308"/>
    <s v="Mr. Jason "/>
    <n v="41.19"/>
    <x v="0"/>
    <n v="6.37"/>
    <x v="1"/>
    <s v="No"/>
    <x v="0"/>
    <x v="0"/>
    <n v="0"/>
    <s v="yes"/>
    <s v="21 Sep 1999"/>
    <x v="35"/>
    <n v="30697.71"/>
    <x v="0"/>
    <s v="tier - 2"/>
    <x v="3"/>
  </r>
  <r>
    <s v="Id309"/>
    <s v="Ms. Michele "/>
    <n v="18.63"/>
    <x v="2"/>
    <n v="9.81"/>
    <x v="0"/>
    <s v="yes"/>
    <x v="0"/>
    <x v="0"/>
    <n v="2"/>
    <s v="yes"/>
    <s v="11 Nov 1970"/>
    <x v="2"/>
    <n v="30625.65"/>
    <x v="1"/>
    <s v="tier - 3"/>
    <x v="3"/>
  </r>
  <r>
    <s v="Id310"/>
    <s v="Ms. Nikki "/>
    <n v="26.26"/>
    <x v="1"/>
    <n v="11.8"/>
    <x v="0"/>
    <s v="yes"/>
    <x v="0"/>
    <x v="0"/>
    <n v="1"/>
    <s v="yes"/>
    <s v="10 Aug 1986"/>
    <x v="26"/>
    <n v="30530.5"/>
    <x v="1"/>
    <s v="tier - 1"/>
    <x v="3"/>
  </r>
  <r>
    <s v="Id311"/>
    <s v="Mr. Philip "/>
    <n v="22.37"/>
    <x v="2"/>
    <n v="5.86"/>
    <x v="1"/>
    <s v="yes"/>
    <x v="0"/>
    <x v="1"/>
    <n v="1"/>
    <s v="yes"/>
    <s v="3 Sep 1983"/>
    <x v="33"/>
    <n v="30457.37"/>
    <x v="1"/>
    <s v="tier - 1"/>
    <x v="1"/>
  </r>
  <r>
    <s v="Id312"/>
    <s v="Mr. Bryan "/>
    <n v="39.619999999999997"/>
    <x v="0"/>
    <n v="4.28"/>
    <x v="2"/>
    <s v="No"/>
    <x v="0"/>
    <x v="0"/>
    <n v="1"/>
    <s v="yes"/>
    <s v="28 Oct 1998"/>
    <x v="44"/>
    <n v="30422.03"/>
    <x v="1"/>
    <s v="tier - 3"/>
    <x v="3"/>
  </r>
  <r>
    <s v="Id313"/>
    <s v="Mr. Timothy "/>
    <n v="18.329999999999998"/>
    <x v="3"/>
    <n v="4.16"/>
    <x v="2"/>
    <s v="yes"/>
    <x v="0"/>
    <x v="0"/>
    <n v="0"/>
    <s v="yes"/>
    <s v="3 Sep 1976"/>
    <x v="1"/>
    <n v="30409.53"/>
    <x v="1"/>
    <s v="tier - 3"/>
    <x v="1"/>
  </r>
  <r>
    <s v="Id314"/>
    <s v="  "/>
    <n v="17.11"/>
    <x v="3"/>
    <n v="4.9800000000000004"/>
    <x v="2"/>
    <s v="yes"/>
    <x v="0"/>
    <x v="1"/>
    <n v="1"/>
    <s v="yes"/>
    <s v="30 Jul 1969"/>
    <x v="16"/>
    <n v="30366.93"/>
    <x v="1"/>
    <s v="tier - 2"/>
    <x v="3"/>
  </r>
  <r>
    <s v="Id315"/>
    <s v="Ms. Jeanie "/>
    <n v="43.5"/>
    <x v="0"/>
    <n v="6.38"/>
    <x v="1"/>
    <s v="No"/>
    <x v="1"/>
    <x v="0"/>
    <n v="1"/>
    <s v="yes"/>
    <s v="1 Jun 2004"/>
    <x v="39"/>
    <n v="30328.27"/>
    <x v="1"/>
    <s v="tier - 2"/>
    <x v="3"/>
  </r>
  <r>
    <s v="Id316"/>
    <s v="Mr. Greg "/>
    <n v="25.364999999999998"/>
    <x v="1"/>
    <n v="5.19"/>
    <x v="2"/>
    <s v="No"/>
    <x v="0"/>
    <x v="0"/>
    <n v="2"/>
    <s v="No"/>
    <s v="24 Jul 1972"/>
    <x v="28"/>
    <n v="30284.639999999999"/>
    <x v="0"/>
    <s v="tier - 1"/>
    <x v="1"/>
  </r>
  <r>
    <s v="Id317"/>
    <s v="Mr. John "/>
    <n v="28.594999999999999"/>
    <x v="1"/>
    <n v="10.210000000000001"/>
    <x v="0"/>
    <s v="No"/>
    <x v="0"/>
    <x v="0"/>
    <n v="0"/>
    <s v="No"/>
    <s v="15 Sep 1962"/>
    <x v="5"/>
    <n v="30260"/>
    <x v="0"/>
    <s v="tier - 1"/>
    <x v="7"/>
  </r>
  <r>
    <s v="Id318"/>
    <s v="Mr. Aliaksandr "/>
    <n v="29.83"/>
    <x v="1"/>
    <n v="9.6999999999999993"/>
    <x v="0"/>
    <s v="yes"/>
    <x v="0"/>
    <x v="1"/>
    <n v="1"/>
    <s v="yes"/>
    <s v="13 Sep 1963"/>
    <x v="8"/>
    <n v="30184.94"/>
    <x v="0"/>
    <s v="tier - 1"/>
    <x v="7"/>
  </r>
  <r>
    <s v="Id319"/>
    <s v="Mr. Jason "/>
    <n v="24.7"/>
    <x v="2"/>
    <n v="10.25"/>
    <x v="0"/>
    <s v="No"/>
    <x v="0"/>
    <x v="0"/>
    <n v="3"/>
    <s v="No"/>
    <s v="11 Aug 1958"/>
    <x v="7"/>
    <n v="30166.62"/>
    <x v="0"/>
    <s v="tier - 3"/>
    <x v="1"/>
  </r>
  <r>
    <s v="Id320"/>
    <s v="Ms. Sheera "/>
    <n v="17.940000000000001"/>
    <x v="3"/>
    <n v="9.77"/>
    <x v="0"/>
    <s v="No"/>
    <x v="0"/>
    <x v="0"/>
    <n v="0"/>
    <s v="yes"/>
    <s v="25 Dec 1971"/>
    <x v="14"/>
    <n v="30134.75"/>
    <x v="1"/>
    <s v="tier - 3"/>
    <x v="3"/>
  </r>
  <r>
    <s v="Id321"/>
    <s v="Ms. Janice "/>
    <n v="21.08"/>
    <x v="2"/>
    <n v="4.83"/>
    <x v="2"/>
    <s v="No"/>
    <x v="0"/>
    <x v="1"/>
    <n v="1"/>
    <s v="yes"/>
    <s v="2 Sep 1979"/>
    <x v="18"/>
    <n v="30095.97"/>
    <x v="1"/>
    <s v="tier - 3"/>
    <x v="3"/>
  </r>
  <r>
    <s v="Id322"/>
    <s v="Mr. Timothy "/>
    <n v="37.715000000000003"/>
    <x v="0"/>
    <n v="10.86"/>
    <x v="0"/>
    <s v="yes"/>
    <x v="0"/>
    <x v="0"/>
    <n v="0"/>
    <s v="No"/>
    <s v="16 Jun 1967"/>
    <x v="22"/>
    <n v="30063.58"/>
    <x v="0"/>
    <s v="tier - 1"/>
    <x v="1"/>
  </r>
  <r>
    <s v="Id323"/>
    <s v="Mr. Alan "/>
    <n v="22.39"/>
    <x v="2"/>
    <n v="9.5299999999999994"/>
    <x v="0"/>
    <s v="yes"/>
    <x v="0"/>
    <x v="0"/>
    <n v="0"/>
    <s v="yes"/>
    <s v="4 Aug 1981"/>
    <x v="36"/>
    <n v="30026.87"/>
    <x v="1"/>
    <s v="tier - 3"/>
    <x v="1"/>
  </r>
  <r>
    <s v="Id324"/>
    <s v="Mr. Michael "/>
    <n v="28.78"/>
    <x v="1"/>
    <n v="5.68"/>
    <x v="2"/>
    <s v="No"/>
    <x v="0"/>
    <x v="0"/>
    <n v="0"/>
    <s v="yes"/>
    <s v="5 Oct 1991"/>
    <x v="42"/>
    <n v="29969.67"/>
    <x v="0"/>
    <s v="tier - 1"/>
    <x v="3"/>
  </r>
  <r>
    <s v="Id325"/>
    <s v="Ms. Marie-France "/>
    <n v="18.329999999999998"/>
    <x v="3"/>
    <n v="5.57"/>
    <x v="2"/>
    <s v="yes"/>
    <x v="0"/>
    <x v="0"/>
    <n v="0"/>
    <s v="yes"/>
    <s v="12 Jun 1976"/>
    <x v="1"/>
    <n v="29933.75"/>
    <x v="0"/>
    <s v="tier - 1"/>
    <x v="3"/>
  </r>
  <r>
    <s v="Id326"/>
    <s v="Mr. Erik "/>
    <n v="26.39"/>
    <x v="1"/>
    <n v="4.58"/>
    <x v="2"/>
    <s v="yes"/>
    <x v="0"/>
    <x v="0"/>
    <n v="1"/>
    <s v="yes"/>
    <s v="30 Dec 1988"/>
    <x v="23"/>
    <n v="29929.56"/>
    <x v="0"/>
    <s v="tier - 1"/>
    <x v="3"/>
  </r>
  <r>
    <s v="Id327"/>
    <s v="Mr. Andrew "/>
    <n v="19.260000000000002"/>
    <x v="2"/>
    <n v="8.9600000000000009"/>
    <x v="0"/>
    <s v="yes"/>
    <x v="0"/>
    <x v="0"/>
    <n v="1"/>
    <s v="yes"/>
    <s v="19 Aug 1975"/>
    <x v="27"/>
    <n v="29899.25"/>
    <x v="0"/>
    <s v="tier - 3"/>
    <x v="3"/>
  </r>
  <r>
    <s v="Id328"/>
    <s v="Mr. Anthony "/>
    <n v="26.92"/>
    <x v="1"/>
    <n v="6.09"/>
    <x v="1"/>
    <s v="No"/>
    <x v="0"/>
    <x v="0"/>
    <n v="0"/>
    <s v="yes"/>
    <s v="30 Dec 1989"/>
    <x v="4"/>
    <n v="29852.48"/>
    <x v="0"/>
    <s v="tier - 3"/>
    <x v="3"/>
  </r>
  <r>
    <s v="Id329"/>
    <s v="Mr. Chris "/>
    <n v="19.73"/>
    <x v="2"/>
    <n v="4.3600000000000003"/>
    <x v="2"/>
    <s v="No"/>
    <x v="0"/>
    <x v="0"/>
    <n v="0"/>
    <s v="yes"/>
    <s v="29 Oct 1982"/>
    <x v="37"/>
    <n v="29818.76"/>
    <x v="0"/>
    <s v="tier - 1"/>
    <x v="1"/>
  </r>
  <r>
    <s v="Id330"/>
    <s v="Mr. Yu "/>
    <n v="23.56"/>
    <x v="2"/>
    <n v="11.74"/>
    <x v="0"/>
    <s v="yes"/>
    <x v="0"/>
    <x v="0"/>
    <n v="0"/>
    <s v="yes"/>
    <s v="13 Aug 1981"/>
    <x v="36"/>
    <n v="29816.639999999999"/>
    <x v="0"/>
    <s v="tier - 2"/>
    <x v="3"/>
  </r>
  <r>
    <s v="Id331"/>
    <s v="Mr. Caleb "/>
    <n v="37.67"/>
    <x v="0"/>
    <n v="5.89"/>
    <x v="1"/>
    <s v="No"/>
    <x v="0"/>
    <x v="0"/>
    <n v="1"/>
    <s v="yes"/>
    <s v="20 Jun 1998"/>
    <x v="44"/>
    <n v="29760.6"/>
    <x v="0"/>
    <s v="tier - 2"/>
    <x v="3"/>
  </r>
  <r>
    <s v="Id332"/>
    <s v="Mr. Jason "/>
    <n v="18.73"/>
    <x v="2"/>
    <n v="10.64"/>
    <x v="0"/>
    <s v="No"/>
    <x v="0"/>
    <x v="0"/>
    <n v="2"/>
    <s v="yes"/>
    <s v="23 Aug 1973"/>
    <x v="30"/>
    <n v="29757.69"/>
    <x v="0"/>
    <s v="tier - 3"/>
    <x v="3"/>
  </r>
  <r>
    <s v="Id333"/>
    <s v="Ms. Angela "/>
    <n v="33.090000000000003"/>
    <x v="0"/>
    <n v="6.06"/>
    <x v="1"/>
    <s v="No"/>
    <x v="0"/>
    <x v="1"/>
    <n v="1"/>
    <s v="yes"/>
    <s v="27 Jul 1993"/>
    <x v="20"/>
    <n v="29622.69"/>
    <x v="0"/>
    <s v="tier - 1"/>
    <x v="3"/>
  </r>
  <r>
    <s v="Id334"/>
    <s v="Mr. Keith "/>
    <n v="18.329999999999998"/>
    <x v="3"/>
    <n v="7.46"/>
    <x v="0"/>
    <s v="yes"/>
    <x v="0"/>
    <x v="0"/>
    <n v="1"/>
    <s v="yes"/>
    <s v="3 Nov 1975"/>
    <x v="27"/>
    <n v="29583.8"/>
    <x v="0"/>
    <s v="tier - 1"/>
    <x v="3"/>
  </r>
  <r>
    <s v="Id335"/>
    <s v="Ms. Emma "/>
    <n v="27.74"/>
    <x v="1"/>
    <n v="4.68"/>
    <x v="2"/>
    <s v="yes"/>
    <x v="0"/>
    <x v="0"/>
    <n v="2"/>
    <s v="yes"/>
    <s v="20 Oct 1959"/>
    <x v="10"/>
    <n v="29523.17"/>
    <x v="0"/>
    <s v="tier - 2"/>
    <x v="2"/>
  </r>
  <r>
    <s v="Id336"/>
    <s v="Mr. Nathan "/>
    <n v="24.2"/>
    <x v="2"/>
    <n v="6.15"/>
    <x v="1"/>
    <s v="No"/>
    <x v="0"/>
    <x v="0"/>
    <n v="1"/>
    <s v="yes"/>
    <s v="16 Jul 1987"/>
    <x v="38"/>
    <n v="29443.59"/>
    <x v="0"/>
    <s v="tier - 1"/>
    <x v="3"/>
  </r>
  <r>
    <s v="Id337"/>
    <s v="Ms. Kathryn "/>
    <n v="22.03"/>
    <x v="2"/>
    <n v="4.28"/>
    <x v="2"/>
    <s v="yes"/>
    <x v="0"/>
    <x v="0"/>
    <n v="0"/>
    <s v="yes"/>
    <s v="7 Nov 1985"/>
    <x v="17"/>
    <n v="29352.560000000001"/>
    <x v="0"/>
    <s v="tier - 1"/>
    <x v="3"/>
  </r>
  <r>
    <s v="Id338"/>
    <s v="Ms. Elizabeth "/>
    <n v="26.885000000000002"/>
    <x v="1"/>
    <n v="9.86"/>
    <x v="0"/>
    <s v="No"/>
    <x v="0"/>
    <x v="0"/>
    <n v="3"/>
    <s v="yes"/>
    <s v="5 Jun 1958"/>
    <x v="46"/>
    <n v="29330.98"/>
    <x v="0"/>
    <s v="tier - 2"/>
    <x v="1"/>
  </r>
  <r>
    <s v="Id339"/>
    <s v="Mr. Ben "/>
    <n v="16.36"/>
    <x v="3"/>
    <n v="11.19"/>
    <x v="0"/>
    <s v="No"/>
    <x v="0"/>
    <x v="0"/>
    <n v="0"/>
    <s v="yes"/>
    <s v="21 Jul 1978"/>
    <x v="9"/>
    <n v="29227.599999999999"/>
    <x v="0"/>
    <s v="tier - 3"/>
    <x v="1"/>
  </r>
  <r>
    <s v="Id340"/>
    <s v="Ms. Cheryl "/>
    <n v="32.299999999999997"/>
    <x v="0"/>
    <n v="4.8899999999999997"/>
    <x v="2"/>
    <s v="yes"/>
    <x v="0"/>
    <x v="1"/>
    <n v="1"/>
    <s v="No"/>
    <s v="9 Jul 1969"/>
    <x v="16"/>
    <n v="29186.48"/>
    <x v="0"/>
    <s v="tier - 3"/>
    <x v="2"/>
  </r>
  <r>
    <s v="Id341"/>
    <s v="Ms. Kimberly "/>
    <n v="16.05"/>
    <x v="3"/>
    <n v="4.3499999999999996"/>
    <x v="2"/>
    <s v="yes"/>
    <x v="0"/>
    <x v="0"/>
    <n v="0"/>
    <s v="yes"/>
    <s v="8 Nov 1976"/>
    <x v="1"/>
    <n v="29160.39"/>
    <x v="0"/>
    <s v="tier - 2"/>
    <x v="3"/>
  </r>
  <r>
    <s v="Id342"/>
    <s v="Ms. Cynthia "/>
    <n v="29.07"/>
    <x v="1"/>
    <n v="8.66"/>
    <x v="0"/>
    <s v="yes"/>
    <x v="0"/>
    <x v="0"/>
    <n v="2"/>
    <s v="yes"/>
    <s v="24 Dec 1961"/>
    <x v="12"/>
    <n v="29141.360000000001"/>
    <x v="0"/>
    <s v="tier - 3"/>
    <x v="1"/>
  </r>
  <r>
    <s v="Id343"/>
    <s v="Ms. Jessica "/>
    <n v="17.43"/>
    <x v="3"/>
    <n v="8.64"/>
    <x v="0"/>
    <s v="No"/>
    <x v="0"/>
    <x v="0"/>
    <n v="0"/>
    <s v="yes"/>
    <s v="29 Nov 1978"/>
    <x v="9"/>
    <n v="29114.77"/>
    <x v="0"/>
    <s v="tier - 1"/>
    <x v="3"/>
  </r>
  <r>
    <s v="Id344"/>
    <s v="Mr. Bruce "/>
    <n v="19.329999999999998"/>
    <x v="2"/>
    <n v="4.2699999999999996"/>
    <x v="2"/>
    <s v="No"/>
    <x v="0"/>
    <x v="0"/>
    <n v="0"/>
    <s v="yes"/>
    <s v="14 Jul 1980"/>
    <x v="25"/>
    <n v="29114.21"/>
    <x v="0"/>
    <s v="tier - 3"/>
    <x v="3"/>
  </r>
  <r>
    <s v="Id345"/>
    <s v="Ms. Allison "/>
    <n v="30.52"/>
    <x v="0"/>
    <n v="4.21"/>
    <x v="2"/>
    <s v="No"/>
    <x v="0"/>
    <x v="0"/>
    <n v="1"/>
    <s v="yes"/>
    <s v="7 Jul 1992"/>
    <x v="34"/>
    <n v="29007.82"/>
    <x v="0"/>
    <s v="tier - 3"/>
    <x v="3"/>
  </r>
  <r>
    <s v="Id346"/>
    <s v="Mr. Alex "/>
    <n v="39.21"/>
    <x v="0"/>
    <n v="5.04"/>
    <x v="2"/>
    <s v="No"/>
    <x v="0"/>
    <x v="1"/>
    <n v="1"/>
    <s v="yes"/>
    <s v="1 Sep 2003"/>
    <x v="39"/>
    <n v="28998.68"/>
    <x v="0"/>
    <s v="tier - 3"/>
    <x v="3"/>
  </r>
  <r>
    <s v="Id347"/>
    <s v="Ms. Gabriela "/>
    <n v="26.98"/>
    <x v="1"/>
    <n v="5.21"/>
    <x v="2"/>
    <s v="yes"/>
    <x v="0"/>
    <x v="0"/>
    <n v="2"/>
    <s v="yes"/>
    <s v="5 Dec 1959"/>
    <x v="10"/>
    <n v="28950.47"/>
    <x v="0"/>
    <s v="tier - 1"/>
    <x v="1"/>
  </r>
  <r>
    <s v="Id348"/>
    <s v="Ms. Sharon "/>
    <n v="25.84"/>
    <x v="1"/>
    <n v="8.83"/>
    <x v="0"/>
    <s v="No"/>
    <x v="0"/>
    <x v="0"/>
    <n v="0"/>
    <s v="No"/>
    <s v="25 Jul 1962"/>
    <x v="5"/>
    <n v="28923.14"/>
    <x v="0"/>
    <s v="tier - 1"/>
    <x v="1"/>
  </r>
  <r>
    <s v="Id349"/>
    <s v="Mr. Jason "/>
    <n v="28.31"/>
    <x v="1"/>
    <n v="8.4700000000000006"/>
    <x v="0"/>
    <s v="yes"/>
    <x v="0"/>
    <x v="0"/>
    <n v="2"/>
    <s v="yes"/>
    <s v="3 Aug 1961"/>
    <x v="12"/>
    <n v="28868.66"/>
    <x v="0"/>
    <s v="tier - 2"/>
    <x v="1"/>
  </r>
  <r>
    <s v="Id350"/>
    <s v="Ms. Chelsey "/>
    <n v="23.94"/>
    <x v="2"/>
    <n v="4.2"/>
    <x v="2"/>
    <s v="No"/>
    <x v="0"/>
    <x v="0"/>
    <n v="0"/>
    <s v="yes"/>
    <s v="5 Dec 1990"/>
    <x v="3"/>
    <n v="28716.14"/>
    <x v="0"/>
    <s v="tier - 3"/>
    <x v="3"/>
  </r>
  <r>
    <s v="Id351"/>
    <s v="Mr. Devon "/>
    <n v="20.03"/>
    <x v="2"/>
    <n v="6.14"/>
    <x v="1"/>
    <s v="yes"/>
    <x v="0"/>
    <x v="0"/>
    <n v="0"/>
    <s v="yes"/>
    <s v="27 Sep 1985"/>
    <x v="17"/>
    <n v="28542.86"/>
    <x v="0"/>
    <s v="tier - 3"/>
    <x v="3"/>
  </r>
  <r>
    <s v="Id352"/>
    <s v="Ms. Joni "/>
    <n v="41.42"/>
    <x v="0"/>
    <n v="6.07"/>
    <x v="1"/>
    <s v="No"/>
    <x v="0"/>
    <x v="0"/>
    <n v="0"/>
    <s v="No"/>
    <s v="11 Dec 1982"/>
    <x v="37"/>
    <n v="28476.73"/>
    <x v="0"/>
    <s v="tier - 2"/>
    <x v="1"/>
  </r>
  <r>
    <s v="Id353"/>
    <s v="Mr. Colin "/>
    <n v="36.67"/>
    <x v="0"/>
    <n v="10.210000000000001"/>
    <x v="0"/>
    <s v="No"/>
    <x v="0"/>
    <x v="0"/>
    <n v="0"/>
    <s v="No"/>
    <s v="16 Sep 1974"/>
    <x v="19"/>
    <n v="28468.92"/>
    <x v="0"/>
    <s v="tier - 1"/>
    <x v="1"/>
  </r>
  <r>
    <s v="Id354"/>
    <s v="Ms. Rachael "/>
    <n v="27.645"/>
    <x v="1"/>
    <n v="4.6900000000000004"/>
    <x v="2"/>
    <s v="No"/>
    <x v="0"/>
    <x v="0"/>
    <n v="0"/>
    <s v="No"/>
    <s v="2 Dec 1977"/>
    <x v="29"/>
    <n v="28340.19"/>
    <x v="0"/>
    <s v="tier - 2"/>
    <x v="1"/>
  </r>
  <r>
    <s v="Id355"/>
    <s v="Torres Ms. "/>
    <n v="22.72"/>
    <x v="2"/>
    <n v="5.71"/>
    <x v="1"/>
    <s v="No"/>
    <x v="0"/>
    <x v="0"/>
    <n v="0"/>
    <s v="yes"/>
    <s v="24 Dec 1990"/>
    <x v="3"/>
    <n v="28302.33"/>
    <x v="0"/>
    <s v="tier - 2"/>
    <x v="3"/>
  </r>
  <r>
    <s v="Id356"/>
    <s v="Ms. Marie "/>
    <n v="36.520000000000003"/>
    <x v="0"/>
    <n v="9.07"/>
    <x v="0"/>
    <s v="yes"/>
    <x v="0"/>
    <x v="1"/>
    <n v="1"/>
    <s v="No"/>
    <s v="25 Nov 1963"/>
    <x v="8"/>
    <n v="28287.9"/>
    <x v="0"/>
    <s v="tier - 1"/>
    <x v="0"/>
  </r>
  <r>
    <s v="Id357"/>
    <s v="Mr. Frank "/>
    <n v="33.96"/>
    <x v="0"/>
    <n v="4.99"/>
    <x v="2"/>
    <s v="No"/>
    <x v="0"/>
    <x v="0"/>
    <n v="0"/>
    <s v="yes"/>
    <s v="6 Sep 1999"/>
    <x v="35"/>
    <n v="28245.34"/>
    <x v="0"/>
    <s v="tier - 3"/>
    <x v="3"/>
  </r>
  <r>
    <s v="Id358"/>
    <s v="Mr. Jeffry "/>
    <n v="26.695"/>
    <x v="1"/>
    <n v="8.31"/>
    <x v="0"/>
    <s v="No"/>
    <x v="0"/>
    <x v="0"/>
    <n v="0"/>
    <s v="yes"/>
    <s v="22 Nov 1960"/>
    <x v="15"/>
    <n v="28101.33"/>
    <x v="0"/>
    <s v="tier - 2"/>
    <x v="9"/>
  </r>
  <r>
    <s v="Id359"/>
    <s v="Mr. Mike "/>
    <n v="18.45"/>
    <x v="3"/>
    <n v="5.07"/>
    <x v="2"/>
    <s v="yes"/>
    <x v="0"/>
    <x v="0"/>
    <n v="0"/>
    <s v="yes"/>
    <s v="29 Nov 1985"/>
    <x v="17"/>
    <n v="28006.94"/>
    <x v="0"/>
    <s v="tier - 2"/>
    <x v="3"/>
  </r>
  <r>
    <s v="Id360"/>
    <s v="Mr. Rick "/>
    <n v="33.18"/>
    <x v="0"/>
    <n v="4.79"/>
    <x v="2"/>
    <s v="No"/>
    <x v="0"/>
    <x v="0"/>
    <n v="0"/>
    <s v="yes"/>
    <s v="21 Dec 1999"/>
    <x v="35"/>
    <n v="27980.77"/>
    <x v="0"/>
    <s v="tier - 1"/>
    <x v="3"/>
  </r>
  <r>
    <s v="Id361"/>
    <s v="Mr. Pierre-Michel "/>
    <n v="36.1"/>
    <x v="0"/>
    <n v="11.39"/>
    <x v="0"/>
    <s v="yes"/>
    <x v="0"/>
    <x v="0"/>
    <n v="2"/>
    <s v="No"/>
    <s v="28 Jul 1961"/>
    <x v="12"/>
    <n v="27941.29"/>
    <x v="0"/>
    <s v="tier - 3"/>
    <x v="3"/>
  </r>
  <r>
    <s v="Id362"/>
    <s v="Mr. Daniel "/>
    <n v="22.77"/>
    <x v="2"/>
    <n v="6"/>
    <x v="1"/>
    <s v="No"/>
    <x v="0"/>
    <x v="0"/>
    <n v="0"/>
    <s v="yes"/>
    <s v="4 Jun 1991"/>
    <x v="3"/>
    <n v="27931.11"/>
    <x v="0"/>
    <s v="tier - 3"/>
    <x v="3"/>
  </r>
  <r>
    <s v="Id363"/>
    <s v="Mr. Brian "/>
    <n v="21.24"/>
    <x v="2"/>
    <n v="5.13"/>
    <x v="2"/>
    <s v="No"/>
    <x v="0"/>
    <x v="0"/>
    <n v="0"/>
    <s v="yes"/>
    <s v="21 Nov 1989"/>
    <x v="4"/>
    <n v="27925.86"/>
    <x v="0"/>
    <s v="tier - 2"/>
    <x v="3"/>
  </r>
  <r>
    <s v="Id364"/>
    <s v="Ms. Morgan "/>
    <n v="17.600000000000001"/>
    <x v="3"/>
    <n v="5.26"/>
    <x v="2"/>
    <s v="yes"/>
    <x v="0"/>
    <x v="0"/>
    <n v="0"/>
    <s v="yes"/>
    <s v="4 Dec 1985"/>
    <x v="17"/>
    <n v="27849.94"/>
    <x v="0"/>
    <s v="tier - 1"/>
    <x v="3"/>
  </r>
  <r>
    <s v="Id365"/>
    <s v="Ms. Caroline "/>
    <n v="26.29"/>
    <x v="1"/>
    <n v="6.84"/>
    <x v="0"/>
    <s v="No"/>
    <x v="0"/>
    <x v="0"/>
    <n v="0"/>
    <s v="yes"/>
    <s v="6 Jul 1960"/>
    <x v="15"/>
    <n v="27808.73"/>
    <x v="0"/>
    <s v="tier - 1"/>
    <x v="0"/>
  </r>
  <r>
    <s v="Id366"/>
    <s v="Mr. Drew "/>
    <n v="35.31"/>
    <x v="0"/>
    <n v="9.0399999999999991"/>
    <x v="0"/>
    <s v="No"/>
    <x v="0"/>
    <x v="0"/>
    <n v="0"/>
    <s v="No"/>
    <s v="6 Dec 2002"/>
    <x v="43"/>
    <n v="27724.29"/>
    <x v="0"/>
    <s v="tier - 3"/>
    <x v="0"/>
  </r>
  <r>
    <s v="Id367"/>
    <s v="Mr. Austin "/>
    <n v="27.04"/>
    <x v="1"/>
    <n v="4.0999999999999996"/>
    <x v="2"/>
    <s v="No"/>
    <x v="0"/>
    <x v="0"/>
    <n v="1"/>
    <s v="yes"/>
    <s v="3 Jul 1992"/>
    <x v="34"/>
    <n v="27696.11"/>
    <x v="0"/>
    <s v="tier - 2"/>
    <x v="3"/>
  </r>
  <r>
    <s v="Id368"/>
    <s v="Ms. Berenice "/>
    <n v="30.23"/>
    <x v="0"/>
    <n v="4.2300000000000004"/>
    <x v="2"/>
    <s v="yes"/>
    <x v="0"/>
    <x v="1"/>
    <n v="1"/>
    <s v="yes"/>
    <s v="7 Oct 1997"/>
    <x v="31"/>
    <n v="27625.17"/>
    <x v="0"/>
    <s v="tier - 1"/>
    <x v="3"/>
  </r>
  <r>
    <s v="Id369"/>
    <s v="Mr. Kenneth "/>
    <n v="30.6"/>
    <x v="0"/>
    <n v="6.48"/>
    <x v="1"/>
    <s v="yes"/>
    <x v="0"/>
    <x v="1"/>
    <n v="1"/>
    <s v="yes"/>
    <s v="9 Sep 1997"/>
    <x v="31"/>
    <n v="27619.360000000001"/>
    <x v="1"/>
    <s v="tier - 3"/>
    <x v="3"/>
  </r>
  <r>
    <s v="Id370"/>
    <s v="  "/>
    <n v="26.8"/>
    <x v="1"/>
    <n v="5.53"/>
    <x v="2"/>
    <s v="No"/>
    <x v="0"/>
    <x v="0"/>
    <n v="1"/>
    <s v="yes"/>
    <s v="11 Jun 1992"/>
    <x v="34"/>
    <n v="27614.71"/>
    <x v="1"/>
    <s v="tier - 3"/>
    <x v="3"/>
  </r>
  <r>
    <s v="Id371"/>
    <s v="Ms. Hadley "/>
    <n v="16.86"/>
    <x v="3"/>
    <n v="4.07"/>
    <x v="2"/>
    <s v="yes"/>
    <x v="0"/>
    <x v="0"/>
    <n v="0"/>
    <s v="yes"/>
    <s v="6 Nov 1985"/>
    <x v="17"/>
    <n v="27598.93"/>
    <x v="1"/>
    <s v="tier - 1"/>
    <x v="3"/>
  </r>
  <r>
    <s v="Id372"/>
    <s v="Mr. Taylor "/>
    <n v="16.3"/>
    <x v="3"/>
    <n v="5.51"/>
    <x v="2"/>
    <s v="No"/>
    <x v="0"/>
    <x v="0"/>
    <n v="1"/>
    <s v="yes"/>
    <s v="22 Jul 1984"/>
    <x v="32"/>
    <n v="27534.53"/>
    <x v="1"/>
    <s v="tier - 2"/>
    <x v="3"/>
  </r>
  <r>
    <s v="Id373"/>
    <s v="Ms. Tenielle "/>
    <n v="29.81"/>
    <x v="1"/>
    <n v="11.66"/>
    <x v="0"/>
    <s v="No"/>
    <x v="0"/>
    <x v="0"/>
    <n v="0"/>
    <s v="yes"/>
    <s v="19 Oct 1965"/>
    <x v="11"/>
    <n v="27533.91"/>
    <x v="1"/>
    <s v="tier - 3"/>
    <x v="0"/>
  </r>
  <r>
    <s v="Id374"/>
    <s v="Ms. Andrea "/>
    <n v="16.329999999999998"/>
    <x v="3"/>
    <n v="7.26"/>
    <x v="0"/>
    <s v="yes"/>
    <x v="0"/>
    <x v="0"/>
    <n v="0"/>
    <s v="yes"/>
    <s v="3 Oct 1981"/>
    <x v="36"/>
    <n v="27495.59"/>
    <x v="1"/>
    <s v="tier - 1"/>
    <x v="3"/>
  </r>
  <r>
    <s v="Id375"/>
    <s v="Ms. Nora "/>
    <n v="16.37"/>
    <x v="3"/>
    <n v="4.79"/>
    <x v="2"/>
    <s v="yes"/>
    <x v="0"/>
    <x v="0"/>
    <n v="0"/>
    <s v="yes"/>
    <s v="5 Dec 1985"/>
    <x v="17"/>
    <n v="27432.73"/>
    <x v="1"/>
    <s v="tier - 1"/>
    <x v="3"/>
  </r>
  <r>
    <s v="Id376"/>
    <s v="Mr. Zachary "/>
    <n v="22.42"/>
    <x v="2"/>
    <n v="4.68"/>
    <x v="2"/>
    <s v="yes"/>
    <x v="0"/>
    <x v="0"/>
    <n v="1"/>
    <s v="No"/>
    <s v="15 Sep 1988"/>
    <x v="23"/>
    <n v="27375.9"/>
    <x v="1"/>
    <s v="tier - 3"/>
    <x v="5"/>
  </r>
  <r>
    <s v="Id377"/>
    <s v="Mr. Michael "/>
    <n v="31.35"/>
    <x v="0"/>
    <n v="4.33"/>
    <x v="2"/>
    <s v="yes"/>
    <x v="0"/>
    <x v="1"/>
    <n v="1"/>
    <s v="No"/>
    <s v="16 Oct 1969"/>
    <x v="16"/>
    <n v="27346.04"/>
    <x v="1"/>
    <s v="tier - 2"/>
    <x v="0"/>
  </r>
  <r>
    <s v="Id378"/>
    <s v="Ms. Alyssa "/>
    <n v="31.9"/>
    <x v="0"/>
    <n v="11.89"/>
    <x v="0"/>
    <s v="No"/>
    <x v="0"/>
    <x v="0"/>
    <n v="0"/>
    <s v="No"/>
    <s v="6 Jun 1968"/>
    <x v="22"/>
    <n v="27322.73"/>
    <x v="1"/>
    <s v="tier - 2"/>
    <x v="0"/>
  </r>
  <r>
    <s v="Id379"/>
    <s v="Ms. Heather "/>
    <n v="30.6"/>
    <x v="0"/>
    <n v="5.24"/>
    <x v="2"/>
    <s v="No"/>
    <x v="0"/>
    <x v="0"/>
    <n v="0"/>
    <s v="yes"/>
    <s v="2 Dec 1999"/>
    <x v="35"/>
    <n v="27236.959999999999"/>
    <x v="1"/>
    <s v="tier - 1"/>
    <x v="3"/>
  </r>
  <r>
    <s v="Id380"/>
    <s v="Mr. Dante "/>
    <n v="28.975000000000001"/>
    <x v="1"/>
    <n v="7.63"/>
    <x v="0"/>
    <s v="No"/>
    <x v="0"/>
    <x v="0"/>
    <n v="0"/>
    <s v="yes"/>
    <s v="21 Dec 1965"/>
    <x v="11"/>
    <n v="27218.44"/>
    <x v="1"/>
    <s v="tier - 1"/>
    <x v="6"/>
  </r>
  <r>
    <s v="Id381"/>
    <s v="Ms. Sara "/>
    <n v="24.86"/>
    <x v="2"/>
    <n v="8.92"/>
    <x v="0"/>
    <s v="yes"/>
    <x v="0"/>
    <x v="0"/>
    <n v="2"/>
    <s v="No"/>
    <s v="2 Oct 1970"/>
    <x v="2"/>
    <n v="27117.99"/>
    <x v="1"/>
    <s v="tier - 2"/>
    <x v="0"/>
  </r>
  <r>
    <s v="Id382"/>
    <s v="Mr. Scott "/>
    <n v="19.54"/>
    <x v="2"/>
    <n v="5.37"/>
    <x v="2"/>
    <s v="No"/>
    <x v="0"/>
    <x v="0"/>
    <n v="0"/>
    <s v="yes"/>
    <s v="13 Dec 1990"/>
    <x v="3"/>
    <n v="27092.38"/>
    <x v="1"/>
    <s v="tier - 3"/>
    <x v="3"/>
  </r>
  <r>
    <s v="Id383"/>
    <s v="Mr. Sean "/>
    <n v="26.74"/>
    <x v="1"/>
    <n v="4.3099999999999996"/>
    <x v="2"/>
    <s v="No"/>
    <x v="0"/>
    <x v="0"/>
    <n v="0"/>
    <s v="yes"/>
    <s v="2 Jul 1994"/>
    <x v="6"/>
    <n v="27080.639999999999"/>
    <x v="1"/>
    <s v="tier - 2"/>
    <x v="3"/>
  </r>
  <r>
    <s v="Id384"/>
    <s v="Ms. Danielle "/>
    <n v="22.99"/>
    <x v="2"/>
    <n v="10.46"/>
    <x v="0"/>
    <s v="No"/>
    <x v="0"/>
    <x v="0"/>
    <n v="3"/>
    <s v="yes"/>
    <s v="30 Jun 1958"/>
    <x v="7"/>
    <n v="27037.91"/>
    <x v="1"/>
    <s v="tier - 2"/>
    <x v="0"/>
  </r>
  <r>
    <s v="Id385"/>
    <s v="Mr. Andrew "/>
    <n v="31.46"/>
    <x v="0"/>
    <n v="7.39"/>
    <x v="0"/>
    <s v="No"/>
    <x v="0"/>
    <x v="0"/>
    <n v="0"/>
    <s v="No"/>
    <s v="9 Jul 1960"/>
    <x v="15"/>
    <n v="27000.98"/>
    <x v="1"/>
    <s v="tier - 2"/>
    <x v="0"/>
  </r>
  <r>
    <s v="Id386"/>
    <s v="Mr. Joel "/>
    <n v="30.86"/>
    <x v="0"/>
    <n v="6.18"/>
    <x v="1"/>
    <s v="No"/>
    <x v="1"/>
    <x v="0"/>
    <n v="2"/>
    <s v="yes"/>
    <s v="9 Nov 2000"/>
    <x v="21"/>
    <n v="26936.98"/>
    <x v="1"/>
    <s v="tier - 3"/>
    <x v="3"/>
  </r>
  <r>
    <s v="Id387"/>
    <s v="Ms. Michelle "/>
    <n v="31.96"/>
    <x v="0"/>
    <n v="8.86"/>
    <x v="0"/>
    <s v="No"/>
    <x v="0"/>
    <x v="0"/>
    <n v="0"/>
    <s v="yes"/>
    <s v="17 Jun 2002"/>
    <x v="43"/>
    <n v="26927.69"/>
    <x v="1"/>
    <s v="tier - 2"/>
    <x v="3"/>
  </r>
  <r>
    <s v="Id388"/>
    <s v="Mr. Michael "/>
    <n v="23.76"/>
    <x v="2"/>
    <n v="10.96"/>
    <x v="0"/>
    <s v="No"/>
    <x v="0"/>
    <x v="0"/>
    <n v="3"/>
    <s v="yes"/>
    <s v="25 Dec 1958"/>
    <x v="7"/>
    <n v="26926.51"/>
    <x v="1"/>
    <s v="tier - 1"/>
    <x v="0"/>
  </r>
  <r>
    <s v="Id389"/>
    <s v="Ms. Nikki "/>
    <n v="19.38"/>
    <x v="2"/>
    <n v="6.28"/>
    <x v="1"/>
    <s v="No"/>
    <x v="0"/>
    <x v="0"/>
    <n v="0"/>
    <s v="yes"/>
    <s v="22 Aug 1991"/>
    <x v="42"/>
    <n v="26912.560000000001"/>
    <x v="1"/>
    <s v="tier - 2"/>
    <x v="3"/>
  </r>
  <r>
    <s v="Id390"/>
    <s v="Ms. Summer "/>
    <n v="16.21"/>
    <x v="3"/>
    <n v="6.29"/>
    <x v="1"/>
    <s v="yes"/>
    <x v="0"/>
    <x v="0"/>
    <n v="1"/>
    <s v="yes"/>
    <s v="22 Jul 1988"/>
    <x v="23"/>
    <n v="26607.89"/>
    <x v="1"/>
    <s v="tier - 1"/>
    <x v="3"/>
  </r>
  <r>
    <s v="Id391"/>
    <s v="Mr. Edward "/>
    <n v="32.54"/>
    <x v="0"/>
    <n v="4.0199999999999996"/>
    <x v="2"/>
    <s v="No"/>
    <x v="1"/>
    <x v="0"/>
    <n v="1"/>
    <s v="yes"/>
    <s v="5 Sep 2004"/>
    <x v="41"/>
    <n v="26479.4"/>
    <x v="1"/>
    <s v="tier - 2"/>
    <x v="3"/>
  </r>
  <r>
    <s v="Id392"/>
    <s v="Mr. Ryan "/>
    <n v="36.765000000000001"/>
    <x v="0"/>
    <n v="11.95"/>
    <x v="0"/>
    <s v="yes"/>
    <x v="0"/>
    <x v="0"/>
    <n v="2"/>
    <s v="No"/>
    <s v="27 Aug 1970"/>
    <x v="2"/>
    <n v="26467.1"/>
    <x v="1"/>
    <s v="tier - 3"/>
    <x v="1"/>
  </r>
  <r>
    <s v="Id393"/>
    <s v="Ms. Kacee "/>
    <n v="35.909999999999997"/>
    <x v="0"/>
    <n v="8.7100000000000009"/>
    <x v="0"/>
    <s v="No"/>
    <x v="0"/>
    <x v="0"/>
    <n v="0"/>
    <s v="No"/>
    <s v="21 Sep 1974"/>
    <x v="19"/>
    <n v="26392.26"/>
    <x v="1"/>
    <s v="tier - 2"/>
    <x v="2"/>
  </r>
  <r>
    <s v="Id394"/>
    <s v="Mr. Dave "/>
    <n v="32.06"/>
    <x v="0"/>
    <n v="4.67"/>
    <x v="2"/>
    <s v="No"/>
    <x v="1"/>
    <x v="0"/>
    <n v="1"/>
    <s v="yes"/>
    <s v="5 Dec 2004"/>
    <x v="41"/>
    <n v="26316.59"/>
    <x v="1"/>
    <s v="tier - 3"/>
    <x v="3"/>
  </r>
  <r>
    <s v="Id395"/>
    <s v="Ms. Maryanna "/>
    <n v="24.1"/>
    <x v="2"/>
    <n v="11.14"/>
    <x v="0"/>
    <s v="yes"/>
    <x v="0"/>
    <x v="0"/>
    <n v="1"/>
    <s v="No"/>
    <s v="4 Jun 1975"/>
    <x v="19"/>
    <n v="26236.58"/>
    <x v="1"/>
    <s v="tier - 1"/>
    <x v="3"/>
  </r>
  <r>
    <s v="Id396"/>
    <s v="Ms. Jessica "/>
    <n v="27.1"/>
    <x v="1"/>
    <n v="9.0500000000000007"/>
    <x v="0"/>
    <s v="No"/>
    <x v="0"/>
    <x v="0"/>
    <n v="2"/>
    <s v="No"/>
    <s v="7 Jul 1973"/>
    <x v="30"/>
    <n v="26140.36"/>
    <x v="1"/>
    <s v="tier - 3"/>
    <x v="3"/>
  </r>
  <r>
    <s v="Id397"/>
    <s v="Ms. Deanna "/>
    <n v="24.42"/>
    <x v="2"/>
    <n v="11.31"/>
    <x v="0"/>
    <s v="No"/>
    <x v="0"/>
    <x v="0"/>
    <n v="0"/>
    <s v="yes"/>
    <s v="11 Oct 2002"/>
    <x v="43"/>
    <n v="26125.67"/>
    <x v="1"/>
    <s v="tier - 1"/>
    <x v="0"/>
  </r>
  <r>
    <s v="Id398"/>
    <s v="Mr. Peter "/>
    <n v="26.695"/>
    <x v="1"/>
    <n v="4.68"/>
    <x v="2"/>
    <s v="yes"/>
    <x v="0"/>
    <x v="0"/>
    <n v="2"/>
    <s v="yes"/>
    <s v="9 Jul 1966"/>
    <x v="24"/>
    <n v="26109.33"/>
    <x v="1"/>
    <s v="tier - 3"/>
    <x v="1"/>
  </r>
  <r>
    <s v="Id399"/>
    <s v="Ms. Rebecca "/>
    <n v="27.79"/>
    <x v="1"/>
    <n v="6.05"/>
    <x v="1"/>
    <s v="yes"/>
    <x v="1"/>
    <x v="0"/>
    <n v="1"/>
    <s v="yes"/>
    <s v="26 Dec 2000"/>
    <x v="21"/>
    <n v="26026.97"/>
    <x v="1"/>
    <s v="tier - 3"/>
    <x v="3"/>
  </r>
  <r>
    <s v="Id400"/>
    <s v="Ms. Elizabeth "/>
    <n v="32.68"/>
    <x v="0"/>
    <n v="4.68"/>
    <x v="2"/>
    <s v="yes"/>
    <x v="0"/>
    <x v="0"/>
    <n v="0"/>
    <s v="No"/>
    <s v="5 Jun 2001"/>
    <x v="21"/>
    <n v="26018.95"/>
    <x v="1"/>
    <s v="tier - 2"/>
    <x v="1"/>
  </r>
  <r>
    <s v="Id401"/>
    <s v="Mr. Gregory "/>
    <n v="26.4"/>
    <x v="1"/>
    <n v="9.5"/>
    <x v="0"/>
    <s v="yes"/>
    <x v="0"/>
    <x v="0"/>
    <n v="2"/>
    <s v="No"/>
    <s v="3 Dec 1970"/>
    <x v="2"/>
    <n v="25992.82"/>
    <x v="1"/>
    <s v="tier - 2"/>
    <x v="0"/>
  </r>
  <r>
    <s v="Id402"/>
    <s v="Ms. Sarah "/>
    <n v="23.655000000000001"/>
    <x v="2"/>
    <n v="10.84"/>
    <x v="0"/>
    <s v="yes"/>
    <x v="0"/>
    <x v="1"/>
    <n v="1"/>
    <s v="yes"/>
    <s v="21 Aug 1963"/>
    <x v="8"/>
    <n v="25678.78"/>
    <x v="1"/>
    <s v="tier - 3"/>
    <x v="1"/>
  </r>
  <r>
    <s v="Id403"/>
    <s v="Ms. Anne "/>
    <n v="27.36"/>
    <x v="1"/>
    <n v="5.88"/>
    <x v="1"/>
    <s v="No"/>
    <x v="0"/>
    <x v="0"/>
    <n v="2"/>
    <s v="No"/>
    <s v="17 Jul 1972"/>
    <x v="28"/>
    <n v="25656.58"/>
    <x v="1"/>
    <s v="tier - 3"/>
    <x v="2"/>
  </r>
  <r>
    <s v="Id404"/>
    <s v="Mr. Christopher "/>
    <n v="27.82"/>
    <x v="1"/>
    <n v="5.24"/>
    <x v="2"/>
    <s v="yes"/>
    <x v="0"/>
    <x v="0"/>
    <n v="0"/>
    <s v="yes"/>
    <s v="2 Aug 2001"/>
    <x v="47"/>
    <n v="25648.98"/>
    <x v="1"/>
    <s v="tier - 1"/>
    <x v="3"/>
  </r>
  <r>
    <s v="Id405"/>
    <s v="Mr. Elliot "/>
    <n v="25.46"/>
    <x v="1"/>
    <n v="11.75"/>
    <x v="0"/>
    <s v="No"/>
    <x v="0"/>
    <x v="0"/>
    <n v="0"/>
    <s v="No"/>
    <s v="11 Dec 1968"/>
    <x v="0"/>
    <n v="25517.11"/>
    <x v="1"/>
    <s v="tier - 3"/>
    <x v="6"/>
  </r>
  <r>
    <s v="Id406"/>
    <s v="Mr. Christopher "/>
    <n v="25.1"/>
    <x v="1"/>
    <n v="6.97"/>
    <x v="0"/>
    <s v="No"/>
    <x v="0"/>
    <x v="0"/>
    <n v="0"/>
    <s v="yes"/>
    <s v="22 Aug 1968"/>
    <x v="0"/>
    <n v="25382.3"/>
    <x v="1"/>
    <s v="tier - 2"/>
    <x v="3"/>
  </r>
  <r>
    <s v="Id407"/>
    <s v="Mr. Corey "/>
    <n v="32.11"/>
    <x v="0"/>
    <n v="4.76"/>
    <x v="2"/>
    <s v="No"/>
    <x v="0"/>
    <x v="0"/>
    <n v="2"/>
    <s v="No"/>
    <s v="26 Sep 1972"/>
    <x v="28"/>
    <n v="25333.33"/>
    <x v="1"/>
    <s v="tier - 2"/>
    <x v="6"/>
  </r>
  <r>
    <s v="Id408"/>
    <s v="Mr. Patrick "/>
    <n v="29.8"/>
    <x v="1"/>
    <n v="8.24"/>
    <x v="0"/>
    <s v="yes"/>
    <x v="0"/>
    <x v="0"/>
    <n v="1"/>
    <s v="yes"/>
    <s v="14 Dec 1975"/>
    <x v="27"/>
    <n v="25309.49"/>
    <x v="1"/>
    <s v="tier - 1"/>
    <x v="3"/>
  </r>
  <r>
    <s v="Id409"/>
    <s v="Mr. Anthony "/>
    <n v="24.01"/>
    <x v="2"/>
    <n v="4.76"/>
    <x v="2"/>
    <s v="No"/>
    <x v="0"/>
    <x v="0"/>
    <n v="1"/>
    <s v="yes"/>
    <s v="24 Nov 1998"/>
    <x v="44"/>
    <n v="25127.22"/>
    <x v="1"/>
    <s v="tier - 3"/>
    <x v="3"/>
  </r>
  <r>
    <s v="Id410"/>
    <s v="Ms. Melissa "/>
    <n v="23.21"/>
    <x v="2"/>
    <n v="6.03"/>
    <x v="1"/>
    <s v="No"/>
    <x v="0"/>
    <x v="0"/>
    <n v="1"/>
    <s v="No"/>
    <s v="14 Jun 1998"/>
    <x v="44"/>
    <n v="25081.77"/>
    <x v="1"/>
    <s v="tier - 2"/>
    <x v="0"/>
  </r>
  <r>
    <s v="Id411"/>
    <s v="Ms. Raven "/>
    <n v="21.2"/>
    <x v="2"/>
    <n v="4.07"/>
    <x v="2"/>
    <s v="yes"/>
    <x v="0"/>
    <x v="0"/>
    <n v="1"/>
    <s v="yes"/>
    <s v="4 Dec 1995"/>
    <x v="40"/>
    <n v="25075.97"/>
    <x v="1"/>
    <s v="tier - 2"/>
    <x v="3"/>
  </r>
  <r>
    <s v="Id412"/>
    <s v="Mr. Christopher "/>
    <n v="28.215"/>
    <x v="1"/>
    <n v="8.26"/>
    <x v="0"/>
    <s v="yes"/>
    <x v="0"/>
    <x v="0"/>
    <n v="1"/>
    <s v="yes"/>
    <s v="14 Nov 1975"/>
    <x v="27"/>
    <n v="24915.22"/>
    <x v="1"/>
    <s v="tier - 3"/>
    <x v="1"/>
  </r>
  <r>
    <s v="Id413"/>
    <s v="Ms. Kendra "/>
    <n v="38.094999999999999"/>
    <x v="0"/>
    <n v="4.76"/>
    <x v="2"/>
    <s v="No"/>
    <x v="0"/>
    <x v="0"/>
    <n v="1"/>
    <s v="No"/>
    <s v="14 Jun 1987"/>
    <x v="38"/>
    <n v="24915.05"/>
    <x v="1"/>
    <s v="tier - 1"/>
    <x v="2"/>
  </r>
  <r>
    <s v="Id414"/>
    <s v="Ms. Jordan "/>
    <n v="22.61"/>
    <x v="2"/>
    <n v="6.13"/>
    <x v="1"/>
    <s v="yes"/>
    <x v="0"/>
    <x v="1"/>
    <n v="1"/>
    <s v="yes"/>
    <s v="23 Jul 1969"/>
    <x v="16"/>
    <n v="24873.38"/>
    <x v="1"/>
    <s v="tier - 1"/>
    <x v="2"/>
  </r>
  <r>
    <s v="Id415"/>
    <s v="Mr. Nils "/>
    <n v="24.32"/>
    <x v="2"/>
    <n v="10.47"/>
    <x v="0"/>
    <s v="yes"/>
    <x v="0"/>
    <x v="0"/>
    <n v="2"/>
    <s v="yes"/>
    <s v="26 Nov 1970"/>
    <x v="2"/>
    <n v="24869.84"/>
    <x v="1"/>
    <s v="tier - 2"/>
    <x v="4"/>
  </r>
  <r>
    <s v="Id416"/>
    <s v="Mr. Scott "/>
    <n v="20.96"/>
    <x v="2"/>
    <n v="4.04"/>
    <x v="2"/>
    <s v="yes"/>
    <x v="0"/>
    <x v="0"/>
    <n v="1"/>
    <s v="yes"/>
    <s v="10 Jun 1995"/>
    <x v="40"/>
    <n v="24863.25"/>
    <x v="1"/>
    <s v="tier - 3"/>
    <x v="3"/>
  </r>
  <r>
    <s v="Id417"/>
    <s v="Ms. Angela "/>
    <n v="19.68"/>
    <x v="2"/>
    <n v="5.74"/>
    <x v="1"/>
    <s v="No"/>
    <x v="0"/>
    <x v="0"/>
    <n v="0"/>
    <s v="yes"/>
    <s v="9 Sep 1994"/>
    <x v="6"/>
    <n v="24817.25"/>
    <x v="1"/>
    <s v="tier - 2"/>
    <x v="3"/>
  </r>
  <r>
    <s v="Id418"/>
    <s v="Ms. Allison "/>
    <n v="18.100000000000001"/>
    <x v="3"/>
    <n v="6.33"/>
    <x v="1"/>
    <s v="No"/>
    <x v="0"/>
    <x v="0"/>
    <n v="1"/>
    <s v="yes"/>
    <s v="11 Oct 1992"/>
    <x v="34"/>
    <n v="24795.040000000001"/>
    <x v="1"/>
    <s v="tier - 3"/>
    <x v="3"/>
  </r>
  <r>
    <s v="Id419"/>
    <s v="Ms. Caitlin "/>
    <n v="29.64"/>
    <x v="1"/>
    <n v="4.28"/>
    <x v="2"/>
    <s v="yes"/>
    <x v="0"/>
    <x v="0"/>
    <n v="0"/>
    <s v="No"/>
    <s v="28 Aug 1996"/>
    <x v="45"/>
    <n v="24671.66"/>
    <x v="1"/>
    <s v="tier - 1"/>
    <x v="2"/>
  </r>
  <r>
    <s v="Id420"/>
    <s v="Ms. Tracy "/>
    <n v="25.3"/>
    <x v="1"/>
    <n v="9.4700000000000006"/>
    <x v="0"/>
    <s v="yes"/>
    <x v="0"/>
    <x v="0"/>
    <n v="2"/>
    <s v="yes"/>
    <s v="12 Jun 1970"/>
    <x v="2"/>
    <n v="24667.42"/>
    <x v="1"/>
    <s v="tier - 3"/>
    <x v="0"/>
  </r>
  <r>
    <s v="Id421"/>
    <s v="Mr. Dustin "/>
    <n v="27.6"/>
    <x v="1"/>
    <n v="4.8499999999999996"/>
    <x v="2"/>
    <s v="yes"/>
    <x v="0"/>
    <x v="0"/>
    <n v="0"/>
    <s v="No"/>
    <s v="12 Oct 1976"/>
    <x v="1"/>
    <n v="24603.05"/>
    <x v="1"/>
    <s v="tier - 2"/>
    <x v="3"/>
  </r>
  <r>
    <s v="Id422"/>
    <s v="Ms. Jenny "/>
    <n v="27.645"/>
    <x v="1"/>
    <n v="11.03"/>
    <x v="0"/>
    <s v="yes"/>
    <x v="0"/>
    <x v="0"/>
    <n v="1"/>
    <s v="yes"/>
    <s v="13 Jun 1975"/>
    <x v="27"/>
    <n v="24535.7"/>
    <x v="1"/>
    <s v="tier - 2"/>
    <x v="1"/>
  </r>
  <r>
    <s v="Id423"/>
    <s v="Ms. Emily "/>
    <n v="27.6"/>
    <x v="1"/>
    <n v="5.22"/>
    <x v="2"/>
    <s v="No"/>
    <x v="0"/>
    <x v="0"/>
    <n v="2"/>
    <s v="yes"/>
    <s v="14 Sep 1972"/>
    <x v="28"/>
    <n v="24520.26"/>
    <x v="1"/>
    <s v="tier - 3"/>
    <x v="3"/>
  </r>
  <r>
    <s v="Id424"/>
    <s v="Ms. Fabienne "/>
    <n v="25.08"/>
    <x v="1"/>
    <n v="9.52"/>
    <x v="0"/>
    <s v="yes"/>
    <x v="0"/>
    <x v="0"/>
    <n v="2"/>
    <s v="No"/>
    <s v="21 Oct 1961"/>
    <x v="12"/>
    <n v="24513.09"/>
    <x v="1"/>
    <s v="tier - 2"/>
    <x v="0"/>
  </r>
  <r>
    <s v="Id425"/>
    <s v="Mr. Jordan "/>
    <n v="30.02"/>
    <x v="0"/>
    <n v="11.09"/>
    <x v="0"/>
    <s v="No"/>
    <x v="0"/>
    <x v="0"/>
    <n v="0"/>
    <s v="No"/>
    <s v="6 Jul 1968"/>
    <x v="0"/>
    <n v="24476.48"/>
    <x v="1"/>
    <s v="tier - 2"/>
    <x v="1"/>
  </r>
  <r>
    <s v="Id426"/>
    <s v="Mr. Matt "/>
    <n v="27.36"/>
    <x v="1"/>
    <n v="9.4499999999999993"/>
    <x v="0"/>
    <s v="yes"/>
    <x v="0"/>
    <x v="0"/>
    <n v="2"/>
    <s v="yes"/>
    <s v="30 Nov 1970"/>
    <x v="2"/>
    <n v="24393.62"/>
    <x v="1"/>
    <s v="tier - 3"/>
    <x v="1"/>
  </r>
  <r>
    <s v="Id427"/>
    <s v="Ms. Taryn "/>
    <n v="22.2"/>
    <x v="2"/>
    <n v="5.51"/>
    <x v="2"/>
    <s v="No"/>
    <x v="0"/>
    <x v="0"/>
    <n v="0"/>
    <s v="yes"/>
    <s v="7 Oct 1999"/>
    <x v="35"/>
    <n v="24387.74"/>
    <x v="1"/>
    <s v="tier - 1"/>
    <x v="3"/>
  </r>
  <r>
    <s v="Id428"/>
    <s v="Ms. Temima "/>
    <n v="25.71"/>
    <x v="1"/>
    <n v="4.18"/>
    <x v="2"/>
    <s v="No"/>
    <x v="1"/>
    <x v="0"/>
    <n v="1"/>
    <s v="yes"/>
    <s v="3 Aug 2004"/>
    <x v="41"/>
    <n v="24294.02"/>
    <x v="1"/>
    <s v="tier - 1"/>
    <x v="3"/>
  </r>
  <r>
    <s v="Id429"/>
    <s v="Ms. Jennifer "/>
    <n v="41.91"/>
    <x v="0"/>
    <n v="5.98"/>
    <x v="1"/>
    <s v="yes"/>
    <x v="0"/>
    <x v="0"/>
    <n v="1"/>
    <s v="No"/>
    <s v="16 Dec 1964"/>
    <x v="13"/>
    <n v="24227.34"/>
    <x v="1"/>
    <s v="tier - 1"/>
    <x v="0"/>
  </r>
  <r>
    <s v="Id430"/>
    <s v="Ms. Serena "/>
    <n v="25.85"/>
    <x v="1"/>
    <n v="10.16"/>
    <x v="0"/>
    <s v="No"/>
    <x v="0"/>
    <x v="0"/>
    <n v="0"/>
    <s v="yes"/>
    <s v="10 Sep 1974"/>
    <x v="19"/>
    <n v="24180.93"/>
    <x v="1"/>
    <s v="tier - 1"/>
    <x v="0"/>
  </r>
  <r>
    <s v="Id431"/>
    <s v="Ms. Victoria "/>
    <n v="23.844999999999999"/>
    <x v="2"/>
    <n v="11.71"/>
    <x v="0"/>
    <s v="No"/>
    <x v="0"/>
    <x v="0"/>
    <n v="2"/>
    <s v="yes"/>
    <s v="13 Jun 1973"/>
    <x v="30"/>
    <n v="24106.91"/>
    <x v="1"/>
    <s v="tier - 2"/>
    <x v="2"/>
  </r>
  <r>
    <s v="Id432"/>
    <s v="Ms. Phoebe "/>
    <n v="30.59"/>
    <x v="0"/>
    <n v="5.23"/>
    <x v="2"/>
    <s v="No"/>
    <x v="0"/>
    <x v="1"/>
    <n v="1"/>
    <s v="No"/>
    <s v="30 Dec 2003"/>
    <x v="39"/>
    <n v="24059.68"/>
    <x v="1"/>
    <s v="tier - 2"/>
    <x v="1"/>
  </r>
  <r>
    <s v="Id433"/>
    <s v="Mr. Corey "/>
    <n v="24.795000000000002"/>
    <x v="2"/>
    <n v="6.85"/>
    <x v="0"/>
    <s v="No"/>
    <x v="0"/>
    <x v="0"/>
    <n v="0"/>
    <s v="yes"/>
    <s v="10 Jul 1971"/>
    <x v="14"/>
    <n v="23967.38"/>
    <x v="1"/>
    <s v="tier - 2"/>
    <x v="1"/>
  </r>
  <r>
    <s v="Id434"/>
    <s v="Ms. Rebecca "/>
    <n v="24.13"/>
    <x v="2"/>
    <n v="7.05"/>
    <x v="0"/>
    <s v="yes"/>
    <x v="0"/>
    <x v="0"/>
    <n v="2"/>
    <s v="yes"/>
    <s v="8 Aug 1970"/>
    <x v="2"/>
    <n v="23887.66"/>
    <x v="1"/>
    <s v="tier - 3"/>
    <x v="1"/>
  </r>
  <r>
    <s v="Id435"/>
    <s v="Mr. Nicholas "/>
    <n v="25.84"/>
    <x v="1"/>
    <n v="11.64"/>
    <x v="0"/>
    <s v="No"/>
    <x v="0"/>
    <x v="0"/>
    <n v="2"/>
    <s v="yes"/>
    <s v="27 Jun 1973"/>
    <x v="30"/>
    <n v="23807.24"/>
    <x v="1"/>
    <s v="tier - 3"/>
    <x v="1"/>
  </r>
  <r>
    <s v="Id436"/>
    <s v="Mr. Christian "/>
    <n v="28"/>
    <x v="1"/>
    <n v="10.52"/>
    <x v="0"/>
    <s v="No"/>
    <x v="0"/>
    <x v="0"/>
    <n v="0"/>
    <s v="yes"/>
    <s v="2 Jun 1974"/>
    <x v="30"/>
    <n v="23568.27"/>
    <x v="1"/>
    <s v="tier - 2"/>
    <x v="3"/>
  </r>
  <r>
    <s v="Id437"/>
    <s v="Mr. Jonathon "/>
    <n v="34.1"/>
    <x v="0"/>
    <n v="4.01"/>
    <x v="2"/>
    <s v="yes"/>
    <x v="0"/>
    <x v="1"/>
    <n v="1"/>
    <s v="No"/>
    <s v="26 Aug 1983"/>
    <x v="33"/>
    <n v="23563.02"/>
    <x v="1"/>
    <s v="tier - 2"/>
    <x v="0"/>
  </r>
  <r>
    <s v="Id438"/>
    <s v="Ms. Caroline "/>
    <n v="26.125"/>
    <x v="1"/>
    <n v="8.56"/>
    <x v="0"/>
    <s v="yes"/>
    <x v="0"/>
    <x v="0"/>
    <n v="1"/>
    <s v="yes"/>
    <s v="13 Nov 1975"/>
    <x v="27"/>
    <n v="23401.31"/>
    <x v="1"/>
    <s v="tier - 3"/>
    <x v="2"/>
  </r>
  <r>
    <s v="Id439"/>
    <s v="Mr. Joshua "/>
    <n v="25.6"/>
    <x v="1"/>
    <n v="10.5"/>
    <x v="0"/>
    <s v="No"/>
    <x v="0"/>
    <x v="0"/>
    <n v="2"/>
    <s v="yes"/>
    <s v="22 Oct 1973"/>
    <x v="30"/>
    <n v="23306.55"/>
    <x v="1"/>
    <s v="tier - 2"/>
    <x v="3"/>
  </r>
  <r>
    <s v="Id440"/>
    <s v="Ms. Nichole "/>
    <n v="24.32"/>
    <x v="2"/>
    <n v="6.39"/>
    <x v="1"/>
    <s v="No"/>
    <x v="0"/>
    <x v="0"/>
    <n v="0"/>
    <s v="No"/>
    <s v="3 Oct 1994"/>
    <x v="6"/>
    <n v="23288.93"/>
    <x v="1"/>
    <s v="tier - 3"/>
    <x v="2"/>
  </r>
  <r>
    <s v="Id441"/>
    <s v="Ms. Denise "/>
    <n v="22.88"/>
    <x v="2"/>
    <n v="5.71"/>
    <x v="1"/>
    <s v="yes"/>
    <x v="0"/>
    <x v="1"/>
    <n v="1"/>
    <s v="yes"/>
    <s v="14 Nov 1969"/>
    <x v="16"/>
    <n v="23244.79"/>
    <x v="1"/>
    <s v="tier - 3"/>
    <x v="0"/>
  </r>
  <r>
    <s v="Id442"/>
    <s v="Mr. Peter "/>
    <n v="24.984999999999999"/>
    <x v="1"/>
    <n v="4.43"/>
    <x v="2"/>
    <s v="yes"/>
    <x v="0"/>
    <x v="1"/>
    <n v="1"/>
    <s v="No"/>
    <s v="7 Aug 1997"/>
    <x v="31"/>
    <n v="23241.47"/>
    <x v="1"/>
    <s v="tier - 3"/>
    <x v="11"/>
  </r>
  <r>
    <s v="Id443"/>
    <s v="Mr. Johnson "/>
    <n v="33.1"/>
    <x v="0"/>
    <n v="5.52"/>
    <x v="2"/>
    <s v="No"/>
    <x v="0"/>
    <x v="1"/>
    <n v="1"/>
    <s v="No"/>
    <s v="14 Dec 2003"/>
    <x v="39"/>
    <n v="23082.959999999999"/>
    <x v="1"/>
    <s v="tier - 2"/>
    <x v="3"/>
  </r>
  <r>
    <s v="Id444"/>
    <s v="Ms. Katherine "/>
    <n v="27.83"/>
    <x v="1"/>
    <n v="9.1999999999999993"/>
    <x v="0"/>
    <s v="yes"/>
    <x v="0"/>
    <x v="0"/>
    <n v="1"/>
    <s v="yes"/>
    <s v="9 Sep 1975"/>
    <x v="27"/>
    <n v="23065.42"/>
    <x v="1"/>
    <s v="tier - 2"/>
    <x v="0"/>
  </r>
  <r>
    <s v="Id445"/>
    <s v="Ms. Lynda "/>
    <n v="30.875"/>
    <x v="0"/>
    <n v="10.97"/>
    <x v="0"/>
    <s v="yes"/>
    <x v="0"/>
    <x v="0"/>
    <n v="2"/>
    <s v="No"/>
    <s v="9 Nov 1970"/>
    <x v="2"/>
    <n v="23045.57"/>
    <x v="1"/>
    <s v="tier - 2"/>
    <x v="2"/>
  </r>
  <r>
    <s v="Id446"/>
    <s v="Mr. Anthony "/>
    <n v="27.265000000000001"/>
    <x v="1"/>
    <n v="4.25"/>
    <x v="2"/>
    <s v="No"/>
    <x v="0"/>
    <x v="1"/>
    <n v="1"/>
    <s v="No"/>
    <s v="25 Jul 2003"/>
    <x v="39"/>
    <n v="22493.66"/>
    <x v="1"/>
    <s v="tier - 1"/>
    <x v="1"/>
  </r>
  <r>
    <s v="Id447"/>
    <s v="Ms. Linnea "/>
    <n v="26.7"/>
    <x v="1"/>
    <n v="5.23"/>
    <x v="2"/>
    <s v="No"/>
    <x v="0"/>
    <x v="1"/>
    <n v="1"/>
    <s v="yes"/>
    <s v="14 Nov 1979"/>
    <x v="18"/>
    <n v="22478.6"/>
    <x v="2"/>
    <s v="tier - 2"/>
    <x v="3"/>
  </r>
  <r>
    <s v="Id448"/>
    <s v="Mr. Massimiliano "/>
    <n v="29.925000000000001"/>
    <x v="1"/>
    <n v="5.96"/>
    <x v="1"/>
    <s v="yes"/>
    <x v="0"/>
    <x v="1"/>
    <n v="1"/>
    <s v="yes"/>
    <s v="21 Dec 1983"/>
    <x v="33"/>
    <n v="22462.04"/>
    <x v="2"/>
    <s v="tier - 1"/>
    <x v="9"/>
  </r>
  <r>
    <s v="Id449"/>
    <s v="Mr. James "/>
    <n v="19.95"/>
    <x v="2"/>
    <n v="4.29"/>
    <x v="2"/>
    <s v="yes"/>
    <x v="0"/>
    <x v="0"/>
    <n v="2"/>
    <s v="yes"/>
    <s v="18 Aug 1966"/>
    <x v="24"/>
    <n v="22412.65"/>
    <x v="2"/>
    <s v="tier - 3"/>
    <x v="7"/>
  </r>
  <r>
    <s v="Id450"/>
    <s v="Ms. Lauren "/>
    <n v="24.225000000000001"/>
    <x v="2"/>
    <n v="4.09"/>
    <x v="2"/>
    <s v="No"/>
    <x v="0"/>
    <x v="0"/>
    <n v="0"/>
    <s v="No"/>
    <s v="26 Aug 1999"/>
    <x v="35"/>
    <n v="22395.74"/>
    <x v="2"/>
    <s v="tier - 2"/>
    <x v="2"/>
  </r>
  <r>
    <s v="Id451"/>
    <s v="Ms. Michele "/>
    <n v="28.12"/>
    <x v="1"/>
    <n v="4.88"/>
    <x v="2"/>
    <s v="No"/>
    <x v="0"/>
    <x v="0"/>
    <n v="0"/>
    <s v="yes"/>
    <s v="27 Dec 1982"/>
    <x v="37"/>
    <n v="22331.57"/>
    <x v="1"/>
    <s v="tier - 3"/>
    <x v="2"/>
  </r>
  <r>
    <s v="Id452"/>
    <s v="Mr. Xiao "/>
    <n v="23.21"/>
    <x v="2"/>
    <n v="6.76"/>
    <x v="0"/>
    <s v="No"/>
    <x v="0"/>
    <x v="0"/>
    <n v="0"/>
    <s v="yes"/>
    <s v="16 Jun 1971"/>
    <x v="14"/>
    <n v="22218.11"/>
    <x v="1"/>
    <s v="tier - 3"/>
    <x v="0"/>
  </r>
  <r>
    <s v="Id453"/>
    <s v="Ms. Harper "/>
    <n v="23.98"/>
    <x v="2"/>
    <n v="10.67"/>
    <x v="0"/>
    <s v="No"/>
    <x v="0"/>
    <x v="0"/>
    <n v="0"/>
    <s v="No"/>
    <s v="24 Aug 1965"/>
    <x v="11"/>
    <n v="22192.44"/>
    <x v="2"/>
    <s v="tier - 1"/>
    <x v="0"/>
  </r>
  <r>
    <s v="Id454"/>
    <s v="Mr. Nick "/>
    <n v="30"/>
    <x v="0"/>
    <n v="6.21"/>
    <x v="1"/>
    <s v="No"/>
    <x v="0"/>
    <x v="0"/>
    <n v="0"/>
    <s v="yes"/>
    <s v="12 Sep 1980"/>
    <x v="25"/>
    <n v="22144.03"/>
    <x v="1"/>
    <s v="tier - 2"/>
    <x v="3"/>
  </r>
  <r>
    <s v="Id455"/>
    <s v="Mr. Scott "/>
    <n v="17.350000000000001"/>
    <x v="3"/>
    <n v="5.03"/>
    <x v="2"/>
    <s v="yes"/>
    <x v="0"/>
    <x v="0"/>
    <n v="0"/>
    <s v="yes"/>
    <s v="28 Aug 2001"/>
    <x v="47"/>
    <n v="22097.62"/>
    <x v="2"/>
    <s v="tier - 1"/>
    <x v="3"/>
  </r>
  <r>
    <s v="Id456"/>
    <s v="Mr. Wilson "/>
    <n v="22.704999999999998"/>
    <x v="2"/>
    <n v="5.27"/>
    <x v="2"/>
    <s v="No"/>
    <x v="0"/>
    <x v="0"/>
    <n v="0"/>
    <s v="No"/>
    <s v="14 Oct 1989"/>
    <x v="4"/>
    <n v="21984.47"/>
    <x v="2"/>
    <s v="tier - 1"/>
    <x v="1"/>
  </r>
  <r>
    <s v="Id457"/>
    <s v="Mr. Lee "/>
    <n v="25.41"/>
    <x v="1"/>
    <n v="10.53"/>
    <x v="0"/>
    <s v="yes"/>
    <x v="0"/>
    <x v="0"/>
    <n v="1"/>
    <s v="yes"/>
    <s v="19 Dec 1975"/>
    <x v="27"/>
    <n v="21978.68"/>
    <x v="2"/>
    <s v="tier - 3"/>
    <x v="0"/>
  </r>
  <r>
    <s v="Id458"/>
    <s v="Mr. Shizhong "/>
    <n v="18.23"/>
    <x v="3"/>
    <n v="5.78"/>
    <x v="1"/>
    <s v="No"/>
    <x v="0"/>
    <x v="1"/>
    <n v="1"/>
    <s v="yes"/>
    <s v="28 Sep 2003"/>
    <x v="39"/>
    <n v="21882.400000000001"/>
    <x v="1"/>
    <s v="tier - 1"/>
    <x v="3"/>
  </r>
  <r>
    <s v="Id459"/>
    <s v="Ms. Marie-Claire "/>
    <n v="24.7"/>
    <x v="2"/>
    <n v="4.3600000000000003"/>
    <x v="2"/>
    <s v="No"/>
    <x v="0"/>
    <x v="1"/>
    <n v="1"/>
    <s v="yes"/>
    <s v="17 Aug 1979"/>
    <x v="18"/>
    <n v="21880.82"/>
    <x v="2"/>
    <s v="tier - 1"/>
    <x v="1"/>
  </r>
  <r>
    <s v="Id460"/>
    <s v="Mr. Todd "/>
    <n v="37.4"/>
    <x v="0"/>
    <n v="9.7200000000000006"/>
    <x v="0"/>
    <s v="yes"/>
    <x v="0"/>
    <x v="1"/>
    <n v="1"/>
    <s v="No"/>
    <s v="27 Aug 1963"/>
    <x v="8"/>
    <n v="21797"/>
    <x v="2"/>
    <s v="tier - 1"/>
    <x v="3"/>
  </r>
  <r>
    <s v="Id461"/>
    <s v="Ms. Carolyn "/>
    <n v="26.885000000000002"/>
    <x v="1"/>
    <n v="5.18"/>
    <x v="2"/>
    <s v="No"/>
    <x v="0"/>
    <x v="1"/>
    <n v="1"/>
    <s v="yes"/>
    <s v="28 Sep 1979"/>
    <x v="18"/>
    <n v="21774.32"/>
    <x v="2"/>
    <s v="tier - 2"/>
    <x v="1"/>
  </r>
  <r>
    <s v="Id462"/>
    <s v="Ms. Lindsey "/>
    <n v="25.27"/>
    <x v="1"/>
    <n v="5.29"/>
    <x v="2"/>
    <s v="No"/>
    <x v="0"/>
    <x v="1"/>
    <n v="1"/>
    <s v="yes"/>
    <s v="20 Sep 1979"/>
    <x v="18"/>
    <n v="21771.34"/>
    <x v="2"/>
    <s v="tier - 1"/>
    <x v="2"/>
  </r>
  <r>
    <s v="Id463"/>
    <s v="Ms. Marissa "/>
    <n v="23.655000000000001"/>
    <x v="2"/>
    <n v="4.8600000000000003"/>
    <x v="2"/>
    <s v="yes"/>
    <x v="0"/>
    <x v="0"/>
    <n v="0"/>
    <s v="yes"/>
    <s v="18 Jul 1976"/>
    <x v="1"/>
    <n v="21677.279999999999"/>
    <x v="2"/>
    <s v="tier - 1"/>
    <x v="1"/>
  </r>
  <r>
    <s v="Id464"/>
    <s v="Mr. Jean "/>
    <n v="55.05"/>
    <x v="0"/>
    <n v="7.66"/>
    <x v="0"/>
    <s v="No"/>
    <x v="0"/>
    <x v="0"/>
    <n v="0"/>
    <s v="No"/>
    <s v="16 Nov 1962"/>
    <x v="5"/>
    <n v="21661.16"/>
    <x v="1"/>
    <s v="tier - 2"/>
    <x v="1"/>
  </r>
  <r>
    <s v="Id465"/>
    <s v="Ms. Danielle "/>
    <n v="24.89"/>
    <x v="2"/>
    <n v="6.1"/>
    <x v="1"/>
    <s v="yes"/>
    <x v="0"/>
    <x v="1"/>
    <n v="1"/>
    <s v="yes"/>
    <s v="25 Dec 1983"/>
    <x v="33"/>
    <n v="21659.93"/>
    <x v="2"/>
    <s v="tier - 3"/>
    <x v="2"/>
  </r>
  <r>
    <s v="Id466"/>
    <s v="Mr. Jim "/>
    <n v="18.715"/>
    <x v="2"/>
    <n v="4.4400000000000004"/>
    <x v="2"/>
    <s v="No"/>
    <x v="0"/>
    <x v="0"/>
    <n v="0"/>
    <s v="No"/>
    <s v="12 Jun 1999"/>
    <x v="35"/>
    <n v="21595.38"/>
    <x v="1"/>
    <s v="tier - 3"/>
    <x v="1"/>
  </r>
  <r>
    <s v="Id467"/>
    <s v="Mr. Matthew "/>
    <n v="28.12"/>
    <x v="1"/>
    <n v="6.15"/>
    <x v="1"/>
    <s v="No"/>
    <x v="0"/>
    <x v="0"/>
    <n v="0"/>
    <s v="yes"/>
    <s v="21 Nov 1990"/>
    <x v="3"/>
    <n v="21472.48"/>
    <x v="1"/>
    <s v="tier - 2"/>
    <x v="1"/>
  </r>
  <r>
    <s v="Id468"/>
    <s v="Ms. Rachel "/>
    <n v="26.6"/>
    <x v="1"/>
    <n v="4.53"/>
    <x v="2"/>
    <s v="No"/>
    <x v="0"/>
    <x v="0"/>
    <n v="0"/>
    <s v="yes"/>
    <s v="4 Sep 1980"/>
    <x v="25"/>
    <n v="21348.71"/>
    <x v="1"/>
    <s v="tier - 1"/>
    <x v="1"/>
  </r>
  <r>
    <s v="Id469"/>
    <s v="Ms. Corina "/>
    <n v="30.114999999999998"/>
    <x v="0"/>
    <n v="5.48"/>
    <x v="2"/>
    <s v="No"/>
    <x v="1"/>
    <x v="0"/>
    <n v="1"/>
    <s v="No"/>
    <s v="4 Aug 2004"/>
    <x v="41"/>
    <n v="21344.85"/>
    <x v="2"/>
    <s v="tier - 1"/>
    <x v="2"/>
  </r>
  <r>
    <s v="Id470"/>
    <s v="Mr. Guannan "/>
    <n v="24.605"/>
    <x v="2"/>
    <n v="5.48"/>
    <x v="2"/>
    <s v="No"/>
    <x v="0"/>
    <x v="0"/>
    <n v="0"/>
    <s v="yes"/>
    <s v="10 Dec 1980"/>
    <x v="25"/>
    <n v="21259.38"/>
    <x v="2"/>
    <s v="tier - 3"/>
    <x v="9"/>
  </r>
  <r>
    <s v="Id471"/>
    <s v="Mr. Don "/>
    <n v="29.6"/>
    <x v="1"/>
    <n v="8.1"/>
    <x v="0"/>
    <s v="No"/>
    <x v="0"/>
    <x v="0"/>
    <n v="0"/>
    <s v="No"/>
    <s v="3 Sep 1974"/>
    <x v="19"/>
    <n v="21232.18"/>
    <x v="2"/>
    <s v="tier - 2"/>
    <x v="3"/>
  </r>
  <r>
    <s v="Id472"/>
    <s v="Mr. Chris "/>
    <n v="24.42"/>
    <x v="2"/>
    <n v="7.16"/>
    <x v="0"/>
    <s v="No"/>
    <x v="0"/>
    <x v="0"/>
    <n v="0"/>
    <s v="yes"/>
    <s v="14 Oct 1974"/>
    <x v="19"/>
    <n v="21223.68"/>
    <x v="2"/>
    <s v="tier - 2"/>
    <x v="0"/>
  </r>
  <r>
    <s v="Id473"/>
    <s v="Mr. Gavin "/>
    <n v="20.9"/>
    <x v="2"/>
    <n v="4.55"/>
    <x v="2"/>
    <s v="yes"/>
    <x v="0"/>
    <x v="1"/>
    <n v="1"/>
    <s v="yes"/>
    <s v="26 Aug 1969"/>
    <x v="16"/>
    <n v="21195.82"/>
    <x v="2"/>
    <s v="tier - 1"/>
    <x v="0"/>
  </r>
  <r>
    <s v="Id474"/>
    <s v="Mr. David "/>
    <n v="22.895"/>
    <x v="2"/>
    <n v="6.03"/>
    <x v="1"/>
    <s v="No"/>
    <x v="0"/>
    <x v="0"/>
    <n v="0"/>
    <s v="yes"/>
    <s v="23 Nov 1977"/>
    <x v="29"/>
    <n v="21098.55"/>
    <x v="2"/>
    <s v="tier - 3"/>
    <x v="1"/>
  </r>
  <r>
    <s v="Id475"/>
    <s v="Mr. Jatin "/>
    <n v="28.3"/>
    <x v="1"/>
    <n v="5.47"/>
    <x v="2"/>
    <s v="yes"/>
    <x v="0"/>
    <x v="1"/>
    <n v="1"/>
    <s v="yes"/>
    <s v="2 Jul 1983"/>
    <x v="33"/>
    <n v="21082.16"/>
    <x v="2"/>
    <s v="tier - 2"/>
    <x v="3"/>
  </r>
  <r>
    <s v="Id476"/>
    <s v="Mr. J "/>
    <n v="54.3"/>
    <x v="0"/>
    <n v="4.1500000000000004"/>
    <x v="2"/>
    <s v="yes"/>
    <x v="0"/>
    <x v="0"/>
    <n v="1"/>
    <s v="No"/>
    <s v="19 Nov 1964"/>
    <x v="13"/>
    <n v="20893.060000000001"/>
    <x v="1"/>
    <s v="tier - 3"/>
    <x v="1"/>
  </r>
  <r>
    <s v="Id477"/>
    <s v="Ms. Angela "/>
    <n v="33.344999999999999"/>
    <x v="0"/>
    <n v="11.32"/>
    <x v="0"/>
    <s v="yes"/>
    <x v="0"/>
    <x v="0"/>
    <n v="1"/>
    <s v="No"/>
    <s v="8 Dec 1975"/>
    <x v="27"/>
    <n v="20878.78"/>
    <x v="1"/>
    <s v="tier - 1"/>
    <x v="2"/>
  </r>
  <r>
    <s v="Id478"/>
    <s v="Mr. Blake "/>
    <n v="33"/>
    <x v="0"/>
    <n v="9.51"/>
    <x v="0"/>
    <s v="yes"/>
    <x v="0"/>
    <x v="0"/>
    <n v="0"/>
    <s v="No"/>
    <s v="8 Sep 1967"/>
    <x v="22"/>
    <n v="20781.490000000002"/>
    <x v="1"/>
    <s v="tier - 3"/>
    <x v="0"/>
  </r>
  <r>
    <s v="Id479"/>
    <s v="Mr. Brian "/>
    <n v="28.024999999999999"/>
    <x v="1"/>
    <n v="7.67"/>
    <x v="0"/>
    <s v="yes"/>
    <x v="0"/>
    <x v="0"/>
    <n v="1"/>
    <s v="yes"/>
    <s v="4 Aug 1986"/>
    <x v="26"/>
    <n v="20773.63"/>
    <x v="1"/>
    <s v="tier - 3"/>
    <x v="6"/>
  </r>
  <r>
    <s v="Id480"/>
    <s v="Mr. Damon "/>
    <n v="28.69"/>
    <x v="1"/>
    <n v="6.23"/>
    <x v="1"/>
    <s v="No"/>
    <x v="0"/>
    <x v="0"/>
    <n v="1"/>
    <s v="yes"/>
    <s v="14 Sep 1992"/>
    <x v="34"/>
    <n v="20745.990000000002"/>
    <x v="2"/>
    <s v="tier - 1"/>
    <x v="1"/>
  </r>
  <r>
    <s v="Id481"/>
    <s v="Mr. Jeffrey "/>
    <n v="40.28"/>
    <x v="0"/>
    <n v="8.9"/>
    <x v="0"/>
    <s v="No"/>
    <x v="0"/>
    <x v="0"/>
    <n v="0"/>
    <s v="No"/>
    <s v="1 Aug 1965"/>
    <x v="11"/>
    <n v="20709.02"/>
    <x v="2"/>
    <s v="tier - 2"/>
    <x v="9"/>
  </r>
  <r>
    <s v="Id482"/>
    <s v="Mr. Malcolm "/>
    <n v="37.299999999999997"/>
    <x v="0"/>
    <n v="7.79"/>
    <x v="0"/>
    <s v="yes"/>
    <x v="0"/>
    <x v="0"/>
    <n v="0"/>
    <s v="No"/>
    <s v="17 Dec 1967"/>
    <x v="22"/>
    <n v="20630.28"/>
    <x v="1"/>
    <s v="tier - 3"/>
    <x v="3"/>
  </r>
  <r>
    <s v="Id483"/>
    <s v="Ms. Margaret "/>
    <n v="54.47"/>
    <x v="0"/>
    <n v="4.49"/>
    <x v="2"/>
    <s v="yes"/>
    <x v="0"/>
    <x v="0"/>
    <n v="2"/>
    <s v="No"/>
    <s v="9 Jul 1966"/>
    <x v="24"/>
    <n v="20568.32"/>
    <x v="2"/>
    <s v="tier - 2"/>
    <x v="1"/>
  </r>
  <r>
    <s v="Id484"/>
    <s v="Ms. Helen "/>
    <n v="38.06"/>
    <x v="0"/>
    <n v="5.24"/>
    <x v="2"/>
    <s v="yes"/>
    <x v="0"/>
    <x v="1"/>
    <n v="1"/>
    <s v="No"/>
    <s v="13 Oct 1969"/>
    <x v="16"/>
    <n v="20463"/>
    <x v="1"/>
    <s v="tier - 2"/>
    <x v="0"/>
  </r>
  <r>
    <s v="Id485"/>
    <s v="Mr. Matthew "/>
    <n v="51.47"/>
    <x v="0"/>
    <n v="9.6"/>
    <x v="0"/>
    <s v="No"/>
    <x v="0"/>
    <x v="0"/>
    <n v="0"/>
    <s v="No"/>
    <s v="18 Oct 1962"/>
    <x v="5"/>
    <n v="20446.849999999999"/>
    <x v="1"/>
    <s v="tier - 1"/>
    <x v="1"/>
  </r>
  <r>
    <s v="Id486"/>
    <s v="Mr. Jeff "/>
    <n v="29.8"/>
    <x v="1"/>
    <n v="5.78"/>
    <x v="1"/>
    <s v="yes"/>
    <x v="0"/>
    <x v="0"/>
    <n v="0"/>
    <s v="No"/>
    <s v="12 Jul 1985"/>
    <x v="17"/>
    <n v="20420.599999999999"/>
    <x v="2"/>
    <s v="tier - 2"/>
    <x v="3"/>
  </r>
  <r>
    <s v="Id487"/>
    <s v="Mrs. Tara "/>
    <n v="49.77"/>
    <x v="0"/>
    <n v="7.02"/>
    <x v="0"/>
    <s v="No"/>
    <x v="0"/>
    <x v="0"/>
    <n v="0"/>
    <s v="No"/>
    <s v="2 Jul 1962"/>
    <x v="5"/>
    <n v="20354.5"/>
    <x v="2"/>
    <s v="tier - 2"/>
    <x v="12"/>
  </r>
  <r>
    <s v="Id488"/>
    <s v="Ms. Kristin "/>
    <n v="25.555"/>
    <x v="1"/>
    <n v="4.09"/>
    <x v="2"/>
    <s v="yes"/>
    <x v="0"/>
    <x v="0"/>
    <n v="0"/>
    <s v="yes"/>
    <s v="17 Sep 1985"/>
    <x v="17"/>
    <n v="20296.86"/>
    <x v="2"/>
    <s v="tier - 1"/>
    <x v="2"/>
  </r>
  <r>
    <s v="Id489"/>
    <s v="Mr. Timothy "/>
    <n v="29.64"/>
    <x v="1"/>
    <n v="4.93"/>
    <x v="2"/>
    <s v="No"/>
    <x v="0"/>
    <x v="1"/>
    <n v="1"/>
    <s v="No"/>
    <s v="7 Sep 1993"/>
    <x v="20"/>
    <n v="20277.810000000001"/>
    <x v="2"/>
    <s v="tier - 3"/>
    <x v="4"/>
  </r>
  <r>
    <s v="Id490"/>
    <s v="Mr. Scott "/>
    <n v="53.93"/>
    <x v="0"/>
    <n v="5.34"/>
    <x v="2"/>
    <s v="yes"/>
    <x v="0"/>
    <x v="0"/>
    <n v="2"/>
    <s v="No"/>
    <s v="22 Aug 1966"/>
    <x v="24"/>
    <n v="20253.84"/>
    <x v="1"/>
    <s v="tier - 3"/>
    <x v="1"/>
  </r>
  <r>
    <s v="Id491"/>
    <s v="Ms. Carly "/>
    <n v="28.024999999999999"/>
    <x v="1"/>
    <n v="5.65"/>
    <x v="2"/>
    <s v="No"/>
    <x v="0"/>
    <x v="0"/>
    <n v="1"/>
    <s v="yes"/>
    <s v="17 Oct 1987"/>
    <x v="38"/>
    <n v="20234.849999999999"/>
    <x v="1"/>
    <s v="tier - 3"/>
    <x v="1"/>
  </r>
  <r>
    <s v="Id492"/>
    <s v="Ms. Lisa "/>
    <n v="27.5"/>
    <x v="1"/>
    <n v="4.49"/>
    <x v="2"/>
    <s v="No"/>
    <x v="0"/>
    <x v="0"/>
    <n v="0"/>
    <s v="No"/>
    <s v="8 Jun 1994"/>
    <x v="20"/>
    <n v="20177.669999999998"/>
    <x v="1"/>
    <s v="tier - 1"/>
    <x v="3"/>
  </r>
  <r>
    <s v="Id493"/>
    <s v="Ms. Stacey "/>
    <n v="21.8"/>
    <x v="2"/>
    <n v="10.55"/>
    <x v="0"/>
    <s v="No"/>
    <x v="0"/>
    <x v="0"/>
    <n v="0"/>
    <s v="yes"/>
    <s v="9 Jul 2002"/>
    <x v="43"/>
    <n v="20167.34"/>
    <x v="2"/>
    <s v="tier - 3"/>
    <x v="3"/>
  </r>
  <r>
    <s v="Id494"/>
    <s v="Mr. Louis "/>
    <n v="26.41"/>
    <x v="1"/>
    <n v="4.92"/>
    <x v="2"/>
    <s v="yes"/>
    <x v="0"/>
    <x v="1"/>
    <n v="1"/>
    <s v="yes"/>
    <s v="6 Oct 1983"/>
    <x v="33"/>
    <n v="20149.32"/>
    <x v="1"/>
    <s v="tier - 1"/>
    <x v="4"/>
  </r>
  <r>
    <s v="Id495"/>
    <s v="Mr. Brian "/>
    <n v="27.835000000000001"/>
    <x v="1"/>
    <n v="5.9"/>
    <x v="1"/>
    <s v="yes"/>
    <x v="0"/>
    <x v="0"/>
    <n v="1"/>
    <s v="yes"/>
    <s v="25 Jul 1988"/>
    <x v="23"/>
    <n v="20009.63"/>
    <x v="1"/>
    <s v="tier - 1"/>
    <x v="1"/>
  </r>
  <r>
    <s v="Id496"/>
    <s v="Mrs. Jessica "/>
    <n v="51.74"/>
    <x v="0"/>
    <n v="4.9800000000000004"/>
    <x v="2"/>
    <s v="yes"/>
    <x v="0"/>
    <x v="0"/>
    <n v="2"/>
    <s v="No"/>
    <s v="10 Aug 1966"/>
    <x v="24"/>
    <n v="19995.29"/>
    <x v="0"/>
    <s v="tier - 3"/>
    <x v="12"/>
  </r>
  <r>
    <s v="Id497"/>
    <s v="Ms. Dawn "/>
    <n v="23.37"/>
    <x v="2"/>
    <n v="5.8"/>
    <x v="1"/>
    <s v="No"/>
    <x v="0"/>
    <x v="0"/>
    <n v="0"/>
    <s v="yes"/>
    <s v="9 Oct 1980"/>
    <x v="25"/>
    <n v="19964.75"/>
    <x v="0"/>
    <s v="tier - 2"/>
    <x v="2"/>
  </r>
  <r>
    <s v="Id498"/>
    <s v="  "/>
    <n v="29.7"/>
    <x v="1"/>
    <n v="6.21"/>
    <x v="1"/>
    <s v="yes"/>
    <x v="0"/>
    <x v="1"/>
    <n v="1"/>
    <s v="yes"/>
    <s v="18 Oct 1997"/>
    <x v="31"/>
    <n v="19933.46"/>
    <x v="0"/>
    <s v="tier - 3"/>
    <x v="3"/>
  </r>
  <r>
    <s v="Id499"/>
    <s v="Ms. Karen "/>
    <n v="20.045000000000002"/>
    <x v="2"/>
    <n v="6.17"/>
    <x v="1"/>
    <s v="No"/>
    <x v="0"/>
    <x v="1"/>
    <n v="1"/>
    <s v="yes"/>
    <s v="30 Oct 1979"/>
    <x v="18"/>
    <n v="19798.05"/>
    <x v="0"/>
    <s v="tier - 1"/>
    <x v="2"/>
  </r>
  <r>
    <s v="Id500"/>
    <s v="Ms. Jessica "/>
    <n v="27.83"/>
    <x v="1"/>
    <n v="5.36"/>
    <x v="2"/>
    <s v="No"/>
    <x v="0"/>
    <x v="0"/>
    <n v="2"/>
    <s v="No"/>
    <s v="14 Jun 1972"/>
    <x v="28"/>
    <n v="19749.38"/>
    <x v="0"/>
    <s v="tier - 3"/>
    <x v="0"/>
  </r>
  <r>
    <s v="Id501"/>
    <s v="Mr. Mathieu "/>
    <n v="28.93"/>
    <x v="1"/>
    <n v="5.2"/>
    <x v="2"/>
    <s v="No"/>
    <x v="0"/>
    <x v="0"/>
    <n v="0"/>
    <s v="yes"/>
    <s v="8 Aug 1990"/>
    <x v="3"/>
    <n v="19719.689999999999"/>
    <x v="0"/>
    <s v="tier - 2"/>
    <x v="0"/>
  </r>
  <r>
    <s v="Id502"/>
    <s v="Mr. Kam "/>
    <n v="33.82"/>
    <x v="0"/>
    <n v="5.42"/>
    <x v="2"/>
    <s v="No"/>
    <x v="0"/>
    <x v="0"/>
    <n v="0"/>
    <s v="No"/>
    <s v="27 Aug 1994"/>
    <x v="6"/>
    <n v="19673.34"/>
    <x v="0"/>
    <s v="tier - 2"/>
    <x v="1"/>
  </r>
  <r>
    <s v="Id503"/>
    <s v="Ms. Valerie "/>
    <n v="20.234999999999999"/>
    <x v="2"/>
    <n v="6.84"/>
    <x v="0"/>
    <s v="No"/>
    <x v="0"/>
    <x v="0"/>
    <n v="0"/>
    <s v="yes"/>
    <s v="24 Sep 1978"/>
    <x v="9"/>
    <n v="19594.810000000001"/>
    <x v="0"/>
    <s v="tier - 1"/>
    <x v="2"/>
  </r>
  <r>
    <s v="Id504"/>
    <s v="Ms. Freya "/>
    <n v="49.2"/>
    <x v="0"/>
    <n v="10.9"/>
    <x v="0"/>
    <s v="yes"/>
    <x v="0"/>
    <x v="1"/>
    <n v="1"/>
    <s v="No"/>
    <s v="14 Jul 1963"/>
    <x v="8"/>
    <n v="19551.34"/>
    <x v="0"/>
    <s v="tier - 3"/>
    <x v="1"/>
  </r>
  <r>
    <s v="Id505"/>
    <s v="Ms. Jennifer "/>
    <n v="26.4"/>
    <x v="1"/>
    <n v="4.87"/>
    <x v="2"/>
    <s v="yes"/>
    <x v="0"/>
    <x v="0"/>
    <n v="0"/>
    <s v="yes"/>
    <s v="17 Sep 1985"/>
    <x v="17"/>
    <n v="19539.240000000002"/>
    <x v="0"/>
    <s v="tier - 1"/>
    <x v="0"/>
  </r>
  <r>
    <s v="Id506"/>
    <s v="Ms. Kara "/>
    <n v="28.38"/>
    <x v="1"/>
    <n v="6.07"/>
    <x v="1"/>
    <s v="No"/>
    <x v="0"/>
    <x v="0"/>
    <n v="1"/>
    <s v="yes"/>
    <s v="19 Aug 1992"/>
    <x v="34"/>
    <n v="19521.97"/>
    <x v="0"/>
    <s v="tier - 2"/>
    <x v="0"/>
  </r>
  <r>
    <s v="Id507"/>
    <s v="Mr. Bradley "/>
    <n v="24.64"/>
    <x v="2"/>
    <n v="4.33"/>
    <x v="2"/>
    <s v="No"/>
    <x v="0"/>
    <x v="0"/>
    <n v="0"/>
    <s v="yes"/>
    <s v="8 Nov 1980"/>
    <x v="25"/>
    <n v="19515.54"/>
    <x v="0"/>
    <s v="tier - 1"/>
    <x v="0"/>
  </r>
  <r>
    <s v="Id508"/>
    <s v="Mr. Brendan "/>
    <n v="39.71"/>
    <x v="0"/>
    <n v="5.83"/>
    <x v="1"/>
    <s v="No"/>
    <x v="0"/>
    <x v="0"/>
    <n v="1"/>
    <s v="No"/>
    <s v="30 Nov 1987"/>
    <x v="38"/>
    <n v="19496.72"/>
    <x v="0"/>
    <s v="tier - 3"/>
    <x v="9"/>
  </r>
  <r>
    <s v="Id509"/>
    <s v="Ms. Amber "/>
    <n v="22.22"/>
    <x v="2"/>
    <n v="5.5"/>
    <x v="2"/>
    <s v="No"/>
    <x v="0"/>
    <x v="0"/>
    <n v="0"/>
    <s v="yes"/>
    <s v="15 Dec 1982"/>
    <x v="37"/>
    <n v="19444.27"/>
    <x v="0"/>
    <s v="tier - 1"/>
    <x v="0"/>
  </r>
  <r>
    <s v="Id510"/>
    <s v="Mr. Sean "/>
    <n v="33.344999999999999"/>
    <x v="0"/>
    <n v="4.79"/>
    <x v="2"/>
    <s v="No"/>
    <x v="0"/>
    <x v="1"/>
    <n v="1"/>
    <s v="No"/>
    <s v="6 Sep 1993"/>
    <x v="20"/>
    <n v="19442.349999999999"/>
    <x v="0"/>
    <s v="tier - 3"/>
    <x v="1"/>
  </r>
  <r>
    <s v="Id511"/>
    <s v="Mr. Rick "/>
    <n v="24.42"/>
    <x v="2"/>
    <n v="5.81"/>
    <x v="1"/>
    <s v="No"/>
    <x v="0"/>
    <x v="0"/>
    <n v="1"/>
    <s v="yes"/>
    <s v="30 Jun 1987"/>
    <x v="38"/>
    <n v="19362"/>
    <x v="0"/>
    <s v="tier - 3"/>
    <x v="0"/>
  </r>
  <r>
    <s v="Id512"/>
    <s v="Mr. Matthew "/>
    <n v="29.81"/>
    <x v="1"/>
    <n v="5.58"/>
    <x v="2"/>
    <s v="No"/>
    <x v="0"/>
    <x v="0"/>
    <n v="0"/>
    <s v="yes"/>
    <s v="24 Aug 1991"/>
    <x v="42"/>
    <n v="19350.37"/>
    <x v="0"/>
    <s v="tier - 3"/>
    <x v="0"/>
  </r>
  <r>
    <s v="Id513"/>
    <s v="Mr. Brady "/>
    <n v="51.18"/>
    <x v="0"/>
    <n v="4.4000000000000004"/>
    <x v="2"/>
    <s v="yes"/>
    <x v="0"/>
    <x v="0"/>
    <n v="2"/>
    <s v="No"/>
    <s v="15 Nov 1966"/>
    <x v="24"/>
    <n v="19321.060000000001"/>
    <x v="0"/>
    <s v="tier - 1"/>
    <x v="1"/>
  </r>
  <r>
    <s v="Id514"/>
    <s v="Ms. Kameko "/>
    <n v="51.37"/>
    <x v="0"/>
    <n v="8.18"/>
    <x v="0"/>
    <s v="yes"/>
    <x v="0"/>
    <x v="0"/>
    <n v="0"/>
    <s v="No"/>
    <s v="29 Jul 1967"/>
    <x v="22"/>
    <n v="19259.96"/>
    <x v="0"/>
    <s v="tier - 1"/>
    <x v="1"/>
  </r>
  <r>
    <s v="Id515"/>
    <s v="Mr. Jeremy "/>
    <n v="36.19"/>
    <x v="0"/>
    <n v="5.52"/>
    <x v="2"/>
    <s v="yes"/>
    <x v="0"/>
    <x v="0"/>
    <n v="0"/>
    <s v="No"/>
    <s v="28 Dec 1985"/>
    <x v="17"/>
    <n v="19214.71"/>
    <x v="0"/>
    <s v="tier - 3"/>
    <x v="0"/>
  </r>
  <r>
    <s v="Id516"/>
    <s v="Mr. Daniel "/>
    <n v="25.9"/>
    <x v="1"/>
    <n v="4.84"/>
    <x v="2"/>
    <s v="No"/>
    <x v="0"/>
    <x v="0"/>
    <n v="0"/>
    <s v="yes"/>
    <s v="16 Sep 1991"/>
    <x v="42"/>
    <n v="19199.939999999999"/>
    <x v="0"/>
    <s v="tier - 3"/>
    <x v="3"/>
  </r>
  <r>
    <s v="Id517"/>
    <s v="Ms. Amanda "/>
    <n v="35.72"/>
    <x v="0"/>
    <n v="4.08"/>
    <x v="2"/>
    <s v="No"/>
    <x v="0"/>
    <x v="1"/>
    <n v="1"/>
    <s v="No"/>
    <s v="2 Jul 1979"/>
    <x v="18"/>
    <n v="19144.580000000002"/>
    <x v="0"/>
    <s v="tier - 1"/>
    <x v="2"/>
  </r>
  <r>
    <s v="Id518"/>
    <s v="Ms. Karen "/>
    <n v="27.94"/>
    <x v="1"/>
    <n v="4.4800000000000004"/>
    <x v="2"/>
    <s v="No"/>
    <x v="0"/>
    <x v="1"/>
    <n v="1"/>
    <s v="yes"/>
    <s v="28 Sep 1993"/>
    <x v="20"/>
    <n v="19107.78"/>
    <x v="0"/>
    <s v="tier - 2"/>
    <x v="0"/>
  </r>
  <r>
    <s v="Id519"/>
    <s v="Mr. Gregory "/>
    <n v="27.1"/>
    <x v="1"/>
    <n v="5.73"/>
    <x v="1"/>
    <s v="No"/>
    <x v="0"/>
    <x v="0"/>
    <n v="0"/>
    <s v="yes"/>
    <s v="5 Jun 1989"/>
    <x v="23"/>
    <n v="19040.88"/>
    <x v="0"/>
    <s v="tier - 3"/>
    <x v="3"/>
  </r>
  <r>
    <s v="Id520"/>
    <s v="Ms. Sabine "/>
    <n v="18.3"/>
    <x v="3"/>
    <n v="5.46"/>
    <x v="2"/>
    <s v="yes"/>
    <x v="0"/>
    <x v="1"/>
    <n v="1"/>
    <s v="yes"/>
    <s v="19 Dec 1983"/>
    <x v="33"/>
    <n v="19023.259999999998"/>
    <x v="0"/>
    <s v="tier - 3"/>
    <x v="3"/>
  </r>
  <r>
    <s v="Id521"/>
    <s v="Mr. Joseph "/>
    <n v="25.3"/>
    <x v="1"/>
    <n v="5.0199999999999996"/>
    <x v="2"/>
    <s v="yes"/>
    <x v="0"/>
    <x v="0"/>
    <n v="1"/>
    <s v="yes"/>
    <s v="24 Oct 1988"/>
    <x v="23"/>
    <n v="18972.5"/>
    <x v="0"/>
    <s v="tier - 3"/>
    <x v="0"/>
  </r>
  <r>
    <s v="Id522"/>
    <s v="Mr. Adam "/>
    <n v="38.83"/>
    <x v="0"/>
    <n v="6.36"/>
    <x v="1"/>
    <s v="No"/>
    <x v="0"/>
    <x v="0"/>
    <n v="1"/>
    <s v="No"/>
    <s v="30 Nov 1992"/>
    <x v="34"/>
    <n v="18963.169999999998"/>
    <x v="0"/>
    <s v="tier - 1"/>
    <x v="0"/>
  </r>
  <r>
    <s v="Id523"/>
    <s v="Ms. Karolyn "/>
    <n v="27.6"/>
    <x v="1"/>
    <n v="5.36"/>
    <x v="2"/>
    <s v="No"/>
    <x v="0"/>
    <x v="0"/>
    <n v="1"/>
    <s v="No"/>
    <s v="6 Aug 1998"/>
    <x v="44"/>
    <n v="18955.22"/>
    <x v="0"/>
    <s v="tier - 3"/>
    <x v="3"/>
  </r>
  <r>
    <s v="Id524"/>
    <s v="Mrs. Anita "/>
    <n v="46.4"/>
    <x v="0"/>
    <n v="8.3699999999999992"/>
    <x v="0"/>
    <s v="yes"/>
    <x v="0"/>
    <x v="1"/>
    <n v="1"/>
    <s v="No"/>
    <s v="20 Oct 1963"/>
    <x v="8"/>
    <n v="18954.560000000001"/>
    <x v="0"/>
    <s v="tier - 1"/>
    <x v="12"/>
  </r>
  <r>
    <s v="Id525"/>
    <s v="Ms. Laura "/>
    <n v="51.92"/>
    <x v="0"/>
    <n v="5.18"/>
    <x v="2"/>
    <s v="yes"/>
    <x v="0"/>
    <x v="1"/>
    <n v="1"/>
    <s v="No"/>
    <s v="3 Aug 1969"/>
    <x v="16"/>
    <n v="18932.810000000001"/>
    <x v="0"/>
    <s v="tier - 3"/>
    <x v="1"/>
  </r>
  <r>
    <s v="Id526"/>
    <s v="Ms. Sarah "/>
    <n v="32.395000000000003"/>
    <x v="0"/>
    <n v="5.68"/>
    <x v="2"/>
    <s v="yes"/>
    <x v="0"/>
    <x v="0"/>
    <n v="1"/>
    <s v="No"/>
    <s v="27 Sep 1995"/>
    <x v="40"/>
    <n v="18903.490000000002"/>
    <x v="0"/>
    <s v="tier - 2"/>
    <x v="2"/>
  </r>
  <r>
    <s v="Id527"/>
    <s v="Mrs. Ashley "/>
    <n v="46.19"/>
    <x v="0"/>
    <n v="7.31"/>
    <x v="0"/>
    <s v="yes"/>
    <x v="0"/>
    <x v="1"/>
    <n v="1"/>
    <s v="No"/>
    <s v="6 Dec 1963"/>
    <x v="8"/>
    <n v="18883.330000000002"/>
    <x v="0"/>
    <s v="tier - 1"/>
    <x v="12"/>
  </r>
  <r>
    <s v="Id528"/>
    <s v="Ms. Lindsey "/>
    <n v="27.93"/>
    <x v="1"/>
    <n v="4.67"/>
    <x v="2"/>
    <s v="No"/>
    <x v="0"/>
    <x v="1"/>
    <n v="1"/>
    <s v="No"/>
    <s v="24 Jul 2003"/>
    <x v="39"/>
    <n v="18838.7"/>
    <x v="0"/>
    <s v="tier - 3"/>
    <x v="1"/>
  </r>
  <r>
    <s v="Id529"/>
    <s v="Mr. Alan "/>
    <n v="45.62"/>
    <x v="0"/>
    <n v="6.87"/>
    <x v="0"/>
    <s v="No"/>
    <x v="0"/>
    <x v="0"/>
    <n v="0"/>
    <s v="No"/>
    <s v="18 Dec 1962"/>
    <x v="5"/>
    <n v="18815.53"/>
    <x v="0"/>
    <s v="tier - 1"/>
    <x v="8"/>
  </r>
  <r>
    <s v="Id530"/>
    <s v="Mr. Dan "/>
    <n v="35.31"/>
    <x v="0"/>
    <n v="5.87"/>
    <x v="1"/>
    <s v="No"/>
    <x v="0"/>
    <x v="1"/>
    <n v="1"/>
    <s v="No"/>
    <s v="15 Oct 1979"/>
    <x v="18"/>
    <n v="18806.150000000001"/>
    <x v="0"/>
    <s v="tier - 2"/>
    <x v="0"/>
  </r>
  <r>
    <s v="Id531"/>
    <s v="Ms. Katie "/>
    <n v="30.4"/>
    <x v="0"/>
    <n v="4.07"/>
    <x v="2"/>
    <s v="yes"/>
    <x v="0"/>
    <x v="0"/>
    <n v="1"/>
    <s v="No"/>
    <s v="28 Nov 1995"/>
    <x v="40"/>
    <n v="18804.75"/>
    <x v="0"/>
    <s v="tier - 1"/>
    <x v="1"/>
  </r>
  <r>
    <s v="Id532"/>
    <s v="Mr. Eric "/>
    <n v="20.13"/>
    <x v="2"/>
    <n v="6.47"/>
    <x v="1"/>
    <s v="No"/>
    <x v="0"/>
    <x v="1"/>
    <n v="1"/>
    <s v="yes"/>
    <s v="19 Nov 1979"/>
    <x v="18"/>
    <n v="18767.740000000002"/>
    <x v="0"/>
    <s v="tier - 1"/>
    <x v="0"/>
  </r>
  <r>
    <s v="Id533"/>
    <s v="Ms. Cathryn "/>
    <n v="23.655000000000001"/>
    <x v="2"/>
    <n v="5.14"/>
    <x v="2"/>
    <s v="No"/>
    <x v="0"/>
    <x v="0"/>
    <n v="1"/>
    <s v="yes"/>
    <s v="27 Dec 1992"/>
    <x v="34"/>
    <n v="18765.88"/>
    <x v="0"/>
    <s v="tier - 2"/>
    <x v="1"/>
  </r>
  <r>
    <s v="Id534"/>
    <s v="Mr. Brendan "/>
    <n v="49.05"/>
    <x v="0"/>
    <n v="9.77"/>
    <x v="0"/>
    <s v="yes"/>
    <x v="0"/>
    <x v="0"/>
    <n v="0"/>
    <s v="No"/>
    <s v="30 Aug 1967"/>
    <x v="22"/>
    <n v="18694.689999999999"/>
    <x v="0"/>
    <s v="tier - 1"/>
    <x v="8"/>
  </r>
  <r>
    <s v="Id535"/>
    <s v="Ms. Shauna "/>
    <n v="51.94"/>
    <x v="0"/>
    <n v="8.8000000000000007"/>
    <x v="0"/>
    <s v="yes"/>
    <x v="0"/>
    <x v="0"/>
    <n v="2"/>
    <s v="No"/>
    <s v="17 Oct 1970"/>
    <x v="2"/>
    <n v="18682.740000000002"/>
    <x v="0"/>
    <s v="tier - 3"/>
    <x v="1"/>
  </r>
  <r>
    <s v="Id536"/>
    <s v="Mr. Terence "/>
    <n v="29.83"/>
    <x v="1"/>
    <n v="5.84"/>
    <x v="1"/>
    <s v="No"/>
    <x v="0"/>
    <x v="0"/>
    <n v="1"/>
    <s v="yes"/>
    <s v="23 Sep 1998"/>
    <x v="44"/>
    <n v="18648.419999999998"/>
    <x v="0"/>
    <s v="tier - 1"/>
    <x v="9"/>
  </r>
  <r>
    <s v="Id537"/>
    <s v="Ms. Marisol "/>
    <n v="22.6"/>
    <x v="2"/>
    <n v="10.43"/>
    <x v="0"/>
    <s v="yes"/>
    <x v="0"/>
    <x v="0"/>
    <n v="1"/>
    <s v="yes"/>
    <s v="12 Aug 1986"/>
    <x v="26"/>
    <n v="18608.259999999998"/>
    <x v="0"/>
    <s v="tier - 3"/>
    <x v="3"/>
  </r>
  <r>
    <s v="Id538"/>
    <s v="Ms. Lindsay "/>
    <n v="46.69"/>
    <x v="0"/>
    <n v="4.25"/>
    <x v="2"/>
    <s v="yes"/>
    <x v="0"/>
    <x v="0"/>
    <n v="1"/>
    <s v="No"/>
    <s v="26 Sep 1964"/>
    <x v="13"/>
    <n v="18443.11"/>
    <x v="0"/>
    <s v="tier - 2"/>
    <x v="1"/>
  </r>
  <r>
    <s v="Id539"/>
    <s v="Ms. Katie "/>
    <n v="28.49"/>
    <x v="1"/>
    <n v="4.8899999999999997"/>
    <x v="2"/>
    <s v="No"/>
    <x v="0"/>
    <x v="0"/>
    <n v="0"/>
    <s v="yes"/>
    <s v="15 Dec 1999"/>
    <x v="35"/>
    <n v="18328.240000000002"/>
    <x v="0"/>
    <s v="tier - 2"/>
    <x v="0"/>
  </r>
  <r>
    <s v="Id540"/>
    <s v="Mr. Daniel "/>
    <n v="28.5"/>
    <x v="1"/>
    <n v="5.55"/>
    <x v="2"/>
    <s v="yes"/>
    <x v="0"/>
    <x v="0"/>
    <n v="1"/>
    <s v="yes"/>
    <s v="4 Jul 1995"/>
    <x v="40"/>
    <n v="18310.740000000002"/>
    <x v="0"/>
    <s v="tier - 3"/>
    <x v="1"/>
  </r>
  <r>
    <s v="Id541"/>
    <s v="Mr. Brett "/>
    <n v="24.4"/>
    <x v="2"/>
    <n v="4.5199999999999996"/>
    <x v="2"/>
    <s v="No"/>
    <x v="0"/>
    <x v="0"/>
    <n v="1"/>
    <s v="yes"/>
    <s v="25 Dec 1992"/>
    <x v="34"/>
    <n v="18259.22"/>
    <x v="0"/>
    <s v="tier - 3"/>
    <x v="3"/>
  </r>
  <r>
    <s v="Id542"/>
    <s v="Mr. Dylan "/>
    <n v="29.15"/>
    <x v="1"/>
    <n v="4.45"/>
    <x v="2"/>
    <s v="yes"/>
    <x v="0"/>
    <x v="0"/>
    <n v="1"/>
    <s v="yes"/>
    <s v="3 Aug 1995"/>
    <x v="40"/>
    <n v="18246.5"/>
    <x v="0"/>
    <s v="tier - 1"/>
    <x v="0"/>
  </r>
  <r>
    <s v="Id543"/>
    <s v="Ms. Elizabeth "/>
    <n v="27.28"/>
    <x v="1"/>
    <n v="4.72"/>
    <x v="2"/>
    <s v="No"/>
    <x v="1"/>
    <x v="0"/>
    <n v="1"/>
    <s v="yes"/>
    <s v="10 Sep 2004"/>
    <x v="41"/>
    <n v="18223.45"/>
    <x v="0"/>
    <s v="tier - 3"/>
    <x v="0"/>
  </r>
  <r>
    <s v="Id544"/>
    <s v="Ms. Brooke "/>
    <n v="32.229999999999997"/>
    <x v="0"/>
    <n v="4.6500000000000004"/>
    <x v="2"/>
    <s v="yes"/>
    <x v="0"/>
    <x v="1"/>
    <n v="1"/>
    <s v="No"/>
    <s v="15 Jun 1997"/>
    <x v="31"/>
    <n v="18218.16"/>
    <x v="0"/>
    <s v="tier - 1"/>
    <x v="0"/>
  </r>
  <r>
    <s v="Id545"/>
    <s v="Mrs. Teiko "/>
    <n v="44.2"/>
    <x v="0"/>
    <n v="11.34"/>
    <x v="0"/>
    <s v="yes"/>
    <x v="0"/>
    <x v="1"/>
    <n v="1"/>
    <s v="No"/>
    <s v="4 Jul 1963"/>
    <x v="8"/>
    <n v="18208.34"/>
    <x v="0"/>
    <s v="tier - 2"/>
    <x v="12"/>
  </r>
  <r>
    <s v="Id546"/>
    <s v="Mr. Zachary "/>
    <n v="29.734999999999999"/>
    <x v="1"/>
    <n v="4.53"/>
    <x v="2"/>
    <s v="No"/>
    <x v="0"/>
    <x v="1"/>
    <n v="1"/>
    <s v="No"/>
    <s v="12 Jul 1993"/>
    <x v="20"/>
    <n v="18157.88"/>
    <x v="0"/>
    <s v="tier - 1"/>
    <x v="1"/>
  </r>
  <r>
    <s v="Id547"/>
    <s v="Ms. Johannah "/>
    <n v="28.31"/>
    <x v="1"/>
    <n v="6.35"/>
    <x v="1"/>
    <s v="No"/>
    <x v="0"/>
    <x v="0"/>
    <n v="0"/>
    <s v="yes"/>
    <s v="24 Oct 1999"/>
    <x v="35"/>
    <n v="18033.97"/>
    <x v="0"/>
    <s v="tier - 1"/>
    <x v="1"/>
  </r>
  <r>
    <s v="Id548"/>
    <s v="Mr. Ryan "/>
    <n v="46.62"/>
    <x v="0"/>
    <n v="8.51"/>
    <x v="0"/>
    <s v="No"/>
    <x v="0"/>
    <x v="0"/>
    <n v="0"/>
    <s v="No"/>
    <s v="17 Oct 1965"/>
    <x v="11"/>
    <n v="18031.189999999999"/>
    <x v="0"/>
    <s v="tier - 2"/>
    <x v="1"/>
  </r>
  <r>
    <s v="Id549"/>
    <s v="Mr. Andres "/>
    <n v="51.75"/>
    <x v="0"/>
    <n v="8.59"/>
    <x v="0"/>
    <s v="yes"/>
    <x v="0"/>
    <x v="0"/>
    <n v="1"/>
    <s v="No"/>
    <s v="27 Jun 1975"/>
    <x v="27"/>
    <n v="18031.16"/>
    <x v="0"/>
    <s v="tier - 3"/>
    <x v="8"/>
  </r>
  <r>
    <s v="Id550"/>
    <s v="Mr. Bryan "/>
    <n v="25.7"/>
    <x v="1"/>
    <n v="4.13"/>
    <x v="2"/>
    <s v="yes"/>
    <x v="0"/>
    <x v="0"/>
    <n v="0"/>
    <s v="yes"/>
    <s v="28 Sep 2001"/>
    <x v="47"/>
    <n v="17942.11"/>
    <x v="0"/>
    <s v="tier - 2"/>
    <x v="3"/>
  </r>
  <r>
    <s v="Id551"/>
    <s v="Ms. Lizette "/>
    <n v="31.79"/>
    <x v="0"/>
    <n v="4.55"/>
    <x v="2"/>
    <s v="No"/>
    <x v="0"/>
    <x v="0"/>
    <n v="0"/>
    <s v="No"/>
    <s v="17 Oct 1977"/>
    <x v="29"/>
    <n v="17929.3"/>
    <x v="0"/>
    <s v="tier - 2"/>
    <x v="0"/>
  </r>
  <r>
    <s v="Id552"/>
    <s v="Mr. Don "/>
    <n v="24.795000000000002"/>
    <x v="2"/>
    <n v="4.5199999999999996"/>
    <x v="2"/>
    <s v="No"/>
    <x v="0"/>
    <x v="0"/>
    <n v="0"/>
    <s v="yes"/>
    <s v="4 Dec 1989"/>
    <x v="4"/>
    <n v="17904.53"/>
    <x v="0"/>
    <s v="tier - 2"/>
    <x v="6"/>
  </r>
  <r>
    <s v="Id553"/>
    <s v="Mr. Jeb "/>
    <n v="53.98"/>
    <x v="0"/>
    <n v="5.07"/>
    <x v="2"/>
    <s v="No"/>
    <x v="0"/>
    <x v="1"/>
    <n v="1"/>
    <s v="No"/>
    <s v="12 Nov 1979"/>
    <x v="18"/>
    <n v="17882.669999999998"/>
    <x v="0"/>
    <s v="tier - 3"/>
    <x v="1"/>
  </r>
  <r>
    <s v="Id554"/>
    <s v="Ms. Amy "/>
    <n v="41.325000000000003"/>
    <x v="0"/>
    <n v="4.04"/>
    <x v="2"/>
    <s v="yes"/>
    <x v="0"/>
    <x v="1"/>
    <n v="1"/>
    <s v="No"/>
    <s v="26 Aug 1997"/>
    <x v="31"/>
    <n v="17878.900000000001"/>
    <x v="0"/>
    <s v="tier - 2"/>
    <x v="2"/>
  </r>
  <r>
    <s v="Id555"/>
    <s v="Mr. Brian "/>
    <n v="51.65"/>
    <x v="0"/>
    <n v="5.3"/>
    <x v="2"/>
    <s v="yes"/>
    <x v="0"/>
    <x v="0"/>
    <n v="0"/>
    <s v="No"/>
    <s v="12 Dec 1976"/>
    <x v="1"/>
    <n v="17862.919999999998"/>
    <x v="0"/>
    <s v="tier - 2"/>
    <x v="1"/>
  </r>
  <r>
    <s v="Id556"/>
    <s v="Mr. Mike "/>
    <n v="44.52"/>
    <x v="0"/>
    <n v="8.64"/>
    <x v="0"/>
    <s v="yes"/>
    <x v="0"/>
    <x v="1"/>
    <n v="1"/>
    <s v="No"/>
    <s v="8 Dec 1963"/>
    <x v="8"/>
    <n v="17832.599999999999"/>
    <x v="0"/>
    <s v="tier - 2"/>
    <x v="1"/>
  </r>
  <r>
    <s v="Id557"/>
    <s v="Ms. Simonezitrone "/>
    <n v="53.29"/>
    <x v="0"/>
    <n v="4.03"/>
    <x v="2"/>
    <s v="No"/>
    <x v="0"/>
    <x v="1"/>
    <n v="1"/>
    <s v="No"/>
    <s v="10 Oct 1979"/>
    <x v="18"/>
    <n v="17779.939999999999"/>
    <x v="0"/>
    <s v="tier - 2"/>
    <x v="1"/>
  </r>
  <r>
    <s v="Id558"/>
    <s v="Mr. Nicholas "/>
    <n v="46.63"/>
    <x v="0"/>
    <n v="4.26"/>
    <x v="2"/>
    <s v="yes"/>
    <x v="0"/>
    <x v="0"/>
    <n v="2"/>
    <s v="No"/>
    <s v="21 Jun 1966"/>
    <x v="24"/>
    <n v="17777.73"/>
    <x v="0"/>
    <s v="tier - 3"/>
    <x v="1"/>
  </r>
  <r>
    <s v="Id559"/>
    <s v="Ms. Angela "/>
    <n v="28.88"/>
    <x v="1"/>
    <n v="5.35"/>
    <x v="2"/>
    <s v="No"/>
    <x v="0"/>
    <x v="1"/>
    <n v="1"/>
    <s v="yes"/>
    <s v="14 Jul 2003"/>
    <x v="39"/>
    <n v="17748.509999999998"/>
    <x v="0"/>
    <s v="tier - 1"/>
    <x v="1"/>
  </r>
  <r>
    <s v="Id560"/>
    <s v="Mr. Oz "/>
    <n v="23.98"/>
    <x v="2"/>
    <n v="4.9000000000000004"/>
    <x v="2"/>
    <s v="No"/>
    <x v="0"/>
    <x v="0"/>
    <n v="0"/>
    <s v="yes"/>
    <s v="1 Jul 1994"/>
    <x v="6"/>
    <n v="17663.14"/>
    <x v="0"/>
    <s v="tier - 3"/>
    <x v="0"/>
  </r>
  <r>
    <s v="Id561"/>
    <s v="Ms. Erin "/>
    <n v="23.65"/>
    <x v="2"/>
    <n v="4.5"/>
    <x v="2"/>
    <s v="No"/>
    <x v="0"/>
    <x v="0"/>
    <n v="0"/>
    <s v="No"/>
    <s v="25 Oct 1990"/>
    <x v="3"/>
    <n v="17626.240000000002"/>
    <x v="0"/>
    <s v="tier - 3"/>
    <x v="0"/>
  </r>
  <r>
    <s v="Id562"/>
    <s v="Mr. Bobby "/>
    <n v="49.09"/>
    <x v="0"/>
    <n v="8.3800000000000008"/>
    <x v="0"/>
    <s v="yes"/>
    <x v="0"/>
    <x v="0"/>
    <n v="2"/>
    <s v="No"/>
    <s v="26 Jul 1970"/>
    <x v="2"/>
    <n v="17584.72"/>
    <x v="0"/>
    <s v="tier - 3"/>
    <x v="1"/>
  </r>
  <r>
    <s v="Id563"/>
    <s v="Mr. Daniel "/>
    <n v="28.024999999999999"/>
    <x v="1"/>
    <n v="7.03"/>
    <x v="0"/>
    <s v="No"/>
    <x v="0"/>
    <x v="0"/>
    <n v="0"/>
    <s v="yes"/>
    <s v="25 Aug 2002"/>
    <x v="43"/>
    <n v="17560.38"/>
    <x v="0"/>
    <s v="tier - 1"/>
    <x v="1"/>
  </r>
  <r>
    <s v="Id564"/>
    <s v="Ms. Marie "/>
    <n v="43.32"/>
    <x v="0"/>
    <n v="8.75"/>
    <x v="0"/>
    <s v="yes"/>
    <x v="0"/>
    <x v="1"/>
    <n v="1"/>
    <s v="No"/>
    <s v="16 Nov 1963"/>
    <x v="8"/>
    <n v="17556.88"/>
    <x v="0"/>
    <s v="tier - 2"/>
    <x v="1"/>
  </r>
  <r>
    <s v="Id565"/>
    <s v="Mrs. Katie "/>
    <n v="45.92"/>
    <x v="0"/>
    <n v="9.51"/>
    <x v="0"/>
    <s v="No"/>
    <x v="0"/>
    <x v="0"/>
    <n v="0"/>
    <s v="No"/>
    <s v="12 Jul 1968"/>
    <x v="0"/>
    <n v="17507.47"/>
    <x v="0"/>
    <s v="tier - 1"/>
    <x v="12"/>
  </r>
  <r>
    <s v="Id566"/>
    <s v="Mr. Eric "/>
    <n v="44.03"/>
    <x v="0"/>
    <n v="9.36"/>
    <x v="0"/>
    <s v="No"/>
    <x v="0"/>
    <x v="0"/>
    <n v="0"/>
    <s v="No"/>
    <s v="16 Jun 1965"/>
    <x v="11"/>
    <n v="17505.650000000001"/>
    <x v="0"/>
    <s v="tier - 2"/>
    <x v="8"/>
  </r>
  <r>
    <s v="Id567"/>
    <s v="Ms. Tara "/>
    <n v="24.6"/>
    <x v="2"/>
    <n v="4.8099999999999996"/>
    <x v="2"/>
    <s v="No"/>
    <x v="0"/>
    <x v="0"/>
    <n v="0"/>
    <s v="yes"/>
    <s v="29 Dec 1990"/>
    <x v="3"/>
    <n v="17496.310000000001"/>
    <x v="0"/>
    <s v="tier - 2"/>
    <x v="3"/>
  </r>
  <r>
    <s v="Id568"/>
    <s v="Ms. Haley "/>
    <n v="49.15"/>
    <x v="0"/>
    <n v="8.08"/>
    <x v="0"/>
    <s v="No"/>
    <x v="0"/>
    <x v="0"/>
    <n v="0"/>
    <s v="No"/>
    <s v="8 Jun 1971"/>
    <x v="2"/>
    <n v="17479.53"/>
    <x v="0"/>
    <s v="tier - 1"/>
    <x v="1"/>
  </r>
  <r>
    <s v="Id569"/>
    <s v="Ms. Kayla "/>
    <n v="28.31"/>
    <x v="1"/>
    <n v="6.29"/>
    <x v="1"/>
    <s v="No"/>
    <x v="0"/>
    <x v="1"/>
    <n v="1"/>
    <s v="yes"/>
    <s v="2 Nov 2003"/>
    <x v="39"/>
    <n v="17468.98"/>
    <x v="1"/>
    <s v="tier - 1"/>
    <x v="1"/>
  </r>
  <r>
    <s v="Id570"/>
    <s v="Mr. Mark "/>
    <n v="22.99"/>
    <x v="2"/>
    <n v="6.29"/>
    <x v="1"/>
    <s v="No"/>
    <x v="0"/>
    <x v="0"/>
    <n v="1"/>
    <s v="yes"/>
    <s v="18 Oct 1992"/>
    <x v="34"/>
    <n v="17361.77"/>
    <x v="1"/>
    <s v="tier - 1"/>
    <x v="1"/>
  </r>
  <r>
    <s v="Id571"/>
    <s v="Mr. Patrick "/>
    <n v="29.07"/>
    <x v="1"/>
    <n v="5.12"/>
    <x v="2"/>
    <s v="No"/>
    <x v="0"/>
    <x v="1"/>
    <n v="1"/>
    <s v="yes"/>
    <s v="1 Nov 2003"/>
    <x v="39"/>
    <n v="17352.68"/>
    <x v="1"/>
    <s v="tier - 3"/>
    <x v="1"/>
  </r>
  <r>
    <s v="Id572"/>
    <s v="Mr. Alejandro "/>
    <n v="42.02"/>
    <x v="0"/>
    <n v="9.9499999999999993"/>
    <x v="0"/>
    <s v="yes"/>
    <x v="0"/>
    <x v="1"/>
    <n v="1"/>
    <s v="No"/>
    <s v="12 Jul 1963"/>
    <x v="8"/>
    <n v="17337.580000000002"/>
    <x v="1"/>
    <s v="tier - 3"/>
    <x v="8"/>
  </r>
  <r>
    <s v="Id573"/>
    <s v="Mrs. Beth "/>
    <n v="49.07"/>
    <x v="0"/>
    <n v="9.08"/>
    <x v="0"/>
    <s v="yes"/>
    <x v="0"/>
    <x v="0"/>
    <n v="1"/>
    <s v="No"/>
    <s v="25 Aug 1975"/>
    <x v="27"/>
    <n v="17253.43"/>
    <x v="1"/>
    <s v="tier - 3"/>
    <x v="12"/>
  </r>
  <r>
    <s v="Id574"/>
    <s v="Mr. Jason "/>
    <n v="19.8"/>
    <x v="2"/>
    <n v="4.82"/>
    <x v="2"/>
    <s v="No"/>
    <x v="0"/>
    <x v="0"/>
    <n v="0"/>
    <s v="yes"/>
    <s v="22 Oct 1982"/>
    <x v="37"/>
    <n v="17179.52"/>
    <x v="1"/>
    <s v="tier - 1"/>
    <x v="0"/>
  </r>
  <r>
    <s v="Id575"/>
    <s v="Mr. Yoshinori "/>
    <n v="27.36"/>
    <x v="1"/>
    <n v="4.6500000000000004"/>
    <x v="2"/>
    <s v="No"/>
    <x v="1"/>
    <x v="0"/>
    <n v="1"/>
    <s v="yes"/>
    <s v="18 Aug 2004"/>
    <x v="41"/>
    <n v="17178.68"/>
    <x v="1"/>
    <s v="tier - 2"/>
    <x v="9"/>
  </r>
  <r>
    <s v="Id576"/>
    <s v="Ms. Adrienne "/>
    <n v="42.95"/>
    <x v="0"/>
    <n v="5.16"/>
    <x v="2"/>
    <s v="yes"/>
    <x v="0"/>
    <x v="0"/>
    <n v="1"/>
    <s v="No"/>
    <s v="7 Jun 1964"/>
    <x v="8"/>
    <n v="17174.52"/>
    <x v="1"/>
    <s v="tier - 2"/>
    <x v="1"/>
  </r>
  <r>
    <s v="Id577"/>
    <s v="Mrs. Meredith "/>
    <n v="42.66"/>
    <x v="0"/>
    <n v="10.44"/>
    <x v="0"/>
    <s v="No"/>
    <x v="0"/>
    <x v="0"/>
    <n v="0"/>
    <s v="No"/>
    <s v="16 Sep 1965"/>
    <x v="11"/>
    <n v="17172.27"/>
    <x v="1"/>
    <s v="tier - 2"/>
    <x v="12"/>
  </r>
  <r>
    <s v="Id578"/>
    <s v="Mr. Junyong "/>
    <n v="33.630000000000003"/>
    <x v="0"/>
    <n v="5.69"/>
    <x v="2"/>
    <s v="No"/>
    <x v="0"/>
    <x v="0"/>
    <n v="1"/>
    <s v="No"/>
    <s v="3 Jun 1998"/>
    <x v="31"/>
    <n v="17128.43"/>
    <x v="1"/>
    <s v="tier - 3"/>
    <x v="4"/>
  </r>
  <r>
    <s v="Id579"/>
    <s v="Ms. Kristen "/>
    <n v="26.84"/>
    <x v="1"/>
    <n v="6.5"/>
    <x v="0"/>
    <s v="No"/>
    <x v="0"/>
    <x v="0"/>
    <n v="0"/>
    <s v="yes"/>
    <s v="28 Jun 2002"/>
    <x v="43"/>
    <n v="17085.27"/>
    <x v="1"/>
    <s v="tier - 3"/>
    <x v="0"/>
  </r>
  <r>
    <s v="Id580"/>
    <s v="Ms. Maria "/>
    <n v="28.3"/>
    <x v="1"/>
    <n v="5.73"/>
    <x v="1"/>
    <s v="No"/>
    <x v="0"/>
    <x v="1"/>
    <n v="1"/>
    <s v="yes"/>
    <s v="26 Dec 2003"/>
    <x v="39"/>
    <n v="17081.080000000002"/>
    <x v="1"/>
    <s v="tier - 2"/>
    <x v="3"/>
  </r>
  <r>
    <s v="Id581"/>
    <s v="Mr. Jonathan "/>
    <n v="27.06"/>
    <x v="1"/>
    <n v="5.74"/>
    <x v="1"/>
    <s v="yes"/>
    <x v="0"/>
    <x v="0"/>
    <n v="0"/>
    <s v="yes"/>
    <s v="10 Jun 1996"/>
    <x v="45"/>
    <n v="17043.34"/>
    <x v="1"/>
    <s v="tier - 3"/>
    <x v="0"/>
  </r>
  <r>
    <s v="Id582"/>
    <s v="Mr. Phil "/>
    <n v="47.13"/>
    <x v="0"/>
    <n v="8.6999999999999993"/>
    <x v="0"/>
    <s v="No"/>
    <x v="0"/>
    <x v="0"/>
    <n v="0"/>
    <s v="No"/>
    <s v="22 Aug 1971"/>
    <x v="14"/>
    <n v="17016.009999999998"/>
    <x v="1"/>
    <s v="tier - 2"/>
    <x v="8"/>
  </r>
  <r>
    <s v="Id583"/>
    <s v="Ms. Benjamina "/>
    <n v="51.72"/>
    <x v="0"/>
    <n v="5.09"/>
    <x v="2"/>
    <s v="No"/>
    <x v="0"/>
    <x v="0"/>
    <n v="0"/>
    <s v="No"/>
    <s v="16 Jul 1980"/>
    <x v="25"/>
    <n v="16990.55"/>
    <x v="1"/>
    <s v="tier - 3"/>
    <x v="1"/>
  </r>
  <r>
    <s v="Id584"/>
    <s v="Mr. Christopher "/>
    <n v="48.59"/>
    <x v="0"/>
    <n v="5.57"/>
    <x v="2"/>
    <s v="No"/>
    <x v="0"/>
    <x v="0"/>
    <n v="0"/>
    <s v="No"/>
    <s v="25 Aug 1977"/>
    <x v="29"/>
    <n v="16921.09"/>
    <x v="1"/>
    <s v="tier - 3"/>
    <x v="8"/>
  </r>
  <r>
    <s v="Id585"/>
    <s v="Ms. Alison "/>
    <n v="45.18"/>
    <x v="0"/>
    <n v="10.87"/>
    <x v="0"/>
    <s v="No"/>
    <x v="0"/>
    <x v="0"/>
    <n v="0"/>
    <s v="No"/>
    <s v="21 Oct 1968"/>
    <x v="0"/>
    <n v="16903.5"/>
    <x v="1"/>
    <s v="tier - 3"/>
    <x v="1"/>
  </r>
  <r>
    <s v="Id586"/>
    <s v="Ms. Caroline "/>
    <n v="27.9"/>
    <x v="1"/>
    <n v="6.02"/>
    <x v="1"/>
    <s v="No"/>
    <x v="0"/>
    <x v="1"/>
    <n v="1"/>
    <s v="yes"/>
    <s v="10 Sep 2003"/>
    <x v="39"/>
    <n v="16884.919999999998"/>
    <x v="1"/>
    <s v="tier - 2"/>
    <x v="3"/>
  </r>
  <r>
    <s v="Id587"/>
    <s v="Ms. Alexis "/>
    <n v="51.33"/>
    <x v="0"/>
    <n v="7"/>
    <x v="0"/>
    <s v="No"/>
    <x v="0"/>
    <x v="0"/>
    <n v="0"/>
    <s v="No"/>
    <s v="8 Aug 1974"/>
    <x v="19"/>
    <n v="16841.32"/>
    <x v="1"/>
    <s v="tier - 3"/>
    <x v="3"/>
  </r>
  <r>
    <s v="Id588"/>
    <s v="Ms. Shanda "/>
    <n v="30.59"/>
    <x v="0"/>
    <n v="5.56"/>
    <x v="2"/>
    <s v="yes"/>
    <x v="0"/>
    <x v="0"/>
    <n v="1"/>
    <s v="No"/>
    <s v="19 Oct 1995"/>
    <x v="40"/>
    <n v="16796.41"/>
    <x v="1"/>
    <s v="tier - 3"/>
    <x v="2"/>
  </r>
  <r>
    <s v="Id589"/>
    <s v="Mrs. Lacey "/>
    <n v="39.229999999999997"/>
    <x v="0"/>
    <n v="8.4499999999999993"/>
    <x v="0"/>
    <s v="No"/>
    <x v="0"/>
    <x v="0"/>
    <n v="0"/>
    <s v="No"/>
    <s v="29 Jul 1962"/>
    <x v="5"/>
    <n v="16779.400000000001"/>
    <x v="1"/>
    <s v="tier - 2"/>
    <x v="12"/>
  </r>
  <r>
    <s v="Id590"/>
    <s v="Ms. Laurette "/>
    <n v="19.094999999999999"/>
    <x v="2"/>
    <n v="6.19"/>
    <x v="1"/>
    <s v="No"/>
    <x v="0"/>
    <x v="0"/>
    <n v="0"/>
    <s v="yes"/>
    <s v="23 Sep 1989"/>
    <x v="4"/>
    <n v="16776.3"/>
    <x v="1"/>
    <s v="tier - 2"/>
    <x v="2"/>
  </r>
  <r>
    <s v="Id591"/>
    <s v="Mr. Jason "/>
    <n v="49.72"/>
    <x v="0"/>
    <n v="7.71"/>
    <x v="0"/>
    <s v="No"/>
    <x v="0"/>
    <x v="0"/>
    <n v="0"/>
    <s v="No"/>
    <s v="28 Aug 1974"/>
    <x v="19"/>
    <n v="16770.990000000002"/>
    <x v="1"/>
    <s v="tier - 1"/>
    <x v="1"/>
  </r>
  <r>
    <s v="Id592"/>
    <s v="Ms. Mary "/>
    <n v="21.754999999999999"/>
    <x v="2"/>
    <n v="4.63"/>
    <x v="2"/>
    <s v="No"/>
    <x v="0"/>
    <x v="1"/>
    <n v="1"/>
    <s v="yes"/>
    <s v="5 Nov 1993"/>
    <x v="20"/>
    <n v="16657.72"/>
    <x v="1"/>
    <s v="tier - 1"/>
    <x v="2"/>
  </r>
  <r>
    <s v="Id593"/>
    <s v="Ms. Kati "/>
    <n v="48.39"/>
    <x v="0"/>
    <n v="4.6100000000000003"/>
    <x v="2"/>
    <s v="No"/>
    <x v="0"/>
    <x v="0"/>
    <n v="0"/>
    <s v="No"/>
    <s v="25 Sep 1977"/>
    <x v="29"/>
    <n v="16631.61"/>
    <x v="1"/>
    <s v="tier - 1"/>
    <x v="1"/>
  </r>
  <r>
    <s v="Id594"/>
    <s v="Mrs. Kelly "/>
    <n v="47.15"/>
    <x v="0"/>
    <n v="9.5299999999999994"/>
    <x v="0"/>
    <s v="yes"/>
    <x v="0"/>
    <x v="0"/>
    <n v="1"/>
    <s v="No"/>
    <s v="24 Jul 1975"/>
    <x v="27"/>
    <n v="16602.18"/>
    <x v="1"/>
    <s v="tier - 1"/>
    <x v="12"/>
  </r>
  <r>
    <s v="Id595"/>
    <s v="Ms. Greer "/>
    <n v="47.59"/>
    <x v="0"/>
    <n v="11.43"/>
    <x v="0"/>
    <s v="yes"/>
    <x v="0"/>
    <x v="0"/>
    <n v="2"/>
    <s v="No"/>
    <s v="10 Jul 1970"/>
    <x v="2"/>
    <n v="16600.16"/>
    <x v="1"/>
    <s v="tier - 2"/>
    <x v="3"/>
  </r>
  <r>
    <s v="Id596"/>
    <s v="Mr. Brent "/>
    <n v="39.81"/>
    <x v="0"/>
    <n v="7.65"/>
    <x v="0"/>
    <s v="yes"/>
    <x v="0"/>
    <x v="1"/>
    <n v="1"/>
    <s v="No"/>
    <s v="25 Jun 1963"/>
    <x v="8"/>
    <n v="16587.96"/>
    <x v="1"/>
    <s v="tier - 2"/>
    <x v="8"/>
  </r>
  <r>
    <s v="Id597"/>
    <s v="Mr. Eugene "/>
    <n v="31.02"/>
    <x v="0"/>
    <n v="5.87"/>
    <x v="1"/>
    <s v="yes"/>
    <x v="0"/>
    <x v="0"/>
    <n v="0"/>
    <s v="No"/>
    <s v="25 Jun 2001"/>
    <x v="47"/>
    <n v="16586.5"/>
    <x v="1"/>
    <s v="tier - 1"/>
    <x v="0"/>
  </r>
  <r>
    <s v="Id598"/>
    <s v="Ms. Erin "/>
    <n v="24.75"/>
    <x v="2"/>
    <n v="4.3600000000000003"/>
    <x v="2"/>
    <s v="yes"/>
    <x v="0"/>
    <x v="0"/>
    <n v="1"/>
    <s v="yes"/>
    <s v="23 Dec 1995"/>
    <x v="40"/>
    <n v="16577.78"/>
    <x v="1"/>
    <s v="tier - 1"/>
    <x v="0"/>
  </r>
  <r>
    <s v="Id599"/>
    <s v="Ms. Kamilla "/>
    <n v="30.114999999999998"/>
    <x v="0"/>
    <n v="10.119999999999999"/>
    <x v="0"/>
    <s v="No"/>
    <x v="0"/>
    <x v="0"/>
    <n v="3"/>
    <s v="No"/>
    <s v="10 Oct 1958"/>
    <x v="7"/>
    <n v="16455.71"/>
    <x v="1"/>
    <s v="tier - 2"/>
    <x v="1"/>
  </r>
  <r>
    <s v="Id600"/>
    <s v="Mr. Wayne "/>
    <n v="26.03"/>
    <x v="1"/>
    <n v="4.01"/>
    <x v="2"/>
    <s v="No"/>
    <x v="0"/>
    <x v="1"/>
    <n v="1"/>
    <s v="yes"/>
    <s v="20 Dec 2003"/>
    <x v="39"/>
    <n v="16450.89"/>
    <x v="1"/>
    <s v="tier - 1"/>
    <x v="1"/>
  </r>
  <r>
    <s v="Id601"/>
    <s v="Ms. Tracy "/>
    <n v="20.045000000000002"/>
    <x v="2"/>
    <n v="4.7699999999999996"/>
    <x v="2"/>
    <s v="yes"/>
    <x v="0"/>
    <x v="0"/>
    <n v="1"/>
    <s v="yes"/>
    <s v="28 Sep 1995"/>
    <x v="40"/>
    <n v="16420.490000000002"/>
    <x v="1"/>
    <s v="tier - 3"/>
    <x v="1"/>
  </r>
  <r>
    <s v="Id602"/>
    <s v="Mrs. Heather "/>
    <n v="40.24"/>
    <x v="0"/>
    <n v="6.83"/>
    <x v="0"/>
    <s v="No"/>
    <x v="0"/>
    <x v="0"/>
    <n v="0"/>
    <s v="No"/>
    <s v="5 Dec 1965"/>
    <x v="11"/>
    <n v="16351.42"/>
    <x v="1"/>
    <s v="tier - 3"/>
    <x v="12"/>
  </r>
  <r>
    <s v="Id603"/>
    <s v="Mrs. Megan "/>
    <n v="43.15"/>
    <x v="0"/>
    <n v="6.14"/>
    <x v="1"/>
    <s v="yes"/>
    <x v="0"/>
    <x v="1"/>
    <n v="1"/>
    <s v="No"/>
    <s v="8 Aug 1969"/>
    <x v="16"/>
    <n v="16311.05"/>
    <x v="1"/>
    <s v="tier - 3"/>
    <x v="12"/>
  </r>
  <r>
    <s v="Id604"/>
    <s v="Mr. Jonathan "/>
    <n v="27.7"/>
    <x v="1"/>
    <n v="5.6"/>
    <x v="2"/>
    <s v="No"/>
    <x v="0"/>
    <x v="1"/>
    <n v="1"/>
    <s v="yes"/>
    <s v="24 Aug 2003"/>
    <x v="39"/>
    <n v="16297.85"/>
    <x v="1"/>
    <s v="tier - 3"/>
    <x v="3"/>
  </r>
  <r>
    <s v="Id605"/>
    <s v="Mr. Greg "/>
    <n v="45.68"/>
    <x v="0"/>
    <n v="4.8"/>
    <x v="2"/>
    <s v="No"/>
    <x v="0"/>
    <x v="0"/>
    <n v="2"/>
    <s v="No"/>
    <s v="30 Jul 1972"/>
    <x v="28"/>
    <n v="16267.32"/>
    <x v="1"/>
    <s v="tier - 2"/>
    <x v="8"/>
  </r>
  <r>
    <s v="Id606"/>
    <s v="Mr. Steven "/>
    <n v="27.3"/>
    <x v="1"/>
    <n v="11.89"/>
    <x v="0"/>
    <s v="No"/>
    <x v="0"/>
    <x v="0"/>
    <n v="0"/>
    <s v="yes"/>
    <s v="8 Sep 2002"/>
    <x v="43"/>
    <n v="16232.85"/>
    <x v="1"/>
    <s v="tier - 1"/>
    <x v="3"/>
  </r>
  <r>
    <s v="Id607"/>
    <s v="Mr. Gianfilippo "/>
    <n v="54.45"/>
    <x v="0"/>
    <n v="4.7300000000000004"/>
    <x v="2"/>
    <s v="yes"/>
    <x v="0"/>
    <x v="0"/>
    <n v="1"/>
    <s v="No"/>
    <s v="21 Aug 1988"/>
    <x v="23"/>
    <n v="16205.88"/>
    <x v="1"/>
    <s v="tier - 1"/>
    <x v="1"/>
  </r>
  <r>
    <s v="Id608"/>
    <s v="Mr. Hector "/>
    <n v="54.43"/>
    <x v="0"/>
    <n v="4.6100000000000003"/>
    <x v="2"/>
    <s v="yes"/>
    <x v="0"/>
    <x v="0"/>
    <n v="1"/>
    <s v="No"/>
    <s v="6 Aug 1988"/>
    <x v="23"/>
    <n v="16199.1"/>
    <x v="1"/>
    <s v="tier - 2"/>
    <x v="1"/>
  </r>
  <r>
    <s v="Id609"/>
    <s v="Mr. Mark "/>
    <n v="48.01"/>
    <x v="0"/>
    <n v="7.3"/>
    <x v="0"/>
    <s v="No"/>
    <x v="0"/>
    <x v="0"/>
    <n v="0"/>
    <s v="No"/>
    <s v="11 Sep 1974"/>
    <x v="19"/>
    <n v="16190.97"/>
    <x v="1"/>
    <s v="tier - 3"/>
    <x v="1"/>
  </r>
  <r>
    <s v="Id610"/>
    <s v="Mrs. Aubri "/>
    <n v="48.32"/>
    <x v="0"/>
    <n v="5.88"/>
    <x v="1"/>
    <s v="No"/>
    <x v="0"/>
    <x v="0"/>
    <n v="0"/>
    <s v="No"/>
    <s v="6 Jul 1982"/>
    <x v="37"/>
    <n v="16152.04"/>
    <x v="1"/>
    <s v="tier - 1"/>
    <x v="12"/>
  </r>
  <r>
    <s v="Id611"/>
    <s v="Mr. Justin "/>
    <n v="22.895"/>
    <x v="2"/>
    <n v="4.0599999999999996"/>
    <x v="2"/>
    <s v="No"/>
    <x v="0"/>
    <x v="1"/>
    <n v="1"/>
    <s v="yes"/>
    <s v="12 Dec 1993"/>
    <x v="20"/>
    <n v="16138.76"/>
    <x v="1"/>
    <s v="tier - 3"/>
    <x v="6"/>
  </r>
  <r>
    <s v="Id612"/>
    <s v="Ms. Megan "/>
    <n v="54.85"/>
    <x v="0"/>
    <n v="4.9000000000000004"/>
    <x v="2"/>
    <s v="No"/>
    <x v="0"/>
    <x v="0"/>
    <n v="1"/>
    <s v="No"/>
    <s v="6 Oct 1987"/>
    <x v="38"/>
    <n v="16122.65"/>
    <x v="1"/>
    <s v="tier - 1"/>
    <x v="3"/>
  </r>
  <r>
    <s v="Id613"/>
    <s v="Ms. Erika "/>
    <n v="21.85"/>
    <x v="2"/>
    <n v="5.52"/>
    <x v="2"/>
    <s v="No"/>
    <x v="0"/>
    <x v="1"/>
    <n v="1"/>
    <s v="yes"/>
    <s v="8 Aug 1993"/>
    <x v="20"/>
    <n v="16115.3"/>
    <x v="1"/>
    <s v="tier - 1"/>
    <x v="2"/>
  </r>
  <r>
    <s v="Id614"/>
    <s v="Mr. Daniel "/>
    <n v="51.86"/>
    <x v="0"/>
    <n v="5.2"/>
    <x v="2"/>
    <s v="yes"/>
    <x v="0"/>
    <x v="0"/>
    <n v="0"/>
    <s v="No"/>
    <s v="27 Aug 1985"/>
    <x v="17"/>
    <n v="16097.94"/>
    <x v="1"/>
    <s v="tier - 3"/>
    <x v="1"/>
  </r>
  <r>
    <s v="Id615"/>
    <s v="Ms. Devin "/>
    <n v="39.049999999999997"/>
    <x v="0"/>
    <n v="7.59"/>
    <x v="0"/>
    <s v="No"/>
    <x v="0"/>
    <x v="0"/>
    <n v="3"/>
    <s v="No"/>
    <s v="21 Jun 1958"/>
    <x v="7"/>
    <n v="16085.13"/>
    <x v="1"/>
    <s v="tier - 2"/>
    <x v="0"/>
  </r>
  <r>
    <s v="Id616"/>
    <s v="Ms. Louise "/>
    <n v="31.824999999999999"/>
    <x v="0"/>
    <n v="8.2799999999999994"/>
    <x v="0"/>
    <s v="No"/>
    <x v="0"/>
    <x v="0"/>
    <n v="3"/>
    <s v="No"/>
    <s v="22 Oct 1958"/>
    <x v="7"/>
    <n v="16069.08"/>
    <x v="1"/>
    <s v="tier - 2"/>
    <x v="2"/>
  </r>
  <r>
    <s v="Id617"/>
    <s v="Mrs. Sarah "/>
    <n v="46.43"/>
    <x v="0"/>
    <n v="6.72"/>
    <x v="0"/>
    <s v="No"/>
    <x v="0"/>
    <x v="0"/>
    <n v="0"/>
    <s v="No"/>
    <s v="16 Sep 1978"/>
    <x v="9"/>
    <n v="16062.89"/>
    <x v="1"/>
    <s v="tier - 2"/>
    <x v="12"/>
  </r>
  <r>
    <s v="Id618"/>
    <s v="Ms. Amy "/>
    <n v="53.63"/>
    <x v="0"/>
    <n v="5.47"/>
    <x v="2"/>
    <s v="yes"/>
    <x v="0"/>
    <x v="0"/>
    <n v="1"/>
    <s v="No"/>
    <s v="5 Dec 1988"/>
    <x v="23"/>
    <n v="16059.06"/>
    <x v="1"/>
    <s v="tier - 3"/>
    <x v="1"/>
  </r>
  <r>
    <s v="Id619"/>
    <s v="Ms. Brittany "/>
    <n v="48.7"/>
    <x v="0"/>
    <n v="4.71"/>
    <x v="2"/>
    <s v="No"/>
    <x v="0"/>
    <x v="0"/>
    <n v="0"/>
    <s v="No"/>
    <s v="19 Sep 1980"/>
    <x v="25"/>
    <n v="15966.19"/>
    <x v="1"/>
    <s v="tier - 2"/>
    <x v="1"/>
  </r>
  <r>
    <s v="Id620"/>
    <s v="Ms. Jessica "/>
    <n v="48.81"/>
    <x v="0"/>
    <n v="5.49"/>
    <x v="2"/>
    <s v="No"/>
    <x v="0"/>
    <x v="0"/>
    <n v="0"/>
    <s v="No"/>
    <s v="24 Jul 1982"/>
    <x v="37"/>
    <n v="15965.29"/>
    <x v="1"/>
    <s v="tier - 1"/>
    <x v="1"/>
  </r>
  <r>
    <s v="Id621"/>
    <s v="Mrs. Kristina "/>
    <n v="47.53"/>
    <x v="0"/>
    <n v="4.72"/>
    <x v="2"/>
    <s v="No"/>
    <x v="0"/>
    <x v="0"/>
    <n v="0"/>
    <s v="No"/>
    <s v="12 Oct 1980"/>
    <x v="25"/>
    <n v="15922.29"/>
    <x v="1"/>
    <s v="tier - 3"/>
    <x v="12"/>
  </r>
  <r>
    <s v="Id622"/>
    <s v="Mr. Brad "/>
    <n v="36.85"/>
    <x v="0"/>
    <n v="6.7"/>
    <x v="0"/>
    <s v="No"/>
    <x v="0"/>
    <x v="0"/>
    <n v="0"/>
    <s v="No"/>
    <s v="25 Dec 1962"/>
    <x v="5"/>
    <n v="15840.81"/>
    <x v="1"/>
    <s v="tier - 1"/>
    <x v="13"/>
  </r>
  <r>
    <s v="Id623"/>
    <s v="Ms. Margaret "/>
    <n v="29.3"/>
    <x v="1"/>
    <n v="5.5"/>
    <x v="2"/>
    <s v="No"/>
    <x v="0"/>
    <x v="0"/>
    <n v="0"/>
    <s v="No"/>
    <s v="11 Nov 1982"/>
    <x v="37"/>
    <n v="15828.82"/>
    <x v="1"/>
    <s v="tier - 3"/>
    <x v="3"/>
  </r>
  <r>
    <s v="Id624"/>
    <s v="Mr. Craig "/>
    <n v="19.3"/>
    <x v="2"/>
    <n v="4.46"/>
    <x v="2"/>
    <s v="No"/>
    <x v="0"/>
    <x v="0"/>
    <n v="1"/>
    <s v="yes"/>
    <s v="26 Jun 1984"/>
    <x v="32"/>
    <n v="15820.7"/>
    <x v="1"/>
    <s v="tier - 3"/>
    <x v="3"/>
  </r>
  <r>
    <s v="Id625"/>
    <s v="Mr. Simo "/>
    <n v="24.13"/>
    <x v="2"/>
    <n v="5.29"/>
    <x v="2"/>
    <s v="yes"/>
    <x v="0"/>
    <x v="1"/>
    <n v="1"/>
    <s v="yes"/>
    <s v="9 Oct 1997"/>
    <x v="31"/>
    <n v="15817.99"/>
    <x v="1"/>
    <s v="tier - 2"/>
    <x v="1"/>
  </r>
  <r>
    <s v="Id626"/>
    <s v="Mr. Christopher "/>
    <n v="46.7"/>
    <x v="0"/>
    <n v="10.99"/>
    <x v="0"/>
    <s v="No"/>
    <x v="0"/>
    <x v="0"/>
    <n v="0"/>
    <s v="No"/>
    <s v="29 Aug 1974"/>
    <x v="19"/>
    <n v="15746.62"/>
    <x v="1"/>
    <s v="tier - 1"/>
    <x v="1"/>
  </r>
  <r>
    <s v="Id627"/>
    <s v="Mr. Mario "/>
    <n v="45.27"/>
    <x v="0"/>
    <n v="5.2"/>
    <x v="2"/>
    <s v="yes"/>
    <x v="0"/>
    <x v="0"/>
    <n v="0"/>
    <s v="No"/>
    <s v="20 Sep 1976"/>
    <x v="1"/>
    <n v="15698.86"/>
    <x v="1"/>
    <s v="tier - 2"/>
    <x v="1"/>
  </r>
  <r>
    <s v="Id628"/>
    <s v="Mrs. Meghann "/>
    <n v="44.29"/>
    <x v="0"/>
    <n v="9.66"/>
    <x v="0"/>
    <s v="No"/>
    <x v="0"/>
    <x v="0"/>
    <n v="2"/>
    <s v="No"/>
    <s v="26 Jun 1973"/>
    <x v="30"/>
    <n v="15670.3"/>
    <x v="1"/>
    <s v="tier - 2"/>
    <x v="12"/>
  </r>
  <r>
    <s v="Id629"/>
    <s v="Mr. Scott "/>
    <n v="54.59"/>
    <x v="0"/>
    <n v="4.22"/>
    <x v="2"/>
    <s v="yes"/>
    <x v="0"/>
    <x v="0"/>
    <n v="1"/>
    <s v="No"/>
    <s v="22 Dec 1988"/>
    <x v="23"/>
    <n v="15646.28"/>
    <x v="1"/>
    <s v="tier - 2"/>
    <x v="3"/>
  </r>
  <r>
    <s v="Id630"/>
    <s v="Ms. Caitlin "/>
    <n v="32.965000000000003"/>
    <x v="0"/>
    <n v="11.78"/>
    <x v="0"/>
    <s v="No"/>
    <x v="0"/>
    <x v="0"/>
    <n v="0"/>
    <s v="No"/>
    <s v="6 Jun 1960"/>
    <x v="10"/>
    <n v="15612.19"/>
    <x v="1"/>
    <s v="tier - 2"/>
    <x v="1"/>
  </r>
  <r>
    <s v="Id631"/>
    <s v="Mrs. Samantha "/>
    <n v="38.049999999999997"/>
    <x v="0"/>
    <n v="9.6199999999999992"/>
    <x v="0"/>
    <s v="No"/>
    <x v="0"/>
    <x v="0"/>
    <n v="0"/>
    <s v="No"/>
    <s v="28 Oct 1965"/>
    <x v="11"/>
    <n v="15608.58"/>
    <x v="1"/>
    <s v="tier - 2"/>
    <x v="12"/>
  </r>
  <r>
    <s v="Id632"/>
    <s v="Mr. Erik "/>
    <n v="46.14"/>
    <x v="0"/>
    <n v="10.78"/>
    <x v="0"/>
    <s v="No"/>
    <x v="0"/>
    <x v="0"/>
    <n v="0"/>
    <s v="No"/>
    <s v="30 Jul 1974"/>
    <x v="19"/>
    <n v="15556.67"/>
    <x v="1"/>
    <s v="tier - 2"/>
    <x v="1"/>
  </r>
  <r>
    <s v="Id633"/>
    <s v="Mr. Christopher "/>
    <n v="41.325000000000003"/>
    <x v="0"/>
    <n v="5.1100000000000003"/>
    <x v="2"/>
    <s v="yes"/>
    <x v="0"/>
    <x v="0"/>
    <n v="2"/>
    <s v="No"/>
    <s v="2 Oct 1959"/>
    <x v="10"/>
    <n v="15555.19"/>
    <x v="1"/>
    <s v="tier - 3"/>
    <x v="1"/>
  </r>
  <r>
    <s v="Id634"/>
    <s v="Mrs. Maya "/>
    <n v="44.64"/>
    <x v="0"/>
    <n v="7.18"/>
    <x v="0"/>
    <s v="No"/>
    <x v="0"/>
    <x v="0"/>
    <n v="0"/>
    <s v="No"/>
    <s v="28 Jun 1974"/>
    <x v="19"/>
    <n v="15532.16"/>
    <x v="1"/>
    <s v="tier - 2"/>
    <x v="12"/>
  </r>
  <r>
    <s v="Id635"/>
    <s v="Mr. Zachary "/>
    <n v="25.175000000000001"/>
    <x v="1"/>
    <n v="4.96"/>
    <x v="2"/>
    <s v="No"/>
    <x v="1"/>
    <x v="0"/>
    <n v="1"/>
    <s v="yes"/>
    <s v="17 Jul 2004"/>
    <x v="41"/>
    <n v="15518.18"/>
    <x v="1"/>
    <s v="tier - 3"/>
    <x v="5"/>
  </r>
  <r>
    <s v="Id636"/>
    <s v="Mrs. Hilda "/>
    <n v="43.11"/>
    <x v="0"/>
    <n v="4.67"/>
    <x v="2"/>
    <s v="yes"/>
    <x v="0"/>
    <x v="0"/>
    <n v="0"/>
    <s v="No"/>
    <s v="20 Jul 1976"/>
    <x v="1"/>
    <n v="15450.48"/>
    <x v="1"/>
    <s v="tier - 1"/>
    <x v="12"/>
  </r>
  <r>
    <s v="Id637"/>
    <s v="Ms. Stephanie "/>
    <n v="53.32"/>
    <x v="0"/>
    <n v="5.0599999999999996"/>
    <x v="2"/>
    <s v="No"/>
    <x v="0"/>
    <x v="0"/>
    <n v="0"/>
    <s v="No"/>
    <s v="25 Oct 1990"/>
    <x v="3"/>
    <n v="15440.2"/>
    <x v="1"/>
    <s v="tier - 1"/>
    <x v="1"/>
  </r>
  <r>
    <s v="Id638"/>
    <s v="Mr. Doug "/>
    <n v="38.04"/>
    <x v="0"/>
    <n v="5.0199999999999996"/>
    <x v="2"/>
    <s v="yes"/>
    <x v="0"/>
    <x v="0"/>
    <n v="1"/>
    <s v="No"/>
    <s v="4 Sep 1964"/>
    <x v="13"/>
    <n v="15377.77"/>
    <x v="1"/>
    <s v="tier - 2"/>
    <x v="1"/>
  </r>
  <r>
    <s v="Id639"/>
    <s v="Ms. Bethany "/>
    <n v="37.9"/>
    <x v="0"/>
    <n v="7.76"/>
    <x v="0"/>
    <s v="No"/>
    <x v="0"/>
    <x v="0"/>
    <n v="0"/>
    <s v="No"/>
    <s v="6 Sep 1962"/>
    <x v="5"/>
    <n v="15368.22"/>
    <x v="1"/>
    <s v="tier - 2"/>
    <x v="3"/>
  </r>
  <r>
    <s v="Id640"/>
    <s v="Mrs. Sandra "/>
    <n v="39.6"/>
    <x v="0"/>
    <n v="9.32"/>
    <x v="0"/>
    <s v="No"/>
    <x v="0"/>
    <x v="0"/>
    <n v="0"/>
    <s v="No"/>
    <s v="18 Jul 1968"/>
    <x v="0"/>
    <n v="15363.77"/>
    <x v="1"/>
    <s v="tier - 1"/>
    <x v="12"/>
  </r>
  <r>
    <s v="Id641"/>
    <s v="Mr. Takuo "/>
    <n v="50.92"/>
    <x v="0"/>
    <n v="5.31"/>
    <x v="2"/>
    <s v="yes"/>
    <x v="0"/>
    <x v="0"/>
    <n v="1"/>
    <s v="No"/>
    <s v="17 Dec 1988"/>
    <x v="23"/>
    <n v="15361.5"/>
    <x v="1"/>
    <s v="tier - 3"/>
    <x v="8"/>
  </r>
  <r>
    <s v="Id642"/>
    <s v="Ms. Kelly "/>
    <n v="21.85"/>
    <x v="2"/>
    <n v="5.56"/>
    <x v="2"/>
    <s v="yes"/>
    <x v="0"/>
    <x v="0"/>
    <n v="0"/>
    <s v="yes"/>
    <s v="14 Jul 2001"/>
    <x v="47"/>
    <n v="15359.1"/>
    <x v="1"/>
    <s v="tier - 3"/>
    <x v="2"/>
  </r>
  <r>
    <s v="Id643"/>
    <s v="Mr. Scott "/>
    <n v="36.08"/>
    <x v="0"/>
    <n v="7.11"/>
    <x v="0"/>
    <s v="yes"/>
    <x v="0"/>
    <x v="1"/>
    <n v="1"/>
    <s v="No"/>
    <s v="13 Dec 1963"/>
    <x v="8"/>
    <n v="15322.77"/>
    <x v="1"/>
    <s v="tier - 3"/>
    <x v="14"/>
  </r>
  <r>
    <s v="Id644"/>
    <s v="Mr. Benoit "/>
    <n v="40.44"/>
    <x v="0"/>
    <n v="5.13"/>
    <x v="2"/>
    <s v="yes"/>
    <x v="0"/>
    <x v="1"/>
    <n v="1"/>
    <s v="No"/>
    <s v="16 Sep 1969"/>
    <x v="16"/>
    <n v="15260.52"/>
    <x v="1"/>
    <s v="tier - 2"/>
    <x v="8"/>
  </r>
  <r>
    <s v="Id645"/>
    <s v="Ms. Elizabeth "/>
    <n v="38.094999999999999"/>
    <x v="0"/>
    <n v="10.199999999999999"/>
    <x v="0"/>
    <s v="No"/>
    <x v="0"/>
    <x v="0"/>
    <n v="0"/>
    <s v="No"/>
    <s v="25 Jul 1960"/>
    <x v="15"/>
    <n v="15230.32"/>
    <x v="1"/>
    <s v="tier - 2"/>
    <x v="2"/>
  </r>
  <r>
    <s v="Id646"/>
    <s v="Ms. Jessica "/>
    <n v="44.95"/>
    <x v="0"/>
    <n v="10.4"/>
    <x v="0"/>
    <s v="No"/>
    <x v="0"/>
    <x v="0"/>
    <n v="0"/>
    <s v="No"/>
    <s v="23 Nov 1978"/>
    <x v="9"/>
    <n v="15207.92"/>
    <x v="1"/>
    <s v="tier - 1"/>
    <x v="1"/>
  </r>
  <r>
    <s v="Id647"/>
    <s v="Ms. Monica "/>
    <n v="35.54"/>
    <x v="0"/>
    <n v="10.67"/>
    <x v="0"/>
    <s v="No"/>
    <x v="0"/>
    <x v="0"/>
    <n v="0"/>
    <s v="No"/>
    <s v="17 Jun 1962"/>
    <x v="5"/>
    <n v="15174.81"/>
    <x v="1"/>
    <s v="tier - 1"/>
    <x v="1"/>
  </r>
  <r>
    <s v="Id648"/>
    <s v="Mr. Kevin "/>
    <n v="39.799999999999997"/>
    <x v="0"/>
    <n v="4.6500000000000004"/>
    <x v="2"/>
    <s v="yes"/>
    <x v="0"/>
    <x v="0"/>
    <n v="2"/>
    <s v="No"/>
    <s v="3 Dec 1959"/>
    <x v="10"/>
    <n v="15170.07"/>
    <x v="1"/>
    <s v="tier - 3"/>
    <x v="3"/>
  </r>
  <r>
    <s v="Id649"/>
    <s v="Mr. Gregory "/>
    <n v="33.659999999999997"/>
    <x v="0"/>
    <n v="5.65"/>
    <x v="2"/>
    <s v="yes"/>
    <x v="0"/>
    <x v="0"/>
    <n v="2"/>
    <s v="No"/>
    <s v="4 Jun 1959"/>
    <x v="7"/>
    <n v="15161.53"/>
    <x v="1"/>
    <s v="tier - 1"/>
    <x v="0"/>
  </r>
  <r>
    <s v="Id650"/>
    <s v="Ms. Della "/>
    <n v="35.5"/>
    <x v="0"/>
    <n v="11.97"/>
    <x v="0"/>
    <s v="No"/>
    <x v="0"/>
    <x v="0"/>
    <n v="0"/>
    <s v="No"/>
    <s v="25 Oct 1962"/>
    <x v="5"/>
    <n v="15161.25"/>
    <x v="1"/>
    <s v="tier - 2"/>
    <x v="1"/>
  </r>
  <r>
    <s v="Id651"/>
    <s v="Mr. David "/>
    <n v="41.63"/>
    <x v="0"/>
    <n v="6.71"/>
    <x v="0"/>
    <s v="No"/>
    <x v="0"/>
    <x v="0"/>
    <n v="0"/>
    <s v="No"/>
    <s v="25 Nov 1971"/>
    <x v="14"/>
    <n v="15150.44"/>
    <x v="1"/>
    <s v="tier - 1"/>
    <x v="8"/>
  </r>
  <r>
    <s v="Id652"/>
    <s v="Ms. Victoria "/>
    <n v="46.49"/>
    <x v="0"/>
    <n v="11.92"/>
    <x v="0"/>
    <s v="No"/>
    <x v="0"/>
    <x v="0"/>
    <n v="0"/>
    <s v="No"/>
    <s v="5 Sep 1978"/>
    <x v="9"/>
    <n v="15123.19"/>
    <x v="1"/>
    <s v="tier - 1"/>
    <x v="3"/>
  </r>
  <r>
    <s v="Id653"/>
    <s v="Mr. Tasos "/>
    <n v="43.29"/>
    <x v="0"/>
    <n v="5.35"/>
    <x v="2"/>
    <s v="No"/>
    <x v="0"/>
    <x v="0"/>
    <n v="2"/>
    <s v="No"/>
    <s v="7 Nov 1972"/>
    <x v="28"/>
    <n v="15103.69"/>
    <x v="1"/>
    <s v="tier - 1"/>
    <x v="1"/>
  </r>
  <r>
    <s v="Id654"/>
    <s v="Mr. Thomas "/>
    <n v="43.08"/>
    <x v="0"/>
    <n v="8.9600000000000009"/>
    <x v="0"/>
    <s v="yes"/>
    <x v="0"/>
    <x v="0"/>
    <n v="1"/>
    <s v="No"/>
    <s v="26 Oct 1975"/>
    <x v="27"/>
    <n v="15090.35"/>
    <x v="1"/>
    <s v="tier - 1"/>
    <x v="8"/>
  </r>
  <r>
    <s v="Id655"/>
    <s v="Mr. Lukasz "/>
    <n v="39.07"/>
    <x v="0"/>
    <n v="11.93"/>
    <x v="0"/>
    <s v="No"/>
    <x v="0"/>
    <x v="0"/>
    <n v="0"/>
    <s v="No"/>
    <s v="12 Jun 1968"/>
    <x v="0"/>
    <n v="15052.68"/>
    <x v="1"/>
    <s v="tier - 2"/>
    <x v="13"/>
  </r>
  <r>
    <s v="Id656"/>
    <s v="Mr. Matthew "/>
    <n v="41.3"/>
    <x v="0"/>
    <n v="9.59"/>
    <x v="0"/>
    <s v="No"/>
    <x v="0"/>
    <x v="0"/>
    <n v="0"/>
    <s v="No"/>
    <s v="15 Aug 1971"/>
    <x v="14"/>
    <n v="15038.51"/>
    <x v="1"/>
    <s v="tier - 3"/>
    <x v="8"/>
  </r>
  <r>
    <s v="Id657"/>
    <s v="Ms. Meta "/>
    <n v="42.95"/>
    <x v="0"/>
    <n v="11.88"/>
    <x v="0"/>
    <s v="yes"/>
    <x v="0"/>
    <x v="0"/>
    <n v="2"/>
    <s v="No"/>
    <s v="11 Sep 1970"/>
    <x v="2"/>
    <n v="15026.3"/>
    <x v="1"/>
    <s v="tier - 3"/>
    <x v="3"/>
  </r>
  <r>
    <s v="Id658"/>
    <s v="Ms. Rachel "/>
    <n v="46.96"/>
    <x v="0"/>
    <n v="4.6399999999999997"/>
    <x v="2"/>
    <s v="No"/>
    <x v="0"/>
    <x v="1"/>
    <n v="1"/>
    <s v="No"/>
    <s v="25 Nov 1979"/>
    <x v="18"/>
    <n v="15025.76"/>
    <x v="1"/>
    <s v="tier - 1"/>
    <x v="3"/>
  </r>
  <r>
    <s v="Id659"/>
    <s v="Ms. Angelica "/>
    <n v="30.495000000000001"/>
    <x v="0"/>
    <n v="9.5299999999999994"/>
    <x v="0"/>
    <s v="No"/>
    <x v="0"/>
    <x v="0"/>
    <n v="0"/>
    <s v="No"/>
    <s v="8 Aug 1960"/>
    <x v="15"/>
    <n v="15019.76"/>
    <x v="1"/>
    <s v="tier - 2"/>
    <x v="1"/>
  </r>
  <r>
    <s v="Id660"/>
    <s v="Ms. Kathleen "/>
    <n v="17.954999999999998"/>
    <x v="3"/>
    <n v="5.29"/>
    <x v="2"/>
    <s v="yes"/>
    <x v="0"/>
    <x v="0"/>
    <n v="1"/>
    <s v="yes"/>
    <s v="2 Aug 1995"/>
    <x v="40"/>
    <n v="15006.58"/>
    <x v="1"/>
    <s v="tier - 2"/>
    <x v="2"/>
  </r>
  <r>
    <s v="Id661"/>
    <s v="Mr. Gabriel "/>
    <n v="25.6"/>
    <x v="1"/>
    <n v="10.95"/>
    <x v="0"/>
    <s v="No"/>
    <x v="0"/>
    <x v="0"/>
    <n v="3"/>
    <s v="No"/>
    <s v="29 Jul 1958"/>
    <x v="7"/>
    <n v="14988.43"/>
    <x v="1"/>
    <s v="tier - 3"/>
    <x v="3"/>
  </r>
  <r>
    <s v="Id662"/>
    <s v="Mr. Jeff "/>
    <n v="34.21"/>
    <x v="0"/>
    <n v="9.17"/>
    <x v="0"/>
    <s v="No"/>
    <x v="0"/>
    <x v="0"/>
    <n v="0"/>
    <s v="No"/>
    <s v="29 Nov 1962"/>
    <x v="5"/>
    <n v="14945.34"/>
    <x v="1"/>
    <s v="tier - 1"/>
    <x v="14"/>
  </r>
  <r>
    <s v="Id663"/>
    <s v="Mr. Neil "/>
    <n v="39.74"/>
    <x v="0"/>
    <n v="7.39"/>
    <x v="0"/>
    <s v="No"/>
    <x v="0"/>
    <x v="0"/>
    <n v="0"/>
    <s v="No"/>
    <s v="8 Nov 1968"/>
    <x v="0"/>
    <n v="14926.97"/>
    <x v="1"/>
    <s v="tier - 2"/>
    <x v="1"/>
  </r>
  <r>
    <s v="Id664"/>
    <s v="Ms. Katherine "/>
    <n v="49.53"/>
    <x v="0"/>
    <n v="9.1300000000000008"/>
    <x v="0"/>
    <s v="yes"/>
    <x v="0"/>
    <x v="0"/>
    <n v="0"/>
    <s v="No"/>
    <s v="4 Jul 1981"/>
    <x v="36"/>
    <n v="14908.27"/>
    <x v="1"/>
    <s v="tier - 1"/>
    <x v="3"/>
  </r>
  <r>
    <s v="Id665"/>
    <s v="Ms. Ariel "/>
    <n v="39.33"/>
    <x v="0"/>
    <n v="10.4"/>
    <x v="0"/>
    <s v="No"/>
    <x v="0"/>
    <x v="0"/>
    <n v="3"/>
    <s v="No"/>
    <s v="17 Oct 1958"/>
    <x v="7"/>
    <n v="14901.52"/>
    <x v="1"/>
    <s v="tier - 2"/>
    <x v="2"/>
  </r>
  <r>
    <s v="Id666"/>
    <s v="Mr. Christopher "/>
    <n v="39.979999999999997"/>
    <x v="0"/>
    <n v="9.4600000000000009"/>
    <x v="0"/>
    <s v="yes"/>
    <x v="0"/>
    <x v="0"/>
    <n v="2"/>
    <s v="No"/>
    <s v="11 Nov 1970"/>
    <x v="2"/>
    <n v="14847.63"/>
    <x v="1"/>
    <s v="tier - 2"/>
    <x v="8"/>
  </r>
  <r>
    <s v="Id667"/>
    <s v="Mrs. Erin "/>
    <n v="46.51"/>
    <x v="0"/>
    <n v="8.69"/>
    <x v="0"/>
    <s v="yes"/>
    <x v="0"/>
    <x v="0"/>
    <n v="0"/>
    <s v="No"/>
    <s v="5 Jun 1981"/>
    <x v="25"/>
    <n v="14843.96"/>
    <x v="1"/>
    <s v="tier - 3"/>
    <x v="12"/>
  </r>
  <r>
    <s v="Id668"/>
    <s v="Mrs. Molly "/>
    <n v="43.58"/>
    <x v="0"/>
    <n v="4.2300000000000004"/>
    <x v="2"/>
    <s v="No"/>
    <x v="0"/>
    <x v="1"/>
    <n v="1"/>
    <s v="No"/>
    <s v="18 Oct 1979"/>
    <x v="18"/>
    <n v="14839.34"/>
    <x v="1"/>
    <s v="tier - 3"/>
    <x v="12"/>
  </r>
  <r>
    <s v="Id669"/>
    <s v="Mr. Ryan "/>
    <n v="42.28"/>
    <x v="0"/>
    <n v="9.16"/>
    <x v="0"/>
    <s v="yes"/>
    <x v="0"/>
    <x v="0"/>
    <n v="1"/>
    <s v="No"/>
    <s v="10 Dec 1975"/>
    <x v="27"/>
    <n v="14819"/>
    <x v="1"/>
    <s v="tier - 3"/>
    <x v="8"/>
  </r>
  <r>
    <s v="Id670"/>
    <s v="Mrs. Jennifer "/>
    <n v="35.520000000000003"/>
    <x v="0"/>
    <n v="8.26"/>
    <x v="0"/>
    <s v="No"/>
    <x v="0"/>
    <x v="0"/>
    <n v="0"/>
    <s v="No"/>
    <s v="27 Jul 1965"/>
    <x v="11"/>
    <n v="14750.42"/>
    <x v="1"/>
    <s v="tier - 2"/>
    <x v="12"/>
  </r>
  <r>
    <s v="Id671"/>
    <s v="Mr. Daniel "/>
    <n v="33.6"/>
    <x v="0"/>
    <n v="11.25"/>
    <x v="0"/>
    <s v="No"/>
    <x v="0"/>
    <x v="0"/>
    <n v="0"/>
    <s v="No"/>
    <s v="29 Jul 1962"/>
    <x v="5"/>
    <n v="14738.43"/>
    <x v="1"/>
    <s v="tier - 3"/>
    <x v="14"/>
  </r>
  <r>
    <s v="Id672"/>
    <s v="Ms. Hiruni "/>
    <n v="22.42"/>
    <x v="2"/>
    <n v="6.74"/>
    <x v="0"/>
    <s v="No"/>
    <x v="0"/>
    <x v="0"/>
    <n v="0"/>
    <s v="yes"/>
    <s v="24 Sep 2002"/>
    <x v="43"/>
    <n v="14711.74"/>
    <x v="1"/>
    <s v="tier - 2"/>
    <x v="1"/>
  </r>
  <r>
    <s v="Id673"/>
    <s v="Ms. Reina "/>
    <n v="46.86"/>
    <x v="0"/>
    <n v="4.87"/>
    <x v="2"/>
    <s v="No"/>
    <x v="0"/>
    <x v="0"/>
    <n v="0"/>
    <s v="No"/>
    <s v="4 Sep 1982"/>
    <x v="37"/>
    <n v="14696.77"/>
    <x v="1"/>
    <s v="tier - 2"/>
    <x v="3"/>
  </r>
  <r>
    <s v="Id674"/>
    <s v="Ms. Kristi "/>
    <n v="32.965000000000003"/>
    <x v="0"/>
    <n v="6.68"/>
    <x v="0"/>
    <s v="No"/>
    <x v="0"/>
    <x v="0"/>
    <n v="3"/>
    <s v="No"/>
    <s v="23 Jul 1958"/>
    <x v="7"/>
    <n v="14692.67"/>
    <x v="1"/>
    <s v="tier - 1"/>
    <x v="1"/>
  </r>
  <r>
    <s v="Id675"/>
    <s v="Ms. Meredith "/>
    <n v="39.340000000000003"/>
    <x v="0"/>
    <n v="5.0199999999999996"/>
    <x v="2"/>
    <s v="yes"/>
    <x v="0"/>
    <x v="1"/>
    <n v="1"/>
    <s v="No"/>
    <s v="20 Oct 1969"/>
    <x v="16"/>
    <n v="14665.75"/>
    <x v="1"/>
    <s v="tier - 1"/>
    <x v="1"/>
  </r>
  <r>
    <s v="Id676"/>
    <s v="Ms. Jocelyn "/>
    <n v="47"/>
    <x v="0"/>
    <n v="10.64"/>
    <x v="0"/>
    <s v="yes"/>
    <x v="0"/>
    <x v="0"/>
    <n v="0"/>
    <s v="No"/>
    <s v="13 Nov 1981"/>
    <x v="36"/>
    <n v="14657.2"/>
    <x v="1"/>
    <s v="tier - 1"/>
    <x v="1"/>
  </r>
  <r>
    <s v="Id677"/>
    <s v="Mrs. Daphne "/>
    <n v="36.71"/>
    <x v="0"/>
    <n v="8.74"/>
    <x v="0"/>
    <s v="yes"/>
    <x v="0"/>
    <x v="0"/>
    <n v="0"/>
    <s v="No"/>
    <s v="1 Sep 1967"/>
    <x v="22"/>
    <n v="14640.35"/>
    <x v="1"/>
    <s v="tier - 3"/>
    <x v="12"/>
  </r>
  <r>
    <s v="Id678"/>
    <s v="Ms. Margaret "/>
    <n v="53.48"/>
    <x v="0"/>
    <n v="5.64"/>
    <x v="2"/>
    <s v="No"/>
    <x v="0"/>
    <x v="0"/>
    <n v="0"/>
    <s v="No"/>
    <s v="21 Aug 1991"/>
    <x v="42"/>
    <n v="14630.52"/>
    <x v="1"/>
    <s v="tier - 3"/>
    <x v="3"/>
  </r>
  <r>
    <s v="Id679"/>
    <s v="Mr. Mario "/>
    <n v="35.5"/>
    <x v="0"/>
    <n v="10.37"/>
    <x v="0"/>
    <s v="No"/>
    <x v="0"/>
    <x v="0"/>
    <n v="0"/>
    <s v="No"/>
    <s v="8 Nov 1965"/>
    <x v="11"/>
    <n v="14612.33"/>
    <x v="1"/>
    <s v="tier - 3"/>
    <x v="14"/>
  </r>
  <r>
    <s v="Id680"/>
    <s v="Mr. Peter "/>
    <n v="36.979999999999997"/>
    <x v="0"/>
    <n v="9.56"/>
    <x v="0"/>
    <s v="yes"/>
    <x v="0"/>
    <x v="0"/>
    <n v="0"/>
    <s v="No"/>
    <s v="18 Jul 1967"/>
    <x v="22"/>
    <n v="14600.62"/>
    <x v="1"/>
    <s v="tier - 3"/>
    <x v="13"/>
  </r>
  <r>
    <s v="Id681"/>
    <s v="Ms. Carolina "/>
    <n v="32.395000000000003"/>
    <x v="0"/>
    <n v="8.23"/>
    <x v="0"/>
    <s v="yes"/>
    <x v="0"/>
    <x v="1"/>
    <n v="1"/>
    <s v="No"/>
    <s v="14 Oct 1963"/>
    <x v="8"/>
    <n v="14590.63"/>
    <x v="1"/>
    <s v="tier - 1"/>
    <x v="2"/>
  </r>
  <r>
    <s v="Id682"/>
    <s v="Mrs. Jenny "/>
    <n v="32.729999999999997"/>
    <x v="0"/>
    <n v="7.03"/>
    <x v="0"/>
    <s v="No"/>
    <x v="0"/>
    <x v="0"/>
    <n v="0"/>
    <s v="No"/>
    <s v="3 Dec 1962"/>
    <x v="5"/>
    <n v="14574.64"/>
    <x v="1"/>
    <s v="tier - 1"/>
    <x v="15"/>
  </r>
  <r>
    <s v="Id683"/>
    <s v="Ms. Jessica "/>
    <n v="20.52"/>
    <x v="2"/>
    <n v="5.45"/>
    <x v="2"/>
    <s v="No"/>
    <x v="0"/>
    <x v="0"/>
    <n v="1"/>
    <s v="yes"/>
    <s v="12 Sep 1998"/>
    <x v="44"/>
    <n v="14571.89"/>
    <x v="1"/>
    <s v="tier - 1"/>
    <x v="2"/>
  </r>
  <r>
    <s v="Id684"/>
    <s v="Ms. Kimberly "/>
    <n v="51.72"/>
    <x v="0"/>
    <n v="5.76"/>
    <x v="1"/>
    <s v="No"/>
    <x v="0"/>
    <x v="0"/>
    <n v="0"/>
    <s v="No"/>
    <s v="14 Jul 1989"/>
    <x v="4"/>
    <n v="14547.26"/>
    <x v="1"/>
    <s v="tier - 3"/>
    <x v="3"/>
  </r>
  <r>
    <s v="Id685"/>
    <s v="Mr. Marc-Olivier "/>
    <n v="50.2"/>
    <x v="0"/>
    <n v="5.4"/>
    <x v="2"/>
    <s v="No"/>
    <x v="0"/>
    <x v="0"/>
    <n v="0"/>
    <s v="No"/>
    <s v="22 Jul 1989"/>
    <x v="4"/>
    <n v="14507.46"/>
    <x v="1"/>
    <s v="tier - 3"/>
    <x v="1"/>
  </r>
  <r>
    <s v="Id686"/>
    <s v="Mr. Russell "/>
    <n v="25.52"/>
    <x v="1"/>
    <n v="6.35"/>
    <x v="1"/>
    <s v="No"/>
    <x v="0"/>
    <x v="1"/>
    <n v="1"/>
    <s v="No"/>
    <s v="20 Oct 1979"/>
    <x v="18"/>
    <n v="14478.33"/>
    <x v="1"/>
    <s v="tier - 2"/>
    <x v="0"/>
  </r>
  <r>
    <s v="Id687"/>
    <s v="Ms. Karine "/>
    <n v="35.200000000000003"/>
    <x v="0"/>
    <n v="6.26"/>
    <x v="1"/>
    <s v="yes"/>
    <x v="0"/>
    <x v="0"/>
    <n v="2"/>
    <s v="No"/>
    <s v="20 Nov 1959"/>
    <x v="10"/>
    <n v="14474.68"/>
    <x v="1"/>
    <s v="tier - 2"/>
    <x v="0"/>
  </r>
  <r>
    <s v="Id688"/>
    <s v="  "/>
    <n v="41.26"/>
    <x v="0"/>
    <n v="5.97"/>
    <x v="1"/>
    <s v="yes"/>
    <x v="0"/>
    <x v="0"/>
    <n v="0"/>
    <s v="No"/>
    <s v="27 Nov 1976"/>
    <x v="1"/>
    <n v="14470.01"/>
    <x v="1"/>
    <s v="tier - 3"/>
    <x v="1"/>
  </r>
  <r>
    <s v="Id689"/>
    <s v="Ms. Allison "/>
    <n v="17.195"/>
    <x v="3"/>
    <n v="5.29"/>
    <x v="2"/>
    <s v="yes"/>
    <x v="0"/>
    <x v="0"/>
    <n v="0"/>
    <s v="yes"/>
    <s v="10 Nov 1996"/>
    <x v="45"/>
    <n v="14455.64"/>
    <x v="1"/>
    <s v="tier - 3"/>
    <x v="2"/>
  </r>
  <r>
    <s v="Id690"/>
    <s v="Ms. Adriana "/>
    <n v="23.085000000000001"/>
    <x v="2"/>
    <n v="4.2699999999999996"/>
    <x v="2"/>
    <s v="yes"/>
    <x v="0"/>
    <x v="0"/>
    <n v="2"/>
    <s v="No"/>
    <s v="3 Aug 1959"/>
    <x v="10"/>
    <n v="14451.84"/>
    <x v="1"/>
    <s v="tier - 3"/>
    <x v="8"/>
  </r>
  <r>
    <s v="Id691"/>
    <s v="Ms. Miranda "/>
    <n v="21.66"/>
    <x v="2"/>
    <n v="5.2"/>
    <x v="2"/>
    <s v="yes"/>
    <x v="0"/>
    <x v="0"/>
    <n v="2"/>
    <s v="No"/>
    <s v="29 Jun 1959"/>
    <x v="10"/>
    <n v="14449.85"/>
    <x v="1"/>
    <s v="tier - 1"/>
    <x v="2"/>
  </r>
  <r>
    <s v="Id692"/>
    <s v="  "/>
    <n v="36.47"/>
    <x v="0"/>
    <n v="8.23"/>
    <x v="0"/>
    <s v="yes"/>
    <x v="0"/>
    <x v="0"/>
    <n v="0"/>
    <s v="No"/>
    <s v="4 Nov 1967"/>
    <x v="22"/>
    <n v="14427.63"/>
    <x v="1"/>
    <s v="tier - 2"/>
    <x v="14"/>
  </r>
  <r>
    <s v="Id693"/>
    <s v="Mrs. Rebecca "/>
    <n v="36.08"/>
    <x v="0"/>
    <n v="10.33"/>
    <x v="0"/>
    <s v="yes"/>
    <x v="0"/>
    <x v="0"/>
    <n v="0"/>
    <s v="No"/>
    <s v="15 Aug 1967"/>
    <x v="22"/>
    <n v="14426.66"/>
    <x v="1"/>
    <s v="tier - 2"/>
    <x v="12"/>
  </r>
  <r>
    <s v="Id694"/>
    <s v="Ms. Tiffany "/>
    <n v="23.18"/>
    <x v="2"/>
    <n v="6.13"/>
    <x v="1"/>
    <s v="No"/>
    <x v="0"/>
    <x v="0"/>
    <n v="0"/>
    <s v="No"/>
    <s v="10 Aug 1999"/>
    <x v="35"/>
    <n v="14426.07"/>
    <x v="1"/>
    <s v="tier - 1"/>
    <x v="1"/>
  </r>
  <r>
    <s v="Id695"/>
    <s v="Mr. Alexander "/>
    <n v="39.159999999999997"/>
    <x v="0"/>
    <n v="8.08"/>
    <x v="0"/>
    <s v="No"/>
    <x v="0"/>
    <x v="0"/>
    <n v="3"/>
    <s v="No"/>
    <s v="20 Sep 1958"/>
    <x v="7"/>
    <n v="14418.28"/>
    <x v="1"/>
    <s v="tier - 3"/>
    <x v="0"/>
  </r>
  <r>
    <s v="Id696"/>
    <s v="Mr. Rich "/>
    <n v="38.19"/>
    <x v="0"/>
    <n v="10.49"/>
    <x v="0"/>
    <s v="No"/>
    <x v="0"/>
    <x v="0"/>
    <n v="3"/>
    <s v="No"/>
    <s v="29 Jul 1958"/>
    <x v="7"/>
    <n v="14410.93"/>
    <x v="1"/>
    <s v="tier - 2"/>
    <x v="4"/>
  </r>
  <r>
    <s v="Id697"/>
    <s v="Mr. Aaron "/>
    <n v="26.41"/>
    <x v="1"/>
    <n v="8.11"/>
    <x v="0"/>
    <s v="No"/>
    <x v="0"/>
    <x v="0"/>
    <n v="3"/>
    <s v="No"/>
    <s v="14 Sep 1958"/>
    <x v="7"/>
    <n v="14394.56"/>
    <x v="1"/>
    <s v="tier - 1"/>
    <x v="11"/>
  </r>
  <r>
    <s v="Id698"/>
    <s v="Ms. Kate "/>
    <n v="28.785"/>
    <x v="1"/>
    <n v="6.6"/>
    <x v="0"/>
    <s v="No"/>
    <x v="0"/>
    <x v="0"/>
    <n v="0"/>
    <s v="No"/>
    <s v="22 Jun 1965"/>
    <x v="11"/>
    <n v="14394.4"/>
    <x v="1"/>
    <s v="tier - 3"/>
    <x v="2"/>
  </r>
  <r>
    <s v="Id699"/>
    <s v="Ms. Maria "/>
    <n v="26.695"/>
    <x v="1"/>
    <n v="10.14"/>
    <x v="0"/>
    <s v="yes"/>
    <x v="0"/>
    <x v="1"/>
    <n v="1"/>
    <s v="No"/>
    <s v="16 Jul 1963"/>
    <x v="8"/>
    <n v="14382.71"/>
    <x v="1"/>
    <s v="tier - 2"/>
    <x v="1"/>
  </r>
  <r>
    <s v="Id700"/>
    <s v="Mr. Daven "/>
    <n v="32.799999999999997"/>
    <x v="0"/>
    <n v="6.06"/>
    <x v="1"/>
    <s v="yes"/>
    <x v="0"/>
    <x v="0"/>
    <n v="1"/>
    <s v="No"/>
    <s v="16 Nov 1988"/>
    <x v="23"/>
    <n v="14358.36"/>
    <x v="1"/>
    <s v="tier - 2"/>
    <x v="3"/>
  </r>
  <r>
    <s v="Id701"/>
    <s v="Mrs. Brianne "/>
    <n v="35.869999999999997"/>
    <x v="0"/>
    <n v="9.91"/>
    <x v="0"/>
    <s v="yes"/>
    <x v="0"/>
    <x v="0"/>
    <n v="0"/>
    <s v="No"/>
    <s v="10 Oct 1967"/>
    <x v="22"/>
    <n v="14355.43"/>
    <x v="1"/>
    <s v="tier - 1"/>
    <x v="12"/>
  </r>
  <r>
    <s v="Id702"/>
    <s v="Mr. Hiroki "/>
    <n v="21.66"/>
    <x v="2"/>
    <n v="4.1399999999999997"/>
    <x v="2"/>
    <s v="yes"/>
    <x v="0"/>
    <x v="0"/>
    <n v="2"/>
    <s v="No"/>
    <s v="24 Dec 1959"/>
    <x v="10"/>
    <n v="14349.85"/>
    <x v="1"/>
    <s v="tier - 2"/>
    <x v="1"/>
  </r>
  <r>
    <s v="Id703"/>
    <s v="Mr. Anders "/>
    <n v="37.72"/>
    <x v="0"/>
    <n v="4.38"/>
    <x v="2"/>
    <s v="yes"/>
    <x v="0"/>
    <x v="1"/>
    <n v="1"/>
    <s v="No"/>
    <s v="26 Sep 1969"/>
    <x v="16"/>
    <n v="14337.91"/>
    <x v="1"/>
    <s v="tier - 3"/>
    <x v="13"/>
  </r>
  <r>
    <s v="Id704"/>
    <s v="Ms. Danielle "/>
    <n v="39.700000000000003"/>
    <x v="0"/>
    <n v="9.83"/>
    <x v="0"/>
    <s v="No"/>
    <x v="0"/>
    <x v="0"/>
    <n v="3"/>
    <s v="No"/>
    <s v="10 Jul 1958"/>
    <x v="7"/>
    <n v="14319.03"/>
    <x v="1"/>
    <s v="tier - 2"/>
    <x v="3"/>
  </r>
  <r>
    <s v="Id705"/>
    <s v="Ms. Candace "/>
    <n v="35.97"/>
    <x v="0"/>
    <n v="11.08"/>
    <x v="0"/>
    <s v="No"/>
    <x v="0"/>
    <x v="0"/>
    <n v="3"/>
    <s v="No"/>
    <s v="15 Oct 1958"/>
    <x v="7"/>
    <n v="14313.85"/>
    <x v="1"/>
    <s v="tier - 3"/>
    <x v="0"/>
  </r>
  <r>
    <s v="Id706"/>
    <s v="Mr. Bruno "/>
    <n v="37.85"/>
    <x v="0"/>
    <n v="11.01"/>
    <x v="0"/>
    <s v="No"/>
    <x v="0"/>
    <x v="0"/>
    <n v="0"/>
    <s v="No"/>
    <s v="15 Dec 1968"/>
    <x v="0"/>
    <n v="14285.9"/>
    <x v="1"/>
    <s v="tier - 3"/>
    <x v="1"/>
  </r>
  <r>
    <s v="Id707"/>
    <s v="Ms. Emily "/>
    <n v="21.66"/>
    <x v="2"/>
    <n v="4.37"/>
    <x v="2"/>
    <s v="No"/>
    <x v="1"/>
    <x v="0"/>
    <n v="1"/>
    <s v="yes"/>
    <s v="6 Sep 2004"/>
    <x v="41"/>
    <n v="14283.46"/>
    <x v="1"/>
    <s v="tier - 2"/>
    <x v="2"/>
  </r>
  <r>
    <s v="Id708"/>
    <s v="Mrs. Katie "/>
    <n v="39.369999999999997"/>
    <x v="0"/>
    <n v="5.91"/>
    <x v="1"/>
    <s v="No"/>
    <x v="0"/>
    <x v="0"/>
    <n v="2"/>
    <s v="No"/>
    <s v="13 Jul 1972"/>
    <x v="28"/>
    <n v="14258.33"/>
    <x v="1"/>
    <s v="tier - 2"/>
    <x v="12"/>
  </r>
  <r>
    <s v="Id709"/>
    <s v="Mrs. Sally "/>
    <n v="40.880000000000003"/>
    <x v="0"/>
    <n v="7.65"/>
    <x v="0"/>
    <s v="No"/>
    <x v="0"/>
    <x v="0"/>
    <n v="0"/>
    <s v="No"/>
    <s v="26 Dec 1974"/>
    <x v="19"/>
    <n v="14256.79"/>
    <x v="1"/>
    <s v="tier - 2"/>
    <x v="12"/>
  </r>
  <r>
    <s v="Id710"/>
    <s v="Ms. Meaghan "/>
    <n v="26.22"/>
    <x v="1"/>
    <n v="5.37"/>
    <x v="2"/>
    <s v="yes"/>
    <x v="0"/>
    <x v="0"/>
    <n v="2"/>
    <s v="No"/>
    <s v="8 Nov 1959"/>
    <x v="10"/>
    <n v="14256.19"/>
    <x v="1"/>
    <s v="tier - 3"/>
    <x v="1"/>
  </r>
  <r>
    <s v="Id711"/>
    <s v="Ms. Rina "/>
    <n v="25.08"/>
    <x v="1"/>
    <n v="5.75"/>
    <x v="1"/>
    <s v="yes"/>
    <x v="0"/>
    <x v="0"/>
    <n v="2"/>
    <s v="No"/>
    <s v="10 Oct 1959"/>
    <x v="10"/>
    <n v="14254.61"/>
    <x v="1"/>
    <s v="tier - 1"/>
    <x v="1"/>
  </r>
  <r>
    <s v="Id712"/>
    <s v="Ms. Kristin "/>
    <n v="39.1"/>
    <x v="0"/>
    <n v="6.79"/>
    <x v="0"/>
    <s v="yes"/>
    <x v="0"/>
    <x v="0"/>
    <n v="2"/>
    <s v="No"/>
    <s v="25 Sep 1961"/>
    <x v="12"/>
    <n v="14235.07"/>
    <x v="1"/>
    <s v="tier - 1"/>
    <x v="3"/>
  </r>
  <r>
    <s v="Id713"/>
    <s v="Mr. Albert "/>
    <n v="37.905000000000001"/>
    <x v="0"/>
    <n v="7.03"/>
    <x v="0"/>
    <s v="No"/>
    <x v="0"/>
    <x v="0"/>
    <n v="3"/>
    <s v="No"/>
    <s v="21 Sep 1958"/>
    <x v="7"/>
    <n v="14210.54"/>
    <x v="1"/>
    <s v="tier - 2"/>
    <x v="1"/>
  </r>
  <r>
    <s v="Id714"/>
    <s v="Mrs. Ashley "/>
    <n v="43.35"/>
    <x v="0"/>
    <n v="5.41"/>
    <x v="2"/>
    <s v="yes"/>
    <x v="0"/>
    <x v="1"/>
    <n v="1"/>
    <s v="No"/>
    <s v="17 Nov 1983"/>
    <x v="33"/>
    <n v="14209.4"/>
    <x v="1"/>
    <s v="tier - 1"/>
    <x v="12"/>
  </r>
  <r>
    <s v="Id715"/>
    <s v="Mrs. Shannon "/>
    <n v="36.15"/>
    <x v="0"/>
    <n v="8.0500000000000007"/>
    <x v="0"/>
    <s v="No"/>
    <x v="0"/>
    <x v="0"/>
    <n v="0"/>
    <s v="No"/>
    <s v="25 Dec 1968"/>
    <x v="0"/>
    <n v="14193.55"/>
    <x v="1"/>
    <s v="tier - 1"/>
    <x v="12"/>
  </r>
  <r>
    <s v="Id716"/>
    <s v="Ms. Amy "/>
    <n v="44.98"/>
    <x v="0"/>
    <n v="5.94"/>
    <x v="1"/>
    <s v="No"/>
    <x v="0"/>
    <x v="0"/>
    <n v="1"/>
    <s v="No"/>
    <s v="7 Jul 1984"/>
    <x v="32"/>
    <n v="14152.46"/>
    <x v="1"/>
    <s v="tier - 1"/>
    <x v="1"/>
  </r>
  <r>
    <s v="Id717"/>
    <s v="Ms. A "/>
    <n v="38.28"/>
    <x v="0"/>
    <n v="5.51"/>
    <x v="2"/>
    <s v="No"/>
    <x v="1"/>
    <x v="0"/>
    <n v="1"/>
    <s v="No"/>
    <s v="6 Jul 2004"/>
    <x v="41"/>
    <n v="14133.04"/>
    <x v="1"/>
    <s v="tier - 3"/>
    <x v="0"/>
  </r>
  <r>
    <s v="Id718"/>
    <s v="Mr. Conrad "/>
    <n v="32.299999999999997"/>
    <x v="0"/>
    <n v="6.55"/>
    <x v="0"/>
    <s v="yes"/>
    <x v="0"/>
    <x v="0"/>
    <n v="2"/>
    <s v="No"/>
    <s v="14 Jun 1961"/>
    <x v="12"/>
    <n v="14119.62"/>
    <x v="1"/>
    <s v="tier - 1"/>
    <x v="1"/>
  </r>
  <r>
    <s v="Id719"/>
    <s v="Mr. Josh "/>
    <n v="39.51"/>
    <x v="0"/>
    <n v="5.79"/>
    <x v="1"/>
    <s v="yes"/>
    <x v="0"/>
    <x v="0"/>
    <n v="0"/>
    <s v="No"/>
    <s v="26 Sep 1976"/>
    <x v="1"/>
    <n v="14098.07"/>
    <x v="1"/>
    <s v="tier - 3"/>
    <x v="8"/>
  </r>
  <r>
    <s v="Id720"/>
    <s v="Mr. Maxime "/>
    <n v="50.46"/>
    <x v="0"/>
    <n v="4.5599999999999996"/>
    <x v="2"/>
    <s v="No"/>
    <x v="0"/>
    <x v="0"/>
    <n v="0"/>
    <s v="No"/>
    <s v="12 Sep 1991"/>
    <x v="42"/>
    <n v="14081.93"/>
    <x v="1"/>
    <s v="tier - 3"/>
    <x v="1"/>
  </r>
  <r>
    <s v="Id721"/>
    <s v="Ms. Natalie "/>
    <n v="31.73"/>
    <x v="0"/>
    <n v="7"/>
    <x v="0"/>
    <s v="No"/>
    <x v="0"/>
    <x v="0"/>
    <n v="0"/>
    <s v="No"/>
    <s v="8 Nov 1960"/>
    <x v="15"/>
    <n v="14043.48"/>
    <x v="1"/>
    <s v="tier - 3"/>
    <x v="2"/>
  </r>
  <r>
    <s v="Id722"/>
    <s v="Ms. Melissa "/>
    <n v="32.1"/>
    <x v="0"/>
    <n v="6.57"/>
    <x v="0"/>
    <s v="yes"/>
    <x v="0"/>
    <x v="1"/>
    <n v="1"/>
    <s v="No"/>
    <s v="8 Jul 1963"/>
    <x v="8"/>
    <n v="14007.22"/>
    <x v="1"/>
    <s v="tier - 3"/>
    <x v="3"/>
  </r>
  <r>
    <s v="Id723"/>
    <s v="Ms. Laura "/>
    <n v="27.83"/>
    <x v="1"/>
    <n v="11.61"/>
    <x v="0"/>
    <s v="yes"/>
    <x v="0"/>
    <x v="1"/>
    <n v="1"/>
    <s v="No"/>
    <s v="6 Jul 1963"/>
    <x v="8"/>
    <n v="14001.29"/>
    <x v="1"/>
    <s v="tier - 2"/>
    <x v="0"/>
  </r>
  <r>
    <s v="Id724"/>
    <s v="Mrs. Lisa "/>
    <n v="27.72"/>
    <x v="1"/>
    <n v="8.16"/>
    <x v="0"/>
    <s v="yes"/>
    <x v="0"/>
    <x v="1"/>
    <n v="1"/>
    <s v="No"/>
    <s v="23 Dec 1963"/>
    <x v="8"/>
    <n v="14001.13"/>
    <x v="1"/>
    <s v="tier - 1"/>
    <x v="0"/>
  </r>
  <r>
    <s v="Id725"/>
    <s v="Mr. William "/>
    <n v="36.765000000000001"/>
    <x v="0"/>
    <n v="4.4800000000000004"/>
    <x v="2"/>
    <s v="yes"/>
    <x v="0"/>
    <x v="0"/>
    <n v="2"/>
    <s v="No"/>
    <s v="6 Sep 1959"/>
    <x v="10"/>
    <n v="13981.85"/>
    <x v="1"/>
    <s v="tier - 1"/>
    <x v="4"/>
  </r>
  <r>
    <s v="Id726"/>
    <s v="Mr. James "/>
    <n v="48.36"/>
    <x v="0"/>
    <n v="4.08"/>
    <x v="2"/>
    <s v="No"/>
    <x v="0"/>
    <x v="0"/>
    <n v="0"/>
    <s v="No"/>
    <s v="13 Jul 1990"/>
    <x v="3"/>
    <n v="13979.45"/>
    <x v="1"/>
    <s v="tier - 1"/>
    <x v="8"/>
  </r>
  <r>
    <s v="Id727"/>
    <s v="Mr. John "/>
    <n v="31.445"/>
    <x v="0"/>
    <n v="4.4000000000000004"/>
    <x v="2"/>
    <s v="yes"/>
    <x v="0"/>
    <x v="0"/>
    <n v="2"/>
    <s v="No"/>
    <s v="29 Aug 1959"/>
    <x v="10"/>
    <n v="13974.46"/>
    <x v="1"/>
    <s v="tier - 2"/>
    <x v="9"/>
  </r>
  <r>
    <s v="Id728"/>
    <s v="Mr. Adam "/>
    <n v="27.55"/>
    <x v="1"/>
    <n v="9.02"/>
    <x v="0"/>
    <s v="No"/>
    <x v="0"/>
    <x v="0"/>
    <n v="0"/>
    <s v="No"/>
    <s v="18 Jun 1960"/>
    <x v="15"/>
    <n v="13937.67"/>
    <x v="1"/>
    <s v="tier - 1"/>
    <x v="1"/>
  </r>
  <r>
    <s v="Id729"/>
    <s v="Mr. Armando "/>
    <n v="33.11"/>
    <x v="0"/>
    <n v="8.06"/>
    <x v="0"/>
    <s v="No"/>
    <x v="0"/>
    <x v="0"/>
    <n v="0"/>
    <s v="No"/>
    <s v="27 Jul 1962"/>
    <x v="5"/>
    <n v="13919.82"/>
    <x v="1"/>
    <s v="tier - 2"/>
    <x v="0"/>
  </r>
  <r>
    <s v="Id730"/>
    <s v="  "/>
    <n v="36.85"/>
    <x v="0"/>
    <n v="6.21"/>
    <x v="1"/>
    <s v="yes"/>
    <x v="0"/>
    <x v="0"/>
    <n v="2"/>
    <s v="No"/>
    <s v="7 Jul 1959"/>
    <x v="10"/>
    <n v="13887.97"/>
    <x v="1"/>
    <s v="tier - 2"/>
    <x v="0"/>
  </r>
  <r>
    <s v="Id731"/>
    <s v="Ms. Jennifer "/>
    <n v="36.299999999999997"/>
    <x v="0"/>
    <n v="5.79"/>
    <x v="1"/>
    <s v="yes"/>
    <x v="0"/>
    <x v="0"/>
    <n v="2"/>
    <s v="No"/>
    <s v="29 Dec 1959"/>
    <x v="10"/>
    <n v="13887.2"/>
    <x v="1"/>
    <s v="tier - 3"/>
    <x v="0"/>
  </r>
  <r>
    <s v="Id732"/>
    <s v="Mr. Benjamin "/>
    <n v="45.34"/>
    <x v="0"/>
    <n v="5.69"/>
    <x v="2"/>
    <s v="yes"/>
    <x v="0"/>
    <x v="0"/>
    <n v="0"/>
    <s v="No"/>
    <s v="25 Sep 1985"/>
    <x v="17"/>
    <n v="13886.4"/>
    <x v="1"/>
    <s v="tier - 2"/>
    <x v="1"/>
  </r>
  <r>
    <s v="Id733"/>
    <s v="Ms. Tanya "/>
    <n v="31.8"/>
    <x v="0"/>
    <n v="5.36"/>
    <x v="2"/>
    <s v="yes"/>
    <x v="0"/>
    <x v="0"/>
    <n v="2"/>
    <s v="No"/>
    <s v="5 Oct 1959"/>
    <x v="10"/>
    <n v="13880.95"/>
    <x v="1"/>
    <s v="tier - 2"/>
    <x v="3"/>
  </r>
  <r>
    <s v="Id734"/>
    <s v="Ms. Tracy "/>
    <n v="41.02"/>
    <x v="0"/>
    <n v="11.37"/>
    <x v="0"/>
    <s v="No"/>
    <x v="0"/>
    <x v="0"/>
    <n v="0"/>
    <s v="No"/>
    <s v="19 Dec 1978"/>
    <x v="9"/>
    <n v="13874.89"/>
    <x v="1"/>
    <s v="tier - 1"/>
    <x v="1"/>
  </r>
  <r>
    <s v="Id735"/>
    <s v="Ms. Emily "/>
    <n v="32.68"/>
    <x v="0"/>
    <n v="11.87"/>
    <x v="0"/>
    <s v="No"/>
    <x v="0"/>
    <x v="0"/>
    <n v="0"/>
    <s v="No"/>
    <s v="21 Jul 1960"/>
    <x v="15"/>
    <n v="13844.8"/>
    <x v="1"/>
    <s v="tier - 2"/>
    <x v="1"/>
  </r>
  <r>
    <s v="Id736"/>
    <s v="Ms. Kelly "/>
    <n v="21.7"/>
    <x v="2"/>
    <n v="4.9000000000000004"/>
    <x v="2"/>
    <s v="No"/>
    <x v="0"/>
    <x v="1"/>
    <n v="1"/>
    <s v="yes"/>
    <s v="7 Jun 2003"/>
    <x v="43"/>
    <n v="13844.51"/>
    <x v="1"/>
    <s v="tier - 1"/>
    <x v="3"/>
  </r>
  <r>
    <s v="Id737"/>
    <s v="Mr. Kyle "/>
    <n v="40.479999999999997"/>
    <x v="0"/>
    <n v="6.7"/>
    <x v="0"/>
    <s v="No"/>
    <x v="0"/>
    <x v="0"/>
    <n v="3"/>
    <s v="No"/>
    <s v="10 Dec 1958"/>
    <x v="7"/>
    <n v="13831.12"/>
    <x v="2"/>
    <s v="tier - 1"/>
    <x v="0"/>
  </r>
  <r>
    <s v="Id738"/>
    <s v="Mr. Bruce "/>
    <n v="34.5"/>
    <x v="0"/>
    <n v="10.3"/>
    <x v="0"/>
    <s v="No"/>
    <x v="0"/>
    <x v="0"/>
    <n v="3"/>
    <s v="No"/>
    <s v="25 Nov 1958"/>
    <x v="7"/>
    <n v="13822.8"/>
    <x v="2"/>
    <s v="tier - 3"/>
    <x v="3"/>
  </r>
  <r>
    <s v="Id739"/>
    <s v="Mr. Cary "/>
    <n v="45.9"/>
    <x v="0"/>
    <n v="11.14"/>
    <x v="0"/>
    <s v="yes"/>
    <x v="0"/>
    <x v="0"/>
    <n v="1"/>
    <s v="No"/>
    <s v="8 Dec 1986"/>
    <x v="26"/>
    <n v="13819.49"/>
    <x v="2"/>
    <s v="tier - 2"/>
    <x v="1"/>
  </r>
  <r>
    <s v="Id740"/>
    <s v="Mrs. Jill "/>
    <n v="33.479999999999997"/>
    <x v="0"/>
    <n v="4.74"/>
    <x v="2"/>
    <s v="yes"/>
    <x v="0"/>
    <x v="0"/>
    <n v="2"/>
    <s v="No"/>
    <s v="10 Nov 1966"/>
    <x v="24"/>
    <n v="13801.61"/>
    <x v="2"/>
    <s v="tier - 3"/>
    <x v="12"/>
  </r>
  <r>
    <s v="Id741"/>
    <s v="Mr. Chris "/>
    <n v="28.31"/>
    <x v="1"/>
    <n v="5.96"/>
    <x v="1"/>
    <s v="yes"/>
    <x v="0"/>
    <x v="0"/>
    <n v="2"/>
    <s v="No"/>
    <s v="6 Aug 1959"/>
    <x v="10"/>
    <n v="13770.1"/>
    <x v="2"/>
    <s v="tier - 1"/>
    <x v="1"/>
  </r>
  <r>
    <s v="Id742"/>
    <s v="Mr. Michael "/>
    <n v="21.565000000000001"/>
    <x v="2"/>
    <n v="4.95"/>
    <x v="2"/>
    <s v="No"/>
    <x v="1"/>
    <x v="0"/>
    <n v="1"/>
    <s v="yes"/>
    <s v="16 Jul 2004"/>
    <x v="41"/>
    <n v="13747.87"/>
    <x v="2"/>
    <s v="tier - 2"/>
    <x v="11"/>
  </r>
  <r>
    <s v="Id743"/>
    <s v="Mrs. Lauren "/>
    <n v="35.590000000000003"/>
    <x v="0"/>
    <n v="5.21"/>
    <x v="2"/>
    <s v="yes"/>
    <x v="0"/>
    <x v="1"/>
    <n v="1"/>
    <s v="No"/>
    <s v="23 Oct 1969"/>
    <x v="16"/>
    <n v="13746.74"/>
    <x v="2"/>
    <s v="tier - 2"/>
    <x v="12"/>
  </r>
  <r>
    <s v="Id744"/>
    <s v="Mrs. Kathryn "/>
    <n v="43.44"/>
    <x v="0"/>
    <n v="4.8600000000000003"/>
    <x v="2"/>
    <s v="yes"/>
    <x v="0"/>
    <x v="0"/>
    <n v="0"/>
    <s v="No"/>
    <s v="29 Aug 1985"/>
    <x v="17"/>
    <n v="13726.21"/>
    <x v="2"/>
    <s v="tier - 3"/>
    <x v="12"/>
  </r>
  <r>
    <s v="Id745"/>
    <s v="Ms. Polly "/>
    <n v="21.754999999999999"/>
    <x v="2"/>
    <n v="7.79"/>
    <x v="0"/>
    <s v="yes"/>
    <x v="0"/>
    <x v="0"/>
    <n v="0"/>
    <s v="No"/>
    <s v="2 Aug 1981"/>
    <x v="36"/>
    <n v="13725.47"/>
    <x v="2"/>
    <s v="tier - 2"/>
    <x v="2"/>
  </r>
  <r>
    <s v="Id746"/>
    <s v="Mr. Mark "/>
    <n v="44.55"/>
    <x v="0"/>
    <n v="7.12"/>
    <x v="0"/>
    <s v="yes"/>
    <x v="0"/>
    <x v="0"/>
    <n v="1"/>
    <s v="No"/>
    <s v="24 Nov 1986"/>
    <x v="26"/>
    <n v="13714.55"/>
    <x v="2"/>
    <s v="tier - 2"/>
    <x v="8"/>
  </r>
  <r>
    <s v="Id747"/>
    <s v="Mrs. Jessie "/>
    <n v="43.32"/>
    <x v="0"/>
    <n v="4.67"/>
    <x v="2"/>
    <s v="yes"/>
    <x v="0"/>
    <x v="0"/>
    <n v="0"/>
    <s v="No"/>
    <s v="14 Sep 1985"/>
    <x v="17"/>
    <n v="13685.51"/>
    <x v="2"/>
    <s v="tier - 1"/>
    <x v="12"/>
  </r>
  <r>
    <s v="Id748"/>
    <s v="Mr. Chris "/>
    <n v="31.23"/>
    <x v="0"/>
    <n v="9.1199999999999992"/>
    <x v="0"/>
    <s v="yes"/>
    <x v="0"/>
    <x v="1"/>
    <n v="1"/>
    <s v="No"/>
    <s v="4 Aug 1963"/>
    <x v="8"/>
    <n v="13677.68"/>
    <x v="2"/>
    <s v="tier - 2"/>
    <x v="14"/>
  </r>
  <r>
    <s v="Id749"/>
    <s v="Mr. Daniel "/>
    <n v="42.81"/>
    <x v="0"/>
    <n v="4.1500000000000004"/>
    <x v="2"/>
    <s v="No"/>
    <x v="0"/>
    <x v="0"/>
    <n v="1"/>
    <s v="No"/>
    <s v="20 Jul 1984"/>
    <x v="32"/>
    <n v="13638.06"/>
    <x v="2"/>
    <s v="tier - 3"/>
    <x v="8"/>
  </r>
  <r>
    <s v="Id750"/>
    <s v="Ms. Megan "/>
    <n v="35.909999999999997"/>
    <x v="0"/>
    <n v="6.72"/>
    <x v="0"/>
    <s v="yes"/>
    <x v="0"/>
    <x v="0"/>
    <n v="2"/>
    <s v="No"/>
    <s v="24 Dec 1961"/>
    <x v="12"/>
    <n v="13635.64"/>
    <x v="2"/>
    <s v="tier - 3"/>
    <x v="2"/>
  </r>
  <r>
    <s v="Id751"/>
    <s v="Mr. Kevin "/>
    <n v="36.65"/>
    <x v="0"/>
    <n v="5.01"/>
    <x v="2"/>
    <s v="yes"/>
    <x v="0"/>
    <x v="1"/>
    <n v="1"/>
    <s v="No"/>
    <s v="26 Jul 1969"/>
    <x v="16"/>
    <n v="13622.01"/>
    <x v="2"/>
    <s v="tier - 3"/>
    <x v="1"/>
  </r>
  <r>
    <s v="Id752"/>
    <s v="Ms. Caroline "/>
    <n v="22.04"/>
    <x v="2"/>
    <n v="10.9"/>
    <x v="0"/>
    <s v="yes"/>
    <x v="0"/>
    <x v="0"/>
    <n v="2"/>
    <s v="No"/>
    <s v="18 Nov 1961"/>
    <x v="12"/>
    <n v="13616.36"/>
    <x v="2"/>
    <s v="tier - 3"/>
    <x v="2"/>
  </r>
  <r>
    <s v="Id753"/>
    <s v="Ms. Nuta "/>
    <n v="31.824999999999999"/>
    <x v="0"/>
    <n v="5.52"/>
    <x v="2"/>
    <s v="yes"/>
    <x v="0"/>
    <x v="0"/>
    <n v="1"/>
    <s v="No"/>
    <s v="10 Sep 1964"/>
    <x v="13"/>
    <n v="13607.37"/>
    <x v="2"/>
    <s v="tier - 1"/>
    <x v="2"/>
  </r>
  <r>
    <s v="Id754"/>
    <s v="Ms. Margie "/>
    <n v="53.58"/>
    <x v="0"/>
    <n v="4.55"/>
    <x v="2"/>
    <s v="No"/>
    <x v="0"/>
    <x v="0"/>
    <n v="1"/>
    <s v="No"/>
    <s v="14 Aug 1992"/>
    <x v="34"/>
    <n v="13588.17"/>
    <x v="2"/>
    <s v="tier - 1"/>
    <x v="1"/>
  </r>
  <r>
    <s v="Id755"/>
    <s v="Mrs. Heidi "/>
    <n v="34.299999999999997"/>
    <x v="0"/>
    <n v="11.76"/>
    <x v="0"/>
    <s v="No"/>
    <x v="0"/>
    <x v="0"/>
    <n v="0"/>
    <s v="No"/>
    <s v="15 Jul 1968"/>
    <x v="0"/>
    <n v="13566.04"/>
    <x v="2"/>
    <s v="tier - 3"/>
    <x v="12"/>
  </r>
  <r>
    <s v="Id756"/>
    <s v="Mr. Diego "/>
    <n v="32.11"/>
    <x v="0"/>
    <n v="7.06"/>
    <x v="0"/>
    <s v="No"/>
    <x v="0"/>
    <x v="0"/>
    <n v="0"/>
    <s v="No"/>
    <s v="11 Jul 1960"/>
    <x v="15"/>
    <n v="13555"/>
    <x v="2"/>
    <s v="tier - 3"/>
    <x v="6"/>
  </r>
  <r>
    <s v="Id757"/>
    <s v="Mr. Enrique "/>
    <n v="31.78"/>
    <x v="0"/>
    <n v="11.35"/>
    <x v="0"/>
    <s v="yes"/>
    <x v="0"/>
    <x v="1"/>
    <n v="1"/>
    <s v="No"/>
    <s v="14 Oct 1963"/>
    <x v="8"/>
    <n v="13511.28"/>
    <x v="2"/>
    <s v="tier - 1"/>
    <x v="1"/>
  </r>
  <r>
    <s v="Id758"/>
    <s v="Mr. Greg "/>
    <n v="46.89"/>
    <x v="0"/>
    <n v="5.52"/>
    <x v="2"/>
    <s v="No"/>
    <x v="0"/>
    <x v="0"/>
    <n v="0"/>
    <s v="No"/>
    <s v="30 Aug 1990"/>
    <x v="3"/>
    <n v="13480.83"/>
    <x v="2"/>
    <s v="tier - 2"/>
    <x v="8"/>
  </r>
  <r>
    <s v="Id759"/>
    <s v="Mr. Filip "/>
    <n v="39.35"/>
    <x v="0"/>
    <n v="7.86"/>
    <x v="0"/>
    <s v="yes"/>
    <x v="0"/>
    <x v="0"/>
    <n v="1"/>
    <s v="No"/>
    <s v="7 Aug 1975"/>
    <x v="27"/>
    <n v="13472.19"/>
    <x v="2"/>
    <s v="tier - 2"/>
    <x v="1"/>
  </r>
  <r>
    <s v="Id760"/>
    <s v="Ms. Rosemary "/>
    <n v="39.200000000000003"/>
    <x v="0"/>
    <n v="11.38"/>
    <x v="0"/>
    <s v="No"/>
    <x v="0"/>
    <x v="0"/>
    <n v="0"/>
    <s v="No"/>
    <s v="24 Jul 1960"/>
    <x v="15"/>
    <n v="13470.86"/>
    <x v="2"/>
    <s v="tier - 3"/>
    <x v="3"/>
  </r>
  <r>
    <s v="Id761"/>
    <s v="Ms. Lisa "/>
    <n v="39.159999999999997"/>
    <x v="0"/>
    <n v="10.48"/>
    <x v="0"/>
    <s v="No"/>
    <x v="0"/>
    <x v="0"/>
    <n v="0"/>
    <s v="No"/>
    <s v="28 Jul 1960"/>
    <x v="15"/>
    <n v="13470.8"/>
    <x v="2"/>
    <s v="tier - 2"/>
    <x v="0"/>
  </r>
  <r>
    <s v="Id762"/>
    <s v="Mr. Jason "/>
    <n v="44.1"/>
    <x v="0"/>
    <n v="5.04"/>
    <x v="2"/>
    <s v="yes"/>
    <x v="0"/>
    <x v="0"/>
    <n v="0"/>
    <s v="No"/>
    <s v="19 Aug 1985"/>
    <x v="17"/>
    <n v="13465.8"/>
    <x v="2"/>
    <s v="tier - 1"/>
    <x v="1"/>
  </r>
  <r>
    <s v="Id763"/>
    <s v="Ms. Courtney "/>
    <n v="33.200000000000003"/>
    <x v="0"/>
    <n v="9.06"/>
    <x v="0"/>
    <s v="No"/>
    <x v="0"/>
    <x v="0"/>
    <n v="0"/>
    <s v="No"/>
    <s v="16 Dec 1960"/>
    <x v="15"/>
    <n v="13462.52"/>
    <x v="2"/>
    <s v="tier - 2"/>
    <x v="3"/>
  </r>
  <r>
    <s v="Id764"/>
    <s v="Ms. Jennifer "/>
    <n v="29.92"/>
    <x v="1"/>
    <n v="11.07"/>
    <x v="0"/>
    <s v="No"/>
    <x v="0"/>
    <x v="0"/>
    <n v="0"/>
    <s v="No"/>
    <s v="11 Jul 1960"/>
    <x v="15"/>
    <n v="13457.96"/>
    <x v="2"/>
    <s v="tier - 1"/>
    <x v="0"/>
  </r>
  <r>
    <s v="Id765"/>
    <s v="Ms. Lauren "/>
    <n v="25"/>
    <x v="1"/>
    <n v="10.45"/>
    <x v="0"/>
    <s v="No"/>
    <x v="0"/>
    <x v="0"/>
    <n v="0"/>
    <s v="No"/>
    <s v="13 Aug 1960"/>
    <x v="15"/>
    <n v="13451.12"/>
    <x v="2"/>
    <s v="tier - 1"/>
    <x v="3"/>
  </r>
  <r>
    <s v="Id766"/>
    <s v="Ms. Ashley "/>
    <n v="38.869999999999997"/>
    <x v="0"/>
    <n v="8.6300000000000008"/>
    <x v="0"/>
    <s v="yes"/>
    <x v="0"/>
    <x v="0"/>
    <n v="1"/>
    <s v="No"/>
    <s v="29 Jun 1975"/>
    <x v="27"/>
    <n v="13440.7"/>
    <x v="2"/>
    <s v="tier - 2"/>
    <x v="1"/>
  </r>
  <r>
    <s v="Id767"/>
    <s v="Ms. Alison "/>
    <n v="32.299999999999997"/>
    <x v="0"/>
    <n v="5.28"/>
    <x v="2"/>
    <s v="yes"/>
    <x v="0"/>
    <x v="0"/>
    <n v="2"/>
    <s v="No"/>
    <s v="14 Nov 1966"/>
    <x v="24"/>
    <n v="13430.27"/>
    <x v="2"/>
    <s v="tier - 3"/>
    <x v="2"/>
  </r>
  <r>
    <s v="Id768"/>
    <s v="Ms. Madeleine "/>
    <n v="31.16"/>
    <x v="0"/>
    <n v="7.49"/>
    <x v="0"/>
    <s v="yes"/>
    <x v="0"/>
    <x v="0"/>
    <n v="2"/>
    <s v="No"/>
    <s v="3 Nov 1961"/>
    <x v="12"/>
    <n v="13429.04"/>
    <x v="2"/>
    <s v="tier - 3"/>
    <x v="1"/>
  </r>
  <r>
    <s v="Id769"/>
    <s v="Ms. Stacey "/>
    <n v="54.59"/>
    <x v="0"/>
    <n v="4.2699999999999996"/>
    <x v="2"/>
    <s v="No"/>
    <x v="0"/>
    <x v="0"/>
    <n v="0"/>
    <s v="No"/>
    <s v="17 Jun 1994"/>
    <x v="6"/>
    <n v="13417.05"/>
    <x v="2"/>
    <s v="tier - 3"/>
    <x v="1"/>
  </r>
  <r>
    <s v="Id770"/>
    <s v="Ms. Kimberly "/>
    <n v="21.09"/>
    <x v="2"/>
    <n v="9.2200000000000006"/>
    <x v="0"/>
    <s v="yes"/>
    <x v="0"/>
    <x v="0"/>
    <n v="2"/>
    <s v="No"/>
    <s v="22 Jul 1961"/>
    <x v="12"/>
    <n v="13415.04"/>
    <x v="2"/>
    <s v="tier - 2"/>
    <x v="1"/>
  </r>
  <r>
    <s v="Id771"/>
    <s v="Mr. Matthew "/>
    <n v="52.41"/>
    <x v="0"/>
    <n v="5.99"/>
    <x v="1"/>
    <s v="No"/>
    <x v="0"/>
    <x v="0"/>
    <n v="1"/>
    <s v="No"/>
    <s v="19 Dec 1992"/>
    <x v="34"/>
    <n v="13412.97"/>
    <x v="2"/>
    <s v="tier - 3"/>
    <x v="8"/>
  </r>
  <r>
    <s v="Id772"/>
    <s v="Mr. Michael "/>
    <n v="41.47"/>
    <x v="0"/>
    <n v="5.86"/>
    <x v="1"/>
    <s v="yes"/>
    <x v="0"/>
    <x v="0"/>
    <n v="2"/>
    <s v="No"/>
    <s v="20 Dec 1959"/>
    <x v="10"/>
    <n v="13405.39"/>
    <x v="2"/>
    <s v="tier - 3"/>
    <x v="0"/>
  </r>
  <r>
    <s v="Id773"/>
    <s v="Mr. Ben "/>
    <n v="33.1"/>
    <x v="0"/>
    <n v="5.19"/>
    <x v="2"/>
    <s v="yes"/>
    <x v="0"/>
    <x v="0"/>
    <n v="2"/>
    <s v="No"/>
    <s v="25 Nov 1959"/>
    <x v="10"/>
    <n v="13393.76"/>
    <x v="2"/>
    <s v="tier - 1"/>
    <x v="3"/>
  </r>
  <r>
    <s v="Id774"/>
    <s v="Mr. Chris "/>
    <n v="30.8"/>
    <x v="0"/>
    <n v="4.37"/>
    <x v="2"/>
    <s v="yes"/>
    <x v="0"/>
    <x v="0"/>
    <n v="2"/>
    <s v="No"/>
    <s v="9 Dec 1959"/>
    <x v="10"/>
    <n v="13390.56"/>
    <x v="2"/>
    <s v="tier - 3"/>
    <x v="3"/>
  </r>
  <r>
    <s v="Id775"/>
    <s v="Mr. Jeremy "/>
    <n v="42.06"/>
    <x v="0"/>
    <n v="5.32"/>
    <x v="2"/>
    <s v="No"/>
    <x v="0"/>
    <x v="0"/>
    <n v="1"/>
    <s v="No"/>
    <s v="6 Jun 1984"/>
    <x v="33"/>
    <n v="13383.67"/>
    <x v="2"/>
    <s v="tier - 2"/>
    <x v="8"/>
  </r>
  <r>
    <s v="Id776"/>
    <s v="Mrs. Amy "/>
    <n v="39.270000000000003"/>
    <x v="0"/>
    <n v="5.64"/>
    <x v="2"/>
    <s v="No"/>
    <x v="0"/>
    <x v="1"/>
    <n v="1"/>
    <s v="No"/>
    <s v="30 Sep 1979"/>
    <x v="18"/>
    <n v="13377.41"/>
    <x v="2"/>
    <s v="tier - 3"/>
    <x v="12"/>
  </r>
  <r>
    <s v="Id777"/>
    <s v="Mrs. Karen "/>
    <n v="30.71"/>
    <x v="0"/>
    <n v="5.59"/>
    <x v="2"/>
    <s v="yes"/>
    <x v="0"/>
    <x v="0"/>
    <n v="1"/>
    <s v="No"/>
    <s v="24 Sep 1964"/>
    <x v="13"/>
    <n v="13375.76"/>
    <x v="2"/>
    <s v="tier - 2"/>
    <x v="15"/>
  </r>
  <r>
    <s v="Id778"/>
    <s v="Ms. Tennille "/>
    <n v="47.19"/>
    <x v="0"/>
    <n v="5.29"/>
    <x v="2"/>
    <s v="No"/>
    <x v="0"/>
    <x v="0"/>
    <n v="0"/>
    <s v="No"/>
    <s v="2 Oct 1990"/>
    <x v="3"/>
    <n v="13360.94"/>
    <x v="2"/>
    <s v="tier - 1"/>
    <x v="1"/>
  </r>
  <r>
    <s v="Id779"/>
    <s v="Mr. Matt "/>
    <n v="30.02"/>
    <x v="0"/>
    <n v="6.65"/>
    <x v="0"/>
    <s v="No"/>
    <x v="0"/>
    <x v="0"/>
    <n v="0"/>
    <s v="No"/>
    <s v="11 Nov 1960"/>
    <x v="15"/>
    <n v="13352.1"/>
    <x v="2"/>
    <s v="tier - 1"/>
    <x v="1"/>
  </r>
  <r>
    <s v="Id780"/>
    <s v="Ms. Emily "/>
    <n v="37.909999999999997"/>
    <x v="0"/>
    <n v="5.68"/>
    <x v="2"/>
    <s v="yes"/>
    <x v="0"/>
    <x v="0"/>
    <n v="0"/>
    <s v="No"/>
    <s v="23 Aug 1976"/>
    <x v="1"/>
    <n v="13333.71"/>
    <x v="2"/>
    <s v="tier - 2"/>
    <x v="1"/>
  </r>
  <r>
    <s v="Id781"/>
    <s v="Mr. Justin "/>
    <n v="54.61"/>
    <x v="0"/>
    <n v="4.49"/>
    <x v="2"/>
    <s v="No"/>
    <x v="0"/>
    <x v="0"/>
    <n v="0"/>
    <s v="No"/>
    <s v="1 Jul 1994"/>
    <x v="6"/>
    <n v="13292.52"/>
    <x v="2"/>
    <s v="tier - 3"/>
    <x v="1"/>
  </r>
  <r>
    <s v="Id782"/>
    <s v="Ms. Shalane "/>
    <n v="36.005000000000003"/>
    <x v="0"/>
    <n v="6.9"/>
    <x v="0"/>
    <s v="No"/>
    <x v="0"/>
    <x v="0"/>
    <n v="0"/>
    <s v="No"/>
    <s v="11 Oct 1962"/>
    <x v="5"/>
    <n v="13228.85"/>
    <x v="2"/>
    <s v="tier - 3"/>
    <x v="8"/>
  </r>
  <r>
    <s v="Id783"/>
    <s v="Ms. Jessica "/>
    <n v="28.7"/>
    <x v="1"/>
    <n v="11.52"/>
    <x v="0"/>
    <s v="No"/>
    <x v="0"/>
    <x v="0"/>
    <n v="0"/>
    <s v="No"/>
    <s v="24 Nov 1962"/>
    <x v="5"/>
    <n v="13224.69"/>
    <x v="2"/>
    <s v="tier - 2"/>
    <x v="3"/>
  </r>
  <r>
    <s v="Id784"/>
    <s v="Ms. Melanie "/>
    <n v="34.295000000000002"/>
    <x v="0"/>
    <n v="11.24"/>
    <x v="0"/>
    <s v="No"/>
    <x v="0"/>
    <x v="0"/>
    <n v="0"/>
    <s v="No"/>
    <s v="13 Nov 1965"/>
    <x v="11"/>
    <n v="13224.06"/>
    <x v="2"/>
    <s v="tier - 3"/>
    <x v="2"/>
  </r>
  <r>
    <s v="Id785"/>
    <s v="  "/>
    <n v="27.55"/>
    <x v="1"/>
    <n v="10.98"/>
    <x v="0"/>
    <s v="No"/>
    <x v="0"/>
    <x v="0"/>
    <n v="0"/>
    <s v="No"/>
    <s v="7 Dec 1962"/>
    <x v="5"/>
    <n v="13217.09"/>
    <x v="2"/>
    <s v="tier - 1"/>
    <x v="2"/>
  </r>
  <r>
    <s v="Id786"/>
    <s v="Ms. Una "/>
    <n v="40.700000000000003"/>
    <x v="0"/>
    <n v="5.42"/>
    <x v="2"/>
    <s v="No"/>
    <x v="0"/>
    <x v="0"/>
    <n v="0"/>
    <s v="No"/>
    <s v="15 Oct 1982"/>
    <x v="37"/>
    <n v="13214.43"/>
    <x v="2"/>
    <s v="tier - 2"/>
    <x v="1"/>
  </r>
  <r>
    <s v="Id787"/>
    <s v="Ms. Taralyn "/>
    <n v="18.335000000000001"/>
    <x v="3"/>
    <n v="10.97"/>
    <x v="0"/>
    <s v="No"/>
    <x v="0"/>
    <x v="0"/>
    <n v="0"/>
    <s v="No"/>
    <s v="5 Aug 1962"/>
    <x v="5"/>
    <n v="13204.29"/>
    <x v="2"/>
    <s v="tier - 1"/>
    <x v="2"/>
  </r>
  <r>
    <s v="Id788"/>
    <s v="Mr. James "/>
    <n v="33.914999999999999"/>
    <x v="0"/>
    <n v="9.56"/>
    <x v="0"/>
    <s v="yes"/>
    <x v="0"/>
    <x v="0"/>
    <n v="2"/>
    <s v="No"/>
    <s v="6 Dec 1961"/>
    <x v="12"/>
    <n v="13143.86"/>
    <x v="2"/>
    <s v="tier - 2"/>
    <x v="4"/>
  </r>
  <r>
    <s v="Id789"/>
    <s v="Mr. Ning "/>
    <n v="33.534999999999997"/>
    <x v="0"/>
    <n v="9.4"/>
    <x v="0"/>
    <s v="yes"/>
    <x v="0"/>
    <x v="0"/>
    <n v="2"/>
    <s v="No"/>
    <s v="6 Dec 1961"/>
    <x v="12"/>
    <n v="13143.34"/>
    <x v="2"/>
    <s v="tier - 2"/>
    <x v="16"/>
  </r>
  <r>
    <s v="Id790"/>
    <s v="Mr. Joel "/>
    <n v="23.655000000000001"/>
    <x v="2"/>
    <n v="8.48"/>
    <x v="0"/>
    <s v="yes"/>
    <x v="0"/>
    <x v="0"/>
    <n v="2"/>
    <s v="No"/>
    <s v="7 Sep 1961"/>
    <x v="12"/>
    <n v="13129.6"/>
    <x v="2"/>
    <s v="tier - 2"/>
    <x v="6"/>
  </r>
  <r>
    <s v="Id791"/>
    <s v="Ms. Pamela "/>
    <n v="28"/>
    <x v="1"/>
    <n v="5.57"/>
    <x v="2"/>
    <s v="No"/>
    <x v="0"/>
    <x v="0"/>
    <n v="0"/>
    <s v="No"/>
    <s v="16 Aug 1999"/>
    <x v="35"/>
    <n v="13126.68"/>
    <x v="2"/>
    <s v="tier - 3"/>
    <x v="3"/>
  </r>
  <r>
    <s v="Id792"/>
    <s v="Ms. Brittney "/>
    <n v="30.23"/>
    <x v="0"/>
    <n v="6.94"/>
    <x v="0"/>
    <s v="yes"/>
    <x v="0"/>
    <x v="1"/>
    <n v="1"/>
    <s v="No"/>
    <s v="14 Sep 1963"/>
    <x v="8"/>
    <n v="13116.84"/>
    <x v="2"/>
    <s v="tier - 1"/>
    <x v="1"/>
  </r>
  <r>
    <s v="Id793"/>
    <s v="Mrs. Sheila "/>
    <n v="51.14"/>
    <x v="0"/>
    <n v="4.05"/>
    <x v="2"/>
    <s v="No"/>
    <x v="0"/>
    <x v="0"/>
    <n v="1"/>
    <s v="No"/>
    <s v="12 Aug 1992"/>
    <x v="34"/>
    <n v="13113.51"/>
    <x v="2"/>
    <s v="tier - 2"/>
    <x v="12"/>
  </r>
  <r>
    <s v="Id794"/>
    <s v="Mr. Koji "/>
    <n v="24.32"/>
    <x v="2"/>
    <n v="10.220000000000001"/>
    <x v="0"/>
    <s v="No"/>
    <x v="0"/>
    <x v="0"/>
    <n v="0"/>
    <s v="No"/>
    <s v="2 Aug 1962"/>
    <x v="5"/>
    <n v="13112.6"/>
    <x v="2"/>
    <s v="tier - 3"/>
    <x v="1"/>
  </r>
  <r>
    <s v="Id795"/>
    <s v="Ms. Sarah "/>
    <n v="38.06"/>
    <x v="0"/>
    <n v="9.24"/>
    <x v="0"/>
    <s v="No"/>
    <x v="0"/>
    <x v="0"/>
    <n v="0"/>
    <s v="No"/>
    <s v="30 Oct 1971"/>
    <x v="14"/>
    <n v="13110.79"/>
    <x v="2"/>
    <s v="tier - 2"/>
    <x v="3"/>
  </r>
  <r>
    <s v="Id796"/>
    <s v="Mrs. Colleen "/>
    <n v="37.700000000000003"/>
    <x v="0"/>
    <n v="8.6"/>
    <x v="0"/>
    <s v="No"/>
    <x v="0"/>
    <x v="0"/>
    <n v="0"/>
    <s v="No"/>
    <s v="17 Jul 1978"/>
    <x v="9"/>
    <n v="13101.74"/>
    <x v="2"/>
    <s v="tier - 2"/>
    <x v="12"/>
  </r>
  <r>
    <s v="Id797"/>
    <s v="Ms. Deedra "/>
    <n v="44"/>
    <x v="0"/>
    <n v="9.32"/>
    <x v="0"/>
    <s v="yes"/>
    <x v="0"/>
    <x v="0"/>
    <n v="2"/>
    <s v="No"/>
    <s v="6 Nov 1961"/>
    <x v="12"/>
    <n v="13063.88"/>
    <x v="2"/>
    <s v="tier - 2"/>
    <x v="3"/>
  </r>
  <r>
    <s v="Id798"/>
    <s v="Mrs. Kulwinder "/>
    <n v="41.45"/>
    <x v="0"/>
    <n v="6.12"/>
    <x v="1"/>
    <s v="yes"/>
    <x v="0"/>
    <x v="0"/>
    <n v="0"/>
    <s v="No"/>
    <s v="26 Oct 1985"/>
    <x v="17"/>
    <n v="13051.22"/>
    <x v="2"/>
    <s v="tier - 1"/>
    <x v="12"/>
  </r>
  <r>
    <s v="Id799"/>
    <s v="Ms. Ann "/>
    <n v="25.364999999999998"/>
    <x v="1"/>
    <n v="9.19"/>
    <x v="0"/>
    <s v="yes"/>
    <x v="0"/>
    <x v="0"/>
    <n v="0"/>
    <s v="No"/>
    <s v="6 Aug 1967"/>
    <x v="22"/>
    <n v="13047.33"/>
    <x v="2"/>
    <s v="tier - 3"/>
    <x v="2"/>
  </r>
  <r>
    <s v="Id800"/>
    <s v="Ms. Sarah "/>
    <n v="34.56"/>
    <x v="0"/>
    <n v="5.84"/>
    <x v="1"/>
    <s v="yes"/>
    <x v="0"/>
    <x v="1"/>
    <n v="1"/>
    <s v="No"/>
    <s v="23 Sep 1969"/>
    <x v="16"/>
    <n v="13044.41"/>
    <x v="2"/>
    <s v="tier - 1"/>
    <x v="1"/>
  </r>
  <r>
    <s v="Id801"/>
    <s v="Ms. Apryl "/>
    <n v="28.2"/>
    <x v="1"/>
    <n v="7.19"/>
    <x v="0"/>
    <s v="yes"/>
    <x v="0"/>
    <x v="0"/>
    <n v="2"/>
    <s v="No"/>
    <s v="9 Nov 1961"/>
    <x v="12"/>
    <n v="13041.92"/>
    <x v="2"/>
    <s v="tier - 1"/>
    <x v="3"/>
  </r>
  <r>
    <s v="Id802"/>
    <s v="Mrs. Ilana "/>
    <n v="30.43"/>
    <x v="0"/>
    <n v="9.39"/>
    <x v="0"/>
    <s v="No"/>
    <x v="0"/>
    <x v="0"/>
    <n v="0"/>
    <s v="No"/>
    <s v="4 Nov 1965"/>
    <x v="11"/>
    <n v="13023.93"/>
    <x v="2"/>
    <s v="tier - 2"/>
    <x v="15"/>
  </r>
  <r>
    <s v="Id803"/>
    <s v="Ms. Katherine "/>
    <n v="32.395000000000003"/>
    <x v="0"/>
    <n v="4.2699999999999996"/>
    <x v="2"/>
    <s v="yes"/>
    <x v="0"/>
    <x v="0"/>
    <n v="1"/>
    <s v="No"/>
    <s v="23 Sep 1964"/>
    <x v="13"/>
    <n v="13019.16"/>
    <x v="2"/>
    <s v="tier - 1"/>
    <x v="2"/>
  </r>
  <r>
    <s v="Id804"/>
    <s v="Ms. Katherine "/>
    <n v="24.035"/>
    <x v="2"/>
    <n v="11.71"/>
    <x v="0"/>
    <s v="No"/>
    <x v="0"/>
    <x v="0"/>
    <n v="0"/>
    <s v="No"/>
    <s v="20 Jul 1962"/>
    <x v="5"/>
    <n v="13012.21"/>
    <x v="2"/>
    <s v="tier - 1"/>
    <x v="1"/>
  </r>
  <r>
    <s v="Id805"/>
    <s v="Mr. Karl "/>
    <n v="37.119999999999997"/>
    <x v="0"/>
    <n v="5.29"/>
    <x v="2"/>
    <s v="No"/>
    <x v="0"/>
    <x v="0"/>
    <n v="2"/>
    <s v="No"/>
    <s v="27 Sep 1972"/>
    <x v="28"/>
    <n v="13010.86"/>
    <x v="2"/>
    <s v="tier - 2"/>
    <x v="1"/>
  </r>
  <r>
    <s v="Id806"/>
    <s v="Mr. Stephen "/>
    <n v="34.840000000000003"/>
    <x v="0"/>
    <n v="6"/>
    <x v="1"/>
    <s v="yes"/>
    <x v="0"/>
    <x v="1"/>
    <n v="1"/>
    <s v="No"/>
    <s v="13 Dec 1969"/>
    <x v="16"/>
    <n v="13008.07"/>
    <x v="2"/>
    <s v="tier - 3"/>
    <x v="1"/>
  </r>
  <r>
    <s v="Id807"/>
    <s v="Mr. Will "/>
    <n v="29.53"/>
    <x v="1"/>
    <n v="10.64"/>
    <x v="0"/>
    <s v="No"/>
    <x v="0"/>
    <x v="0"/>
    <n v="0"/>
    <s v="No"/>
    <s v="24 Jun 1962"/>
    <x v="5"/>
    <n v="13004.95"/>
    <x v="2"/>
    <s v="tier - 1"/>
    <x v="1"/>
  </r>
  <r>
    <s v="Id808"/>
    <s v="Mr. Bradley "/>
    <n v="42.51"/>
    <x v="0"/>
    <n v="8.2100000000000009"/>
    <x v="0"/>
    <s v="yes"/>
    <x v="0"/>
    <x v="0"/>
    <n v="0"/>
    <s v="No"/>
    <s v="30 Oct 1981"/>
    <x v="36"/>
    <n v="13002.91"/>
    <x v="2"/>
    <s v="tier - 1"/>
    <x v="1"/>
  </r>
  <r>
    <s v="Id809"/>
    <s v="Mrs. Amy "/>
    <n v="38.14"/>
    <x v="0"/>
    <n v="5.58"/>
    <x v="2"/>
    <s v="No"/>
    <x v="0"/>
    <x v="1"/>
    <n v="1"/>
    <s v="No"/>
    <s v="27 Nov 1979"/>
    <x v="18"/>
    <n v="12994.12"/>
    <x v="2"/>
    <s v="tier - 2"/>
    <x v="12"/>
  </r>
  <r>
    <s v="Id810"/>
    <s v="Mr. Matthew "/>
    <n v="39.93"/>
    <x v="0"/>
    <n v="8.75"/>
    <x v="0"/>
    <s v="No"/>
    <x v="0"/>
    <x v="0"/>
    <n v="0"/>
    <s v="No"/>
    <s v="28 Nov 1960"/>
    <x v="15"/>
    <n v="12982.87"/>
    <x v="2"/>
    <s v="tier - 1"/>
    <x v="0"/>
  </r>
  <r>
    <s v="Id811"/>
    <s v="Mr. Doug "/>
    <n v="38.83"/>
    <x v="0"/>
    <n v="11.86"/>
    <x v="0"/>
    <s v="No"/>
    <x v="0"/>
    <x v="0"/>
    <n v="0"/>
    <s v="No"/>
    <s v="23 Sep 1960"/>
    <x v="15"/>
    <n v="12981.35"/>
    <x v="2"/>
    <s v="tier - 3"/>
    <x v="0"/>
  </r>
  <r>
    <s v="Id812"/>
    <s v="Mr. Tom "/>
    <n v="37.4"/>
    <x v="0"/>
    <n v="11.46"/>
    <x v="0"/>
    <s v="No"/>
    <x v="0"/>
    <x v="0"/>
    <n v="0"/>
    <s v="No"/>
    <s v="22 Jun 1960"/>
    <x v="15"/>
    <n v="12979.36"/>
    <x v="2"/>
    <s v="tier - 1"/>
    <x v="3"/>
  </r>
  <r>
    <s v="Id813"/>
    <s v="Mr. Jonathan "/>
    <n v="21.4"/>
    <x v="2"/>
    <n v="9.0299999999999994"/>
    <x v="0"/>
    <s v="No"/>
    <x v="0"/>
    <x v="0"/>
    <n v="0"/>
    <s v="No"/>
    <s v="4 Nov 1960"/>
    <x v="15"/>
    <n v="12957.12"/>
    <x v="2"/>
    <s v="tier - 1"/>
    <x v="3"/>
  </r>
  <r>
    <s v="Id814"/>
    <s v="Mr. Wayne "/>
    <n v="38.380000000000003"/>
    <x v="0"/>
    <n v="8.26"/>
    <x v="0"/>
    <s v="yes"/>
    <x v="0"/>
    <x v="0"/>
    <n v="2"/>
    <s v="No"/>
    <s v="20 Aug 1961"/>
    <x v="12"/>
    <n v="12950.07"/>
    <x v="2"/>
    <s v="tier - 1"/>
    <x v="1"/>
  </r>
  <r>
    <s v="Id815"/>
    <s v="Mr. Nobuyori "/>
    <n v="33.659999999999997"/>
    <x v="0"/>
    <n v="5.42"/>
    <x v="2"/>
    <s v="yes"/>
    <x v="0"/>
    <x v="0"/>
    <n v="2"/>
    <s v="No"/>
    <s v="22 Dec 1966"/>
    <x v="24"/>
    <n v="12949.16"/>
    <x v="2"/>
    <s v="tier - 3"/>
    <x v="0"/>
  </r>
  <r>
    <s v="Id816"/>
    <s v="Mr. Rich "/>
    <n v="31.79"/>
    <x v="0"/>
    <n v="11.33"/>
    <x v="0"/>
    <s v="yes"/>
    <x v="0"/>
    <x v="1"/>
    <n v="1"/>
    <s v="No"/>
    <s v="14 Aug 1963"/>
    <x v="8"/>
    <n v="12928.79"/>
    <x v="2"/>
    <s v="tier - 2"/>
    <x v="0"/>
  </r>
  <r>
    <s v="Id817"/>
    <s v="Mr. Marcos "/>
    <n v="29.7"/>
    <x v="1"/>
    <n v="7.69"/>
    <x v="0"/>
    <s v="yes"/>
    <x v="0"/>
    <x v="1"/>
    <n v="1"/>
    <s v="No"/>
    <s v="1 Sep 1963"/>
    <x v="8"/>
    <n v="12925.89"/>
    <x v="2"/>
    <s v="tier - 2"/>
    <x v="0"/>
  </r>
  <r>
    <s v="Id818"/>
    <s v="Mr. Dave "/>
    <n v="25.46"/>
    <x v="1"/>
    <n v="8.77"/>
    <x v="0"/>
    <s v="yes"/>
    <x v="0"/>
    <x v="1"/>
    <n v="1"/>
    <s v="No"/>
    <s v="16 Aug 1963"/>
    <x v="8"/>
    <n v="12913.99"/>
    <x v="2"/>
    <s v="tier - 2"/>
    <x v="4"/>
  </r>
  <r>
    <s v="Id819"/>
    <s v="Mr. Andy "/>
    <n v="39.14"/>
    <x v="0"/>
    <n v="4.91"/>
    <x v="2"/>
    <s v="No"/>
    <x v="1"/>
    <x v="0"/>
    <n v="1"/>
    <s v="No"/>
    <s v="9 Jul 2004"/>
    <x v="41"/>
    <n v="12890.06"/>
    <x v="2"/>
    <s v="tier - 1"/>
    <x v="9"/>
  </r>
  <r>
    <s v="Id820"/>
    <s v="Ms. Mary "/>
    <n v="41.2"/>
    <x v="0"/>
    <n v="4.95"/>
    <x v="2"/>
    <s v="No"/>
    <x v="0"/>
    <x v="0"/>
    <n v="1"/>
    <s v="No"/>
    <s v="6 Aug 1984"/>
    <x v="32"/>
    <n v="12870.31"/>
    <x v="2"/>
    <s v="tier - 3"/>
    <x v="1"/>
  </r>
  <r>
    <s v="Id821"/>
    <s v="Mr. Marcus "/>
    <n v="28.81"/>
    <x v="1"/>
    <n v="10.8"/>
    <x v="0"/>
    <s v="yes"/>
    <x v="0"/>
    <x v="1"/>
    <n v="1"/>
    <s v="No"/>
    <s v="27 Sep 1963"/>
    <x v="8"/>
    <n v="12856.84"/>
    <x v="2"/>
    <s v="tier - 3"/>
    <x v="14"/>
  </r>
  <r>
    <s v="Id822"/>
    <s v="Mr. Thomas "/>
    <n v="37.409999999999997"/>
    <x v="0"/>
    <n v="7.21"/>
    <x v="0"/>
    <s v="No"/>
    <x v="0"/>
    <x v="0"/>
    <n v="2"/>
    <s v="No"/>
    <s v="22 Sep 1973"/>
    <x v="30"/>
    <n v="12852.37"/>
    <x v="2"/>
    <s v="tier - 1"/>
    <x v="1"/>
  </r>
  <r>
    <s v="Id823"/>
    <s v="Mr. Robert "/>
    <n v="52.54"/>
    <x v="0"/>
    <n v="5.12"/>
    <x v="2"/>
    <s v="No"/>
    <x v="0"/>
    <x v="1"/>
    <n v="1"/>
    <s v="No"/>
    <s v="27 Sep 1993"/>
    <x v="20"/>
    <n v="12847.24"/>
    <x v="2"/>
    <s v="tier - 2"/>
    <x v="1"/>
  </r>
  <r>
    <s v="Id824"/>
    <s v="Mr. Geoff "/>
    <n v="17.29"/>
    <x v="3"/>
    <n v="4.62"/>
    <x v="2"/>
    <s v="No"/>
    <x v="1"/>
    <x v="0"/>
    <n v="1"/>
    <s v="yes"/>
    <s v="9 Nov 2004"/>
    <x v="41"/>
    <n v="12829.46"/>
    <x v="2"/>
    <s v="tier - 3"/>
    <x v="4"/>
  </r>
  <r>
    <s v="Id825"/>
    <s v="Mr. Chris "/>
    <n v="31.74"/>
    <x v="0"/>
    <n v="7.68"/>
    <x v="0"/>
    <s v="yes"/>
    <x v="0"/>
    <x v="0"/>
    <n v="0"/>
    <s v="No"/>
    <s v="25 Sep 1967"/>
    <x v="22"/>
    <n v="12823.25"/>
    <x v="2"/>
    <s v="tier - 3"/>
    <x v="14"/>
  </r>
  <r>
    <s v="Id826"/>
    <s v="Ms. Kate "/>
    <n v="26.504999999999999"/>
    <x v="1"/>
    <n v="6.79"/>
    <x v="0"/>
    <s v="yes"/>
    <x v="0"/>
    <x v="1"/>
    <n v="1"/>
    <s v="No"/>
    <s v="20 Jul 1963"/>
    <x v="8"/>
    <n v="12815.44"/>
    <x v="2"/>
    <s v="tier - 3"/>
    <x v="2"/>
  </r>
  <r>
    <s v="Id827"/>
    <s v="Ms. Kelli "/>
    <n v="36.479999999999997"/>
    <x v="0"/>
    <n v="11.09"/>
    <x v="0"/>
    <s v="No"/>
    <x v="0"/>
    <x v="0"/>
    <n v="0"/>
    <s v="No"/>
    <s v="24 Jul 1978"/>
    <x v="9"/>
    <n v="12797.21"/>
    <x v="2"/>
    <s v="tier - 1"/>
    <x v="2"/>
  </r>
  <r>
    <s v="Id828"/>
    <s v="Mrs. Maggie "/>
    <n v="39.159999999999997"/>
    <x v="0"/>
    <n v="5.24"/>
    <x v="2"/>
    <s v="yes"/>
    <x v="0"/>
    <x v="1"/>
    <n v="1"/>
    <s v="No"/>
    <s v="29 Oct 1983"/>
    <x v="33"/>
    <n v="12788.18"/>
    <x v="2"/>
    <s v="tier - 1"/>
    <x v="12"/>
  </r>
  <r>
    <s v="Id829"/>
    <s v="Mrs. Michelle "/>
    <n v="28.22"/>
    <x v="1"/>
    <n v="7.51"/>
    <x v="0"/>
    <s v="yes"/>
    <x v="0"/>
    <x v="1"/>
    <n v="1"/>
    <s v="No"/>
    <s v="5 Dec 1963"/>
    <x v="8"/>
    <n v="12788.03"/>
    <x v="2"/>
    <s v="tier - 3"/>
    <x v="15"/>
  </r>
  <r>
    <s v="Id830"/>
    <s v="Mrs. Ashley "/>
    <n v="35"/>
    <x v="0"/>
    <n v="4.13"/>
    <x v="2"/>
    <s v="No"/>
    <x v="0"/>
    <x v="0"/>
    <n v="2"/>
    <s v="No"/>
    <s v="7 Oct 1972"/>
    <x v="28"/>
    <n v="12776.05"/>
    <x v="2"/>
    <s v="tier - 3"/>
    <x v="12"/>
  </r>
  <r>
    <s v="Id831"/>
    <s v="Mr. Michael "/>
    <n v="36.24"/>
    <x v="0"/>
    <n v="8.3800000000000008"/>
    <x v="0"/>
    <s v="yes"/>
    <x v="0"/>
    <x v="0"/>
    <n v="1"/>
    <s v="No"/>
    <s v="25 Sep 1975"/>
    <x v="27"/>
    <n v="12770.27"/>
    <x v="2"/>
    <s v="tier - 3"/>
    <x v="14"/>
  </r>
  <r>
    <s v="Id832"/>
    <s v="Mr. Ryan "/>
    <n v="36.954999999999998"/>
    <x v="0"/>
    <n v="8.07"/>
    <x v="0"/>
    <s v="No"/>
    <x v="0"/>
    <x v="0"/>
    <n v="0"/>
    <s v="No"/>
    <s v="1 Oct 1962"/>
    <x v="5"/>
    <n v="12741.17"/>
    <x v="2"/>
    <s v="tier - 1"/>
    <x v="6"/>
  </r>
  <r>
    <s v="Id833"/>
    <s v="Mr. Matthew "/>
    <n v="29.64"/>
    <x v="1"/>
    <n v="8.9499999999999993"/>
    <x v="0"/>
    <s v="No"/>
    <x v="0"/>
    <x v="0"/>
    <n v="0"/>
    <s v="No"/>
    <s v="2 Sep 1962"/>
    <x v="5"/>
    <n v="12731"/>
    <x v="2"/>
    <s v="tier - 3"/>
    <x v="4"/>
  </r>
  <r>
    <s v="Id834"/>
    <s v="Mrs. Karine "/>
    <n v="42.74"/>
    <x v="0"/>
    <n v="6.31"/>
    <x v="1"/>
    <s v="yes"/>
    <x v="0"/>
    <x v="0"/>
    <n v="1"/>
    <s v="No"/>
    <s v="17 Jul 1988"/>
    <x v="23"/>
    <n v="12718.21"/>
    <x v="2"/>
    <s v="tier - 1"/>
    <x v="12"/>
  </r>
  <r>
    <s v="Id835"/>
    <s v="Ms. Antonia "/>
    <n v="36.130000000000003"/>
    <x v="0"/>
    <n v="7.19"/>
    <x v="0"/>
    <s v="yes"/>
    <x v="0"/>
    <x v="0"/>
    <n v="2"/>
    <s v="No"/>
    <s v="8 Jul 1970"/>
    <x v="2"/>
    <n v="12713"/>
    <x v="2"/>
    <s v="tier - 1"/>
    <x v="3"/>
  </r>
  <r>
    <s v="Id836"/>
    <s v="Ms. Casondra "/>
    <n v="31.55"/>
    <x v="0"/>
    <n v="6.11"/>
    <x v="1"/>
    <s v="yes"/>
    <x v="0"/>
    <x v="0"/>
    <n v="1"/>
    <s v="No"/>
    <s v="28 Nov 1964"/>
    <x v="13"/>
    <n v="12700.63"/>
    <x v="2"/>
    <s v="tier - 3"/>
    <x v="3"/>
  </r>
  <r>
    <s v="Id837"/>
    <s v="Ms. Wendy "/>
    <n v="52.75"/>
    <x v="0"/>
    <n v="6.02"/>
    <x v="1"/>
    <s v="No"/>
    <x v="0"/>
    <x v="0"/>
    <n v="1"/>
    <s v="No"/>
    <s v="7 Jul 1992"/>
    <x v="34"/>
    <n v="12699.56"/>
    <x v="2"/>
    <s v="tier - 2"/>
    <x v="3"/>
  </r>
  <r>
    <s v="Id838"/>
    <s v="Mr. Eric "/>
    <n v="36.67"/>
    <x v="0"/>
    <n v="11.86"/>
    <x v="0"/>
    <s v="No"/>
    <x v="0"/>
    <x v="0"/>
    <n v="0"/>
    <s v="No"/>
    <s v="24 Sep 1974"/>
    <x v="19"/>
    <n v="12697.48"/>
    <x v="2"/>
    <s v="tier - 3"/>
    <x v="14"/>
  </r>
  <r>
    <s v="Id839"/>
    <s v="Ms. Elizabeth "/>
    <n v="38.06"/>
    <x v="0"/>
    <n v="8.25"/>
    <x v="0"/>
    <s v="No"/>
    <x v="0"/>
    <x v="0"/>
    <n v="0"/>
    <s v="No"/>
    <s v="27 Aug 1962"/>
    <x v="5"/>
    <n v="12648.7"/>
    <x v="2"/>
    <s v="tier - 2"/>
    <x v="0"/>
  </r>
  <r>
    <s v="Id840"/>
    <s v="Ms. Laura "/>
    <n v="38"/>
    <x v="0"/>
    <n v="8.1300000000000008"/>
    <x v="0"/>
    <s v="No"/>
    <x v="0"/>
    <x v="0"/>
    <n v="0"/>
    <s v="No"/>
    <s v="14 Sep 1965"/>
    <x v="11"/>
    <n v="12646.21"/>
    <x v="2"/>
    <s v="tier - 2"/>
    <x v="3"/>
  </r>
  <r>
    <s v="Id841"/>
    <s v="Ms. Amelia "/>
    <n v="35.1"/>
    <x v="0"/>
    <n v="10.1"/>
    <x v="0"/>
    <s v="No"/>
    <x v="0"/>
    <x v="0"/>
    <n v="0"/>
    <s v="No"/>
    <s v="11 Jul 1962"/>
    <x v="5"/>
    <n v="12644.59"/>
    <x v="2"/>
    <s v="tier - 2"/>
    <x v="3"/>
  </r>
  <r>
    <s v="Id842"/>
    <s v="Ms. Amy "/>
    <n v="33.82"/>
    <x v="0"/>
    <n v="5.89"/>
    <x v="1"/>
    <s v="yes"/>
    <x v="0"/>
    <x v="0"/>
    <n v="2"/>
    <s v="No"/>
    <s v="17 Dec 1966"/>
    <x v="24"/>
    <n v="12643.38"/>
    <x v="2"/>
    <s v="tier - 1"/>
    <x v="1"/>
  </r>
  <r>
    <s v="Id843"/>
    <s v="Ms. Katie "/>
    <n v="37.43"/>
    <x v="0"/>
    <n v="4.97"/>
    <x v="2"/>
    <s v="No"/>
    <x v="0"/>
    <x v="0"/>
    <n v="2"/>
    <s v="No"/>
    <s v="5 Sep 1972"/>
    <x v="28"/>
    <n v="12640.24"/>
    <x v="2"/>
    <s v="tier - 1"/>
    <x v="3"/>
  </r>
  <r>
    <s v="Id844"/>
    <s v="Ms. Laura "/>
    <n v="30.5"/>
    <x v="0"/>
    <n v="9.9"/>
    <x v="0"/>
    <s v="No"/>
    <x v="0"/>
    <x v="0"/>
    <n v="0"/>
    <s v="No"/>
    <s v="22 Jul 1962"/>
    <x v="5"/>
    <n v="12638.2"/>
    <x v="2"/>
    <s v="tier - 1"/>
    <x v="3"/>
  </r>
  <r>
    <s v="Id845"/>
    <s v="Mrs. Mayumi "/>
    <n v="24.53"/>
    <x v="2"/>
    <n v="9.0500000000000007"/>
    <x v="0"/>
    <s v="No"/>
    <x v="0"/>
    <x v="0"/>
    <n v="0"/>
    <s v="No"/>
    <s v="22 Nov 1962"/>
    <x v="5"/>
    <n v="12629.9"/>
    <x v="2"/>
    <s v="tier - 3"/>
    <x v="0"/>
  </r>
  <r>
    <s v="Id846"/>
    <s v="Ms. Vanessa "/>
    <n v="25.74"/>
    <x v="1"/>
    <n v="10.93"/>
    <x v="0"/>
    <s v="No"/>
    <x v="0"/>
    <x v="0"/>
    <n v="0"/>
    <s v="No"/>
    <s v="4 Oct 1965"/>
    <x v="11"/>
    <n v="12629.17"/>
    <x v="2"/>
    <s v="tier - 1"/>
    <x v="0"/>
  </r>
  <r>
    <s v="Id847"/>
    <s v="Ms. Natali "/>
    <n v="34.08"/>
    <x v="0"/>
    <n v="7.58"/>
    <x v="0"/>
    <s v="yes"/>
    <x v="0"/>
    <x v="0"/>
    <n v="2"/>
    <s v="No"/>
    <s v="28 Dec 1970"/>
    <x v="2"/>
    <n v="12624.74"/>
    <x v="2"/>
    <s v="tier - 1"/>
    <x v="1"/>
  </r>
  <r>
    <s v="Id848"/>
    <s v="Ms. Beth "/>
    <n v="31.35"/>
    <x v="0"/>
    <n v="11"/>
    <x v="0"/>
    <s v="yes"/>
    <x v="0"/>
    <x v="1"/>
    <n v="1"/>
    <s v="No"/>
    <s v="19 Aug 1963"/>
    <x v="8"/>
    <n v="12622.18"/>
    <x v="2"/>
    <s v="tier - 1"/>
    <x v="1"/>
  </r>
  <r>
    <s v="Id849"/>
    <s v="Mr. Alex "/>
    <n v="26.79"/>
    <x v="1"/>
    <n v="5.0599999999999996"/>
    <x v="2"/>
    <s v="No"/>
    <x v="0"/>
    <x v="0"/>
    <n v="1"/>
    <s v="No"/>
    <s v="18 Nov 1998"/>
    <x v="44"/>
    <n v="12609.89"/>
    <x v="2"/>
    <s v="tier - 3"/>
    <x v="1"/>
  </r>
  <r>
    <s v="Id850"/>
    <s v="Mr. Spencer "/>
    <n v="42.78"/>
    <x v="0"/>
    <n v="6.11"/>
    <x v="1"/>
    <s v="yes"/>
    <x v="0"/>
    <x v="0"/>
    <n v="1"/>
    <s v="No"/>
    <s v="11 Aug 1988"/>
    <x v="23"/>
    <n v="12600.46"/>
    <x v="2"/>
    <s v="tier - 1"/>
    <x v="8"/>
  </r>
  <r>
    <s v="Id851"/>
    <s v="Ms. Andee "/>
    <n v="46.75"/>
    <x v="0"/>
    <n v="6.66"/>
    <x v="0"/>
    <s v="yes"/>
    <x v="0"/>
    <x v="0"/>
    <n v="2"/>
    <s v="No"/>
    <s v="18 Jun 1970"/>
    <x v="2"/>
    <n v="12592.53"/>
    <x v="2"/>
    <s v="tier - 2"/>
    <x v="0"/>
  </r>
  <r>
    <s v="Id852"/>
    <s v="Mrs. Amy "/>
    <n v="32.15"/>
    <x v="0"/>
    <n v="4.0199999999999996"/>
    <x v="2"/>
    <s v="yes"/>
    <x v="0"/>
    <x v="1"/>
    <n v="1"/>
    <s v="No"/>
    <s v="26 Nov 1969"/>
    <x v="16"/>
    <n v="12579.92"/>
    <x v="2"/>
    <s v="tier - 1"/>
    <x v="15"/>
  </r>
  <r>
    <s v="Id853"/>
    <s v="Mr. Joshua "/>
    <n v="43.4"/>
    <x v="0"/>
    <n v="8.81"/>
    <x v="0"/>
    <s v="yes"/>
    <x v="0"/>
    <x v="0"/>
    <n v="2"/>
    <s v="No"/>
    <s v="28 Nov 1961"/>
    <x v="12"/>
    <n v="12574.05"/>
    <x v="2"/>
    <s v="tier - 1"/>
    <x v="3"/>
  </r>
  <r>
    <s v="Id854"/>
    <s v="Mr. C "/>
    <n v="31.57"/>
    <x v="0"/>
    <n v="7.92"/>
    <x v="0"/>
    <s v="yes"/>
    <x v="0"/>
    <x v="0"/>
    <n v="2"/>
    <s v="No"/>
    <s v="28 Nov 1961"/>
    <x v="12"/>
    <n v="12557.61"/>
    <x v="2"/>
    <s v="tier - 3"/>
    <x v="0"/>
  </r>
  <r>
    <s v="Id855"/>
    <s v="Mr. Jeremy "/>
    <n v="24.32"/>
    <x v="2"/>
    <n v="7.48"/>
    <x v="0"/>
    <s v="No"/>
    <x v="0"/>
    <x v="0"/>
    <n v="0"/>
    <s v="No"/>
    <s v="16 Oct 1962"/>
    <x v="5"/>
    <n v="12523.6"/>
    <x v="2"/>
    <s v="tier - 3"/>
    <x v="1"/>
  </r>
  <r>
    <s v="Id856"/>
    <s v="Mr. Patrick "/>
    <n v="31.07"/>
    <x v="0"/>
    <n v="4.62"/>
    <x v="2"/>
    <s v="yes"/>
    <x v="0"/>
    <x v="0"/>
    <n v="2"/>
    <s v="No"/>
    <s v="12 Jul 1966"/>
    <x v="24"/>
    <n v="12499.88"/>
    <x v="2"/>
    <s v="tier - 2"/>
    <x v="1"/>
  </r>
  <r>
    <s v="Id857"/>
    <s v="Ms. Kelly "/>
    <n v="35.814999999999998"/>
    <x v="0"/>
    <n v="8.4700000000000006"/>
    <x v="0"/>
    <s v="No"/>
    <x v="0"/>
    <x v="0"/>
    <n v="0"/>
    <s v="No"/>
    <s v="3 Dec 1968"/>
    <x v="0"/>
    <n v="12495.29"/>
    <x v="2"/>
    <s v="tier - 3"/>
    <x v="1"/>
  </r>
  <r>
    <s v="Id858"/>
    <s v="Ms. Katherine "/>
    <n v="40.81"/>
    <x v="0"/>
    <n v="10.58"/>
    <x v="0"/>
    <s v="yes"/>
    <x v="0"/>
    <x v="0"/>
    <n v="0"/>
    <s v="No"/>
    <s v="1 Sep 1967"/>
    <x v="22"/>
    <n v="12485.8"/>
    <x v="2"/>
    <s v="tier - 3"/>
    <x v="0"/>
  </r>
  <r>
    <s v="Id859"/>
    <s v="Ms. Keila "/>
    <n v="24.605"/>
    <x v="2"/>
    <n v="7.48"/>
    <x v="0"/>
    <s v="No"/>
    <x v="0"/>
    <x v="0"/>
    <n v="0"/>
    <s v="No"/>
    <s v="12 Nov 1968"/>
    <x v="0"/>
    <n v="12479.71"/>
    <x v="2"/>
    <s v="tier - 3"/>
    <x v="1"/>
  </r>
  <r>
    <s v="Id860"/>
    <s v="Ms. Zanae "/>
    <n v="21.47"/>
    <x v="2"/>
    <n v="7.82"/>
    <x v="0"/>
    <s v="No"/>
    <x v="0"/>
    <x v="0"/>
    <n v="0"/>
    <s v="No"/>
    <s v="26 Nov 1968"/>
    <x v="0"/>
    <n v="12475.35"/>
    <x v="2"/>
    <s v="tier - 1"/>
    <x v="1"/>
  </r>
  <r>
    <s v="Id861"/>
    <s v="Mr. Alex "/>
    <n v="52.89"/>
    <x v="0"/>
    <n v="4.96"/>
    <x v="2"/>
    <s v="yes"/>
    <x v="0"/>
    <x v="0"/>
    <n v="1"/>
    <s v="No"/>
    <s v="9 Aug 1995"/>
    <x v="40"/>
    <n v="12452.25"/>
    <x v="2"/>
    <s v="tier - 3"/>
    <x v="1"/>
  </r>
  <r>
    <s v="Id862"/>
    <s v="Ms. Kathryn "/>
    <n v="32.965000000000003"/>
    <x v="0"/>
    <n v="6.15"/>
    <x v="1"/>
    <s v="yes"/>
    <x v="0"/>
    <x v="0"/>
    <n v="1"/>
    <s v="No"/>
    <s v="4 Aug 1964"/>
    <x v="13"/>
    <n v="12430.95"/>
    <x v="2"/>
    <s v="tier - 3"/>
    <x v="2"/>
  </r>
  <r>
    <s v="Id863"/>
    <s v="Mr. Jason "/>
    <n v="36.799999999999997"/>
    <x v="0"/>
    <n v="4.62"/>
    <x v="2"/>
    <s v="No"/>
    <x v="0"/>
    <x v="1"/>
    <n v="1"/>
    <s v="No"/>
    <s v="14 Jul 1979"/>
    <x v="18"/>
    <n v="12408.29"/>
    <x v="2"/>
    <s v="tier - 1"/>
    <x v="13"/>
  </r>
  <r>
    <s v="Id864"/>
    <s v="Mr. Benjamin "/>
    <n v="34.299999999999997"/>
    <x v="0"/>
    <n v="4.87"/>
    <x v="2"/>
    <s v="No"/>
    <x v="0"/>
    <x v="0"/>
    <n v="2"/>
    <s v="No"/>
    <s v="21 Aug 1972"/>
    <x v="28"/>
    <n v="12407.3"/>
    <x v="2"/>
    <s v="tier - 2"/>
    <x v="14"/>
  </r>
  <r>
    <s v="Id865"/>
    <s v="Mr. Steven "/>
    <n v="35.244999999999997"/>
    <x v="0"/>
    <n v="4.63"/>
    <x v="2"/>
    <s v="No"/>
    <x v="0"/>
    <x v="0"/>
    <n v="0"/>
    <s v="No"/>
    <s v="29 Dec 1989"/>
    <x v="4"/>
    <n v="12404.88"/>
    <x v="2"/>
    <s v="tier - 3"/>
    <x v="4"/>
  </r>
  <r>
    <s v="Id866"/>
    <s v="Mrs. Erika "/>
    <n v="26.23"/>
    <x v="1"/>
    <n v="11.93"/>
    <x v="0"/>
    <s v="No"/>
    <x v="0"/>
    <x v="0"/>
    <n v="0"/>
    <s v="No"/>
    <s v="26 Sep 1962"/>
    <x v="5"/>
    <n v="12369.89"/>
    <x v="2"/>
    <s v="tier - 2"/>
    <x v="2"/>
  </r>
  <r>
    <s v="Id867"/>
    <s v="Mr. Chad "/>
    <n v="36.1"/>
    <x v="0"/>
    <n v="5.65"/>
    <x v="2"/>
    <s v="yes"/>
    <x v="0"/>
    <x v="0"/>
    <n v="2"/>
    <s v="No"/>
    <s v="29 Dec 1966"/>
    <x v="24"/>
    <n v="12363.55"/>
    <x v="2"/>
    <s v="tier - 3"/>
    <x v="3"/>
  </r>
  <r>
    <s v="Id868"/>
    <s v="Mr. Mark "/>
    <n v="37.1"/>
    <x v="0"/>
    <n v="11.21"/>
    <x v="0"/>
    <s v="yes"/>
    <x v="0"/>
    <x v="1"/>
    <n v="1"/>
    <s v="No"/>
    <s v="22 Sep 1963"/>
    <x v="8"/>
    <n v="12347.17"/>
    <x v="2"/>
    <s v="tier - 3"/>
    <x v="3"/>
  </r>
  <r>
    <s v="Id869"/>
    <s v="Mr. David "/>
    <n v="27.5"/>
    <x v="1"/>
    <n v="10.62"/>
    <x v="0"/>
    <s v="yes"/>
    <x v="0"/>
    <x v="1"/>
    <n v="1"/>
    <s v="No"/>
    <s v="2 Aug 1963"/>
    <x v="8"/>
    <n v="12333.83"/>
    <x v="2"/>
    <s v="tier - 2"/>
    <x v="3"/>
  </r>
  <r>
    <s v="Id870"/>
    <s v="Mr. Matthew "/>
    <n v="24.7"/>
    <x v="2"/>
    <n v="10.7"/>
    <x v="0"/>
    <s v="yes"/>
    <x v="0"/>
    <x v="1"/>
    <n v="1"/>
    <s v="No"/>
    <s v="29 Aug 1963"/>
    <x v="8"/>
    <n v="12323.94"/>
    <x v="2"/>
    <s v="tier - 3"/>
    <x v="6"/>
  </r>
  <r>
    <s v="Id871"/>
    <s v="Mrs. Orla "/>
    <n v="26.78"/>
    <x v="1"/>
    <n v="10.02"/>
    <x v="0"/>
    <s v="yes"/>
    <x v="0"/>
    <x v="1"/>
    <n v="1"/>
    <s v="No"/>
    <s v="28 Oct 1963"/>
    <x v="8"/>
    <n v="12299.59"/>
    <x v="2"/>
    <s v="tier - 1"/>
    <x v="15"/>
  </r>
  <r>
    <s v="Id872"/>
    <s v="Ms. Shaista "/>
    <n v="45.8"/>
    <x v="0"/>
    <n v="4.8499999999999996"/>
    <x v="2"/>
    <s v="No"/>
    <x v="0"/>
    <x v="0"/>
    <n v="0"/>
    <s v="No"/>
    <s v="29 Oct 1990"/>
    <x v="3"/>
    <n v="12282.38"/>
    <x v="2"/>
    <s v="tier - 1"/>
    <x v="3"/>
  </r>
  <r>
    <s v="Id873"/>
    <s v="Mrs. Emily "/>
    <n v="29"/>
    <x v="1"/>
    <n v="4.3899999999999997"/>
    <x v="2"/>
    <s v="yes"/>
    <x v="0"/>
    <x v="0"/>
    <n v="2"/>
    <s v="No"/>
    <s v="16 Nov 1966"/>
    <x v="24"/>
    <n v="12282.03"/>
    <x v="2"/>
    <s v="tier - 1"/>
    <x v="15"/>
  </r>
  <r>
    <s v="Id874"/>
    <s v="Ms. Julie "/>
    <n v="33.534999999999997"/>
    <x v="0"/>
    <n v="8.24"/>
    <x v="0"/>
    <s v="yes"/>
    <x v="0"/>
    <x v="0"/>
    <n v="0"/>
    <s v="No"/>
    <s v="28 Aug 1967"/>
    <x v="22"/>
    <n v="12269.69"/>
    <x v="2"/>
    <s v="tier - 2"/>
    <x v="1"/>
  </r>
  <r>
    <s v="Id875"/>
    <s v="Ms. Megumi "/>
    <n v="32.774999999999999"/>
    <x v="0"/>
    <n v="9.77"/>
    <x v="0"/>
    <s v="yes"/>
    <x v="0"/>
    <x v="0"/>
    <n v="0"/>
    <s v="No"/>
    <s v="30 Dec 1967"/>
    <x v="22"/>
    <n v="12268.63"/>
    <x v="2"/>
    <s v="tier - 1"/>
    <x v="1"/>
  </r>
  <r>
    <s v="Id876"/>
    <s v="Ms. Skylar "/>
    <n v="37.51"/>
    <x v="0"/>
    <n v="5.5"/>
    <x v="2"/>
    <s v="yes"/>
    <x v="0"/>
    <x v="0"/>
    <n v="2"/>
    <s v="No"/>
    <s v="6 Dec 1966"/>
    <x v="24"/>
    <n v="12265.51"/>
    <x v="2"/>
    <s v="tier - 3"/>
    <x v="0"/>
  </r>
  <r>
    <s v="Id877"/>
    <s v="Mrs. Victoria "/>
    <n v="39.86"/>
    <x v="0"/>
    <n v="11.84"/>
    <x v="0"/>
    <s v="yes"/>
    <x v="0"/>
    <x v="0"/>
    <n v="1"/>
    <s v="No"/>
    <s v="13 Aug 1986"/>
    <x v="26"/>
    <n v="12255.04"/>
    <x v="2"/>
    <s v="tier - 2"/>
    <x v="12"/>
  </r>
  <r>
    <s v="Id878"/>
    <s v="Mrs. Amanda "/>
    <n v="42.13"/>
    <x v="0"/>
    <n v="4.66"/>
    <x v="2"/>
    <s v="No"/>
    <x v="0"/>
    <x v="0"/>
    <n v="0"/>
    <s v="No"/>
    <s v="23 Nov 1989"/>
    <x v="4"/>
    <n v="12254.44"/>
    <x v="2"/>
    <s v="tier - 3"/>
    <x v="12"/>
  </r>
  <r>
    <s v="Id879"/>
    <s v="  "/>
    <n v="35.99"/>
    <x v="0"/>
    <n v="11.11"/>
    <x v="0"/>
    <s v="No"/>
    <x v="0"/>
    <x v="0"/>
    <n v="0"/>
    <s v="No"/>
    <s v="23 Jun 1974"/>
    <x v="19"/>
    <n v="12245.17"/>
    <x v="2"/>
    <s v="tier - 1"/>
    <x v="1"/>
  </r>
  <r>
    <s v="Id880"/>
    <s v="Ms. Nellie "/>
    <n v="35.200000000000003"/>
    <x v="0"/>
    <n v="7.72"/>
    <x v="0"/>
    <s v="yes"/>
    <x v="0"/>
    <x v="1"/>
    <n v="1"/>
    <s v="No"/>
    <s v="17 Jul 1963"/>
    <x v="8"/>
    <n v="12244.53"/>
    <x v="2"/>
    <s v="tier - 1"/>
    <x v="0"/>
  </r>
  <r>
    <s v="Id881"/>
    <s v="Ms. Tamara "/>
    <n v="29.91"/>
    <x v="1"/>
    <n v="5.55"/>
    <x v="2"/>
    <s v="yes"/>
    <x v="0"/>
    <x v="0"/>
    <n v="2"/>
    <s v="No"/>
    <s v="29 Jul 1966"/>
    <x v="24"/>
    <n v="12237.73"/>
    <x v="2"/>
    <s v="tier - 3"/>
    <x v="1"/>
  </r>
  <r>
    <s v="Id882"/>
    <s v="Ms. Joan "/>
    <n v="36.479999999999997"/>
    <x v="0"/>
    <n v="5.05"/>
    <x v="2"/>
    <s v="yes"/>
    <x v="0"/>
    <x v="0"/>
    <n v="1"/>
    <s v="No"/>
    <s v="15 Oct 1964"/>
    <x v="13"/>
    <n v="12235.84"/>
    <x v="2"/>
    <s v="tier - 3"/>
    <x v="1"/>
  </r>
  <r>
    <s v="Id883"/>
    <s v="Ms. Aimee "/>
    <n v="27.5"/>
    <x v="1"/>
    <n v="8.69"/>
    <x v="0"/>
    <s v="yes"/>
    <x v="0"/>
    <x v="1"/>
    <n v="1"/>
    <s v="No"/>
    <s v="19 Jul 1963"/>
    <x v="8"/>
    <n v="12233.83"/>
    <x v="2"/>
    <s v="tier - 1"/>
    <x v="3"/>
  </r>
  <r>
    <s v="Id884"/>
    <s v="Ms. Suzanne "/>
    <n v="33.44"/>
    <x v="0"/>
    <n v="5.9"/>
    <x v="1"/>
    <s v="yes"/>
    <x v="0"/>
    <x v="0"/>
    <n v="1"/>
    <s v="No"/>
    <s v="24 Jun 1964"/>
    <x v="13"/>
    <n v="12231.61"/>
    <x v="2"/>
    <s v="tier - 3"/>
    <x v="1"/>
  </r>
  <r>
    <s v="Id885"/>
    <s v="Ms. Kristin "/>
    <n v="28.215"/>
    <x v="1"/>
    <n v="6.29"/>
    <x v="1"/>
    <s v="yes"/>
    <x v="0"/>
    <x v="0"/>
    <n v="1"/>
    <s v="No"/>
    <s v="2 Jul 1964"/>
    <x v="13"/>
    <n v="12224.35"/>
    <x v="2"/>
    <s v="tier - 1"/>
    <x v="1"/>
  </r>
  <r>
    <s v="Id886"/>
    <s v="  "/>
    <n v="27.17"/>
    <x v="1"/>
    <n v="5.84"/>
    <x v="1"/>
    <s v="yes"/>
    <x v="0"/>
    <x v="0"/>
    <n v="1"/>
    <s v="No"/>
    <s v="20 Jul 1964"/>
    <x v="13"/>
    <n v="12222.9"/>
    <x v="2"/>
    <s v="tier - 2"/>
    <x v="1"/>
  </r>
  <r>
    <s v="Id887"/>
    <s v="Ms. Taylor "/>
    <n v="35.380000000000003"/>
    <x v="0"/>
    <n v="6.12"/>
    <x v="1"/>
    <s v="No"/>
    <x v="0"/>
    <x v="0"/>
    <n v="0"/>
    <s v="No"/>
    <s v="14 Aug 1977"/>
    <x v="29"/>
    <n v="12218.7"/>
    <x v="2"/>
    <s v="tier - 1"/>
    <x v="1"/>
  </r>
  <r>
    <s v="Id888"/>
    <s v="Mrs. Kimberly "/>
    <n v="43.48"/>
    <x v="0"/>
    <n v="6.24"/>
    <x v="1"/>
    <s v="No"/>
    <x v="0"/>
    <x v="0"/>
    <n v="0"/>
    <s v="No"/>
    <s v="29 Aug 1991"/>
    <x v="42"/>
    <n v="12198.64"/>
    <x v="2"/>
    <s v="tier - 3"/>
    <x v="12"/>
  </r>
  <r>
    <s v="Id889"/>
    <s v="Mr. Joshua "/>
    <n v="41.73"/>
    <x v="0"/>
    <n v="6.25"/>
    <x v="1"/>
    <s v="No"/>
    <x v="0"/>
    <x v="0"/>
    <n v="1"/>
    <s v="No"/>
    <s v="5 Oct 1987"/>
    <x v="38"/>
    <n v="12148.2"/>
    <x v="2"/>
    <s v="tier - 3"/>
    <x v="1"/>
  </r>
  <r>
    <s v="Id890"/>
    <s v="Mr. Jeffrey "/>
    <n v="28.9"/>
    <x v="1"/>
    <n v="11.96"/>
    <x v="0"/>
    <s v="No"/>
    <x v="0"/>
    <x v="0"/>
    <n v="0"/>
    <s v="No"/>
    <s v="15 Sep 1962"/>
    <x v="5"/>
    <n v="12146.97"/>
    <x v="2"/>
    <s v="tier - 3"/>
    <x v="3"/>
  </r>
  <r>
    <s v="Id891"/>
    <s v="Mr. Andrew "/>
    <n v="25.74"/>
    <x v="1"/>
    <n v="7.69"/>
    <x v="0"/>
    <s v="No"/>
    <x v="0"/>
    <x v="0"/>
    <n v="0"/>
    <s v="No"/>
    <s v="4 Nov 1962"/>
    <x v="5"/>
    <n v="12142.58"/>
    <x v="2"/>
    <s v="tier - 2"/>
    <x v="0"/>
  </r>
  <r>
    <s v="Id892"/>
    <s v="Mr. Francisco "/>
    <n v="36.06"/>
    <x v="0"/>
    <n v="8.83"/>
    <x v="0"/>
    <s v="No"/>
    <x v="0"/>
    <x v="0"/>
    <n v="0"/>
    <s v="No"/>
    <s v="16 Sep 1974"/>
    <x v="19"/>
    <n v="12137.6"/>
    <x v="2"/>
    <s v="tier - 3"/>
    <x v="1"/>
  </r>
  <r>
    <s v="Id893"/>
    <s v="Mrs. Rhonda "/>
    <n v="43.28"/>
    <x v="0"/>
    <n v="4.41"/>
    <x v="2"/>
    <s v="No"/>
    <x v="0"/>
    <x v="0"/>
    <n v="0"/>
    <s v="No"/>
    <s v="6 Nov 1991"/>
    <x v="42"/>
    <n v="12130.8"/>
    <x v="2"/>
    <s v="tier - 3"/>
    <x v="12"/>
  </r>
  <r>
    <s v="Id894"/>
    <s v="Mr. John "/>
    <n v="28.785"/>
    <x v="1"/>
    <n v="9.1"/>
    <x v="0"/>
    <s v="yes"/>
    <x v="0"/>
    <x v="1"/>
    <n v="1"/>
    <s v="No"/>
    <s v="4 Jun 1963"/>
    <x v="5"/>
    <n v="12129.61"/>
    <x v="2"/>
    <s v="tier - 1"/>
    <x v="1"/>
  </r>
  <r>
    <s v="Id895"/>
    <s v="Mr. Miles "/>
    <n v="25.46"/>
    <x v="1"/>
    <n v="11.52"/>
    <x v="0"/>
    <s v="yes"/>
    <x v="0"/>
    <x v="1"/>
    <n v="1"/>
    <s v="No"/>
    <s v="20 Jul 1963"/>
    <x v="8"/>
    <n v="12124.99"/>
    <x v="2"/>
    <s v="tier - 1"/>
    <x v="1"/>
  </r>
  <r>
    <s v="Id896"/>
    <s v="Ms. Justyna "/>
    <n v="30.8"/>
    <x v="0"/>
    <n v="10.95"/>
    <x v="0"/>
    <s v="No"/>
    <x v="0"/>
    <x v="0"/>
    <n v="0"/>
    <s v="No"/>
    <s v="25 Oct 1968"/>
    <x v="0"/>
    <n v="12105.32"/>
    <x v="2"/>
    <s v="tier - 3"/>
    <x v="3"/>
  </r>
  <r>
    <s v="Id897"/>
    <s v="Ms. Lucille "/>
    <n v="28.88"/>
    <x v="1"/>
    <n v="11.5"/>
    <x v="0"/>
    <s v="No"/>
    <x v="0"/>
    <x v="0"/>
    <n v="0"/>
    <s v="No"/>
    <s v="9 Dec 1968"/>
    <x v="0"/>
    <n v="12096.65"/>
    <x v="2"/>
    <s v="tier - 1"/>
    <x v="2"/>
  </r>
  <r>
    <s v="Id898"/>
    <s v="Ms. April "/>
    <n v="23"/>
    <x v="2"/>
    <n v="9.8800000000000008"/>
    <x v="0"/>
    <s v="No"/>
    <x v="0"/>
    <x v="0"/>
    <n v="0"/>
    <s v="No"/>
    <s v="21 Jun 1968"/>
    <x v="0"/>
    <n v="12094.48"/>
    <x v="2"/>
    <s v="tier - 3"/>
    <x v="3"/>
  </r>
  <r>
    <s v="Id899"/>
    <s v="Mr. Robert "/>
    <n v="38.25"/>
    <x v="0"/>
    <n v="6.2"/>
    <x v="1"/>
    <s v="No"/>
    <x v="0"/>
    <x v="0"/>
    <n v="1"/>
    <s v="No"/>
    <s v="2 Sep 1984"/>
    <x v="32"/>
    <n v="12091.34"/>
    <x v="2"/>
    <s v="tier - 2"/>
    <x v="13"/>
  </r>
  <r>
    <s v="Id900"/>
    <s v="Mrs. Alyssa "/>
    <n v="39.25"/>
    <x v="0"/>
    <n v="8.41"/>
    <x v="0"/>
    <s v="yes"/>
    <x v="0"/>
    <x v="0"/>
    <n v="1"/>
    <s v="No"/>
    <s v="7 Sep 1986"/>
    <x v="26"/>
    <n v="12048.13"/>
    <x v="2"/>
    <s v="tier - 2"/>
    <x v="12"/>
  </r>
  <r>
    <s v="Id901"/>
    <s v="Ms. Jessica "/>
    <n v="26.6"/>
    <x v="1"/>
    <n v="5.07"/>
    <x v="2"/>
    <s v="yes"/>
    <x v="0"/>
    <x v="0"/>
    <n v="2"/>
    <s v="No"/>
    <s v="24 Nov 1966"/>
    <x v="24"/>
    <n v="12044.34"/>
    <x v="2"/>
    <s v="tier - 1"/>
    <x v="1"/>
  </r>
  <r>
    <s v="Id902"/>
    <s v="Mr. Patrick "/>
    <n v="35.700000000000003"/>
    <x v="0"/>
    <n v="4.0599999999999996"/>
    <x v="2"/>
    <s v="No"/>
    <x v="0"/>
    <x v="1"/>
    <n v="1"/>
    <s v="No"/>
    <s v="16 Oct 1979"/>
    <x v="18"/>
    <n v="12035.18"/>
    <x v="2"/>
    <s v="tier - 3"/>
    <x v="14"/>
  </r>
  <r>
    <s v="Id903"/>
    <s v="Ms. Emilie "/>
    <n v="20.100000000000001"/>
    <x v="2"/>
    <n v="10.52"/>
    <x v="0"/>
    <s v="No"/>
    <x v="0"/>
    <x v="0"/>
    <n v="0"/>
    <s v="No"/>
    <s v="29 Oct 1965"/>
    <x v="11"/>
    <n v="12032.33"/>
    <x v="2"/>
    <s v="tier - 1"/>
    <x v="3"/>
  </r>
  <r>
    <s v="Id904"/>
    <s v="Ms. Caitlin "/>
    <n v="22.23"/>
    <x v="2"/>
    <n v="9.65"/>
    <x v="0"/>
    <s v="No"/>
    <x v="0"/>
    <x v="0"/>
    <n v="0"/>
    <s v="No"/>
    <s v="9 Jun 1965"/>
    <x v="11"/>
    <n v="12029.29"/>
    <x v="2"/>
    <s v="tier - 2"/>
    <x v="2"/>
  </r>
  <r>
    <s v="Id905"/>
    <s v="Mr. Joseph "/>
    <n v="36.47"/>
    <x v="0"/>
    <n v="6.21"/>
    <x v="1"/>
    <s v="No"/>
    <x v="0"/>
    <x v="0"/>
    <n v="0"/>
    <s v="No"/>
    <s v="17 Oct 1982"/>
    <x v="37"/>
    <n v="12001.29"/>
    <x v="2"/>
    <s v="tier - 3"/>
    <x v="14"/>
  </r>
  <r>
    <s v="Id906"/>
    <s v="Ms. Wendy "/>
    <n v="49.64"/>
    <x v="0"/>
    <n v="4.76"/>
    <x v="2"/>
    <s v="No"/>
    <x v="0"/>
    <x v="1"/>
    <n v="1"/>
    <s v="No"/>
    <s v="12 Dec 1993"/>
    <x v="20"/>
    <n v="11994.89"/>
    <x v="2"/>
    <s v="tier - 2"/>
    <x v="1"/>
  </r>
  <r>
    <s v="Id907"/>
    <s v="Mrs. Leah "/>
    <n v="36.799999999999997"/>
    <x v="0"/>
    <n v="5.73"/>
    <x v="1"/>
    <s v="yes"/>
    <x v="0"/>
    <x v="1"/>
    <n v="1"/>
    <s v="No"/>
    <s v="4 Jul 1983"/>
    <x v="33"/>
    <n v="11987.68"/>
    <x v="2"/>
    <s v="tier - 2"/>
    <x v="12"/>
  </r>
  <r>
    <s v="Id908"/>
    <s v="Mr. Wayne "/>
    <n v="33.880000000000003"/>
    <x v="0"/>
    <n v="10.78"/>
    <x v="0"/>
    <s v="yes"/>
    <x v="0"/>
    <x v="0"/>
    <n v="0"/>
    <s v="No"/>
    <s v="22 Dec 1967"/>
    <x v="22"/>
    <n v="11987.17"/>
    <x v="2"/>
    <s v="tier - 3"/>
    <x v="0"/>
  </r>
  <r>
    <s v="Id909"/>
    <s v="Mr. Jason "/>
    <n v="32.01"/>
    <x v="0"/>
    <n v="5.08"/>
    <x v="2"/>
    <s v="yes"/>
    <x v="0"/>
    <x v="0"/>
    <n v="1"/>
    <s v="No"/>
    <s v="29 Sep 1964"/>
    <x v="13"/>
    <n v="11946.63"/>
    <x v="2"/>
    <s v="tier - 2"/>
    <x v="0"/>
  </r>
  <r>
    <s v="Id910"/>
    <s v="Mr. Floris "/>
    <n v="33.630000000000003"/>
    <x v="0"/>
    <n v="11.39"/>
    <x v="0"/>
    <s v="No"/>
    <x v="0"/>
    <x v="0"/>
    <n v="0"/>
    <s v="No"/>
    <s v="1 Nov 1965"/>
    <x v="11"/>
    <n v="11945.13"/>
    <x v="2"/>
    <s v="tier - 2"/>
    <x v="1"/>
  </r>
  <r>
    <s v="Id911"/>
    <s v="Mr. Marc "/>
    <n v="34.865000000000002"/>
    <x v="0"/>
    <n v="5.35"/>
    <x v="2"/>
    <s v="yes"/>
    <x v="0"/>
    <x v="0"/>
    <n v="1"/>
    <s v="No"/>
    <s v="25 Dec 1964"/>
    <x v="13"/>
    <n v="11944.59"/>
    <x v="2"/>
    <s v="tier - 2"/>
    <x v="4"/>
  </r>
  <r>
    <s v="Id912"/>
    <s v="Mr. Christopher "/>
    <n v="43.11"/>
    <x v="0"/>
    <n v="5.6"/>
    <x v="2"/>
    <s v="No"/>
    <x v="0"/>
    <x v="0"/>
    <n v="0"/>
    <s v="No"/>
    <s v="19 Oct 1991"/>
    <x v="42"/>
    <n v="11941.83"/>
    <x v="2"/>
    <s v="tier - 1"/>
    <x v="8"/>
  </r>
  <r>
    <s v="Id913"/>
    <s v="Mr. Kevin "/>
    <n v="30.305"/>
    <x v="0"/>
    <n v="4.2699999999999996"/>
    <x v="2"/>
    <s v="yes"/>
    <x v="0"/>
    <x v="0"/>
    <n v="1"/>
    <s v="No"/>
    <s v="2 Aug 1964"/>
    <x v="13"/>
    <n v="11938.26"/>
    <x v="2"/>
    <s v="tier - 3"/>
    <x v="9"/>
  </r>
  <r>
    <s v="Id914"/>
    <s v="Mr. Aharon "/>
    <n v="25.175000000000001"/>
    <x v="1"/>
    <n v="5.57"/>
    <x v="2"/>
    <s v="yes"/>
    <x v="0"/>
    <x v="0"/>
    <n v="1"/>
    <s v="No"/>
    <s v="20 Dec 1964"/>
    <x v="13"/>
    <n v="11931.13"/>
    <x v="2"/>
    <s v="tier - 1"/>
    <x v="9"/>
  </r>
  <r>
    <s v="Id915"/>
    <s v="Mr. Lawrence "/>
    <n v="26.8"/>
    <x v="1"/>
    <n v="5.68"/>
    <x v="2"/>
    <s v="yes"/>
    <x v="0"/>
    <x v="0"/>
    <n v="1"/>
    <s v="No"/>
    <s v="19 Nov 1964"/>
    <x v="13"/>
    <n v="11918.2"/>
    <x v="2"/>
    <s v="tier - 1"/>
    <x v="14"/>
  </r>
  <r>
    <s v="Id916"/>
    <s v="Mr. Malcolm "/>
    <n v="21.78"/>
    <x v="2"/>
    <n v="5.3"/>
    <x v="2"/>
    <s v="No"/>
    <x v="1"/>
    <x v="0"/>
    <n v="1"/>
    <s v="No"/>
    <s v="2 Jun 2004"/>
    <x v="39"/>
    <n v="11884.05"/>
    <x v="2"/>
    <s v="tier - 3"/>
    <x v="0"/>
  </r>
  <r>
    <s v="Id917"/>
    <s v="Ms. Anna "/>
    <n v="30.14"/>
    <x v="0"/>
    <n v="9.4499999999999993"/>
    <x v="0"/>
    <s v="yes"/>
    <x v="0"/>
    <x v="0"/>
    <n v="0"/>
    <s v="No"/>
    <s v="29 Oct 1967"/>
    <x v="22"/>
    <n v="11881.97"/>
    <x v="2"/>
    <s v="tier - 1"/>
    <x v="0"/>
  </r>
  <r>
    <s v="Id918"/>
    <s v="Ms. Jenny "/>
    <n v="29.7"/>
    <x v="1"/>
    <n v="6.79"/>
    <x v="0"/>
    <s v="yes"/>
    <x v="0"/>
    <x v="0"/>
    <n v="0"/>
    <s v="No"/>
    <s v="14 Jul 1967"/>
    <x v="22"/>
    <n v="11881.36"/>
    <x v="2"/>
    <s v="tier - 2"/>
    <x v="3"/>
  </r>
  <r>
    <s v="Id919"/>
    <s v="Ms. Melissa "/>
    <n v="32.395000000000003"/>
    <x v="0"/>
    <n v="11.1"/>
    <x v="0"/>
    <s v="yes"/>
    <x v="0"/>
    <x v="0"/>
    <n v="0"/>
    <s v="No"/>
    <s v="24 Aug 1967"/>
    <x v="22"/>
    <n v="11879.1"/>
    <x v="2"/>
    <s v="tier - 3"/>
    <x v="2"/>
  </r>
  <r>
    <s v="Id920"/>
    <s v="Ms. Chia "/>
    <n v="36.64"/>
    <x v="0"/>
    <n v="7.26"/>
    <x v="0"/>
    <s v="No"/>
    <x v="0"/>
    <x v="0"/>
    <n v="0"/>
    <s v="No"/>
    <s v="7 Jul 1974"/>
    <x v="19"/>
    <n v="11858.56"/>
    <x v="2"/>
    <s v="tier - 3"/>
    <x v="3"/>
  </r>
  <r>
    <s v="Id921"/>
    <s v="Ms. Laura "/>
    <n v="39.049999999999997"/>
    <x v="0"/>
    <n v="5.27"/>
    <x v="2"/>
    <s v="yes"/>
    <x v="0"/>
    <x v="0"/>
    <n v="1"/>
    <s v="No"/>
    <s v="29 Sep 1964"/>
    <x v="13"/>
    <n v="11856.41"/>
    <x v="2"/>
    <s v="tier - 2"/>
    <x v="0"/>
  </r>
  <r>
    <s v="Id922"/>
    <s v="Ms. Aditi "/>
    <n v="33.1"/>
    <x v="0"/>
    <n v="5.46"/>
    <x v="2"/>
    <s v="yes"/>
    <x v="0"/>
    <x v="0"/>
    <n v="1"/>
    <s v="No"/>
    <s v="27 Jun 1964"/>
    <x v="13"/>
    <n v="11848.14"/>
    <x v="2"/>
    <s v="tier - 2"/>
    <x v="3"/>
  </r>
  <r>
    <s v="Id923"/>
    <s v="Ms. Leah "/>
    <n v="31.824999999999999"/>
    <x v="0"/>
    <n v="8.1300000000000008"/>
    <x v="0"/>
    <s v="No"/>
    <x v="0"/>
    <x v="0"/>
    <n v="0"/>
    <s v="No"/>
    <s v="10 Nov 1965"/>
    <x v="11"/>
    <n v="11842.62"/>
    <x v="2"/>
    <s v="tier - 3"/>
    <x v="1"/>
  </r>
  <r>
    <s v="Id924"/>
    <s v="Ms. Marianne "/>
    <n v="29"/>
    <x v="1"/>
    <n v="4.25"/>
    <x v="2"/>
    <s v="yes"/>
    <x v="0"/>
    <x v="0"/>
    <n v="1"/>
    <s v="No"/>
    <s v="11 Jul 1964"/>
    <x v="13"/>
    <n v="11842.44"/>
    <x v="2"/>
    <s v="tier - 2"/>
    <x v="3"/>
  </r>
  <r>
    <s v="Id925"/>
    <s v="Ms. Carla "/>
    <n v="30.495000000000001"/>
    <x v="0"/>
    <n v="8.68"/>
    <x v="0"/>
    <s v="No"/>
    <x v="0"/>
    <x v="0"/>
    <n v="0"/>
    <s v="No"/>
    <s v="25 Sep 1965"/>
    <x v="11"/>
    <n v="11840.78"/>
    <x v="2"/>
    <s v="tier - 2"/>
    <x v="1"/>
  </r>
  <r>
    <s v="Id926"/>
    <s v="Ms. Oksana "/>
    <n v="25.2"/>
    <x v="1"/>
    <n v="6.25"/>
    <x v="1"/>
    <s v="yes"/>
    <x v="0"/>
    <x v="0"/>
    <n v="1"/>
    <s v="No"/>
    <s v="11 Sep 1964"/>
    <x v="13"/>
    <n v="11837.16"/>
    <x v="2"/>
    <s v="tier - 3"/>
    <x v="3"/>
  </r>
  <r>
    <s v="Id927"/>
    <s v="Ms. Rebecca "/>
    <n v="22.77"/>
    <x v="2"/>
    <n v="4.47"/>
    <x v="2"/>
    <s v="yes"/>
    <x v="0"/>
    <x v="0"/>
    <n v="1"/>
    <s v="No"/>
    <s v="27 Jun 1964"/>
    <x v="13"/>
    <n v="11833.78"/>
    <x v="2"/>
    <s v="tier - 3"/>
    <x v="0"/>
  </r>
  <r>
    <s v="Id928"/>
    <s v="Ms. Maria "/>
    <n v="23.18"/>
    <x v="2"/>
    <n v="8.31"/>
    <x v="0"/>
    <s v="No"/>
    <x v="0"/>
    <x v="0"/>
    <n v="0"/>
    <s v="No"/>
    <s v="3 Oct 1965"/>
    <x v="11"/>
    <n v="11830.61"/>
    <x v="2"/>
    <s v="tier - 1"/>
    <x v="1"/>
  </r>
  <r>
    <s v="Id929"/>
    <s v="Mrs. Lisa "/>
    <n v="35.409999999999997"/>
    <x v="0"/>
    <n v="5.68"/>
    <x v="2"/>
    <s v="No"/>
    <x v="0"/>
    <x v="0"/>
    <n v="0"/>
    <s v="No"/>
    <s v="20 Nov 1982"/>
    <x v="37"/>
    <n v="11773.06"/>
    <x v="2"/>
    <s v="tier - 3"/>
    <x v="12"/>
  </r>
  <r>
    <s v="Id930"/>
    <s v="Mr. Steve "/>
    <n v="32.11"/>
    <x v="0"/>
    <n v="4.75"/>
    <x v="2"/>
    <s v="yes"/>
    <x v="0"/>
    <x v="0"/>
    <n v="2"/>
    <s v="No"/>
    <s v="25 Jul 1966"/>
    <x v="24"/>
    <n v="11763"/>
    <x v="2"/>
    <s v="tier - 3"/>
    <x v="4"/>
  </r>
  <r>
    <s v="Id931"/>
    <s v="Mrs. Tiffany "/>
    <n v="34.479999999999997"/>
    <x v="0"/>
    <n v="6.31"/>
    <x v="1"/>
    <s v="No"/>
    <x v="0"/>
    <x v="1"/>
    <n v="1"/>
    <s v="No"/>
    <s v="6 Nov 1979"/>
    <x v="18"/>
    <n v="11752.68"/>
    <x v="2"/>
    <s v="tier - 1"/>
    <x v="12"/>
  </r>
  <r>
    <s v="Id932"/>
    <s v="Mr. Greg "/>
    <n v="34.39"/>
    <x v="0"/>
    <n v="6.28"/>
    <x v="1"/>
    <s v="yes"/>
    <x v="0"/>
    <x v="0"/>
    <n v="1"/>
    <s v="No"/>
    <s v="2 Dec 1964"/>
    <x v="13"/>
    <n v="11743.93"/>
    <x v="2"/>
    <s v="tier - 1"/>
    <x v="1"/>
  </r>
  <r>
    <s v="Id933"/>
    <s v="Mr. Dale "/>
    <n v="26.4"/>
    <x v="1"/>
    <n v="9.2899999999999991"/>
    <x v="0"/>
    <s v="yes"/>
    <x v="0"/>
    <x v="1"/>
    <n v="1"/>
    <s v="No"/>
    <s v="9 Jun 1963"/>
    <x v="8"/>
    <n v="11743.3"/>
    <x v="2"/>
    <s v="tier - 3"/>
    <x v="0"/>
  </r>
  <r>
    <s v="Id934"/>
    <s v="Ms. Brittany "/>
    <n v="28.1"/>
    <x v="1"/>
    <n v="5.79"/>
    <x v="1"/>
    <s v="yes"/>
    <x v="0"/>
    <x v="1"/>
    <n v="1"/>
    <s v="No"/>
    <s v="12 Nov 1969"/>
    <x v="16"/>
    <n v="11741.73"/>
    <x v="2"/>
    <s v="tier - 1"/>
    <x v="3"/>
  </r>
  <r>
    <s v="Id935"/>
    <s v="Mr. Robert "/>
    <n v="27"/>
    <x v="1"/>
    <n v="4.54"/>
    <x v="2"/>
    <s v="yes"/>
    <x v="0"/>
    <x v="0"/>
    <n v="1"/>
    <s v="No"/>
    <s v="5 Sep 1988"/>
    <x v="23"/>
    <n v="11737.85"/>
    <x v="2"/>
    <s v="tier - 1"/>
    <x v="3"/>
  </r>
  <r>
    <s v="Id936"/>
    <s v="Mr. Cameron "/>
    <n v="28.594999999999999"/>
    <x v="1"/>
    <n v="4.68"/>
    <x v="2"/>
    <s v="yes"/>
    <x v="0"/>
    <x v="0"/>
    <n v="1"/>
    <s v="No"/>
    <s v="9 Nov 1964"/>
    <x v="13"/>
    <n v="11735.88"/>
    <x v="2"/>
    <s v="tier - 1"/>
    <x v="1"/>
  </r>
  <r>
    <s v="Id937"/>
    <s v="Mrs. Ulrike "/>
    <n v="36.799999999999997"/>
    <x v="0"/>
    <n v="5.88"/>
    <x v="1"/>
    <s v="No"/>
    <x v="0"/>
    <x v="0"/>
    <n v="1"/>
    <s v="No"/>
    <s v="26 Nov 1984"/>
    <x v="32"/>
    <n v="11730.82"/>
    <x v="2"/>
    <s v="tier - 3"/>
    <x v="12"/>
  </r>
  <r>
    <s v="Id938"/>
    <s v="Ms. Katlyn "/>
    <n v="23.75"/>
    <x v="2"/>
    <n v="5.42"/>
    <x v="2"/>
    <s v="yes"/>
    <x v="0"/>
    <x v="1"/>
    <n v="1"/>
    <s v="No"/>
    <s v="12 Oct 1969"/>
    <x v="16"/>
    <n v="11729.68"/>
    <x v="2"/>
    <s v="tier - 1"/>
    <x v="2"/>
  </r>
  <r>
    <s v="Id939"/>
    <s v="Mr. Morgan "/>
    <n v="35.619999999999997"/>
    <x v="0"/>
    <n v="4.16"/>
    <x v="2"/>
    <s v="No"/>
    <x v="0"/>
    <x v="0"/>
    <n v="0"/>
    <s v="No"/>
    <s v="21 Oct 1982"/>
    <x v="37"/>
    <n v="11712.97"/>
    <x v="2"/>
    <s v="tier - 2"/>
    <x v="14"/>
  </r>
  <r>
    <s v="Id940"/>
    <s v="Mr. Peter "/>
    <n v="30.69"/>
    <x v="0"/>
    <n v="7.05"/>
    <x v="0"/>
    <s v="yes"/>
    <x v="0"/>
    <x v="0"/>
    <n v="2"/>
    <s v="No"/>
    <s v="1 Dec 1970"/>
    <x v="2"/>
    <n v="11696.52"/>
    <x v="2"/>
    <s v="tier - 1"/>
    <x v="14"/>
  </r>
  <r>
    <s v="Id941"/>
    <s v="Ms. Chandler "/>
    <n v="35.799999999999997"/>
    <x v="0"/>
    <n v="5.63"/>
    <x v="2"/>
    <s v="yes"/>
    <x v="0"/>
    <x v="0"/>
    <n v="2"/>
    <s v="No"/>
    <s v="9 Nov 1966"/>
    <x v="24"/>
    <n v="11674.13"/>
    <x v="2"/>
    <s v="tier - 1"/>
    <x v="3"/>
  </r>
  <r>
    <s v="Id942"/>
    <s v="Ms. Silvana "/>
    <n v="28.785"/>
    <x v="1"/>
    <n v="4.24"/>
    <x v="2"/>
    <s v="yes"/>
    <x v="0"/>
    <x v="0"/>
    <n v="2"/>
    <s v="No"/>
    <s v="23 Aug 1966"/>
    <x v="24"/>
    <n v="11658.38"/>
    <x v="2"/>
    <s v="tier - 3"/>
    <x v="2"/>
  </r>
  <r>
    <s v="Id943"/>
    <s v="Ms. Natty "/>
    <n v="28.594999999999999"/>
    <x v="1"/>
    <n v="4.96"/>
    <x v="2"/>
    <s v="yes"/>
    <x v="0"/>
    <x v="0"/>
    <n v="2"/>
    <s v="No"/>
    <s v="6 Jul 1966"/>
    <x v="24"/>
    <n v="11658.12"/>
    <x v="2"/>
    <s v="tier - 1"/>
    <x v="2"/>
  </r>
  <r>
    <s v="Id944"/>
    <s v="Mr. Nicholas "/>
    <n v="48.75"/>
    <x v="0"/>
    <n v="4.34"/>
    <x v="2"/>
    <s v="No"/>
    <x v="0"/>
    <x v="0"/>
    <n v="0"/>
    <s v="No"/>
    <s v="20 Jul 1994"/>
    <x v="6"/>
    <n v="11657.81"/>
    <x v="2"/>
    <s v="tier - 2"/>
    <x v="8"/>
  </r>
  <r>
    <s v="Id945"/>
    <s v="Ms. Rebecca "/>
    <n v="28.31"/>
    <x v="1"/>
    <n v="5.43"/>
    <x v="2"/>
    <s v="yes"/>
    <x v="0"/>
    <x v="0"/>
    <n v="2"/>
    <s v="No"/>
    <s v="4 Oct 1966"/>
    <x v="24"/>
    <n v="11657.72"/>
    <x v="2"/>
    <s v="tier - 2"/>
    <x v="2"/>
  </r>
  <r>
    <s v="Id946"/>
    <s v="Mr. John "/>
    <n v="38.39"/>
    <x v="0"/>
    <n v="8.33"/>
    <x v="0"/>
    <s v="yes"/>
    <x v="0"/>
    <x v="0"/>
    <n v="1"/>
    <s v="No"/>
    <s v="17 Jul 1986"/>
    <x v="26"/>
    <n v="11625.11"/>
    <x v="2"/>
    <s v="tier - 3"/>
    <x v="13"/>
  </r>
  <r>
    <s v="Id947"/>
    <s v="Mr. Antony "/>
    <n v="25.87"/>
    <x v="1"/>
    <n v="5.63"/>
    <x v="2"/>
    <s v="yes"/>
    <x v="0"/>
    <x v="0"/>
    <n v="1"/>
    <s v="No"/>
    <s v="20 Jun 1964"/>
    <x v="13"/>
    <n v="11602.75"/>
    <x v="2"/>
    <s v="tier - 1"/>
    <x v="16"/>
  </r>
  <r>
    <s v="Id948"/>
    <s v="Mr. Eric "/>
    <n v="43.7"/>
    <x v="0"/>
    <n v="7.23"/>
    <x v="0"/>
    <s v="No"/>
    <x v="0"/>
    <x v="0"/>
    <n v="0"/>
    <s v="No"/>
    <s v="6 Nov 1965"/>
    <x v="11"/>
    <n v="11576.13"/>
    <x v="2"/>
    <s v="tier - 3"/>
    <x v="3"/>
  </r>
  <r>
    <s v="Id949"/>
    <s v="Mr. Erik "/>
    <n v="40.945"/>
    <x v="0"/>
    <n v="10.57"/>
    <x v="0"/>
    <s v="No"/>
    <x v="0"/>
    <x v="0"/>
    <n v="0"/>
    <s v="No"/>
    <s v="25 Dec 1965"/>
    <x v="11"/>
    <n v="11566.3"/>
    <x v="2"/>
    <s v="tier - 3"/>
    <x v="4"/>
  </r>
  <r>
    <s v="Id950"/>
    <s v="Mr. Matthew "/>
    <n v="27.94"/>
    <x v="1"/>
    <n v="7.92"/>
    <x v="0"/>
    <s v="No"/>
    <x v="0"/>
    <x v="0"/>
    <n v="0"/>
    <s v="No"/>
    <s v="27 Oct 1965"/>
    <x v="11"/>
    <n v="11554.22"/>
    <x v="2"/>
    <s v="tier - 1"/>
    <x v="0"/>
  </r>
  <r>
    <s v="Id951"/>
    <s v="Ms. Cassandra "/>
    <n v="31.9"/>
    <x v="0"/>
    <n v="10.119999999999999"/>
    <x v="0"/>
    <s v="No"/>
    <x v="0"/>
    <x v="0"/>
    <n v="2"/>
    <s v="No"/>
    <s v="23 Jul 1973"/>
    <x v="30"/>
    <n v="11552.9"/>
    <x v="2"/>
    <s v="tier - 2"/>
    <x v="3"/>
  </r>
  <r>
    <s v="Id952"/>
    <s v="Ms. Rosemary "/>
    <n v="31.64"/>
    <x v="0"/>
    <n v="7.91"/>
    <x v="0"/>
    <s v="No"/>
    <x v="0"/>
    <x v="0"/>
    <n v="0"/>
    <s v="No"/>
    <s v="1 Dec 1971"/>
    <x v="14"/>
    <n v="11540.25"/>
    <x v="2"/>
    <s v="tier - 1"/>
    <x v="1"/>
  </r>
  <r>
    <s v="Id953"/>
    <s v="Ms. Carrie "/>
    <n v="46.7"/>
    <x v="0"/>
    <n v="10.9"/>
    <x v="0"/>
    <s v="No"/>
    <x v="0"/>
    <x v="0"/>
    <n v="0"/>
    <s v="No"/>
    <s v="14 Nov 1968"/>
    <x v="0"/>
    <n v="11538.42"/>
    <x v="2"/>
    <s v="tier - 1"/>
    <x v="3"/>
  </r>
  <r>
    <s v="Id954"/>
    <s v="Mr. Gerardo "/>
    <n v="18.335000000000001"/>
    <x v="3"/>
    <n v="11.83"/>
    <x v="0"/>
    <s v="No"/>
    <x v="0"/>
    <x v="0"/>
    <n v="0"/>
    <s v="No"/>
    <s v="3 Oct 1965"/>
    <x v="11"/>
    <n v="11534.87"/>
    <x v="2"/>
    <s v="tier - 1"/>
    <x v="6"/>
  </r>
  <r>
    <s v="Id955"/>
    <s v="Mr. Matthew "/>
    <n v="31.24"/>
    <x v="0"/>
    <n v="7.42"/>
    <x v="0"/>
    <s v="yes"/>
    <x v="0"/>
    <x v="0"/>
    <n v="2"/>
    <s v="No"/>
    <s v="23 Jul 1970"/>
    <x v="2"/>
    <n v="11530.12"/>
    <x v="2"/>
    <s v="tier - 1"/>
    <x v="1"/>
  </r>
  <r>
    <s v="Id956"/>
    <s v="Mrs. Meghan "/>
    <n v="39.22"/>
    <x v="0"/>
    <n v="5.62"/>
    <x v="2"/>
    <s v="yes"/>
    <x v="0"/>
    <x v="0"/>
    <n v="1"/>
    <s v="No"/>
    <s v="12 Jun 1988"/>
    <x v="23"/>
    <n v="11524.25"/>
    <x v="2"/>
    <s v="tier - 1"/>
    <x v="12"/>
  </r>
  <r>
    <s v="Id957"/>
    <s v="Mr. Eric "/>
    <n v="24.414999999999999"/>
    <x v="2"/>
    <n v="7.16"/>
    <x v="0"/>
    <s v="No"/>
    <x v="0"/>
    <x v="0"/>
    <n v="0"/>
    <s v="No"/>
    <s v="19 Dec 1971"/>
    <x v="14"/>
    <n v="11520.1"/>
    <x v="2"/>
    <s v="tier - 1"/>
    <x v="1"/>
  </r>
  <r>
    <s v="Id958"/>
    <s v="Ms. Lisa "/>
    <n v="32.299999999999997"/>
    <x v="0"/>
    <n v="9.89"/>
    <x v="0"/>
    <s v="No"/>
    <x v="0"/>
    <x v="0"/>
    <n v="0"/>
    <s v="No"/>
    <s v="24 Jun 1968"/>
    <x v="0"/>
    <n v="11512.41"/>
    <x v="2"/>
    <s v="tier - 1"/>
    <x v="2"/>
  </r>
  <r>
    <s v="Id959"/>
    <s v="Mrs. Jane "/>
    <n v="39.94"/>
    <x v="0"/>
    <n v="5.14"/>
    <x v="2"/>
    <s v="No"/>
    <x v="0"/>
    <x v="0"/>
    <n v="0"/>
    <s v="No"/>
    <s v="6 Oct 1989"/>
    <x v="4"/>
    <n v="11511.61"/>
    <x v="2"/>
    <s v="tier - 3"/>
    <x v="12"/>
  </r>
  <r>
    <s v="Id960"/>
    <s v="Ms. Allison "/>
    <n v="30"/>
    <x v="0"/>
    <n v="5.61"/>
    <x v="2"/>
    <s v="yes"/>
    <x v="0"/>
    <x v="1"/>
    <n v="1"/>
    <s v="No"/>
    <s v="11 Aug 1969"/>
    <x v="16"/>
    <n v="11497.69"/>
    <x v="2"/>
    <s v="tier - 1"/>
    <x v="1"/>
  </r>
  <r>
    <s v="Id961"/>
    <s v="Mrs. Sarah "/>
    <n v="35.340000000000003"/>
    <x v="0"/>
    <n v="5.51"/>
    <x v="2"/>
    <s v="yes"/>
    <x v="0"/>
    <x v="1"/>
    <n v="1"/>
    <s v="No"/>
    <s v="7 Jun 1983"/>
    <x v="37"/>
    <n v="11492.46"/>
    <x v="2"/>
    <s v="tier - 3"/>
    <x v="12"/>
  </r>
  <r>
    <s v="Id962"/>
    <s v="Mr. Philip "/>
    <n v="32.204999999999998"/>
    <x v="0"/>
    <n v="8.3800000000000008"/>
    <x v="0"/>
    <s v="yes"/>
    <x v="0"/>
    <x v="0"/>
    <n v="2"/>
    <s v="No"/>
    <s v="13 Oct 1970"/>
    <x v="2"/>
    <n v="11488.32"/>
    <x v="2"/>
    <s v="tier - 1"/>
    <x v="7"/>
  </r>
  <r>
    <s v="Id963"/>
    <s v="Ms. Jillian "/>
    <n v="33.880000000000003"/>
    <x v="0"/>
    <n v="4.68"/>
    <x v="2"/>
    <s v="No"/>
    <x v="1"/>
    <x v="0"/>
    <n v="1"/>
    <s v="No"/>
    <s v="10 Sep 2004"/>
    <x v="41"/>
    <n v="11482.63"/>
    <x v="2"/>
    <s v="tier - 2"/>
    <x v="0"/>
  </r>
  <r>
    <s v="Id964"/>
    <s v="Mrs. Laura "/>
    <n v="26.63"/>
    <x v="1"/>
    <n v="4.3600000000000003"/>
    <x v="2"/>
    <s v="yes"/>
    <x v="0"/>
    <x v="0"/>
    <n v="2"/>
    <s v="No"/>
    <s v="7 Sep 1966"/>
    <x v="24"/>
    <n v="11478.14"/>
    <x v="2"/>
    <s v="tier - 2"/>
    <x v="15"/>
  </r>
  <r>
    <s v="Id965"/>
    <s v="Ms. Megan "/>
    <n v="28.7"/>
    <x v="1"/>
    <n v="7.74"/>
    <x v="0"/>
    <s v="No"/>
    <x v="0"/>
    <x v="0"/>
    <n v="0"/>
    <s v="No"/>
    <s v="23 Jun 1965"/>
    <x v="11"/>
    <n v="11455.28"/>
    <x v="2"/>
    <s v="tier - 2"/>
    <x v="3"/>
  </r>
  <r>
    <s v="Id966"/>
    <s v="Ms. Shannon "/>
    <n v="25.65"/>
    <x v="1"/>
    <n v="4.05"/>
    <x v="2"/>
    <s v="yes"/>
    <x v="0"/>
    <x v="0"/>
    <n v="2"/>
    <s v="No"/>
    <s v="14 Jun 1966"/>
    <x v="24"/>
    <n v="11454.02"/>
    <x v="2"/>
    <s v="tier - 1"/>
    <x v="1"/>
  </r>
  <r>
    <s v="Id967"/>
    <s v="Ms. Rachelle "/>
    <n v="36.384999999999998"/>
    <x v="0"/>
    <n v="11.49"/>
    <x v="0"/>
    <s v="No"/>
    <x v="0"/>
    <x v="0"/>
    <n v="0"/>
    <s v="No"/>
    <s v="12 Sep 1971"/>
    <x v="14"/>
    <n v="11436.74"/>
    <x v="2"/>
    <s v="tier - 3"/>
    <x v="1"/>
  </r>
  <r>
    <s v="Id968"/>
    <s v="Mr. Casey "/>
    <n v="34.69"/>
    <x v="0"/>
    <n v="5.65"/>
    <x v="2"/>
    <s v="No"/>
    <x v="0"/>
    <x v="0"/>
    <n v="0"/>
    <s v="No"/>
    <s v="17 Jul 1980"/>
    <x v="25"/>
    <n v="11435.74"/>
    <x v="2"/>
    <s v="tier - 3"/>
    <x v="14"/>
  </r>
  <r>
    <s v="Id969"/>
    <s v="Ms. Jessica "/>
    <n v="37.68"/>
    <x v="0"/>
    <n v="4.29"/>
    <x v="2"/>
    <s v="yes"/>
    <x v="0"/>
    <x v="0"/>
    <n v="0"/>
    <s v="No"/>
    <s v="9 Jun 1985"/>
    <x v="17"/>
    <n v="11419.49"/>
    <x v="2"/>
    <s v="tier - 1"/>
    <x v="1"/>
  </r>
  <r>
    <s v="Id970"/>
    <s v="Mr. Brandon "/>
    <n v="35.49"/>
    <x v="0"/>
    <n v="4.74"/>
    <x v="2"/>
    <s v="yes"/>
    <x v="0"/>
    <x v="1"/>
    <n v="1"/>
    <s v="No"/>
    <s v="23 Oct 1983"/>
    <x v="33"/>
    <n v="11412.02"/>
    <x v="2"/>
    <s v="tier - 1"/>
    <x v="14"/>
  </r>
  <r>
    <s v="Id971"/>
    <s v="Ms. Melissa "/>
    <n v="44.7"/>
    <x v="0"/>
    <n v="7.6"/>
    <x v="0"/>
    <s v="yes"/>
    <x v="0"/>
    <x v="0"/>
    <n v="2"/>
    <s v="No"/>
    <s v="7 Oct 1970"/>
    <x v="2"/>
    <n v="11411.69"/>
    <x v="2"/>
    <s v="tier - 2"/>
    <x v="3"/>
  </r>
  <r>
    <s v="Id972"/>
    <s v="Ms. Danielle "/>
    <n v="38.380000000000003"/>
    <x v="0"/>
    <n v="8.5"/>
    <x v="0"/>
    <s v="yes"/>
    <x v="0"/>
    <x v="0"/>
    <n v="2"/>
    <s v="No"/>
    <s v="2 Oct 1970"/>
    <x v="2"/>
    <n v="11396.9"/>
    <x v="2"/>
    <s v="tier - 3"/>
    <x v="2"/>
  </r>
  <r>
    <s v="Id973"/>
    <s v="Mr. Matthew "/>
    <n v="35.244999999999997"/>
    <x v="0"/>
    <n v="11.22"/>
    <x v="0"/>
    <s v="yes"/>
    <x v="0"/>
    <x v="0"/>
    <n v="0"/>
    <s v="No"/>
    <s v="19 Dec 1967"/>
    <x v="22"/>
    <n v="11394.07"/>
    <x v="2"/>
    <s v="tier - 1"/>
    <x v="11"/>
  </r>
  <r>
    <s v="Id974"/>
    <s v="Mrs. Bettina "/>
    <n v="49.84"/>
    <x v="0"/>
    <n v="5.0999999999999996"/>
    <x v="2"/>
    <s v="yes"/>
    <x v="0"/>
    <x v="1"/>
    <n v="1"/>
    <s v="No"/>
    <s v="28 Jul 1997"/>
    <x v="31"/>
    <n v="11388.27"/>
    <x v="2"/>
    <s v="tier - 2"/>
    <x v="12"/>
  </r>
  <r>
    <s v="Id975"/>
    <s v="Mr. Alexander "/>
    <n v="49.06"/>
    <x v="0"/>
    <n v="5.43"/>
    <x v="2"/>
    <s v="yes"/>
    <x v="0"/>
    <x v="0"/>
    <n v="1"/>
    <s v="No"/>
    <s v="13 Jun 1964"/>
    <x v="13"/>
    <n v="11381.33"/>
    <x v="2"/>
    <s v="tier - 2"/>
    <x v="0"/>
  </r>
  <r>
    <s v="Id976"/>
    <s v="Mrs. Holli "/>
    <n v="30.88"/>
    <x v="0"/>
    <n v="5.82"/>
    <x v="1"/>
    <s v="No"/>
    <x v="0"/>
    <x v="0"/>
    <n v="2"/>
    <s v="No"/>
    <s v="6 Dec 1972"/>
    <x v="28"/>
    <n v="11378.57"/>
    <x v="2"/>
    <s v="tier - 2"/>
    <x v="15"/>
  </r>
  <r>
    <s v="Id977"/>
    <s v="Mrs. Heather "/>
    <n v="33.35"/>
    <x v="0"/>
    <n v="6.05"/>
    <x v="1"/>
    <s v="No"/>
    <x v="0"/>
    <x v="1"/>
    <n v="1"/>
    <s v="No"/>
    <s v="7 Jun 1979"/>
    <x v="9"/>
    <n v="11369.39"/>
    <x v="2"/>
    <s v="tier - 1"/>
    <x v="12"/>
  </r>
  <r>
    <s v="Id978"/>
    <s v="Mr. Kyle "/>
    <n v="38"/>
    <x v="0"/>
    <n v="6.38"/>
    <x v="1"/>
    <s v="yes"/>
    <x v="0"/>
    <x v="0"/>
    <n v="1"/>
    <s v="No"/>
    <s v="13 Dec 1964"/>
    <x v="13"/>
    <n v="11365.95"/>
    <x v="2"/>
    <s v="tier - 2"/>
    <x v="3"/>
  </r>
  <r>
    <s v="Id979"/>
    <s v="Mr. Thomas "/>
    <n v="36.08"/>
    <x v="0"/>
    <n v="5.73"/>
    <x v="1"/>
    <s v="yes"/>
    <x v="0"/>
    <x v="0"/>
    <n v="1"/>
    <s v="No"/>
    <s v="3 Jul 1964"/>
    <x v="13"/>
    <n v="11363.28"/>
    <x v="2"/>
    <s v="tier - 1"/>
    <x v="0"/>
  </r>
  <r>
    <s v="Id980"/>
    <s v="Mr. Chris "/>
    <n v="35.700000000000003"/>
    <x v="0"/>
    <n v="5.47"/>
    <x v="2"/>
    <s v="yes"/>
    <x v="0"/>
    <x v="0"/>
    <n v="1"/>
    <s v="No"/>
    <s v="4 Jul 1964"/>
    <x v="13"/>
    <n v="11362.76"/>
    <x v="2"/>
    <s v="tier - 1"/>
    <x v="3"/>
  </r>
  <r>
    <s v="Id981"/>
    <s v="Mr. Graham "/>
    <n v="34.01"/>
    <x v="0"/>
    <n v="11.3"/>
    <x v="0"/>
    <s v="No"/>
    <x v="0"/>
    <x v="0"/>
    <n v="0"/>
    <s v="No"/>
    <s v="26 Sep 1965"/>
    <x v="11"/>
    <n v="11356.66"/>
    <x v="2"/>
    <s v="tier - 3"/>
    <x v="1"/>
  </r>
  <r>
    <s v="Id982"/>
    <s v="Mr. Garrett "/>
    <n v="31.54"/>
    <x v="0"/>
    <n v="6.72"/>
    <x v="0"/>
    <s v="No"/>
    <x v="0"/>
    <x v="0"/>
    <n v="0"/>
    <s v="No"/>
    <s v="29 Nov 1965"/>
    <x v="11"/>
    <n v="11353.23"/>
    <x v="2"/>
    <s v="tier - 1"/>
    <x v="1"/>
  </r>
  <r>
    <s v="Id983"/>
    <s v="Mr. Andrew "/>
    <n v="23.3"/>
    <x v="2"/>
    <n v="5.36"/>
    <x v="2"/>
    <s v="yes"/>
    <x v="0"/>
    <x v="0"/>
    <n v="1"/>
    <s v="No"/>
    <s v="12 Jul 1964"/>
    <x v="13"/>
    <n v="11345.52"/>
    <x v="2"/>
    <s v="tier - 3"/>
    <x v="3"/>
  </r>
  <r>
    <s v="Id984"/>
    <s v="Mrs. Annabelle "/>
    <n v="27.75"/>
    <x v="1"/>
    <n v="9.8800000000000008"/>
    <x v="0"/>
    <s v="No"/>
    <x v="0"/>
    <x v="0"/>
    <n v="0"/>
    <s v="No"/>
    <s v="2 Nov 1968"/>
    <x v="0"/>
    <n v="11344.32"/>
    <x v="2"/>
    <s v="tier - 2"/>
    <x v="15"/>
  </r>
  <r>
    <s v="Id985"/>
    <s v="Mr. Daniel "/>
    <n v="42.46"/>
    <x v="0"/>
    <n v="4.1100000000000003"/>
    <x v="2"/>
    <s v="No"/>
    <x v="0"/>
    <x v="0"/>
    <n v="0"/>
    <s v="No"/>
    <s v="19 Aug 1989"/>
    <x v="4"/>
    <n v="11326.71"/>
    <x v="2"/>
    <s v="tier - 3"/>
    <x v="0"/>
  </r>
  <r>
    <s v="Id986"/>
    <s v="Ms. Deanne "/>
    <n v="54.47"/>
    <x v="0"/>
    <n v="7.48"/>
    <x v="0"/>
    <s v="No"/>
    <x v="0"/>
    <x v="0"/>
    <n v="0"/>
    <s v="No"/>
    <s v="20 Sep 2002"/>
    <x v="43"/>
    <n v="11321.49"/>
    <x v="2"/>
    <s v="tier - 3"/>
    <x v="1"/>
  </r>
  <r>
    <s v="Id987"/>
    <s v="Ms. Carrie "/>
    <n v="24.93"/>
    <x v="1"/>
    <n v="9.18"/>
    <x v="0"/>
    <s v="yes"/>
    <x v="0"/>
    <x v="1"/>
    <n v="1"/>
    <s v="No"/>
    <s v="11 Jul 1963"/>
    <x v="8"/>
    <n v="11319.12"/>
    <x v="2"/>
    <s v="tier - 1"/>
    <x v="1"/>
  </r>
  <r>
    <s v="Id988"/>
    <s v="Mrs. Suzanne "/>
    <n v="48.12"/>
    <x v="0"/>
    <n v="4.51"/>
    <x v="2"/>
    <s v="yes"/>
    <x v="0"/>
    <x v="0"/>
    <n v="1"/>
    <s v="No"/>
    <s v="10 Dec 1995"/>
    <x v="40"/>
    <n v="11318.57"/>
    <x v="2"/>
    <s v="tier - 2"/>
    <x v="12"/>
  </r>
  <r>
    <s v="Id989"/>
    <s v="Ms. Jasmine "/>
    <n v="24.91"/>
    <x v="1"/>
    <n v="7.33"/>
    <x v="0"/>
    <s v="yes"/>
    <x v="0"/>
    <x v="1"/>
    <n v="1"/>
    <s v="No"/>
    <s v="22 Nov 1963"/>
    <x v="8"/>
    <n v="11312.33"/>
    <x v="2"/>
    <s v="tier - 3"/>
    <x v="1"/>
  </r>
  <r>
    <s v="Id990"/>
    <s v="Ms. Jennifer "/>
    <n v="27.645"/>
    <x v="1"/>
    <n v="10.56"/>
    <x v="0"/>
    <s v="No"/>
    <x v="0"/>
    <x v="0"/>
    <n v="0"/>
    <s v="No"/>
    <s v="6 Oct 1968"/>
    <x v="0"/>
    <n v="11305.93"/>
    <x v="2"/>
    <s v="tier - 1"/>
    <x v="1"/>
  </r>
  <r>
    <s v="Id991"/>
    <s v="Ms. Tracie "/>
    <n v="33.700000000000003"/>
    <x v="0"/>
    <n v="4.01"/>
    <x v="2"/>
    <s v="No"/>
    <x v="0"/>
    <x v="0"/>
    <n v="2"/>
    <s v="No"/>
    <s v="25 Sep 1972"/>
    <x v="28"/>
    <n v="11299.34"/>
    <x v="2"/>
    <s v="tier - 2"/>
    <x v="3"/>
  </r>
  <r>
    <s v="Id992"/>
    <s v="Mr. Tristan "/>
    <n v="38.93"/>
    <x v="0"/>
    <n v="5.64"/>
    <x v="2"/>
    <s v="yes"/>
    <x v="0"/>
    <x v="0"/>
    <n v="1"/>
    <s v="No"/>
    <s v="14 Nov 1988"/>
    <x v="23"/>
    <n v="11294.57"/>
    <x v="2"/>
    <s v="tier - 1"/>
    <x v="13"/>
  </r>
  <r>
    <s v="Id993"/>
    <s v="Mr. Peiweng "/>
    <n v="32.774999999999999"/>
    <x v="0"/>
    <n v="8.02"/>
    <x v="0"/>
    <s v="yes"/>
    <x v="0"/>
    <x v="0"/>
    <n v="2"/>
    <s v="No"/>
    <s v="22 Jun 1970"/>
    <x v="2"/>
    <n v="11289.11"/>
    <x v="2"/>
    <s v="tier - 1"/>
    <x v="1"/>
  </r>
  <r>
    <s v="Id994"/>
    <s v="Ms. Theresa "/>
    <n v="29.83"/>
    <x v="1"/>
    <n v="7.2"/>
    <x v="0"/>
    <s v="yes"/>
    <x v="0"/>
    <x v="0"/>
    <n v="0"/>
    <s v="No"/>
    <s v="14 Jun 1967"/>
    <x v="22"/>
    <n v="11286.54"/>
    <x v="2"/>
    <s v="tier - 3"/>
    <x v="2"/>
  </r>
  <r>
    <s v="Id995"/>
    <s v="Mr. Daniel "/>
    <n v="28.31"/>
    <x v="1"/>
    <n v="4.55"/>
    <x v="2"/>
    <s v="No"/>
    <x v="1"/>
    <x v="0"/>
    <n v="1"/>
    <s v="No"/>
    <s v="4 Oct 2004"/>
    <x v="41"/>
    <n v="11272.33"/>
    <x v="2"/>
    <s v="tier - 2"/>
    <x v="9"/>
  </r>
  <r>
    <s v="Id996"/>
    <s v="Mrs. Courtney "/>
    <n v="29.79"/>
    <x v="1"/>
    <n v="9.0299999999999994"/>
    <x v="0"/>
    <s v="No"/>
    <x v="0"/>
    <x v="0"/>
    <n v="0"/>
    <s v="No"/>
    <s v="26 Dec 1971"/>
    <x v="14"/>
    <n v="11265.71"/>
    <x v="2"/>
    <s v="tier - 1"/>
    <x v="15"/>
  </r>
  <r>
    <s v="Id997"/>
    <s v="Mr. Jose "/>
    <n v="36.6"/>
    <x v="0"/>
    <n v="5.2"/>
    <x v="2"/>
    <s v="yes"/>
    <x v="0"/>
    <x v="1"/>
    <n v="1"/>
    <s v="No"/>
    <s v="11 Oct 1969"/>
    <x v="16"/>
    <n v="11264.54"/>
    <x v="2"/>
    <s v="tier - 2"/>
    <x v="3"/>
  </r>
  <r>
    <s v="Id998"/>
    <s v="Mrs. Lauren "/>
    <n v="35.93"/>
    <x v="0"/>
    <n v="8.3000000000000007"/>
    <x v="0"/>
    <s v="yes"/>
    <x v="0"/>
    <x v="0"/>
    <n v="0"/>
    <s v="No"/>
    <s v="2 Oct 1981"/>
    <x v="36"/>
    <n v="11255.29"/>
    <x v="2"/>
    <s v="tier - 1"/>
    <x v="12"/>
  </r>
  <r>
    <s v="Id999"/>
    <s v="Mr. Jonathon "/>
    <n v="28.6"/>
    <x v="1"/>
    <n v="5.56"/>
    <x v="2"/>
    <s v="yes"/>
    <x v="0"/>
    <x v="1"/>
    <n v="1"/>
    <s v="No"/>
    <s v="20 Aug 1969"/>
    <x v="16"/>
    <n v="11253.42"/>
    <x v="2"/>
    <s v="tier - 1"/>
    <x v="3"/>
  </r>
  <r>
    <s v="Id1000"/>
    <s v="Mrs. Stephanie "/>
    <n v="39.17"/>
    <x v="0"/>
    <n v="4.1500000000000004"/>
    <x v="2"/>
    <s v="No"/>
    <x v="0"/>
    <x v="0"/>
    <n v="0"/>
    <s v="No"/>
    <s v="17 Dec 1989"/>
    <x v="4"/>
    <n v="11250.43"/>
    <x v="2"/>
    <s v="tier - 2"/>
    <x v="12"/>
  </r>
  <r>
    <s v="Id1001"/>
    <s v="Mr. Patrick "/>
    <n v="26.41"/>
    <x v="1"/>
    <n v="5.99"/>
    <x v="1"/>
    <s v="yes"/>
    <x v="0"/>
    <x v="1"/>
    <n v="1"/>
    <s v="No"/>
    <s v="30 Dec 1969"/>
    <x v="16"/>
    <n v="11244.38"/>
    <x v="2"/>
    <s v="tier - 1"/>
    <x v="4"/>
  </r>
  <r>
    <s v="Id1002"/>
    <s v="Mrs. Krista "/>
    <n v="30.63"/>
    <x v="0"/>
    <n v="5.8"/>
    <x v="1"/>
    <s v="yes"/>
    <x v="0"/>
    <x v="0"/>
    <n v="0"/>
    <s v="No"/>
    <s v="28 Jun 1976"/>
    <x v="1"/>
    <n v="11217.35"/>
    <x v="2"/>
    <s v="tier - 2"/>
    <x v="15"/>
  </r>
  <r>
    <s v="Id1003"/>
    <s v="Ms. Jenessa "/>
    <n v="31.73"/>
    <x v="0"/>
    <n v="7.32"/>
    <x v="0"/>
    <s v="yes"/>
    <x v="0"/>
    <x v="0"/>
    <n v="2"/>
    <s v="No"/>
    <s v="14 Jun 1970"/>
    <x v="2"/>
    <n v="11187.66"/>
    <x v="2"/>
    <s v="tier - 2"/>
    <x v="1"/>
  </r>
  <r>
    <s v="Id1004"/>
    <s v="Mr. Ryan "/>
    <n v="30.7"/>
    <x v="0"/>
    <n v="5.16"/>
    <x v="2"/>
    <s v="No"/>
    <x v="0"/>
    <x v="0"/>
    <n v="2"/>
    <s v="No"/>
    <s v="3 Sep 1972"/>
    <x v="28"/>
    <n v="11186.2"/>
    <x v="2"/>
    <s v="tier - 2"/>
    <x v="14"/>
  </r>
  <r>
    <s v="Id1005"/>
    <s v="Mr. Thomas "/>
    <n v="25.934999999999999"/>
    <x v="1"/>
    <n v="5.96"/>
    <x v="1"/>
    <s v="yes"/>
    <x v="0"/>
    <x v="0"/>
    <n v="2"/>
    <s v="No"/>
    <s v="6 Aug 1966"/>
    <x v="24"/>
    <n v="11165.42"/>
    <x v="2"/>
    <s v="tier - 1"/>
    <x v="4"/>
  </r>
  <r>
    <s v="Id1006"/>
    <s v="Ms. Amanda "/>
    <n v="35.9"/>
    <x v="0"/>
    <n v="4.8499999999999996"/>
    <x v="2"/>
    <s v="yes"/>
    <x v="0"/>
    <x v="1"/>
    <n v="1"/>
    <s v="No"/>
    <s v="25 Jun 1969"/>
    <x v="16"/>
    <n v="11163.57"/>
    <x v="2"/>
    <s v="tier - 2"/>
    <x v="3"/>
  </r>
  <r>
    <s v="Id1007"/>
    <s v="Ms. Teresa "/>
    <n v="26.7"/>
    <x v="1"/>
    <n v="5.09"/>
    <x v="2"/>
    <s v="yes"/>
    <x v="0"/>
    <x v="1"/>
    <n v="1"/>
    <s v="No"/>
    <s v="30 Nov 1969"/>
    <x v="16"/>
    <n v="11150.78"/>
    <x v="2"/>
    <s v="tier - 2"/>
    <x v="3"/>
  </r>
  <r>
    <s v="Id1008"/>
    <s v="Mr. Dorian "/>
    <n v="33.71"/>
    <x v="0"/>
    <n v="4.9400000000000004"/>
    <x v="2"/>
    <s v="No"/>
    <x v="0"/>
    <x v="0"/>
    <n v="0"/>
    <s v="No"/>
    <s v="20 Aug 1980"/>
    <x v="25"/>
    <n v="11103.33"/>
    <x v="2"/>
    <s v="tier - 1"/>
    <x v="14"/>
  </r>
  <r>
    <s v="Id1009"/>
    <s v="Ms. Amy "/>
    <n v="41.91"/>
    <x v="0"/>
    <n v="4.92"/>
    <x v="2"/>
    <s v="yes"/>
    <x v="0"/>
    <x v="0"/>
    <n v="2"/>
    <s v="No"/>
    <s v="5 Jul 1966"/>
    <x v="24"/>
    <n v="11093.62"/>
    <x v="2"/>
    <s v="tier - 1"/>
    <x v="0"/>
  </r>
  <r>
    <s v="Id1010"/>
    <s v="Ms. Aberu "/>
    <n v="39.82"/>
    <x v="0"/>
    <n v="6.05"/>
    <x v="1"/>
    <s v="yes"/>
    <x v="0"/>
    <x v="0"/>
    <n v="2"/>
    <s v="No"/>
    <s v="9 Sep 1966"/>
    <x v="24"/>
    <n v="11090.72"/>
    <x v="2"/>
    <s v="tier - 1"/>
    <x v="0"/>
  </r>
  <r>
    <s v="Id1011"/>
    <s v="Ms. Ashley "/>
    <n v="28.12"/>
    <x v="1"/>
    <n v="4.67"/>
    <x v="2"/>
    <s v="No"/>
    <x v="0"/>
    <x v="0"/>
    <n v="2"/>
    <s v="No"/>
    <s v="7 Oct 1972"/>
    <x v="28"/>
    <n v="11085.59"/>
    <x v="2"/>
    <s v="tier - 2"/>
    <x v="1"/>
  </r>
  <r>
    <s v="Id1012"/>
    <s v="Ms. Anna "/>
    <n v="26.98"/>
    <x v="1"/>
    <n v="9.81"/>
    <x v="0"/>
    <s v="yes"/>
    <x v="0"/>
    <x v="0"/>
    <n v="0"/>
    <s v="No"/>
    <s v="4 Sep 1967"/>
    <x v="22"/>
    <n v="11082.58"/>
    <x v="2"/>
    <s v="tier - 2"/>
    <x v="1"/>
  </r>
  <r>
    <s v="Id1013"/>
    <s v="Ms. Tania "/>
    <n v="27.2"/>
    <x v="1"/>
    <n v="6.06"/>
    <x v="1"/>
    <s v="yes"/>
    <x v="0"/>
    <x v="0"/>
    <n v="2"/>
    <s v="No"/>
    <s v="20 Nov 1966"/>
    <x v="24"/>
    <n v="11073.18"/>
    <x v="2"/>
    <s v="tier - 3"/>
    <x v="3"/>
  </r>
  <r>
    <s v="Id1014"/>
    <s v="Ms. Ashley "/>
    <n v="25.3"/>
    <x v="1"/>
    <n v="5.19"/>
    <x v="2"/>
    <s v="yes"/>
    <x v="0"/>
    <x v="0"/>
    <n v="2"/>
    <s v="No"/>
    <s v="7 Nov 1966"/>
    <x v="24"/>
    <n v="11070.54"/>
    <x v="2"/>
    <s v="tier - 3"/>
    <x v="3"/>
  </r>
  <r>
    <s v="Id1015"/>
    <s v="Ms. Aleksandra "/>
    <n v="30.25"/>
    <x v="0"/>
    <n v="10.16"/>
    <x v="0"/>
    <s v="No"/>
    <x v="0"/>
    <x v="0"/>
    <n v="0"/>
    <s v="No"/>
    <s v="9 Nov 1971"/>
    <x v="14"/>
    <n v="11068.77"/>
    <x v="2"/>
    <s v="tier - 2"/>
    <x v="1"/>
  </r>
  <r>
    <s v="Id1016"/>
    <s v="Ms. Valery "/>
    <n v="54"/>
    <x v="0"/>
    <n v="4.68"/>
    <x v="2"/>
    <s v="yes"/>
    <x v="1"/>
    <x v="0"/>
    <n v="2"/>
    <s v="No"/>
    <s v="18 Sep 2000"/>
    <x v="21"/>
    <n v="11068.7"/>
    <x v="2"/>
    <s v="tier - 1"/>
    <x v="3"/>
  </r>
  <r>
    <s v="Id1017"/>
    <s v="Mrs. Joanna "/>
    <n v="51.86"/>
    <x v="0"/>
    <n v="5.32"/>
    <x v="2"/>
    <s v="yes"/>
    <x v="0"/>
    <x v="0"/>
    <n v="0"/>
    <s v="No"/>
    <s v="17 Dec 2001"/>
    <x v="47"/>
    <n v="11046.02"/>
    <x v="2"/>
    <s v="tier - 1"/>
    <x v="12"/>
  </r>
  <r>
    <s v="Id1018"/>
    <s v="Mrs. Stefanie "/>
    <n v="31.39"/>
    <x v="0"/>
    <n v="6.99"/>
    <x v="0"/>
    <s v="No"/>
    <x v="0"/>
    <x v="0"/>
    <n v="0"/>
    <s v="No"/>
    <s v="30 Aug 1974"/>
    <x v="19"/>
    <n v="11037.85"/>
    <x v="2"/>
    <s v="tier - 2"/>
    <x v="15"/>
  </r>
  <r>
    <s v="Id1019"/>
    <s v="Mr. Stephen "/>
    <n v="39.97"/>
    <x v="0"/>
    <n v="5.55"/>
    <x v="2"/>
    <s v="No"/>
    <x v="0"/>
    <x v="0"/>
    <n v="0"/>
    <s v="No"/>
    <s v="25 Oct 1989"/>
    <x v="4"/>
    <n v="11037.51"/>
    <x v="2"/>
    <s v="tier - 1"/>
    <x v="1"/>
  </r>
  <r>
    <s v="Id1020"/>
    <s v="Ms. Liza "/>
    <n v="41.23"/>
    <x v="0"/>
    <n v="6.94"/>
    <x v="0"/>
    <s v="No"/>
    <x v="0"/>
    <x v="0"/>
    <n v="0"/>
    <s v="No"/>
    <s v="10 Dec 1974"/>
    <x v="19"/>
    <n v="11033.66"/>
    <x v="2"/>
    <s v="tier - 3"/>
    <x v="1"/>
  </r>
  <r>
    <s v="Id1021"/>
    <s v="Mr. Ian "/>
    <n v="49.45"/>
    <x v="0"/>
    <n v="4.2"/>
    <x v="2"/>
    <s v="yes"/>
    <x v="0"/>
    <x v="0"/>
    <n v="0"/>
    <s v="No"/>
    <s v="21 Jul 1996"/>
    <x v="45"/>
    <n v="11028.56"/>
    <x v="2"/>
    <s v="tier - 3"/>
    <x v="1"/>
  </r>
  <r>
    <s v="Id1022"/>
    <s v="Ms. Claudia "/>
    <n v="41.04"/>
    <x v="0"/>
    <n v="5.59"/>
    <x v="2"/>
    <s v="No"/>
    <x v="0"/>
    <x v="0"/>
    <n v="0"/>
    <s v="No"/>
    <s v="26 Jun 1991"/>
    <x v="42"/>
    <n v="11018.05"/>
    <x v="2"/>
    <s v="tier - 2"/>
    <x v="1"/>
  </r>
  <r>
    <s v="Id1023"/>
    <s v="Ms. Jessica "/>
    <n v="27.93"/>
    <x v="1"/>
    <n v="9.9600000000000009"/>
    <x v="0"/>
    <s v="No"/>
    <x v="0"/>
    <x v="0"/>
    <n v="0"/>
    <s v="No"/>
    <s v="15 Dec 1974"/>
    <x v="19"/>
    <n v="11015.17"/>
    <x v="2"/>
    <s v="tier - 1"/>
    <x v="1"/>
  </r>
  <r>
    <s v="Id1024"/>
    <s v="Mr. Billy "/>
    <n v="21.01"/>
    <x v="2"/>
    <n v="7.37"/>
    <x v="0"/>
    <s v="No"/>
    <x v="0"/>
    <x v="0"/>
    <n v="0"/>
    <s v="No"/>
    <s v="24 Oct 1968"/>
    <x v="0"/>
    <n v="11013.71"/>
    <x v="2"/>
    <s v="tier - 1"/>
    <x v="0"/>
  </r>
  <r>
    <s v="Id1025"/>
    <s v="Mr. David "/>
    <n v="52.37"/>
    <x v="0"/>
    <n v="5.0599999999999996"/>
    <x v="2"/>
    <s v="yes"/>
    <x v="1"/>
    <x v="0"/>
    <n v="2"/>
    <s v="No"/>
    <s v="17 Sep 2000"/>
    <x v="21"/>
    <n v="10991.58"/>
    <x v="2"/>
    <s v="tier - 3"/>
    <x v="1"/>
  </r>
  <r>
    <s v="Id1026"/>
    <s v="Mr. Tim "/>
    <n v="40.369999999999997"/>
    <x v="0"/>
    <n v="8.2100000000000009"/>
    <x v="0"/>
    <s v="No"/>
    <x v="0"/>
    <x v="0"/>
    <n v="0"/>
    <s v="No"/>
    <s v="18 Dec 1965"/>
    <x v="11"/>
    <n v="10982.5"/>
    <x v="2"/>
    <s v="tier - 3"/>
    <x v="0"/>
  </r>
  <r>
    <s v="Id1027"/>
    <s v="Ms. Emma "/>
    <n v="41.47"/>
    <x v="0"/>
    <n v="10.34"/>
    <x v="0"/>
    <s v="No"/>
    <x v="0"/>
    <x v="0"/>
    <n v="2"/>
    <s v="No"/>
    <s v="21 Oct 1973"/>
    <x v="30"/>
    <n v="10977.21"/>
    <x v="2"/>
    <s v="tier - 1"/>
    <x v="0"/>
  </r>
  <r>
    <s v="Id1028"/>
    <s v="Mr. Tim "/>
    <n v="33.725000000000001"/>
    <x v="0"/>
    <n v="5.51"/>
    <x v="2"/>
    <s v="yes"/>
    <x v="0"/>
    <x v="0"/>
    <n v="2"/>
    <s v="No"/>
    <s v="9 Jul 1966"/>
    <x v="24"/>
    <n v="10976.25"/>
    <x v="2"/>
    <s v="tier - 2"/>
    <x v="1"/>
  </r>
  <r>
    <s v="Id1029"/>
    <s v="Mr. Patrick "/>
    <n v="28.1"/>
    <x v="1"/>
    <n v="11.2"/>
    <x v="0"/>
    <s v="No"/>
    <x v="0"/>
    <x v="0"/>
    <n v="0"/>
    <s v="No"/>
    <s v="19 Jun 1965"/>
    <x v="11"/>
    <n v="10965.45"/>
    <x v="2"/>
    <s v="tier - 2"/>
    <x v="3"/>
  </r>
  <r>
    <s v="Id1030"/>
    <s v="Ms. Bridget "/>
    <n v="37.43"/>
    <x v="0"/>
    <n v="4.3499999999999996"/>
    <x v="2"/>
    <s v="yes"/>
    <x v="0"/>
    <x v="1"/>
    <n v="1"/>
    <s v="No"/>
    <s v="14 Aug 1969"/>
    <x v="16"/>
    <n v="10959.69"/>
    <x v="2"/>
    <s v="tier - 3"/>
    <x v="1"/>
  </r>
  <r>
    <s v="Id1031"/>
    <s v="Mr. Gabriel "/>
    <n v="23.7"/>
    <x v="2"/>
    <n v="10.45"/>
    <x v="0"/>
    <s v="No"/>
    <x v="0"/>
    <x v="0"/>
    <n v="0"/>
    <s v="No"/>
    <s v="4 Dec 1965"/>
    <x v="11"/>
    <n v="10959.33"/>
    <x v="2"/>
    <s v="tier - 3"/>
    <x v="3"/>
  </r>
  <r>
    <s v="Id1032"/>
    <s v="Ms. Natasha "/>
    <n v="24.795000000000002"/>
    <x v="2"/>
    <n v="4.07"/>
    <x v="2"/>
    <s v="yes"/>
    <x v="0"/>
    <x v="1"/>
    <n v="1"/>
    <s v="No"/>
    <s v="10 Nov 1969"/>
    <x v="16"/>
    <n v="10942.13"/>
    <x v="2"/>
    <s v="tier - 3"/>
    <x v="1"/>
  </r>
  <r>
    <s v="Id1033"/>
    <s v="Ms. Abby "/>
    <n v="31.9"/>
    <x v="0"/>
    <n v="8.34"/>
    <x v="0"/>
    <s v="No"/>
    <x v="0"/>
    <x v="0"/>
    <n v="0"/>
    <s v="No"/>
    <s v="12 Nov 1968"/>
    <x v="0"/>
    <n v="10928.85"/>
    <x v="2"/>
    <s v="tier - 3"/>
    <x v="0"/>
  </r>
  <r>
    <s v="Id1034"/>
    <s v="Ms. Michelle "/>
    <n v="32.68"/>
    <x v="0"/>
    <n v="7.41"/>
    <x v="0"/>
    <s v="No"/>
    <x v="0"/>
    <x v="0"/>
    <n v="0"/>
    <s v="No"/>
    <s v="13 Nov 1968"/>
    <x v="0"/>
    <n v="10923.93"/>
    <x v="2"/>
    <s v="tier - 1"/>
    <x v="2"/>
  </r>
  <r>
    <s v="Id1035"/>
    <s v="Ms. Mckendree "/>
    <n v="47.13"/>
    <x v="0"/>
    <n v="4.3099999999999996"/>
    <x v="2"/>
    <s v="No"/>
    <x v="0"/>
    <x v="0"/>
    <n v="0"/>
    <s v="No"/>
    <s v="6 Sep 1994"/>
    <x v="6"/>
    <n v="10886.66"/>
    <x v="2"/>
    <s v="tier - 3"/>
    <x v="1"/>
  </r>
  <r>
    <s v="Id1036"/>
    <s v="Ms. Tara "/>
    <n v="36.67"/>
    <x v="0"/>
    <n v="10.83"/>
    <x v="0"/>
    <s v="No"/>
    <x v="0"/>
    <x v="0"/>
    <n v="0"/>
    <s v="No"/>
    <s v="20 Dec 1971"/>
    <x v="14"/>
    <n v="10848.13"/>
    <x v="2"/>
    <s v="tier - 3"/>
    <x v="1"/>
  </r>
  <r>
    <s v="Id1037"/>
    <s v="Mr. Daniel "/>
    <n v="33.630000000000003"/>
    <x v="0"/>
    <n v="11.31"/>
    <x v="0"/>
    <s v="No"/>
    <x v="0"/>
    <x v="0"/>
    <n v="0"/>
    <s v="No"/>
    <s v="28 Jul 1968"/>
    <x v="0"/>
    <n v="10825.25"/>
    <x v="2"/>
    <s v="tier - 3"/>
    <x v="1"/>
  </r>
  <r>
    <s v="Id1038"/>
    <s v="Mr. Joshua "/>
    <n v="32.67"/>
    <x v="0"/>
    <n v="11.81"/>
    <x v="0"/>
    <s v="yes"/>
    <x v="0"/>
    <x v="0"/>
    <n v="0"/>
    <s v="No"/>
    <s v="2 Oct 1967"/>
    <x v="22"/>
    <n v="10807.49"/>
    <x v="2"/>
    <s v="tier - 2"/>
    <x v="0"/>
  </r>
  <r>
    <s v="Id1039"/>
    <s v="Ms. Erin "/>
    <n v="33.299999999999997"/>
    <x v="0"/>
    <n v="8.26"/>
    <x v="0"/>
    <s v="yes"/>
    <x v="0"/>
    <x v="0"/>
    <n v="2"/>
    <s v="No"/>
    <s v="18 Dec 1970"/>
    <x v="2"/>
    <n v="10806.84"/>
    <x v="2"/>
    <s v="tier - 2"/>
    <x v="3"/>
  </r>
  <r>
    <s v="Id1040"/>
    <s v="Ms. Shure "/>
    <n v="30.78"/>
    <x v="0"/>
    <n v="10.74"/>
    <x v="0"/>
    <s v="yes"/>
    <x v="0"/>
    <x v="0"/>
    <n v="2"/>
    <s v="No"/>
    <s v="28 Oct 1970"/>
    <x v="2"/>
    <n v="10797.34"/>
    <x v="2"/>
    <s v="tier - 2"/>
    <x v="8"/>
  </r>
  <r>
    <s v="Id1041"/>
    <s v="Mr. Richard "/>
    <n v="28.975000000000001"/>
    <x v="1"/>
    <n v="7.69"/>
    <x v="0"/>
    <s v="yes"/>
    <x v="0"/>
    <x v="0"/>
    <n v="0"/>
    <s v="No"/>
    <s v="23 Oct 1967"/>
    <x v="22"/>
    <n v="10796.35"/>
    <x v="2"/>
    <s v="tier - 1"/>
    <x v="9"/>
  </r>
  <r>
    <s v="Id1042"/>
    <s v="Ms. Brenda "/>
    <n v="33.4"/>
    <x v="0"/>
    <n v="4.84"/>
    <x v="2"/>
    <s v="No"/>
    <x v="0"/>
    <x v="0"/>
    <n v="0"/>
    <s v="No"/>
    <s v="24 Dec 1999"/>
    <x v="35"/>
    <n v="10795.94"/>
    <x v="2"/>
    <s v="tier - 1"/>
    <x v="3"/>
  </r>
  <r>
    <s v="Id1043"/>
    <s v="Mr. Joseph "/>
    <n v="21.5"/>
    <x v="2"/>
    <n v="9.77"/>
    <x v="0"/>
    <s v="yes"/>
    <x v="0"/>
    <x v="0"/>
    <n v="0"/>
    <s v="No"/>
    <s v="11 Nov 1967"/>
    <x v="22"/>
    <n v="10791.96"/>
    <x v="2"/>
    <s v="tier - 2"/>
    <x v="3"/>
  </r>
  <r>
    <s v="Id1044"/>
    <s v="Mr. Stephen "/>
    <n v="38.14"/>
    <x v="0"/>
    <n v="5.84"/>
    <x v="1"/>
    <s v="No"/>
    <x v="0"/>
    <x v="0"/>
    <n v="0"/>
    <s v="No"/>
    <s v="25 Nov 1989"/>
    <x v="4"/>
    <n v="10769.75"/>
    <x v="2"/>
    <s v="tier - 2"/>
    <x v="13"/>
  </r>
  <r>
    <s v="Id1045"/>
    <s v="Mrs. Kathya "/>
    <n v="35.42"/>
    <x v="0"/>
    <n v="8.6999999999999993"/>
    <x v="0"/>
    <s v="yes"/>
    <x v="0"/>
    <x v="0"/>
    <n v="1"/>
    <s v="No"/>
    <s v="29 Aug 1986"/>
    <x v="26"/>
    <n v="10749.02"/>
    <x v="2"/>
    <s v="tier - 1"/>
    <x v="12"/>
  </r>
  <r>
    <s v="Id1046"/>
    <s v="Mr. Wesley "/>
    <n v="35.625"/>
    <x v="0"/>
    <n v="10.79"/>
    <x v="0"/>
    <s v="No"/>
    <x v="0"/>
    <x v="0"/>
    <n v="0"/>
    <s v="No"/>
    <s v="9 Dec 1974"/>
    <x v="19"/>
    <n v="10736.87"/>
    <x v="2"/>
    <s v="tier - 1"/>
    <x v="4"/>
  </r>
  <r>
    <s v="Id1047"/>
    <s v="Mr. Tim "/>
    <n v="45.51"/>
    <x v="0"/>
    <n v="4.32"/>
    <x v="2"/>
    <s v="No"/>
    <x v="0"/>
    <x v="0"/>
    <n v="1"/>
    <s v="No"/>
    <s v="25 Jun 1992"/>
    <x v="34"/>
    <n v="10719.57"/>
    <x v="2"/>
    <s v="tier - 1"/>
    <x v="1"/>
  </r>
  <r>
    <s v="Id1048"/>
    <s v="Ms. Jamie "/>
    <n v="37.1"/>
    <x v="0"/>
    <n v="7.19"/>
    <x v="0"/>
    <s v="yes"/>
    <x v="0"/>
    <x v="0"/>
    <n v="0"/>
    <s v="No"/>
    <s v="5 Oct 1967"/>
    <x v="22"/>
    <n v="10713.64"/>
    <x v="2"/>
    <s v="tier - 3"/>
    <x v="3"/>
  </r>
  <r>
    <s v="Id1049"/>
    <s v="Ms. Alexandra "/>
    <n v="30.5"/>
    <x v="0"/>
    <n v="11.94"/>
    <x v="0"/>
    <s v="yes"/>
    <x v="0"/>
    <x v="0"/>
    <n v="0"/>
    <s v="No"/>
    <s v="30 Jul 1967"/>
    <x v="22"/>
    <n v="10704.47"/>
    <x v="2"/>
    <s v="tier - 2"/>
    <x v="3"/>
  </r>
  <r>
    <s v="Id1050"/>
    <s v="Ms. Tiffany "/>
    <n v="28.16"/>
    <x v="1"/>
    <n v="5.56"/>
    <x v="2"/>
    <s v="No"/>
    <x v="0"/>
    <x v="0"/>
    <n v="2"/>
    <s v="No"/>
    <s v="24 Oct 1972"/>
    <x v="28"/>
    <n v="10702.64"/>
    <x v="2"/>
    <s v="tier - 3"/>
    <x v="0"/>
  </r>
  <r>
    <s v="Id1051"/>
    <s v="Mrs. Rebecca "/>
    <n v="29.1"/>
    <x v="1"/>
    <n v="5.64"/>
    <x v="2"/>
    <s v="yes"/>
    <x v="0"/>
    <x v="0"/>
    <n v="0"/>
    <s v="No"/>
    <s v="30 Sep 1976"/>
    <x v="1"/>
    <n v="10698.38"/>
    <x v="2"/>
    <s v="tier - 1"/>
    <x v="15"/>
  </r>
  <r>
    <s v="Id1052"/>
    <s v="Mr. Austin "/>
    <n v="30.22"/>
    <x v="0"/>
    <n v="4.6500000000000004"/>
    <x v="2"/>
    <s v="No"/>
    <x v="0"/>
    <x v="0"/>
    <n v="0"/>
    <s v="No"/>
    <s v="2 Aug 1977"/>
    <x v="29"/>
    <n v="10690.11"/>
    <x v="2"/>
    <s v="tier - 2"/>
    <x v="14"/>
  </r>
  <r>
    <s v="Id1053"/>
    <s v="Ms. Jamie "/>
    <n v="24.29"/>
    <x v="2"/>
    <n v="9.0500000000000007"/>
    <x v="0"/>
    <s v="No"/>
    <x v="0"/>
    <x v="0"/>
    <n v="0"/>
    <s v="No"/>
    <s v="7 Sep 1962"/>
    <x v="5"/>
    <n v="10676.83"/>
    <x v="2"/>
    <s v="tier - 3"/>
    <x v="0"/>
  </r>
  <r>
    <s v="Id1054"/>
    <s v="Mr. Matthew "/>
    <n v="29.39"/>
    <x v="1"/>
    <n v="4.5199999999999996"/>
    <x v="2"/>
    <s v="yes"/>
    <x v="0"/>
    <x v="0"/>
    <n v="0"/>
    <s v="No"/>
    <s v="22 Nov 1976"/>
    <x v="1"/>
    <n v="10665.44"/>
    <x v="2"/>
    <s v="tier - 2"/>
    <x v="14"/>
  </r>
  <r>
    <s v="Id1055"/>
    <s v="Mrs. Emily "/>
    <n v="25.66"/>
    <x v="1"/>
    <n v="4.62"/>
    <x v="2"/>
    <s v="yes"/>
    <x v="0"/>
    <x v="0"/>
    <n v="1"/>
    <s v="No"/>
    <s v="8 Aug 1964"/>
    <x v="13"/>
    <n v="10627.81"/>
    <x v="2"/>
    <s v="tier - 3"/>
    <x v="0"/>
  </r>
  <r>
    <s v="Id1056"/>
    <s v="Ms. Gillian "/>
    <n v="39.11"/>
    <x v="0"/>
    <n v="5.87"/>
    <x v="1"/>
    <s v="No"/>
    <x v="0"/>
    <x v="0"/>
    <n v="0"/>
    <s v="No"/>
    <s v="6 Jul 1990"/>
    <x v="3"/>
    <n v="10620.26"/>
    <x v="2"/>
    <s v="tier - 3"/>
    <x v="1"/>
  </r>
  <r>
    <s v="Id1057"/>
    <s v="Mrs. Brenn "/>
    <n v="43.78"/>
    <x v="0"/>
    <n v="5.71"/>
    <x v="1"/>
    <s v="No"/>
    <x v="0"/>
    <x v="0"/>
    <n v="1"/>
    <s v="No"/>
    <s v="23 Jul 1992"/>
    <x v="34"/>
    <n v="10617.04"/>
    <x v="2"/>
    <s v="tier - 3"/>
    <x v="12"/>
  </r>
  <r>
    <s v="Id1058"/>
    <s v="Ms. Lisa "/>
    <n v="24.35"/>
    <x v="2"/>
    <n v="9.08"/>
    <x v="0"/>
    <s v="No"/>
    <x v="0"/>
    <x v="0"/>
    <n v="0"/>
    <s v="No"/>
    <s v="27 Jun 1965"/>
    <x v="11"/>
    <n v="10608.67"/>
    <x v="2"/>
    <s v="tier - 3"/>
    <x v="1"/>
  </r>
  <r>
    <s v="Id1059"/>
    <s v="Mr. Matt "/>
    <n v="40.299999999999997"/>
    <x v="0"/>
    <n v="5.3"/>
    <x v="2"/>
    <s v="yes"/>
    <x v="0"/>
    <x v="0"/>
    <n v="2"/>
    <s v="No"/>
    <s v="2 Jul 1966"/>
    <x v="24"/>
    <n v="10602.39"/>
    <x v="2"/>
    <s v="tier - 3"/>
    <x v="3"/>
  </r>
  <r>
    <s v="Id1060"/>
    <s v="Mr. Thomas "/>
    <n v="32.774999999999999"/>
    <x v="0"/>
    <n v="11.76"/>
    <x v="0"/>
    <s v="yes"/>
    <x v="0"/>
    <x v="0"/>
    <n v="0"/>
    <s v="No"/>
    <s v="23 Jun 1967"/>
    <x v="22"/>
    <n v="10601.63"/>
    <x v="2"/>
    <s v="tier - 2"/>
    <x v="1"/>
  </r>
  <r>
    <s v="Id1061"/>
    <s v="Mr. Kevin "/>
    <n v="39.6"/>
    <x v="0"/>
    <n v="5.1100000000000003"/>
    <x v="2"/>
    <s v="yes"/>
    <x v="0"/>
    <x v="0"/>
    <n v="2"/>
    <s v="No"/>
    <s v="20 Jul 1966"/>
    <x v="24"/>
    <n v="10601.41"/>
    <x v="2"/>
    <s v="tier - 2"/>
    <x v="3"/>
  </r>
  <r>
    <s v="Id1062"/>
    <s v="Mr. William "/>
    <n v="30.97"/>
    <x v="0"/>
    <n v="5.54"/>
    <x v="2"/>
    <s v="No"/>
    <x v="0"/>
    <x v="0"/>
    <n v="2"/>
    <s v="No"/>
    <s v="14 Dec 1972"/>
    <x v="28"/>
    <n v="10600.55"/>
    <x v="2"/>
    <s v="tier - 1"/>
    <x v="1"/>
  </r>
  <r>
    <s v="Id1063"/>
    <s v="Mr. Gal "/>
    <n v="27.645"/>
    <x v="1"/>
    <n v="8.8699999999999992"/>
    <x v="0"/>
    <s v="yes"/>
    <x v="0"/>
    <x v="0"/>
    <n v="0"/>
    <s v="No"/>
    <s v="29 Nov 1967"/>
    <x v="22"/>
    <n v="10594.5"/>
    <x v="2"/>
    <s v="tier - 1"/>
    <x v="1"/>
  </r>
  <r>
    <s v="Id1064"/>
    <s v="Mr. Anton "/>
    <n v="34.43"/>
    <x v="0"/>
    <n v="5.96"/>
    <x v="1"/>
    <s v="yes"/>
    <x v="0"/>
    <x v="0"/>
    <n v="2"/>
    <s v="No"/>
    <s v="3 Nov 1966"/>
    <x v="24"/>
    <n v="10594.23"/>
    <x v="2"/>
    <s v="tier - 3"/>
    <x v="0"/>
  </r>
  <r>
    <s v="Id1065"/>
    <s v="  "/>
    <n v="39.6"/>
    <x v="0"/>
    <n v="4.4400000000000004"/>
    <x v="2"/>
    <s v="yes"/>
    <x v="0"/>
    <x v="1"/>
    <n v="1"/>
    <s v="No"/>
    <s v="25 Dec 1969"/>
    <x v="16"/>
    <n v="10579.71"/>
    <x v="2"/>
    <s v="tier - 3"/>
    <x v="0"/>
  </r>
  <r>
    <s v="Id1066"/>
    <s v="Mr. Florian "/>
    <n v="22.1"/>
    <x v="2"/>
    <n v="4.6500000000000004"/>
    <x v="2"/>
    <s v="yes"/>
    <x v="0"/>
    <x v="0"/>
    <n v="2"/>
    <s v="No"/>
    <s v="11 Dec 1966"/>
    <x v="24"/>
    <n v="10577.09"/>
    <x v="2"/>
    <s v="tier - 3"/>
    <x v="3"/>
  </r>
  <r>
    <s v="Id1067"/>
    <s v="Ms. Karen "/>
    <n v="33.25"/>
    <x v="0"/>
    <n v="5.64"/>
    <x v="2"/>
    <s v="yes"/>
    <x v="0"/>
    <x v="1"/>
    <n v="1"/>
    <s v="No"/>
    <s v="17 Jul 1969"/>
    <x v="16"/>
    <n v="10564.88"/>
    <x v="2"/>
    <s v="tier - 1"/>
    <x v="2"/>
  </r>
  <r>
    <s v="Id1068"/>
    <s v="Mr. Scott "/>
    <n v="33.33"/>
    <x v="0"/>
    <n v="10.19"/>
    <x v="0"/>
    <s v="No"/>
    <x v="0"/>
    <x v="0"/>
    <n v="0"/>
    <s v="No"/>
    <s v="29 Jun 1971"/>
    <x v="14"/>
    <n v="10560.49"/>
    <x v="2"/>
    <s v="tier - 2"/>
    <x v="0"/>
  </r>
  <r>
    <s v="Id1069"/>
    <s v="Ms. Claire "/>
    <n v="30.5"/>
    <x v="0"/>
    <n v="10.79"/>
    <x v="0"/>
    <s v="No"/>
    <x v="0"/>
    <x v="0"/>
    <n v="0"/>
    <s v="No"/>
    <s v="26 Sep 1971"/>
    <x v="14"/>
    <n v="10546.48"/>
    <x v="2"/>
    <s v="tier - 3"/>
    <x v="3"/>
  </r>
  <r>
    <s v="Id1070"/>
    <s v="Ms. Lynn "/>
    <n v="30.3"/>
    <x v="0"/>
    <n v="4.24"/>
    <x v="2"/>
    <s v="No"/>
    <x v="0"/>
    <x v="0"/>
    <n v="0"/>
    <s v="No"/>
    <s v="25 Oct 1977"/>
    <x v="29"/>
    <n v="10495.6"/>
    <x v="2"/>
    <s v="tier - 1"/>
    <x v="1"/>
  </r>
  <r>
    <s v="Id1071"/>
    <s v="Ms. Sharon "/>
    <n v="26.22"/>
    <x v="1"/>
    <n v="5.83"/>
    <x v="1"/>
    <s v="No"/>
    <x v="0"/>
    <x v="0"/>
    <n v="2"/>
    <s v="No"/>
    <s v="19 Oct 1972"/>
    <x v="28"/>
    <n v="10493.95"/>
    <x v="2"/>
    <s v="tier - 1"/>
    <x v="1"/>
  </r>
  <r>
    <s v="Id1072"/>
    <s v="Mrs. Candice "/>
    <n v="29.99"/>
    <x v="1"/>
    <n v="11.85"/>
    <x v="0"/>
    <s v="No"/>
    <x v="0"/>
    <x v="0"/>
    <n v="0"/>
    <s v="No"/>
    <s v="21 Aug 1978"/>
    <x v="9"/>
    <n v="10486.55"/>
    <x v="2"/>
    <s v="tier - 3"/>
    <x v="15"/>
  </r>
  <r>
    <s v="Id1073"/>
    <s v="Ms. Jennifer "/>
    <n v="36.380000000000003"/>
    <x v="0"/>
    <n v="5.98"/>
    <x v="1"/>
    <s v="No"/>
    <x v="0"/>
    <x v="0"/>
    <n v="1"/>
    <s v="No"/>
    <s v="28 Jun 1987"/>
    <x v="38"/>
    <n v="10464.83"/>
    <x v="2"/>
    <s v="tier - 1"/>
    <x v="1"/>
  </r>
  <r>
    <s v="Id1074"/>
    <s v="Mr. Eric "/>
    <n v="31.16"/>
    <x v="0"/>
    <n v="4.26"/>
    <x v="2"/>
    <s v="yes"/>
    <x v="0"/>
    <x v="1"/>
    <n v="1"/>
    <s v="No"/>
    <s v="22 Sep 1969"/>
    <x v="16"/>
    <n v="10461.98"/>
    <x v="2"/>
    <s v="tier - 1"/>
    <x v="1"/>
  </r>
  <r>
    <s v="Id1075"/>
    <s v="Mr. Bryan "/>
    <n v="25.55"/>
    <x v="1"/>
    <n v="4.96"/>
    <x v="2"/>
    <s v="yes"/>
    <x v="0"/>
    <x v="0"/>
    <n v="1"/>
    <s v="No"/>
    <s v="27 Jul 1964"/>
    <x v="13"/>
    <n v="10459.19"/>
    <x v="2"/>
    <s v="tier - 1"/>
    <x v="0"/>
  </r>
  <r>
    <s v="Id1076"/>
    <s v="Mr. Devon "/>
    <n v="28.77"/>
    <x v="1"/>
    <n v="4"/>
    <x v="2"/>
    <s v="yes"/>
    <x v="0"/>
    <x v="0"/>
    <n v="0"/>
    <s v="No"/>
    <s v="3 Aug 1976"/>
    <x v="1"/>
    <n v="10455.14"/>
    <x v="2"/>
    <s v="tier - 2"/>
    <x v="14"/>
  </r>
  <r>
    <s v="Id1077"/>
    <s v="Ms. Elena "/>
    <n v="23.14"/>
    <x v="2"/>
    <n v="4.1500000000000004"/>
    <x v="2"/>
    <s v="yes"/>
    <x v="0"/>
    <x v="0"/>
    <n v="1"/>
    <s v="No"/>
    <s v="14 Oct 1964"/>
    <x v="13"/>
    <n v="10455.1"/>
    <x v="2"/>
    <s v="tier - 1"/>
    <x v="1"/>
  </r>
  <r>
    <s v="Id1078"/>
    <s v="Mr. Chris "/>
    <n v="39.6"/>
    <x v="0"/>
    <n v="11.36"/>
    <x v="0"/>
    <s v="No"/>
    <x v="0"/>
    <x v="0"/>
    <n v="0"/>
    <s v="No"/>
    <s v="8 Nov 1968"/>
    <x v="0"/>
    <n v="10450.549999999999"/>
    <x v="2"/>
    <s v="tier - 1"/>
    <x v="3"/>
  </r>
  <r>
    <s v="Id1079"/>
    <s v="Mr. Bert "/>
    <n v="29.2"/>
    <x v="1"/>
    <n v="7.53"/>
    <x v="0"/>
    <s v="No"/>
    <x v="0"/>
    <x v="0"/>
    <n v="0"/>
    <s v="No"/>
    <s v="29 Aug 1968"/>
    <x v="0"/>
    <n v="10436.1"/>
    <x v="2"/>
    <s v="tier - 3"/>
    <x v="3"/>
  </r>
  <r>
    <s v="Id1080"/>
    <s v="Mr. John "/>
    <n v="32.774999999999999"/>
    <x v="0"/>
    <n v="7.95"/>
    <x v="0"/>
    <s v="No"/>
    <x v="0"/>
    <x v="0"/>
    <n v="0"/>
    <s v="No"/>
    <s v="23 Aug 1968"/>
    <x v="0"/>
    <n v="10435.07"/>
    <x v="2"/>
    <s v="tier - 1"/>
    <x v="4"/>
  </r>
  <r>
    <s v="Id1081"/>
    <s v="Mr. Daniel "/>
    <n v="24.035"/>
    <x v="2"/>
    <n v="8.5"/>
    <x v="0"/>
    <s v="No"/>
    <x v="0"/>
    <x v="0"/>
    <n v="0"/>
    <s v="No"/>
    <s v="27 Dec 1968"/>
    <x v="0"/>
    <n v="10422.92"/>
    <x v="2"/>
    <s v="tier - 1"/>
    <x v="6"/>
  </r>
  <r>
    <s v="Id1082"/>
    <s v="Mrs. Lisa "/>
    <n v="30.55"/>
    <x v="0"/>
    <n v="5.89"/>
    <x v="1"/>
    <s v="No"/>
    <x v="0"/>
    <x v="1"/>
    <n v="1"/>
    <s v="No"/>
    <s v="25 Nov 1979"/>
    <x v="18"/>
    <n v="10419.65"/>
    <x v="2"/>
    <s v="tier - 2"/>
    <x v="15"/>
  </r>
  <r>
    <s v="Id1083"/>
    <s v="Mrs. Kristine "/>
    <n v="28.81"/>
    <x v="1"/>
    <n v="8.76"/>
    <x v="0"/>
    <s v="No"/>
    <x v="0"/>
    <x v="0"/>
    <n v="2"/>
    <s v="No"/>
    <s v="11 Oct 1973"/>
    <x v="30"/>
    <n v="10419.59"/>
    <x v="2"/>
    <s v="tier - 2"/>
    <x v="15"/>
  </r>
  <r>
    <s v="Id1084"/>
    <s v="Mr. Paul "/>
    <n v="31.66"/>
    <x v="0"/>
    <n v="4.1100000000000003"/>
    <x v="2"/>
    <s v="No"/>
    <x v="0"/>
    <x v="0"/>
    <n v="0"/>
    <s v="No"/>
    <s v="24 Oct 1980"/>
    <x v="25"/>
    <n v="10407.98"/>
    <x v="2"/>
    <s v="tier - 1"/>
    <x v="14"/>
  </r>
  <r>
    <s v="Id1085"/>
    <s v="Mr. Bryan "/>
    <n v="28.215"/>
    <x v="1"/>
    <n v="7.56"/>
    <x v="0"/>
    <s v="yes"/>
    <x v="0"/>
    <x v="0"/>
    <n v="1"/>
    <s v="No"/>
    <s v="5 Jun 1975"/>
    <x v="19"/>
    <n v="10407.09"/>
    <x v="2"/>
    <s v="tier - 1"/>
    <x v="5"/>
  </r>
  <r>
    <s v="Id1086"/>
    <s v="Mr. Chris "/>
    <n v="26.12"/>
    <x v="1"/>
    <n v="4.17"/>
    <x v="2"/>
    <s v="yes"/>
    <x v="0"/>
    <x v="1"/>
    <n v="1"/>
    <s v="No"/>
    <s v="7 Jul 1969"/>
    <x v="16"/>
    <n v="10403.27"/>
    <x v="2"/>
    <s v="tier - 2"/>
    <x v="16"/>
  </r>
  <r>
    <s v="Id1087"/>
    <s v="Ms. Milah "/>
    <n v="36.630000000000003"/>
    <x v="0"/>
    <n v="11.42"/>
    <x v="0"/>
    <s v="No"/>
    <x v="0"/>
    <x v="0"/>
    <n v="2"/>
    <s v="No"/>
    <s v="19 Sep 1973"/>
    <x v="30"/>
    <n v="10381.48"/>
    <x v="2"/>
    <s v="tier - 3"/>
    <x v="0"/>
  </r>
  <r>
    <s v="Id1088"/>
    <s v="Ms. Annette "/>
    <n v="33.344999999999999"/>
    <x v="0"/>
    <n v="7.33"/>
    <x v="0"/>
    <s v="No"/>
    <x v="0"/>
    <x v="0"/>
    <n v="2"/>
    <s v="No"/>
    <s v="29 Sep 1973"/>
    <x v="30"/>
    <n v="10370.91"/>
    <x v="2"/>
    <s v="tier - 3"/>
    <x v="2"/>
  </r>
  <r>
    <s v="Id1089"/>
    <s v="Mrs. Yoko "/>
    <n v="27.11"/>
    <x v="1"/>
    <n v="6.7"/>
    <x v="0"/>
    <s v="No"/>
    <x v="0"/>
    <x v="0"/>
    <n v="0"/>
    <s v="No"/>
    <s v="6 Sep 1971"/>
    <x v="14"/>
    <n v="10356.67"/>
    <x v="2"/>
    <s v="tier - 1"/>
    <x v="15"/>
  </r>
  <r>
    <s v="Id1090"/>
    <s v="Ms. Laura "/>
    <n v="26.6"/>
    <x v="1"/>
    <n v="5.27"/>
    <x v="2"/>
    <s v="yes"/>
    <x v="0"/>
    <x v="1"/>
    <n v="1"/>
    <s v="No"/>
    <s v="17 Jun 1969"/>
    <x v="16"/>
    <n v="10355.64"/>
    <x v="2"/>
    <s v="tier - 1"/>
    <x v="1"/>
  </r>
  <r>
    <s v="Id1091"/>
    <s v="Ms. Tess "/>
    <n v="30.41"/>
    <x v="0"/>
    <n v="7.72"/>
    <x v="0"/>
    <s v="No"/>
    <x v="0"/>
    <x v="0"/>
    <n v="0"/>
    <s v="No"/>
    <s v="29 Sep 1974"/>
    <x v="19"/>
    <n v="10352.48"/>
    <x v="2"/>
    <s v="tier - 1"/>
    <x v="1"/>
  </r>
  <r>
    <s v="Id1092"/>
    <s v="Mr. William "/>
    <n v="28.98"/>
    <x v="1"/>
    <n v="8.68"/>
    <x v="0"/>
    <s v="No"/>
    <x v="0"/>
    <x v="0"/>
    <n v="2"/>
    <s v="No"/>
    <s v="8 Aug 1973"/>
    <x v="30"/>
    <n v="10345.93"/>
    <x v="2"/>
    <s v="tier - 2"/>
    <x v="14"/>
  </r>
  <r>
    <s v="Id1093"/>
    <s v="Ms. Paige "/>
    <n v="31.24"/>
    <x v="0"/>
    <n v="9.8000000000000007"/>
    <x v="0"/>
    <s v="No"/>
    <x v="0"/>
    <x v="0"/>
    <n v="0"/>
    <s v="No"/>
    <s v="19 Jul 1968"/>
    <x v="0"/>
    <n v="10338.93"/>
    <x v="2"/>
    <s v="tier - 1"/>
    <x v="0"/>
  </r>
  <r>
    <s v="Id1094"/>
    <s v="Mr. Matthew "/>
    <n v="31.54"/>
    <x v="0"/>
    <n v="4.4400000000000004"/>
    <x v="2"/>
    <s v="No"/>
    <x v="0"/>
    <x v="0"/>
    <n v="0"/>
    <s v="No"/>
    <s v="21 Jul 1982"/>
    <x v="37"/>
    <n v="10329.06"/>
    <x v="2"/>
    <s v="tier - 1"/>
    <x v="14"/>
  </r>
  <r>
    <s v="Id1095"/>
    <s v="Mr. Matthew "/>
    <n v="38.6"/>
    <x v="0"/>
    <n v="7.19"/>
    <x v="0"/>
    <s v="yes"/>
    <x v="0"/>
    <x v="0"/>
    <n v="2"/>
    <s v="No"/>
    <s v="1 Dec 1970"/>
    <x v="2"/>
    <n v="10325.209999999999"/>
    <x v="2"/>
    <s v="tier - 3"/>
    <x v="3"/>
  </r>
  <r>
    <s v="Id1096"/>
    <s v="Mrs. Maria "/>
    <n v="37.950000000000003"/>
    <x v="0"/>
    <n v="6.06"/>
    <x v="1"/>
    <s v="No"/>
    <x v="0"/>
    <x v="0"/>
    <n v="0"/>
    <s v="No"/>
    <s v="21 Aug 1991"/>
    <x v="42"/>
    <n v="10322.9"/>
    <x v="2"/>
    <s v="tier - 1"/>
    <x v="12"/>
  </r>
  <r>
    <s v="Id1097"/>
    <s v="Ms. Stephanie "/>
    <n v="38.97"/>
    <x v="0"/>
    <n v="5.12"/>
    <x v="2"/>
    <s v="No"/>
    <x v="0"/>
    <x v="0"/>
    <n v="0"/>
    <s v="No"/>
    <s v="17 Nov 1991"/>
    <x v="42"/>
    <n v="10315.91"/>
    <x v="2"/>
    <s v="tier - 2"/>
    <x v="1"/>
  </r>
  <r>
    <s v="Id1098"/>
    <s v="Ms. Tiffany "/>
    <n v="21.2"/>
    <x v="2"/>
    <n v="10.72"/>
    <x v="0"/>
    <s v="No"/>
    <x v="0"/>
    <x v="0"/>
    <n v="0"/>
    <s v="No"/>
    <s v="12 Jul 1962"/>
    <x v="5"/>
    <n v="10310.780000000001"/>
    <x v="2"/>
    <s v="tier - 3"/>
    <x v="1"/>
  </r>
  <r>
    <s v="Id1099"/>
    <s v="Ms. Sara "/>
    <n v="23.96"/>
    <x v="2"/>
    <n v="9.58"/>
    <x v="0"/>
    <s v="yes"/>
    <x v="0"/>
    <x v="1"/>
    <n v="1"/>
    <s v="No"/>
    <s v="24 Sep 1963"/>
    <x v="8"/>
    <n v="10308.040000000001"/>
    <x v="2"/>
    <s v="tier - 1"/>
    <x v="0"/>
  </r>
  <r>
    <s v="Id1100"/>
    <s v="Mr. Scott "/>
    <n v="35.93"/>
    <x v="0"/>
    <n v="6.4"/>
    <x v="1"/>
    <s v="yes"/>
    <x v="0"/>
    <x v="0"/>
    <n v="1"/>
    <s v="No"/>
    <s v="14 Sep 1988"/>
    <x v="23"/>
    <n v="10276.99"/>
    <x v="2"/>
    <s v="tier - 1"/>
    <x v="14"/>
  </r>
  <r>
    <s v="Id1101"/>
    <s v="Mrs. Lauren "/>
    <n v="26.11"/>
    <x v="1"/>
    <n v="6.8"/>
    <x v="0"/>
    <s v="yes"/>
    <x v="0"/>
    <x v="0"/>
    <n v="2"/>
    <s v="No"/>
    <s v="21 Jun 1970"/>
    <x v="2"/>
    <n v="10274.33"/>
    <x v="2"/>
    <s v="tier - 1"/>
    <x v="2"/>
  </r>
  <r>
    <s v="Id1102"/>
    <s v="Mr. Scott "/>
    <n v="32.299999999999997"/>
    <x v="0"/>
    <n v="9.48"/>
    <x v="0"/>
    <s v="No"/>
    <x v="0"/>
    <x v="0"/>
    <n v="2"/>
    <s v="No"/>
    <s v="27 Nov 1973"/>
    <x v="30"/>
    <n v="10269.459999999999"/>
    <x v="2"/>
    <s v="tier - 3"/>
    <x v="1"/>
  </r>
  <r>
    <s v="Id1103"/>
    <s v="Mr. Brian "/>
    <n v="28.69"/>
    <x v="1"/>
    <n v="7.45"/>
    <x v="0"/>
    <s v="No"/>
    <x v="0"/>
    <x v="0"/>
    <n v="2"/>
    <s v="No"/>
    <s v="5 Sep 1973"/>
    <x v="30"/>
    <n v="10264.44"/>
    <x v="2"/>
    <s v="tier - 2"/>
    <x v="1"/>
  </r>
  <r>
    <s v="Id1104"/>
    <s v="Ms. Kaitlin "/>
    <n v="31.28"/>
    <x v="0"/>
    <n v="6.94"/>
    <x v="0"/>
    <s v="yes"/>
    <x v="0"/>
    <x v="0"/>
    <n v="1"/>
    <s v="No"/>
    <s v="15 Aug 1975"/>
    <x v="27"/>
    <n v="10259.129999999999"/>
    <x v="2"/>
    <s v="tier - 2"/>
    <x v="3"/>
  </r>
  <r>
    <s v="Id1105"/>
    <s v="Mr. Mohammad "/>
    <n v="30.21"/>
    <x v="0"/>
    <n v="7.83"/>
    <x v="0"/>
    <s v="No"/>
    <x v="0"/>
    <x v="0"/>
    <n v="0"/>
    <s v="No"/>
    <s v="23 Sep 1968"/>
    <x v="0"/>
    <n v="10231.5"/>
    <x v="2"/>
    <s v="tier - 1"/>
    <x v="1"/>
  </r>
  <r>
    <s v="Id1106"/>
    <s v="Mr. Charlie "/>
    <n v="38.28"/>
    <x v="0"/>
    <n v="10.17"/>
    <x v="0"/>
    <s v="yes"/>
    <x v="0"/>
    <x v="0"/>
    <n v="0"/>
    <s v="No"/>
    <s v="28 Jun 1967"/>
    <x v="22"/>
    <n v="10226.280000000001"/>
    <x v="2"/>
    <s v="tier - 3"/>
    <x v="0"/>
  </r>
  <r>
    <s v="Id1107"/>
    <s v="Mr. Brent "/>
    <n v="29.9"/>
    <x v="1"/>
    <n v="8.9600000000000009"/>
    <x v="0"/>
    <s v="yes"/>
    <x v="0"/>
    <x v="0"/>
    <n v="0"/>
    <s v="No"/>
    <s v="26 Sep 1967"/>
    <x v="22"/>
    <n v="10214.64"/>
    <x v="2"/>
    <s v="tier - 2"/>
    <x v="3"/>
  </r>
  <r>
    <s v="Id1108"/>
    <s v="Ms. Kelli "/>
    <n v="23.18"/>
    <x v="2"/>
    <n v="6.96"/>
    <x v="0"/>
    <s v="yes"/>
    <x v="0"/>
    <x v="0"/>
    <n v="2"/>
    <s v="No"/>
    <s v="24 Dec 1970"/>
    <x v="2"/>
    <n v="10197.77"/>
    <x v="2"/>
    <s v="tier - 1"/>
    <x v="2"/>
  </r>
  <r>
    <s v="Id1109"/>
    <s v="Mrs. Sheridan "/>
    <n v="33.020000000000003"/>
    <x v="0"/>
    <n v="5.07"/>
    <x v="2"/>
    <s v="yes"/>
    <x v="0"/>
    <x v="0"/>
    <n v="0"/>
    <s v="No"/>
    <s v="16 Oct 1985"/>
    <x v="17"/>
    <n v="10191.82"/>
    <x v="2"/>
    <s v="tier - 2"/>
    <x v="12"/>
  </r>
  <r>
    <s v="Id1110"/>
    <s v="Mrs. Sarah "/>
    <n v="27.29"/>
    <x v="1"/>
    <n v="5.85"/>
    <x v="1"/>
    <s v="No"/>
    <x v="0"/>
    <x v="0"/>
    <n v="2"/>
    <s v="No"/>
    <s v="10 Jul 1972"/>
    <x v="28"/>
    <n v="10160.870000000001"/>
    <x v="2"/>
    <s v="tier - 3"/>
    <x v="15"/>
  </r>
  <r>
    <s v="Id1111"/>
    <s v="Ms. Jennifer "/>
    <n v="23.18"/>
    <x v="2"/>
    <n v="10.56"/>
    <x v="0"/>
    <s v="No"/>
    <x v="0"/>
    <x v="0"/>
    <n v="2"/>
    <s v="No"/>
    <s v="13 Oct 1973"/>
    <x v="30"/>
    <n v="10156.780000000001"/>
    <x v="2"/>
    <s v="tier - 2"/>
    <x v="1"/>
  </r>
  <r>
    <s v="Id1112"/>
    <s v="Mrs. Laura "/>
    <n v="32.659999999999997"/>
    <x v="0"/>
    <n v="8.92"/>
    <x v="0"/>
    <s v="yes"/>
    <x v="0"/>
    <x v="0"/>
    <n v="0"/>
    <s v="No"/>
    <s v="12 Jun 1981"/>
    <x v="36"/>
    <n v="10146.129999999999"/>
    <x v="2"/>
    <s v="tier - 1"/>
    <x v="15"/>
  </r>
  <r>
    <s v="Id1113"/>
    <s v="Mr. Thomas "/>
    <n v="30.78"/>
    <x v="0"/>
    <n v="8.6300000000000008"/>
    <x v="0"/>
    <s v="No"/>
    <x v="0"/>
    <x v="0"/>
    <n v="0"/>
    <s v="No"/>
    <s v="30 Dec 1974"/>
    <x v="19"/>
    <n v="10141.14"/>
    <x v="2"/>
    <s v="tier - 1"/>
    <x v="4"/>
  </r>
  <r>
    <s v="Id1114"/>
    <s v="Ms. Gisele "/>
    <n v="47.2"/>
    <x v="0"/>
    <n v="6.29"/>
    <x v="1"/>
    <s v="yes"/>
    <x v="0"/>
    <x v="1"/>
    <n v="1"/>
    <s v="No"/>
    <s v="5 Sep 1997"/>
    <x v="31"/>
    <n v="10139.84"/>
    <x v="2"/>
    <s v="tier - 2"/>
    <x v="1"/>
  </r>
  <r>
    <s v="Id1115"/>
    <s v="Ms. Myra "/>
    <n v="31.6"/>
    <x v="0"/>
    <n v="5.75"/>
    <x v="1"/>
    <s v="No"/>
    <x v="0"/>
    <x v="0"/>
    <n v="2"/>
    <s v="No"/>
    <s v="16 Nov 1972"/>
    <x v="28"/>
    <n v="10118.42"/>
    <x v="2"/>
    <s v="tier - 3"/>
    <x v="3"/>
  </r>
  <r>
    <s v="Id1116"/>
    <s v="Ms. Melissa "/>
    <n v="33.914999999999999"/>
    <x v="0"/>
    <n v="6.66"/>
    <x v="0"/>
    <s v="yes"/>
    <x v="0"/>
    <x v="0"/>
    <n v="1"/>
    <s v="No"/>
    <s v="2 Jul 1975"/>
    <x v="27"/>
    <n v="10115.01"/>
    <x v="2"/>
    <s v="tier - 3"/>
    <x v="1"/>
  </r>
  <r>
    <s v="Id1117"/>
    <s v="Ms. Eleanor "/>
    <n v="23.54"/>
    <x v="2"/>
    <n v="5.0999999999999996"/>
    <x v="2"/>
    <s v="No"/>
    <x v="0"/>
    <x v="0"/>
    <n v="2"/>
    <s v="No"/>
    <s v="8 Aug 1972"/>
    <x v="28"/>
    <n v="10107.219999999999"/>
    <x v="2"/>
    <s v="tier - 1"/>
    <x v="0"/>
  </r>
  <r>
    <s v="Id1118"/>
    <s v="Ms. Elizabeth "/>
    <n v="27.074999999999999"/>
    <x v="1"/>
    <n v="4.41"/>
    <x v="2"/>
    <s v="No"/>
    <x v="0"/>
    <x v="0"/>
    <n v="2"/>
    <s v="No"/>
    <s v="19 Oct 1972"/>
    <x v="28"/>
    <n v="10106.129999999999"/>
    <x v="2"/>
    <s v="tier - 1"/>
    <x v="2"/>
  </r>
  <r>
    <s v="Id1119"/>
    <s v="Mr. Kenneth "/>
    <n v="25.8"/>
    <x v="1"/>
    <n v="5.52"/>
    <x v="2"/>
    <s v="yes"/>
    <x v="0"/>
    <x v="0"/>
    <n v="0"/>
    <s v="No"/>
    <s v="19 Dec 1976"/>
    <x v="1"/>
    <n v="10096.969999999999"/>
    <x v="2"/>
    <s v="tier - 2"/>
    <x v="3"/>
  </r>
  <r>
    <s v="Id1120"/>
    <s v="Mr. Robert "/>
    <n v="36.1"/>
    <x v="0"/>
    <n v="4.62"/>
    <x v="2"/>
    <s v="yes"/>
    <x v="0"/>
    <x v="1"/>
    <n v="1"/>
    <s v="No"/>
    <s v="3 Jul 1969"/>
    <x v="16"/>
    <n v="10085.85"/>
    <x v="2"/>
    <s v="tier - 3"/>
    <x v="3"/>
  </r>
  <r>
    <s v="Id1121"/>
    <s v="Mr. Thomas "/>
    <n v="30.495000000000001"/>
    <x v="0"/>
    <n v="5.74"/>
    <x v="1"/>
    <s v="yes"/>
    <x v="0"/>
    <x v="1"/>
    <n v="1"/>
    <s v="No"/>
    <s v="27 Oct 1969"/>
    <x v="16"/>
    <n v="10072.06"/>
    <x v="2"/>
    <s v="tier - 1"/>
    <x v="6"/>
  </r>
  <r>
    <s v="Id1122"/>
    <s v="Mr. Matthew "/>
    <n v="21.4"/>
    <x v="2"/>
    <n v="6.3"/>
    <x v="1"/>
    <s v="yes"/>
    <x v="0"/>
    <x v="1"/>
    <n v="1"/>
    <s v="No"/>
    <s v="22 Aug 1969"/>
    <x v="16"/>
    <n v="10065.41"/>
    <x v="2"/>
    <s v="tier - 2"/>
    <x v="3"/>
  </r>
  <r>
    <s v="Id1123"/>
    <s v="Ms. Mallory "/>
    <n v="32.299999999999997"/>
    <x v="0"/>
    <n v="10.27"/>
    <x v="0"/>
    <s v="No"/>
    <x v="0"/>
    <x v="0"/>
    <n v="0"/>
    <s v="No"/>
    <s v="30 Aug 1974"/>
    <x v="19"/>
    <n v="10043.25"/>
    <x v="2"/>
    <s v="tier - 2"/>
    <x v="2"/>
  </r>
  <r>
    <s v="Id1124"/>
    <s v="Mr. Christopher "/>
    <n v="29.78"/>
    <x v="1"/>
    <n v="5.85"/>
    <x v="1"/>
    <s v="No"/>
    <x v="0"/>
    <x v="1"/>
    <n v="1"/>
    <s v="No"/>
    <s v="28 Dec 1979"/>
    <x v="18"/>
    <n v="10027.15"/>
    <x v="2"/>
    <s v="tier - 1"/>
    <x v="14"/>
  </r>
  <r>
    <s v="Id1125"/>
    <s v="Mrs. Jamie "/>
    <n v="34.76"/>
    <x v="0"/>
    <n v="5.92"/>
    <x v="1"/>
    <s v="yes"/>
    <x v="0"/>
    <x v="0"/>
    <n v="1"/>
    <s v="No"/>
    <s v="3 Jul 1988"/>
    <x v="23"/>
    <n v="10011.44"/>
    <x v="2"/>
    <s v="tier - 3"/>
    <x v="12"/>
  </r>
  <r>
    <s v="Id1126"/>
    <s v="Ms. Ariell "/>
    <n v="18.335000000000001"/>
    <x v="3"/>
    <n v="10.01"/>
    <x v="0"/>
    <s v="yes"/>
    <x v="0"/>
    <x v="0"/>
    <n v="2"/>
    <s v="No"/>
    <s v="11 Aug 1970"/>
    <x v="2"/>
    <n v="9991.0400000000009"/>
    <x v="1"/>
    <s v="tier - 3"/>
    <x v="1"/>
  </r>
  <r>
    <s v="Id1127"/>
    <s v="Mr. Christopher "/>
    <n v="32.299999999999997"/>
    <x v="0"/>
    <n v="9.59"/>
    <x v="0"/>
    <s v="No"/>
    <x v="0"/>
    <x v="0"/>
    <n v="0"/>
    <s v="No"/>
    <s v="6 Oct 1971"/>
    <x v="14"/>
    <n v="9964.06"/>
    <x v="1"/>
    <s v="tier - 2"/>
    <x v="9"/>
  </r>
  <r>
    <s v="Id1128"/>
    <s v="Mr. Ryan "/>
    <n v="27.74"/>
    <x v="1"/>
    <n v="10.37"/>
    <x v="0"/>
    <s v="No"/>
    <x v="0"/>
    <x v="0"/>
    <n v="0"/>
    <s v="No"/>
    <s v="26 Dec 1971"/>
    <x v="14"/>
    <n v="9957.7199999999993"/>
    <x v="1"/>
    <s v="tier - 3"/>
    <x v="11"/>
  </r>
  <r>
    <s v="Id1129"/>
    <s v="Mr. Thomas "/>
    <n v="24"/>
    <x v="2"/>
    <n v="4.01"/>
    <x v="2"/>
    <s v="yes"/>
    <x v="0"/>
    <x v="0"/>
    <n v="1"/>
    <s v="No"/>
    <s v="11 Sep 1964"/>
    <x v="13"/>
    <n v="9933.44"/>
    <x v="2"/>
    <s v="tier - 3"/>
    <x v="0"/>
  </r>
  <r>
    <s v="Id1130"/>
    <s v="Ms. Katie "/>
    <n v="31.78"/>
    <x v="0"/>
    <n v="4.24"/>
    <x v="2"/>
    <s v="yes"/>
    <x v="0"/>
    <x v="1"/>
    <n v="1"/>
    <s v="No"/>
    <s v="3 Dec 1983"/>
    <x v="33"/>
    <n v="9931.9599999999991"/>
    <x v="1"/>
    <s v="tier - 2"/>
    <x v="1"/>
  </r>
  <r>
    <s v="Id1131"/>
    <s v="Mrs. Rachelle "/>
    <n v="32.25"/>
    <x v="0"/>
    <n v="5.36"/>
    <x v="2"/>
    <s v="yes"/>
    <x v="0"/>
    <x v="0"/>
    <n v="0"/>
    <s v="No"/>
    <s v="19 Aug 1985"/>
    <x v="17"/>
    <n v="9930.64"/>
    <x v="1"/>
    <s v="tier - 3"/>
    <x v="15"/>
  </r>
  <r>
    <s v="Id1132"/>
    <s v="Ms. Colleen "/>
    <n v="30.114999999999998"/>
    <x v="0"/>
    <n v="4.99"/>
    <x v="2"/>
    <s v="No"/>
    <x v="0"/>
    <x v="0"/>
    <n v="2"/>
    <s v="No"/>
    <s v="14 Sep 1972"/>
    <x v="28"/>
    <n v="9910.36"/>
    <x v="1"/>
    <s v="tier - 3"/>
    <x v="1"/>
  </r>
  <r>
    <s v="Id1133"/>
    <s v="Mr. Gregory "/>
    <n v="22.41"/>
    <x v="2"/>
    <n v="8.68"/>
    <x v="0"/>
    <s v="No"/>
    <x v="0"/>
    <x v="0"/>
    <n v="0"/>
    <s v="No"/>
    <s v="17 Aug 1962"/>
    <x v="5"/>
    <n v="9907.83"/>
    <x v="2"/>
    <s v="tier - 2"/>
    <x v="0"/>
  </r>
  <r>
    <s v="Id1134"/>
    <s v="Ms. Lara "/>
    <n v="45.72"/>
    <x v="0"/>
    <n v="4.2300000000000004"/>
    <x v="2"/>
    <s v="yes"/>
    <x v="0"/>
    <x v="0"/>
    <n v="0"/>
    <s v="No"/>
    <s v="8 Jul 1996"/>
    <x v="45"/>
    <n v="9894.69"/>
    <x v="1"/>
    <s v="tier - 3"/>
    <x v="1"/>
  </r>
  <r>
    <s v="Id1135"/>
    <s v="Ms. Megan "/>
    <n v="25"/>
    <x v="1"/>
    <n v="5.32"/>
    <x v="2"/>
    <s v="yes"/>
    <x v="0"/>
    <x v="0"/>
    <n v="2"/>
    <s v="No"/>
    <s v="5 Nov 1966"/>
    <x v="24"/>
    <n v="9890.23"/>
    <x v="2"/>
    <s v="tier - 3"/>
    <x v="0"/>
  </r>
  <r>
    <s v="Id1136"/>
    <s v="Ms. Sara "/>
    <n v="39.5"/>
    <x v="0"/>
    <n v="6.66"/>
    <x v="0"/>
    <s v="No"/>
    <x v="0"/>
    <x v="0"/>
    <n v="0"/>
    <s v="No"/>
    <s v="8 Nov 1971"/>
    <x v="14"/>
    <n v="9880.07"/>
    <x v="1"/>
    <s v="tier - 3"/>
    <x v="3"/>
  </r>
  <r>
    <s v="Id1137"/>
    <s v="Ms. Lucie "/>
    <n v="37.729999999999997"/>
    <x v="0"/>
    <n v="7.4"/>
    <x v="0"/>
    <s v="No"/>
    <x v="0"/>
    <x v="0"/>
    <n v="0"/>
    <s v="No"/>
    <s v="3 Oct 1971"/>
    <x v="14"/>
    <n v="9877.61"/>
    <x v="1"/>
    <s v="tier - 1"/>
    <x v="0"/>
  </r>
  <r>
    <s v="Id1138"/>
    <s v="Ms. Elizabeth "/>
    <n v="40.659999999999997"/>
    <x v="0"/>
    <n v="10.08"/>
    <x v="0"/>
    <s v="No"/>
    <x v="0"/>
    <x v="0"/>
    <n v="0"/>
    <s v="No"/>
    <s v="3 Jul 1971"/>
    <x v="14"/>
    <n v="9875.68"/>
    <x v="1"/>
    <s v="tier - 3"/>
    <x v="2"/>
  </r>
  <r>
    <s v="Id1139"/>
    <s v="Ms. Carma "/>
    <n v="34.200000000000003"/>
    <x v="0"/>
    <n v="8.58"/>
    <x v="0"/>
    <s v="No"/>
    <x v="0"/>
    <x v="0"/>
    <n v="0"/>
    <s v="No"/>
    <s v="22 Dec 1971"/>
    <x v="14"/>
    <n v="9872.7000000000007"/>
    <x v="1"/>
    <s v="tier - 2"/>
    <x v="3"/>
  </r>
  <r>
    <s v="Id1140"/>
    <s v="Mr. Ryan "/>
    <n v="46.51"/>
    <x v="0"/>
    <n v="5.84"/>
    <x v="1"/>
    <s v="No"/>
    <x v="0"/>
    <x v="0"/>
    <n v="1"/>
    <s v="No"/>
    <s v="6 Jul 1998"/>
    <x v="44"/>
    <n v="9870.59"/>
    <x v="1"/>
    <s v="tier - 2"/>
    <x v="8"/>
  </r>
  <r>
    <s v="Id1141"/>
    <s v="Mr. Daniel "/>
    <n v="28.88"/>
    <x v="1"/>
    <n v="4.8600000000000003"/>
    <x v="2"/>
    <s v="yes"/>
    <x v="0"/>
    <x v="1"/>
    <n v="1"/>
    <s v="No"/>
    <s v="13 Aug 1969"/>
    <x v="16"/>
    <n v="9869.81"/>
    <x v="2"/>
    <s v="tier - 3"/>
    <x v="1"/>
  </r>
  <r>
    <s v="Id1142"/>
    <s v="Ms. Sarah "/>
    <n v="33.914999999999999"/>
    <x v="0"/>
    <n v="11.52"/>
    <x v="0"/>
    <s v="No"/>
    <x v="0"/>
    <x v="0"/>
    <n v="0"/>
    <s v="No"/>
    <s v="9 Nov 1971"/>
    <x v="14"/>
    <n v="9866.2999999999993"/>
    <x v="1"/>
    <s v="tier - 3"/>
    <x v="2"/>
  </r>
  <r>
    <s v="Id1143"/>
    <s v="Mr. Matthew "/>
    <n v="24.32"/>
    <x v="2"/>
    <n v="6.15"/>
    <x v="1"/>
    <s v="yes"/>
    <x v="0"/>
    <x v="1"/>
    <n v="1"/>
    <s v="No"/>
    <s v="20 Oct 1969"/>
    <x v="16"/>
    <n v="9863.4699999999993"/>
    <x v="2"/>
    <s v="tier - 3"/>
    <x v="1"/>
  </r>
  <r>
    <s v="Id1144"/>
    <s v="Ms. Francesca "/>
    <n v="25.8"/>
    <x v="1"/>
    <n v="9.94"/>
    <x v="0"/>
    <s v="No"/>
    <x v="0"/>
    <x v="0"/>
    <n v="0"/>
    <s v="No"/>
    <s v="17 Jul 1971"/>
    <x v="14"/>
    <n v="9861.0300000000007"/>
    <x v="1"/>
    <s v="tier - 2"/>
    <x v="3"/>
  </r>
  <r>
    <s v="Id1145"/>
    <s v="Ms. Nicole "/>
    <n v="21.56"/>
    <x v="2"/>
    <n v="10.56"/>
    <x v="0"/>
    <s v="No"/>
    <x v="0"/>
    <x v="0"/>
    <n v="0"/>
    <s v="No"/>
    <s v="23 Oct 1971"/>
    <x v="14"/>
    <n v="9855.1299999999992"/>
    <x v="1"/>
    <s v="tier - 3"/>
    <x v="0"/>
  </r>
  <r>
    <s v="Id1146"/>
    <s v="Mr. Toshiyuki "/>
    <n v="31.6"/>
    <x v="0"/>
    <n v="6.79"/>
    <x v="0"/>
    <s v="No"/>
    <x v="0"/>
    <x v="0"/>
    <n v="0"/>
    <s v="No"/>
    <s v="4 Nov 1968"/>
    <x v="0"/>
    <n v="9850.43"/>
    <x v="2"/>
    <s v="tier - 3"/>
    <x v="3"/>
  </r>
  <r>
    <s v="Id1147"/>
    <s v="Mr. Tom "/>
    <n v="42.93"/>
    <x v="0"/>
    <n v="4.8"/>
    <x v="2"/>
    <s v="No"/>
    <x v="0"/>
    <x v="0"/>
    <n v="1"/>
    <s v="No"/>
    <s v="13 Aug 1992"/>
    <x v="34"/>
    <n v="9844.4500000000007"/>
    <x v="1"/>
    <s v="tier - 1"/>
    <x v="1"/>
  </r>
  <r>
    <s v="Id1148"/>
    <s v="Mr. Brian "/>
    <n v="26.72"/>
    <x v="1"/>
    <n v="5.75"/>
    <x v="1"/>
    <s v="No"/>
    <x v="0"/>
    <x v="0"/>
    <n v="2"/>
    <s v="No"/>
    <s v="26 Sep 1972"/>
    <x v="28"/>
    <n v="9836.2099999999991"/>
    <x v="1"/>
    <s v="tier - 3"/>
    <x v="14"/>
  </r>
  <r>
    <s v="Id1149"/>
    <s v="Mr. Matthew "/>
    <n v="26.67"/>
    <x v="1"/>
    <n v="5.81"/>
    <x v="1"/>
    <s v="No"/>
    <x v="0"/>
    <x v="0"/>
    <n v="2"/>
    <s v="No"/>
    <s v="28 Jun 1972"/>
    <x v="28"/>
    <n v="9819.25"/>
    <x v="1"/>
    <s v="tier - 2"/>
    <x v="14"/>
  </r>
  <r>
    <s v="Id1150"/>
    <s v="Ms. Julee "/>
    <n v="42.68"/>
    <x v="0"/>
    <n v="9.2799999999999994"/>
    <x v="0"/>
    <s v="No"/>
    <x v="0"/>
    <x v="0"/>
    <n v="2"/>
    <s v="No"/>
    <s v="17 Sep 1973"/>
    <x v="30"/>
    <n v="9800.89"/>
    <x v="1"/>
    <s v="tier - 1"/>
    <x v="0"/>
  </r>
  <r>
    <s v="Id1151"/>
    <s v="Mr. Christopher "/>
    <n v="24.31"/>
    <x v="2"/>
    <n v="6.37"/>
    <x v="1"/>
    <s v="No"/>
    <x v="0"/>
    <x v="0"/>
    <n v="0"/>
    <s v="No"/>
    <s v="7 Jun 1977"/>
    <x v="1"/>
    <n v="9788.8700000000008"/>
    <x v="2"/>
    <s v="tier - 2"/>
    <x v="0"/>
  </r>
  <r>
    <s v="Id1152"/>
    <s v="Mr. Ciaran "/>
    <n v="44.75"/>
    <x v="0"/>
    <n v="5.09"/>
    <x v="2"/>
    <s v="yes"/>
    <x v="0"/>
    <x v="0"/>
    <n v="0"/>
    <s v="No"/>
    <s v="8 Aug 1996"/>
    <x v="45"/>
    <n v="9787.32"/>
    <x v="1"/>
    <s v="tier - 3"/>
    <x v="8"/>
  </r>
  <r>
    <s v="Id1153"/>
    <s v="Ms. Kara "/>
    <n v="30.78"/>
    <x v="0"/>
    <n v="7.94"/>
    <x v="0"/>
    <s v="No"/>
    <x v="0"/>
    <x v="0"/>
    <n v="2"/>
    <s v="No"/>
    <s v="7 Jul 1973"/>
    <x v="30"/>
    <n v="9778.35"/>
    <x v="1"/>
    <s v="tier - 2"/>
    <x v="2"/>
  </r>
  <r>
    <s v="Id1154"/>
    <s v="Ms. Makie "/>
    <n v="21.86"/>
    <x v="2"/>
    <n v="10.95"/>
    <x v="0"/>
    <s v="No"/>
    <x v="0"/>
    <x v="0"/>
    <n v="0"/>
    <s v="No"/>
    <s v="5 Sep 1965"/>
    <x v="11"/>
    <n v="9764.08"/>
    <x v="2"/>
    <s v="tier - 1"/>
    <x v="1"/>
  </r>
  <r>
    <s v="Id1155"/>
    <s v="Ms. Emily "/>
    <n v="49.09"/>
    <x v="0"/>
    <n v="6.3"/>
    <x v="1"/>
    <s v="yes"/>
    <x v="0"/>
    <x v="0"/>
    <n v="0"/>
    <s v="No"/>
    <s v="14 Jul 2001"/>
    <x v="47"/>
    <n v="9753.49"/>
    <x v="1"/>
    <s v="tier - 2"/>
    <x v="1"/>
  </r>
  <r>
    <s v="Id1156"/>
    <s v="Mr. Cary "/>
    <n v="47.74"/>
    <x v="0"/>
    <n v="8.0500000000000007"/>
    <x v="0"/>
    <s v="yes"/>
    <x v="0"/>
    <x v="0"/>
    <n v="2"/>
    <s v="No"/>
    <s v="4 Jul 1970"/>
    <x v="2"/>
    <n v="9748.91"/>
    <x v="1"/>
    <s v="tier - 1"/>
    <x v="0"/>
  </r>
  <r>
    <s v="Id1157"/>
    <s v="Mr. Steven "/>
    <n v="30.2"/>
    <x v="0"/>
    <n v="9.8800000000000008"/>
    <x v="0"/>
    <s v="yes"/>
    <x v="0"/>
    <x v="0"/>
    <n v="2"/>
    <s v="No"/>
    <s v="18 Aug 1970"/>
    <x v="2"/>
    <n v="9724.5300000000007"/>
    <x v="2"/>
    <s v="tier - 1"/>
    <x v="3"/>
  </r>
  <r>
    <s v="Id1158"/>
    <s v="Mr. Jose "/>
    <n v="33.25"/>
    <x v="0"/>
    <n v="7.42"/>
    <x v="0"/>
    <s v="yes"/>
    <x v="0"/>
    <x v="0"/>
    <n v="2"/>
    <s v="No"/>
    <s v="12 Sep 1970"/>
    <x v="2"/>
    <n v="9722.77"/>
    <x v="2"/>
    <s v="tier - 1"/>
    <x v="4"/>
  </r>
  <r>
    <s v="Id1159"/>
    <s v="Ms. Tatiana "/>
    <n v="26.6"/>
    <x v="1"/>
    <n v="8.4499999999999993"/>
    <x v="0"/>
    <s v="yes"/>
    <x v="0"/>
    <x v="0"/>
    <n v="1"/>
    <s v="No"/>
    <s v="27 Jun 1975"/>
    <x v="27"/>
    <n v="9715.84"/>
    <x v="1"/>
    <s v="tier - 1"/>
    <x v="2"/>
  </r>
  <r>
    <s v="Id1160"/>
    <s v="Mr. Dan "/>
    <n v="26.35"/>
    <x v="1"/>
    <n v="6.21"/>
    <x v="1"/>
    <s v="No"/>
    <x v="0"/>
    <x v="0"/>
    <n v="2"/>
    <s v="No"/>
    <s v="10 Jul 1972"/>
    <x v="28"/>
    <n v="9710.7099999999991"/>
    <x v="1"/>
    <s v="tier - 1"/>
    <x v="14"/>
  </r>
  <r>
    <s v="Id1161"/>
    <s v="Ms. Liisa "/>
    <n v="39.994999999999997"/>
    <x v="0"/>
    <n v="4.6500000000000004"/>
    <x v="2"/>
    <s v="No"/>
    <x v="0"/>
    <x v="0"/>
    <n v="0"/>
    <s v="No"/>
    <s v="19 Sep 1977"/>
    <x v="29"/>
    <n v="9704.67"/>
    <x v="1"/>
    <s v="tier - 3"/>
    <x v="2"/>
  </r>
  <r>
    <s v="Id1162"/>
    <s v="Ms. Kathryn "/>
    <n v="22.92"/>
    <x v="2"/>
    <n v="5.87"/>
    <x v="1"/>
    <s v="yes"/>
    <x v="0"/>
    <x v="0"/>
    <n v="1"/>
    <s v="No"/>
    <s v="7 Nov 1964"/>
    <x v="13"/>
    <n v="9698.42"/>
    <x v="2"/>
    <s v="tier - 3"/>
    <x v="0"/>
  </r>
  <r>
    <s v="Id1163"/>
    <s v="Mr. Maxwell "/>
    <n v="24.78"/>
    <x v="2"/>
    <n v="4.24"/>
    <x v="2"/>
    <s v="yes"/>
    <x v="0"/>
    <x v="0"/>
    <n v="2"/>
    <s v="No"/>
    <s v="16 Sep 1966"/>
    <x v="24"/>
    <n v="9684.2900000000009"/>
    <x v="2"/>
    <s v="tier - 2"/>
    <x v="0"/>
  </r>
  <r>
    <s v="Id1164"/>
    <s v="Ms. Pascale "/>
    <n v="34.07"/>
    <x v="0"/>
    <n v="7.81"/>
    <x v="0"/>
    <s v="yes"/>
    <x v="0"/>
    <x v="0"/>
    <n v="0"/>
    <s v="No"/>
    <s v="8 Aug 1981"/>
    <x v="36"/>
    <n v="9664.34"/>
    <x v="1"/>
    <s v="tier - 3"/>
    <x v="3"/>
  </r>
  <r>
    <s v="Id1165"/>
    <s v="Ms. Becca "/>
    <n v="30.14"/>
    <x v="0"/>
    <n v="9.85"/>
    <x v="0"/>
    <s v="No"/>
    <x v="0"/>
    <x v="0"/>
    <n v="0"/>
    <s v="No"/>
    <s v="8 Jul 1974"/>
    <x v="19"/>
    <n v="9653.81"/>
    <x v="1"/>
    <s v="tier - 2"/>
    <x v="3"/>
  </r>
  <r>
    <s v="Id1166"/>
    <s v="Ms. Grace "/>
    <n v="18.05"/>
    <x v="3"/>
    <n v="6.94"/>
    <x v="0"/>
    <s v="No"/>
    <x v="0"/>
    <x v="0"/>
    <n v="0"/>
    <s v="No"/>
    <s v="19 Jul 1971"/>
    <x v="14"/>
    <n v="9644.25"/>
    <x v="1"/>
    <s v="tier - 1"/>
    <x v="1"/>
  </r>
  <r>
    <s v="Id1167"/>
    <s v="Ms. Samantha "/>
    <n v="37.4"/>
    <x v="0"/>
    <n v="11.3"/>
    <x v="0"/>
    <s v="yes"/>
    <x v="0"/>
    <x v="0"/>
    <n v="2"/>
    <s v="No"/>
    <s v="30 Sep 1970"/>
    <x v="2"/>
    <n v="9634.5400000000009"/>
    <x v="1"/>
    <s v="tier - 2"/>
    <x v="3"/>
  </r>
  <r>
    <s v="Id1168"/>
    <s v="Mrs. Nicole "/>
    <n v="25.75"/>
    <x v="1"/>
    <n v="9.23"/>
    <x v="0"/>
    <s v="No"/>
    <x v="0"/>
    <x v="0"/>
    <n v="0"/>
    <s v="No"/>
    <s v="22 Jun 1968"/>
    <x v="0"/>
    <n v="9630.91"/>
    <x v="2"/>
    <s v="tier - 2"/>
    <x v="0"/>
  </r>
  <r>
    <s v="Id1169"/>
    <s v="Mr. David "/>
    <n v="32.299999999999997"/>
    <x v="0"/>
    <n v="4.37"/>
    <x v="2"/>
    <s v="No"/>
    <x v="0"/>
    <x v="0"/>
    <n v="2"/>
    <s v="No"/>
    <s v="23 Oct 1972"/>
    <x v="28"/>
    <n v="9630.4"/>
    <x v="1"/>
    <s v="tier - 2"/>
    <x v="3"/>
  </r>
  <r>
    <s v="Id1170"/>
    <s v="Mr. Grant "/>
    <n v="28.61"/>
    <x v="1"/>
    <n v="5.76"/>
    <x v="1"/>
    <s v="No"/>
    <x v="0"/>
    <x v="1"/>
    <n v="1"/>
    <s v="No"/>
    <s v="19 Dec 1979"/>
    <x v="18"/>
    <n v="9630.2999999999993"/>
    <x v="1"/>
    <s v="tier - 2"/>
    <x v="14"/>
  </r>
  <r>
    <s v="Id1171"/>
    <s v="Mrs. Sophia "/>
    <n v="45.41"/>
    <x v="0"/>
    <n v="4.96"/>
    <x v="2"/>
    <s v="No"/>
    <x v="0"/>
    <x v="0"/>
    <n v="1"/>
    <s v="No"/>
    <e v="#N/A"/>
    <x v="48"/>
    <e v="#N/A"/>
    <x v="3"/>
    <e v="#N/A"/>
    <x v="17"/>
  </r>
  <r>
    <s v="Id1172"/>
    <s v="Ms. Christina "/>
    <n v="31.2"/>
    <x v="0"/>
    <n v="11.04"/>
    <x v="0"/>
    <s v="yes"/>
    <x v="0"/>
    <x v="0"/>
    <n v="2"/>
    <s v="No"/>
    <e v="#N/A"/>
    <x v="48"/>
    <e v="#N/A"/>
    <x v="3"/>
    <e v="#N/A"/>
    <x v="17"/>
  </r>
  <r>
    <s v="Id1173"/>
    <s v="Mr. Sam "/>
    <n v="29.83"/>
    <x v="1"/>
    <n v="7.81"/>
    <x v="0"/>
    <s v="yes"/>
    <x v="0"/>
    <x v="0"/>
    <n v="1"/>
    <s v="No"/>
    <e v="#N/A"/>
    <x v="48"/>
    <e v="#N/A"/>
    <x v="3"/>
    <e v="#N/A"/>
    <x v="17"/>
  </r>
  <r>
    <s v="Id1174"/>
    <s v="Mrs. Haley "/>
    <n v="29.06"/>
    <x v="1"/>
    <n v="4.55"/>
    <x v="2"/>
    <s v="No"/>
    <x v="0"/>
    <x v="0"/>
    <n v="0"/>
    <s v="No"/>
    <e v="#N/A"/>
    <x v="48"/>
    <e v="#N/A"/>
    <x v="3"/>
    <e v="#N/A"/>
    <x v="17"/>
  </r>
  <r>
    <s v="Id1175"/>
    <s v="Mr. Ethan "/>
    <n v="27.454999999999998"/>
    <x v="1"/>
    <n v="6.13"/>
    <x v="1"/>
    <s v="No"/>
    <x v="0"/>
    <x v="0"/>
    <n v="2"/>
    <s v="No"/>
    <e v="#N/A"/>
    <x v="48"/>
    <e v="#N/A"/>
    <x v="3"/>
    <e v="#N/A"/>
    <x v="17"/>
  </r>
  <r>
    <s v="Id1176"/>
    <s v="Mr. Andrew "/>
    <n v="23.01"/>
    <x v="2"/>
    <n v="6.04"/>
    <x v="1"/>
    <s v="yes"/>
    <x v="0"/>
    <x v="0"/>
    <n v="1"/>
    <s v="No"/>
    <e v="#N/A"/>
    <x v="48"/>
    <e v="#N/A"/>
    <x v="3"/>
    <e v="#N/A"/>
    <x v="17"/>
  </r>
  <r>
    <s v="Id1177"/>
    <s v="Mr. Mark "/>
    <n v="31.39"/>
    <x v="0"/>
    <n v="8.85"/>
    <x v="0"/>
    <s v="yes"/>
    <x v="0"/>
    <x v="0"/>
    <n v="0"/>
    <s v="No"/>
    <e v="#N/A"/>
    <x v="48"/>
    <e v="#N/A"/>
    <x v="3"/>
    <e v="#N/A"/>
    <x v="17"/>
  </r>
  <r>
    <s v="Id1178"/>
    <s v="Ms. Kasey "/>
    <n v="34.770000000000003"/>
    <x v="0"/>
    <n v="10.54"/>
    <x v="0"/>
    <s v="No"/>
    <x v="0"/>
    <x v="0"/>
    <n v="2"/>
    <s v="No"/>
    <e v="#N/A"/>
    <x v="48"/>
    <e v="#N/A"/>
    <x v="3"/>
    <e v="#N/A"/>
    <x v="17"/>
  </r>
  <r>
    <s v="Id1179"/>
    <s v="Mr. Jeff "/>
    <n v="24.48"/>
    <x v="2"/>
    <n v="4.37"/>
    <x v="2"/>
    <s v="yes"/>
    <x v="0"/>
    <x v="0"/>
    <n v="2"/>
    <s v="No"/>
    <e v="#N/A"/>
    <x v="48"/>
    <e v="#N/A"/>
    <x v="3"/>
    <e v="#N/A"/>
    <x v="17"/>
  </r>
  <r>
    <s v="Id1180"/>
    <s v="Ms. Amy "/>
    <n v="22.61"/>
    <x v="2"/>
    <n v="9.6300000000000008"/>
    <x v="0"/>
    <s v="No"/>
    <x v="0"/>
    <x v="0"/>
    <n v="2"/>
    <s v="No"/>
    <e v="#N/A"/>
    <x v="48"/>
    <e v="#N/A"/>
    <x v="3"/>
    <e v="#N/A"/>
    <x v="17"/>
  </r>
  <r>
    <s v="Id1181"/>
    <s v="Mr. Adam "/>
    <n v="34.299999999999997"/>
    <x v="0"/>
    <n v="10.37"/>
    <x v="0"/>
    <s v="No"/>
    <x v="0"/>
    <x v="0"/>
    <n v="0"/>
    <s v="No"/>
    <e v="#N/A"/>
    <x v="48"/>
    <e v="#N/A"/>
    <x v="3"/>
    <e v="#N/A"/>
    <x v="17"/>
  </r>
  <r>
    <s v="Id1182"/>
    <s v="Ms. Kristin "/>
    <n v="46.09"/>
    <x v="0"/>
    <n v="5.44"/>
    <x v="2"/>
    <s v="No"/>
    <x v="0"/>
    <x v="0"/>
    <n v="2"/>
    <s v="No"/>
    <e v="#N/A"/>
    <x v="48"/>
    <e v="#N/A"/>
    <x v="3"/>
    <e v="#N/A"/>
    <x v="17"/>
  </r>
  <r>
    <s v="Id1183"/>
    <s v="Ms. Mary-Lynn "/>
    <n v="44.744999999999997"/>
    <x v="0"/>
    <n v="5.19"/>
    <x v="2"/>
    <s v="No"/>
    <x v="0"/>
    <x v="0"/>
    <n v="2"/>
    <s v="No"/>
    <e v="#N/A"/>
    <x v="48"/>
    <e v="#N/A"/>
    <x v="3"/>
    <e v="#N/A"/>
    <x v="17"/>
  </r>
  <r>
    <s v="Id1184"/>
    <s v="Mrs. Jamie "/>
    <n v="26.33"/>
    <x v="1"/>
    <n v="11.8"/>
    <x v="0"/>
    <s v="yes"/>
    <x v="0"/>
    <x v="0"/>
    <n v="1"/>
    <s v="No"/>
    <e v="#N/A"/>
    <x v="48"/>
    <e v="#N/A"/>
    <x v="3"/>
    <e v="#N/A"/>
    <x v="17"/>
  </r>
  <r>
    <s v="Id1185"/>
    <s v="Mr. Jeffrey "/>
    <n v="26.6"/>
    <x v="1"/>
    <n v="8.3800000000000008"/>
    <x v="0"/>
    <s v="No"/>
    <x v="0"/>
    <x v="0"/>
    <n v="2"/>
    <s v="No"/>
    <e v="#N/A"/>
    <x v="48"/>
    <e v="#N/A"/>
    <x v="3"/>
    <e v="#N/A"/>
    <x v="17"/>
  </r>
  <r>
    <s v="Id1186"/>
    <s v="Ms. Nicole "/>
    <n v="27.5"/>
    <x v="1"/>
    <n v="7.58"/>
    <x v="0"/>
    <s v="No"/>
    <x v="0"/>
    <x v="0"/>
    <n v="0"/>
    <s v="No"/>
    <e v="#N/A"/>
    <x v="48"/>
    <e v="#N/A"/>
    <x v="3"/>
    <e v="#N/A"/>
    <x v="17"/>
  </r>
  <r>
    <s v="Id1187"/>
    <s v="Ms. Audrey "/>
    <n v="41.55"/>
    <x v="0"/>
    <n v="4.6100000000000003"/>
    <x v="2"/>
    <s v="No"/>
    <x v="0"/>
    <x v="0"/>
    <n v="1"/>
    <s v="No"/>
    <e v="#N/A"/>
    <x v="48"/>
    <e v="#N/A"/>
    <x v="3"/>
    <e v="#N/A"/>
    <x v="17"/>
  </r>
  <r>
    <s v="Id1188"/>
    <s v="Mr. Jacob "/>
    <n v="41.47"/>
    <x v="0"/>
    <n v="4.7"/>
    <x v="2"/>
    <s v="yes"/>
    <x v="0"/>
    <x v="1"/>
    <n v="1"/>
    <s v="No"/>
    <e v="#N/A"/>
    <x v="48"/>
    <e v="#N/A"/>
    <x v="3"/>
    <e v="#N/A"/>
    <x v="17"/>
  </r>
  <r>
    <s v="Id1189"/>
    <s v="  "/>
    <n v="24.795000000000002"/>
    <x v="2"/>
    <n v="6.05"/>
    <x v="1"/>
    <s v="yes"/>
    <x v="0"/>
    <x v="0"/>
    <n v="0"/>
    <s v="No"/>
    <e v="#N/A"/>
    <x v="48"/>
    <e v="#N/A"/>
    <x v="3"/>
    <e v="#N/A"/>
    <x v="17"/>
  </r>
  <r>
    <s v="Id1190"/>
    <s v="Mr. Marc "/>
    <n v="29.48"/>
    <x v="1"/>
    <n v="5.63"/>
    <x v="2"/>
    <s v="yes"/>
    <x v="0"/>
    <x v="1"/>
    <n v="1"/>
    <s v="No"/>
    <e v="#N/A"/>
    <x v="48"/>
    <e v="#N/A"/>
    <x v="3"/>
    <e v="#N/A"/>
    <x v="17"/>
  </r>
  <r>
    <s v="Id1191"/>
    <s v="Mr. Mark "/>
    <n v="28.09"/>
    <x v="1"/>
    <n v="6.06"/>
    <x v="1"/>
    <s v="No"/>
    <x v="0"/>
    <x v="1"/>
    <n v="1"/>
    <s v="No"/>
    <e v="#N/A"/>
    <x v="48"/>
    <e v="#N/A"/>
    <x v="3"/>
    <e v="#N/A"/>
    <x v="17"/>
  </r>
  <r>
    <s v="Id1192"/>
    <s v="Mr. Dan "/>
    <n v="32.729999999999997"/>
    <x v="0"/>
    <n v="5.19"/>
    <x v="2"/>
    <s v="No"/>
    <x v="0"/>
    <x v="0"/>
    <n v="1"/>
    <s v="No"/>
    <e v="#N/A"/>
    <x v="48"/>
    <e v="#N/A"/>
    <x v="3"/>
    <e v="#N/A"/>
    <x v="17"/>
  </r>
  <r>
    <s v="Id1193"/>
    <s v="  "/>
    <n v="27.36"/>
    <x v="1"/>
    <n v="8.9600000000000009"/>
    <x v="0"/>
    <s v="No"/>
    <x v="0"/>
    <x v="0"/>
    <n v="0"/>
    <s v="No"/>
    <e v="#N/A"/>
    <x v="48"/>
    <e v="#N/A"/>
    <x v="3"/>
    <e v="#N/A"/>
    <x v="17"/>
  </r>
  <r>
    <s v="Id1194"/>
    <s v="Ms. Amanda "/>
    <n v="27.265000000000001"/>
    <x v="1"/>
    <n v="11.39"/>
    <x v="0"/>
    <s v="No"/>
    <x v="0"/>
    <x v="0"/>
    <n v="0"/>
    <s v="No"/>
    <e v="#N/A"/>
    <x v="48"/>
    <e v="#N/A"/>
    <x v="3"/>
    <e v="#N/A"/>
    <x v="17"/>
  </r>
  <r>
    <s v="Id1195"/>
    <s v="Ms. Dara "/>
    <n v="48.07"/>
    <x v="0"/>
    <n v="4.0599999999999996"/>
    <x v="2"/>
    <s v="yes"/>
    <x v="0"/>
    <x v="0"/>
    <n v="0"/>
    <s v="No"/>
    <e v="#N/A"/>
    <x v="48"/>
    <e v="#N/A"/>
    <x v="3"/>
    <e v="#N/A"/>
    <x v="17"/>
  </r>
  <r>
    <s v="Id1196"/>
    <s v="Ms. Rachelle "/>
    <n v="30.8"/>
    <x v="0"/>
    <n v="5.23"/>
    <x v="2"/>
    <s v="yes"/>
    <x v="0"/>
    <x v="0"/>
    <n v="0"/>
    <s v="No"/>
    <e v="#N/A"/>
    <x v="48"/>
    <e v="#N/A"/>
    <x v="3"/>
    <e v="#N/A"/>
    <x v="17"/>
  </r>
  <r>
    <s v="Id1197"/>
    <s v="Ms. Brenda "/>
    <n v="32.299999999999997"/>
    <x v="0"/>
    <n v="5.05"/>
    <x v="2"/>
    <s v="yes"/>
    <x v="0"/>
    <x v="0"/>
    <n v="0"/>
    <s v="No"/>
    <e v="#N/A"/>
    <x v="48"/>
    <e v="#N/A"/>
    <x v="3"/>
    <e v="#N/A"/>
    <x v="17"/>
  </r>
  <r>
    <s v="Id1198"/>
    <s v="Mr. Tim "/>
    <n v="39.700000000000003"/>
    <x v="0"/>
    <n v="7.34"/>
    <x v="0"/>
    <s v="No"/>
    <x v="0"/>
    <x v="0"/>
    <n v="0"/>
    <s v="No"/>
    <e v="#N/A"/>
    <x v="48"/>
    <e v="#N/A"/>
    <x v="3"/>
    <e v="#N/A"/>
    <x v="17"/>
  </r>
  <r>
    <s v="Id1199"/>
    <s v="Mr. Sylvain "/>
    <n v="35.97"/>
    <x v="0"/>
    <n v="8.1300000000000008"/>
    <x v="0"/>
    <s v="No"/>
    <x v="0"/>
    <x v="0"/>
    <n v="0"/>
    <s v="No"/>
    <e v="#N/A"/>
    <x v="48"/>
    <e v="#N/A"/>
    <x v="3"/>
    <e v="#N/A"/>
    <x v="17"/>
  </r>
  <r>
    <s v="Id1200"/>
    <s v="Mrs. Lisa "/>
    <n v="25.86"/>
    <x v="1"/>
    <n v="6.68"/>
    <x v="0"/>
    <s v="yes"/>
    <x v="0"/>
    <x v="0"/>
    <n v="1"/>
    <s v="No"/>
    <e v="#N/A"/>
    <x v="48"/>
    <e v="#N/A"/>
    <x v="3"/>
    <e v="#N/A"/>
    <x v="17"/>
  </r>
  <r>
    <s v="Id1201"/>
    <s v="Mr. Ryan "/>
    <n v="30.03"/>
    <x v="0"/>
    <n v="11.51"/>
    <x v="0"/>
    <s v="No"/>
    <x v="0"/>
    <x v="0"/>
    <n v="0"/>
    <s v="No"/>
    <e v="#N/A"/>
    <x v="48"/>
    <e v="#N/A"/>
    <x v="3"/>
    <e v="#N/A"/>
    <x v="17"/>
  </r>
  <r>
    <s v="Id1202"/>
    <s v="Mrs. Kaitlin "/>
    <n v="25.76"/>
    <x v="1"/>
    <n v="6.02"/>
    <x v="1"/>
    <s v="yes"/>
    <x v="0"/>
    <x v="1"/>
    <n v="1"/>
    <s v="No"/>
    <e v="#N/A"/>
    <x v="48"/>
    <e v="#N/A"/>
    <x v="3"/>
    <e v="#N/A"/>
    <x v="17"/>
  </r>
  <r>
    <s v="Id1203"/>
    <s v="Mr. William "/>
    <n v="22.42"/>
    <x v="2"/>
    <n v="7.96"/>
    <x v="0"/>
    <s v="No"/>
    <x v="0"/>
    <x v="0"/>
    <n v="0"/>
    <s v="No"/>
    <e v="#N/A"/>
    <x v="48"/>
    <e v="#N/A"/>
    <x v="3"/>
    <e v="#N/A"/>
    <x v="17"/>
  </r>
  <r>
    <s v="Id1204"/>
    <s v="Mr. Bruce "/>
    <n v="33.18"/>
    <x v="0"/>
    <n v="6.01"/>
    <x v="1"/>
    <s v="yes"/>
    <x v="0"/>
    <x v="0"/>
    <n v="1"/>
    <s v="No"/>
    <e v="#N/A"/>
    <x v="48"/>
    <e v="#N/A"/>
    <x v="3"/>
    <e v="#N/A"/>
    <x v="17"/>
  </r>
  <r>
    <s v="Id1205"/>
    <s v="Mrs. Veronica "/>
    <n v="43.04"/>
    <x v="0"/>
    <n v="5.9"/>
    <x v="1"/>
    <s v="yes"/>
    <x v="0"/>
    <x v="0"/>
    <n v="0"/>
    <s v="No"/>
    <e v="#N/A"/>
    <x v="48"/>
    <e v="#N/A"/>
    <x v="3"/>
    <e v="#N/A"/>
    <x v="17"/>
  </r>
  <r>
    <s v="Id1206"/>
    <s v="Mr. Warren "/>
    <n v="34.15"/>
    <x v="0"/>
    <n v="4.49"/>
    <x v="2"/>
    <s v="yes"/>
    <x v="0"/>
    <x v="0"/>
    <n v="1"/>
    <s v="No"/>
    <e v="#N/A"/>
    <x v="48"/>
    <e v="#N/A"/>
    <x v="3"/>
    <e v="#N/A"/>
    <x v="17"/>
  </r>
  <r>
    <s v="Id1207"/>
    <s v="  "/>
    <n v="25.78"/>
    <x v="1"/>
    <n v="6.25"/>
    <x v="1"/>
    <s v="No"/>
    <x v="0"/>
    <x v="0"/>
    <n v="0"/>
    <s v="No"/>
    <e v="#N/A"/>
    <x v="48"/>
    <e v="#N/A"/>
    <x v="3"/>
    <e v="#N/A"/>
    <x v="17"/>
  </r>
  <r>
    <s v="Id1208"/>
    <s v="Ms. Deirdre "/>
    <n v="21.02"/>
    <x v="2"/>
    <n v="9.6199999999999992"/>
    <x v="0"/>
    <s v="yes"/>
    <x v="0"/>
    <x v="1"/>
    <n v="1"/>
    <s v="No"/>
    <e v="#N/A"/>
    <x v="48"/>
    <e v="#N/A"/>
    <x v="3"/>
    <e v="#N/A"/>
    <x v="17"/>
  </r>
  <r>
    <s v="Id1209"/>
    <s v="Mr. Mathias "/>
    <n v="37.51"/>
    <x v="0"/>
    <n v="11.06"/>
    <x v="0"/>
    <s v="No"/>
    <x v="0"/>
    <x v="0"/>
    <n v="2"/>
    <s v="No"/>
    <e v="#N/A"/>
    <x v="48"/>
    <e v="#N/A"/>
    <x v="3"/>
    <e v="#N/A"/>
    <x v="17"/>
  </r>
  <r>
    <s v="Id1210"/>
    <s v="Mr. Matthew "/>
    <n v="25.745000000000001"/>
    <x v="1"/>
    <n v="6.11"/>
    <x v="1"/>
    <s v="yes"/>
    <x v="0"/>
    <x v="0"/>
    <n v="0"/>
    <s v="No"/>
    <e v="#N/A"/>
    <x v="48"/>
    <e v="#N/A"/>
    <x v="3"/>
    <e v="#N/A"/>
    <x v="17"/>
  </r>
  <r>
    <s v="Id1211"/>
    <s v="Mr. Kurt "/>
    <n v="31.35"/>
    <x v="0"/>
    <n v="11.49"/>
    <x v="0"/>
    <s v="No"/>
    <x v="0"/>
    <x v="0"/>
    <n v="2"/>
    <s v="No"/>
    <e v="#N/A"/>
    <x v="48"/>
    <e v="#N/A"/>
    <x v="3"/>
    <e v="#N/A"/>
    <x v="17"/>
  </r>
  <r>
    <s v="Id1212"/>
    <s v="Mr. Samuel "/>
    <n v="29.83"/>
    <x v="1"/>
    <n v="8.68"/>
    <x v="0"/>
    <s v="No"/>
    <x v="0"/>
    <x v="0"/>
    <n v="2"/>
    <s v="No"/>
    <e v="#N/A"/>
    <x v="48"/>
    <e v="#N/A"/>
    <x v="3"/>
    <e v="#N/A"/>
    <x v="17"/>
  </r>
  <r>
    <s v="Id1213"/>
    <s v="Mrs. Emily "/>
    <n v="25.49"/>
    <x v="1"/>
    <n v="5.68"/>
    <x v="2"/>
    <s v="yes"/>
    <x v="0"/>
    <x v="1"/>
    <n v="1"/>
    <s v="No"/>
    <e v="#N/A"/>
    <x v="48"/>
    <e v="#N/A"/>
    <x v="3"/>
    <e v="#N/A"/>
    <x v="17"/>
  </r>
  <r>
    <s v="Id1214"/>
    <s v="Ms. Tiffany "/>
    <n v="34.1"/>
    <x v="0"/>
    <n v="8.4499999999999993"/>
    <x v="0"/>
    <s v="No"/>
    <x v="0"/>
    <x v="0"/>
    <n v="0"/>
    <s v="No"/>
    <e v="#N/A"/>
    <x v="48"/>
    <e v="#N/A"/>
    <x v="3"/>
    <e v="#N/A"/>
    <x v="17"/>
  </r>
  <r>
    <s v="Id1215"/>
    <s v="Mr. Alex "/>
    <n v="25.84"/>
    <x v="1"/>
    <n v="8.51"/>
    <x v="0"/>
    <s v="No"/>
    <x v="0"/>
    <x v="0"/>
    <n v="2"/>
    <s v="No"/>
    <e v="#N/A"/>
    <x v="48"/>
    <e v="#N/A"/>
    <x v="3"/>
    <e v="#N/A"/>
    <x v="17"/>
  </r>
  <r>
    <s v="Id1216"/>
    <s v="Ms. Alice "/>
    <n v="20.6"/>
    <x v="2"/>
    <n v="7.62"/>
    <x v="0"/>
    <s v="No"/>
    <x v="0"/>
    <x v="0"/>
    <n v="0"/>
    <s v="No"/>
    <e v="#N/A"/>
    <x v="48"/>
    <e v="#N/A"/>
    <x v="3"/>
    <e v="#N/A"/>
    <x v="17"/>
  </r>
  <r>
    <s v="Id1217"/>
    <s v="Ms. Allison "/>
    <n v="28.88"/>
    <x v="1"/>
    <n v="10.18"/>
    <x v="0"/>
    <s v="No"/>
    <x v="0"/>
    <x v="0"/>
    <n v="0"/>
    <s v="No"/>
    <e v="#N/A"/>
    <x v="48"/>
    <e v="#N/A"/>
    <x v="3"/>
    <e v="#N/A"/>
    <x v="17"/>
  </r>
  <r>
    <s v="Id1218"/>
    <s v="Mr. Johannes "/>
    <n v="28.24"/>
    <x v="1"/>
    <n v="5.36"/>
    <x v="2"/>
    <s v="No"/>
    <x v="0"/>
    <x v="0"/>
    <n v="0"/>
    <s v="No"/>
    <e v="#N/A"/>
    <x v="48"/>
    <e v="#N/A"/>
    <x v="3"/>
    <e v="#N/A"/>
    <x v="17"/>
  </r>
  <r>
    <s v="Id1219"/>
    <s v="Mr. Stephen "/>
    <n v="25.46"/>
    <x v="1"/>
    <n v="11.78"/>
    <x v="0"/>
    <s v="yes"/>
    <x v="0"/>
    <x v="0"/>
    <n v="1"/>
    <s v="No"/>
    <e v="#N/A"/>
    <x v="48"/>
    <e v="#N/A"/>
    <x v="3"/>
    <e v="#N/A"/>
    <x v="17"/>
  </r>
  <r>
    <s v="Id1220"/>
    <s v="Mr. Jon "/>
    <n v="29.64"/>
    <x v="1"/>
    <n v="10.82"/>
    <x v="0"/>
    <s v="yes"/>
    <x v="0"/>
    <x v="0"/>
    <n v="0"/>
    <s v="No"/>
    <e v="#N/A"/>
    <x v="48"/>
    <e v="#N/A"/>
    <x v="3"/>
    <e v="#N/A"/>
    <x v="17"/>
  </r>
  <r>
    <s v="Id1221"/>
    <s v="Mr. Fasil "/>
    <n v="31.27"/>
    <x v="0"/>
    <n v="7.73"/>
    <x v="0"/>
    <s v="yes"/>
    <x v="0"/>
    <x v="0"/>
    <n v="1"/>
    <s v="No"/>
    <e v="#N/A"/>
    <x v="48"/>
    <e v="#N/A"/>
    <x v="3"/>
    <e v="#N/A"/>
    <x v="17"/>
  </r>
  <r>
    <s v="Id1222"/>
    <s v="Ms. Megan "/>
    <n v="19.95"/>
    <x v="2"/>
    <n v="6.24"/>
    <x v="1"/>
    <s v="yes"/>
    <x v="0"/>
    <x v="0"/>
    <n v="0"/>
    <s v="No"/>
    <e v="#N/A"/>
    <x v="48"/>
    <e v="#N/A"/>
    <x v="3"/>
    <e v="#N/A"/>
    <x v="17"/>
  </r>
  <r>
    <s v="Id1223"/>
    <s v="Ms. Lisa "/>
    <n v="21.3"/>
    <x v="2"/>
    <n v="10.42"/>
    <x v="0"/>
    <s v="No"/>
    <x v="0"/>
    <x v="0"/>
    <n v="2"/>
    <s v="No"/>
    <e v="#N/A"/>
    <x v="48"/>
    <e v="#N/A"/>
    <x v="3"/>
    <e v="#N/A"/>
    <x v="17"/>
  </r>
  <r>
    <s v="Id1224"/>
    <s v="Mr. Doron "/>
    <n v="31.635000000000002"/>
    <x v="0"/>
    <n v="11.11"/>
    <x v="0"/>
    <s v="No"/>
    <x v="0"/>
    <x v="0"/>
    <n v="0"/>
    <s v="No"/>
    <e v="#N/A"/>
    <x v="48"/>
    <e v="#N/A"/>
    <x v="3"/>
    <e v="#N/A"/>
    <x v="17"/>
  </r>
  <r>
    <s v="Id1225"/>
    <s v="Ms. Katharina "/>
    <n v="23.9"/>
    <x v="2"/>
    <n v="7.67"/>
    <x v="0"/>
    <s v="yes"/>
    <x v="0"/>
    <x v="0"/>
    <n v="2"/>
    <s v="No"/>
    <e v="#N/A"/>
    <x v="48"/>
    <e v="#N/A"/>
    <x v="3"/>
    <e v="#N/A"/>
    <x v="17"/>
  </r>
  <r>
    <s v="Id1226"/>
    <s v="Mr. Carl "/>
    <n v="34.15"/>
    <x v="0"/>
    <n v="6.15"/>
    <x v="1"/>
    <s v="No"/>
    <x v="0"/>
    <x v="0"/>
    <n v="0"/>
    <s v="No"/>
    <e v="#N/A"/>
    <x v="48"/>
    <e v="#N/A"/>
    <x v="3"/>
    <e v="#N/A"/>
    <x v="17"/>
  </r>
  <r>
    <s v="Id1227"/>
    <s v="Ms. Kelsey "/>
    <n v="28.71"/>
    <x v="1"/>
    <n v="5.71"/>
    <x v="1"/>
    <s v="No"/>
    <x v="0"/>
    <x v="0"/>
    <n v="0"/>
    <s v="No"/>
    <e v="#N/A"/>
    <x v="48"/>
    <e v="#N/A"/>
    <x v="3"/>
    <e v="#N/A"/>
    <x v="17"/>
  </r>
  <r>
    <s v="Id1228"/>
    <s v="Mr. Stephen "/>
    <n v="36.700000000000003"/>
    <x v="0"/>
    <n v="8.6999999999999993"/>
    <x v="0"/>
    <s v="yes"/>
    <x v="0"/>
    <x v="0"/>
    <n v="2"/>
    <s v="No"/>
    <e v="#N/A"/>
    <x v="48"/>
    <e v="#N/A"/>
    <x v="3"/>
    <e v="#N/A"/>
    <x v="17"/>
  </r>
  <r>
    <s v="Id1229"/>
    <s v="Mr. Dan "/>
    <n v="34.1"/>
    <x v="0"/>
    <n v="9.0399999999999991"/>
    <x v="0"/>
    <s v="yes"/>
    <x v="0"/>
    <x v="0"/>
    <n v="2"/>
    <s v="No"/>
    <e v="#N/A"/>
    <x v="48"/>
    <e v="#N/A"/>
    <x v="3"/>
    <e v="#N/A"/>
    <x v="17"/>
  </r>
  <r>
    <s v="Id1230"/>
    <s v="Ms. Katie "/>
    <n v="25.7"/>
    <x v="1"/>
    <n v="5.61"/>
    <x v="2"/>
    <s v="No"/>
    <x v="0"/>
    <x v="0"/>
    <n v="0"/>
    <s v="No"/>
    <e v="#N/A"/>
    <x v="48"/>
    <e v="#N/A"/>
    <x v="3"/>
    <e v="#N/A"/>
    <x v="17"/>
  </r>
  <r>
    <s v="Id1231"/>
    <s v="Ms. Melissa "/>
    <n v="21.68"/>
    <x v="2"/>
    <n v="8.1199999999999992"/>
    <x v="0"/>
    <s v="No"/>
    <x v="0"/>
    <x v="0"/>
    <n v="0"/>
    <s v="No"/>
    <e v="#N/A"/>
    <x v="48"/>
    <e v="#N/A"/>
    <x v="3"/>
    <e v="#N/A"/>
    <x v="17"/>
  </r>
  <r>
    <s v="Id1232"/>
    <s v="Ms. Kara "/>
    <n v="25.175000000000001"/>
    <x v="1"/>
    <n v="4.74"/>
    <x v="2"/>
    <s v="No"/>
    <x v="0"/>
    <x v="0"/>
    <n v="0"/>
    <s v="No"/>
    <e v="#N/A"/>
    <x v="48"/>
    <e v="#N/A"/>
    <x v="3"/>
    <e v="#N/A"/>
    <x v="17"/>
  </r>
  <r>
    <s v="Id1233"/>
    <s v="Mr. Juan "/>
    <n v="44.77"/>
    <x v="0"/>
    <n v="4.0599999999999996"/>
    <x v="2"/>
    <s v="No"/>
    <x v="0"/>
    <x v="0"/>
    <n v="2"/>
    <s v="No"/>
    <e v="#N/A"/>
    <x v="48"/>
    <e v="#N/A"/>
    <x v="3"/>
    <e v="#N/A"/>
    <x v="17"/>
  </r>
  <r>
    <s v="Id1234"/>
    <s v="Mr. John "/>
    <n v="37.07"/>
    <x v="0"/>
    <n v="5.69"/>
    <x v="2"/>
    <s v="No"/>
    <x v="0"/>
    <x v="0"/>
    <n v="2"/>
    <s v="No"/>
    <e v="#N/A"/>
    <x v="48"/>
    <e v="#N/A"/>
    <x v="3"/>
    <e v="#N/A"/>
    <x v="17"/>
  </r>
  <r>
    <s v="Id1235"/>
    <s v="Mrs. Sarah "/>
    <n v="39.799999999999997"/>
    <x v="0"/>
    <n v="5.66"/>
    <x v="2"/>
    <s v="No"/>
    <x v="0"/>
    <x v="1"/>
    <n v="1"/>
    <s v="No"/>
    <e v="#N/A"/>
    <x v="48"/>
    <e v="#N/A"/>
    <x v="3"/>
    <e v="#N/A"/>
    <x v="17"/>
  </r>
  <r>
    <s v="Id1236"/>
    <s v="Mrs. Kristin "/>
    <n v="26.36"/>
    <x v="1"/>
    <n v="4.32"/>
    <x v="2"/>
    <s v="No"/>
    <x v="0"/>
    <x v="1"/>
    <n v="1"/>
    <s v="No"/>
    <e v="#N/A"/>
    <x v="48"/>
    <e v="#N/A"/>
    <x v="3"/>
    <e v="#N/A"/>
    <x v="17"/>
  </r>
  <r>
    <s v="Id1237"/>
    <s v="Ms. Casey "/>
    <n v="29.925000000000001"/>
    <x v="1"/>
    <n v="8.2899999999999991"/>
    <x v="0"/>
    <s v="No"/>
    <x v="0"/>
    <x v="0"/>
    <n v="2"/>
    <s v="No"/>
    <e v="#N/A"/>
    <x v="48"/>
    <e v="#N/A"/>
    <x v="3"/>
    <e v="#N/A"/>
    <x v="17"/>
  </r>
  <r>
    <s v="Id1238"/>
    <s v="Mr. Samuel "/>
    <n v="37.29"/>
    <x v="0"/>
    <n v="10.46"/>
    <x v="0"/>
    <s v="No"/>
    <x v="0"/>
    <x v="0"/>
    <n v="0"/>
    <s v="No"/>
    <e v="#N/A"/>
    <x v="48"/>
    <e v="#N/A"/>
    <x v="3"/>
    <e v="#N/A"/>
    <x v="17"/>
  </r>
  <r>
    <s v="Id1239"/>
    <s v="Mr. Braulio "/>
    <n v="30.2"/>
    <x v="0"/>
    <n v="11.96"/>
    <x v="0"/>
    <s v="No"/>
    <x v="0"/>
    <x v="0"/>
    <n v="0"/>
    <s v="No"/>
    <e v="#N/A"/>
    <x v="48"/>
    <e v="#N/A"/>
    <x v="3"/>
    <e v="#N/A"/>
    <x v="17"/>
  </r>
  <r>
    <s v="Id1240"/>
    <s v="Ms. Anne-Marie "/>
    <n v="24.225000000000001"/>
    <x v="2"/>
    <n v="4.25"/>
    <x v="2"/>
    <s v="yes"/>
    <x v="0"/>
    <x v="1"/>
    <n v="1"/>
    <s v="No"/>
    <e v="#N/A"/>
    <x v="48"/>
    <e v="#N/A"/>
    <x v="3"/>
    <e v="#N/A"/>
    <x v="17"/>
  </r>
  <r>
    <s v="Id1241"/>
    <s v="Mr. Samuel "/>
    <n v="31.445"/>
    <x v="0"/>
    <n v="8.33"/>
    <x v="0"/>
    <s v="No"/>
    <x v="0"/>
    <x v="0"/>
    <n v="0"/>
    <s v="No"/>
    <e v="#N/A"/>
    <x v="48"/>
    <e v="#N/A"/>
    <x v="3"/>
    <e v="#N/A"/>
    <x v="17"/>
  </r>
  <r>
    <s v="Id1242"/>
    <s v="Mrs. Yuki "/>
    <n v="38.880000000000003"/>
    <x v="0"/>
    <n v="4.29"/>
    <x v="2"/>
    <s v="No"/>
    <x v="0"/>
    <x v="0"/>
    <n v="1"/>
    <s v="No"/>
    <e v="#N/A"/>
    <x v="48"/>
    <e v="#N/A"/>
    <x v="3"/>
    <e v="#N/A"/>
    <x v="17"/>
  </r>
  <r>
    <s v="Id1243"/>
    <s v="Mr. Rafer "/>
    <n v="43.89"/>
    <x v="0"/>
    <n v="6.32"/>
    <x v="1"/>
    <s v="yes"/>
    <x v="0"/>
    <x v="0"/>
    <n v="0"/>
    <s v="No"/>
    <e v="#N/A"/>
    <x v="48"/>
    <e v="#N/A"/>
    <x v="3"/>
    <e v="#N/A"/>
    <x v="17"/>
  </r>
  <r>
    <s v="Id1244"/>
    <s v="Ms. Claire "/>
    <n v="25.6"/>
    <x v="1"/>
    <n v="5.65"/>
    <x v="2"/>
    <s v="No"/>
    <x v="0"/>
    <x v="0"/>
    <n v="2"/>
    <s v="No"/>
    <e v="#N/A"/>
    <x v="48"/>
    <e v="#N/A"/>
    <x v="3"/>
    <e v="#N/A"/>
    <x v="17"/>
  </r>
  <r>
    <s v="Id1245"/>
    <s v="Ms. Erynn "/>
    <n v="29.545000000000002"/>
    <x v="1"/>
    <n v="8.41"/>
    <x v="0"/>
    <s v="yes"/>
    <x v="0"/>
    <x v="0"/>
    <n v="1"/>
    <s v="No"/>
    <e v="#N/A"/>
    <x v="48"/>
    <e v="#N/A"/>
    <x v="3"/>
    <e v="#N/A"/>
    <x v="17"/>
  </r>
  <r>
    <s v="Id1246"/>
    <s v="Mr. Mahesh "/>
    <n v="23.25"/>
    <x v="2"/>
    <n v="11.96"/>
    <x v="0"/>
    <s v="yes"/>
    <x v="0"/>
    <x v="0"/>
    <n v="0"/>
    <s v="No"/>
    <e v="#N/A"/>
    <x v="48"/>
    <e v="#N/A"/>
    <x v="3"/>
    <e v="#N/A"/>
    <x v="17"/>
  </r>
  <r>
    <s v="Id1247"/>
    <s v="Mr. Stanley "/>
    <n v="43.95"/>
    <x v="0"/>
    <n v="5.17"/>
    <x v="2"/>
    <s v="yes"/>
    <x v="0"/>
    <x v="1"/>
    <n v="1"/>
    <s v="No"/>
    <e v="#N/A"/>
    <x v="48"/>
    <e v="#N/A"/>
    <x v="3"/>
    <e v="#N/A"/>
    <x v="17"/>
  </r>
  <r>
    <s v="Id1248"/>
    <s v="Mr. Gregory "/>
    <n v="21.85"/>
    <x v="2"/>
    <n v="8.76"/>
    <x v="0"/>
    <s v="No"/>
    <x v="0"/>
    <x v="0"/>
    <n v="0"/>
    <s v="No"/>
    <e v="#N/A"/>
    <x v="48"/>
    <e v="#N/A"/>
    <x v="3"/>
    <e v="#N/A"/>
    <x v="17"/>
  </r>
  <r>
    <s v="Id1249"/>
    <s v="Mr. Eric "/>
    <n v="25.73"/>
    <x v="1"/>
    <n v="7.99"/>
    <x v="0"/>
    <s v="No"/>
    <x v="0"/>
    <x v="0"/>
    <n v="2"/>
    <s v="No"/>
    <e v="#N/A"/>
    <x v="48"/>
    <e v="#N/A"/>
    <x v="3"/>
    <e v="#N/A"/>
    <x v="17"/>
  </r>
  <r>
    <s v="Id1250"/>
    <s v="Ms. Rachel "/>
    <n v="32.229999999999997"/>
    <x v="0"/>
    <n v="8.59"/>
    <x v="0"/>
    <s v="No"/>
    <x v="0"/>
    <x v="0"/>
    <n v="0"/>
    <s v="No"/>
    <e v="#N/A"/>
    <x v="48"/>
    <e v="#N/A"/>
    <x v="3"/>
    <e v="#N/A"/>
    <x v="17"/>
  </r>
  <r>
    <s v="Id1251"/>
    <s v="Kamp Mr. "/>
    <n v="32.204999999999998"/>
    <x v="0"/>
    <n v="6.14"/>
    <x v="1"/>
    <s v="No"/>
    <x v="0"/>
    <x v="0"/>
    <n v="2"/>
    <s v="No"/>
    <e v="#N/A"/>
    <x v="48"/>
    <e v="#N/A"/>
    <x v="3"/>
    <e v="#N/A"/>
    <x v="17"/>
  </r>
  <r>
    <s v="Id1252"/>
    <s v="Mr. Brad "/>
    <n v="26.41"/>
    <x v="1"/>
    <n v="4.08"/>
    <x v="2"/>
    <s v="No"/>
    <x v="0"/>
    <x v="0"/>
    <n v="2"/>
    <s v="No"/>
    <e v="#N/A"/>
    <x v="48"/>
    <e v="#N/A"/>
    <x v="3"/>
    <e v="#N/A"/>
    <x v="17"/>
  </r>
  <r>
    <s v="Id1253"/>
    <s v="Ms. Claire "/>
    <n v="30.2"/>
    <x v="0"/>
    <n v="6.25"/>
    <x v="1"/>
    <s v="yes"/>
    <x v="0"/>
    <x v="0"/>
    <n v="0"/>
    <s v="No"/>
    <e v="#N/A"/>
    <x v="48"/>
    <e v="#N/A"/>
    <x v="3"/>
    <e v="#N/A"/>
    <x v="17"/>
  </r>
  <r>
    <s v="Id1254"/>
    <s v="Mrs. Jennifer "/>
    <n v="31.26"/>
    <x v="0"/>
    <n v="5.94"/>
    <x v="1"/>
    <s v="yes"/>
    <x v="0"/>
    <x v="0"/>
    <n v="1"/>
    <s v="No"/>
    <e v="#N/A"/>
    <x v="48"/>
    <e v="#N/A"/>
    <x v="3"/>
    <e v="#N/A"/>
    <x v="17"/>
  </r>
  <r>
    <s v="Id1255"/>
    <s v="Ms. Maria "/>
    <n v="33.725000000000001"/>
    <x v="0"/>
    <n v="6.45"/>
    <x v="1"/>
    <s v="yes"/>
    <x v="0"/>
    <x v="0"/>
    <n v="0"/>
    <s v="No"/>
    <e v="#N/A"/>
    <x v="48"/>
    <e v="#N/A"/>
    <x v="3"/>
    <e v="#N/A"/>
    <x v="17"/>
  </r>
  <r>
    <s v="Id1256"/>
    <s v="Ms. Katherine "/>
    <n v="28.9"/>
    <x v="1"/>
    <n v="5.74"/>
    <x v="1"/>
    <s v="yes"/>
    <x v="0"/>
    <x v="0"/>
    <n v="0"/>
    <s v="No"/>
    <e v="#N/A"/>
    <x v="48"/>
    <e v="#N/A"/>
    <x v="3"/>
    <e v="#N/A"/>
    <x v="17"/>
  </r>
  <r>
    <s v="Id1257"/>
    <s v="Mr. Michael "/>
    <n v="45.69"/>
    <x v="0"/>
    <n v="4.43"/>
    <x v="2"/>
    <s v="yes"/>
    <x v="0"/>
    <x v="0"/>
    <n v="0"/>
    <s v="No"/>
    <e v="#N/A"/>
    <x v="48"/>
    <e v="#N/A"/>
    <x v="3"/>
    <e v="#N/A"/>
    <x v="17"/>
  </r>
  <r>
    <s v="Id1258"/>
    <s v="Ms. Roxanne "/>
    <n v="21.03"/>
    <x v="2"/>
    <n v="6.5"/>
    <x v="0"/>
    <s v="No"/>
    <x v="0"/>
    <x v="0"/>
    <n v="0"/>
    <s v="No"/>
    <e v="#N/A"/>
    <x v="48"/>
    <e v="#N/A"/>
    <x v="3"/>
    <e v="#N/A"/>
    <x v="17"/>
  </r>
  <r>
    <s v="Id1259"/>
    <s v="Mr. Israel "/>
    <n v="37"/>
    <x v="0"/>
    <n v="8.75"/>
    <x v="0"/>
    <s v="No"/>
    <x v="0"/>
    <x v="0"/>
    <n v="0"/>
    <s v="No"/>
    <e v="#N/A"/>
    <x v="48"/>
    <e v="#N/A"/>
    <x v="3"/>
    <e v="#N/A"/>
    <x v="17"/>
  </r>
  <r>
    <s v="Id1260"/>
    <s v="Mr. Samalya "/>
    <n v="25.4"/>
    <x v="1"/>
    <n v="11.96"/>
    <x v="0"/>
    <s v="No"/>
    <x v="0"/>
    <x v="0"/>
    <n v="0"/>
    <s v="No"/>
    <e v="#N/A"/>
    <x v="48"/>
    <e v="#N/A"/>
    <x v="3"/>
    <e v="#N/A"/>
    <x v="17"/>
  </r>
  <r>
    <s v="Id1261"/>
    <s v="Mr. Peter "/>
    <n v="32.299999999999997"/>
    <x v="0"/>
    <n v="10.54"/>
    <x v="0"/>
    <s v="No"/>
    <x v="0"/>
    <x v="0"/>
    <n v="0"/>
    <s v="No"/>
    <e v="#N/A"/>
    <x v="48"/>
    <e v="#N/A"/>
    <x v="3"/>
    <e v="#N/A"/>
    <x v="17"/>
  </r>
  <r>
    <s v="Id1262"/>
    <s v="Ms. Alicia "/>
    <n v="23.94"/>
    <x v="2"/>
    <n v="4.54"/>
    <x v="2"/>
    <s v="yes"/>
    <x v="0"/>
    <x v="1"/>
    <n v="1"/>
    <s v="No"/>
    <e v="#N/A"/>
    <x v="48"/>
    <e v="#N/A"/>
    <x v="3"/>
    <e v="#N/A"/>
    <x v="17"/>
  </r>
  <r>
    <s v="Id1263"/>
    <s v="Ms. Sarah "/>
    <n v="46.4"/>
    <x v="0"/>
    <n v="5.71"/>
    <x v="1"/>
    <s v="No"/>
    <x v="0"/>
    <x v="0"/>
    <n v="0"/>
    <s v="No"/>
    <e v="#N/A"/>
    <x v="48"/>
    <e v="#N/A"/>
    <x v="3"/>
    <e v="#N/A"/>
    <x v="17"/>
  </r>
  <r>
    <s v="Id1264"/>
    <s v="Mr. Guomin "/>
    <n v="40.375"/>
    <x v="0"/>
    <n v="6.25"/>
    <x v="1"/>
    <s v="yes"/>
    <x v="0"/>
    <x v="0"/>
    <n v="0"/>
    <s v="No"/>
    <e v="#N/A"/>
    <x v="48"/>
    <e v="#N/A"/>
    <x v="3"/>
    <e v="#N/A"/>
    <x v="17"/>
  </r>
  <r>
    <s v="Id1265"/>
    <s v="  "/>
    <n v="28.7"/>
    <x v="1"/>
    <n v="9.4700000000000006"/>
    <x v="0"/>
    <s v="No"/>
    <x v="0"/>
    <x v="0"/>
    <n v="2"/>
    <s v="No"/>
    <e v="#N/A"/>
    <x v="48"/>
    <e v="#N/A"/>
    <x v="3"/>
    <e v="#N/A"/>
    <x v="17"/>
  </r>
  <r>
    <s v="Id1266"/>
    <s v="Mr. Matt "/>
    <n v="26.63"/>
    <x v="1"/>
    <n v="5.7"/>
    <x v="1"/>
    <s v="No"/>
    <x v="0"/>
    <x v="0"/>
    <n v="0"/>
    <s v="No"/>
    <e v="#N/A"/>
    <x v="48"/>
    <e v="#N/A"/>
    <x v="3"/>
    <e v="#N/A"/>
    <x v="17"/>
  </r>
  <r>
    <s v="Id1267"/>
    <s v="Mr. Thomas "/>
    <n v="22.515000000000001"/>
    <x v="2"/>
    <n v="11.18"/>
    <x v="0"/>
    <s v="No"/>
    <x v="0"/>
    <x v="0"/>
    <n v="2"/>
    <s v="No"/>
    <e v="#N/A"/>
    <x v="48"/>
    <e v="#N/A"/>
    <x v="3"/>
    <e v="#N/A"/>
    <x v="17"/>
  </r>
  <r>
    <s v="Id1268"/>
    <s v="Ms. Martha "/>
    <n v="36.575000000000003"/>
    <x v="0"/>
    <n v="10.98"/>
    <x v="0"/>
    <s v="No"/>
    <x v="0"/>
    <x v="0"/>
    <n v="0"/>
    <s v="No"/>
    <e v="#N/A"/>
    <x v="48"/>
    <e v="#N/A"/>
    <x v="3"/>
    <e v="#N/A"/>
    <x v="17"/>
  </r>
  <r>
    <s v="Id1269"/>
    <s v="Ms. Alicia "/>
    <n v="23.66"/>
    <x v="2"/>
    <n v="5.1100000000000003"/>
    <x v="2"/>
    <s v="yes"/>
    <x v="0"/>
    <x v="1"/>
    <n v="1"/>
    <s v="No"/>
    <e v="#N/A"/>
    <x v="48"/>
    <e v="#N/A"/>
    <x v="3"/>
    <e v="#N/A"/>
    <x v="17"/>
  </r>
  <r>
    <s v="Id1270"/>
    <s v="Ms. Jennifer "/>
    <n v="18.62"/>
    <x v="2"/>
    <n v="10.24"/>
    <x v="0"/>
    <s v="No"/>
    <x v="0"/>
    <x v="0"/>
    <n v="0"/>
    <s v="No"/>
    <e v="#N/A"/>
    <x v="48"/>
    <e v="#N/A"/>
    <x v="3"/>
    <e v="#N/A"/>
    <x v="17"/>
  </r>
  <r>
    <s v="Id1271"/>
    <s v="Mr. Michael "/>
    <n v="19.190000000000001"/>
    <x v="2"/>
    <n v="7.71"/>
    <x v="0"/>
    <s v="yes"/>
    <x v="0"/>
    <x v="0"/>
    <n v="1"/>
    <s v="No"/>
    <e v="#N/A"/>
    <x v="48"/>
    <e v="#N/A"/>
    <x v="3"/>
    <e v="#N/A"/>
    <x v="17"/>
  </r>
  <r>
    <s v="Id1272"/>
    <s v="Mr. Eddie "/>
    <n v="27.5"/>
    <x v="1"/>
    <n v="6.03"/>
    <x v="1"/>
    <s v="No"/>
    <x v="0"/>
    <x v="0"/>
    <n v="0"/>
    <s v="No"/>
    <e v="#N/A"/>
    <x v="48"/>
    <e v="#N/A"/>
    <x v="3"/>
    <e v="#N/A"/>
    <x v="17"/>
  </r>
  <r>
    <s v="Id1273"/>
    <s v="Mr. Maxime "/>
    <n v="27.36"/>
    <x v="1"/>
    <n v="5.96"/>
    <x v="1"/>
    <s v="No"/>
    <x v="0"/>
    <x v="1"/>
    <n v="1"/>
    <s v="No"/>
    <e v="#N/A"/>
    <x v="48"/>
    <e v="#N/A"/>
    <x v="3"/>
    <e v="#N/A"/>
    <x v="17"/>
  </r>
  <r>
    <s v="Id1274"/>
    <s v="Mr. Mark "/>
    <n v="20.350000000000001"/>
    <x v="2"/>
    <n v="4.16"/>
    <x v="2"/>
    <s v="No"/>
    <x v="0"/>
    <x v="0"/>
    <n v="0"/>
    <s v="No"/>
    <e v="#N/A"/>
    <x v="48"/>
    <e v="#N/A"/>
    <x v="3"/>
    <e v="#N/A"/>
    <x v="17"/>
  </r>
  <r>
    <s v="Id1275"/>
    <s v="Mr. Adam "/>
    <n v="24.035"/>
    <x v="2"/>
    <n v="6.11"/>
    <x v="1"/>
    <s v="No"/>
    <x v="0"/>
    <x v="0"/>
    <n v="0"/>
    <s v="No"/>
    <e v="#N/A"/>
    <x v="48"/>
    <e v="#N/A"/>
    <x v="3"/>
    <e v="#N/A"/>
    <x v="17"/>
  </r>
  <r>
    <s v="Id1276"/>
    <s v="Mr. Justin "/>
    <n v="23.56"/>
    <x v="2"/>
    <n v="5.97"/>
    <x v="1"/>
    <s v="No"/>
    <x v="0"/>
    <x v="0"/>
    <n v="0"/>
    <s v="No"/>
    <e v="#N/A"/>
    <x v="48"/>
    <e v="#N/A"/>
    <x v="3"/>
    <e v="#N/A"/>
    <x v="17"/>
  </r>
  <r>
    <s v="Id1277"/>
    <s v="Ms. Svetlana "/>
    <n v="27.17"/>
    <x v="1"/>
    <n v="10.81"/>
    <x v="0"/>
    <s v="No"/>
    <x v="0"/>
    <x v="0"/>
    <n v="2"/>
    <s v="No"/>
    <e v="#N/A"/>
    <x v="48"/>
    <e v="#N/A"/>
    <x v="3"/>
    <e v="#N/A"/>
    <x v="17"/>
  </r>
  <r>
    <s v="Id1278"/>
    <s v="Ms. Jana "/>
    <n v="34.32"/>
    <x v="0"/>
    <n v="5.7"/>
    <x v="1"/>
    <s v="yes"/>
    <x v="0"/>
    <x v="1"/>
    <n v="1"/>
    <s v="No"/>
    <e v="#N/A"/>
    <x v="48"/>
    <e v="#N/A"/>
    <x v="3"/>
    <e v="#N/A"/>
    <x v="17"/>
  </r>
  <r>
    <s v="Id1279"/>
    <s v="Ms. Laura "/>
    <n v="23.87"/>
    <x v="2"/>
    <n v="4.7699999999999996"/>
    <x v="2"/>
    <s v="yes"/>
    <x v="0"/>
    <x v="1"/>
    <n v="1"/>
    <s v="No"/>
    <e v="#N/A"/>
    <x v="48"/>
    <e v="#N/A"/>
    <x v="3"/>
    <e v="#N/A"/>
    <x v="17"/>
  </r>
  <r>
    <s v="Id1280"/>
    <s v="Mr. Torrey "/>
    <n v="30.15"/>
    <x v="0"/>
    <n v="4.25"/>
    <x v="2"/>
    <s v="No"/>
    <x v="0"/>
    <x v="0"/>
    <n v="1"/>
    <s v="No"/>
    <e v="#N/A"/>
    <x v="48"/>
    <e v="#N/A"/>
    <x v="3"/>
    <e v="#N/A"/>
    <x v="17"/>
  </r>
  <r>
    <s v="Id1281"/>
    <s v="Mr. Paul "/>
    <n v="26.36"/>
    <x v="1"/>
    <n v="5.52"/>
    <x v="2"/>
    <s v="No"/>
    <x v="0"/>
    <x v="0"/>
    <n v="0"/>
    <s v="No"/>
    <e v="#N/A"/>
    <x v="48"/>
    <e v="#N/A"/>
    <x v="3"/>
    <e v="#N/A"/>
    <x v="17"/>
  </r>
  <r>
    <s v="Id1282"/>
    <s v="Ms. Jennifer "/>
    <n v="45.32"/>
    <x v="0"/>
    <n v="6.53"/>
    <x v="0"/>
    <s v="yes"/>
    <x v="0"/>
    <x v="0"/>
    <n v="1"/>
    <s v="No"/>
    <e v="#N/A"/>
    <x v="48"/>
    <e v="#N/A"/>
    <x v="3"/>
    <e v="#N/A"/>
    <x v="17"/>
  </r>
  <r>
    <s v="Id1283"/>
    <s v="Mr. Erik "/>
    <n v="31.93"/>
    <x v="0"/>
    <n v="4.82"/>
    <x v="2"/>
    <s v="yes"/>
    <x v="0"/>
    <x v="0"/>
    <n v="1"/>
    <s v="No"/>
    <e v="#N/A"/>
    <x v="48"/>
    <e v="#N/A"/>
    <x v="3"/>
    <e v="#N/A"/>
    <x v="17"/>
  </r>
  <r>
    <s v="Id1284"/>
    <s v="Ms. Lana "/>
    <n v="36"/>
    <x v="0"/>
    <n v="11.94"/>
    <x v="0"/>
    <s v="yes"/>
    <x v="0"/>
    <x v="0"/>
    <n v="1"/>
    <s v="No"/>
    <e v="#N/A"/>
    <x v="48"/>
    <e v="#N/A"/>
    <x v="3"/>
    <e v="#N/A"/>
    <x v="17"/>
  </r>
  <r>
    <s v="Id1285"/>
    <s v="Ms. Rebecca "/>
    <n v="32"/>
    <x v="0"/>
    <n v="7.85"/>
    <x v="0"/>
    <s v="yes"/>
    <x v="0"/>
    <x v="0"/>
    <n v="1"/>
    <s v="No"/>
    <e v="#N/A"/>
    <x v="48"/>
    <e v="#N/A"/>
    <x v="3"/>
    <e v="#N/A"/>
    <x v="17"/>
  </r>
  <r>
    <s v="Id1286"/>
    <s v="Ms. Katie "/>
    <n v="29.37"/>
    <x v="1"/>
    <n v="8.01"/>
    <x v="0"/>
    <s v="yes"/>
    <x v="0"/>
    <x v="0"/>
    <n v="1"/>
    <s v="No"/>
    <e v="#N/A"/>
    <x v="48"/>
    <e v="#N/A"/>
    <x v="3"/>
    <e v="#N/A"/>
    <x v="17"/>
  </r>
  <r>
    <s v="Id1287"/>
    <s v="Ms. Elizabeth "/>
    <n v="23.6"/>
    <x v="2"/>
    <n v="7.4"/>
    <x v="0"/>
    <s v="yes"/>
    <x v="0"/>
    <x v="0"/>
    <n v="1"/>
    <s v="No"/>
    <e v="#N/A"/>
    <x v="48"/>
    <e v="#N/A"/>
    <x v="3"/>
    <e v="#N/A"/>
    <x v="17"/>
  </r>
  <r>
    <s v="Id1288"/>
    <s v="Ms. Sarah "/>
    <n v="33.155000000000001"/>
    <x v="0"/>
    <n v="8.3800000000000008"/>
    <x v="0"/>
    <s v="yes"/>
    <x v="0"/>
    <x v="0"/>
    <n v="0"/>
    <s v="No"/>
    <e v="#N/A"/>
    <x v="48"/>
    <e v="#N/A"/>
    <x v="3"/>
    <e v="#N/A"/>
    <x v="17"/>
  </r>
  <r>
    <s v="Id1289"/>
    <s v="Ms. Annie "/>
    <n v="24.32"/>
    <x v="2"/>
    <n v="11.56"/>
    <x v="0"/>
    <s v="yes"/>
    <x v="0"/>
    <x v="0"/>
    <n v="1"/>
    <s v="No"/>
    <e v="#N/A"/>
    <x v="48"/>
    <e v="#N/A"/>
    <x v="3"/>
    <e v="#N/A"/>
    <x v="17"/>
  </r>
  <r>
    <s v="Id1290"/>
    <s v="Ms. Annie "/>
    <n v="36.299999999999997"/>
    <x v="0"/>
    <n v="4.6100000000000003"/>
    <x v="2"/>
    <s v="No"/>
    <x v="0"/>
    <x v="0"/>
    <n v="0"/>
    <s v="No"/>
    <e v="#N/A"/>
    <x v="48"/>
    <e v="#N/A"/>
    <x v="3"/>
    <e v="#N/A"/>
    <x v="17"/>
  </r>
  <r>
    <s v="Id1291"/>
    <s v="Ms. Lindsey "/>
    <n v="34.4"/>
    <x v="0"/>
    <n v="4.95"/>
    <x v="2"/>
    <s v="No"/>
    <x v="0"/>
    <x v="1"/>
    <n v="1"/>
    <s v="No"/>
    <e v="#N/A"/>
    <x v="48"/>
    <e v="#N/A"/>
    <x v="3"/>
    <e v="#N/A"/>
    <x v="17"/>
  </r>
  <r>
    <s v="Id1292"/>
    <s v="Ms. Laura "/>
    <n v="30.9"/>
    <x v="0"/>
    <n v="5.04"/>
    <x v="2"/>
    <s v="No"/>
    <x v="0"/>
    <x v="0"/>
    <n v="0"/>
    <s v="No"/>
    <e v="#N/A"/>
    <x v="48"/>
    <e v="#N/A"/>
    <x v="3"/>
    <e v="#N/A"/>
    <x v="17"/>
  </r>
  <r>
    <s v="Id1293"/>
    <s v="Ms. Amy "/>
    <n v="28.6"/>
    <x v="1"/>
    <n v="5.42"/>
    <x v="2"/>
    <s v="No"/>
    <x v="0"/>
    <x v="0"/>
    <n v="0"/>
    <s v="No"/>
    <e v="#N/A"/>
    <x v="48"/>
    <e v="#N/A"/>
    <x v="3"/>
    <e v="#N/A"/>
    <x v="17"/>
  </r>
  <r>
    <s v="Id1294"/>
    <s v="Ms. Katarina "/>
    <n v="27.83"/>
    <x v="1"/>
    <n v="5.39"/>
    <x v="2"/>
    <s v="No"/>
    <x v="0"/>
    <x v="0"/>
    <n v="0"/>
    <s v="No"/>
    <e v="#N/A"/>
    <x v="48"/>
    <e v="#N/A"/>
    <x v="3"/>
    <e v="#N/A"/>
    <x v="17"/>
  </r>
  <r>
    <s v="Id1295"/>
    <s v="Mr. B.j. "/>
    <n v="39.64"/>
    <x v="0"/>
    <n v="6"/>
    <x v="1"/>
    <s v="No"/>
    <x v="0"/>
    <x v="1"/>
    <n v="1"/>
    <s v="No"/>
    <e v="#N/A"/>
    <x v="48"/>
    <e v="#N/A"/>
    <x v="3"/>
    <e v="#N/A"/>
    <x v="17"/>
  </r>
  <r>
    <s v="Id1296"/>
    <s v="Ms. Alison "/>
    <n v="38.479999999999997"/>
    <x v="0"/>
    <n v="6.02"/>
    <x v="1"/>
    <s v="No"/>
    <x v="0"/>
    <x v="0"/>
    <n v="1"/>
    <s v="No"/>
    <e v="#N/A"/>
    <x v="48"/>
    <e v="#N/A"/>
    <x v="3"/>
    <e v="#N/A"/>
    <x v="17"/>
  </r>
  <r>
    <s v="Id1297"/>
    <s v="Mr. Neil "/>
    <n v="36.200000000000003"/>
    <x v="0"/>
    <n v="4.62"/>
    <x v="2"/>
    <s v="No"/>
    <x v="0"/>
    <x v="0"/>
    <n v="2"/>
    <s v="No"/>
    <e v="#N/A"/>
    <x v="48"/>
    <e v="#N/A"/>
    <x v="3"/>
    <e v="#N/A"/>
    <x v="17"/>
  </r>
  <r>
    <s v="Id1298"/>
    <s v="Mrs. Anne "/>
    <n v="27.13"/>
    <x v="1"/>
    <n v="5.59"/>
    <x v="2"/>
    <s v="No"/>
    <x v="0"/>
    <x v="0"/>
    <n v="1"/>
    <s v="No"/>
    <e v="#N/A"/>
    <x v="48"/>
    <e v="#N/A"/>
    <x v="3"/>
    <e v="#N/A"/>
    <x v="17"/>
  </r>
  <r>
    <s v="Id1299"/>
    <s v="Ms. Sandra "/>
    <n v="20.75"/>
    <x v="2"/>
    <n v="5.18"/>
    <x v="2"/>
    <s v="yes"/>
    <x v="0"/>
    <x v="0"/>
    <n v="2"/>
    <s v="No"/>
    <e v="#N/A"/>
    <x v="48"/>
    <e v="#N/A"/>
    <x v="3"/>
    <e v="#N/A"/>
    <x v="17"/>
  </r>
  <r>
    <s v="Id1300"/>
    <s v="Mr. Robert "/>
    <n v="26.6"/>
    <x v="1"/>
    <n v="6.29"/>
    <x v="1"/>
    <s v="No"/>
    <x v="0"/>
    <x v="0"/>
    <n v="2"/>
    <s v="No"/>
    <e v="#N/A"/>
    <x v="48"/>
    <e v="#N/A"/>
    <x v="3"/>
    <e v="#N/A"/>
    <x v="17"/>
  </r>
  <r>
    <s v="Id1301"/>
    <s v="Mr. Rodney "/>
    <n v="25.3"/>
    <x v="1"/>
    <n v="4.49"/>
    <x v="2"/>
    <s v="No"/>
    <x v="0"/>
    <x v="0"/>
    <n v="2"/>
    <s v="No"/>
    <e v="#N/A"/>
    <x v="48"/>
    <e v="#N/A"/>
    <x v="3"/>
    <e v="#N/A"/>
    <x v="17"/>
  </r>
  <r>
    <s v="Id1302"/>
    <s v="Mr. Carl "/>
    <n v="18.84"/>
    <x v="2"/>
    <n v="11.82"/>
    <x v="0"/>
    <s v="yes"/>
    <x v="0"/>
    <x v="1"/>
    <n v="1"/>
    <s v="No"/>
    <e v="#N/A"/>
    <x v="48"/>
    <e v="#N/A"/>
    <x v="3"/>
    <e v="#N/A"/>
    <x v="17"/>
  </r>
  <r>
    <s v="Id1303"/>
    <s v="Mr. Maximilian "/>
    <n v="19.57"/>
    <x v="2"/>
    <n v="7.41"/>
    <x v="0"/>
    <s v="yes"/>
    <x v="0"/>
    <x v="0"/>
    <n v="1"/>
    <s v="No"/>
    <e v="#N/A"/>
    <x v="48"/>
    <e v="#N/A"/>
    <x v="3"/>
    <e v="#N/A"/>
    <x v="17"/>
  </r>
  <r>
    <s v="Id1304"/>
    <s v="Mr. Erik "/>
    <n v="30.495000000000001"/>
    <x v="0"/>
    <n v="5.97"/>
    <x v="1"/>
    <s v="No"/>
    <x v="0"/>
    <x v="0"/>
    <n v="0"/>
    <s v="No"/>
    <e v="#N/A"/>
    <x v="48"/>
    <e v="#N/A"/>
    <x v="3"/>
    <e v="#N/A"/>
    <x v="17"/>
  </r>
  <r>
    <s v="Id1305"/>
    <s v="Mr. Christopher "/>
    <n v="30.114999999999998"/>
    <x v="0"/>
    <n v="5.74"/>
    <x v="1"/>
    <s v="No"/>
    <x v="0"/>
    <x v="1"/>
    <n v="1"/>
    <s v="No"/>
    <e v="#N/A"/>
    <x v="48"/>
    <e v="#N/A"/>
    <x v="3"/>
    <e v="#N/A"/>
    <x v="17"/>
  </r>
  <r>
    <s v="Id1306"/>
    <s v="Mr. Eirik "/>
    <n v="24.78"/>
    <x v="2"/>
    <n v="9.85"/>
    <x v="0"/>
    <s v="No"/>
    <x v="0"/>
    <x v="0"/>
    <n v="0"/>
    <s v="No"/>
    <e v="#N/A"/>
    <x v="48"/>
    <e v="#N/A"/>
    <x v="3"/>
    <e v="#N/A"/>
    <x v="17"/>
  </r>
  <r>
    <s v="Id1307"/>
    <s v="Mr. Rik "/>
    <n v="24.77"/>
    <x v="2"/>
    <n v="7.59"/>
    <x v="0"/>
    <s v="No"/>
    <x v="0"/>
    <x v="0"/>
    <n v="0"/>
    <s v="No"/>
    <e v="#N/A"/>
    <x v="48"/>
    <e v="#N/A"/>
    <x v="3"/>
    <e v="#N/A"/>
    <x v="17"/>
  </r>
  <r>
    <s v="Id1308"/>
    <s v="Mr. Matthew "/>
    <n v="16.579999999999998"/>
    <x v="3"/>
    <n v="6.98"/>
    <x v="0"/>
    <s v="yes"/>
    <x v="0"/>
    <x v="1"/>
    <n v="1"/>
    <s v="No"/>
    <e v="#N/A"/>
    <x v="48"/>
    <e v="#N/A"/>
    <x v="3"/>
    <e v="#N/A"/>
    <x v="17"/>
  </r>
  <r>
    <s v="Id1309"/>
    <s v="Mr. Daniel "/>
    <n v="38.17"/>
    <x v="0"/>
    <n v="4.7300000000000004"/>
    <x v="2"/>
    <s v="yes"/>
    <x v="0"/>
    <x v="0"/>
    <n v="0"/>
    <s v="No"/>
    <e v="#N/A"/>
    <x v="48"/>
    <e v="#N/A"/>
    <x v="3"/>
    <e v="#N/A"/>
    <x v="17"/>
  </r>
  <r>
    <s v="Id1310"/>
    <s v="Mr. Yannick "/>
    <n v="39.424999999999997"/>
    <x v="0"/>
    <n v="4.76"/>
    <x v="2"/>
    <s v="yes"/>
    <x v="0"/>
    <x v="0"/>
    <n v="0"/>
    <s v="No"/>
    <e v="#N/A"/>
    <x v="48"/>
    <e v="#N/A"/>
    <x v="3"/>
    <e v="#N/A"/>
    <x v="17"/>
  </r>
  <r>
    <s v="Id1311"/>
    <s v="Mr. Sean "/>
    <n v="33.44"/>
    <x v="0"/>
    <n v="6.24"/>
    <x v="1"/>
    <s v="yes"/>
    <x v="0"/>
    <x v="0"/>
    <n v="0"/>
    <s v="No"/>
    <e v="#N/A"/>
    <x v="48"/>
    <e v="#N/A"/>
    <x v="3"/>
    <e v="#N/A"/>
    <x v="17"/>
  </r>
  <r>
    <s v="Id1312"/>
    <s v="Mr. Peter "/>
    <n v="33.344999999999999"/>
    <x v="0"/>
    <n v="5.44"/>
    <x v="2"/>
    <s v="yes"/>
    <x v="0"/>
    <x v="0"/>
    <n v="0"/>
    <s v="No"/>
    <e v="#N/A"/>
    <x v="48"/>
    <e v="#N/A"/>
    <x v="3"/>
    <e v="#N/A"/>
    <x v="17"/>
  </r>
  <r>
    <s v="Id1313"/>
    <s v="Ms. Sara "/>
    <n v="38.79"/>
    <x v="0"/>
    <n v="5.08"/>
    <x v="2"/>
    <s v="No"/>
    <x v="0"/>
    <x v="1"/>
    <n v="1"/>
    <s v="No"/>
    <e v="#N/A"/>
    <x v="48"/>
    <e v="#N/A"/>
    <x v="3"/>
    <e v="#N/A"/>
    <x v="17"/>
  </r>
  <r>
    <s v="Id1314"/>
    <s v="Ms. Erin "/>
    <n v="30.684999999999999"/>
    <x v="0"/>
    <n v="4.87"/>
    <x v="2"/>
    <s v="No"/>
    <x v="0"/>
    <x v="1"/>
    <n v="1"/>
    <s v="No"/>
    <e v="#N/A"/>
    <x v="48"/>
    <e v="#N/A"/>
    <x v="3"/>
    <e v="#N/A"/>
    <x v="17"/>
  </r>
  <r>
    <s v="Id1315"/>
    <s v="Mr. Thibaud "/>
    <n v="22.135000000000002"/>
    <x v="2"/>
    <n v="8.17"/>
    <x v="0"/>
    <s v="No"/>
    <x v="0"/>
    <x v="0"/>
    <n v="0"/>
    <s v="No"/>
    <e v="#N/A"/>
    <x v="48"/>
    <e v="#N/A"/>
    <x v="3"/>
    <e v="#N/A"/>
    <x v="17"/>
  </r>
  <r>
    <s v="Id1316"/>
    <s v="Ms. Lisa "/>
    <n v="33.33"/>
    <x v="0"/>
    <n v="7.61"/>
    <x v="0"/>
    <s v="No"/>
    <x v="0"/>
    <x v="0"/>
    <n v="0"/>
    <s v="No"/>
    <e v="#N/A"/>
    <x v="48"/>
    <e v="#N/A"/>
    <x v="3"/>
    <e v="#N/A"/>
    <x v="17"/>
  </r>
  <r>
    <s v="Id1317"/>
    <s v="Ms. Gretchen "/>
    <n v="31.13"/>
    <x v="0"/>
    <n v="10.1"/>
    <x v="0"/>
    <s v="No"/>
    <x v="0"/>
    <x v="0"/>
    <n v="0"/>
    <s v="No"/>
    <e v="#N/A"/>
    <x v="48"/>
    <e v="#N/A"/>
    <x v="3"/>
    <e v="#N/A"/>
    <x v="17"/>
  </r>
  <r>
    <s v="Id1318"/>
    <s v="Ms. Martina "/>
    <n v="28.9"/>
    <x v="1"/>
    <n v="11.24"/>
    <x v="0"/>
    <s v="No"/>
    <x v="0"/>
    <x v="0"/>
    <n v="0"/>
    <s v="No"/>
    <e v="#N/A"/>
    <x v="48"/>
    <e v="#N/A"/>
    <x v="3"/>
    <e v="#N/A"/>
    <x v="17"/>
  </r>
  <r>
    <s v="Id1319"/>
    <s v="Mr. Dustin "/>
    <n v="43.31"/>
    <x v="0"/>
    <n v="6.1"/>
    <x v="1"/>
    <s v="yes"/>
    <x v="1"/>
    <x v="0"/>
    <n v="1"/>
    <s v="No"/>
    <e v="#N/A"/>
    <x v="48"/>
    <e v="#N/A"/>
    <x v="3"/>
    <e v="#N/A"/>
    <x v="17"/>
  </r>
  <r>
    <s v="Id1320"/>
    <s v="Ms. Kelsey "/>
    <n v="22.8"/>
    <x v="2"/>
    <n v="6.98"/>
    <x v="0"/>
    <s v="No"/>
    <x v="0"/>
    <x v="0"/>
    <n v="0"/>
    <s v="No"/>
    <e v="#N/A"/>
    <x v="48"/>
    <e v="#N/A"/>
    <x v="3"/>
    <e v="#N/A"/>
    <x v="17"/>
  </r>
  <r>
    <s v="Id1321"/>
    <s v="Mr. Daniel "/>
    <n v="19.09"/>
    <x v="2"/>
    <n v="4"/>
    <x v="2"/>
    <s v="yes"/>
    <x v="0"/>
    <x v="0"/>
    <n v="1"/>
    <s v="No"/>
    <e v="#N/A"/>
    <x v="48"/>
    <e v="#N/A"/>
    <x v="3"/>
    <e v="#N/A"/>
    <x v="17"/>
  </r>
  <r>
    <s v="Id1322"/>
    <s v="Ms. Saeger "/>
    <n v="23.37"/>
    <x v="2"/>
    <n v="4.2300000000000004"/>
    <x v="2"/>
    <s v="No"/>
    <x v="0"/>
    <x v="0"/>
    <n v="0"/>
    <s v="No"/>
    <e v="#N/A"/>
    <x v="48"/>
    <e v="#N/A"/>
    <x v="3"/>
    <e v="#N/A"/>
    <x v="17"/>
  </r>
  <r>
    <s v="Id1323"/>
    <s v="Ms. Buzunesh "/>
    <n v="33.44"/>
    <x v="0"/>
    <n v="4.72"/>
    <x v="2"/>
    <s v="yes"/>
    <x v="0"/>
    <x v="0"/>
    <n v="0"/>
    <s v="No"/>
    <e v="#N/A"/>
    <x v="48"/>
    <e v="#N/A"/>
    <x v="3"/>
    <e v="#N/A"/>
    <x v="17"/>
  </r>
  <r>
    <s v="Id1324"/>
    <s v="Ms. Mirte "/>
    <n v="28.05"/>
    <x v="1"/>
    <n v="5.63"/>
    <x v="2"/>
    <s v="yes"/>
    <x v="0"/>
    <x v="0"/>
    <n v="0"/>
    <s v="No"/>
    <e v="#N/A"/>
    <x v="48"/>
    <e v="#N/A"/>
    <x v="3"/>
    <e v="#N/A"/>
    <x v="17"/>
  </r>
  <r>
    <s v="Id1325"/>
    <s v="Ms. Megan "/>
    <n v="27.72"/>
    <x v="1"/>
    <n v="5.83"/>
    <x v="1"/>
    <s v="yes"/>
    <x v="0"/>
    <x v="0"/>
    <n v="0"/>
    <s v="No"/>
    <e v="#N/A"/>
    <x v="48"/>
    <e v="#N/A"/>
    <x v="3"/>
    <e v="#N/A"/>
    <x v="17"/>
  </r>
  <r>
    <s v="Id1326"/>
    <s v="Ms. Kerry "/>
    <n v="29.81"/>
    <x v="1"/>
    <n v="9.23"/>
    <x v="0"/>
    <s v="No"/>
    <x v="0"/>
    <x v="0"/>
    <n v="0"/>
    <s v="No"/>
    <e v="#N/A"/>
    <x v="48"/>
    <e v="#N/A"/>
    <x v="3"/>
    <e v="#N/A"/>
    <x v="17"/>
  </r>
  <r>
    <s v="Id1327"/>
    <s v="Ms. Kristin "/>
    <n v="23.98"/>
    <x v="2"/>
    <n v="9.89"/>
    <x v="0"/>
    <s v="No"/>
    <x v="0"/>
    <x v="0"/>
    <n v="0"/>
    <s v="No"/>
    <e v="#N/A"/>
    <x v="48"/>
    <e v="#N/A"/>
    <x v="3"/>
    <e v="#N/A"/>
    <x v="17"/>
  </r>
  <r>
    <s v="Id1328"/>
    <s v="Mr. Christopher "/>
    <n v="17.34"/>
    <x v="3"/>
    <n v="12"/>
    <x v="0"/>
    <s v="No"/>
    <x v="0"/>
    <x v="0"/>
    <n v="0"/>
    <s v="No"/>
    <e v="#N/A"/>
    <x v="48"/>
    <e v="#N/A"/>
    <x v="3"/>
    <e v="#N/A"/>
    <x v="17"/>
  </r>
  <r>
    <s v="Id1329"/>
    <s v="Mrs. Elizabeth "/>
    <n v="40.39"/>
    <x v="0"/>
    <n v="4.24"/>
    <x v="2"/>
    <s v="yes"/>
    <x v="0"/>
    <x v="1"/>
    <n v="1"/>
    <s v="No"/>
    <e v="#N/A"/>
    <x v="48"/>
    <e v="#N/A"/>
    <x v="3"/>
    <e v="#N/A"/>
    <x v="17"/>
  </r>
  <r>
    <s v="Id1330"/>
    <s v="Mr. Andrew "/>
    <n v="25.96"/>
    <x v="1"/>
    <n v="4.68"/>
    <x v="2"/>
    <s v="yes"/>
    <x v="0"/>
    <x v="1"/>
    <n v="1"/>
    <s v="No"/>
    <e v="#N/A"/>
    <x v="48"/>
    <e v="#N/A"/>
    <x v="3"/>
    <e v="#N/A"/>
    <x v="17"/>
  </r>
  <r>
    <s v="Id1331"/>
    <s v="Ms. Dawn "/>
    <n v="17.68"/>
    <x v="3"/>
    <n v="8.57"/>
    <x v="0"/>
    <s v="yes"/>
    <x v="0"/>
    <x v="1"/>
    <n v="1"/>
    <s v="No"/>
    <e v="#N/A"/>
    <x v="48"/>
    <e v="#N/A"/>
    <x v="3"/>
    <e v="#N/A"/>
    <x v="17"/>
  </r>
  <r>
    <s v="Id1332"/>
    <s v="Mr. Jonathan "/>
    <n v="30.875"/>
    <x v="0"/>
    <n v="4.0999999999999996"/>
    <x v="2"/>
    <s v="No"/>
    <x v="0"/>
    <x v="0"/>
    <n v="0"/>
    <s v="No"/>
    <e v="#N/A"/>
    <x v="48"/>
    <e v="#N/A"/>
    <x v="3"/>
    <e v="#N/A"/>
    <x v="17"/>
  </r>
  <r>
    <s v="Id1333"/>
    <s v="Mrs. Gina "/>
    <n v="30.81"/>
    <x v="0"/>
    <n v="4.49"/>
    <x v="2"/>
    <s v="No"/>
    <x v="0"/>
    <x v="0"/>
    <n v="0"/>
    <s v="No"/>
    <e v="#N/A"/>
    <x v="48"/>
    <e v="#N/A"/>
    <x v="3"/>
    <e v="#N/A"/>
    <x v="17"/>
  </r>
  <r>
    <s v="Id1334"/>
    <s v="Mr. Dino "/>
    <n v="36.85"/>
    <x v="0"/>
    <n v="8.8000000000000007"/>
    <x v="0"/>
    <s v="No"/>
    <x v="0"/>
    <x v="0"/>
    <n v="2"/>
    <s v="No"/>
    <e v="#N/A"/>
    <x v="48"/>
    <e v="#N/A"/>
    <x v="3"/>
    <e v="#N/A"/>
    <x v="17"/>
  </r>
  <r>
    <s v="Id1335"/>
    <s v="Mr. Jan "/>
    <n v="35.86"/>
    <x v="0"/>
    <n v="7.93"/>
    <x v="0"/>
    <s v="No"/>
    <x v="0"/>
    <x v="0"/>
    <n v="2"/>
    <s v="No"/>
    <e v="#N/A"/>
    <x v="48"/>
    <e v="#N/A"/>
    <x v="3"/>
    <e v="#N/A"/>
    <x v="17"/>
  </r>
  <r>
    <s v="Id1336"/>
    <s v="Mr. Jonathan "/>
    <n v="30.3"/>
    <x v="0"/>
    <n v="9.4499999999999993"/>
    <x v="0"/>
    <s v="No"/>
    <x v="0"/>
    <x v="0"/>
    <n v="2"/>
    <s v="No"/>
    <e v="#N/A"/>
    <x v="48"/>
    <e v="#N/A"/>
    <x v="3"/>
    <e v="#N/A"/>
    <x v="17"/>
  </r>
  <r>
    <s v="Id1337"/>
    <s v="Mr. Mark "/>
    <n v="32.015000000000001"/>
    <x v="0"/>
    <n v="7.67"/>
    <x v="0"/>
    <s v="No"/>
    <x v="0"/>
    <x v="0"/>
    <n v="0"/>
    <s v="No"/>
    <e v="#N/A"/>
    <x v="48"/>
    <e v="#N/A"/>
    <x v="3"/>
    <e v="#N/A"/>
    <x v="17"/>
  </r>
  <r>
    <s v="Id1338"/>
    <s v="Mrs. Mary "/>
    <n v="25.06"/>
    <x v="1"/>
    <n v="10.53"/>
    <x v="0"/>
    <s v="No"/>
    <x v="0"/>
    <x v="0"/>
    <n v="2"/>
    <s v="No"/>
    <e v="#N/A"/>
    <x v="48"/>
    <e v="#N/A"/>
    <x v="3"/>
    <e v="#N/A"/>
    <x v="17"/>
  </r>
  <r>
    <s v="Id1339"/>
    <s v="Mr. Samuel "/>
    <n v="18.829999999999998"/>
    <x v="2"/>
    <n v="10.08"/>
    <x v="0"/>
    <s v="yes"/>
    <x v="0"/>
    <x v="0"/>
    <n v="0"/>
    <s v="No"/>
    <e v="#N/A"/>
    <x v="48"/>
    <e v="#N/A"/>
    <x v="3"/>
    <e v="#N/A"/>
    <x v="17"/>
  </r>
  <r>
    <s v="Id1340"/>
    <s v="Mr. Stan "/>
    <n v="47.52"/>
    <x v="0"/>
    <n v="11.39"/>
    <x v="0"/>
    <s v="yes"/>
    <x v="0"/>
    <x v="0"/>
    <n v="1"/>
    <s v="No"/>
    <e v="#N/A"/>
    <x v="48"/>
    <e v="#N/A"/>
    <x v="3"/>
    <e v="#N/A"/>
    <x v="17"/>
  </r>
  <r>
    <s v="Id1341"/>
    <s v="Mrs. Jessica "/>
    <n v="37.82"/>
    <x v="0"/>
    <n v="6.36"/>
    <x v="1"/>
    <s v="No"/>
    <x v="0"/>
    <x v="0"/>
    <n v="0"/>
    <s v="No"/>
    <e v="#N/A"/>
    <x v="48"/>
    <e v="#N/A"/>
    <x v="3"/>
    <e v="#N/A"/>
    <x v="17"/>
  </r>
  <r>
    <s v="Id1342"/>
    <s v="Ms. Krysta "/>
    <n v="44.16"/>
    <x v="0"/>
    <n v="5.31"/>
    <x v="2"/>
    <s v="yes"/>
    <x v="0"/>
    <x v="0"/>
    <n v="0"/>
    <s v="No"/>
    <e v="#N/A"/>
    <x v="48"/>
    <e v="#N/A"/>
    <x v="3"/>
    <e v="#N/A"/>
    <x v="17"/>
  </r>
  <r>
    <s v="Id1343"/>
    <s v="Mrs. Natascia "/>
    <n v="37.049999999999997"/>
    <x v="0"/>
    <n v="4.74"/>
    <x v="2"/>
    <s v="No"/>
    <x v="0"/>
    <x v="1"/>
    <n v="1"/>
    <s v="No"/>
    <e v="#N/A"/>
    <x v="48"/>
    <e v="#N/A"/>
    <x v="3"/>
    <e v="#N/A"/>
    <x v="17"/>
  </r>
  <r>
    <s v="Id1344"/>
    <s v="Ms. Jenny "/>
    <n v="18.66"/>
    <x v="2"/>
    <n v="11.35"/>
    <x v="0"/>
    <s v="No"/>
    <x v="0"/>
    <x v="0"/>
    <n v="0"/>
    <s v="No"/>
    <e v="#N/A"/>
    <x v="48"/>
    <e v="#N/A"/>
    <x v="3"/>
    <e v="#N/A"/>
    <x v="17"/>
  </r>
  <r>
    <s v="Id1345"/>
    <s v="Mr. Brian "/>
    <n v="36.200000000000003"/>
    <x v="0"/>
    <n v="6.81"/>
    <x v="0"/>
    <s v="yes"/>
    <x v="0"/>
    <x v="0"/>
    <n v="1"/>
    <s v="No"/>
    <e v="#N/A"/>
    <x v="48"/>
    <e v="#N/A"/>
    <x v="3"/>
    <e v="#N/A"/>
    <x v="17"/>
  </r>
  <r>
    <s v="Id1346"/>
    <s v="Ms. Monica "/>
    <n v="18.87"/>
    <x v="2"/>
    <n v="8.06"/>
    <x v="0"/>
    <s v="No"/>
    <x v="0"/>
    <x v="0"/>
    <n v="0"/>
    <s v="No"/>
    <e v="#N/A"/>
    <x v="48"/>
    <e v="#N/A"/>
    <x v="3"/>
    <e v="#N/A"/>
    <x v="17"/>
  </r>
  <r>
    <s v="Id1347"/>
    <s v="Mr. Tyler "/>
    <n v="32.299999999999997"/>
    <x v="0"/>
    <n v="6.74"/>
    <x v="0"/>
    <s v="yes"/>
    <x v="0"/>
    <x v="0"/>
    <n v="1"/>
    <s v="No"/>
    <e v="#N/A"/>
    <x v="48"/>
    <e v="#N/A"/>
    <x v="3"/>
    <e v="#N/A"/>
    <x v="17"/>
  </r>
  <r>
    <s v="Id1348"/>
    <s v="Ms. Kelly "/>
    <n v="22.64"/>
    <x v="2"/>
    <n v="6.54"/>
    <x v="0"/>
    <s v="yes"/>
    <x v="0"/>
    <x v="0"/>
    <n v="2"/>
    <s v="No"/>
    <e v="#N/A"/>
    <x v="48"/>
    <e v="#N/A"/>
    <x v="3"/>
    <e v="#N/A"/>
    <x v="17"/>
  </r>
  <r>
    <s v="Id1349"/>
    <s v="Mrs. Emily "/>
    <n v="28.69"/>
    <x v="1"/>
    <n v="5.4"/>
    <x v="2"/>
    <s v="No"/>
    <x v="0"/>
    <x v="0"/>
    <n v="0"/>
    <s v="No"/>
    <e v="#N/A"/>
    <x v="48"/>
    <e v="#N/A"/>
    <x v="3"/>
    <e v="#N/A"/>
    <x v="17"/>
  </r>
  <r>
    <s v="Id1350"/>
    <s v="Mr. James "/>
    <n v="28.16"/>
    <x v="1"/>
    <n v="5.58"/>
    <x v="2"/>
    <s v="yes"/>
    <x v="0"/>
    <x v="0"/>
    <n v="0"/>
    <s v="No"/>
    <e v="#N/A"/>
    <x v="48"/>
    <e v="#N/A"/>
    <x v="3"/>
    <e v="#N/A"/>
    <x v="17"/>
  </r>
  <r>
    <s v="Id1351"/>
    <s v="Ms. Angie "/>
    <n v="45.54"/>
    <x v="0"/>
    <n v="5.84"/>
    <x v="1"/>
    <s v="No"/>
    <x v="0"/>
    <x v="1"/>
    <n v="1"/>
    <s v="No"/>
    <e v="#N/A"/>
    <x v="48"/>
    <e v="#N/A"/>
    <x v="3"/>
    <e v="#N/A"/>
    <x v="17"/>
  </r>
  <r>
    <s v="Id1352"/>
    <s v="Mr. Michael "/>
    <n v="28.7"/>
    <x v="1"/>
    <n v="4.2"/>
    <x v="2"/>
    <s v="No"/>
    <x v="0"/>
    <x v="0"/>
    <n v="0"/>
    <s v="No"/>
    <e v="#N/A"/>
    <x v="48"/>
    <e v="#N/A"/>
    <x v="3"/>
    <e v="#N/A"/>
    <x v="17"/>
  </r>
  <r>
    <s v="Id1353"/>
    <s v="Ms. Sabina "/>
    <n v="27.74"/>
    <x v="1"/>
    <n v="6.06"/>
    <x v="1"/>
    <s v="yes"/>
    <x v="0"/>
    <x v="0"/>
    <n v="0"/>
    <s v="No"/>
    <e v="#N/A"/>
    <x v="48"/>
    <e v="#N/A"/>
    <x v="3"/>
    <e v="#N/A"/>
    <x v="17"/>
  </r>
  <r>
    <s v="Id1354"/>
    <s v="Ms. Amy "/>
    <n v="36.954999999999998"/>
    <x v="0"/>
    <n v="7.57"/>
    <x v="0"/>
    <s v="No"/>
    <x v="0"/>
    <x v="0"/>
    <n v="0"/>
    <s v="No"/>
    <e v="#N/A"/>
    <x v="48"/>
    <e v="#N/A"/>
    <x v="3"/>
    <e v="#N/A"/>
    <x v="17"/>
  </r>
  <r>
    <s v="Id1355"/>
    <s v="Ms. Victoria "/>
    <n v="30.69"/>
    <x v="0"/>
    <n v="6.15"/>
    <x v="1"/>
    <s v="No"/>
    <x v="0"/>
    <x v="0"/>
    <n v="0"/>
    <s v="No"/>
    <e v="#N/A"/>
    <x v="48"/>
    <e v="#N/A"/>
    <x v="3"/>
    <e v="#N/A"/>
    <x v="17"/>
  </r>
  <r>
    <s v="Id1356"/>
    <s v="Ms. Amelia "/>
    <n v="24.984999999999999"/>
    <x v="1"/>
    <n v="4.5599999999999996"/>
    <x v="2"/>
    <s v="No"/>
    <x v="0"/>
    <x v="0"/>
    <n v="0"/>
    <s v="No"/>
    <e v="#N/A"/>
    <x v="48"/>
    <e v="#N/A"/>
    <x v="3"/>
    <e v="#N/A"/>
    <x v="17"/>
  </r>
  <r>
    <s v="Id1357"/>
    <s v="Ms. Jackie "/>
    <n v="39.42"/>
    <x v="0"/>
    <n v="4.72"/>
    <x v="2"/>
    <s v="yes"/>
    <x v="0"/>
    <x v="0"/>
    <n v="1"/>
    <s v="No"/>
    <e v="#N/A"/>
    <x v="48"/>
    <e v="#N/A"/>
    <x v="3"/>
    <e v="#N/A"/>
    <x v="17"/>
  </r>
  <r>
    <s v="Id1358"/>
    <s v="Mr. Justin "/>
    <n v="16.8"/>
    <x v="3"/>
    <n v="7.98"/>
    <x v="0"/>
    <s v="No"/>
    <x v="0"/>
    <x v="0"/>
    <n v="0"/>
    <s v="No"/>
    <e v="#N/A"/>
    <x v="48"/>
    <e v="#N/A"/>
    <x v="3"/>
    <e v="#N/A"/>
    <x v="17"/>
  </r>
  <r>
    <s v="Id1359"/>
    <s v="Ms. Kerry "/>
    <n v="23.274999999999999"/>
    <x v="2"/>
    <n v="6.26"/>
    <x v="1"/>
    <s v="yes"/>
    <x v="0"/>
    <x v="1"/>
    <n v="1"/>
    <s v="No"/>
    <e v="#N/A"/>
    <x v="48"/>
    <e v="#N/A"/>
    <x v="3"/>
    <e v="#N/A"/>
    <x v="17"/>
  </r>
  <r>
    <s v="Id1360"/>
    <s v="Ms. Cindy "/>
    <n v="22.8"/>
    <x v="2"/>
    <n v="4.29"/>
    <x v="2"/>
    <s v="yes"/>
    <x v="0"/>
    <x v="1"/>
    <n v="1"/>
    <s v="No"/>
    <e v="#N/A"/>
    <x v="48"/>
    <e v="#N/A"/>
    <x v="3"/>
    <e v="#N/A"/>
    <x v="17"/>
  </r>
  <r>
    <s v="Id1361"/>
    <s v="Mr. Gennaro "/>
    <n v="24.3"/>
    <x v="2"/>
    <n v="5.43"/>
    <x v="2"/>
    <s v="No"/>
    <x v="0"/>
    <x v="0"/>
    <n v="2"/>
    <s v="No"/>
    <e v="#N/A"/>
    <x v="48"/>
    <e v="#N/A"/>
    <x v="3"/>
    <e v="#N/A"/>
    <x v="17"/>
  </r>
  <r>
    <s v="Id1362"/>
    <s v="Mr. Terry "/>
    <n v="25.13"/>
    <x v="1"/>
    <n v="8"/>
    <x v="0"/>
    <s v="yes"/>
    <x v="0"/>
    <x v="0"/>
    <n v="1"/>
    <s v="No"/>
    <e v="#N/A"/>
    <x v="48"/>
    <e v="#N/A"/>
    <x v="3"/>
    <e v="#N/A"/>
    <x v="17"/>
  </r>
  <r>
    <s v="Id1363"/>
    <s v="Mr. Patrick "/>
    <n v="22.72"/>
    <x v="2"/>
    <n v="9.9600000000000009"/>
    <x v="0"/>
    <s v="yes"/>
    <x v="0"/>
    <x v="0"/>
    <n v="2"/>
    <s v="No"/>
    <e v="#N/A"/>
    <x v="48"/>
    <e v="#N/A"/>
    <x v="3"/>
    <e v="#N/A"/>
    <x v="17"/>
  </r>
  <r>
    <s v="Id1364"/>
    <s v="Ms. Keara "/>
    <n v="32.6"/>
    <x v="0"/>
    <n v="6.8"/>
    <x v="0"/>
    <s v="yes"/>
    <x v="0"/>
    <x v="0"/>
    <n v="0"/>
    <s v="No"/>
    <e v="#N/A"/>
    <x v="48"/>
    <e v="#N/A"/>
    <x v="3"/>
    <e v="#N/A"/>
    <x v="17"/>
  </r>
  <r>
    <s v="Id1365"/>
    <s v="Ms. Nicole "/>
    <n v="17.28"/>
    <x v="3"/>
    <n v="6.22"/>
    <x v="1"/>
    <s v="yes"/>
    <x v="0"/>
    <x v="0"/>
    <n v="2"/>
    <s v="No"/>
    <e v="#N/A"/>
    <x v="48"/>
    <e v="#N/A"/>
    <x v="3"/>
    <e v="#N/A"/>
    <x v="17"/>
  </r>
  <r>
    <s v="Id1366"/>
    <s v="Mrs. Katena "/>
    <n v="27.92"/>
    <x v="1"/>
    <n v="5.79"/>
    <x v="1"/>
    <s v="No"/>
    <x v="0"/>
    <x v="0"/>
    <n v="1"/>
    <s v="No"/>
    <e v="#N/A"/>
    <x v="48"/>
    <e v="#N/A"/>
    <x v="3"/>
    <e v="#N/A"/>
    <x v="17"/>
  </r>
  <r>
    <s v="Id1367"/>
    <s v="Ms. Bean "/>
    <n v="38.284999999999997"/>
    <x v="0"/>
    <n v="5.41"/>
    <x v="2"/>
    <s v="No"/>
    <x v="0"/>
    <x v="0"/>
    <n v="0"/>
    <s v="No"/>
    <e v="#N/A"/>
    <x v="48"/>
    <e v="#N/A"/>
    <x v="3"/>
    <e v="#N/A"/>
    <x v="17"/>
  </r>
  <r>
    <s v="Id1368"/>
    <s v="Mr. Brian "/>
    <n v="16.48"/>
    <x v="3"/>
    <n v="11.05"/>
    <x v="0"/>
    <s v="No"/>
    <x v="0"/>
    <x v="0"/>
    <n v="0"/>
    <s v="No"/>
    <e v="#N/A"/>
    <x v="48"/>
    <e v="#N/A"/>
    <x v="3"/>
    <e v="#N/A"/>
    <x v="17"/>
  </r>
  <r>
    <s v="Id1369"/>
    <s v="Mr. Jan-Patrick "/>
    <n v="38.57"/>
    <x v="0"/>
    <n v="6.27"/>
    <x v="1"/>
    <s v="No"/>
    <x v="0"/>
    <x v="0"/>
    <n v="0"/>
    <s v="No"/>
    <e v="#N/A"/>
    <x v="48"/>
    <e v="#N/A"/>
    <x v="3"/>
    <e v="#N/A"/>
    <x v="17"/>
  </r>
  <r>
    <s v="Id1370"/>
    <s v="Mr. Jesse "/>
    <n v="43.85"/>
    <x v="0"/>
    <n v="4.7699999999999996"/>
    <x v="2"/>
    <s v="yes"/>
    <x v="0"/>
    <x v="0"/>
    <n v="0"/>
    <s v="No"/>
    <e v="#N/A"/>
    <x v="48"/>
    <e v="#N/A"/>
    <x v="3"/>
    <e v="#N/A"/>
    <x v="17"/>
  </r>
  <r>
    <s v="Id1371"/>
    <s v="Ms. Lindsey "/>
    <n v="30.11"/>
    <x v="0"/>
    <n v="4.08"/>
    <x v="2"/>
    <s v="No"/>
    <x v="0"/>
    <x v="0"/>
    <n v="0"/>
    <s v="No"/>
    <e v="#N/A"/>
    <x v="48"/>
    <e v="#N/A"/>
    <x v="3"/>
    <e v="#N/A"/>
    <x v="17"/>
  </r>
  <r>
    <s v="Id1372"/>
    <s v="Ms. Marguerite "/>
    <n v="31.59"/>
    <x v="0"/>
    <n v="6.01"/>
    <x v="1"/>
    <s v="No"/>
    <x v="0"/>
    <x v="0"/>
    <n v="0"/>
    <s v="No"/>
    <e v="#N/A"/>
    <x v="48"/>
    <e v="#N/A"/>
    <x v="3"/>
    <e v="#N/A"/>
    <x v="17"/>
  </r>
  <r>
    <s v="Id1373"/>
    <s v="Mr. Travis "/>
    <n v="40.15"/>
    <x v="0"/>
    <n v="11.84"/>
    <x v="0"/>
    <s v="No"/>
    <x v="0"/>
    <x v="0"/>
    <n v="0"/>
    <s v="No"/>
    <e v="#N/A"/>
    <x v="48"/>
    <e v="#N/A"/>
    <x v="3"/>
    <e v="#N/A"/>
    <x v="17"/>
  </r>
  <r>
    <s v="Id1374"/>
    <s v="Mr. Ricky "/>
    <n v="40.700000000000003"/>
    <x v="0"/>
    <n v="6.27"/>
    <x v="1"/>
    <s v="yes"/>
    <x v="0"/>
    <x v="1"/>
    <n v="1"/>
    <s v="No"/>
    <e v="#N/A"/>
    <x v="48"/>
    <e v="#N/A"/>
    <x v="3"/>
    <e v="#N/A"/>
    <x v="17"/>
  </r>
  <r>
    <s v="Id1375"/>
    <s v="Mrs. Colleen "/>
    <n v="40.76"/>
    <x v="0"/>
    <n v="5.28"/>
    <x v="2"/>
    <s v="No"/>
    <x v="0"/>
    <x v="0"/>
    <n v="0"/>
    <s v="No"/>
    <e v="#N/A"/>
    <x v="48"/>
    <e v="#N/A"/>
    <x v="3"/>
    <e v="#N/A"/>
    <x v="17"/>
  </r>
  <r>
    <s v="Id1376"/>
    <s v="Mr. Charlie "/>
    <n v="29.7"/>
    <x v="1"/>
    <n v="7.03"/>
    <x v="0"/>
    <s v="No"/>
    <x v="0"/>
    <x v="0"/>
    <n v="0"/>
    <s v="No"/>
    <e v="#N/A"/>
    <x v="48"/>
    <e v="#N/A"/>
    <x v="3"/>
    <e v="#N/A"/>
    <x v="17"/>
  </r>
  <r>
    <s v="Id1377"/>
    <s v="Mr. Rick "/>
    <n v="40.58"/>
    <x v="0"/>
    <n v="5.32"/>
    <x v="2"/>
    <s v="yes"/>
    <x v="0"/>
    <x v="1"/>
    <n v="1"/>
    <s v="No"/>
    <e v="#N/A"/>
    <x v="48"/>
    <e v="#N/A"/>
    <x v="3"/>
    <e v="#N/A"/>
    <x v="17"/>
  </r>
  <r>
    <s v="Id1378"/>
    <s v="Ms. Lauren "/>
    <n v="33.06"/>
    <x v="0"/>
    <n v="9.59"/>
    <x v="0"/>
    <s v="yes"/>
    <x v="0"/>
    <x v="0"/>
    <n v="0"/>
    <s v="No"/>
    <e v="#N/A"/>
    <x v="48"/>
    <e v="#N/A"/>
    <x v="3"/>
    <e v="#N/A"/>
    <x v="17"/>
  </r>
  <r>
    <s v="Id1379"/>
    <s v="Mr. Daniel "/>
    <n v="26.62"/>
    <x v="1"/>
    <n v="6.15"/>
    <x v="1"/>
    <s v="yes"/>
    <x v="0"/>
    <x v="0"/>
    <n v="0"/>
    <s v="No"/>
    <e v="#N/A"/>
    <x v="48"/>
    <e v="#N/A"/>
    <x v="3"/>
    <e v="#N/A"/>
    <x v="17"/>
  </r>
  <r>
    <s v="Id1380"/>
    <s v="Mr. Jaime "/>
    <n v="37.1"/>
    <x v="0"/>
    <n v="11.08"/>
    <x v="0"/>
    <s v="No"/>
    <x v="0"/>
    <x v="0"/>
    <n v="0"/>
    <s v="No"/>
    <e v="#N/A"/>
    <x v="48"/>
    <e v="#N/A"/>
    <x v="3"/>
    <e v="#N/A"/>
    <x v="17"/>
  </r>
  <r>
    <s v="Id1381"/>
    <s v="Mr. Erik "/>
    <n v="18.28"/>
    <x v="3"/>
    <n v="7.95"/>
    <x v="0"/>
    <s v="No"/>
    <x v="0"/>
    <x v="0"/>
    <n v="0"/>
    <s v="No"/>
    <e v="#N/A"/>
    <x v="48"/>
    <e v="#N/A"/>
    <x v="3"/>
    <e v="#N/A"/>
    <x v="17"/>
  </r>
  <r>
    <s v="Id1382"/>
    <s v="Ms. Katie "/>
    <n v="35.814999999999998"/>
    <x v="0"/>
    <n v="6.23"/>
    <x v="1"/>
    <s v="No"/>
    <x v="0"/>
    <x v="0"/>
    <n v="0"/>
    <s v="No"/>
    <e v="#N/A"/>
    <x v="48"/>
    <e v="#N/A"/>
    <x v="3"/>
    <e v="#N/A"/>
    <x v="17"/>
  </r>
  <r>
    <s v="Id1383"/>
    <s v="Mr. Thomas "/>
    <n v="30.69"/>
    <x v="0"/>
    <n v="6.5"/>
    <x v="0"/>
    <s v="No"/>
    <x v="0"/>
    <x v="0"/>
    <n v="0"/>
    <s v="No"/>
    <e v="#N/A"/>
    <x v="48"/>
    <e v="#N/A"/>
    <x v="3"/>
    <e v="#N/A"/>
    <x v="17"/>
  </r>
  <r>
    <s v="Id1384"/>
    <s v="Mr. Jean-Marc "/>
    <n v="26.125"/>
    <x v="1"/>
    <n v="5.22"/>
    <x v="2"/>
    <s v="No"/>
    <x v="0"/>
    <x v="0"/>
    <n v="0"/>
    <s v="No"/>
    <e v="#N/A"/>
    <x v="48"/>
    <e v="#N/A"/>
    <x v="3"/>
    <e v="#N/A"/>
    <x v="17"/>
  </r>
  <r>
    <s v="Id1385"/>
    <s v="Ms. Kerry "/>
    <n v="34.58"/>
    <x v="0"/>
    <n v="6.3"/>
    <x v="1"/>
    <s v="No"/>
    <x v="0"/>
    <x v="1"/>
    <n v="1"/>
    <s v="No"/>
    <e v="#N/A"/>
    <x v="48"/>
    <e v="#N/A"/>
    <x v="3"/>
    <e v="#N/A"/>
    <x v="17"/>
  </r>
  <r>
    <s v="Id1386"/>
    <s v="Mr. Ulrich "/>
    <n v="27.4"/>
    <x v="1"/>
    <n v="8.84"/>
    <x v="0"/>
    <s v="No"/>
    <x v="0"/>
    <x v="0"/>
    <n v="0"/>
    <s v="No"/>
    <e v="#N/A"/>
    <x v="48"/>
    <e v="#N/A"/>
    <x v="3"/>
    <e v="#N/A"/>
    <x v="17"/>
  </r>
  <r>
    <s v="Id1387"/>
    <s v="Mr. Justin "/>
    <n v="27.53"/>
    <x v="1"/>
    <n v="4.1100000000000003"/>
    <x v="2"/>
    <s v="No"/>
    <x v="0"/>
    <x v="0"/>
    <n v="1"/>
    <s v="No"/>
    <e v="#N/A"/>
    <x v="48"/>
    <e v="#N/A"/>
    <x v="3"/>
    <e v="#N/A"/>
    <x v="17"/>
  </r>
  <r>
    <s v="Id1388"/>
    <s v="Ms. Hannah "/>
    <n v="33"/>
    <x v="0"/>
    <n v="4.57"/>
    <x v="2"/>
    <s v="No"/>
    <x v="0"/>
    <x v="0"/>
    <n v="0"/>
    <s v="No"/>
    <e v="#N/A"/>
    <x v="48"/>
    <e v="#N/A"/>
    <x v="3"/>
    <e v="#N/A"/>
    <x v="17"/>
  </r>
  <r>
    <s v="Id1389"/>
    <s v="Mr. David "/>
    <n v="25.78"/>
    <x v="1"/>
    <n v="11.06"/>
    <x v="0"/>
    <s v="yes"/>
    <x v="0"/>
    <x v="0"/>
    <n v="0"/>
    <s v="No"/>
    <e v="#N/A"/>
    <x v="48"/>
    <e v="#N/A"/>
    <x v="3"/>
    <e v="#N/A"/>
    <x v="17"/>
  </r>
  <r>
    <s v="Id1390"/>
    <s v="Mr. Jim "/>
    <n v="22.66"/>
    <x v="2"/>
    <n v="10.68"/>
    <x v="0"/>
    <s v="No"/>
    <x v="0"/>
    <x v="0"/>
    <n v="0"/>
    <s v="No"/>
    <e v="#N/A"/>
    <x v="48"/>
    <e v="#N/A"/>
    <x v="3"/>
    <e v="#N/A"/>
    <x v="17"/>
  </r>
  <r>
    <s v="Id1391"/>
    <s v="Mr. Joseph "/>
    <n v="38.81"/>
    <x v="0"/>
    <n v="6.14"/>
    <x v="1"/>
    <s v="yes"/>
    <x v="0"/>
    <x v="0"/>
    <n v="1"/>
    <s v="No"/>
    <e v="#N/A"/>
    <x v="48"/>
    <e v="#N/A"/>
    <x v="3"/>
    <e v="#N/A"/>
    <x v="17"/>
  </r>
  <r>
    <s v="Id1392"/>
    <s v="Mr. Michael "/>
    <n v="38.51"/>
    <x v="0"/>
    <n v="5.45"/>
    <x v="2"/>
    <s v="yes"/>
    <x v="0"/>
    <x v="0"/>
    <n v="0"/>
    <s v="No"/>
    <e v="#N/A"/>
    <x v="48"/>
    <e v="#N/A"/>
    <x v="3"/>
    <e v="#N/A"/>
    <x v="17"/>
  </r>
  <r>
    <s v="Id1393"/>
    <s v="Ms. Gina "/>
    <n v="22.98"/>
    <x v="2"/>
    <n v="6.14"/>
    <x v="1"/>
    <s v="yes"/>
    <x v="0"/>
    <x v="0"/>
    <n v="0"/>
    <s v="No"/>
    <e v="#N/A"/>
    <x v="48"/>
    <e v="#N/A"/>
    <x v="3"/>
    <e v="#N/A"/>
    <x v="17"/>
  </r>
  <r>
    <s v="Id1394"/>
    <s v="Ms. Shantel "/>
    <n v="15.65"/>
    <x v="3"/>
    <n v="7.85"/>
    <x v="0"/>
    <s v="No"/>
    <x v="0"/>
    <x v="0"/>
    <n v="0"/>
    <s v="No"/>
    <e v="#N/A"/>
    <x v="48"/>
    <e v="#N/A"/>
    <x v="3"/>
    <e v="#N/A"/>
    <x v="17"/>
  </r>
  <r>
    <s v="Id1395"/>
    <s v="Mr. Brian "/>
    <n v="39.97"/>
    <x v="0"/>
    <n v="4.09"/>
    <x v="2"/>
    <s v="No"/>
    <x v="0"/>
    <x v="0"/>
    <n v="1"/>
    <s v="No"/>
    <e v="#N/A"/>
    <x v="48"/>
    <e v="#N/A"/>
    <x v="3"/>
    <e v="#N/A"/>
    <x v="17"/>
  </r>
  <r>
    <s v="Id1396"/>
    <s v="Mr. Brian "/>
    <n v="37.22"/>
    <x v="0"/>
    <n v="4.62"/>
    <x v="2"/>
    <s v="No"/>
    <x v="0"/>
    <x v="1"/>
    <n v="1"/>
    <s v="No"/>
    <e v="#N/A"/>
    <x v="48"/>
    <e v="#N/A"/>
    <x v="3"/>
    <e v="#N/A"/>
    <x v="17"/>
  </r>
  <r>
    <s v="Id1397"/>
    <s v="Ms. Jessica "/>
    <n v="41.325000000000003"/>
    <x v="0"/>
    <n v="5.77"/>
    <x v="1"/>
    <s v="No"/>
    <x v="0"/>
    <x v="0"/>
    <n v="0"/>
    <s v="No"/>
    <e v="#N/A"/>
    <x v="48"/>
    <e v="#N/A"/>
    <x v="3"/>
    <e v="#N/A"/>
    <x v="17"/>
  </r>
  <r>
    <s v="Id1398"/>
    <s v="Mrs. Robyn "/>
    <n v="40.31"/>
    <x v="0"/>
    <n v="5.84"/>
    <x v="1"/>
    <s v="No"/>
    <x v="0"/>
    <x v="0"/>
    <n v="0"/>
    <s v="No"/>
    <e v="#N/A"/>
    <x v="48"/>
    <e v="#N/A"/>
    <x v="3"/>
    <e v="#N/A"/>
    <x v="17"/>
  </r>
  <r>
    <s v="Id1399"/>
    <s v="Ms. Ashley "/>
    <n v="29.48"/>
    <x v="1"/>
    <n v="4.91"/>
    <x v="2"/>
    <s v="No"/>
    <x v="0"/>
    <x v="0"/>
    <n v="0"/>
    <s v="No"/>
    <e v="#N/A"/>
    <x v="48"/>
    <e v="#N/A"/>
    <x v="3"/>
    <e v="#N/A"/>
    <x v="17"/>
  </r>
  <r>
    <s v="Id1400"/>
    <s v="Ms. Dana "/>
    <n v="33.155000000000001"/>
    <x v="0"/>
    <n v="5.07"/>
    <x v="2"/>
    <s v="No"/>
    <x v="0"/>
    <x v="0"/>
    <n v="0"/>
    <s v="No"/>
    <e v="#N/A"/>
    <x v="48"/>
    <e v="#N/A"/>
    <x v="3"/>
    <e v="#N/A"/>
    <x v="17"/>
  </r>
  <r>
    <s v="Id1401"/>
    <s v="Ms. Jessica "/>
    <n v="42.85"/>
    <x v="0"/>
    <n v="5.81"/>
    <x v="1"/>
    <s v="yes"/>
    <x v="0"/>
    <x v="0"/>
    <n v="0"/>
    <s v="No"/>
    <e v="#N/A"/>
    <x v="48"/>
    <e v="#N/A"/>
    <x v="3"/>
    <e v="#N/A"/>
    <x v="17"/>
  </r>
  <r>
    <s v="Id1402"/>
    <s v="Ms. Lindsey "/>
    <n v="32.340000000000003"/>
    <x v="0"/>
    <n v="11.2"/>
    <x v="0"/>
    <s v="No"/>
    <x v="0"/>
    <x v="0"/>
    <n v="0"/>
    <s v="No"/>
    <e v="#N/A"/>
    <x v="48"/>
    <e v="#N/A"/>
    <x v="3"/>
    <e v="#N/A"/>
    <x v="17"/>
  </r>
  <r>
    <s v="Id1403"/>
    <s v="Ms. Kelly "/>
    <n v="27.5"/>
    <x v="1"/>
    <n v="10.75"/>
    <x v="0"/>
    <s v="No"/>
    <x v="0"/>
    <x v="0"/>
    <n v="0"/>
    <s v="No"/>
    <e v="#N/A"/>
    <x v="48"/>
    <e v="#N/A"/>
    <x v="3"/>
    <e v="#N/A"/>
    <x v="17"/>
  </r>
  <r>
    <s v="Id1404"/>
    <s v="Ms. Brooke "/>
    <n v="25.8"/>
    <x v="1"/>
    <n v="7.8"/>
    <x v="0"/>
    <s v="No"/>
    <x v="0"/>
    <x v="0"/>
    <n v="0"/>
    <s v="No"/>
    <e v="#N/A"/>
    <x v="48"/>
    <e v="#N/A"/>
    <x v="3"/>
    <e v="#N/A"/>
    <x v="17"/>
  </r>
  <r>
    <s v="Id1405"/>
    <s v="Ms. Katelyn "/>
    <n v="25"/>
    <x v="1"/>
    <n v="7.04"/>
    <x v="0"/>
    <s v="No"/>
    <x v="0"/>
    <x v="0"/>
    <n v="0"/>
    <s v="No"/>
    <e v="#N/A"/>
    <x v="48"/>
    <e v="#N/A"/>
    <x v="3"/>
    <e v="#N/A"/>
    <x v="17"/>
  </r>
  <r>
    <s v="Id1406"/>
    <s v="Mr. Adam "/>
    <n v="41.2"/>
    <x v="0"/>
    <n v="4.18"/>
    <x v="2"/>
    <s v="yes"/>
    <x v="0"/>
    <x v="0"/>
    <n v="0"/>
    <s v="No"/>
    <e v="#N/A"/>
    <x v="48"/>
    <e v="#N/A"/>
    <x v="3"/>
    <e v="#N/A"/>
    <x v="17"/>
  </r>
  <r>
    <s v="Id1407"/>
    <s v="Ms. Dana "/>
    <n v="17.78"/>
    <x v="3"/>
    <n v="8.19"/>
    <x v="0"/>
    <s v="No"/>
    <x v="0"/>
    <x v="0"/>
    <n v="0"/>
    <s v="No"/>
    <e v="#N/A"/>
    <x v="48"/>
    <e v="#N/A"/>
    <x v="3"/>
    <e v="#N/A"/>
    <x v="17"/>
  </r>
  <r>
    <s v="Id1408"/>
    <s v="Mr. Eric "/>
    <n v="40.119999999999997"/>
    <x v="0"/>
    <n v="6.22"/>
    <x v="1"/>
    <s v="yes"/>
    <x v="0"/>
    <x v="1"/>
    <n v="1"/>
    <s v="No"/>
    <e v="#N/A"/>
    <x v="48"/>
    <e v="#N/A"/>
    <x v="3"/>
    <e v="#N/A"/>
    <x v="17"/>
  </r>
  <r>
    <s v="Id1409"/>
    <s v="Mr. Matthew "/>
    <n v="19.350000000000001"/>
    <x v="2"/>
    <n v="8.2200000000000006"/>
    <x v="0"/>
    <s v="yes"/>
    <x v="0"/>
    <x v="0"/>
    <n v="0"/>
    <s v="No"/>
    <e v="#N/A"/>
    <x v="48"/>
    <e v="#N/A"/>
    <x v="3"/>
    <e v="#N/A"/>
    <x v="17"/>
  </r>
  <r>
    <s v="Id1410"/>
    <s v="Mr. Eoghan "/>
    <n v="36.69"/>
    <x v="0"/>
    <n v="6.15"/>
    <x v="1"/>
    <s v="No"/>
    <x v="0"/>
    <x v="0"/>
    <n v="0"/>
    <s v="No"/>
    <e v="#N/A"/>
    <x v="48"/>
    <e v="#N/A"/>
    <x v="3"/>
    <e v="#N/A"/>
    <x v="17"/>
  </r>
  <r>
    <s v="Id1411"/>
    <s v="Ms. Pamela "/>
    <n v="28.51"/>
    <x v="1"/>
    <n v="5.65"/>
    <x v="2"/>
    <s v="yes"/>
    <x v="0"/>
    <x v="0"/>
    <n v="1"/>
    <s v="No"/>
    <e v="#N/A"/>
    <x v="48"/>
    <e v="#N/A"/>
    <x v="3"/>
    <e v="#N/A"/>
    <x v="17"/>
  </r>
  <r>
    <s v="Id1412"/>
    <s v="Ms. Lindsey "/>
    <n v="30.21"/>
    <x v="0"/>
    <n v="5.5"/>
    <x v="2"/>
    <s v="No"/>
    <x v="0"/>
    <x v="0"/>
    <n v="1"/>
    <s v="No"/>
    <e v="#N/A"/>
    <x v="48"/>
    <e v="#N/A"/>
    <x v="3"/>
    <e v="#N/A"/>
    <x v="17"/>
  </r>
  <r>
    <s v="Id1413"/>
    <s v="Ms. Kassie "/>
    <n v="24.33"/>
    <x v="2"/>
    <n v="8"/>
    <x v="0"/>
    <s v="No"/>
    <x v="0"/>
    <x v="0"/>
    <n v="0"/>
    <s v="No"/>
    <e v="#N/A"/>
    <x v="48"/>
    <e v="#N/A"/>
    <x v="3"/>
    <e v="#N/A"/>
    <x v="17"/>
  </r>
  <r>
    <s v="Id1414"/>
    <s v="Mr. Matthew "/>
    <n v="19.855"/>
    <x v="2"/>
    <n v="5.71"/>
    <x v="1"/>
    <s v="yes"/>
    <x v="0"/>
    <x v="0"/>
    <n v="0"/>
    <s v="No"/>
    <e v="#N/A"/>
    <x v="48"/>
    <e v="#N/A"/>
    <x v="3"/>
    <e v="#N/A"/>
    <x v="17"/>
  </r>
  <r>
    <s v="Id1415"/>
    <s v="  "/>
    <n v="25.364999999999998"/>
    <x v="1"/>
    <n v="11.71"/>
    <x v="0"/>
    <s v="No"/>
    <x v="0"/>
    <x v="0"/>
    <n v="0"/>
    <s v="No"/>
    <e v="#N/A"/>
    <x v="48"/>
    <e v="#N/A"/>
    <x v="3"/>
    <e v="#N/A"/>
    <x v="17"/>
  </r>
  <r>
    <s v="Id1416"/>
    <s v="Mr. Kevin "/>
    <n v="29.6"/>
    <x v="1"/>
    <n v="6.17"/>
    <x v="1"/>
    <s v="yes"/>
    <x v="0"/>
    <x v="1"/>
    <n v="1"/>
    <s v="No"/>
    <e v="#N/A"/>
    <x v="48"/>
    <e v="#N/A"/>
    <x v="3"/>
    <e v="#N/A"/>
    <x v="17"/>
  </r>
  <r>
    <s v="Id1417"/>
    <s v="Ms. Lindsay "/>
    <n v="39.43"/>
    <x v="0"/>
    <n v="6.1"/>
    <x v="1"/>
    <s v="yes"/>
    <x v="0"/>
    <x v="1"/>
    <n v="1"/>
    <s v="No"/>
    <e v="#N/A"/>
    <x v="48"/>
    <e v="#N/A"/>
    <x v="3"/>
    <e v="#N/A"/>
    <x v="17"/>
  </r>
  <r>
    <s v="Id1418"/>
    <s v="Mrs. Amanda "/>
    <n v="27.34"/>
    <x v="1"/>
    <n v="5.19"/>
    <x v="2"/>
    <s v="yes"/>
    <x v="0"/>
    <x v="0"/>
    <n v="1"/>
    <s v="No"/>
    <e v="#N/A"/>
    <x v="48"/>
    <e v="#N/A"/>
    <x v="3"/>
    <e v="#N/A"/>
    <x v="17"/>
  </r>
  <r>
    <s v="Id1419"/>
    <s v="Mr. James "/>
    <n v="39.01"/>
    <x v="0"/>
    <n v="5.37"/>
    <x v="2"/>
    <s v="yes"/>
    <x v="0"/>
    <x v="0"/>
    <n v="0"/>
    <s v="No"/>
    <e v="#N/A"/>
    <x v="48"/>
    <e v="#N/A"/>
    <x v="3"/>
    <e v="#N/A"/>
    <x v="17"/>
  </r>
  <r>
    <s v="Id1420"/>
    <s v="Mr. Samuel "/>
    <n v="18.989999999999998"/>
    <x v="2"/>
    <n v="10.82"/>
    <x v="0"/>
    <s v="yes"/>
    <x v="0"/>
    <x v="0"/>
    <n v="0"/>
    <s v="No"/>
    <e v="#N/A"/>
    <x v="48"/>
    <e v="#N/A"/>
    <x v="3"/>
    <e v="#N/A"/>
    <x v="17"/>
  </r>
  <r>
    <s v="Id1421"/>
    <s v="Ms. Jenni "/>
    <n v="42.3"/>
    <x v="0"/>
    <n v="6.06"/>
    <x v="1"/>
    <s v="yes"/>
    <x v="0"/>
    <x v="0"/>
    <n v="0"/>
    <s v="No"/>
    <e v="#N/A"/>
    <x v="48"/>
    <e v="#N/A"/>
    <x v="3"/>
    <e v="#N/A"/>
    <x v="17"/>
  </r>
  <r>
    <s v="Id1422"/>
    <s v="Mr. Estuardo "/>
    <n v="39.805"/>
    <x v="0"/>
    <n v="5.91"/>
    <x v="1"/>
    <s v="No"/>
    <x v="0"/>
    <x v="0"/>
    <n v="0"/>
    <s v="No"/>
    <e v="#N/A"/>
    <x v="48"/>
    <e v="#N/A"/>
    <x v="3"/>
    <e v="#N/A"/>
    <x v="17"/>
  </r>
  <r>
    <s v="Id1423"/>
    <s v="Mr. Brett "/>
    <n v="33.700000000000003"/>
    <x v="0"/>
    <n v="5.87"/>
    <x v="1"/>
    <s v="No"/>
    <x v="0"/>
    <x v="0"/>
    <n v="0"/>
    <s v="No"/>
    <e v="#N/A"/>
    <x v="48"/>
    <e v="#N/A"/>
    <x v="3"/>
    <e v="#N/A"/>
    <x v="17"/>
  </r>
  <r>
    <s v="Id1424"/>
    <s v="Ms. Sharon "/>
    <n v="36.195"/>
    <x v="0"/>
    <n v="6.22"/>
    <x v="1"/>
    <s v="No"/>
    <x v="0"/>
    <x v="0"/>
    <n v="0"/>
    <s v="No"/>
    <e v="#N/A"/>
    <x v="48"/>
    <e v="#N/A"/>
    <x v="3"/>
    <e v="#N/A"/>
    <x v="17"/>
  </r>
  <r>
    <s v="Id1425"/>
    <s v="Mr. Jacob "/>
    <n v="32.6"/>
    <x v="0"/>
    <n v="5.73"/>
    <x v="1"/>
    <s v="No"/>
    <x v="0"/>
    <x v="1"/>
    <n v="1"/>
    <s v="No"/>
    <e v="#N/A"/>
    <x v="48"/>
    <e v="#N/A"/>
    <x v="3"/>
    <e v="#N/A"/>
    <x v="17"/>
  </r>
  <r>
    <s v="Id1426"/>
    <s v="Mr. Scott "/>
    <n v="30.2"/>
    <x v="0"/>
    <n v="5.7"/>
    <x v="1"/>
    <s v="No"/>
    <x v="0"/>
    <x v="0"/>
    <n v="0"/>
    <s v="No"/>
    <e v="#N/A"/>
    <x v="48"/>
    <e v="#N/A"/>
    <x v="3"/>
    <e v="#N/A"/>
    <x v="17"/>
  </r>
  <r>
    <s v="Id1427"/>
    <s v="Ms. Brooke "/>
    <n v="27.645"/>
    <x v="1"/>
    <n v="9.91"/>
    <x v="0"/>
    <s v="No"/>
    <x v="0"/>
    <x v="0"/>
    <n v="0"/>
    <s v="No"/>
    <e v="#N/A"/>
    <x v="48"/>
    <e v="#N/A"/>
    <x v="3"/>
    <e v="#N/A"/>
    <x v="17"/>
  </r>
  <r>
    <s v="Id1428"/>
    <s v="Ms. Kaye "/>
    <n v="26.41"/>
    <x v="1"/>
    <n v="11.4"/>
    <x v="0"/>
    <s v="No"/>
    <x v="0"/>
    <x v="0"/>
    <n v="0"/>
    <s v="No"/>
    <e v="#N/A"/>
    <x v="48"/>
    <e v="#N/A"/>
    <x v="3"/>
    <e v="#N/A"/>
    <x v="17"/>
  </r>
  <r>
    <s v="Id1429"/>
    <s v="Ms. Carolyn "/>
    <n v="34.1"/>
    <x v="0"/>
    <n v="6.29"/>
    <x v="1"/>
    <s v="yes"/>
    <x v="0"/>
    <x v="1"/>
    <n v="1"/>
    <s v="No"/>
    <e v="#N/A"/>
    <x v="48"/>
    <e v="#N/A"/>
    <x v="3"/>
    <e v="#N/A"/>
    <x v="17"/>
  </r>
  <r>
    <s v="Id1430"/>
    <s v="Mr. Daniel "/>
    <n v="17.3"/>
    <x v="3"/>
    <n v="9.2799999999999994"/>
    <x v="0"/>
    <s v="No"/>
    <x v="0"/>
    <x v="0"/>
    <n v="0"/>
    <s v="No"/>
    <e v="#N/A"/>
    <x v="48"/>
    <e v="#N/A"/>
    <x v="3"/>
    <e v="#N/A"/>
    <x v="17"/>
  </r>
  <r>
    <s v="Id1431"/>
    <s v="Mrs. Laurie "/>
    <n v="35.020000000000003"/>
    <x v="0"/>
    <n v="4.78"/>
    <x v="2"/>
    <s v="No"/>
    <x v="0"/>
    <x v="1"/>
    <n v="1"/>
    <s v="No"/>
    <e v="#N/A"/>
    <x v="48"/>
    <e v="#N/A"/>
    <x v="3"/>
    <e v="#N/A"/>
    <x v="17"/>
  </r>
  <r>
    <s v="Id1432"/>
    <s v="Ms. Nicole "/>
    <n v="37.1"/>
    <x v="0"/>
    <n v="8.8699999999999992"/>
    <x v="0"/>
    <s v="yes"/>
    <x v="0"/>
    <x v="0"/>
    <n v="0"/>
    <s v="No"/>
    <e v="#N/A"/>
    <x v="48"/>
    <e v="#N/A"/>
    <x v="3"/>
    <e v="#N/A"/>
    <x v="17"/>
  </r>
  <r>
    <s v="Id1433"/>
    <s v="Ms. Shelby "/>
    <n v="16.79"/>
    <x v="3"/>
    <n v="11.4"/>
    <x v="0"/>
    <s v="No"/>
    <x v="0"/>
    <x v="0"/>
    <n v="0"/>
    <s v="No"/>
    <e v="#N/A"/>
    <x v="48"/>
    <e v="#N/A"/>
    <x v="3"/>
    <e v="#N/A"/>
    <x v="17"/>
  </r>
  <r>
    <s v="Id1434"/>
    <s v="Ms. Allison "/>
    <n v="31.635000000000002"/>
    <x v="0"/>
    <n v="9.1300000000000008"/>
    <x v="0"/>
    <s v="yes"/>
    <x v="0"/>
    <x v="0"/>
    <n v="0"/>
    <s v="No"/>
    <e v="#N/A"/>
    <x v="48"/>
    <e v="#N/A"/>
    <x v="3"/>
    <e v="#N/A"/>
    <x v="17"/>
  </r>
  <r>
    <s v="Id1435"/>
    <s v="Ms. Leticia "/>
    <n v="24.19"/>
    <x v="2"/>
    <n v="6.22"/>
    <x v="1"/>
    <s v="yes"/>
    <x v="0"/>
    <x v="1"/>
    <n v="1"/>
    <s v="No"/>
    <e v="#N/A"/>
    <x v="48"/>
    <e v="#N/A"/>
    <x v="3"/>
    <e v="#N/A"/>
    <x v="17"/>
  </r>
  <r>
    <s v="Id1436"/>
    <s v="Mr. John "/>
    <n v="35.29"/>
    <x v="0"/>
    <n v="5.9"/>
    <x v="1"/>
    <s v="No"/>
    <x v="0"/>
    <x v="1"/>
    <n v="1"/>
    <s v="No"/>
    <e v="#N/A"/>
    <x v="48"/>
    <e v="#N/A"/>
    <x v="3"/>
    <e v="#N/A"/>
    <x v="17"/>
  </r>
  <r>
    <s v="Id1437"/>
    <s v="Ms. April "/>
    <n v="35.299999999999997"/>
    <x v="0"/>
    <n v="4.45"/>
    <x v="2"/>
    <s v="No"/>
    <x v="0"/>
    <x v="0"/>
    <n v="0"/>
    <s v="No"/>
    <e v="#N/A"/>
    <x v="48"/>
    <e v="#N/A"/>
    <x v="3"/>
    <e v="#N/A"/>
    <x v="17"/>
  </r>
  <r>
    <s v="Id1438"/>
    <s v="Ms. Ashley "/>
    <n v="35.64"/>
    <x v="0"/>
    <n v="6.17"/>
    <x v="1"/>
    <s v="No"/>
    <x v="0"/>
    <x v="1"/>
    <n v="1"/>
    <s v="No"/>
    <e v="#N/A"/>
    <x v="48"/>
    <e v="#N/A"/>
    <x v="3"/>
    <e v="#N/A"/>
    <x v="17"/>
  </r>
  <r>
    <s v="Id1439"/>
    <s v="Ms. Madeleine "/>
    <n v="33.1"/>
    <x v="0"/>
    <n v="4.93"/>
    <x v="2"/>
    <s v="No"/>
    <x v="0"/>
    <x v="0"/>
    <n v="0"/>
    <s v="No"/>
    <e v="#N/A"/>
    <x v="48"/>
    <e v="#N/A"/>
    <x v="3"/>
    <e v="#N/A"/>
    <x v="17"/>
  </r>
  <r>
    <s v="Id1440"/>
    <s v="Ms. Nelly "/>
    <n v="26.41"/>
    <x v="1"/>
    <n v="7.32"/>
    <x v="0"/>
    <s v="yes"/>
    <x v="0"/>
    <x v="0"/>
    <n v="1"/>
    <s v="No"/>
    <e v="#N/A"/>
    <x v="48"/>
    <e v="#N/A"/>
    <x v="3"/>
    <e v="#N/A"/>
    <x v="17"/>
  </r>
  <r>
    <s v="Id1441"/>
    <s v="Ms. Meredith "/>
    <n v="29.9"/>
    <x v="1"/>
    <n v="5.27"/>
    <x v="2"/>
    <s v="No"/>
    <x v="0"/>
    <x v="1"/>
    <n v="1"/>
    <s v="No"/>
    <e v="#N/A"/>
    <x v="48"/>
    <e v="#N/A"/>
    <x v="3"/>
    <e v="#N/A"/>
    <x v="17"/>
  </r>
  <r>
    <s v="Id1442"/>
    <s v="Mr. Kevin "/>
    <n v="25.24"/>
    <x v="1"/>
    <n v="5.82"/>
    <x v="1"/>
    <s v="No"/>
    <x v="0"/>
    <x v="0"/>
    <n v="1"/>
    <s v="No"/>
    <e v="#N/A"/>
    <x v="48"/>
    <e v="#N/A"/>
    <x v="3"/>
    <e v="#N/A"/>
    <x v="17"/>
  </r>
  <r>
    <s v="Id1443"/>
    <s v="Ms. Lisa "/>
    <n v="25.08"/>
    <x v="1"/>
    <n v="5.8"/>
    <x v="1"/>
    <s v="No"/>
    <x v="0"/>
    <x v="1"/>
    <n v="1"/>
    <s v="No"/>
    <e v="#N/A"/>
    <x v="48"/>
    <e v="#N/A"/>
    <x v="3"/>
    <e v="#N/A"/>
    <x v="17"/>
  </r>
  <r>
    <s v="Id1444"/>
    <s v="Ms. Katherine "/>
    <n v="29.164999999999999"/>
    <x v="1"/>
    <n v="4.87"/>
    <x v="2"/>
    <s v="No"/>
    <x v="1"/>
    <x v="0"/>
    <n v="1"/>
    <s v="No"/>
    <e v="#N/A"/>
    <x v="48"/>
    <e v="#N/A"/>
    <x v="3"/>
    <e v="#N/A"/>
    <x v="17"/>
  </r>
  <r>
    <s v="Id1445"/>
    <s v="Mr. Steve "/>
    <n v="15.05"/>
    <x v="3"/>
    <n v="8.1199999999999992"/>
    <x v="0"/>
    <s v="No"/>
    <x v="0"/>
    <x v="0"/>
    <n v="0"/>
    <s v="No"/>
    <e v="#N/A"/>
    <x v="48"/>
    <e v="#N/A"/>
    <x v="3"/>
    <e v="#N/A"/>
    <x v="17"/>
  </r>
  <r>
    <s v="Id1446"/>
    <s v="Ms. Kate "/>
    <n v="19.95"/>
    <x v="2"/>
    <n v="4.3600000000000003"/>
    <x v="2"/>
    <s v="No"/>
    <x v="0"/>
    <x v="0"/>
    <n v="2"/>
    <s v="No"/>
    <e v="#N/A"/>
    <x v="48"/>
    <e v="#N/A"/>
    <x v="3"/>
    <e v="#N/A"/>
    <x v="17"/>
  </r>
  <r>
    <s v="Id1447"/>
    <s v="Ms. Beth "/>
    <n v="16.66"/>
    <x v="3"/>
    <n v="9.16"/>
    <x v="0"/>
    <s v="No"/>
    <x v="0"/>
    <x v="0"/>
    <n v="0"/>
    <s v="No"/>
    <e v="#N/A"/>
    <x v="48"/>
    <e v="#N/A"/>
    <x v="3"/>
    <e v="#N/A"/>
    <x v="17"/>
  </r>
  <r>
    <s v="Id1448"/>
    <s v="Ms. Katharine "/>
    <n v="16.62"/>
    <x v="3"/>
    <n v="9.14"/>
    <x v="0"/>
    <s v="No"/>
    <x v="0"/>
    <x v="0"/>
    <n v="0"/>
    <s v="No"/>
    <e v="#N/A"/>
    <x v="48"/>
    <e v="#N/A"/>
    <x v="3"/>
    <e v="#N/A"/>
    <x v="17"/>
  </r>
  <r>
    <s v="Id1449"/>
    <s v="Ms. Heather "/>
    <n v="15.36"/>
    <x v="3"/>
    <n v="5.49"/>
    <x v="2"/>
    <s v="yes"/>
    <x v="0"/>
    <x v="0"/>
    <n v="2"/>
    <s v="No"/>
    <e v="#N/A"/>
    <x v="48"/>
    <e v="#N/A"/>
    <x v="3"/>
    <e v="#N/A"/>
    <x v="17"/>
  </r>
  <r>
    <s v="Id1450"/>
    <s v="Ms. Desiree "/>
    <n v="27.74"/>
    <x v="1"/>
    <n v="5.96"/>
    <x v="1"/>
    <s v="yes"/>
    <x v="0"/>
    <x v="0"/>
    <n v="0"/>
    <s v="No"/>
    <e v="#N/A"/>
    <x v="48"/>
    <e v="#N/A"/>
    <x v="3"/>
    <e v="#N/A"/>
    <x v="17"/>
  </r>
  <r>
    <s v="Id1451"/>
    <s v="Mr. Peter "/>
    <n v="22.44"/>
    <x v="2"/>
    <n v="4.62"/>
    <x v="2"/>
    <s v="yes"/>
    <x v="0"/>
    <x v="0"/>
    <n v="0"/>
    <s v="No"/>
    <e v="#N/A"/>
    <x v="48"/>
    <e v="#N/A"/>
    <x v="3"/>
    <e v="#N/A"/>
    <x v="17"/>
  </r>
  <r>
    <s v="Id1452"/>
    <s v="Mr. Adam "/>
    <n v="37.049999999999997"/>
    <x v="0"/>
    <n v="9.9600000000000009"/>
    <x v="0"/>
    <s v="yes"/>
    <x v="0"/>
    <x v="0"/>
    <n v="0"/>
    <s v="No"/>
    <e v="#N/A"/>
    <x v="48"/>
    <e v="#N/A"/>
    <x v="3"/>
    <e v="#N/A"/>
    <x v="17"/>
  </r>
  <r>
    <s v="Id1453"/>
    <s v="Mr. Jeremy "/>
    <n v="22.95"/>
    <x v="2"/>
    <n v="10.53"/>
    <x v="0"/>
    <s v="No"/>
    <x v="0"/>
    <x v="0"/>
    <n v="2"/>
    <s v="No"/>
    <e v="#N/A"/>
    <x v="48"/>
    <e v="#N/A"/>
    <x v="3"/>
    <e v="#N/A"/>
    <x v="17"/>
  </r>
  <r>
    <s v="Id1454"/>
    <s v="Mr. Adam "/>
    <n v="34.200000000000003"/>
    <x v="0"/>
    <n v="6.69"/>
    <x v="0"/>
    <s v="yes"/>
    <x v="0"/>
    <x v="0"/>
    <n v="0"/>
    <s v="No"/>
    <e v="#N/A"/>
    <x v="48"/>
    <e v="#N/A"/>
    <x v="3"/>
    <e v="#N/A"/>
    <x v="17"/>
  </r>
  <r>
    <s v="Id1455"/>
    <s v="Mr. Jon "/>
    <n v="30.59"/>
    <x v="0"/>
    <n v="9.5500000000000007"/>
    <x v="0"/>
    <s v="yes"/>
    <x v="0"/>
    <x v="0"/>
    <n v="0"/>
    <s v="No"/>
    <e v="#N/A"/>
    <x v="48"/>
    <e v="#N/A"/>
    <x v="3"/>
    <e v="#N/A"/>
    <x v="17"/>
  </r>
  <r>
    <s v="Id1456"/>
    <s v="Mr. Steven "/>
    <n v="25.51"/>
    <x v="1"/>
    <n v="6.05"/>
    <x v="1"/>
    <s v="No"/>
    <x v="0"/>
    <x v="0"/>
    <n v="0"/>
    <s v="No"/>
    <e v="#N/A"/>
    <x v="48"/>
    <e v="#N/A"/>
    <x v="3"/>
    <e v="#N/A"/>
    <x v="17"/>
  </r>
  <r>
    <s v="Id1457"/>
    <s v="Ms. Jessica "/>
    <n v="29.04"/>
    <x v="1"/>
    <n v="10.56"/>
    <x v="0"/>
    <s v="yes"/>
    <x v="0"/>
    <x v="0"/>
    <n v="1"/>
    <s v="No"/>
    <e v="#N/A"/>
    <x v="48"/>
    <e v="#N/A"/>
    <x v="3"/>
    <e v="#N/A"/>
    <x v="17"/>
  </r>
  <r>
    <s v="Id1458"/>
    <s v="Ms. Ashley "/>
    <n v="22.135000000000002"/>
    <x v="2"/>
    <n v="10.81"/>
    <x v="0"/>
    <s v="yes"/>
    <x v="0"/>
    <x v="0"/>
    <n v="1"/>
    <s v="No"/>
    <e v="#N/A"/>
    <x v="48"/>
    <e v="#N/A"/>
    <x v="3"/>
    <e v="#N/A"/>
    <x v="17"/>
  </r>
  <r>
    <s v="Id1459"/>
    <s v="Mr. Arturo "/>
    <n v="21.375"/>
    <x v="2"/>
    <n v="4.32"/>
    <x v="2"/>
    <s v="No"/>
    <x v="0"/>
    <x v="0"/>
    <n v="0"/>
    <s v="No"/>
    <e v="#N/A"/>
    <x v="48"/>
    <e v="#N/A"/>
    <x v="3"/>
    <e v="#N/A"/>
    <x v="17"/>
  </r>
  <r>
    <s v="Id1460"/>
    <s v="Mr. Ketil "/>
    <n v="29.19"/>
    <x v="1"/>
    <n v="4.37"/>
    <x v="2"/>
    <s v="No"/>
    <x v="0"/>
    <x v="0"/>
    <n v="0"/>
    <s v="No"/>
    <e v="#N/A"/>
    <x v="48"/>
    <e v="#N/A"/>
    <x v="3"/>
    <e v="#N/A"/>
    <x v="17"/>
  </r>
  <r>
    <s v="Id1461"/>
    <s v="Ms. Katie "/>
    <n v="31.92"/>
    <x v="0"/>
    <n v="4.8099999999999996"/>
    <x v="2"/>
    <s v="yes"/>
    <x v="0"/>
    <x v="1"/>
    <n v="1"/>
    <s v="No"/>
    <e v="#N/A"/>
    <x v="48"/>
    <e v="#N/A"/>
    <x v="3"/>
    <e v="#N/A"/>
    <x v="17"/>
  </r>
  <r>
    <s v="Id1462"/>
    <s v="Ms. Christi "/>
    <n v="26.315000000000001"/>
    <x v="1"/>
    <n v="4.5599999999999996"/>
    <x v="2"/>
    <s v="yes"/>
    <x v="0"/>
    <x v="1"/>
    <n v="1"/>
    <s v="No"/>
    <e v="#N/A"/>
    <x v="48"/>
    <e v="#N/A"/>
    <x v="3"/>
    <e v="#N/A"/>
    <x v="17"/>
  </r>
  <r>
    <s v="Id1463"/>
    <s v="Mr. Alan "/>
    <n v="35.299999999999997"/>
    <x v="0"/>
    <n v="4.3899999999999997"/>
    <x v="2"/>
    <s v="No"/>
    <x v="0"/>
    <x v="0"/>
    <n v="0"/>
    <s v="No"/>
    <e v="#N/A"/>
    <x v="48"/>
    <e v="#N/A"/>
    <x v="3"/>
    <e v="#N/A"/>
    <x v="17"/>
  </r>
  <r>
    <s v="Id1464"/>
    <s v="  "/>
    <n v="18.91"/>
    <x v="2"/>
    <n v="11.44"/>
    <x v="0"/>
    <s v="No"/>
    <x v="0"/>
    <x v="0"/>
    <n v="0"/>
    <s v="No"/>
    <e v="#N/A"/>
    <x v="48"/>
    <e v="#N/A"/>
    <x v="3"/>
    <e v="#N/A"/>
    <x v="17"/>
  </r>
  <r>
    <s v="Id1465"/>
    <s v="Ms. Eve "/>
    <n v="22.41"/>
    <x v="2"/>
    <n v="11.37"/>
    <x v="0"/>
    <s v="yes"/>
    <x v="0"/>
    <x v="0"/>
    <n v="1"/>
    <s v="No"/>
    <e v="#N/A"/>
    <x v="48"/>
    <e v="#N/A"/>
    <x v="3"/>
    <e v="#N/A"/>
    <x v="17"/>
  </r>
  <r>
    <s v="Id1466"/>
    <s v="Mr. Devin "/>
    <n v="22.704999999999998"/>
    <x v="2"/>
    <n v="6.14"/>
    <x v="1"/>
    <s v="No"/>
    <x v="0"/>
    <x v="0"/>
    <n v="0"/>
    <s v="No"/>
    <e v="#N/A"/>
    <x v="48"/>
    <e v="#N/A"/>
    <x v="3"/>
    <e v="#N/A"/>
    <x v="17"/>
  </r>
  <r>
    <s v="Id1467"/>
    <s v="Mr. Shaun "/>
    <n v="37.18"/>
    <x v="0"/>
    <n v="4.8899999999999997"/>
    <x v="2"/>
    <s v="No"/>
    <x v="0"/>
    <x v="0"/>
    <n v="0"/>
    <s v="No"/>
    <e v="#N/A"/>
    <x v="48"/>
    <e v="#N/A"/>
    <x v="3"/>
    <e v="#N/A"/>
    <x v="17"/>
  </r>
  <r>
    <s v="Id1468"/>
    <s v="Mr. Adrian "/>
    <n v="35.97"/>
    <x v="0"/>
    <n v="4.5999999999999996"/>
    <x v="2"/>
    <s v="No"/>
    <x v="0"/>
    <x v="0"/>
    <n v="0"/>
    <s v="No"/>
    <e v="#N/A"/>
    <x v="48"/>
    <e v="#N/A"/>
    <x v="3"/>
    <e v="#N/A"/>
    <x v="17"/>
  </r>
  <r>
    <s v="Id1469"/>
    <s v="Mr. Andrew "/>
    <n v="35.799999999999997"/>
    <x v="0"/>
    <n v="4.42"/>
    <x v="2"/>
    <s v="No"/>
    <x v="0"/>
    <x v="0"/>
    <n v="0"/>
    <s v="No"/>
    <e v="#N/A"/>
    <x v="48"/>
    <e v="#N/A"/>
    <x v="3"/>
    <e v="#N/A"/>
    <x v="17"/>
  </r>
  <r>
    <s v="Id1470"/>
    <s v="Ms. Mallory "/>
    <n v="28.31"/>
    <x v="1"/>
    <n v="7.48"/>
    <x v="0"/>
    <s v="yes"/>
    <x v="0"/>
    <x v="0"/>
    <n v="0"/>
    <s v="No"/>
    <e v="#N/A"/>
    <x v="48"/>
    <e v="#N/A"/>
    <x v="3"/>
    <e v="#N/A"/>
    <x v="17"/>
  </r>
  <r>
    <s v="Id1471"/>
    <s v="Mr. Shawn "/>
    <n v="38.06"/>
    <x v="0"/>
    <n v="10.74"/>
    <x v="0"/>
    <s v="No"/>
    <x v="0"/>
    <x v="0"/>
    <n v="0"/>
    <s v="No"/>
    <e v="#N/A"/>
    <x v="48"/>
    <e v="#N/A"/>
    <x v="3"/>
    <e v="#N/A"/>
    <x v="17"/>
  </r>
  <r>
    <s v="Id1472"/>
    <s v="Ms. Sarah "/>
    <n v="28"/>
    <x v="1"/>
    <n v="5.19"/>
    <x v="2"/>
    <s v="No"/>
    <x v="0"/>
    <x v="0"/>
    <n v="1"/>
    <s v="No"/>
    <e v="#N/A"/>
    <x v="48"/>
    <e v="#N/A"/>
    <x v="3"/>
    <e v="#N/A"/>
    <x v="17"/>
  </r>
  <r>
    <s v="Id1473"/>
    <s v="Mr. Josh "/>
    <n v="34.32"/>
    <x v="0"/>
    <n v="9.17"/>
    <x v="0"/>
    <s v="No"/>
    <x v="0"/>
    <x v="0"/>
    <n v="0"/>
    <s v="No"/>
    <e v="#N/A"/>
    <x v="48"/>
    <e v="#N/A"/>
    <x v="3"/>
    <e v="#N/A"/>
    <x v="17"/>
  </r>
  <r>
    <s v="Id1474"/>
    <s v="Mr. Johann "/>
    <n v="22.3"/>
    <x v="2"/>
    <n v="4.95"/>
    <x v="2"/>
    <s v="yes"/>
    <x v="0"/>
    <x v="0"/>
    <n v="0"/>
    <s v="No"/>
    <e v="#N/A"/>
    <x v="48"/>
    <e v="#N/A"/>
    <x v="3"/>
    <e v="#N/A"/>
    <x v="17"/>
  </r>
  <r>
    <s v="Id1475"/>
    <s v="Ms. Robin "/>
    <n v="27.835000000000001"/>
    <x v="1"/>
    <n v="6.03"/>
    <x v="1"/>
    <s v="No"/>
    <x v="0"/>
    <x v="0"/>
    <n v="1"/>
    <s v="No"/>
    <e v="#N/A"/>
    <x v="48"/>
    <e v="#N/A"/>
    <x v="3"/>
    <e v="#N/A"/>
    <x v="17"/>
  </r>
  <r>
    <s v="Id1476"/>
    <s v="Mr. Kyle "/>
    <n v="39.229999999999997"/>
    <x v="0"/>
    <n v="5.36"/>
    <x v="2"/>
    <s v="No"/>
    <x v="0"/>
    <x v="0"/>
    <n v="0"/>
    <s v="No"/>
    <e v="#N/A"/>
    <x v="48"/>
    <e v="#N/A"/>
    <x v="3"/>
    <e v="#N/A"/>
    <x v="17"/>
  </r>
  <r>
    <s v="Id1477"/>
    <s v="Ms. Alison "/>
    <n v="19.95"/>
    <x v="2"/>
    <n v="6.11"/>
    <x v="1"/>
    <s v="No"/>
    <x v="0"/>
    <x v="0"/>
    <n v="1"/>
    <s v="No"/>
    <e v="#N/A"/>
    <x v="48"/>
    <e v="#N/A"/>
    <x v="3"/>
    <e v="#N/A"/>
    <x v="17"/>
  </r>
  <r>
    <s v="Id1478"/>
    <s v="Mr. Michael "/>
    <n v="34.64"/>
    <x v="0"/>
    <n v="4.88"/>
    <x v="2"/>
    <s v="No"/>
    <x v="0"/>
    <x v="1"/>
    <n v="1"/>
    <s v="No"/>
    <e v="#N/A"/>
    <x v="48"/>
    <e v="#N/A"/>
    <x v="3"/>
    <e v="#N/A"/>
    <x v="17"/>
  </r>
  <r>
    <s v="Id1479"/>
    <s v="Mr. Byron "/>
    <n v="18.75"/>
    <x v="2"/>
    <n v="6.72"/>
    <x v="0"/>
    <s v="No"/>
    <x v="0"/>
    <x v="0"/>
    <n v="0"/>
    <s v="No"/>
    <e v="#N/A"/>
    <x v="48"/>
    <e v="#N/A"/>
    <x v="3"/>
    <e v="#N/A"/>
    <x v="17"/>
  </r>
  <r>
    <s v="Id1480"/>
    <s v="Ms. Carine "/>
    <n v="26.48"/>
    <x v="1"/>
    <n v="4.2"/>
    <x v="2"/>
    <s v="No"/>
    <x v="0"/>
    <x v="0"/>
    <n v="1"/>
    <s v="No"/>
    <e v="#N/A"/>
    <x v="48"/>
    <e v="#N/A"/>
    <x v="3"/>
    <e v="#N/A"/>
    <x v="17"/>
  </r>
  <r>
    <s v="Id1481"/>
    <s v="Mr. Nathaniel "/>
    <n v="34.83"/>
    <x v="0"/>
    <n v="5.79"/>
    <x v="1"/>
    <s v="No"/>
    <x v="0"/>
    <x v="0"/>
    <n v="1"/>
    <s v="No"/>
    <e v="#N/A"/>
    <x v="48"/>
    <e v="#N/A"/>
    <x v="3"/>
    <e v="#N/A"/>
    <x v="17"/>
  </r>
  <r>
    <s v="Id1482"/>
    <s v="Ms. Lindsay "/>
    <n v="25.46"/>
    <x v="1"/>
    <n v="4.29"/>
    <x v="2"/>
    <s v="No"/>
    <x v="0"/>
    <x v="0"/>
    <n v="0"/>
    <s v="No"/>
    <e v="#N/A"/>
    <x v="48"/>
    <e v="#N/A"/>
    <x v="3"/>
    <e v="#N/A"/>
    <x v="17"/>
  </r>
  <r>
    <s v="Id1483"/>
    <s v="Mr. Justin "/>
    <n v="23.31"/>
    <x v="2"/>
    <n v="8.27"/>
    <x v="0"/>
    <s v="No"/>
    <x v="0"/>
    <x v="0"/>
    <n v="0"/>
    <s v="No"/>
    <e v="#N/A"/>
    <x v="48"/>
    <e v="#N/A"/>
    <x v="3"/>
    <e v="#N/A"/>
    <x v="17"/>
  </r>
  <r>
    <s v="Id1484"/>
    <s v="Ms. Casey "/>
    <n v="29"/>
    <x v="1"/>
    <n v="4.5599999999999996"/>
    <x v="2"/>
    <s v="No"/>
    <x v="0"/>
    <x v="0"/>
    <n v="0"/>
    <s v="No"/>
    <e v="#N/A"/>
    <x v="48"/>
    <e v="#N/A"/>
    <x v="3"/>
    <e v="#N/A"/>
    <x v="17"/>
  </r>
  <r>
    <s v="Id1485"/>
    <s v="Ms. Amanda "/>
    <n v="32.869999999999997"/>
    <x v="0"/>
    <n v="5.33"/>
    <x v="2"/>
    <s v="No"/>
    <x v="0"/>
    <x v="0"/>
    <n v="0"/>
    <s v="No"/>
    <e v="#N/A"/>
    <x v="48"/>
    <e v="#N/A"/>
    <x v="3"/>
    <e v="#N/A"/>
    <x v="17"/>
  </r>
  <r>
    <s v="Id1486"/>
    <s v="Ms. Ayako "/>
    <n v="26.18"/>
    <x v="1"/>
    <n v="5.63"/>
    <x v="2"/>
    <s v="No"/>
    <x v="0"/>
    <x v="0"/>
    <n v="0"/>
    <s v="No"/>
    <e v="#N/A"/>
    <x v="48"/>
    <e v="#N/A"/>
    <x v="3"/>
    <e v="#N/A"/>
    <x v="17"/>
  </r>
  <r>
    <s v="Id1487"/>
    <s v="Ms. Emilee "/>
    <n v="25.3"/>
    <x v="1"/>
    <n v="5.12"/>
    <x v="2"/>
    <s v="No"/>
    <x v="0"/>
    <x v="0"/>
    <n v="0"/>
    <s v="No"/>
    <e v="#N/A"/>
    <x v="48"/>
    <e v="#N/A"/>
    <x v="3"/>
    <e v="#N/A"/>
    <x v="17"/>
  </r>
  <r>
    <s v="Id1488"/>
    <s v="Mr. Stephen "/>
    <n v="36.94"/>
    <x v="0"/>
    <n v="5.15"/>
    <x v="2"/>
    <s v="yes"/>
    <x v="0"/>
    <x v="0"/>
    <n v="1"/>
    <s v="No"/>
    <e v="#N/A"/>
    <x v="48"/>
    <e v="#N/A"/>
    <x v="3"/>
    <e v="#N/A"/>
    <x v="17"/>
  </r>
  <r>
    <s v="Id1489"/>
    <s v="Ms. Annemarie "/>
    <n v="22.86"/>
    <x v="2"/>
    <n v="7.5"/>
    <x v="0"/>
    <s v="No"/>
    <x v="0"/>
    <x v="0"/>
    <n v="0"/>
    <s v="No"/>
    <e v="#N/A"/>
    <x v="48"/>
    <e v="#N/A"/>
    <x v="3"/>
    <e v="#N/A"/>
    <x v="17"/>
  </r>
  <r>
    <s v="Id1490"/>
    <s v="Ms. Ashley "/>
    <n v="18.760000000000002"/>
    <x v="2"/>
    <n v="4.88"/>
    <x v="2"/>
    <s v="yes"/>
    <x v="0"/>
    <x v="1"/>
    <n v="1"/>
    <s v="No"/>
    <e v="#N/A"/>
    <x v="48"/>
    <e v="#N/A"/>
    <x v="3"/>
    <e v="#N/A"/>
    <x v="17"/>
  </r>
  <r>
    <s v="Id1491"/>
    <s v="Ms. Leslie "/>
    <n v="24.36"/>
    <x v="2"/>
    <n v="5.57"/>
    <x v="2"/>
    <s v="No"/>
    <x v="0"/>
    <x v="0"/>
    <n v="0"/>
    <s v="No"/>
    <e v="#N/A"/>
    <x v="48"/>
    <e v="#N/A"/>
    <x v="3"/>
    <e v="#N/A"/>
    <x v="17"/>
  </r>
  <r>
    <s v="Id1492"/>
    <s v="  "/>
    <n v="32.299999999999997"/>
    <x v="0"/>
    <n v="5.31"/>
    <x v="2"/>
    <s v="No"/>
    <x v="0"/>
    <x v="0"/>
    <n v="0"/>
    <s v="No"/>
    <e v="#N/A"/>
    <x v="48"/>
    <e v="#N/A"/>
    <x v="3"/>
    <e v="#N/A"/>
    <x v="17"/>
  </r>
  <r>
    <s v="Id1493"/>
    <s v="Mr. Kieran "/>
    <n v="22.704999999999998"/>
    <x v="2"/>
    <n v="4.57"/>
    <x v="2"/>
    <s v="yes"/>
    <x v="0"/>
    <x v="0"/>
    <n v="0"/>
    <s v="No"/>
    <e v="#N/A"/>
    <x v="48"/>
    <e v="#N/A"/>
    <x v="3"/>
    <e v="#N/A"/>
    <x v="17"/>
  </r>
  <r>
    <s v="Id1494"/>
    <s v="Ms. Elizabeth "/>
    <n v="21.79"/>
    <x v="2"/>
    <n v="8.6999999999999993"/>
    <x v="0"/>
    <s v="yes"/>
    <x v="0"/>
    <x v="0"/>
    <n v="1"/>
    <s v="No"/>
    <e v="#N/A"/>
    <x v="48"/>
    <e v="#N/A"/>
    <x v="3"/>
    <e v="#N/A"/>
    <x v="17"/>
  </r>
  <r>
    <s v="Id1495"/>
    <s v="Mr. Zeke "/>
    <n v="24.52"/>
    <x v="2"/>
    <n v="4.76"/>
    <x v="2"/>
    <s v="No"/>
    <x v="0"/>
    <x v="0"/>
    <n v="0"/>
    <s v="No"/>
    <e v="#N/A"/>
    <x v="48"/>
    <e v="#N/A"/>
    <x v="3"/>
    <e v="#N/A"/>
    <x v="17"/>
  </r>
  <r>
    <s v="Id1496"/>
    <s v="Mr. Chip "/>
    <n v="39.520000000000003"/>
    <x v="0"/>
    <n v="11.81"/>
    <x v="0"/>
    <s v="No"/>
    <x v="0"/>
    <x v="0"/>
    <n v="0"/>
    <s v="No"/>
    <e v="#N/A"/>
    <x v="48"/>
    <e v="#N/A"/>
    <x v="3"/>
    <e v="#N/A"/>
    <x v="17"/>
  </r>
  <r>
    <s v="Id1497"/>
    <s v="  "/>
    <n v="24.49"/>
    <x v="2"/>
    <n v="4.67"/>
    <x v="2"/>
    <s v="No"/>
    <x v="0"/>
    <x v="0"/>
    <n v="0"/>
    <s v="No"/>
    <e v="#N/A"/>
    <x v="48"/>
    <e v="#N/A"/>
    <x v="3"/>
    <e v="#N/A"/>
    <x v="17"/>
  </r>
  <r>
    <s v="Id1498"/>
    <s v="Mr. Brian "/>
    <n v="26.315000000000001"/>
    <x v="1"/>
    <n v="6.02"/>
    <x v="1"/>
    <s v="No"/>
    <x v="0"/>
    <x v="0"/>
    <n v="0"/>
    <s v="No"/>
    <e v="#N/A"/>
    <x v="48"/>
    <e v="#N/A"/>
    <x v="3"/>
    <e v="#N/A"/>
    <x v="17"/>
  </r>
  <r>
    <s v="Id1499"/>
    <s v="Ms. Meghan "/>
    <n v="22.58"/>
    <x v="2"/>
    <n v="7.46"/>
    <x v="0"/>
    <s v="No"/>
    <x v="0"/>
    <x v="0"/>
    <n v="0"/>
    <s v="No"/>
    <e v="#N/A"/>
    <x v="48"/>
    <e v="#N/A"/>
    <x v="3"/>
    <e v="#N/A"/>
    <x v="17"/>
  </r>
  <r>
    <s v="Id1500"/>
    <s v="Ms. Meredith "/>
    <n v="19.475000000000001"/>
    <x v="2"/>
    <n v="4.74"/>
    <x v="2"/>
    <s v="No"/>
    <x v="0"/>
    <x v="0"/>
    <n v="1"/>
    <s v="No"/>
    <e v="#N/A"/>
    <x v="48"/>
    <e v="#N/A"/>
    <x v="3"/>
    <e v="#N/A"/>
    <x v="17"/>
  </r>
  <r>
    <s v="Id1501"/>
    <s v="Mrs. Millicent "/>
    <n v="26.33"/>
    <x v="1"/>
    <n v="4.79"/>
    <x v="2"/>
    <s v="No"/>
    <x v="0"/>
    <x v="0"/>
    <n v="0"/>
    <s v="No"/>
    <e v="#N/A"/>
    <x v="48"/>
    <e v="#N/A"/>
    <x v="3"/>
    <e v="#N/A"/>
    <x v="17"/>
  </r>
  <r>
    <s v="Id1502"/>
    <s v="Ms. Kathleen "/>
    <n v="17.29"/>
    <x v="3"/>
    <n v="5.35"/>
    <x v="2"/>
    <s v="yes"/>
    <x v="0"/>
    <x v="0"/>
    <n v="0"/>
    <s v="No"/>
    <e v="#N/A"/>
    <x v="48"/>
    <e v="#N/A"/>
    <x v="3"/>
    <e v="#N/A"/>
    <x v="17"/>
  </r>
  <r>
    <s v="Id1503"/>
    <s v="Ms. Kimberly "/>
    <n v="42.88"/>
    <x v="0"/>
    <n v="4.87"/>
    <x v="2"/>
    <s v="No"/>
    <x v="1"/>
    <x v="0"/>
    <n v="1"/>
    <s v="No"/>
    <e v="#N/A"/>
    <x v="48"/>
    <e v="#N/A"/>
    <x v="3"/>
    <e v="#N/A"/>
    <x v="17"/>
  </r>
  <r>
    <s v="Id1504"/>
    <s v="Mr. Justin "/>
    <n v="32.200000000000003"/>
    <x v="0"/>
    <n v="10.09"/>
    <x v="0"/>
    <s v="yes"/>
    <x v="0"/>
    <x v="0"/>
    <n v="0"/>
    <s v="No"/>
    <e v="#N/A"/>
    <x v="48"/>
    <e v="#N/A"/>
    <x v="3"/>
    <e v="#N/A"/>
    <x v="17"/>
  </r>
  <r>
    <s v="Id1505"/>
    <s v="Mr. Tristan "/>
    <n v="18.75"/>
    <x v="2"/>
    <n v="5.47"/>
    <x v="2"/>
    <s v="yes"/>
    <x v="0"/>
    <x v="1"/>
    <n v="1"/>
    <s v="No"/>
    <e v="#N/A"/>
    <x v="48"/>
    <e v="#N/A"/>
    <x v="3"/>
    <e v="#N/A"/>
    <x v="17"/>
  </r>
  <r>
    <s v="Id1506"/>
    <s v="Ms. Traci "/>
    <n v="22.36"/>
    <x v="2"/>
    <n v="8.6"/>
    <x v="0"/>
    <s v="No"/>
    <x v="0"/>
    <x v="0"/>
    <n v="0"/>
    <s v="No"/>
    <e v="#N/A"/>
    <x v="48"/>
    <e v="#N/A"/>
    <x v="3"/>
    <e v="#N/A"/>
    <x v="17"/>
  </r>
  <r>
    <s v="Id1507"/>
    <s v="Mr. Justin "/>
    <n v="23.94"/>
    <x v="2"/>
    <n v="10.74"/>
    <x v="0"/>
    <s v="yes"/>
    <x v="0"/>
    <x v="0"/>
    <n v="0"/>
    <s v="No"/>
    <e v="#N/A"/>
    <x v="48"/>
    <e v="#N/A"/>
    <x v="3"/>
    <e v="#N/A"/>
    <x v="17"/>
  </r>
  <r>
    <s v="Id1508"/>
    <s v="Mr. Logan "/>
    <n v="30.1"/>
    <x v="0"/>
    <n v="4.3899999999999997"/>
    <x v="2"/>
    <s v="No"/>
    <x v="0"/>
    <x v="1"/>
    <n v="1"/>
    <s v="No"/>
    <e v="#N/A"/>
    <x v="48"/>
    <e v="#N/A"/>
    <x v="3"/>
    <e v="#N/A"/>
    <x v="17"/>
  </r>
  <r>
    <s v="Id1509"/>
    <s v="Mr. Sebastien "/>
    <n v="21.93"/>
    <x v="2"/>
    <n v="6.3"/>
    <x v="1"/>
    <s v="No"/>
    <x v="0"/>
    <x v="0"/>
    <n v="0"/>
    <s v="No"/>
    <e v="#N/A"/>
    <x v="48"/>
    <e v="#N/A"/>
    <x v="3"/>
    <e v="#N/A"/>
    <x v="17"/>
  </r>
  <r>
    <s v="Id1510"/>
    <s v="Ms. Tiffany "/>
    <n v="39.75"/>
    <x v="0"/>
    <n v="5.41"/>
    <x v="2"/>
    <s v="No"/>
    <x v="1"/>
    <x v="0"/>
    <n v="1"/>
    <s v="No"/>
    <e v="#N/A"/>
    <x v="48"/>
    <e v="#N/A"/>
    <x v="3"/>
    <e v="#N/A"/>
    <x v="17"/>
  </r>
  <r>
    <s v="Id1511"/>
    <s v="Mr. Matthew "/>
    <n v="26.03"/>
    <x v="1"/>
    <n v="4.47"/>
    <x v="2"/>
    <s v="No"/>
    <x v="0"/>
    <x v="1"/>
    <n v="1"/>
    <s v="No"/>
    <e v="#N/A"/>
    <x v="48"/>
    <e v="#N/A"/>
    <x v="3"/>
    <e v="#N/A"/>
    <x v="17"/>
  </r>
  <r>
    <s v="Id1512"/>
    <s v="Mr. Luke "/>
    <n v="34.51"/>
    <x v="0"/>
    <n v="6.26"/>
    <x v="1"/>
    <s v="No"/>
    <x v="0"/>
    <x v="0"/>
    <n v="0"/>
    <s v="No"/>
    <e v="#N/A"/>
    <x v="48"/>
    <e v="#N/A"/>
    <x v="3"/>
    <e v="#N/A"/>
    <x v="17"/>
  </r>
  <r>
    <s v="Id1513"/>
    <s v="Ms. Leigh "/>
    <n v="19.32"/>
    <x v="2"/>
    <n v="11.58"/>
    <x v="0"/>
    <s v="yes"/>
    <x v="0"/>
    <x v="0"/>
    <n v="1"/>
    <s v="No"/>
    <e v="#N/A"/>
    <x v="48"/>
    <e v="#N/A"/>
    <x v="3"/>
    <e v="#N/A"/>
    <x v="17"/>
  </r>
  <r>
    <s v="Id1514"/>
    <s v="Mr. Yosuke "/>
    <n v="28.5"/>
    <x v="1"/>
    <n v="4.3600000000000003"/>
    <x v="2"/>
    <s v="No"/>
    <x v="0"/>
    <x v="0"/>
    <n v="0"/>
    <s v="No"/>
    <e v="#N/A"/>
    <x v="48"/>
    <e v="#N/A"/>
    <x v="3"/>
    <e v="#N/A"/>
    <x v="17"/>
  </r>
  <r>
    <s v="Id1515"/>
    <s v="Mr. Matthew "/>
    <n v="30.875"/>
    <x v="0"/>
    <n v="4.1399999999999997"/>
    <x v="2"/>
    <s v="yes"/>
    <x v="0"/>
    <x v="0"/>
    <n v="0"/>
    <s v="No"/>
    <e v="#N/A"/>
    <x v="48"/>
    <e v="#N/A"/>
    <x v="3"/>
    <e v="#N/A"/>
    <x v="17"/>
  </r>
  <r>
    <s v="Id1516"/>
    <s v="Mr. Jacob "/>
    <n v="24.02"/>
    <x v="2"/>
    <n v="4.38"/>
    <x v="2"/>
    <s v="No"/>
    <x v="0"/>
    <x v="0"/>
    <n v="0"/>
    <s v="No"/>
    <e v="#N/A"/>
    <x v="48"/>
    <e v="#N/A"/>
    <x v="3"/>
    <e v="#N/A"/>
    <x v="17"/>
  </r>
  <r>
    <s v="Id1517"/>
    <s v="Ms. Jodi "/>
    <n v="36.08"/>
    <x v="0"/>
    <n v="11.61"/>
    <x v="0"/>
    <s v="yes"/>
    <x v="0"/>
    <x v="0"/>
    <n v="0"/>
    <s v="No"/>
    <e v="#N/A"/>
    <x v="48"/>
    <e v="#N/A"/>
    <x v="3"/>
    <e v="#N/A"/>
    <x v="17"/>
  </r>
  <r>
    <s v="Id1518"/>
    <s v="Ms. Lauren "/>
    <n v="32.200000000000003"/>
    <x v="0"/>
    <n v="10.59"/>
    <x v="0"/>
    <s v="yes"/>
    <x v="0"/>
    <x v="0"/>
    <n v="0"/>
    <s v="No"/>
    <e v="#N/A"/>
    <x v="48"/>
    <e v="#N/A"/>
    <x v="3"/>
    <e v="#N/A"/>
    <x v="17"/>
  </r>
  <r>
    <s v="Id1519"/>
    <s v="Ms. Misti "/>
    <n v="28.05"/>
    <x v="1"/>
    <n v="11.85"/>
    <x v="0"/>
    <s v="yes"/>
    <x v="0"/>
    <x v="0"/>
    <n v="0"/>
    <s v="No"/>
    <e v="#N/A"/>
    <x v="48"/>
    <e v="#N/A"/>
    <x v="3"/>
    <e v="#N/A"/>
    <x v="17"/>
  </r>
  <r>
    <s v="Id1520"/>
    <s v="Ms. Angela "/>
    <n v="19"/>
    <x v="2"/>
    <n v="5.46"/>
    <x v="2"/>
    <s v="yes"/>
    <x v="0"/>
    <x v="0"/>
    <n v="1"/>
    <s v="No"/>
    <e v="#N/A"/>
    <x v="48"/>
    <e v="#N/A"/>
    <x v="3"/>
    <e v="#N/A"/>
    <x v="17"/>
  </r>
  <r>
    <s v="Id1521"/>
    <s v="Mr. Jonathan "/>
    <n v="16.13"/>
    <x v="3"/>
    <n v="4.54"/>
    <x v="2"/>
    <s v="yes"/>
    <x v="0"/>
    <x v="0"/>
    <n v="2"/>
    <s v="No"/>
    <e v="#N/A"/>
    <x v="48"/>
    <e v="#N/A"/>
    <x v="3"/>
    <e v="#N/A"/>
    <x v="17"/>
  </r>
  <r>
    <s v="Id1522"/>
    <s v="Ms. Victoria "/>
    <n v="18.77"/>
    <x v="2"/>
    <n v="11.98"/>
    <x v="0"/>
    <s v="yes"/>
    <x v="0"/>
    <x v="0"/>
    <n v="2"/>
    <s v="No"/>
    <e v="#N/A"/>
    <x v="48"/>
    <e v="#N/A"/>
    <x v="3"/>
    <e v="#N/A"/>
    <x v="17"/>
  </r>
  <r>
    <s v="Id1523"/>
    <s v="Mr. Adrian "/>
    <n v="28.88"/>
    <x v="1"/>
    <n v="6.59"/>
    <x v="0"/>
    <s v="yes"/>
    <x v="0"/>
    <x v="0"/>
    <n v="1"/>
    <s v="No"/>
    <e v="#N/A"/>
    <x v="48"/>
    <e v="#N/A"/>
    <x v="3"/>
    <e v="#N/A"/>
    <x v="17"/>
  </r>
  <r>
    <s v="Id1524"/>
    <s v="Mr. Andrew "/>
    <n v="27.55"/>
    <x v="1"/>
    <n v="10.83"/>
    <x v="0"/>
    <s v="yes"/>
    <x v="0"/>
    <x v="0"/>
    <n v="1"/>
    <s v="No"/>
    <e v="#N/A"/>
    <x v="48"/>
    <e v="#N/A"/>
    <x v="3"/>
    <e v="#N/A"/>
    <x v="17"/>
  </r>
  <r>
    <s v="Id1525"/>
    <s v="Mr. Jason "/>
    <n v="15.6"/>
    <x v="3"/>
    <n v="8.6"/>
    <x v="0"/>
    <s v="No"/>
    <x v="0"/>
    <x v="0"/>
    <n v="0"/>
    <s v="No"/>
    <e v="#N/A"/>
    <x v="48"/>
    <e v="#N/A"/>
    <x v="3"/>
    <e v="#N/A"/>
    <x v="17"/>
  </r>
  <r>
    <s v="Id1526"/>
    <s v="Ms. Rachel "/>
    <n v="21.99"/>
    <x v="2"/>
    <n v="11.17"/>
    <x v="0"/>
    <s v="No"/>
    <x v="0"/>
    <x v="0"/>
    <n v="0"/>
    <s v="No"/>
    <e v="#N/A"/>
    <x v="48"/>
    <e v="#N/A"/>
    <x v="3"/>
    <e v="#N/A"/>
    <x v="17"/>
  </r>
  <r>
    <s v="Id1527"/>
    <s v="Ms. Susan "/>
    <n v="34.85"/>
    <x v="0"/>
    <n v="5.75"/>
    <x v="1"/>
    <s v="No"/>
    <x v="0"/>
    <x v="0"/>
    <n v="0"/>
    <s v="No"/>
    <e v="#N/A"/>
    <x v="48"/>
    <e v="#N/A"/>
    <x v="3"/>
    <e v="#N/A"/>
    <x v="17"/>
  </r>
  <r>
    <s v="Id1528"/>
    <s v="Mr. Cameron "/>
    <n v="24.51"/>
    <x v="2"/>
    <n v="4.83"/>
    <x v="2"/>
    <s v="yes"/>
    <x v="0"/>
    <x v="1"/>
    <n v="1"/>
    <s v="No"/>
    <e v="#N/A"/>
    <x v="48"/>
    <e v="#N/A"/>
    <x v="3"/>
    <e v="#N/A"/>
    <x v="17"/>
  </r>
  <r>
    <s v="Id1529"/>
    <s v="Ms. Claudia "/>
    <n v="19.399999999999999"/>
    <x v="2"/>
    <n v="11.93"/>
    <x v="0"/>
    <s v="No"/>
    <x v="0"/>
    <x v="0"/>
    <n v="0"/>
    <s v="No"/>
    <e v="#N/A"/>
    <x v="48"/>
    <e v="#N/A"/>
    <x v="3"/>
    <e v="#N/A"/>
    <x v="17"/>
  </r>
  <r>
    <s v="Id1530"/>
    <s v="Ms. Kate "/>
    <n v="15.1"/>
    <x v="3"/>
    <n v="8.41"/>
    <x v="0"/>
    <s v="No"/>
    <x v="0"/>
    <x v="0"/>
    <n v="0"/>
    <s v="No"/>
    <e v="#N/A"/>
    <x v="48"/>
    <e v="#N/A"/>
    <x v="3"/>
    <e v="#N/A"/>
    <x v="17"/>
  </r>
  <r>
    <s v="Id1531"/>
    <s v="Ms. Nicole "/>
    <n v="23.37"/>
    <x v="2"/>
    <n v="5.59"/>
    <x v="2"/>
    <s v="yes"/>
    <x v="0"/>
    <x v="0"/>
    <n v="0"/>
    <s v="No"/>
    <e v="#N/A"/>
    <x v="48"/>
    <e v="#N/A"/>
    <x v="3"/>
    <e v="#N/A"/>
    <x v="17"/>
  </r>
  <r>
    <s v="Id1532"/>
    <s v="Mr. Jack "/>
    <n v="42.4"/>
    <x v="0"/>
    <n v="4.0599999999999996"/>
    <x v="2"/>
    <s v="No"/>
    <x v="0"/>
    <x v="0"/>
    <n v="0"/>
    <s v="No"/>
    <e v="#N/A"/>
    <x v="48"/>
    <e v="#N/A"/>
    <x v="3"/>
    <e v="#N/A"/>
    <x v="17"/>
  </r>
  <r>
    <s v="Id1533"/>
    <s v="Mr. Gregory "/>
    <n v="28.405000000000001"/>
    <x v="1"/>
    <n v="7.02"/>
    <x v="0"/>
    <s v="yes"/>
    <x v="0"/>
    <x v="0"/>
    <n v="0"/>
    <s v="No"/>
    <e v="#N/A"/>
    <x v="48"/>
    <e v="#N/A"/>
    <x v="3"/>
    <e v="#N/A"/>
    <x v="17"/>
  </r>
  <r>
    <s v="Id1534"/>
    <s v="Ms. Rebecca "/>
    <n v="23.4"/>
    <x v="2"/>
    <n v="4.47"/>
    <x v="2"/>
    <s v="No"/>
    <x v="0"/>
    <x v="0"/>
    <n v="0"/>
    <s v="No"/>
    <e v="#N/A"/>
    <x v="48"/>
    <e v="#N/A"/>
    <x v="3"/>
    <e v="#N/A"/>
    <x v="17"/>
  </r>
  <r>
    <s v="Id1535"/>
    <s v="Mr. Adam "/>
    <n v="33.44"/>
    <x v="0"/>
    <n v="4.54"/>
    <x v="2"/>
    <s v="No"/>
    <x v="0"/>
    <x v="0"/>
    <n v="0"/>
    <s v="No"/>
    <e v="#N/A"/>
    <x v="48"/>
    <e v="#N/A"/>
    <x v="3"/>
    <e v="#N/A"/>
    <x v="17"/>
  </r>
  <r>
    <s v="Id1536"/>
    <s v="Mr. Ryan "/>
    <n v="21.12"/>
    <x v="2"/>
    <n v="4.99"/>
    <x v="2"/>
    <s v="No"/>
    <x v="0"/>
    <x v="0"/>
    <n v="1"/>
    <s v="No"/>
    <e v="#N/A"/>
    <x v="48"/>
    <e v="#N/A"/>
    <x v="3"/>
    <e v="#N/A"/>
    <x v="17"/>
  </r>
  <r>
    <s v="Id1537"/>
    <s v="Ms. Jackie "/>
    <n v="18.48"/>
    <x v="3"/>
    <n v="10.84"/>
    <x v="0"/>
    <s v="yes"/>
    <x v="0"/>
    <x v="0"/>
    <n v="2"/>
    <s v="No"/>
    <e v="#N/A"/>
    <x v="48"/>
    <e v="#N/A"/>
    <x v="3"/>
    <e v="#N/A"/>
    <x v="17"/>
  </r>
  <r>
    <s v="Id1538"/>
    <s v="Mr. Chris "/>
    <n v="16.815000000000001"/>
    <x v="3"/>
    <n v="5.63"/>
    <x v="2"/>
    <s v="No"/>
    <x v="0"/>
    <x v="0"/>
    <n v="1"/>
    <s v="No"/>
    <e v="#N/A"/>
    <x v="48"/>
    <e v="#N/A"/>
    <x v="3"/>
    <e v="#N/A"/>
    <x v="17"/>
  </r>
  <r>
    <s v="Id1539"/>
    <s v="Mr. Tyler "/>
    <n v="26.72"/>
    <x v="1"/>
    <n v="4.1399999999999997"/>
    <x v="2"/>
    <s v="No"/>
    <x v="0"/>
    <x v="0"/>
    <n v="0"/>
    <s v="No"/>
    <e v="#N/A"/>
    <x v="48"/>
    <e v="#N/A"/>
    <x v="3"/>
    <e v="#N/A"/>
    <x v="17"/>
  </r>
  <r>
    <s v="Id1540"/>
    <s v="Ms. Yoshie "/>
    <n v="41.42"/>
    <x v="0"/>
    <n v="5.17"/>
    <x v="2"/>
    <s v="No"/>
    <x v="0"/>
    <x v="1"/>
    <n v="1"/>
    <s v="No"/>
    <e v="#N/A"/>
    <x v="48"/>
    <e v="#N/A"/>
    <x v="3"/>
    <e v="#N/A"/>
    <x v="17"/>
  </r>
  <r>
    <s v="Id1541"/>
    <s v="Ms. Lauren "/>
    <n v="20.69"/>
    <x v="2"/>
    <n v="6.93"/>
    <x v="0"/>
    <s v="No"/>
    <x v="0"/>
    <x v="0"/>
    <n v="2"/>
    <s v="No"/>
    <e v="#N/A"/>
    <x v="48"/>
    <e v="#N/A"/>
    <x v="3"/>
    <e v="#N/A"/>
    <x v="17"/>
  </r>
  <r>
    <s v="Id1542"/>
    <s v="Mr. Mason "/>
    <n v="41.23"/>
    <x v="0"/>
    <n v="4.24"/>
    <x v="2"/>
    <s v="No"/>
    <x v="0"/>
    <x v="0"/>
    <n v="0"/>
    <s v="No"/>
    <e v="#N/A"/>
    <x v="48"/>
    <e v="#N/A"/>
    <x v="3"/>
    <e v="#N/A"/>
    <x v="17"/>
  </r>
  <r>
    <s v="Id1543"/>
    <s v="Mr. Ryan "/>
    <n v="29.9"/>
    <x v="1"/>
    <n v="5.91"/>
    <x v="1"/>
    <s v="No"/>
    <x v="0"/>
    <x v="0"/>
    <n v="0"/>
    <s v="No"/>
    <e v="#N/A"/>
    <x v="48"/>
    <e v="#N/A"/>
    <x v="3"/>
    <e v="#N/A"/>
    <x v="17"/>
  </r>
  <r>
    <s v="Id1544"/>
    <s v="  "/>
    <n v="34.104999999999997"/>
    <x v="0"/>
    <n v="5.93"/>
    <x v="1"/>
    <s v="No"/>
    <x v="0"/>
    <x v="0"/>
    <n v="0"/>
    <s v="No"/>
    <e v="#N/A"/>
    <x v="48"/>
    <e v="#N/A"/>
    <x v="3"/>
    <e v="#N/A"/>
    <x v="17"/>
  </r>
  <r>
    <s v="Id1545"/>
    <s v="Mr. Jake "/>
    <n v="24.97"/>
    <x v="1"/>
    <n v="5.66"/>
    <x v="2"/>
    <s v="No"/>
    <x v="0"/>
    <x v="0"/>
    <n v="0"/>
    <s v="No"/>
    <e v="#N/A"/>
    <x v="48"/>
    <e v="#N/A"/>
    <x v="3"/>
    <e v="#N/A"/>
    <x v="17"/>
  </r>
  <r>
    <s v="Id1546"/>
    <s v="Ms. Sarah "/>
    <n v="34.799999999999997"/>
    <x v="0"/>
    <n v="4.1900000000000004"/>
    <x v="2"/>
    <s v="No"/>
    <x v="0"/>
    <x v="0"/>
    <n v="1"/>
    <s v="No"/>
    <e v="#N/A"/>
    <x v="48"/>
    <e v="#N/A"/>
    <x v="3"/>
    <e v="#N/A"/>
    <x v="17"/>
  </r>
  <r>
    <s v="Id1547"/>
    <s v="Ms. Alison "/>
    <n v="32.965000000000003"/>
    <x v="0"/>
    <n v="9.2100000000000009"/>
    <x v="0"/>
    <s v="yes"/>
    <x v="0"/>
    <x v="0"/>
    <n v="0"/>
    <s v="No"/>
    <e v="#N/A"/>
    <x v="48"/>
    <e v="#N/A"/>
    <x v="3"/>
    <e v="#N/A"/>
    <x v="17"/>
  </r>
  <r>
    <s v="Id1548"/>
    <s v="Ms. Karen "/>
    <n v="27.265000000000001"/>
    <x v="1"/>
    <n v="5.51"/>
    <x v="2"/>
    <s v="No"/>
    <x v="0"/>
    <x v="0"/>
    <n v="1"/>
    <s v="No"/>
    <e v="#N/A"/>
    <x v="48"/>
    <e v="#N/A"/>
    <x v="3"/>
    <e v="#N/A"/>
    <x v="17"/>
  </r>
  <r>
    <s v="Id1549"/>
    <s v="Mr. Thomas "/>
    <n v="17.059999999999999"/>
    <x v="3"/>
    <n v="8.5"/>
    <x v="0"/>
    <s v="No"/>
    <x v="0"/>
    <x v="0"/>
    <n v="0"/>
    <s v="No"/>
    <e v="#N/A"/>
    <x v="48"/>
    <e v="#N/A"/>
    <x v="3"/>
    <e v="#N/A"/>
    <x v="17"/>
  </r>
  <r>
    <s v="Id1550"/>
    <s v="Ms. Stephanie "/>
    <n v="36.29"/>
    <x v="0"/>
    <n v="6.23"/>
    <x v="1"/>
    <s v="No"/>
    <x v="0"/>
    <x v="0"/>
    <n v="0"/>
    <s v="No"/>
    <e v="#N/A"/>
    <x v="48"/>
    <e v="#N/A"/>
    <x v="3"/>
    <e v="#N/A"/>
    <x v="17"/>
  </r>
  <r>
    <s v="Id1551"/>
    <s v="Mr. Ezra "/>
    <n v="28.594999999999999"/>
    <x v="1"/>
    <n v="8.5299999999999994"/>
    <x v="0"/>
    <s v="yes"/>
    <x v="0"/>
    <x v="0"/>
    <n v="1"/>
    <s v="No"/>
    <e v="#N/A"/>
    <x v="48"/>
    <e v="#N/A"/>
    <x v="3"/>
    <e v="#N/A"/>
    <x v="17"/>
  </r>
  <r>
    <s v="Id1552"/>
    <s v="Mr. Jim "/>
    <n v="17.8"/>
    <x v="3"/>
    <n v="5.75"/>
    <x v="1"/>
    <s v="yes"/>
    <x v="0"/>
    <x v="1"/>
    <n v="1"/>
    <s v="No"/>
    <e v="#N/A"/>
    <x v="48"/>
    <e v="#N/A"/>
    <x v="3"/>
    <e v="#N/A"/>
    <x v="17"/>
  </r>
  <r>
    <s v="Id1553"/>
    <s v="Mr. Ari "/>
    <n v="21.4"/>
    <x v="2"/>
    <n v="5.6"/>
    <x v="2"/>
    <s v="No"/>
    <x v="0"/>
    <x v="0"/>
    <n v="0"/>
    <s v="No"/>
    <e v="#N/A"/>
    <x v="48"/>
    <e v="#N/A"/>
    <x v="3"/>
    <e v="#N/A"/>
    <x v="17"/>
  </r>
  <r>
    <s v="Id1554"/>
    <s v="Ms. Fanny "/>
    <n v="23.01"/>
    <x v="2"/>
    <n v="4.68"/>
    <x v="2"/>
    <s v="No"/>
    <x v="0"/>
    <x v="0"/>
    <n v="0"/>
    <s v="No"/>
    <e v="#N/A"/>
    <x v="48"/>
    <e v="#N/A"/>
    <x v="3"/>
    <e v="#N/A"/>
    <x v="17"/>
  </r>
  <r>
    <s v="Id1555"/>
    <s v="  "/>
    <n v="19.86"/>
    <x v="2"/>
    <n v="5.62"/>
    <x v="2"/>
    <s v="yes"/>
    <x v="0"/>
    <x v="0"/>
    <n v="0"/>
    <s v="No"/>
    <e v="#N/A"/>
    <x v="48"/>
    <e v="#N/A"/>
    <x v="3"/>
    <e v="#N/A"/>
    <x v="17"/>
  </r>
  <r>
    <s v="Id1556"/>
    <s v="Mr. Peter "/>
    <n v="33.58"/>
    <x v="0"/>
    <n v="5.08"/>
    <x v="2"/>
    <s v="No"/>
    <x v="0"/>
    <x v="0"/>
    <n v="0"/>
    <s v="No"/>
    <e v="#N/A"/>
    <x v="48"/>
    <e v="#N/A"/>
    <x v="3"/>
    <e v="#N/A"/>
    <x v="17"/>
  </r>
  <r>
    <s v="Id1557"/>
    <s v="Ms. Catherine "/>
    <n v="29.81"/>
    <x v="1"/>
    <n v="5.28"/>
    <x v="2"/>
    <s v="No"/>
    <x v="0"/>
    <x v="0"/>
    <n v="0"/>
    <s v="No"/>
    <e v="#N/A"/>
    <x v="48"/>
    <e v="#N/A"/>
    <x v="3"/>
    <e v="#N/A"/>
    <x v="17"/>
  </r>
  <r>
    <s v="Id1558"/>
    <s v="Ms. Kelly "/>
    <n v="27.4"/>
    <x v="1"/>
    <n v="4.6100000000000003"/>
    <x v="2"/>
    <s v="No"/>
    <x v="0"/>
    <x v="0"/>
    <n v="0"/>
    <s v="No"/>
    <e v="#N/A"/>
    <x v="48"/>
    <e v="#N/A"/>
    <x v="3"/>
    <e v="#N/A"/>
    <x v="17"/>
  </r>
  <r>
    <s v="Id1559"/>
    <s v="Ms. Janel "/>
    <n v="17.98"/>
    <x v="3"/>
    <n v="6.57"/>
    <x v="0"/>
    <s v="yes"/>
    <x v="0"/>
    <x v="0"/>
    <n v="2"/>
    <s v="No"/>
    <e v="#N/A"/>
    <x v="48"/>
    <e v="#N/A"/>
    <x v="3"/>
    <e v="#N/A"/>
    <x v="17"/>
  </r>
  <r>
    <s v="Id1560"/>
    <s v="Ms. Yann "/>
    <n v="37.9"/>
    <x v="0"/>
    <n v="5.83"/>
    <x v="1"/>
    <s v="No"/>
    <x v="0"/>
    <x v="0"/>
    <n v="0"/>
    <s v="No"/>
    <e v="#N/A"/>
    <x v="48"/>
    <e v="#N/A"/>
    <x v="3"/>
    <e v="#N/A"/>
    <x v="17"/>
  </r>
  <r>
    <s v="Id1561"/>
    <s v="Mr. Zachary "/>
    <n v="25.27"/>
    <x v="1"/>
    <n v="6.98"/>
    <x v="0"/>
    <s v="yes"/>
    <x v="0"/>
    <x v="0"/>
    <n v="0"/>
    <s v="No"/>
    <e v="#N/A"/>
    <x v="48"/>
    <e v="#N/A"/>
    <x v="3"/>
    <e v="#N/A"/>
    <x v="17"/>
  </r>
  <r>
    <s v="Id1562"/>
    <s v="  "/>
    <n v="29.26"/>
    <x v="1"/>
    <n v="4.03"/>
    <x v="2"/>
    <s v="No"/>
    <x v="0"/>
    <x v="0"/>
    <n v="1"/>
    <s v="No"/>
    <e v="#N/A"/>
    <x v="48"/>
    <e v="#N/A"/>
    <x v="3"/>
    <e v="#N/A"/>
    <x v="17"/>
  </r>
  <r>
    <s v="Id1563"/>
    <s v="Mr. Nicholas "/>
    <n v="27.835000000000001"/>
    <x v="1"/>
    <n v="4.5599999999999996"/>
    <x v="2"/>
    <s v="No"/>
    <x v="0"/>
    <x v="0"/>
    <n v="1"/>
    <s v="No"/>
    <e v="#N/A"/>
    <x v="48"/>
    <e v="#N/A"/>
    <x v="3"/>
    <e v="#N/A"/>
    <x v="17"/>
  </r>
  <r>
    <s v="Id1564"/>
    <s v="Mr. Paul "/>
    <n v="46.53"/>
    <x v="0"/>
    <n v="5.38"/>
    <x v="2"/>
    <s v="yes"/>
    <x v="0"/>
    <x v="0"/>
    <n v="0"/>
    <s v="No"/>
    <e v="#N/A"/>
    <x v="48"/>
    <e v="#N/A"/>
    <x v="3"/>
    <e v="#N/A"/>
    <x v="17"/>
  </r>
  <r>
    <s v="Id1565"/>
    <s v="Mr. Michael "/>
    <n v="20.58"/>
    <x v="2"/>
    <n v="11.04"/>
    <x v="0"/>
    <s v="yes"/>
    <x v="0"/>
    <x v="0"/>
    <n v="1"/>
    <s v="No"/>
    <e v="#N/A"/>
    <x v="48"/>
    <e v="#N/A"/>
    <x v="3"/>
    <e v="#N/A"/>
    <x v="17"/>
  </r>
  <r>
    <s v="Id1566"/>
    <s v="Ms. Marina "/>
    <n v="19.53"/>
    <x v="2"/>
    <n v="6.09"/>
    <x v="1"/>
    <s v="yes"/>
    <x v="0"/>
    <x v="0"/>
    <n v="0"/>
    <s v="No"/>
    <e v="#N/A"/>
    <x v="48"/>
    <e v="#N/A"/>
    <x v="3"/>
    <e v="#N/A"/>
    <x v="17"/>
  </r>
  <r>
    <s v="Id1567"/>
    <s v="Ms. Caroline "/>
    <n v="27.7"/>
    <x v="1"/>
    <n v="4.71"/>
    <x v="2"/>
    <s v="No"/>
    <x v="0"/>
    <x v="0"/>
    <n v="1"/>
    <s v="No"/>
    <e v="#N/A"/>
    <x v="48"/>
    <e v="#N/A"/>
    <x v="3"/>
    <e v="#N/A"/>
    <x v="17"/>
  </r>
  <r>
    <s v="Id1568"/>
    <s v="Mr. Ross "/>
    <n v="18.920000000000002"/>
    <x v="2"/>
    <n v="8.18"/>
    <x v="0"/>
    <s v="No"/>
    <x v="0"/>
    <x v="0"/>
    <n v="0"/>
    <s v="No"/>
    <e v="#N/A"/>
    <x v="48"/>
    <e v="#N/A"/>
    <x v="3"/>
    <e v="#N/A"/>
    <x v="17"/>
  </r>
  <r>
    <s v="Id1569"/>
    <s v="Ms. Aoife "/>
    <n v="17.760000000000002"/>
    <x v="3"/>
    <n v="11.18"/>
    <x v="0"/>
    <s v="yes"/>
    <x v="0"/>
    <x v="0"/>
    <n v="2"/>
    <s v="No"/>
    <e v="#N/A"/>
    <x v="48"/>
    <e v="#N/A"/>
    <x v="3"/>
    <e v="#N/A"/>
    <x v="17"/>
  </r>
  <r>
    <s v="Id1570"/>
    <s v="Mr. Wesley "/>
    <n v="29.83"/>
    <x v="1"/>
    <n v="5.03"/>
    <x v="2"/>
    <s v="yes"/>
    <x v="0"/>
    <x v="0"/>
    <n v="0"/>
    <s v="No"/>
    <e v="#N/A"/>
    <x v="48"/>
    <e v="#N/A"/>
    <x v="3"/>
    <e v="#N/A"/>
    <x v="17"/>
  </r>
  <r>
    <s v="Id1571"/>
    <s v="Ms. Rebecca "/>
    <n v="23.465"/>
    <x v="2"/>
    <n v="5.56"/>
    <x v="2"/>
    <s v="No"/>
    <x v="0"/>
    <x v="0"/>
    <n v="1"/>
    <s v="No"/>
    <e v="#N/A"/>
    <x v="48"/>
    <e v="#N/A"/>
    <x v="3"/>
    <e v="#N/A"/>
    <x v="17"/>
  </r>
  <r>
    <s v="Id1572"/>
    <s v="Mr. Barry "/>
    <n v="29.355"/>
    <x v="1"/>
    <n v="4.33"/>
    <x v="2"/>
    <s v="No"/>
    <x v="0"/>
    <x v="0"/>
    <n v="0"/>
    <s v="No"/>
    <e v="#N/A"/>
    <x v="48"/>
    <e v="#N/A"/>
    <x v="3"/>
    <e v="#N/A"/>
    <x v="17"/>
  </r>
  <r>
    <s v="Id1573"/>
    <s v="Mr. Maciej "/>
    <n v="35.49"/>
    <x v="0"/>
    <n v="5.21"/>
    <x v="2"/>
    <s v="yes"/>
    <x v="0"/>
    <x v="1"/>
    <n v="1"/>
    <s v="No"/>
    <e v="#N/A"/>
    <x v="48"/>
    <e v="#N/A"/>
    <x v="3"/>
    <e v="#N/A"/>
    <x v="17"/>
  </r>
  <r>
    <s v="Id1574"/>
    <s v="Mr. Jerry "/>
    <n v="26.315000000000001"/>
    <x v="1"/>
    <n v="5.89"/>
    <x v="1"/>
    <s v="No"/>
    <x v="0"/>
    <x v="0"/>
    <n v="0"/>
    <s v="No"/>
    <e v="#N/A"/>
    <x v="48"/>
    <e v="#N/A"/>
    <x v="3"/>
    <e v="#N/A"/>
    <x v="17"/>
  </r>
  <r>
    <s v="Id1575"/>
    <s v="Mr. Eric "/>
    <n v="19.79"/>
    <x v="2"/>
    <n v="4.8099999999999996"/>
    <x v="2"/>
    <s v="yes"/>
    <x v="0"/>
    <x v="0"/>
    <n v="0"/>
    <s v="No"/>
    <e v="#N/A"/>
    <x v="48"/>
    <e v="#N/A"/>
    <x v="3"/>
    <e v="#N/A"/>
    <x v="17"/>
  </r>
  <r>
    <s v="Id1576"/>
    <s v="Ms. Cathi "/>
    <n v="40.564999999999998"/>
    <x v="0"/>
    <n v="5.66"/>
    <x v="2"/>
    <s v="No"/>
    <x v="0"/>
    <x v="0"/>
    <n v="1"/>
    <s v="No"/>
    <e v="#N/A"/>
    <x v="48"/>
    <e v="#N/A"/>
    <x v="3"/>
    <e v="#N/A"/>
    <x v="17"/>
  </r>
  <r>
    <s v="Id1577"/>
    <s v="Mr. Alex "/>
    <n v="18.03"/>
    <x v="3"/>
    <n v="10.66"/>
    <x v="0"/>
    <s v="yes"/>
    <x v="0"/>
    <x v="0"/>
    <n v="2"/>
    <s v="No"/>
    <e v="#N/A"/>
    <x v="48"/>
    <e v="#N/A"/>
    <x v="3"/>
    <e v="#N/A"/>
    <x v="17"/>
  </r>
  <r>
    <s v="Id1578"/>
    <s v="Mr. Liang "/>
    <n v="34.65"/>
    <x v="0"/>
    <n v="5.98"/>
    <x v="1"/>
    <s v="yes"/>
    <x v="0"/>
    <x v="0"/>
    <n v="0"/>
    <s v="No"/>
    <e v="#N/A"/>
    <x v="48"/>
    <e v="#N/A"/>
    <x v="3"/>
    <e v="#N/A"/>
    <x v="17"/>
  </r>
  <r>
    <s v="Id1579"/>
    <s v="Ms. Lexy "/>
    <n v="42.94"/>
    <x v="0"/>
    <n v="4.34"/>
    <x v="2"/>
    <s v="No"/>
    <x v="0"/>
    <x v="0"/>
    <n v="0"/>
    <s v="No"/>
    <e v="#N/A"/>
    <x v="48"/>
    <e v="#N/A"/>
    <x v="3"/>
    <e v="#N/A"/>
    <x v="17"/>
  </r>
  <r>
    <s v="Id1580"/>
    <s v="Mr. Michael "/>
    <n v="31.254999999999999"/>
    <x v="0"/>
    <n v="5.17"/>
    <x v="2"/>
    <s v="No"/>
    <x v="0"/>
    <x v="0"/>
    <n v="0"/>
    <s v="No"/>
    <e v="#N/A"/>
    <x v="48"/>
    <e v="#N/A"/>
    <x v="3"/>
    <e v="#N/A"/>
    <x v="17"/>
  </r>
  <r>
    <s v="Id1581"/>
    <s v="Mr. Samuel "/>
    <n v="45.43"/>
    <x v="0"/>
    <n v="4.2300000000000004"/>
    <x v="2"/>
    <s v="yes"/>
    <x v="0"/>
    <x v="1"/>
    <n v="1"/>
    <s v="No"/>
    <e v="#N/A"/>
    <x v="48"/>
    <e v="#N/A"/>
    <x v="3"/>
    <e v="#N/A"/>
    <x v="17"/>
  </r>
  <r>
    <s v="Id1582"/>
    <s v="Mr. Spencer "/>
    <n v="32.340000000000003"/>
    <x v="0"/>
    <n v="4.88"/>
    <x v="2"/>
    <s v="yes"/>
    <x v="0"/>
    <x v="1"/>
    <n v="1"/>
    <s v="No"/>
    <e v="#N/A"/>
    <x v="48"/>
    <e v="#N/A"/>
    <x v="3"/>
    <e v="#N/A"/>
    <x v="17"/>
  </r>
  <r>
    <s v="Id1583"/>
    <s v="Mrs. Rochelle "/>
    <n v="25.46"/>
    <x v="1"/>
    <n v="9.7100000000000009"/>
    <x v="0"/>
    <s v="yes"/>
    <x v="0"/>
    <x v="0"/>
    <n v="1"/>
    <s v="No"/>
    <e v="#N/A"/>
    <x v="48"/>
    <e v="#N/A"/>
    <x v="3"/>
    <e v="#N/A"/>
    <x v="17"/>
  </r>
  <r>
    <s v="Id1584"/>
    <s v="Ms. Paula "/>
    <n v="37.145000000000003"/>
    <x v="0"/>
    <n v="5.32"/>
    <x v="2"/>
    <s v="No"/>
    <x v="0"/>
    <x v="0"/>
    <n v="0"/>
    <s v="No"/>
    <e v="#N/A"/>
    <x v="48"/>
    <e v="#N/A"/>
    <x v="3"/>
    <e v="#N/A"/>
    <x v="17"/>
  </r>
  <r>
    <s v="Id1585"/>
    <s v="Mrs. Madeline "/>
    <n v="30.8"/>
    <x v="0"/>
    <n v="5.83"/>
    <x v="1"/>
    <s v="yes"/>
    <x v="0"/>
    <x v="0"/>
    <n v="0"/>
    <s v="No"/>
    <e v="#N/A"/>
    <x v="48"/>
    <e v="#N/A"/>
    <x v="3"/>
    <e v="#N/A"/>
    <x v="17"/>
  </r>
  <r>
    <s v="Id1586"/>
    <s v="Ms. Maria "/>
    <n v="29.5"/>
    <x v="1"/>
    <n v="5.54"/>
    <x v="2"/>
    <s v="yes"/>
    <x v="0"/>
    <x v="0"/>
    <n v="0"/>
    <s v="No"/>
    <e v="#N/A"/>
    <x v="48"/>
    <e v="#N/A"/>
    <x v="3"/>
    <e v="#N/A"/>
    <x v="17"/>
  </r>
  <r>
    <s v="Id1587"/>
    <s v="Mr. Arthur "/>
    <n v="43.39"/>
    <x v="0"/>
    <n v="5.85"/>
    <x v="1"/>
    <s v="No"/>
    <x v="1"/>
    <x v="0"/>
    <n v="1"/>
    <s v="No"/>
    <e v="#N/A"/>
    <x v="48"/>
    <e v="#N/A"/>
    <x v="3"/>
    <e v="#N/A"/>
    <x v="17"/>
  </r>
  <r>
    <s v="Id1588"/>
    <s v="Mr. Joseph "/>
    <n v="15.08"/>
    <x v="3"/>
    <n v="4.8499999999999996"/>
    <x v="2"/>
    <s v="yes"/>
    <x v="0"/>
    <x v="1"/>
    <n v="1"/>
    <s v="No"/>
    <e v="#N/A"/>
    <x v="48"/>
    <e v="#N/A"/>
    <x v="3"/>
    <e v="#N/A"/>
    <x v="17"/>
  </r>
  <r>
    <s v="Id1589"/>
    <s v="Ms. Sachiko "/>
    <n v="20.48"/>
    <x v="2"/>
    <n v="11.09"/>
    <x v="0"/>
    <s v="No"/>
    <x v="0"/>
    <x v="0"/>
    <n v="0"/>
    <s v="No"/>
    <e v="#N/A"/>
    <x v="48"/>
    <e v="#N/A"/>
    <x v="3"/>
    <e v="#N/A"/>
    <x v="17"/>
  </r>
  <r>
    <s v="Id1590"/>
    <s v="Mr. Christopher "/>
    <n v="34.450000000000003"/>
    <x v="0"/>
    <n v="5.58"/>
    <x v="2"/>
    <s v="yes"/>
    <x v="0"/>
    <x v="0"/>
    <n v="0"/>
    <s v="No"/>
    <e v="#N/A"/>
    <x v="48"/>
    <e v="#N/A"/>
    <x v="3"/>
    <e v="#N/A"/>
    <x v="17"/>
  </r>
  <r>
    <s v="Id1591"/>
    <s v="Mr. Joseph "/>
    <n v="34.21"/>
    <x v="0"/>
    <n v="9.7200000000000006"/>
    <x v="0"/>
    <s v="yes"/>
    <x v="0"/>
    <x v="0"/>
    <n v="0"/>
    <s v="No"/>
    <e v="#N/A"/>
    <x v="48"/>
    <e v="#N/A"/>
    <x v="3"/>
    <e v="#N/A"/>
    <x v="17"/>
  </r>
  <r>
    <s v="Id1592"/>
    <s v="Mr. Lawrence "/>
    <n v="28.8"/>
    <x v="1"/>
    <n v="11.41"/>
    <x v="0"/>
    <s v="yes"/>
    <x v="0"/>
    <x v="0"/>
    <n v="0"/>
    <s v="No"/>
    <e v="#N/A"/>
    <x v="48"/>
    <e v="#N/A"/>
    <x v="3"/>
    <e v="#N/A"/>
    <x v="17"/>
  </r>
  <r>
    <s v="Id1593"/>
    <s v="Mrs. Katie "/>
    <n v="31.74"/>
    <x v="0"/>
    <n v="4.46"/>
    <x v="2"/>
    <s v="No"/>
    <x v="0"/>
    <x v="1"/>
    <n v="1"/>
    <s v="No"/>
    <e v="#N/A"/>
    <x v="48"/>
    <e v="#N/A"/>
    <x v="3"/>
    <e v="#N/A"/>
    <x v="17"/>
  </r>
  <r>
    <s v="Id1594"/>
    <s v="Mr. Ruben "/>
    <n v="21.78"/>
    <x v="2"/>
    <n v="9.31"/>
    <x v="0"/>
    <s v="yes"/>
    <x v="0"/>
    <x v="0"/>
    <n v="0"/>
    <s v="No"/>
    <e v="#N/A"/>
    <x v="48"/>
    <e v="#N/A"/>
    <x v="3"/>
    <e v="#N/A"/>
    <x v="17"/>
  </r>
  <r>
    <s v="Id1595"/>
    <s v="Ms. Sarah "/>
    <n v="23.75"/>
    <x v="2"/>
    <n v="5.03"/>
    <x v="2"/>
    <s v="No"/>
    <x v="0"/>
    <x v="0"/>
    <n v="1"/>
    <s v="No"/>
    <e v="#N/A"/>
    <x v="48"/>
    <e v="#N/A"/>
    <x v="3"/>
    <e v="#N/A"/>
    <x v="17"/>
  </r>
  <r>
    <s v="Id1596"/>
    <s v="Mrs. Angela "/>
    <n v="33.21"/>
    <x v="0"/>
    <n v="5.07"/>
    <x v="2"/>
    <s v="yes"/>
    <x v="0"/>
    <x v="0"/>
    <n v="1"/>
    <s v="No"/>
    <e v="#N/A"/>
    <x v="48"/>
    <e v="#N/A"/>
    <x v="3"/>
    <e v="#N/A"/>
    <x v="17"/>
  </r>
  <r>
    <s v="Id1597"/>
    <s v="Mr. Chatham "/>
    <n v="17.7"/>
    <x v="3"/>
    <n v="10.42"/>
    <x v="0"/>
    <s v="yes"/>
    <x v="0"/>
    <x v="0"/>
    <n v="2"/>
    <s v="No"/>
    <e v="#N/A"/>
    <x v="48"/>
    <e v="#N/A"/>
    <x v="3"/>
    <e v="#N/A"/>
    <x v="17"/>
  </r>
  <r>
    <s v="Id1598"/>
    <s v="Mr. Derek "/>
    <n v="17.2"/>
    <x v="3"/>
    <n v="6.45"/>
    <x v="1"/>
    <s v="No"/>
    <x v="0"/>
    <x v="0"/>
    <n v="2"/>
    <s v="No"/>
    <e v="#N/A"/>
    <x v="48"/>
    <e v="#N/A"/>
    <x v="3"/>
    <e v="#N/A"/>
    <x v="17"/>
  </r>
  <r>
    <s v="Id1599"/>
    <s v="Mr. Kalvin "/>
    <n v="19.21"/>
    <x v="2"/>
    <n v="5.52"/>
    <x v="2"/>
    <s v="No"/>
    <x v="0"/>
    <x v="0"/>
    <n v="2"/>
    <s v="No"/>
    <e v="#N/A"/>
    <x v="48"/>
    <e v="#N/A"/>
    <x v="3"/>
    <e v="#N/A"/>
    <x v="17"/>
  </r>
  <r>
    <s v="Id1600"/>
    <s v="Mr. Dave "/>
    <n v="23.2"/>
    <x v="2"/>
    <n v="4.41"/>
    <x v="2"/>
    <s v="No"/>
    <x v="0"/>
    <x v="1"/>
    <n v="1"/>
    <s v="No"/>
    <e v="#N/A"/>
    <x v="48"/>
    <e v="#N/A"/>
    <x v="3"/>
    <e v="#N/A"/>
    <x v="17"/>
  </r>
  <r>
    <s v="Id1601"/>
    <s v="Ms. Barbara "/>
    <n v="32.5"/>
    <x v="0"/>
    <n v="4.6900000000000004"/>
    <x v="2"/>
    <s v="yes"/>
    <x v="0"/>
    <x v="1"/>
    <n v="1"/>
    <s v="No"/>
    <e v="#N/A"/>
    <x v="48"/>
    <e v="#N/A"/>
    <x v="3"/>
    <e v="#N/A"/>
    <x v="17"/>
  </r>
  <r>
    <s v="Id1602"/>
    <s v="Mr. Skylar "/>
    <n v="20.9"/>
    <x v="2"/>
    <n v="6.94"/>
    <x v="0"/>
    <s v="No"/>
    <x v="0"/>
    <x v="0"/>
    <n v="0"/>
    <s v="No"/>
    <e v="#N/A"/>
    <x v="48"/>
    <e v="#N/A"/>
    <x v="3"/>
    <e v="#N/A"/>
    <x v="17"/>
  </r>
  <r>
    <s v="Id1603"/>
    <s v="Mr. Nick "/>
    <n v="19.11"/>
    <x v="2"/>
    <n v="4.3499999999999996"/>
    <x v="2"/>
    <s v="No"/>
    <x v="0"/>
    <x v="0"/>
    <n v="2"/>
    <s v="No"/>
    <e v="#N/A"/>
    <x v="48"/>
    <e v="#N/A"/>
    <x v="3"/>
    <e v="#N/A"/>
    <x v="17"/>
  </r>
  <r>
    <s v="Id1604"/>
    <s v="Mr. Sunny "/>
    <n v="31.17"/>
    <x v="0"/>
    <n v="5.28"/>
    <x v="2"/>
    <s v="No"/>
    <x v="0"/>
    <x v="0"/>
    <n v="1"/>
    <s v="No"/>
    <e v="#N/A"/>
    <x v="48"/>
    <e v="#N/A"/>
    <x v="3"/>
    <e v="#N/A"/>
    <x v="17"/>
  </r>
  <r>
    <s v="Id1605"/>
    <s v="Mrs. Anne-Marie "/>
    <n v="36.08"/>
    <x v="0"/>
    <n v="4.29"/>
    <x v="2"/>
    <s v="No"/>
    <x v="0"/>
    <x v="0"/>
    <n v="0"/>
    <s v="No"/>
    <e v="#N/A"/>
    <x v="48"/>
    <e v="#N/A"/>
    <x v="3"/>
    <e v="#N/A"/>
    <x v="17"/>
  </r>
  <r>
    <s v="Id1606"/>
    <s v="Mr. Nicholas "/>
    <n v="28.024999999999999"/>
    <x v="1"/>
    <n v="5.69"/>
    <x v="2"/>
    <s v="yes"/>
    <x v="0"/>
    <x v="0"/>
    <n v="0"/>
    <s v="No"/>
    <e v="#N/A"/>
    <x v="48"/>
    <e v="#N/A"/>
    <x v="3"/>
    <e v="#N/A"/>
    <x v="17"/>
  </r>
  <r>
    <s v="Id1607"/>
    <s v="Mr. Scott "/>
    <n v="24.32"/>
    <x v="2"/>
    <n v="5.56"/>
    <x v="2"/>
    <s v="yes"/>
    <x v="0"/>
    <x v="0"/>
    <n v="0"/>
    <s v="No"/>
    <e v="#N/A"/>
    <x v="48"/>
    <e v="#N/A"/>
    <x v="3"/>
    <e v="#N/A"/>
    <x v="17"/>
  </r>
  <r>
    <s v="Id1608"/>
    <s v="Ms. Marisa "/>
    <n v="38"/>
    <x v="0"/>
    <n v="5.41"/>
    <x v="2"/>
    <s v="yes"/>
    <x v="0"/>
    <x v="0"/>
    <n v="1"/>
    <s v="No"/>
    <e v="#N/A"/>
    <x v="48"/>
    <e v="#N/A"/>
    <x v="3"/>
    <e v="#N/A"/>
    <x v="17"/>
  </r>
  <r>
    <s v="Id1609"/>
    <s v="Ms. Katie "/>
    <n v="31.6"/>
    <x v="0"/>
    <n v="10.85"/>
    <x v="0"/>
    <s v="yes"/>
    <x v="0"/>
    <x v="0"/>
    <n v="0"/>
    <s v="No"/>
    <e v="#N/A"/>
    <x v="48"/>
    <e v="#N/A"/>
    <x v="3"/>
    <e v="#N/A"/>
    <x v="17"/>
  </r>
  <r>
    <s v="Id1610"/>
    <s v="Ms. Amy "/>
    <n v="31.02"/>
    <x v="0"/>
    <n v="11.63"/>
    <x v="0"/>
    <s v="yes"/>
    <x v="0"/>
    <x v="0"/>
    <n v="0"/>
    <s v="No"/>
    <e v="#N/A"/>
    <x v="48"/>
    <e v="#N/A"/>
    <x v="3"/>
    <e v="#N/A"/>
    <x v="17"/>
  </r>
  <r>
    <s v="Id1611"/>
    <s v="Ms. Jenna "/>
    <n v="29.26"/>
    <x v="1"/>
    <n v="5.68"/>
    <x v="2"/>
    <s v="yes"/>
    <x v="0"/>
    <x v="0"/>
    <n v="1"/>
    <s v="No"/>
    <e v="#N/A"/>
    <x v="48"/>
    <e v="#N/A"/>
    <x v="3"/>
    <e v="#N/A"/>
    <x v="17"/>
  </r>
  <r>
    <s v="Id1612"/>
    <s v="Ms. Elizabeth "/>
    <n v="15.09"/>
    <x v="3"/>
    <n v="7.59"/>
    <x v="0"/>
    <s v="yes"/>
    <x v="0"/>
    <x v="0"/>
    <n v="2"/>
    <s v="No"/>
    <e v="#N/A"/>
    <x v="48"/>
    <e v="#N/A"/>
    <x v="3"/>
    <e v="#N/A"/>
    <x v="17"/>
  </r>
  <r>
    <s v="Id1613"/>
    <s v="Mr. Lyazid "/>
    <n v="22.63"/>
    <x v="2"/>
    <n v="5.09"/>
    <x v="2"/>
    <s v="yes"/>
    <x v="0"/>
    <x v="0"/>
    <n v="0"/>
    <s v="No"/>
    <e v="#N/A"/>
    <x v="48"/>
    <e v="#N/A"/>
    <x v="3"/>
    <e v="#N/A"/>
    <x v="17"/>
  </r>
  <r>
    <s v="Id1614"/>
    <s v="Ms. Lindsey "/>
    <n v="23.46"/>
    <x v="2"/>
    <n v="4.21"/>
    <x v="2"/>
    <s v="No"/>
    <x v="0"/>
    <x v="0"/>
    <n v="1"/>
    <s v="No"/>
    <e v="#N/A"/>
    <x v="48"/>
    <e v="#N/A"/>
    <x v="3"/>
    <e v="#N/A"/>
    <x v="17"/>
  </r>
  <r>
    <s v="Id1615"/>
    <s v="Mr. Chris "/>
    <n v="22.56"/>
    <x v="2"/>
    <n v="4.34"/>
    <x v="2"/>
    <s v="yes"/>
    <x v="0"/>
    <x v="0"/>
    <n v="0"/>
    <s v="No"/>
    <e v="#N/A"/>
    <x v="48"/>
    <e v="#N/A"/>
    <x v="3"/>
    <e v="#N/A"/>
    <x v="17"/>
  </r>
  <r>
    <s v="Id1616"/>
    <s v="Ms. Jennifer "/>
    <n v="19.28"/>
    <x v="2"/>
    <n v="11.85"/>
    <x v="0"/>
    <s v="No"/>
    <x v="0"/>
    <x v="0"/>
    <n v="2"/>
    <s v="No"/>
    <e v="#N/A"/>
    <x v="48"/>
    <e v="#N/A"/>
    <x v="3"/>
    <e v="#N/A"/>
    <x v="17"/>
  </r>
  <r>
    <s v="Id1617"/>
    <s v="Mr. Leif "/>
    <n v="15.37"/>
    <x v="3"/>
    <n v="9.61"/>
    <x v="0"/>
    <s v="yes"/>
    <x v="0"/>
    <x v="0"/>
    <n v="2"/>
    <s v="No"/>
    <e v="#N/A"/>
    <x v="48"/>
    <e v="#N/A"/>
    <x v="3"/>
    <e v="#N/A"/>
    <x v="17"/>
  </r>
  <r>
    <s v="Id1618"/>
    <s v="Ms. Stephanie "/>
    <n v="18.71"/>
    <x v="2"/>
    <n v="5.29"/>
    <x v="2"/>
    <s v="yes"/>
    <x v="0"/>
    <x v="0"/>
    <n v="0"/>
    <s v="No"/>
    <e v="#N/A"/>
    <x v="48"/>
    <e v="#N/A"/>
    <x v="3"/>
    <e v="#N/A"/>
    <x v="17"/>
  </r>
  <r>
    <s v="Id1619"/>
    <s v="Mr. Bo "/>
    <n v="20.61"/>
    <x v="2"/>
    <n v="6.89"/>
    <x v="0"/>
    <s v="No"/>
    <x v="0"/>
    <x v="0"/>
    <n v="0"/>
    <s v="No"/>
    <e v="#N/A"/>
    <x v="48"/>
    <e v="#N/A"/>
    <x v="3"/>
    <e v="#N/A"/>
    <x v="17"/>
  </r>
  <r>
    <s v="Id1620"/>
    <s v="Ms. Leah "/>
    <n v="15.99"/>
    <x v="3"/>
    <n v="4.57"/>
    <x v="2"/>
    <s v="yes"/>
    <x v="0"/>
    <x v="1"/>
    <n v="1"/>
    <s v="No"/>
    <e v="#N/A"/>
    <x v="48"/>
    <e v="#N/A"/>
    <x v="3"/>
    <e v="#N/A"/>
    <x v="17"/>
  </r>
  <r>
    <s v="Id1621"/>
    <s v="Ms. Kara "/>
    <n v="33.155000000000001"/>
    <x v="0"/>
    <n v="4.32"/>
    <x v="2"/>
    <s v="No"/>
    <x v="0"/>
    <x v="0"/>
    <n v="0"/>
    <s v="No"/>
    <e v="#N/A"/>
    <x v="48"/>
    <e v="#N/A"/>
    <x v="3"/>
    <e v="#N/A"/>
    <x v="17"/>
  </r>
  <r>
    <s v="Id1622"/>
    <s v="Mr. Jeffrey "/>
    <n v="26.22"/>
    <x v="1"/>
    <n v="5.57"/>
    <x v="2"/>
    <s v="yes"/>
    <x v="0"/>
    <x v="1"/>
    <n v="1"/>
    <s v="No"/>
    <e v="#N/A"/>
    <x v="48"/>
    <e v="#N/A"/>
    <x v="3"/>
    <e v="#N/A"/>
    <x v="17"/>
  </r>
  <r>
    <s v="Id1623"/>
    <s v="Mr. Justin "/>
    <n v="21.85"/>
    <x v="2"/>
    <n v="5.26"/>
    <x v="2"/>
    <s v="yes"/>
    <x v="0"/>
    <x v="1"/>
    <n v="1"/>
    <s v="No"/>
    <e v="#N/A"/>
    <x v="48"/>
    <e v="#N/A"/>
    <x v="3"/>
    <e v="#N/A"/>
    <x v="17"/>
  </r>
  <r>
    <s v="Id1624"/>
    <s v="Ms. Emily "/>
    <n v="30.495000000000001"/>
    <x v="0"/>
    <n v="6.25"/>
    <x v="1"/>
    <s v="No"/>
    <x v="0"/>
    <x v="0"/>
    <n v="0"/>
    <s v="No"/>
    <e v="#N/A"/>
    <x v="48"/>
    <e v="#N/A"/>
    <x v="3"/>
    <e v="#N/A"/>
    <x v="17"/>
  </r>
  <r>
    <s v="Id1625"/>
    <s v="Ms. Rebecca "/>
    <n v="34.104999999999997"/>
    <x v="0"/>
    <n v="5.67"/>
    <x v="2"/>
    <s v="yes"/>
    <x v="0"/>
    <x v="0"/>
    <n v="0"/>
    <s v="No"/>
    <e v="#N/A"/>
    <x v="48"/>
    <e v="#N/A"/>
    <x v="3"/>
    <e v="#N/A"/>
    <x v="17"/>
  </r>
  <r>
    <s v="Id1626"/>
    <s v="Mrs. Allie "/>
    <n v="32.770000000000003"/>
    <x v="0"/>
    <n v="4.42"/>
    <x v="2"/>
    <s v="yes"/>
    <x v="0"/>
    <x v="0"/>
    <n v="1"/>
    <s v="No"/>
    <e v="#N/A"/>
    <x v="48"/>
    <e v="#N/A"/>
    <x v="3"/>
    <e v="#N/A"/>
    <x v="17"/>
  </r>
  <r>
    <s v="Id1627"/>
    <s v="Ms. Trasi "/>
    <n v="16.850000000000001"/>
    <x v="3"/>
    <n v="11.75"/>
    <x v="0"/>
    <s v="yes"/>
    <x v="0"/>
    <x v="0"/>
    <n v="2"/>
    <s v="No"/>
    <e v="#N/A"/>
    <x v="48"/>
    <e v="#N/A"/>
    <x v="3"/>
    <e v="#N/A"/>
    <x v="17"/>
  </r>
  <r>
    <s v="Id1628"/>
    <s v="Mr. Kevin "/>
    <n v="34.700000000000003"/>
    <x v="0"/>
    <n v="6.06"/>
    <x v="1"/>
    <s v="No"/>
    <x v="0"/>
    <x v="0"/>
    <n v="1"/>
    <s v="No"/>
    <e v="#N/A"/>
    <x v="48"/>
    <e v="#N/A"/>
    <x v="3"/>
    <e v="#N/A"/>
    <x v="17"/>
  </r>
  <r>
    <s v="Id1629"/>
    <s v="Mr. Fernando "/>
    <n v="37.049999999999997"/>
    <x v="0"/>
    <n v="5.48"/>
    <x v="2"/>
    <s v="No"/>
    <x v="0"/>
    <x v="0"/>
    <n v="1"/>
    <s v="No"/>
    <e v="#N/A"/>
    <x v="48"/>
    <e v="#N/A"/>
    <x v="3"/>
    <e v="#N/A"/>
    <x v="17"/>
  </r>
  <r>
    <s v="Id1630"/>
    <s v="Ms. Ieva "/>
    <n v="18.78"/>
    <x v="2"/>
    <n v="4.45"/>
    <x v="2"/>
    <s v="No"/>
    <x v="0"/>
    <x v="1"/>
    <n v="1"/>
    <s v="No"/>
    <e v="#N/A"/>
    <x v="48"/>
    <e v="#N/A"/>
    <x v="3"/>
    <e v="#N/A"/>
    <x v="17"/>
  </r>
  <r>
    <s v="Id1631"/>
    <s v="Mr. Chris "/>
    <n v="28.024999999999999"/>
    <x v="1"/>
    <n v="5"/>
    <x v="2"/>
    <s v="No"/>
    <x v="0"/>
    <x v="0"/>
    <n v="1"/>
    <s v="No"/>
    <e v="#N/A"/>
    <x v="48"/>
    <e v="#N/A"/>
    <x v="3"/>
    <e v="#N/A"/>
    <x v="17"/>
  </r>
  <r>
    <s v="Id1632"/>
    <s v="Mr. Drew "/>
    <n v="35.090000000000003"/>
    <x v="0"/>
    <n v="5.84"/>
    <x v="1"/>
    <s v="No"/>
    <x v="0"/>
    <x v="0"/>
    <n v="0"/>
    <s v="No"/>
    <e v="#N/A"/>
    <x v="48"/>
    <e v="#N/A"/>
    <x v="3"/>
    <e v="#N/A"/>
    <x v="17"/>
  </r>
  <r>
    <s v="Id1633"/>
    <s v="Ms. Christina "/>
    <n v="34.42"/>
    <x v="0"/>
    <n v="5.21"/>
    <x v="2"/>
    <s v="yes"/>
    <x v="0"/>
    <x v="0"/>
    <n v="0"/>
    <s v="No"/>
    <e v="#N/A"/>
    <x v="48"/>
    <e v="#N/A"/>
    <x v="3"/>
    <e v="#N/A"/>
    <x v="17"/>
  </r>
  <r>
    <s v="Id1634"/>
    <s v="Mr. Alexander "/>
    <n v="29.4"/>
    <x v="1"/>
    <n v="4.26"/>
    <x v="2"/>
    <s v="No"/>
    <x v="0"/>
    <x v="0"/>
    <n v="0"/>
    <s v="No"/>
    <e v="#N/A"/>
    <x v="48"/>
    <e v="#N/A"/>
    <x v="3"/>
    <e v="#N/A"/>
    <x v="17"/>
  </r>
  <r>
    <s v="Id1635"/>
    <s v="Ms. Meaghan "/>
    <n v="21.31"/>
    <x v="2"/>
    <n v="4.17"/>
    <x v="2"/>
    <s v="No"/>
    <x v="0"/>
    <x v="0"/>
    <n v="0"/>
    <s v="No"/>
    <e v="#N/A"/>
    <x v="48"/>
    <e v="#N/A"/>
    <x v="3"/>
    <e v="#N/A"/>
    <x v="17"/>
  </r>
  <r>
    <s v="Id1636"/>
    <s v="Ms. Kristin "/>
    <n v="19.559999999999999"/>
    <x v="2"/>
    <n v="11.96"/>
    <x v="0"/>
    <s v="No"/>
    <x v="0"/>
    <x v="0"/>
    <n v="0"/>
    <s v="No"/>
    <e v="#N/A"/>
    <x v="48"/>
    <e v="#N/A"/>
    <x v="3"/>
    <e v="#N/A"/>
    <x v="17"/>
  </r>
  <r>
    <s v="Id1637"/>
    <s v="Ms. Andrea "/>
    <n v="37.335000000000001"/>
    <x v="0"/>
    <n v="6.26"/>
    <x v="1"/>
    <s v="yes"/>
    <x v="0"/>
    <x v="0"/>
    <n v="1"/>
    <s v="No"/>
    <e v="#N/A"/>
    <x v="48"/>
    <e v="#N/A"/>
    <x v="3"/>
    <e v="#N/A"/>
    <x v="17"/>
  </r>
  <r>
    <s v="Id1638"/>
    <s v="Ms. Kris "/>
    <n v="19.53"/>
    <x v="2"/>
    <n v="11.68"/>
    <x v="0"/>
    <s v="No"/>
    <x v="0"/>
    <x v="0"/>
    <n v="0"/>
    <s v="No"/>
    <e v="#N/A"/>
    <x v="48"/>
    <e v="#N/A"/>
    <x v="3"/>
    <e v="#N/A"/>
    <x v="17"/>
  </r>
  <r>
    <s v="Id1639"/>
    <s v="Mr. Alden "/>
    <n v="34.1"/>
    <x v="0"/>
    <n v="5.16"/>
    <x v="2"/>
    <s v="No"/>
    <x v="0"/>
    <x v="0"/>
    <n v="0"/>
    <s v="No"/>
    <e v="#N/A"/>
    <x v="48"/>
    <e v="#N/A"/>
    <x v="3"/>
    <e v="#N/A"/>
    <x v="17"/>
  </r>
  <r>
    <s v="Id1640"/>
    <s v="Ms. Suzanne "/>
    <n v="16.5"/>
    <x v="3"/>
    <n v="6.9"/>
    <x v="0"/>
    <s v="yes"/>
    <x v="0"/>
    <x v="0"/>
    <n v="2"/>
    <s v="No"/>
    <e v="#N/A"/>
    <x v="48"/>
    <e v="#N/A"/>
    <x v="3"/>
    <e v="#N/A"/>
    <x v="17"/>
  </r>
  <r>
    <s v="Id1641"/>
    <s v="Ms. Heidi "/>
    <n v="30.69"/>
    <x v="0"/>
    <n v="4.83"/>
    <x v="2"/>
    <s v="No"/>
    <x v="0"/>
    <x v="0"/>
    <n v="1"/>
    <s v="No"/>
    <e v="#N/A"/>
    <x v="48"/>
    <e v="#N/A"/>
    <x v="3"/>
    <e v="#N/A"/>
    <x v="17"/>
  </r>
  <r>
    <s v="Id1642"/>
    <s v="Ms. Carolyn "/>
    <n v="28.93"/>
    <x v="1"/>
    <n v="4.87"/>
    <x v="2"/>
    <s v="No"/>
    <x v="0"/>
    <x v="0"/>
    <n v="1"/>
    <s v="No"/>
    <e v="#N/A"/>
    <x v="48"/>
    <e v="#N/A"/>
    <x v="3"/>
    <e v="#N/A"/>
    <x v="17"/>
  </r>
  <r>
    <s v="Id1643"/>
    <s v="Ms. Sabine "/>
    <n v="38.9"/>
    <x v="0"/>
    <n v="4.28"/>
    <x v="2"/>
    <s v="No"/>
    <x v="0"/>
    <x v="0"/>
    <n v="0"/>
    <s v="No"/>
    <e v="#N/A"/>
    <x v="48"/>
    <e v="#N/A"/>
    <x v="3"/>
    <e v="#N/A"/>
    <x v="17"/>
  </r>
  <r>
    <s v="Id1644"/>
    <s v="Mr. Bobby "/>
    <n v="26.9"/>
    <x v="1"/>
    <n v="4.07"/>
    <x v="2"/>
    <s v="No"/>
    <x v="0"/>
    <x v="0"/>
    <n v="0"/>
    <s v="No"/>
    <e v="#N/A"/>
    <x v="48"/>
    <e v="#N/A"/>
    <x v="3"/>
    <e v="#N/A"/>
    <x v="17"/>
  </r>
  <r>
    <s v="Id1645"/>
    <s v="Mr. Fan "/>
    <n v="24.86"/>
    <x v="2"/>
    <n v="6.23"/>
    <x v="1"/>
    <s v="No"/>
    <x v="0"/>
    <x v="0"/>
    <n v="0"/>
    <s v="No"/>
    <e v="#N/A"/>
    <x v="48"/>
    <e v="#N/A"/>
    <x v="3"/>
    <e v="#N/A"/>
    <x v="17"/>
  </r>
  <r>
    <s v="Id1646"/>
    <s v="Mrs. Rachel "/>
    <n v="39.14"/>
    <x v="0"/>
    <n v="6.24"/>
    <x v="1"/>
    <s v="No"/>
    <x v="1"/>
    <x v="0"/>
    <n v="1"/>
    <s v="No"/>
    <e v="#N/A"/>
    <x v="48"/>
    <e v="#N/A"/>
    <x v="3"/>
    <e v="#N/A"/>
    <x v="17"/>
  </r>
  <r>
    <s v="Id1647"/>
    <s v="Mr. Greg "/>
    <n v="39.799999999999997"/>
    <x v="0"/>
    <n v="6.17"/>
    <x v="1"/>
    <s v="No"/>
    <x v="0"/>
    <x v="1"/>
    <n v="1"/>
    <s v="No"/>
    <e v="#N/A"/>
    <x v="48"/>
    <e v="#N/A"/>
    <x v="3"/>
    <e v="#N/A"/>
    <x v="17"/>
  </r>
  <r>
    <s v="Id1648"/>
    <s v="Mr. Dan "/>
    <n v="34.32"/>
    <x v="0"/>
    <n v="5.16"/>
    <x v="2"/>
    <s v="No"/>
    <x v="0"/>
    <x v="0"/>
    <n v="1"/>
    <s v="No"/>
    <e v="#N/A"/>
    <x v="48"/>
    <e v="#N/A"/>
    <x v="3"/>
    <e v="#N/A"/>
    <x v="17"/>
  </r>
  <r>
    <s v="Id1649"/>
    <s v="Ms. Jennifer "/>
    <n v="32.51"/>
    <x v="0"/>
    <n v="4.3"/>
    <x v="2"/>
    <s v="No"/>
    <x v="0"/>
    <x v="0"/>
    <n v="0"/>
    <s v="No"/>
    <e v="#N/A"/>
    <x v="48"/>
    <e v="#N/A"/>
    <x v="3"/>
    <e v="#N/A"/>
    <x v="17"/>
  </r>
  <r>
    <s v="Id1650"/>
    <s v="Mrs. Jessica "/>
    <n v="30.71"/>
    <x v="0"/>
    <n v="6.14"/>
    <x v="1"/>
    <s v="No"/>
    <x v="0"/>
    <x v="1"/>
    <n v="1"/>
    <s v="No"/>
    <e v="#N/A"/>
    <x v="48"/>
    <e v="#N/A"/>
    <x v="3"/>
    <e v="#N/A"/>
    <x v="17"/>
  </r>
  <r>
    <s v="Id1651"/>
    <s v="Mr. Chaiwat "/>
    <n v="28.9"/>
    <x v="1"/>
    <n v="5.36"/>
    <x v="2"/>
    <s v="No"/>
    <x v="0"/>
    <x v="0"/>
    <n v="1"/>
    <s v="No"/>
    <e v="#N/A"/>
    <x v="48"/>
    <e v="#N/A"/>
    <x v="3"/>
    <e v="#N/A"/>
    <x v="17"/>
  </r>
  <r>
    <s v="Id1652"/>
    <s v="Ms. Kerri "/>
    <n v="36.19"/>
    <x v="0"/>
    <n v="4.3"/>
    <x v="2"/>
    <s v="No"/>
    <x v="0"/>
    <x v="0"/>
    <n v="0"/>
    <s v="No"/>
    <e v="#N/A"/>
    <x v="48"/>
    <e v="#N/A"/>
    <x v="3"/>
    <e v="#N/A"/>
    <x v="17"/>
  </r>
  <r>
    <s v="Id1653"/>
    <s v="Ms. Lisa "/>
    <n v="29.6"/>
    <x v="1"/>
    <n v="4.09"/>
    <x v="2"/>
    <s v="No"/>
    <x v="0"/>
    <x v="0"/>
    <n v="0"/>
    <s v="No"/>
    <e v="#N/A"/>
    <x v="48"/>
    <e v="#N/A"/>
    <x v="3"/>
    <e v="#N/A"/>
    <x v="17"/>
  </r>
  <r>
    <s v="Id1654"/>
    <s v="Mr. Nicholas "/>
    <n v="30.95"/>
    <x v="0"/>
    <n v="6.27"/>
    <x v="1"/>
    <s v="No"/>
    <x v="0"/>
    <x v="1"/>
    <n v="1"/>
    <s v="No"/>
    <e v="#N/A"/>
    <x v="48"/>
    <e v="#N/A"/>
    <x v="3"/>
    <e v="#N/A"/>
    <x v="17"/>
  </r>
  <r>
    <s v="Id1655"/>
    <s v="Mr. Vasilis "/>
    <n v="19.95"/>
    <x v="2"/>
    <n v="5.39"/>
    <x v="2"/>
    <s v="No"/>
    <x v="0"/>
    <x v="0"/>
    <n v="1"/>
    <s v="No"/>
    <e v="#N/A"/>
    <x v="48"/>
    <e v="#N/A"/>
    <x v="3"/>
    <e v="#N/A"/>
    <x v="17"/>
  </r>
  <r>
    <s v="Id1656"/>
    <s v="Mr. Michael "/>
    <n v="23.65"/>
    <x v="2"/>
    <n v="5.75"/>
    <x v="1"/>
    <s v="yes"/>
    <x v="0"/>
    <x v="0"/>
    <n v="0"/>
    <s v="No"/>
    <e v="#N/A"/>
    <x v="48"/>
    <e v="#N/A"/>
    <x v="3"/>
    <e v="#N/A"/>
    <x v="17"/>
  </r>
  <r>
    <s v="Id1657"/>
    <s v="Ms. Colleen "/>
    <n v="43.34"/>
    <x v="0"/>
    <n v="4.91"/>
    <x v="2"/>
    <s v="No"/>
    <x v="0"/>
    <x v="0"/>
    <n v="1"/>
    <s v="No"/>
    <e v="#N/A"/>
    <x v="48"/>
    <e v="#N/A"/>
    <x v="3"/>
    <e v="#N/A"/>
    <x v="17"/>
  </r>
  <r>
    <s v="Id1658"/>
    <s v="Mrs. Annika "/>
    <n v="31.98"/>
    <x v="0"/>
    <n v="4.46"/>
    <x v="2"/>
    <s v="yes"/>
    <x v="0"/>
    <x v="0"/>
    <n v="1"/>
    <s v="No"/>
    <e v="#N/A"/>
    <x v="48"/>
    <e v="#N/A"/>
    <x v="3"/>
    <e v="#N/A"/>
    <x v="17"/>
  </r>
  <r>
    <s v="Id1659"/>
    <s v="Ms. Kelly "/>
    <n v="35.86"/>
    <x v="0"/>
    <n v="6.22"/>
    <x v="1"/>
    <s v="No"/>
    <x v="0"/>
    <x v="0"/>
    <n v="1"/>
    <s v="No"/>
    <e v="#N/A"/>
    <x v="48"/>
    <e v="#N/A"/>
    <x v="3"/>
    <e v="#N/A"/>
    <x v="17"/>
  </r>
  <r>
    <s v="Id1660"/>
    <s v="Mr. Nicholas "/>
    <n v="15.2"/>
    <x v="3"/>
    <n v="8.82"/>
    <x v="0"/>
    <s v="No"/>
    <x v="0"/>
    <x v="0"/>
    <n v="0"/>
    <s v="No"/>
    <e v="#N/A"/>
    <x v="48"/>
    <e v="#N/A"/>
    <x v="3"/>
    <e v="#N/A"/>
    <x v="17"/>
  </r>
  <r>
    <s v="Id1661"/>
    <s v="Mrs. Kelly "/>
    <n v="37.200000000000003"/>
    <x v="0"/>
    <n v="10.14"/>
    <x v="0"/>
    <s v="No"/>
    <x v="0"/>
    <x v="0"/>
    <n v="0"/>
    <s v="No"/>
    <e v="#N/A"/>
    <x v="48"/>
    <e v="#N/A"/>
    <x v="3"/>
    <e v="#N/A"/>
    <x v="17"/>
  </r>
  <r>
    <s v="Id1662"/>
    <s v="Mr. Andrew "/>
    <n v="17.91"/>
    <x v="3"/>
    <n v="4.66"/>
    <x v="2"/>
    <s v="No"/>
    <x v="0"/>
    <x v="0"/>
    <n v="2"/>
    <s v="No"/>
    <e v="#N/A"/>
    <x v="48"/>
    <e v="#N/A"/>
    <x v="3"/>
    <e v="#N/A"/>
    <x v="17"/>
  </r>
  <r>
    <s v="Id1663"/>
    <s v="Ms. Hannah "/>
    <n v="20.76"/>
    <x v="2"/>
    <n v="6.26"/>
    <x v="1"/>
    <s v="No"/>
    <x v="0"/>
    <x v="0"/>
    <n v="0"/>
    <s v="No"/>
    <e v="#N/A"/>
    <x v="48"/>
    <e v="#N/A"/>
    <x v="3"/>
    <e v="#N/A"/>
    <x v="17"/>
  </r>
  <r>
    <s v="Id1664"/>
    <s v="Mr. Patricio "/>
    <n v="38.99"/>
    <x v="0"/>
    <n v="5.21"/>
    <x v="2"/>
    <s v="No"/>
    <x v="1"/>
    <x v="0"/>
    <n v="1"/>
    <s v="No"/>
    <e v="#N/A"/>
    <x v="48"/>
    <e v="#N/A"/>
    <x v="3"/>
    <e v="#N/A"/>
    <x v="17"/>
  </r>
  <r>
    <s v="Id1665"/>
    <s v="Mr. Robert "/>
    <n v="42.655000000000001"/>
    <x v="0"/>
    <n v="5.94"/>
    <x v="1"/>
    <s v="yes"/>
    <x v="0"/>
    <x v="1"/>
    <n v="1"/>
    <s v="No"/>
    <e v="#N/A"/>
    <x v="48"/>
    <e v="#N/A"/>
    <x v="3"/>
    <e v="#N/A"/>
    <x v="17"/>
  </r>
  <r>
    <s v="Id1666"/>
    <s v="Mr. Benjamin "/>
    <n v="30.57"/>
    <x v="0"/>
    <n v="5.34"/>
    <x v="2"/>
    <s v="No"/>
    <x v="0"/>
    <x v="1"/>
    <n v="1"/>
    <s v="No"/>
    <e v="#N/A"/>
    <x v="48"/>
    <e v="#N/A"/>
    <x v="3"/>
    <e v="#N/A"/>
    <x v="17"/>
  </r>
  <r>
    <s v="Id1667"/>
    <s v="Mr. Robert "/>
    <n v="17.7"/>
    <x v="3"/>
    <n v="6.38"/>
    <x v="1"/>
    <s v="No"/>
    <x v="0"/>
    <x v="0"/>
    <n v="2"/>
    <s v="No"/>
    <e v="#N/A"/>
    <x v="48"/>
    <e v="#N/A"/>
    <x v="3"/>
    <e v="#N/A"/>
    <x v="17"/>
  </r>
  <r>
    <s v="Id1668"/>
    <s v="Mr. Eric "/>
    <n v="34.770000000000003"/>
    <x v="0"/>
    <n v="4.47"/>
    <x v="2"/>
    <s v="No"/>
    <x v="0"/>
    <x v="0"/>
    <n v="1"/>
    <s v="No"/>
    <e v="#N/A"/>
    <x v="48"/>
    <e v="#N/A"/>
    <x v="3"/>
    <e v="#N/A"/>
    <x v="17"/>
  </r>
  <r>
    <s v="Id1669"/>
    <s v="Mr. Matthew "/>
    <n v="16.88"/>
    <x v="3"/>
    <n v="9.9600000000000009"/>
    <x v="0"/>
    <s v="No"/>
    <x v="0"/>
    <x v="0"/>
    <n v="0"/>
    <s v="No"/>
    <e v="#N/A"/>
    <x v="48"/>
    <e v="#N/A"/>
    <x v="3"/>
    <e v="#N/A"/>
    <x v="17"/>
  </r>
  <r>
    <s v="Id1670"/>
    <s v="Mr. Bob "/>
    <n v="40.26"/>
    <x v="0"/>
    <n v="9.92"/>
    <x v="0"/>
    <s v="yes"/>
    <x v="0"/>
    <x v="0"/>
    <n v="0"/>
    <s v="No"/>
    <e v="#N/A"/>
    <x v="48"/>
    <e v="#N/A"/>
    <x v="3"/>
    <e v="#N/A"/>
    <x v="17"/>
  </r>
  <r>
    <s v="Id1671"/>
    <s v="Ms. Stephanie "/>
    <n v="25.6"/>
    <x v="1"/>
    <n v="6.03"/>
    <x v="1"/>
    <s v="No"/>
    <x v="0"/>
    <x v="1"/>
    <n v="1"/>
    <s v="No"/>
    <e v="#N/A"/>
    <x v="48"/>
    <e v="#N/A"/>
    <x v="3"/>
    <e v="#N/A"/>
    <x v="17"/>
  </r>
  <r>
    <s v="Id1672"/>
    <s v="Mr. Jake "/>
    <n v="33.549999999999997"/>
    <x v="0"/>
    <n v="10.9"/>
    <x v="0"/>
    <s v="yes"/>
    <x v="0"/>
    <x v="0"/>
    <n v="0"/>
    <s v="No"/>
    <e v="#N/A"/>
    <x v="48"/>
    <e v="#N/A"/>
    <x v="3"/>
    <e v="#N/A"/>
    <x v="17"/>
  </r>
  <r>
    <s v="Id1673"/>
    <s v="Ms. Alison "/>
    <n v="16.690000000000001"/>
    <x v="3"/>
    <n v="10.66"/>
    <x v="0"/>
    <s v="No"/>
    <x v="0"/>
    <x v="0"/>
    <n v="0"/>
    <s v="No"/>
    <e v="#N/A"/>
    <x v="48"/>
    <e v="#N/A"/>
    <x v="3"/>
    <e v="#N/A"/>
    <x v="17"/>
  </r>
  <r>
    <s v="Id1674"/>
    <s v="Ms. Lindsay "/>
    <n v="19.95"/>
    <x v="2"/>
    <n v="4.05"/>
    <x v="2"/>
    <s v="No"/>
    <x v="0"/>
    <x v="0"/>
    <n v="1"/>
    <s v="No"/>
    <e v="#N/A"/>
    <x v="48"/>
    <e v="#N/A"/>
    <x v="3"/>
    <e v="#N/A"/>
    <x v="17"/>
  </r>
  <r>
    <s v="Id1675"/>
    <s v="Mr. Guillaume "/>
    <n v="17.55"/>
    <x v="3"/>
    <n v="4.2300000000000004"/>
    <x v="2"/>
    <s v="No"/>
    <x v="0"/>
    <x v="0"/>
    <n v="2"/>
    <s v="No"/>
    <e v="#N/A"/>
    <x v="48"/>
    <e v="#N/A"/>
    <x v="3"/>
    <e v="#N/A"/>
    <x v="17"/>
  </r>
  <r>
    <s v="Id1676"/>
    <s v="Ms. Kaylee "/>
    <n v="22.01"/>
    <x v="2"/>
    <n v="5.01"/>
    <x v="2"/>
    <s v="No"/>
    <x v="0"/>
    <x v="0"/>
    <n v="1"/>
    <s v="No"/>
    <e v="#N/A"/>
    <x v="48"/>
    <e v="#N/A"/>
    <x v="3"/>
    <e v="#N/A"/>
    <x v="17"/>
  </r>
  <r>
    <s v="Id1677"/>
    <s v="Ms. Theresa "/>
    <n v="41.8"/>
    <x v="0"/>
    <n v="5.82"/>
    <x v="1"/>
    <s v="yes"/>
    <x v="0"/>
    <x v="1"/>
    <n v="1"/>
    <s v="No"/>
    <e v="#N/A"/>
    <x v="48"/>
    <e v="#N/A"/>
    <x v="3"/>
    <e v="#N/A"/>
    <x v="17"/>
  </r>
  <r>
    <s v="Id1678"/>
    <s v="Mr. Travis "/>
    <n v="19.170000000000002"/>
    <x v="2"/>
    <n v="7.94"/>
    <x v="0"/>
    <s v="No"/>
    <x v="0"/>
    <x v="0"/>
    <n v="0"/>
    <s v="No"/>
    <e v="#N/A"/>
    <x v="48"/>
    <e v="#N/A"/>
    <x v="3"/>
    <e v="#N/A"/>
    <x v="17"/>
  </r>
  <r>
    <s v="Id1679"/>
    <s v="Ms. Emma "/>
    <n v="32.799999999999997"/>
    <x v="0"/>
    <n v="6.16"/>
    <x v="1"/>
    <s v="yes"/>
    <x v="0"/>
    <x v="1"/>
    <n v="1"/>
    <s v="No"/>
    <e v="#N/A"/>
    <x v="48"/>
    <e v="#N/A"/>
    <x v="3"/>
    <e v="#N/A"/>
    <x v="17"/>
  </r>
  <r>
    <s v="Id1680"/>
    <s v="Ms. Linda "/>
    <n v="35.814999999999998"/>
    <x v="0"/>
    <n v="4.1500000000000004"/>
    <x v="2"/>
    <s v="No"/>
    <x v="0"/>
    <x v="0"/>
    <n v="1"/>
    <s v="No"/>
    <e v="#N/A"/>
    <x v="48"/>
    <e v="#N/A"/>
    <x v="3"/>
    <e v="#N/A"/>
    <x v="17"/>
  </r>
  <r>
    <s v="Id1681"/>
    <s v="Mr. Owen "/>
    <n v="24.3"/>
    <x v="2"/>
    <n v="6.23"/>
    <x v="1"/>
    <s v="No"/>
    <x v="0"/>
    <x v="0"/>
    <n v="0"/>
    <s v="No"/>
    <e v="#N/A"/>
    <x v="48"/>
    <e v="#N/A"/>
    <x v="3"/>
    <e v="#N/A"/>
    <x v="17"/>
  </r>
  <r>
    <s v="Id1682"/>
    <s v="Mr. Jacob "/>
    <n v="19.059999999999999"/>
    <x v="2"/>
    <n v="7.41"/>
    <x v="0"/>
    <s v="No"/>
    <x v="0"/>
    <x v="0"/>
    <n v="0"/>
    <s v="No"/>
    <e v="#N/A"/>
    <x v="48"/>
    <e v="#N/A"/>
    <x v="3"/>
    <e v="#N/A"/>
    <x v="17"/>
  </r>
  <r>
    <s v="Id1683"/>
    <s v="Ms. Jacqueline "/>
    <n v="33.25"/>
    <x v="0"/>
    <n v="5.62"/>
    <x v="2"/>
    <s v="yes"/>
    <x v="0"/>
    <x v="0"/>
    <n v="1"/>
    <s v="No"/>
    <e v="#N/A"/>
    <x v="48"/>
    <e v="#N/A"/>
    <x v="3"/>
    <e v="#N/A"/>
    <x v="17"/>
  </r>
  <r>
    <s v="Id1684"/>
    <s v="Mr. Yefeng "/>
    <n v="21.37"/>
    <x v="2"/>
    <n v="4.54"/>
    <x v="2"/>
    <s v="yes"/>
    <x v="0"/>
    <x v="1"/>
    <n v="1"/>
    <s v="No"/>
    <e v="#N/A"/>
    <x v="48"/>
    <e v="#N/A"/>
    <x v="3"/>
    <e v="#N/A"/>
    <x v="17"/>
  </r>
  <r>
    <s v="Id1685"/>
    <s v="Mr. Thomas "/>
    <n v="34.43"/>
    <x v="0"/>
    <n v="8.6199999999999992"/>
    <x v="0"/>
    <s v="yes"/>
    <x v="0"/>
    <x v="0"/>
    <n v="1"/>
    <s v="No"/>
    <e v="#N/A"/>
    <x v="48"/>
    <e v="#N/A"/>
    <x v="3"/>
    <e v="#N/A"/>
    <x v="17"/>
  </r>
  <r>
    <s v="Id1686"/>
    <s v="Mr. Ken "/>
    <n v="20.86"/>
    <x v="2"/>
    <n v="4.3600000000000003"/>
    <x v="2"/>
    <s v="yes"/>
    <x v="0"/>
    <x v="0"/>
    <n v="0"/>
    <s v="No"/>
    <e v="#N/A"/>
    <x v="48"/>
    <e v="#N/A"/>
    <x v="3"/>
    <e v="#N/A"/>
    <x v="17"/>
  </r>
  <r>
    <s v="Id1687"/>
    <s v="Ms. Annie "/>
    <n v="18.34"/>
    <x v="3"/>
    <n v="10.01"/>
    <x v="0"/>
    <s v="No"/>
    <x v="0"/>
    <x v="0"/>
    <n v="0"/>
    <s v="No"/>
    <e v="#N/A"/>
    <x v="48"/>
    <e v="#N/A"/>
    <x v="3"/>
    <e v="#N/A"/>
    <x v="17"/>
  </r>
  <r>
    <s v="Id1688"/>
    <s v="Mrs. Noel "/>
    <n v="34.15"/>
    <x v="0"/>
    <n v="5.42"/>
    <x v="2"/>
    <s v="No"/>
    <x v="0"/>
    <x v="0"/>
    <n v="0"/>
    <s v="No"/>
    <e v="#N/A"/>
    <x v="48"/>
    <e v="#N/A"/>
    <x v="3"/>
    <e v="#N/A"/>
    <x v="17"/>
  </r>
  <r>
    <s v="Id1689"/>
    <s v="Mr. Mark "/>
    <n v="18.350000000000001"/>
    <x v="3"/>
    <n v="5.12"/>
    <x v="2"/>
    <s v="No"/>
    <x v="0"/>
    <x v="0"/>
    <n v="0"/>
    <s v="No"/>
    <e v="#N/A"/>
    <x v="48"/>
    <e v="#N/A"/>
    <x v="3"/>
    <e v="#N/A"/>
    <x v="17"/>
  </r>
  <r>
    <s v="Id1690"/>
    <s v="Ms. Federica "/>
    <n v="22.13"/>
    <x v="2"/>
    <n v="9.1999999999999993"/>
    <x v="0"/>
    <s v="yes"/>
    <x v="0"/>
    <x v="0"/>
    <n v="0"/>
    <s v="No"/>
    <e v="#N/A"/>
    <x v="48"/>
    <e v="#N/A"/>
    <x v="3"/>
    <e v="#N/A"/>
    <x v="17"/>
  </r>
  <r>
    <s v="Id1691"/>
    <s v="Ms. Pamela "/>
    <n v="22.51"/>
    <x v="2"/>
    <n v="6.08"/>
    <x v="1"/>
    <s v="yes"/>
    <x v="0"/>
    <x v="0"/>
    <n v="1"/>
    <s v="No"/>
    <e v="#N/A"/>
    <x v="48"/>
    <e v="#N/A"/>
    <x v="3"/>
    <e v="#N/A"/>
    <x v="17"/>
  </r>
  <r>
    <s v="Id1692"/>
    <s v="Mr. Andrew "/>
    <n v="31"/>
    <x v="0"/>
    <n v="4.7699999999999996"/>
    <x v="2"/>
    <s v="No"/>
    <x v="0"/>
    <x v="0"/>
    <n v="1"/>
    <s v="No"/>
    <e v="#N/A"/>
    <x v="48"/>
    <e v="#N/A"/>
    <x v="3"/>
    <e v="#N/A"/>
    <x v="17"/>
  </r>
  <r>
    <s v="Id1693"/>
    <s v="Mr. Randall "/>
    <n v="28.27"/>
    <x v="1"/>
    <n v="4.62"/>
    <x v="2"/>
    <s v="No"/>
    <x v="0"/>
    <x v="0"/>
    <n v="1"/>
    <s v="No"/>
    <e v="#N/A"/>
    <x v="48"/>
    <e v="#N/A"/>
    <x v="3"/>
    <e v="#N/A"/>
    <x v="17"/>
  </r>
  <r>
    <s v="Id1694"/>
    <s v="Ms. Tracy "/>
    <n v="29.92"/>
    <x v="1"/>
    <n v="9.07"/>
    <x v="0"/>
    <s v="yes"/>
    <x v="0"/>
    <x v="0"/>
    <n v="1"/>
    <s v="No"/>
    <e v="#N/A"/>
    <x v="48"/>
    <e v="#N/A"/>
    <x v="3"/>
    <e v="#N/A"/>
    <x v="17"/>
  </r>
  <r>
    <s v="Id1695"/>
    <s v="Ms. Azelie "/>
    <n v="25.9"/>
    <x v="1"/>
    <n v="9.1199999999999992"/>
    <x v="0"/>
    <s v="yes"/>
    <x v="0"/>
    <x v="0"/>
    <n v="1"/>
    <s v="No"/>
    <e v="#N/A"/>
    <x v="48"/>
    <e v="#N/A"/>
    <x v="3"/>
    <e v="#N/A"/>
    <x v="17"/>
  </r>
  <r>
    <s v="Id1696"/>
    <s v="Ms. Monica "/>
    <n v="27.74"/>
    <x v="1"/>
    <n v="7.32"/>
    <x v="0"/>
    <s v="yes"/>
    <x v="0"/>
    <x v="0"/>
    <n v="1"/>
    <s v="No"/>
    <e v="#N/A"/>
    <x v="48"/>
    <e v="#N/A"/>
    <x v="3"/>
    <e v="#N/A"/>
    <x v="17"/>
  </r>
  <r>
    <s v="Id1697"/>
    <s v="Ms. Katarina "/>
    <n v="17.260000000000002"/>
    <x v="3"/>
    <n v="11.73"/>
    <x v="0"/>
    <s v="No"/>
    <x v="0"/>
    <x v="0"/>
    <n v="2"/>
    <s v="No"/>
    <e v="#N/A"/>
    <x v="48"/>
    <e v="#N/A"/>
    <x v="3"/>
    <e v="#N/A"/>
    <x v="17"/>
  </r>
  <r>
    <s v="Id1698"/>
    <s v="Ms. Jamie "/>
    <n v="19.855"/>
    <x v="2"/>
    <n v="6.64"/>
    <x v="0"/>
    <s v="yes"/>
    <x v="0"/>
    <x v="0"/>
    <n v="1"/>
    <s v="No"/>
    <e v="#N/A"/>
    <x v="48"/>
    <e v="#N/A"/>
    <x v="3"/>
    <e v="#N/A"/>
    <x v="17"/>
  </r>
  <r>
    <s v="Id1699"/>
    <s v="Mr. Brian "/>
    <n v="41.69"/>
    <x v="0"/>
    <n v="5.78"/>
    <x v="1"/>
    <s v="No"/>
    <x v="0"/>
    <x v="0"/>
    <n v="0"/>
    <s v="No"/>
    <e v="#N/A"/>
    <x v="48"/>
    <e v="#N/A"/>
    <x v="3"/>
    <e v="#N/A"/>
    <x v="17"/>
  </r>
  <r>
    <s v="Id1700"/>
    <s v="Ms. Stacey "/>
    <n v="16.12"/>
    <x v="3"/>
    <n v="10.45"/>
    <x v="0"/>
    <s v="No"/>
    <x v="0"/>
    <x v="0"/>
    <n v="0"/>
    <s v="No"/>
    <e v="#N/A"/>
    <x v="48"/>
    <e v="#N/A"/>
    <x v="3"/>
    <e v="#N/A"/>
    <x v="17"/>
  </r>
  <r>
    <s v="Id1701"/>
    <s v="Mr. Stephen "/>
    <n v="37.43"/>
    <x v="0"/>
    <n v="4.5199999999999996"/>
    <x v="2"/>
    <s v="No"/>
    <x v="0"/>
    <x v="0"/>
    <n v="1"/>
    <s v="No"/>
    <e v="#N/A"/>
    <x v="48"/>
    <e v="#N/A"/>
    <x v="3"/>
    <e v="#N/A"/>
    <x v="17"/>
  </r>
  <r>
    <s v="Id1702"/>
    <s v="Mr. Joshua "/>
    <n v="31.065000000000001"/>
    <x v="0"/>
    <n v="5.71"/>
    <x v="1"/>
    <s v="No"/>
    <x v="0"/>
    <x v="0"/>
    <n v="0"/>
    <s v="No"/>
    <e v="#N/A"/>
    <x v="48"/>
    <e v="#N/A"/>
    <x v="3"/>
    <e v="#N/A"/>
    <x v="17"/>
  </r>
  <r>
    <s v="Id1703"/>
    <s v="Mr. Josh "/>
    <n v="25.08"/>
    <x v="1"/>
    <n v="4.7699999999999996"/>
    <x v="2"/>
    <s v="No"/>
    <x v="0"/>
    <x v="0"/>
    <n v="0"/>
    <s v="No"/>
    <e v="#N/A"/>
    <x v="48"/>
    <e v="#N/A"/>
    <x v="3"/>
    <e v="#N/A"/>
    <x v="17"/>
  </r>
  <r>
    <s v="Id1704"/>
    <s v="Ms. Heather "/>
    <n v="15.2"/>
    <x v="3"/>
    <n v="7.81"/>
    <x v="0"/>
    <s v="yes"/>
    <x v="0"/>
    <x v="0"/>
    <n v="1"/>
    <s v="No"/>
    <e v="#N/A"/>
    <x v="48"/>
    <e v="#N/A"/>
    <x v="3"/>
    <e v="#N/A"/>
    <x v="17"/>
  </r>
  <r>
    <s v="Id1705"/>
    <s v="Mr. James "/>
    <n v="22.34"/>
    <x v="2"/>
    <n v="5.19"/>
    <x v="2"/>
    <s v="yes"/>
    <x v="0"/>
    <x v="0"/>
    <n v="0"/>
    <s v="No"/>
    <e v="#N/A"/>
    <x v="48"/>
    <e v="#N/A"/>
    <x v="3"/>
    <e v="#N/A"/>
    <x v="17"/>
  </r>
  <r>
    <s v="Id1706"/>
    <s v="Ms. Kim "/>
    <n v="40.15"/>
    <x v="0"/>
    <n v="5.93"/>
    <x v="1"/>
    <s v="No"/>
    <x v="0"/>
    <x v="0"/>
    <n v="1"/>
    <s v="No"/>
    <e v="#N/A"/>
    <x v="48"/>
    <e v="#N/A"/>
    <x v="3"/>
    <e v="#N/A"/>
    <x v="17"/>
  </r>
  <r>
    <s v="Id1707"/>
    <s v="Ms. Marie "/>
    <n v="37.729999999999997"/>
    <x v="0"/>
    <n v="6.29"/>
    <x v="1"/>
    <s v="No"/>
    <x v="0"/>
    <x v="0"/>
    <n v="1"/>
    <s v="No"/>
    <e v="#N/A"/>
    <x v="48"/>
    <e v="#N/A"/>
    <x v="3"/>
    <e v="#N/A"/>
    <x v="17"/>
  </r>
  <r>
    <s v="Id1708"/>
    <s v="Mr. Dariusz "/>
    <n v="25.35"/>
    <x v="1"/>
    <n v="4.9000000000000004"/>
    <x v="2"/>
    <s v="No"/>
    <x v="0"/>
    <x v="0"/>
    <n v="0"/>
    <s v="No"/>
    <e v="#N/A"/>
    <x v="48"/>
    <e v="#N/A"/>
    <x v="3"/>
    <e v="#N/A"/>
    <x v="17"/>
  </r>
  <r>
    <s v="Id1709"/>
    <s v="Ms. Jessica "/>
    <n v="26.41"/>
    <x v="1"/>
    <n v="5.07"/>
    <x v="2"/>
    <s v="yes"/>
    <x v="0"/>
    <x v="0"/>
    <n v="1"/>
    <s v="No"/>
    <e v="#N/A"/>
    <x v="48"/>
    <e v="#N/A"/>
    <x v="3"/>
    <e v="#N/A"/>
    <x v="17"/>
  </r>
  <r>
    <s v="Id1710"/>
    <s v="Ms. Kristen "/>
    <n v="27.6"/>
    <x v="1"/>
    <n v="5.33"/>
    <x v="2"/>
    <s v="No"/>
    <x v="0"/>
    <x v="0"/>
    <n v="1"/>
    <s v="No"/>
    <e v="#N/A"/>
    <x v="48"/>
    <e v="#N/A"/>
    <x v="3"/>
    <e v="#N/A"/>
    <x v="17"/>
  </r>
  <r>
    <s v="Id1711"/>
    <s v="  "/>
    <n v="33.82"/>
    <x v="0"/>
    <n v="8.93"/>
    <x v="0"/>
    <s v="yes"/>
    <x v="0"/>
    <x v="0"/>
    <n v="1"/>
    <s v="No"/>
    <e v="#N/A"/>
    <x v="48"/>
    <e v="#N/A"/>
    <x v="3"/>
    <e v="#N/A"/>
    <x v="17"/>
  </r>
  <r>
    <s v="Id1712"/>
    <s v="Ms. Cynthia "/>
    <n v="32.9"/>
    <x v="0"/>
    <n v="4.3499999999999996"/>
    <x v="2"/>
    <s v="No"/>
    <x v="0"/>
    <x v="0"/>
    <n v="0"/>
    <s v="No"/>
    <e v="#N/A"/>
    <x v="48"/>
    <e v="#N/A"/>
    <x v="3"/>
    <e v="#N/A"/>
    <x v="17"/>
  </r>
  <r>
    <s v="Id1713"/>
    <s v="Mr. Tyler "/>
    <n v="30.875"/>
    <x v="0"/>
    <n v="9.5399999999999991"/>
    <x v="0"/>
    <s v="yes"/>
    <x v="0"/>
    <x v="0"/>
    <n v="1"/>
    <s v="No"/>
    <e v="#N/A"/>
    <x v="48"/>
    <e v="#N/A"/>
    <x v="3"/>
    <e v="#N/A"/>
    <x v="17"/>
  </r>
  <r>
    <s v="Id1714"/>
    <s v="Ms. Holly "/>
    <n v="32.64"/>
    <x v="0"/>
    <n v="5.91"/>
    <x v="1"/>
    <s v="No"/>
    <x v="0"/>
    <x v="0"/>
    <n v="0"/>
    <s v="No"/>
    <e v="#N/A"/>
    <x v="48"/>
    <e v="#N/A"/>
    <x v="3"/>
    <e v="#N/A"/>
    <x v="17"/>
  </r>
  <r>
    <s v="Id1715"/>
    <s v="Ms. Kristen "/>
    <n v="22.135000000000002"/>
    <x v="2"/>
    <n v="5.0999999999999996"/>
    <x v="2"/>
    <s v="No"/>
    <x v="0"/>
    <x v="0"/>
    <n v="0"/>
    <s v="No"/>
    <e v="#N/A"/>
    <x v="48"/>
    <e v="#N/A"/>
    <x v="3"/>
    <e v="#N/A"/>
    <x v="17"/>
  </r>
  <r>
    <s v="Id1716"/>
    <s v="Mr. Thomas "/>
    <n v="16.53"/>
    <x v="3"/>
    <n v="5.08"/>
    <x v="2"/>
    <s v="No"/>
    <x v="0"/>
    <x v="0"/>
    <n v="2"/>
    <s v="No"/>
    <e v="#N/A"/>
    <x v="48"/>
    <e v="#N/A"/>
    <x v="3"/>
    <e v="#N/A"/>
    <x v="17"/>
  </r>
  <r>
    <s v="Id1717"/>
    <s v="Ms. Tricity "/>
    <n v="32.774999999999999"/>
    <x v="0"/>
    <n v="4.75"/>
    <x v="2"/>
    <s v="No"/>
    <x v="0"/>
    <x v="0"/>
    <n v="0"/>
    <s v="No"/>
    <e v="#N/A"/>
    <x v="48"/>
    <e v="#N/A"/>
    <x v="3"/>
    <e v="#N/A"/>
    <x v="17"/>
  </r>
  <r>
    <s v="Id1718"/>
    <s v="Ms. Sarah "/>
    <n v="30.9"/>
    <x v="0"/>
    <n v="6.05"/>
    <x v="1"/>
    <s v="No"/>
    <x v="0"/>
    <x v="0"/>
    <n v="1"/>
    <s v="No"/>
    <e v="#N/A"/>
    <x v="48"/>
    <e v="#N/A"/>
    <x v="3"/>
    <e v="#N/A"/>
    <x v="17"/>
  </r>
  <r>
    <s v="Id1719"/>
    <s v="Ms. Lisa "/>
    <n v="15.58"/>
    <x v="3"/>
    <n v="11.56"/>
    <x v="0"/>
    <s v="No"/>
    <x v="0"/>
    <x v="0"/>
    <n v="0"/>
    <s v="No"/>
    <e v="#N/A"/>
    <x v="48"/>
    <e v="#N/A"/>
    <x v="3"/>
    <e v="#N/A"/>
    <x v="17"/>
  </r>
  <r>
    <s v="Id1720"/>
    <s v="Ms. Tracy "/>
    <n v="26.315000000000001"/>
    <x v="1"/>
    <n v="5.76"/>
    <x v="1"/>
    <s v="No"/>
    <x v="0"/>
    <x v="0"/>
    <n v="0"/>
    <s v="No"/>
    <e v="#N/A"/>
    <x v="48"/>
    <e v="#N/A"/>
    <x v="3"/>
    <e v="#N/A"/>
    <x v="17"/>
  </r>
  <r>
    <s v="Id1721"/>
    <s v="Mr. Patrick "/>
    <n v="35.61"/>
    <x v="0"/>
    <n v="5.65"/>
    <x v="2"/>
    <s v="No"/>
    <x v="1"/>
    <x v="0"/>
    <n v="1"/>
    <s v="No"/>
    <e v="#N/A"/>
    <x v="48"/>
    <e v="#N/A"/>
    <x v="3"/>
    <e v="#N/A"/>
    <x v="17"/>
  </r>
  <r>
    <s v="Id1722"/>
    <s v="Mr. Trent "/>
    <n v="37.56"/>
    <x v="0"/>
    <n v="5.88"/>
    <x v="1"/>
    <s v="No"/>
    <x v="1"/>
    <x v="0"/>
    <n v="1"/>
    <s v="No"/>
    <e v="#N/A"/>
    <x v="48"/>
    <e v="#N/A"/>
    <x v="3"/>
    <e v="#N/A"/>
    <x v="17"/>
  </r>
  <r>
    <s v="Id1723"/>
    <s v="Ms. Julie "/>
    <n v="15.49"/>
    <x v="3"/>
    <n v="9.6"/>
    <x v="0"/>
    <s v="No"/>
    <x v="0"/>
    <x v="0"/>
    <n v="0"/>
    <s v="No"/>
    <e v="#N/A"/>
    <x v="48"/>
    <e v="#N/A"/>
    <x v="3"/>
    <e v="#N/A"/>
    <x v="17"/>
  </r>
  <r>
    <s v="Id1724"/>
    <s v="Mr. Sawomir "/>
    <n v="23.48"/>
    <x v="2"/>
    <n v="6.24"/>
    <x v="1"/>
    <s v="No"/>
    <x v="0"/>
    <x v="0"/>
    <n v="1"/>
    <s v="No"/>
    <e v="#N/A"/>
    <x v="48"/>
    <e v="#N/A"/>
    <x v="3"/>
    <e v="#N/A"/>
    <x v="17"/>
  </r>
  <r>
    <s v="Id1725"/>
    <s v="Ms. Micah "/>
    <n v="30.02"/>
    <x v="0"/>
    <n v="7.63"/>
    <x v="0"/>
    <s v="yes"/>
    <x v="0"/>
    <x v="0"/>
    <n v="1"/>
    <s v="No"/>
    <e v="#N/A"/>
    <x v="48"/>
    <e v="#N/A"/>
    <x v="3"/>
    <e v="#N/A"/>
    <x v="17"/>
  </r>
  <r>
    <s v="Id1726"/>
    <s v="Ms. Kelly "/>
    <n v="26.885000000000002"/>
    <x v="1"/>
    <n v="8.66"/>
    <x v="0"/>
    <s v="yes"/>
    <x v="0"/>
    <x v="0"/>
    <n v="1"/>
    <s v="No"/>
    <e v="#N/A"/>
    <x v="48"/>
    <e v="#N/A"/>
    <x v="3"/>
    <e v="#N/A"/>
    <x v="17"/>
  </r>
  <r>
    <s v="Id1727"/>
    <s v="Ms. Lindsay "/>
    <n v="25.84"/>
    <x v="1"/>
    <n v="8.5500000000000007"/>
    <x v="0"/>
    <s v="yes"/>
    <x v="0"/>
    <x v="0"/>
    <n v="1"/>
    <s v="No"/>
    <e v="#N/A"/>
    <x v="48"/>
    <e v="#N/A"/>
    <x v="3"/>
    <e v="#N/A"/>
    <x v="17"/>
  </r>
  <r>
    <s v="Id1728"/>
    <s v="Mr. Austen "/>
    <n v="27.454999999999998"/>
    <x v="1"/>
    <n v="4.54"/>
    <x v="2"/>
    <s v="No"/>
    <x v="0"/>
    <x v="0"/>
    <n v="0"/>
    <s v="No"/>
    <e v="#N/A"/>
    <x v="48"/>
    <e v="#N/A"/>
    <x v="3"/>
    <e v="#N/A"/>
    <x v="17"/>
  </r>
  <r>
    <s v="Id1729"/>
    <s v="Mr. Tory "/>
    <n v="24.605"/>
    <x v="2"/>
    <n v="5.7"/>
    <x v="1"/>
    <s v="No"/>
    <x v="0"/>
    <x v="0"/>
    <n v="0"/>
    <s v="No"/>
    <e v="#N/A"/>
    <x v="48"/>
    <e v="#N/A"/>
    <x v="3"/>
    <e v="#N/A"/>
    <x v="17"/>
  </r>
  <r>
    <s v="Id1730"/>
    <s v="Mr. Robert "/>
    <n v="30.8"/>
    <x v="0"/>
    <n v="5.07"/>
    <x v="2"/>
    <s v="No"/>
    <x v="0"/>
    <x v="0"/>
    <n v="0"/>
    <s v="No"/>
    <e v="#N/A"/>
    <x v="48"/>
    <e v="#N/A"/>
    <x v="3"/>
    <e v="#N/A"/>
    <x v="17"/>
  </r>
  <r>
    <s v="Id1731"/>
    <s v="Ms. Steph "/>
    <n v="34.799999999999997"/>
    <x v="0"/>
    <n v="4.38"/>
    <x v="2"/>
    <s v="No"/>
    <x v="0"/>
    <x v="0"/>
    <n v="1"/>
    <s v="No"/>
    <e v="#N/A"/>
    <x v="48"/>
    <e v="#N/A"/>
    <x v="3"/>
    <e v="#N/A"/>
    <x v="17"/>
  </r>
  <r>
    <s v="Id1732"/>
    <s v="Ms. Kate "/>
    <n v="34.21"/>
    <x v="0"/>
    <n v="4.54"/>
    <x v="2"/>
    <s v="No"/>
    <x v="0"/>
    <x v="0"/>
    <n v="1"/>
    <s v="No"/>
    <e v="#N/A"/>
    <x v="48"/>
    <e v="#N/A"/>
    <x v="3"/>
    <e v="#N/A"/>
    <x v="17"/>
  </r>
  <r>
    <s v="Id1733"/>
    <s v="Ms. Kristina "/>
    <n v="31"/>
    <x v="0"/>
    <n v="5.38"/>
    <x v="2"/>
    <s v="No"/>
    <x v="0"/>
    <x v="0"/>
    <n v="1"/>
    <s v="No"/>
    <e v="#N/A"/>
    <x v="48"/>
    <e v="#N/A"/>
    <x v="3"/>
    <e v="#N/A"/>
    <x v="17"/>
  </r>
  <r>
    <s v="Id1734"/>
    <s v="Ms. Flo "/>
    <n v="26.125"/>
    <x v="1"/>
    <n v="5.55"/>
    <x v="2"/>
    <s v="No"/>
    <x v="0"/>
    <x v="0"/>
    <n v="1"/>
    <s v="No"/>
    <e v="#N/A"/>
    <x v="48"/>
    <e v="#N/A"/>
    <x v="3"/>
    <e v="#N/A"/>
    <x v="17"/>
  </r>
  <r>
    <s v="Id1735"/>
    <s v="Mrs. Sarah "/>
    <n v="30.13"/>
    <x v="0"/>
    <n v="4.03"/>
    <x v="2"/>
    <s v="yes"/>
    <x v="0"/>
    <x v="0"/>
    <n v="1"/>
    <s v="No"/>
    <e v="#N/A"/>
    <x v="48"/>
    <e v="#N/A"/>
    <x v="3"/>
    <e v="#N/A"/>
    <x v="17"/>
  </r>
  <r>
    <s v="Id1736"/>
    <s v="Ms. Anabel "/>
    <n v="34.19"/>
    <x v="0"/>
    <n v="4.1900000000000004"/>
    <x v="2"/>
    <s v="No"/>
    <x v="0"/>
    <x v="0"/>
    <n v="0"/>
    <s v="No"/>
    <e v="#N/A"/>
    <x v="48"/>
    <e v="#N/A"/>
    <x v="3"/>
    <e v="#N/A"/>
    <x v="17"/>
  </r>
  <r>
    <s v="Id1737"/>
    <s v="Mr. Ian "/>
    <n v="22.515000000000001"/>
    <x v="2"/>
    <n v="4.37"/>
    <x v="2"/>
    <s v="No"/>
    <x v="0"/>
    <x v="1"/>
    <n v="1"/>
    <s v="No"/>
    <e v="#N/A"/>
    <x v="48"/>
    <e v="#N/A"/>
    <x v="3"/>
    <e v="#N/A"/>
    <x v="17"/>
  </r>
  <r>
    <s v="Id1738"/>
    <s v="Mr. Alex "/>
    <n v="18.239999999999998"/>
    <x v="3"/>
    <n v="5.31"/>
    <x v="2"/>
    <s v="yes"/>
    <x v="0"/>
    <x v="1"/>
    <n v="1"/>
    <s v="No"/>
    <e v="#N/A"/>
    <x v="48"/>
    <e v="#N/A"/>
    <x v="3"/>
    <e v="#N/A"/>
    <x v="17"/>
  </r>
  <r>
    <s v="Id1739"/>
    <s v="Mr. Richard "/>
    <n v="37.28"/>
    <x v="0"/>
    <n v="4.66"/>
    <x v="2"/>
    <s v="No"/>
    <x v="1"/>
    <x v="0"/>
    <n v="1"/>
    <s v="No"/>
    <e v="#N/A"/>
    <x v="48"/>
    <e v="#N/A"/>
    <x v="3"/>
    <e v="#N/A"/>
    <x v="17"/>
  </r>
  <r>
    <s v="Id1740"/>
    <s v="Ms. Jacqueline "/>
    <n v="18.2"/>
    <x v="3"/>
    <n v="6.19"/>
    <x v="1"/>
    <s v="No"/>
    <x v="0"/>
    <x v="1"/>
    <n v="1"/>
    <s v="No"/>
    <e v="#N/A"/>
    <x v="48"/>
    <e v="#N/A"/>
    <x v="3"/>
    <e v="#N/A"/>
    <x v="17"/>
  </r>
  <r>
    <s v="Id1741"/>
    <s v="Ms. Cindy "/>
    <n v="20.53"/>
    <x v="2"/>
    <n v="4.8600000000000003"/>
    <x v="2"/>
    <s v="No"/>
    <x v="0"/>
    <x v="0"/>
    <n v="1"/>
    <s v="No"/>
    <e v="#N/A"/>
    <x v="48"/>
    <e v="#N/A"/>
    <x v="3"/>
    <e v="#N/A"/>
    <x v="17"/>
  </r>
  <r>
    <s v="Id1742"/>
    <s v="Ms. Marcia "/>
    <n v="23.79"/>
    <x v="2"/>
    <n v="4.74"/>
    <x v="2"/>
    <s v="No"/>
    <x v="0"/>
    <x v="0"/>
    <n v="0"/>
    <s v="No"/>
    <e v="#N/A"/>
    <x v="48"/>
    <e v="#N/A"/>
    <x v="3"/>
    <e v="#N/A"/>
    <x v="17"/>
  </r>
  <r>
    <s v="Id1743"/>
    <s v="Ms. Samantha "/>
    <n v="29.8"/>
    <x v="1"/>
    <n v="6.03"/>
    <x v="1"/>
    <s v="No"/>
    <x v="0"/>
    <x v="0"/>
    <n v="0"/>
    <s v="No"/>
    <e v="#N/A"/>
    <x v="48"/>
    <e v="#N/A"/>
    <x v="3"/>
    <e v="#N/A"/>
    <x v="17"/>
  </r>
  <r>
    <s v="Id1744"/>
    <s v="Ms. Katie "/>
    <n v="31.54"/>
    <x v="0"/>
    <n v="4.71"/>
    <x v="2"/>
    <s v="No"/>
    <x v="0"/>
    <x v="0"/>
    <n v="0"/>
    <s v="No"/>
    <e v="#N/A"/>
    <x v="48"/>
    <e v="#N/A"/>
    <x v="3"/>
    <e v="#N/A"/>
    <x v="17"/>
  </r>
  <r>
    <s v="Id1745"/>
    <s v="Mr. John "/>
    <n v="20.82"/>
    <x v="2"/>
    <n v="5.55"/>
    <x v="2"/>
    <s v="No"/>
    <x v="0"/>
    <x v="0"/>
    <n v="1"/>
    <s v="No"/>
    <e v="#N/A"/>
    <x v="48"/>
    <e v="#N/A"/>
    <x v="3"/>
    <e v="#N/A"/>
    <x v="17"/>
  </r>
  <r>
    <s v="Id1746"/>
    <s v="Ms. Rachel "/>
    <n v="38.83"/>
    <x v="0"/>
    <n v="4.78"/>
    <x v="2"/>
    <s v="No"/>
    <x v="0"/>
    <x v="1"/>
    <n v="1"/>
    <s v="No"/>
    <e v="#N/A"/>
    <x v="48"/>
    <e v="#N/A"/>
    <x v="3"/>
    <e v="#N/A"/>
    <x v="17"/>
  </r>
  <r>
    <s v="Id1747"/>
    <s v="Ms. Isabelle "/>
    <n v="23.44"/>
    <x v="2"/>
    <n v="4.6500000000000004"/>
    <x v="2"/>
    <s v="yes"/>
    <x v="0"/>
    <x v="0"/>
    <n v="1"/>
    <s v="No"/>
    <e v="#N/A"/>
    <x v="48"/>
    <e v="#N/A"/>
    <x v="3"/>
    <e v="#N/A"/>
    <x v="17"/>
  </r>
  <r>
    <s v="Id1748"/>
    <s v="Mr. Neil "/>
    <n v="24.13"/>
    <x v="2"/>
    <n v="5.2"/>
    <x v="2"/>
    <s v="No"/>
    <x v="0"/>
    <x v="0"/>
    <n v="1"/>
    <s v="No"/>
    <e v="#N/A"/>
    <x v="48"/>
    <e v="#N/A"/>
    <x v="3"/>
    <e v="#N/A"/>
    <x v="17"/>
  </r>
  <r>
    <s v="Id1749"/>
    <s v="Mr. Tom "/>
    <n v="42.13"/>
    <x v="0"/>
    <n v="4.54"/>
    <x v="2"/>
    <s v="yes"/>
    <x v="0"/>
    <x v="0"/>
    <n v="1"/>
    <s v="No"/>
    <e v="#N/A"/>
    <x v="48"/>
    <e v="#N/A"/>
    <x v="3"/>
    <e v="#N/A"/>
    <x v="17"/>
  </r>
  <r>
    <s v="Id1750"/>
    <s v="Mr. Nathan "/>
    <n v="17.86"/>
    <x v="3"/>
    <n v="4.1100000000000003"/>
    <x v="2"/>
    <s v="No"/>
    <x v="0"/>
    <x v="0"/>
    <n v="1"/>
    <s v="No"/>
    <e v="#N/A"/>
    <x v="48"/>
    <e v="#N/A"/>
    <x v="3"/>
    <e v="#N/A"/>
    <x v="17"/>
  </r>
  <r>
    <s v="Id1751"/>
    <s v="Mrs. Kelli "/>
    <n v="32.78"/>
    <x v="0"/>
    <n v="4.63"/>
    <x v="2"/>
    <s v="No"/>
    <x v="0"/>
    <x v="0"/>
    <n v="0"/>
    <s v="No"/>
    <e v="#N/A"/>
    <x v="48"/>
    <e v="#N/A"/>
    <x v="3"/>
    <e v="#N/A"/>
    <x v="17"/>
  </r>
  <r>
    <s v="Id1752"/>
    <s v="Mr. Scott "/>
    <n v="23.9"/>
    <x v="2"/>
    <n v="6.06"/>
    <x v="1"/>
    <s v="yes"/>
    <x v="0"/>
    <x v="1"/>
    <n v="1"/>
    <s v="No"/>
    <e v="#N/A"/>
    <x v="48"/>
    <e v="#N/A"/>
    <x v="3"/>
    <e v="#N/A"/>
    <x v="17"/>
  </r>
  <r>
    <s v="Id1753"/>
    <s v="Mr. Grant "/>
    <n v="15.47"/>
    <x v="3"/>
    <n v="8.43"/>
    <x v="0"/>
    <s v="No"/>
    <x v="0"/>
    <x v="0"/>
    <n v="0"/>
    <s v="No"/>
    <e v="#N/A"/>
    <x v="48"/>
    <e v="#N/A"/>
    <x v="3"/>
    <e v="#N/A"/>
    <x v="17"/>
  </r>
  <r>
    <s v="Id1754"/>
    <s v="Mr. Jonathan "/>
    <n v="28.54"/>
    <x v="1"/>
    <n v="5.51"/>
    <x v="2"/>
    <s v="No"/>
    <x v="0"/>
    <x v="1"/>
    <n v="1"/>
    <s v="No"/>
    <e v="#N/A"/>
    <x v="48"/>
    <e v="#N/A"/>
    <x v="3"/>
    <e v="#N/A"/>
    <x v="17"/>
  </r>
  <r>
    <s v="Id1755"/>
    <s v="Ms. Rachael "/>
    <n v="18.54"/>
    <x v="2"/>
    <n v="4.95"/>
    <x v="2"/>
    <s v="No"/>
    <x v="0"/>
    <x v="0"/>
    <n v="0"/>
    <s v="No"/>
    <e v="#N/A"/>
    <x v="48"/>
    <e v="#N/A"/>
    <x v="3"/>
    <e v="#N/A"/>
    <x v="17"/>
  </r>
  <r>
    <s v="Id1756"/>
    <s v="Ms. Pilar "/>
    <n v="32.18"/>
    <x v="0"/>
    <n v="6.44"/>
    <x v="1"/>
    <s v="yes"/>
    <x v="0"/>
    <x v="1"/>
    <n v="1"/>
    <s v="No"/>
    <e v="#N/A"/>
    <x v="48"/>
    <e v="#N/A"/>
    <x v="3"/>
    <e v="#N/A"/>
    <x v="17"/>
  </r>
  <r>
    <s v="Id1757"/>
    <s v="Mr. Kyle "/>
    <n v="37.380000000000003"/>
    <x v="0"/>
    <n v="6.05"/>
    <x v="1"/>
    <s v="yes"/>
    <x v="0"/>
    <x v="0"/>
    <n v="0"/>
    <s v="No"/>
    <e v="#N/A"/>
    <x v="48"/>
    <e v="#N/A"/>
    <x v="3"/>
    <e v="#N/A"/>
    <x v="17"/>
  </r>
  <r>
    <s v="Id1758"/>
    <s v="  "/>
    <n v="31.12"/>
    <x v="0"/>
    <n v="4.76"/>
    <x v="2"/>
    <s v="yes"/>
    <x v="0"/>
    <x v="1"/>
    <n v="1"/>
    <s v="No"/>
    <e v="#N/A"/>
    <x v="48"/>
    <e v="#N/A"/>
    <x v="3"/>
    <e v="#N/A"/>
    <x v="17"/>
  </r>
  <r>
    <s v="Id1759"/>
    <s v="Mr. David "/>
    <n v="22.01"/>
    <x v="2"/>
    <n v="6.72"/>
    <x v="0"/>
    <s v="yes"/>
    <x v="0"/>
    <x v="0"/>
    <n v="1"/>
    <s v="No"/>
    <e v="#N/A"/>
    <x v="48"/>
    <e v="#N/A"/>
    <x v="3"/>
    <e v="#N/A"/>
    <x v="17"/>
  </r>
  <r>
    <s v="Id1760"/>
    <s v="Mr. Masahiro "/>
    <n v="27.645"/>
    <x v="1"/>
    <n v="5.7"/>
    <x v="1"/>
    <s v="No"/>
    <x v="0"/>
    <x v="0"/>
    <n v="0"/>
    <s v="No"/>
    <e v="#N/A"/>
    <x v="48"/>
    <e v="#N/A"/>
    <x v="3"/>
    <e v="#N/A"/>
    <x v="17"/>
  </r>
  <r>
    <s v="Id1761"/>
    <s v="Mr. Logan "/>
    <n v="29.64"/>
    <x v="1"/>
    <n v="5.31"/>
    <x v="2"/>
    <s v="yes"/>
    <x v="0"/>
    <x v="0"/>
    <n v="0"/>
    <s v="No"/>
    <e v="#N/A"/>
    <x v="48"/>
    <e v="#N/A"/>
    <x v="3"/>
    <e v="#N/A"/>
    <x v="17"/>
  </r>
  <r>
    <s v="Id1762"/>
    <s v="Ms. Stephanie "/>
    <n v="33.700000000000003"/>
    <x v="0"/>
    <n v="4.32"/>
    <x v="2"/>
    <s v="yes"/>
    <x v="0"/>
    <x v="0"/>
    <n v="1"/>
    <s v="No"/>
    <e v="#N/A"/>
    <x v="48"/>
    <e v="#N/A"/>
    <x v="3"/>
    <e v="#N/A"/>
    <x v="17"/>
  </r>
  <r>
    <s v="Id1763"/>
    <s v="Ms. Angela "/>
    <n v="27.5"/>
    <x v="1"/>
    <n v="4.2300000000000004"/>
    <x v="2"/>
    <s v="yes"/>
    <x v="0"/>
    <x v="0"/>
    <n v="1"/>
    <s v="No"/>
    <e v="#N/A"/>
    <x v="48"/>
    <e v="#N/A"/>
    <x v="3"/>
    <e v="#N/A"/>
    <x v="17"/>
  </r>
  <r>
    <s v="Id1764"/>
    <s v="Ms. Britt "/>
    <n v="16.12"/>
    <x v="3"/>
    <n v="6.09"/>
    <x v="1"/>
    <s v="No"/>
    <x v="0"/>
    <x v="0"/>
    <n v="0"/>
    <s v="No"/>
    <e v="#N/A"/>
    <x v="48"/>
    <e v="#N/A"/>
    <x v="3"/>
    <e v="#N/A"/>
    <x v="17"/>
  </r>
  <r>
    <s v="Id1765"/>
    <s v="Ms. Joyce "/>
    <n v="26.73"/>
    <x v="1"/>
    <n v="4.74"/>
    <x v="2"/>
    <s v="yes"/>
    <x v="0"/>
    <x v="0"/>
    <n v="1"/>
    <s v="No"/>
    <e v="#N/A"/>
    <x v="48"/>
    <e v="#N/A"/>
    <x v="3"/>
    <e v="#N/A"/>
    <x v="17"/>
  </r>
  <r>
    <s v="Id1766"/>
    <s v="Mr. Ben "/>
    <n v="37.25"/>
    <x v="0"/>
    <n v="6.23"/>
    <x v="1"/>
    <s v="yes"/>
    <x v="0"/>
    <x v="0"/>
    <n v="0"/>
    <s v="No"/>
    <e v="#N/A"/>
    <x v="48"/>
    <e v="#N/A"/>
    <x v="3"/>
    <e v="#N/A"/>
    <x v="17"/>
  </r>
  <r>
    <s v="Id1767"/>
    <s v="Ms. Sarah "/>
    <n v="23.56"/>
    <x v="2"/>
    <n v="5.45"/>
    <x v="2"/>
    <s v="yes"/>
    <x v="0"/>
    <x v="0"/>
    <n v="1"/>
    <s v="No"/>
    <e v="#N/A"/>
    <x v="48"/>
    <e v="#N/A"/>
    <x v="3"/>
    <e v="#N/A"/>
    <x v="17"/>
  </r>
  <r>
    <s v="Id1768"/>
    <s v="Ms. Sarah "/>
    <n v="15.84"/>
    <x v="3"/>
    <n v="10.34"/>
    <x v="0"/>
    <s v="No"/>
    <x v="0"/>
    <x v="0"/>
    <n v="2"/>
    <s v="No"/>
    <e v="#N/A"/>
    <x v="48"/>
    <e v="#N/A"/>
    <x v="3"/>
    <e v="#N/A"/>
    <x v="17"/>
  </r>
  <r>
    <s v="Id1769"/>
    <s v="Ms. Katie "/>
    <n v="36.630000000000003"/>
    <x v="0"/>
    <n v="5.15"/>
    <x v="2"/>
    <s v="No"/>
    <x v="0"/>
    <x v="0"/>
    <n v="0"/>
    <s v="No"/>
    <e v="#N/A"/>
    <x v="48"/>
    <e v="#N/A"/>
    <x v="3"/>
    <e v="#N/A"/>
    <x v="17"/>
  </r>
  <r>
    <s v="Id1770"/>
    <s v="Ms. Michaela "/>
    <n v="16.47"/>
    <x v="3"/>
    <n v="11.72"/>
    <x v="0"/>
    <s v="No"/>
    <x v="0"/>
    <x v="0"/>
    <n v="0"/>
    <s v="No"/>
    <e v="#N/A"/>
    <x v="48"/>
    <e v="#N/A"/>
    <x v="3"/>
    <e v="#N/A"/>
    <x v="17"/>
  </r>
  <r>
    <s v="Id1771"/>
    <s v="Ms. Shalaleh "/>
    <n v="25.8"/>
    <x v="1"/>
    <n v="5.29"/>
    <x v="2"/>
    <s v="No"/>
    <x v="0"/>
    <x v="0"/>
    <n v="0"/>
    <s v="No"/>
    <e v="#N/A"/>
    <x v="48"/>
    <e v="#N/A"/>
    <x v="3"/>
    <e v="#N/A"/>
    <x v="17"/>
  </r>
  <r>
    <s v="Id1772"/>
    <s v="Ms. Karen "/>
    <n v="23.6"/>
    <x v="2"/>
    <n v="4.33"/>
    <x v="2"/>
    <s v="No"/>
    <x v="0"/>
    <x v="0"/>
    <n v="0"/>
    <s v="No"/>
    <e v="#N/A"/>
    <x v="48"/>
    <e v="#N/A"/>
    <x v="3"/>
    <e v="#N/A"/>
    <x v="17"/>
  </r>
  <r>
    <s v="Id1773"/>
    <s v="Ms. Zuzana "/>
    <n v="32.11"/>
    <x v="0"/>
    <n v="6.24"/>
    <x v="1"/>
    <s v="No"/>
    <x v="0"/>
    <x v="1"/>
    <n v="1"/>
    <s v="No"/>
    <e v="#N/A"/>
    <x v="48"/>
    <e v="#N/A"/>
    <x v="3"/>
    <e v="#N/A"/>
    <x v="17"/>
  </r>
  <r>
    <s v="Id1774"/>
    <s v="Mr. Daniel "/>
    <n v="30.114999999999998"/>
    <x v="0"/>
    <n v="11.61"/>
    <x v="0"/>
    <s v="No"/>
    <x v="0"/>
    <x v="0"/>
    <n v="0"/>
    <s v="No"/>
    <e v="#N/A"/>
    <x v="48"/>
    <e v="#N/A"/>
    <x v="3"/>
    <e v="#N/A"/>
    <x v="17"/>
  </r>
  <r>
    <s v="Id1775"/>
    <s v="Ms. Alexandra "/>
    <n v="20.28"/>
    <x v="2"/>
    <n v="11.07"/>
    <x v="0"/>
    <s v="yes"/>
    <x v="0"/>
    <x v="0"/>
    <n v="0"/>
    <s v="No"/>
    <e v="#N/A"/>
    <x v="48"/>
    <e v="#N/A"/>
    <x v="3"/>
    <e v="#N/A"/>
    <x v="17"/>
  </r>
  <r>
    <s v="Id1776"/>
    <s v="Ms. Jessica "/>
    <n v="20.234999999999999"/>
    <x v="2"/>
    <n v="5.19"/>
    <x v="2"/>
    <s v="No"/>
    <x v="0"/>
    <x v="1"/>
    <n v="1"/>
    <s v="No"/>
    <e v="#N/A"/>
    <x v="48"/>
    <e v="#N/A"/>
    <x v="3"/>
    <e v="#N/A"/>
    <x v="17"/>
  </r>
  <r>
    <s v="Id1777"/>
    <s v="Mr. Matthew "/>
    <n v="25.27"/>
    <x v="1"/>
    <n v="5.7"/>
    <x v="1"/>
    <s v="yes"/>
    <x v="0"/>
    <x v="0"/>
    <n v="1"/>
    <s v="No"/>
    <e v="#N/A"/>
    <x v="48"/>
    <e v="#N/A"/>
    <x v="3"/>
    <e v="#N/A"/>
    <x v="17"/>
  </r>
  <r>
    <s v="Id1778"/>
    <s v="Ms. Nadine "/>
    <n v="24.24"/>
    <x v="2"/>
    <n v="6.15"/>
    <x v="1"/>
    <s v="No"/>
    <x v="0"/>
    <x v="0"/>
    <n v="0"/>
    <s v="No"/>
    <e v="#N/A"/>
    <x v="48"/>
    <e v="#N/A"/>
    <x v="3"/>
    <e v="#N/A"/>
    <x v="17"/>
  </r>
  <r>
    <s v="Id1779"/>
    <s v="Mr. Peter "/>
    <n v="35.75"/>
    <x v="0"/>
    <n v="5.07"/>
    <x v="2"/>
    <s v="No"/>
    <x v="0"/>
    <x v="0"/>
    <n v="0"/>
    <s v="No"/>
    <e v="#N/A"/>
    <x v="48"/>
    <e v="#N/A"/>
    <x v="3"/>
    <e v="#N/A"/>
    <x v="17"/>
  </r>
  <r>
    <s v="Id1780"/>
    <s v="Ms. Colleen "/>
    <n v="29.92"/>
    <x v="1"/>
    <n v="10.97"/>
    <x v="0"/>
    <s v="yes"/>
    <x v="0"/>
    <x v="0"/>
    <n v="1"/>
    <s v="No"/>
    <e v="#N/A"/>
    <x v="48"/>
    <e v="#N/A"/>
    <x v="3"/>
    <e v="#N/A"/>
    <x v="17"/>
  </r>
  <r>
    <s v="Id1781"/>
    <s v="Ms. Julie "/>
    <n v="26.2"/>
    <x v="1"/>
    <n v="10.93"/>
    <x v="0"/>
    <s v="yes"/>
    <x v="0"/>
    <x v="0"/>
    <n v="1"/>
    <s v="No"/>
    <e v="#N/A"/>
    <x v="48"/>
    <e v="#N/A"/>
    <x v="3"/>
    <e v="#N/A"/>
    <x v="17"/>
  </r>
  <r>
    <s v="Id1782"/>
    <s v="Mr. Douglas "/>
    <n v="26.695"/>
    <x v="1"/>
    <n v="4.21"/>
    <x v="2"/>
    <s v="yes"/>
    <x v="0"/>
    <x v="1"/>
    <n v="1"/>
    <s v="No"/>
    <e v="#N/A"/>
    <x v="48"/>
    <e v="#N/A"/>
    <x v="3"/>
    <e v="#N/A"/>
    <x v="17"/>
  </r>
  <r>
    <s v="Id1783"/>
    <s v="Ms. Catherine "/>
    <n v="23.16"/>
    <x v="2"/>
    <n v="5.5"/>
    <x v="2"/>
    <s v="No"/>
    <x v="0"/>
    <x v="0"/>
    <n v="0"/>
    <s v="No"/>
    <e v="#N/A"/>
    <x v="48"/>
    <e v="#N/A"/>
    <x v="3"/>
    <e v="#N/A"/>
    <x v="17"/>
  </r>
  <r>
    <s v="Id1784"/>
    <s v="Mr. James "/>
    <n v="32.585000000000001"/>
    <x v="0"/>
    <n v="4.93"/>
    <x v="2"/>
    <s v="yes"/>
    <x v="0"/>
    <x v="0"/>
    <n v="1"/>
    <s v="No"/>
    <e v="#N/A"/>
    <x v="48"/>
    <e v="#N/A"/>
    <x v="3"/>
    <e v="#N/A"/>
    <x v="17"/>
  </r>
  <r>
    <s v="Id1785"/>
    <s v="Mr. Youngseong "/>
    <n v="33.97"/>
    <x v="0"/>
    <n v="5.6"/>
    <x v="2"/>
    <s v="yes"/>
    <x v="0"/>
    <x v="0"/>
    <n v="0"/>
    <s v="No"/>
    <e v="#N/A"/>
    <x v="48"/>
    <e v="#N/A"/>
    <x v="3"/>
    <e v="#N/A"/>
    <x v="17"/>
  </r>
  <r>
    <s v="Id1786"/>
    <s v="Mr. John "/>
    <n v="16.57"/>
    <x v="3"/>
    <n v="9.99"/>
    <x v="0"/>
    <s v="No"/>
    <x v="0"/>
    <x v="0"/>
    <n v="0"/>
    <s v="No"/>
    <e v="#N/A"/>
    <x v="48"/>
    <e v="#N/A"/>
    <x v="3"/>
    <e v="#N/A"/>
    <x v="17"/>
  </r>
  <r>
    <s v="Id1787"/>
    <s v="Mr. Brandon "/>
    <n v="17.55"/>
    <x v="3"/>
    <n v="5.93"/>
    <x v="1"/>
    <s v="No"/>
    <x v="0"/>
    <x v="1"/>
    <n v="1"/>
    <s v="No"/>
    <e v="#N/A"/>
    <x v="48"/>
    <e v="#N/A"/>
    <x v="3"/>
    <e v="#N/A"/>
    <x v="17"/>
  </r>
  <r>
    <s v="Id1788"/>
    <s v="Mr. Sean "/>
    <n v="29.41"/>
    <x v="1"/>
    <n v="6.29"/>
    <x v="1"/>
    <s v="yes"/>
    <x v="0"/>
    <x v="0"/>
    <n v="1"/>
    <s v="No"/>
    <e v="#N/A"/>
    <x v="48"/>
    <e v="#N/A"/>
    <x v="3"/>
    <e v="#N/A"/>
    <x v="17"/>
  </r>
  <r>
    <s v="Id1789"/>
    <s v="Mr. Scott "/>
    <n v="17.91"/>
    <x v="3"/>
    <n v="5.65"/>
    <x v="2"/>
    <s v="No"/>
    <x v="0"/>
    <x v="0"/>
    <n v="1"/>
    <s v="No"/>
    <e v="#N/A"/>
    <x v="48"/>
    <e v="#N/A"/>
    <x v="3"/>
    <e v="#N/A"/>
    <x v="17"/>
  </r>
  <r>
    <s v="Id1790"/>
    <s v="Mr. Janez "/>
    <n v="31.57"/>
    <x v="0"/>
    <n v="6.15"/>
    <x v="1"/>
    <s v="No"/>
    <x v="0"/>
    <x v="0"/>
    <n v="1"/>
    <s v="No"/>
    <e v="#N/A"/>
    <x v="48"/>
    <e v="#N/A"/>
    <x v="3"/>
    <e v="#N/A"/>
    <x v="17"/>
  </r>
  <r>
    <s v="Id1791"/>
    <s v="Mr. John "/>
    <n v="33.18"/>
    <x v="0"/>
    <n v="5.22"/>
    <x v="2"/>
    <s v="No"/>
    <x v="1"/>
    <x v="0"/>
    <n v="1"/>
    <s v="No"/>
    <e v="#N/A"/>
    <x v="48"/>
    <e v="#N/A"/>
    <x v="3"/>
    <e v="#N/A"/>
    <x v="17"/>
  </r>
  <r>
    <s v="Id1792"/>
    <s v="Ms. Heather "/>
    <n v="37"/>
    <x v="0"/>
    <n v="11.66"/>
    <x v="0"/>
    <s v="No"/>
    <x v="0"/>
    <x v="0"/>
    <n v="0"/>
    <s v="No"/>
    <e v="#N/A"/>
    <x v="48"/>
    <e v="#N/A"/>
    <x v="3"/>
    <e v="#N/A"/>
    <x v="17"/>
  </r>
  <r>
    <s v="Id1793"/>
    <s v="Mr. Michael "/>
    <n v="18.905000000000001"/>
    <x v="2"/>
    <n v="4.91"/>
    <x v="2"/>
    <s v="yes"/>
    <x v="0"/>
    <x v="0"/>
    <n v="1"/>
    <s v="No"/>
    <e v="#N/A"/>
    <x v="48"/>
    <e v="#N/A"/>
    <x v="3"/>
    <e v="#N/A"/>
    <x v="17"/>
  </r>
  <r>
    <s v="Id1794"/>
    <s v="Ms. Kathleen "/>
    <n v="20.03"/>
    <x v="2"/>
    <n v="9.25"/>
    <x v="0"/>
    <s v="yes"/>
    <x v="0"/>
    <x v="0"/>
    <n v="0"/>
    <s v="No"/>
    <e v="#N/A"/>
    <x v="48"/>
    <e v="#N/A"/>
    <x v="3"/>
    <e v="#N/A"/>
    <x v="17"/>
  </r>
  <r>
    <s v="Id1795"/>
    <s v="Mr. Ryan "/>
    <n v="16.7"/>
    <x v="3"/>
    <n v="11.48"/>
    <x v="0"/>
    <s v="No"/>
    <x v="0"/>
    <x v="0"/>
    <n v="0"/>
    <s v="No"/>
    <e v="#N/A"/>
    <x v="48"/>
    <e v="#N/A"/>
    <x v="3"/>
    <e v="#N/A"/>
    <x v="17"/>
  </r>
  <r>
    <s v="Id1796"/>
    <s v="Ms. Sara "/>
    <n v="39.82"/>
    <x v="0"/>
    <n v="6.06"/>
    <x v="1"/>
    <s v="No"/>
    <x v="0"/>
    <x v="0"/>
    <n v="0"/>
    <s v="No"/>
    <e v="#N/A"/>
    <x v="48"/>
    <e v="#N/A"/>
    <x v="3"/>
    <e v="#N/A"/>
    <x v="17"/>
  </r>
  <r>
    <s v="Id1797"/>
    <s v="Mr. Deniz "/>
    <n v="22.04"/>
    <x v="2"/>
    <n v="5.86"/>
    <x v="1"/>
    <s v="No"/>
    <x v="0"/>
    <x v="0"/>
    <n v="1"/>
    <s v="No"/>
    <e v="#N/A"/>
    <x v="48"/>
    <e v="#N/A"/>
    <x v="3"/>
    <e v="#N/A"/>
    <x v="17"/>
  </r>
  <r>
    <s v="Id1798"/>
    <s v="Ms. Shannon "/>
    <n v="28.27"/>
    <x v="1"/>
    <n v="5.33"/>
    <x v="2"/>
    <s v="No"/>
    <x v="0"/>
    <x v="0"/>
    <n v="0"/>
    <s v="No"/>
    <e v="#N/A"/>
    <x v="48"/>
    <e v="#N/A"/>
    <x v="3"/>
    <e v="#N/A"/>
    <x v="17"/>
  </r>
  <r>
    <s v="Id1799"/>
    <s v="Ms. Kaitlin "/>
    <n v="18.5"/>
    <x v="2"/>
    <n v="5.33"/>
    <x v="2"/>
    <s v="No"/>
    <x v="0"/>
    <x v="0"/>
    <n v="0"/>
    <s v="No"/>
    <e v="#N/A"/>
    <x v="48"/>
    <e v="#N/A"/>
    <x v="3"/>
    <e v="#N/A"/>
    <x v="17"/>
  </r>
  <r>
    <s v="Id1800"/>
    <s v="  "/>
    <n v="38.6"/>
    <x v="0"/>
    <n v="6.02"/>
    <x v="1"/>
    <s v="No"/>
    <x v="0"/>
    <x v="0"/>
    <n v="1"/>
    <s v="No"/>
    <e v="#N/A"/>
    <x v="48"/>
    <e v="#N/A"/>
    <x v="3"/>
    <e v="#N/A"/>
    <x v="17"/>
  </r>
  <r>
    <s v="Id1801"/>
    <s v="Ms. Kristen "/>
    <n v="43.12"/>
    <x v="0"/>
    <n v="6.25"/>
    <x v="1"/>
    <s v="No"/>
    <x v="0"/>
    <x v="0"/>
    <n v="1"/>
    <s v="No"/>
    <e v="#N/A"/>
    <x v="48"/>
    <e v="#N/A"/>
    <x v="3"/>
    <e v="#N/A"/>
    <x v="17"/>
  </r>
  <r>
    <s v="Id1802"/>
    <s v="Mr. Daniel "/>
    <n v="30.5"/>
    <x v="0"/>
    <n v="4.8099999999999996"/>
    <x v="2"/>
    <s v="No"/>
    <x v="0"/>
    <x v="0"/>
    <n v="1"/>
    <s v="No"/>
    <e v="#N/A"/>
    <x v="48"/>
    <e v="#N/A"/>
    <x v="3"/>
    <e v="#N/A"/>
    <x v="17"/>
  </r>
  <r>
    <s v="Id1803"/>
    <s v="Mr. Jonathan "/>
    <n v="27.61"/>
    <x v="1"/>
    <n v="4.5999999999999996"/>
    <x v="2"/>
    <s v="No"/>
    <x v="0"/>
    <x v="0"/>
    <n v="1"/>
    <s v="No"/>
    <e v="#N/A"/>
    <x v="48"/>
    <e v="#N/A"/>
    <x v="3"/>
    <e v="#N/A"/>
    <x v="17"/>
  </r>
  <r>
    <s v="Id1804"/>
    <s v="Mr. Troy "/>
    <n v="27.1"/>
    <x v="1"/>
    <n v="5.08"/>
    <x v="2"/>
    <s v="No"/>
    <x v="0"/>
    <x v="0"/>
    <n v="1"/>
    <s v="No"/>
    <e v="#N/A"/>
    <x v="48"/>
    <e v="#N/A"/>
    <x v="3"/>
    <e v="#N/A"/>
    <x v="17"/>
  </r>
  <r>
    <s v="Id1805"/>
    <s v="Mr. Daniel "/>
    <n v="35.93"/>
    <x v="0"/>
    <n v="5.43"/>
    <x v="2"/>
    <s v="No"/>
    <x v="1"/>
    <x v="0"/>
    <n v="1"/>
    <s v="No"/>
    <e v="#N/A"/>
    <x v="48"/>
    <e v="#N/A"/>
    <x v="3"/>
    <e v="#N/A"/>
    <x v="17"/>
  </r>
  <r>
    <s v="Id1806"/>
    <s v="Ms. Lauren "/>
    <n v="32.68"/>
    <x v="0"/>
    <n v="5.44"/>
    <x v="2"/>
    <s v="No"/>
    <x v="0"/>
    <x v="0"/>
    <n v="0"/>
    <s v="No"/>
    <e v="#N/A"/>
    <x v="48"/>
    <e v="#N/A"/>
    <x v="3"/>
    <e v="#N/A"/>
    <x v="17"/>
  </r>
  <r>
    <s v="Id1807"/>
    <s v="Ms. Jennefer "/>
    <n v="20.74"/>
    <x v="2"/>
    <n v="11.69"/>
    <x v="0"/>
    <s v="yes"/>
    <x v="0"/>
    <x v="0"/>
    <n v="1"/>
    <s v="No"/>
    <e v="#N/A"/>
    <x v="48"/>
    <e v="#N/A"/>
    <x v="3"/>
    <e v="#N/A"/>
    <x v="17"/>
  </r>
  <r>
    <s v="Id1808"/>
    <s v="Ms. Tracey "/>
    <n v="15.57"/>
    <x v="3"/>
    <n v="6.07"/>
    <x v="1"/>
    <s v="No"/>
    <x v="0"/>
    <x v="0"/>
    <n v="0"/>
    <s v="No"/>
    <e v="#N/A"/>
    <x v="48"/>
    <e v="#N/A"/>
    <x v="3"/>
    <e v="#N/A"/>
    <x v="17"/>
  </r>
  <r>
    <s v="Id1809"/>
    <s v="Ms. Ashley "/>
    <n v="23.844999999999999"/>
    <x v="2"/>
    <n v="4.3600000000000003"/>
    <x v="2"/>
    <s v="No"/>
    <x v="0"/>
    <x v="0"/>
    <n v="0"/>
    <s v="No"/>
    <e v="#N/A"/>
    <x v="48"/>
    <e v="#N/A"/>
    <x v="3"/>
    <e v="#N/A"/>
    <x v="17"/>
  </r>
  <r>
    <s v="Id1810"/>
    <s v="Ms. Cindy "/>
    <n v="22.895"/>
    <x v="2"/>
    <n v="5.24"/>
    <x v="2"/>
    <s v="No"/>
    <x v="0"/>
    <x v="0"/>
    <n v="1"/>
    <s v="No"/>
    <e v="#N/A"/>
    <x v="48"/>
    <e v="#N/A"/>
    <x v="3"/>
    <e v="#N/A"/>
    <x v="17"/>
  </r>
  <r>
    <s v="Id1811"/>
    <s v="Ms. Esther "/>
    <n v="21.945"/>
    <x v="2"/>
    <n v="5.37"/>
    <x v="2"/>
    <s v="No"/>
    <x v="0"/>
    <x v="0"/>
    <n v="1"/>
    <s v="No"/>
    <e v="#N/A"/>
    <x v="48"/>
    <e v="#N/A"/>
    <x v="3"/>
    <e v="#N/A"/>
    <x v="17"/>
  </r>
  <r>
    <s v="Id1812"/>
    <s v="Ms. Jackie "/>
    <n v="19.47"/>
    <x v="2"/>
    <n v="6.6"/>
    <x v="0"/>
    <s v="yes"/>
    <x v="0"/>
    <x v="0"/>
    <n v="0"/>
    <s v="No"/>
    <e v="#N/A"/>
    <x v="48"/>
    <e v="#N/A"/>
    <x v="3"/>
    <e v="#N/A"/>
    <x v="17"/>
  </r>
  <r>
    <s v="Id1813"/>
    <s v="Mr. Timothy "/>
    <n v="15.61"/>
    <x v="3"/>
    <n v="5.77"/>
    <x v="1"/>
    <s v="No"/>
    <x v="0"/>
    <x v="0"/>
    <n v="0"/>
    <s v="No"/>
    <e v="#N/A"/>
    <x v="48"/>
    <e v="#N/A"/>
    <x v="3"/>
    <e v="#N/A"/>
    <x v="17"/>
  </r>
  <r>
    <s v="Id1814"/>
    <s v="Ms. Lauren "/>
    <n v="28.6"/>
    <x v="1"/>
    <n v="6.08"/>
    <x v="1"/>
    <s v="No"/>
    <x v="0"/>
    <x v="1"/>
    <n v="1"/>
    <s v="No"/>
    <e v="#N/A"/>
    <x v="48"/>
    <e v="#N/A"/>
    <x v="3"/>
    <e v="#N/A"/>
    <x v="17"/>
  </r>
  <r>
    <s v="Id1815"/>
    <s v="Mr. Benjamin "/>
    <n v="46.53"/>
    <x v="0"/>
    <n v="4.16"/>
    <x v="2"/>
    <s v="No"/>
    <x v="0"/>
    <x v="0"/>
    <n v="0"/>
    <s v="No"/>
    <e v="#N/A"/>
    <x v="48"/>
    <e v="#N/A"/>
    <x v="3"/>
    <e v="#N/A"/>
    <x v="17"/>
  </r>
  <r>
    <s v="Id1816"/>
    <s v="Mr. Hugo "/>
    <n v="34.99"/>
    <x v="0"/>
    <n v="5.0999999999999996"/>
    <x v="2"/>
    <s v="No"/>
    <x v="0"/>
    <x v="1"/>
    <n v="1"/>
    <s v="No"/>
    <e v="#N/A"/>
    <x v="48"/>
    <e v="#N/A"/>
    <x v="3"/>
    <e v="#N/A"/>
    <x v="17"/>
  </r>
  <r>
    <s v="Id1817"/>
    <s v="Mr. Daniel "/>
    <n v="17.05"/>
    <x v="3"/>
    <n v="5.3"/>
    <x v="2"/>
    <s v="No"/>
    <x v="0"/>
    <x v="1"/>
    <n v="1"/>
    <s v="No"/>
    <e v="#N/A"/>
    <x v="48"/>
    <e v="#N/A"/>
    <x v="3"/>
    <e v="#N/A"/>
    <x v="17"/>
  </r>
  <r>
    <s v="Id1818"/>
    <s v="Mr. Justin "/>
    <n v="37.18"/>
    <x v="0"/>
    <n v="4.9000000000000004"/>
    <x v="2"/>
    <s v="No"/>
    <x v="0"/>
    <x v="0"/>
    <n v="0"/>
    <s v="No"/>
    <e v="#N/A"/>
    <x v="48"/>
    <e v="#N/A"/>
    <x v="3"/>
    <e v="#N/A"/>
    <x v="17"/>
  </r>
  <r>
    <s v="Id1819"/>
    <s v="Mr. Colin "/>
    <n v="35.200000000000003"/>
    <x v="0"/>
    <n v="5.55"/>
    <x v="2"/>
    <s v="No"/>
    <x v="0"/>
    <x v="0"/>
    <n v="0"/>
    <s v="No"/>
    <e v="#N/A"/>
    <x v="48"/>
    <e v="#N/A"/>
    <x v="3"/>
    <e v="#N/A"/>
    <x v="17"/>
  </r>
  <r>
    <s v="Id1820"/>
    <s v="Mr. Rob "/>
    <n v="37.335000000000001"/>
    <x v="0"/>
    <n v="4.95"/>
    <x v="2"/>
    <s v="No"/>
    <x v="0"/>
    <x v="0"/>
    <n v="0"/>
    <s v="No"/>
    <e v="#N/A"/>
    <x v="48"/>
    <e v="#N/A"/>
    <x v="3"/>
    <e v="#N/A"/>
    <x v="17"/>
  </r>
  <r>
    <s v="Id1821"/>
    <s v="Mr. Patrick "/>
    <n v="27.265000000000001"/>
    <x v="1"/>
    <n v="6.46"/>
    <x v="1"/>
    <s v="yes"/>
    <x v="0"/>
    <x v="0"/>
    <n v="0"/>
    <s v="No"/>
    <e v="#N/A"/>
    <x v="48"/>
    <e v="#N/A"/>
    <x v="3"/>
    <e v="#N/A"/>
    <x v="17"/>
  </r>
  <r>
    <s v="Id1822"/>
    <s v="Mr. Austin "/>
    <n v="30.8"/>
    <x v="0"/>
    <n v="4.9000000000000004"/>
    <x v="2"/>
    <s v="yes"/>
    <x v="0"/>
    <x v="0"/>
    <n v="0"/>
    <s v="No"/>
    <e v="#N/A"/>
    <x v="48"/>
    <e v="#N/A"/>
    <x v="3"/>
    <e v="#N/A"/>
    <x v="17"/>
  </r>
  <r>
    <s v="Id1823"/>
    <s v="Ms. Brittany "/>
    <n v="30.21"/>
    <x v="0"/>
    <n v="5.21"/>
    <x v="2"/>
    <s v="No"/>
    <x v="0"/>
    <x v="0"/>
    <n v="1"/>
    <s v="No"/>
    <e v="#N/A"/>
    <x v="48"/>
    <e v="#N/A"/>
    <x v="3"/>
    <e v="#N/A"/>
    <x v="17"/>
  </r>
  <r>
    <s v="Id1824"/>
    <s v="Mr. Matthew "/>
    <n v="35.340000000000003"/>
    <x v="0"/>
    <n v="4.13"/>
    <x v="2"/>
    <s v="No"/>
    <x v="1"/>
    <x v="0"/>
    <n v="1"/>
    <s v="No"/>
    <e v="#N/A"/>
    <x v="48"/>
    <e v="#N/A"/>
    <x v="3"/>
    <e v="#N/A"/>
    <x v="17"/>
  </r>
  <r>
    <s v="Id1825"/>
    <s v="Ms. Becky "/>
    <n v="26.695"/>
    <x v="1"/>
    <n v="5.28"/>
    <x v="2"/>
    <s v="No"/>
    <x v="0"/>
    <x v="0"/>
    <n v="0"/>
    <s v="No"/>
    <e v="#N/A"/>
    <x v="48"/>
    <e v="#N/A"/>
    <x v="3"/>
    <e v="#N/A"/>
    <x v="17"/>
  </r>
  <r>
    <s v="Id1826"/>
    <s v="Ms. Virginie "/>
    <n v="29.355"/>
    <x v="1"/>
    <n v="4.68"/>
    <x v="2"/>
    <s v="yes"/>
    <x v="0"/>
    <x v="0"/>
    <n v="0"/>
    <s v="No"/>
    <e v="#N/A"/>
    <x v="48"/>
    <e v="#N/A"/>
    <x v="3"/>
    <e v="#N/A"/>
    <x v="17"/>
  </r>
  <r>
    <s v="Id1827"/>
    <s v="Ms. Allison "/>
    <n v="29.59"/>
    <x v="1"/>
    <n v="4.0599999999999996"/>
    <x v="2"/>
    <s v="No"/>
    <x v="0"/>
    <x v="0"/>
    <n v="0"/>
    <s v="No"/>
    <e v="#N/A"/>
    <x v="48"/>
    <e v="#N/A"/>
    <x v="3"/>
    <e v="#N/A"/>
    <x v="17"/>
  </r>
  <r>
    <s v="Id1828"/>
    <s v="Ms. Julie "/>
    <n v="31.35"/>
    <x v="0"/>
    <n v="4.2"/>
    <x v="2"/>
    <s v="No"/>
    <x v="1"/>
    <x v="0"/>
    <n v="1"/>
    <s v="No"/>
    <e v="#N/A"/>
    <x v="48"/>
    <e v="#N/A"/>
    <x v="3"/>
    <e v="#N/A"/>
    <x v="17"/>
  </r>
  <r>
    <s v="Id1829"/>
    <s v="Ms. Katherine "/>
    <n v="20.52"/>
    <x v="2"/>
    <n v="4.83"/>
    <x v="2"/>
    <s v="No"/>
    <x v="0"/>
    <x v="0"/>
    <n v="0"/>
    <s v="No"/>
    <e v="#N/A"/>
    <x v="48"/>
    <e v="#N/A"/>
    <x v="3"/>
    <e v="#N/A"/>
    <x v="17"/>
  </r>
  <r>
    <s v="Id1830"/>
    <s v="Mr. Caleb "/>
    <n v="42.9"/>
    <x v="0"/>
    <n v="4.87"/>
    <x v="2"/>
    <s v="yes"/>
    <x v="0"/>
    <x v="0"/>
    <n v="1"/>
    <s v="No"/>
    <e v="#N/A"/>
    <x v="48"/>
    <e v="#N/A"/>
    <x v="3"/>
    <e v="#N/A"/>
    <x v="17"/>
  </r>
  <r>
    <s v="Id1831"/>
    <s v="Ms. Jaime "/>
    <n v="24.6"/>
    <x v="2"/>
    <n v="5.86"/>
    <x v="1"/>
    <s v="No"/>
    <x v="0"/>
    <x v="1"/>
    <n v="1"/>
    <s v="No"/>
    <e v="#N/A"/>
    <x v="48"/>
    <e v="#N/A"/>
    <x v="3"/>
    <e v="#N/A"/>
    <x v="17"/>
  </r>
  <r>
    <s v="Id1832"/>
    <s v="Ms. Hannah "/>
    <n v="28.405000000000001"/>
    <x v="1"/>
    <n v="4.12"/>
    <x v="2"/>
    <s v="No"/>
    <x v="0"/>
    <x v="0"/>
    <n v="1"/>
    <s v="No"/>
    <e v="#N/A"/>
    <x v="48"/>
    <e v="#N/A"/>
    <x v="3"/>
    <e v="#N/A"/>
    <x v="17"/>
  </r>
  <r>
    <s v="Id1833"/>
    <s v="Mr. Zachariah "/>
    <n v="34.674999999999997"/>
    <x v="0"/>
    <n v="5.71"/>
    <x v="1"/>
    <s v="yes"/>
    <x v="0"/>
    <x v="0"/>
    <n v="1"/>
    <s v="No"/>
    <e v="#N/A"/>
    <x v="48"/>
    <e v="#N/A"/>
    <x v="3"/>
    <e v="#N/A"/>
    <x v="17"/>
  </r>
  <r>
    <s v="Id1834"/>
    <s v="Ms. Patricia "/>
    <n v="18.850000000000001"/>
    <x v="2"/>
    <n v="6.03"/>
    <x v="1"/>
    <s v="No"/>
    <x v="0"/>
    <x v="0"/>
    <n v="1"/>
    <s v="No"/>
    <e v="#N/A"/>
    <x v="48"/>
    <e v="#N/A"/>
    <x v="3"/>
    <e v="#N/A"/>
    <x v="17"/>
  </r>
  <r>
    <s v="Id1835"/>
    <s v="Mrs. Elizabeth "/>
    <n v="34.130000000000003"/>
    <x v="0"/>
    <n v="5.65"/>
    <x v="2"/>
    <s v="No"/>
    <x v="0"/>
    <x v="1"/>
    <n v="1"/>
    <s v="No"/>
    <e v="#N/A"/>
    <x v="48"/>
    <e v="#N/A"/>
    <x v="3"/>
    <e v="#N/A"/>
    <x v="17"/>
  </r>
  <r>
    <s v="Id1836"/>
    <s v="Mr. Benjamin "/>
    <n v="17.34"/>
    <x v="3"/>
    <n v="5.05"/>
    <x v="2"/>
    <s v="No"/>
    <x v="0"/>
    <x v="0"/>
    <n v="0"/>
    <s v="No"/>
    <e v="#N/A"/>
    <x v="48"/>
    <e v="#N/A"/>
    <x v="3"/>
    <e v="#N/A"/>
    <x v="17"/>
  </r>
  <r>
    <s v="Id1837"/>
    <s v="Mr. Breno "/>
    <n v="17.440000000000001"/>
    <x v="3"/>
    <n v="6.26"/>
    <x v="1"/>
    <s v="No"/>
    <x v="0"/>
    <x v="0"/>
    <n v="0"/>
    <s v="No"/>
    <e v="#N/A"/>
    <x v="48"/>
    <e v="#N/A"/>
    <x v="3"/>
    <e v="#N/A"/>
    <x v="17"/>
  </r>
  <r>
    <s v="Id1838"/>
    <s v="Mr. Takaya "/>
    <n v="33.659999999999997"/>
    <x v="0"/>
    <n v="4.08"/>
    <x v="2"/>
    <s v="yes"/>
    <x v="0"/>
    <x v="1"/>
    <n v="1"/>
    <s v="No"/>
    <e v="#N/A"/>
    <x v="48"/>
    <e v="#N/A"/>
    <x v="3"/>
    <e v="#N/A"/>
    <x v="17"/>
  </r>
  <r>
    <s v="Id1839"/>
    <s v="Mr. Thomas "/>
    <n v="21.375"/>
    <x v="2"/>
    <n v="6.19"/>
    <x v="1"/>
    <s v="yes"/>
    <x v="0"/>
    <x v="0"/>
    <n v="1"/>
    <s v="No"/>
    <e v="#N/A"/>
    <x v="48"/>
    <e v="#N/A"/>
    <x v="3"/>
    <e v="#N/A"/>
    <x v="17"/>
  </r>
  <r>
    <s v="Id1840"/>
    <s v="Mr. Bradley "/>
    <n v="27.14"/>
    <x v="1"/>
    <n v="6.01"/>
    <x v="1"/>
    <s v="No"/>
    <x v="0"/>
    <x v="0"/>
    <n v="1"/>
    <s v="No"/>
    <e v="#N/A"/>
    <x v="48"/>
    <e v="#N/A"/>
    <x v="3"/>
    <e v="#N/A"/>
    <x v="17"/>
  </r>
  <r>
    <s v="Id1841"/>
    <s v="Ms. Megan "/>
    <n v="35.78"/>
    <x v="0"/>
    <n v="6.07"/>
    <x v="1"/>
    <s v="No"/>
    <x v="1"/>
    <x v="0"/>
    <n v="1"/>
    <s v="No"/>
    <e v="#N/A"/>
    <x v="48"/>
    <e v="#N/A"/>
    <x v="3"/>
    <e v="#N/A"/>
    <x v="17"/>
  </r>
  <r>
    <s v="Id1842"/>
    <s v="Ms. Ruby "/>
    <n v="34.96"/>
    <x v="0"/>
    <n v="5.63"/>
    <x v="2"/>
    <s v="No"/>
    <x v="0"/>
    <x v="0"/>
    <n v="0"/>
    <s v="No"/>
    <e v="#N/A"/>
    <x v="48"/>
    <e v="#N/A"/>
    <x v="3"/>
    <e v="#N/A"/>
    <x v="17"/>
  </r>
  <r>
    <s v="Id1843"/>
    <s v="Mr. Bart "/>
    <n v="38.39"/>
    <x v="0"/>
    <n v="6.05"/>
    <x v="1"/>
    <s v="No"/>
    <x v="0"/>
    <x v="0"/>
    <n v="0"/>
    <s v="No"/>
    <e v="#N/A"/>
    <x v="48"/>
    <e v="#N/A"/>
    <x v="3"/>
    <e v="#N/A"/>
    <x v="17"/>
  </r>
  <r>
    <s v="Id1844"/>
    <s v="Mr. Robert "/>
    <n v="33.82"/>
    <x v="0"/>
    <n v="4.6500000000000004"/>
    <x v="2"/>
    <s v="No"/>
    <x v="0"/>
    <x v="0"/>
    <n v="0"/>
    <s v="No"/>
    <e v="#N/A"/>
    <x v="48"/>
    <e v="#N/A"/>
    <x v="3"/>
    <e v="#N/A"/>
    <x v="17"/>
  </r>
  <r>
    <s v="Id1845"/>
    <s v="Mr. Adam "/>
    <n v="27.835000000000001"/>
    <x v="1"/>
    <n v="5.37"/>
    <x v="2"/>
    <s v="No"/>
    <x v="0"/>
    <x v="0"/>
    <n v="0"/>
    <s v="No"/>
    <e v="#N/A"/>
    <x v="48"/>
    <e v="#N/A"/>
    <x v="3"/>
    <e v="#N/A"/>
    <x v="17"/>
  </r>
  <r>
    <s v="Id1846"/>
    <s v="Mr. Yemane "/>
    <n v="33"/>
    <x v="0"/>
    <n v="5.39"/>
    <x v="2"/>
    <s v="No"/>
    <x v="0"/>
    <x v="0"/>
    <n v="0"/>
    <s v="No"/>
    <e v="#N/A"/>
    <x v="48"/>
    <e v="#N/A"/>
    <x v="3"/>
    <e v="#N/A"/>
    <x v="17"/>
  </r>
  <r>
    <s v="Id1847"/>
    <s v="Mr. Jesse "/>
    <n v="26.885000000000002"/>
    <x v="1"/>
    <n v="5.86"/>
    <x v="1"/>
    <s v="No"/>
    <x v="0"/>
    <x v="0"/>
    <n v="0"/>
    <s v="No"/>
    <e v="#N/A"/>
    <x v="48"/>
    <e v="#N/A"/>
    <x v="3"/>
    <e v="#N/A"/>
    <x v="17"/>
  </r>
  <r>
    <s v="Id1848"/>
    <s v="Mr. Bird "/>
    <n v="29.26"/>
    <x v="1"/>
    <n v="4.4400000000000004"/>
    <x v="2"/>
    <s v="No"/>
    <x v="0"/>
    <x v="0"/>
    <n v="0"/>
    <s v="No"/>
    <e v="#N/A"/>
    <x v="48"/>
    <e v="#N/A"/>
    <x v="3"/>
    <e v="#N/A"/>
    <x v="17"/>
  </r>
  <r>
    <s v="Id1849"/>
    <s v="Mr. Patrick "/>
    <n v="26.98"/>
    <x v="1"/>
    <n v="4.41"/>
    <x v="2"/>
    <s v="No"/>
    <x v="0"/>
    <x v="0"/>
    <n v="0"/>
    <s v="No"/>
    <e v="#N/A"/>
    <x v="48"/>
    <e v="#N/A"/>
    <x v="3"/>
    <e v="#N/A"/>
    <x v="17"/>
  </r>
  <r>
    <s v="Id1850"/>
    <s v="Mr. Kyle "/>
    <n v="32.11"/>
    <x v="0"/>
    <n v="5.19"/>
    <x v="2"/>
    <s v="No"/>
    <x v="0"/>
    <x v="1"/>
    <n v="1"/>
    <s v="No"/>
    <e v="#N/A"/>
    <x v="48"/>
    <e v="#N/A"/>
    <x v="3"/>
    <e v="#N/A"/>
    <x v="17"/>
  </r>
  <r>
    <s v="Id1851"/>
    <s v="Mr. Ryan "/>
    <n v="31.73"/>
    <x v="0"/>
    <n v="5.16"/>
    <x v="2"/>
    <s v="No"/>
    <x v="0"/>
    <x v="1"/>
    <n v="1"/>
    <s v="No"/>
    <e v="#N/A"/>
    <x v="48"/>
    <e v="#N/A"/>
    <x v="3"/>
    <e v="#N/A"/>
    <x v="17"/>
  </r>
  <r>
    <s v="Id1852"/>
    <s v="Mr. Yuri "/>
    <n v="22.515000000000001"/>
    <x v="2"/>
    <n v="4.24"/>
    <x v="2"/>
    <s v="No"/>
    <x v="0"/>
    <x v="0"/>
    <n v="0"/>
    <s v="No"/>
    <e v="#N/A"/>
    <x v="48"/>
    <e v="#N/A"/>
    <x v="3"/>
    <e v="#N/A"/>
    <x v="17"/>
  </r>
  <r>
    <s v="Id1853"/>
    <s v="Mr. Ryan "/>
    <n v="25.9"/>
    <x v="1"/>
    <n v="5.45"/>
    <x v="2"/>
    <s v="No"/>
    <x v="0"/>
    <x v="0"/>
    <n v="1"/>
    <s v="No"/>
    <e v="#N/A"/>
    <x v="48"/>
    <e v="#N/A"/>
    <x v="3"/>
    <e v="#N/A"/>
    <x v="17"/>
  </r>
  <r>
    <s v="Id1854"/>
    <s v="Ms. Debbie "/>
    <n v="27.72"/>
    <x v="1"/>
    <n v="5.03"/>
    <x v="2"/>
    <s v="yes"/>
    <x v="0"/>
    <x v="0"/>
    <n v="1"/>
    <s v="No"/>
    <e v="#N/A"/>
    <x v="48"/>
    <e v="#N/A"/>
    <x v="3"/>
    <e v="#N/A"/>
    <x v="17"/>
  </r>
  <r>
    <s v="Id1855"/>
    <s v="Mr. Mark "/>
    <n v="31.5"/>
    <x v="0"/>
    <n v="9.6199999999999992"/>
    <x v="0"/>
    <s v="yes"/>
    <x v="0"/>
    <x v="0"/>
    <n v="1"/>
    <s v="No"/>
    <e v="#N/A"/>
    <x v="48"/>
    <e v="#N/A"/>
    <x v="3"/>
    <e v="#N/A"/>
    <x v="17"/>
  </r>
  <r>
    <s v="Id1856"/>
    <s v="Mr. Christopher "/>
    <n v="29.7"/>
    <x v="1"/>
    <n v="6.77"/>
    <x v="0"/>
    <s v="yes"/>
    <x v="0"/>
    <x v="0"/>
    <n v="1"/>
    <s v="No"/>
    <e v="#N/A"/>
    <x v="48"/>
    <e v="#N/A"/>
    <x v="3"/>
    <e v="#N/A"/>
    <x v="17"/>
  </r>
  <r>
    <s v="Id1857"/>
    <s v="Ms. Daniell "/>
    <n v="21.26"/>
    <x v="2"/>
    <n v="5.36"/>
    <x v="2"/>
    <s v="yes"/>
    <x v="0"/>
    <x v="0"/>
    <n v="1"/>
    <s v="No"/>
    <e v="#N/A"/>
    <x v="48"/>
    <e v="#N/A"/>
    <x v="3"/>
    <e v="#N/A"/>
    <x v="17"/>
  </r>
  <r>
    <s v="Id1858"/>
    <s v="Mr. Janne "/>
    <n v="17.09"/>
    <x v="3"/>
    <n v="5.69"/>
    <x v="2"/>
    <s v="No"/>
    <x v="0"/>
    <x v="0"/>
    <n v="0"/>
    <s v="No"/>
    <e v="#N/A"/>
    <x v="48"/>
    <e v="#N/A"/>
    <x v="3"/>
    <e v="#N/A"/>
    <x v="17"/>
  </r>
  <r>
    <s v="Id1859"/>
    <s v="Ms. Martina "/>
    <n v="24.3"/>
    <x v="2"/>
    <n v="4.9000000000000004"/>
    <x v="2"/>
    <s v="yes"/>
    <x v="0"/>
    <x v="1"/>
    <n v="1"/>
    <s v="No"/>
    <e v="#N/A"/>
    <x v="48"/>
    <e v="#N/A"/>
    <x v="3"/>
    <e v="#N/A"/>
    <x v="17"/>
  </r>
  <r>
    <s v="Id1860"/>
    <s v="Ms. Elizabeth "/>
    <n v="29.734999999999999"/>
    <x v="1"/>
    <n v="5.78"/>
    <x v="1"/>
    <s v="No"/>
    <x v="0"/>
    <x v="0"/>
    <n v="0"/>
    <s v="No"/>
    <e v="#N/A"/>
    <x v="48"/>
    <e v="#N/A"/>
    <x v="3"/>
    <e v="#N/A"/>
    <x v="17"/>
  </r>
  <r>
    <s v="Id1861"/>
    <s v="Ms. Stephanie "/>
    <n v="29.26"/>
    <x v="1"/>
    <n v="4.7"/>
    <x v="2"/>
    <s v="No"/>
    <x v="0"/>
    <x v="0"/>
    <n v="0"/>
    <s v="No"/>
    <e v="#N/A"/>
    <x v="48"/>
    <e v="#N/A"/>
    <x v="3"/>
    <e v="#N/A"/>
    <x v="17"/>
  </r>
  <r>
    <s v="Id1862"/>
    <s v="Ms. Katie "/>
    <n v="33"/>
    <x v="0"/>
    <n v="6.28"/>
    <x v="1"/>
    <s v="No"/>
    <x v="0"/>
    <x v="0"/>
    <n v="0"/>
    <s v="No"/>
    <e v="#N/A"/>
    <x v="48"/>
    <e v="#N/A"/>
    <x v="3"/>
    <e v="#N/A"/>
    <x v="17"/>
  </r>
  <r>
    <s v="Id1863"/>
    <s v="Ms. Callie "/>
    <n v="31.065000000000001"/>
    <x v="0"/>
    <n v="4.2300000000000004"/>
    <x v="2"/>
    <s v="No"/>
    <x v="0"/>
    <x v="0"/>
    <n v="0"/>
    <s v="No"/>
    <e v="#N/A"/>
    <x v="48"/>
    <e v="#N/A"/>
    <x v="3"/>
    <e v="#N/A"/>
    <x v="17"/>
  </r>
  <r>
    <s v="Id1864"/>
    <s v="Ms. Inna "/>
    <n v="26.51"/>
    <x v="1"/>
    <n v="6.17"/>
    <x v="1"/>
    <s v="No"/>
    <x v="0"/>
    <x v="0"/>
    <n v="0"/>
    <s v="No"/>
    <e v="#N/A"/>
    <x v="48"/>
    <e v="#N/A"/>
    <x v="3"/>
    <e v="#N/A"/>
    <x v="17"/>
  </r>
  <r>
    <s v="Id1865"/>
    <s v="Ms. Mary "/>
    <n v="28.88"/>
    <x v="1"/>
    <n v="4.96"/>
    <x v="2"/>
    <s v="No"/>
    <x v="0"/>
    <x v="0"/>
    <n v="0"/>
    <s v="No"/>
    <e v="#N/A"/>
    <x v="48"/>
    <e v="#N/A"/>
    <x v="3"/>
    <e v="#N/A"/>
    <x v="17"/>
  </r>
  <r>
    <s v="Id1866"/>
    <s v="Mr. Samuel "/>
    <n v="35.814999999999998"/>
    <x v="0"/>
    <n v="5.1100000000000003"/>
    <x v="2"/>
    <s v="yes"/>
    <x v="0"/>
    <x v="0"/>
    <n v="1"/>
    <s v="No"/>
    <e v="#N/A"/>
    <x v="48"/>
    <e v="#N/A"/>
    <x v="3"/>
    <e v="#N/A"/>
    <x v="17"/>
  </r>
  <r>
    <s v="Id1867"/>
    <s v="Ms. Kimberly "/>
    <n v="21.28"/>
    <x v="2"/>
    <n v="4.05"/>
    <x v="2"/>
    <s v="No"/>
    <x v="1"/>
    <x v="0"/>
    <n v="1"/>
    <s v="No"/>
    <e v="#N/A"/>
    <x v="48"/>
    <e v="#N/A"/>
    <x v="3"/>
    <e v="#N/A"/>
    <x v="17"/>
  </r>
  <r>
    <s v="Id1868"/>
    <s v="Mr. Tom "/>
    <n v="33.81"/>
    <x v="0"/>
    <n v="6.49"/>
    <x v="1"/>
    <s v="No"/>
    <x v="0"/>
    <x v="1"/>
    <n v="1"/>
    <s v="No"/>
    <e v="#N/A"/>
    <x v="48"/>
    <e v="#N/A"/>
    <x v="3"/>
    <e v="#N/A"/>
    <x v="17"/>
  </r>
  <r>
    <s v="Id1869"/>
    <s v="Mr. Zachary "/>
    <n v="44.22"/>
    <x v="0"/>
    <n v="4.1900000000000004"/>
    <x v="2"/>
    <s v="No"/>
    <x v="0"/>
    <x v="0"/>
    <n v="1"/>
    <s v="No"/>
    <e v="#N/A"/>
    <x v="48"/>
    <e v="#N/A"/>
    <x v="3"/>
    <e v="#N/A"/>
    <x v="17"/>
  </r>
  <r>
    <s v="Id1870"/>
    <s v="Mr. Dane "/>
    <n v="15.46"/>
    <x v="3"/>
    <n v="4.99"/>
    <x v="2"/>
    <s v="yes"/>
    <x v="0"/>
    <x v="1"/>
    <n v="1"/>
    <s v="No"/>
    <e v="#N/A"/>
    <x v="48"/>
    <e v="#N/A"/>
    <x v="3"/>
    <e v="#N/A"/>
    <x v="17"/>
  </r>
  <r>
    <s v="Id1871"/>
    <s v="Mr. Dougie "/>
    <n v="30.3"/>
    <x v="0"/>
    <n v="4.7699999999999996"/>
    <x v="2"/>
    <s v="yes"/>
    <x v="0"/>
    <x v="0"/>
    <n v="1"/>
    <s v="No"/>
    <e v="#N/A"/>
    <x v="48"/>
    <e v="#N/A"/>
    <x v="3"/>
    <e v="#N/A"/>
    <x v="17"/>
  </r>
  <r>
    <s v="Id1872"/>
    <s v="Mr. Jeremiah "/>
    <n v="16.670000000000002"/>
    <x v="3"/>
    <n v="5.46"/>
    <x v="2"/>
    <s v="No"/>
    <x v="0"/>
    <x v="0"/>
    <n v="0"/>
    <s v="No"/>
    <e v="#N/A"/>
    <x v="48"/>
    <e v="#N/A"/>
    <x v="3"/>
    <e v="#N/A"/>
    <x v="17"/>
  </r>
  <r>
    <s v="Id1873"/>
    <s v="Mr. Ashley "/>
    <n v="28.594999999999999"/>
    <x v="1"/>
    <n v="5.43"/>
    <x v="2"/>
    <s v="No"/>
    <x v="0"/>
    <x v="0"/>
    <n v="0"/>
    <s v="No"/>
    <e v="#N/A"/>
    <x v="48"/>
    <e v="#N/A"/>
    <x v="3"/>
    <e v="#N/A"/>
    <x v="17"/>
  </r>
  <r>
    <s v="Id1874"/>
    <s v="Mr. Turner "/>
    <n v="25.934999999999999"/>
    <x v="1"/>
    <n v="4.29"/>
    <x v="2"/>
    <s v="No"/>
    <x v="0"/>
    <x v="0"/>
    <n v="0"/>
    <s v="No"/>
    <e v="#N/A"/>
    <x v="48"/>
    <e v="#N/A"/>
    <x v="3"/>
    <e v="#N/A"/>
    <x v="17"/>
  </r>
  <r>
    <s v="Id1875"/>
    <s v="Mr. Roger "/>
    <n v="27.645"/>
    <x v="1"/>
    <n v="5.25"/>
    <x v="2"/>
    <s v="No"/>
    <x v="0"/>
    <x v="0"/>
    <n v="1"/>
    <s v="No"/>
    <e v="#N/A"/>
    <x v="48"/>
    <e v="#N/A"/>
    <x v="3"/>
    <e v="#N/A"/>
    <x v="17"/>
  </r>
  <r>
    <s v="Id1876"/>
    <s v="Ms. Pamela "/>
    <n v="30.1"/>
    <x v="0"/>
    <n v="4.04"/>
    <x v="2"/>
    <s v="No"/>
    <x v="0"/>
    <x v="0"/>
    <n v="1"/>
    <s v="No"/>
    <e v="#N/A"/>
    <x v="48"/>
    <e v="#N/A"/>
    <x v="3"/>
    <e v="#N/A"/>
    <x v="17"/>
  </r>
  <r>
    <s v="Id1877"/>
    <s v="Ms. Allison "/>
    <n v="26.79"/>
    <x v="1"/>
    <n v="5"/>
    <x v="2"/>
    <s v="yes"/>
    <x v="0"/>
    <x v="1"/>
    <n v="1"/>
    <s v="No"/>
    <e v="#N/A"/>
    <x v="48"/>
    <e v="#N/A"/>
    <x v="3"/>
    <e v="#N/A"/>
    <x v="17"/>
  </r>
  <r>
    <s v="Id1878"/>
    <s v="Mrs. Katherine "/>
    <n v="27.1"/>
    <x v="1"/>
    <n v="4.01"/>
    <x v="2"/>
    <s v="yes"/>
    <x v="0"/>
    <x v="0"/>
    <n v="1"/>
    <s v="No"/>
    <e v="#N/A"/>
    <x v="48"/>
    <e v="#N/A"/>
    <x v="3"/>
    <e v="#N/A"/>
    <x v="17"/>
  </r>
  <r>
    <s v="Id1879"/>
    <s v="Ms. Robin "/>
    <n v="24.31"/>
    <x v="2"/>
    <n v="5.4"/>
    <x v="2"/>
    <s v="No"/>
    <x v="0"/>
    <x v="0"/>
    <n v="0"/>
    <s v="No"/>
    <e v="#N/A"/>
    <x v="48"/>
    <e v="#N/A"/>
    <x v="3"/>
    <e v="#N/A"/>
    <x v="17"/>
  </r>
  <r>
    <s v="Id1880"/>
    <s v="Ms. Terri "/>
    <n v="15.53"/>
    <x v="3"/>
    <n v="5.81"/>
    <x v="1"/>
    <s v="No"/>
    <x v="0"/>
    <x v="0"/>
    <n v="1"/>
    <s v="No"/>
    <e v="#N/A"/>
    <x v="48"/>
    <e v="#N/A"/>
    <x v="3"/>
    <e v="#N/A"/>
    <x v="17"/>
  </r>
  <r>
    <s v="Id1881"/>
    <s v="Mr. Eddie "/>
    <n v="30.7"/>
    <x v="0"/>
    <n v="5.82"/>
    <x v="1"/>
    <s v="No"/>
    <x v="0"/>
    <x v="0"/>
    <n v="1"/>
    <s v="No"/>
    <e v="#N/A"/>
    <x v="48"/>
    <e v="#N/A"/>
    <x v="3"/>
    <e v="#N/A"/>
    <x v="17"/>
  </r>
  <r>
    <s v="Id1882"/>
    <s v="Ms. Pamela "/>
    <n v="33.33"/>
    <x v="0"/>
    <n v="4.82"/>
    <x v="2"/>
    <s v="No"/>
    <x v="0"/>
    <x v="0"/>
    <n v="1"/>
    <s v="No"/>
    <e v="#N/A"/>
    <x v="48"/>
    <e v="#N/A"/>
    <x v="3"/>
    <e v="#N/A"/>
    <x v="17"/>
  </r>
  <r>
    <s v="Id1883"/>
    <s v="Ms. Joyce "/>
    <n v="32.4"/>
    <x v="0"/>
    <n v="5.08"/>
    <x v="2"/>
    <s v="No"/>
    <x v="0"/>
    <x v="0"/>
    <n v="1"/>
    <s v="No"/>
    <e v="#N/A"/>
    <x v="48"/>
    <e v="#N/A"/>
    <x v="3"/>
    <e v="#N/A"/>
    <x v="17"/>
  </r>
  <r>
    <s v="Id1884"/>
    <s v="Ms. Alison "/>
    <n v="27.93"/>
    <x v="1"/>
    <n v="5.59"/>
    <x v="2"/>
    <s v="No"/>
    <x v="0"/>
    <x v="0"/>
    <n v="1"/>
    <s v="No"/>
    <e v="#N/A"/>
    <x v="48"/>
    <e v="#N/A"/>
    <x v="3"/>
    <e v="#N/A"/>
    <x v="17"/>
  </r>
  <r>
    <s v="Id1885"/>
    <s v="Ms. Tammara "/>
    <n v="21.754999999999999"/>
    <x v="2"/>
    <n v="5.12"/>
    <x v="2"/>
    <s v="No"/>
    <x v="0"/>
    <x v="0"/>
    <n v="0"/>
    <s v="No"/>
    <e v="#N/A"/>
    <x v="48"/>
    <e v="#N/A"/>
    <x v="3"/>
    <e v="#N/A"/>
    <x v="17"/>
  </r>
  <r>
    <s v="Id1886"/>
    <s v="Ms. Dorota "/>
    <n v="25.934999999999999"/>
    <x v="1"/>
    <n v="4.95"/>
    <x v="2"/>
    <s v="No"/>
    <x v="0"/>
    <x v="0"/>
    <n v="0"/>
    <s v="No"/>
    <e v="#N/A"/>
    <x v="48"/>
    <e v="#N/A"/>
    <x v="3"/>
    <e v="#N/A"/>
    <x v="17"/>
  </r>
  <r>
    <s v="Id1887"/>
    <s v="Mr. Jose "/>
    <n v="31.5"/>
    <x v="0"/>
    <n v="6.16"/>
    <x v="1"/>
    <s v="No"/>
    <x v="0"/>
    <x v="0"/>
    <n v="0"/>
    <s v="No"/>
    <e v="#N/A"/>
    <x v="48"/>
    <e v="#N/A"/>
    <x v="3"/>
    <e v="#N/A"/>
    <x v="17"/>
  </r>
  <r>
    <s v="Id1888"/>
    <s v="Mr. Peter "/>
    <n v="30.03"/>
    <x v="0"/>
    <n v="6.41"/>
    <x v="1"/>
    <s v="No"/>
    <x v="0"/>
    <x v="0"/>
    <n v="0"/>
    <s v="No"/>
    <e v="#N/A"/>
    <x v="48"/>
    <e v="#N/A"/>
    <x v="3"/>
    <e v="#N/A"/>
    <x v="17"/>
  </r>
  <r>
    <s v="Id1889"/>
    <s v="Mr. Bryant "/>
    <n v="33.479999999999997"/>
    <x v="0"/>
    <n v="8.94"/>
    <x v="0"/>
    <s v="No"/>
    <x v="0"/>
    <x v="0"/>
    <n v="0"/>
    <s v="No"/>
    <e v="#N/A"/>
    <x v="48"/>
    <e v="#N/A"/>
    <x v="3"/>
    <e v="#N/A"/>
    <x v="17"/>
  </r>
  <r>
    <s v="Id1890"/>
    <s v="Ms. Christina "/>
    <n v="16.510000000000002"/>
    <x v="3"/>
    <n v="4.42"/>
    <x v="2"/>
    <s v="yes"/>
    <x v="0"/>
    <x v="1"/>
    <n v="1"/>
    <s v="No"/>
    <e v="#N/A"/>
    <x v="48"/>
    <e v="#N/A"/>
    <x v="3"/>
    <e v="#N/A"/>
    <x v="17"/>
  </r>
  <r>
    <s v="Id1891"/>
    <s v="Mr. John "/>
    <n v="33.155000000000001"/>
    <x v="0"/>
    <n v="5.3"/>
    <x v="2"/>
    <s v="yes"/>
    <x v="0"/>
    <x v="0"/>
    <n v="1"/>
    <s v="No"/>
    <e v="#N/A"/>
    <x v="48"/>
    <e v="#N/A"/>
    <x v="3"/>
    <e v="#N/A"/>
    <x v="17"/>
  </r>
  <r>
    <s v="Id1892"/>
    <s v="Mr. Eduardo "/>
    <n v="37.29"/>
    <x v="0"/>
    <n v="4.6399999999999997"/>
    <x v="2"/>
    <s v="No"/>
    <x v="0"/>
    <x v="1"/>
    <n v="1"/>
    <s v="No"/>
    <e v="#N/A"/>
    <x v="48"/>
    <e v="#N/A"/>
    <x v="3"/>
    <e v="#N/A"/>
    <x v="17"/>
  </r>
  <r>
    <s v="Id1893"/>
    <s v="Ms. Laura "/>
    <n v="20.23"/>
    <x v="2"/>
    <n v="6.16"/>
    <x v="1"/>
    <s v="yes"/>
    <x v="0"/>
    <x v="0"/>
    <n v="1"/>
    <s v="No"/>
    <e v="#N/A"/>
    <x v="48"/>
    <e v="#N/A"/>
    <x v="3"/>
    <e v="#N/A"/>
    <x v="17"/>
  </r>
  <r>
    <s v="Id1894"/>
    <s v="Mr. Charlie "/>
    <n v="28.975000000000001"/>
    <x v="1"/>
    <n v="4.12"/>
    <x v="2"/>
    <s v="No"/>
    <x v="0"/>
    <x v="1"/>
    <n v="1"/>
    <s v="No"/>
    <e v="#N/A"/>
    <x v="48"/>
    <e v="#N/A"/>
    <x v="3"/>
    <e v="#N/A"/>
    <x v="17"/>
  </r>
  <r>
    <s v="Id1895"/>
    <s v="Ms. Melissa "/>
    <n v="16.420000000000002"/>
    <x v="3"/>
    <n v="5.77"/>
    <x v="1"/>
    <s v="yes"/>
    <x v="0"/>
    <x v="1"/>
    <n v="1"/>
    <s v="No"/>
    <e v="#N/A"/>
    <x v="48"/>
    <e v="#N/A"/>
    <x v="3"/>
    <e v="#N/A"/>
    <x v="17"/>
  </r>
  <r>
    <s v="Id1896"/>
    <s v="Mr. Dan "/>
    <n v="17.559999999999999"/>
    <x v="3"/>
    <n v="6.2"/>
    <x v="1"/>
    <s v="No"/>
    <x v="0"/>
    <x v="0"/>
    <n v="1"/>
    <s v="No"/>
    <e v="#N/A"/>
    <x v="48"/>
    <e v="#N/A"/>
    <x v="3"/>
    <e v="#N/A"/>
    <x v="17"/>
  </r>
  <r>
    <s v="Id1897"/>
    <s v="Mr. Matthew "/>
    <n v="24.13"/>
    <x v="2"/>
    <n v="4.3899999999999997"/>
    <x v="2"/>
    <s v="No"/>
    <x v="0"/>
    <x v="0"/>
    <n v="1"/>
    <s v="No"/>
    <e v="#N/A"/>
    <x v="48"/>
    <e v="#N/A"/>
    <x v="3"/>
    <e v="#N/A"/>
    <x v="17"/>
  </r>
  <r>
    <s v="Id1898"/>
    <s v="Mr. Wesley "/>
    <n v="19.95"/>
    <x v="2"/>
    <n v="5.13"/>
    <x v="2"/>
    <s v="No"/>
    <x v="1"/>
    <x v="0"/>
    <n v="2"/>
    <s v="No"/>
    <e v="#N/A"/>
    <x v="48"/>
    <e v="#N/A"/>
    <x v="3"/>
    <e v="#N/A"/>
    <x v="17"/>
  </r>
  <r>
    <s v="Id1899"/>
    <s v="Mr. Christopher "/>
    <n v="21.24"/>
    <x v="2"/>
    <n v="4.49"/>
    <x v="2"/>
    <s v="No"/>
    <x v="0"/>
    <x v="0"/>
    <n v="0"/>
    <s v="No"/>
    <e v="#N/A"/>
    <x v="48"/>
    <e v="#N/A"/>
    <x v="3"/>
    <e v="#N/A"/>
    <x v="17"/>
  </r>
  <r>
    <s v="Id1900"/>
    <s v="Ms. Jessica "/>
    <n v="44.22"/>
    <x v="0"/>
    <n v="6.35"/>
    <x v="1"/>
    <s v="No"/>
    <x v="0"/>
    <x v="0"/>
    <n v="0"/>
    <s v="No"/>
    <e v="#N/A"/>
    <x v="48"/>
    <e v="#N/A"/>
    <x v="3"/>
    <e v="#N/A"/>
    <x v="17"/>
  </r>
  <r>
    <s v="Id1901"/>
    <s v="Ms. Christin "/>
    <n v="41.1"/>
    <x v="0"/>
    <n v="5.79"/>
    <x v="1"/>
    <s v="No"/>
    <x v="0"/>
    <x v="0"/>
    <n v="0"/>
    <s v="No"/>
    <e v="#N/A"/>
    <x v="48"/>
    <e v="#N/A"/>
    <x v="3"/>
    <e v="#N/A"/>
    <x v="17"/>
  </r>
  <r>
    <s v="Id1902"/>
    <s v="Ms. Sara "/>
    <n v="34.200000000000003"/>
    <x v="0"/>
    <n v="4.78"/>
    <x v="2"/>
    <s v="yes"/>
    <x v="0"/>
    <x v="0"/>
    <n v="0"/>
    <s v="No"/>
    <e v="#N/A"/>
    <x v="48"/>
    <e v="#N/A"/>
    <x v="3"/>
    <e v="#N/A"/>
    <x v="17"/>
  </r>
  <r>
    <s v="Id1903"/>
    <s v="Ms. Elizabeth "/>
    <n v="29.92"/>
    <x v="1"/>
    <n v="6.02"/>
    <x v="1"/>
    <s v="yes"/>
    <x v="0"/>
    <x v="0"/>
    <n v="0"/>
    <s v="No"/>
    <e v="#N/A"/>
    <x v="48"/>
    <e v="#N/A"/>
    <x v="3"/>
    <e v="#N/A"/>
    <x v="17"/>
  </r>
  <r>
    <s v="Id1904"/>
    <s v="Ms. Margaret "/>
    <n v="28.93"/>
    <x v="1"/>
    <n v="4.4400000000000004"/>
    <x v="2"/>
    <s v="No"/>
    <x v="0"/>
    <x v="0"/>
    <n v="0"/>
    <s v="No"/>
    <e v="#N/A"/>
    <x v="48"/>
    <e v="#N/A"/>
    <x v="3"/>
    <e v="#N/A"/>
    <x v="17"/>
  </r>
  <r>
    <s v="Id1905"/>
    <s v="Ms. Tiffany "/>
    <n v="31.254999999999999"/>
    <x v="0"/>
    <n v="5.84"/>
    <x v="1"/>
    <s v="yes"/>
    <x v="0"/>
    <x v="0"/>
    <n v="1"/>
    <s v="No"/>
    <e v="#N/A"/>
    <x v="48"/>
    <e v="#N/A"/>
    <x v="3"/>
    <e v="#N/A"/>
    <x v="17"/>
  </r>
  <r>
    <s v="Id1906"/>
    <s v="Mr. David "/>
    <n v="29.83"/>
    <x v="1"/>
    <n v="5.39"/>
    <x v="2"/>
    <s v="No"/>
    <x v="0"/>
    <x v="0"/>
    <n v="0"/>
    <s v="No"/>
    <e v="#N/A"/>
    <x v="48"/>
    <e v="#N/A"/>
    <x v="3"/>
    <e v="#N/A"/>
    <x v="17"/>
  </r>
  <r>
    <s v="Id1907"/>
    <s v="Ms. Christine "/>
    <n v="29.59"/>
    <x v="1"/>
    <n v="6.16"/>
    <x v="1"/>
    <s v="No"/>
    <x v="0"/>
    <x v="1"/>
    <n v="1"/>
    <s v="No"/>
    <e v="#N/A"/>
    <x v="48"/>
    <e v="#N/A"/>
    <x v="3"/>
    <e v="#N/A"/>
    <x v="17"/>
  </r>
  <r>
    <s v="Id1908"/>
    <s v="Ms. Donna "/>
    <n v="31.16"/>
    <x v="0"/>
    <n v="4.49"/>
    <x v="2"/>
    <s v="No"/>
    <x v="0"/>
    <x v="1"/>
    <n v="1"/>
    <s v="No"/>
    <e v="#N/A"/>
    <x v="48"/>
    <e v="#N/A"/>
    <x v="3"/>
    <e v="#N/A"/>
    <x v="17"/>
  </r>
  <r>
    <s v="Id1909"/>
    <s v="Mr. Rod "/>
    <n v="34.21"/>
    <x v="0"/>
    <n v="4.4800000000000004"/>
    <x v="2"/>
    <s v="yes"/>
    <x v="0"/>
    <x v="0"/>
    <n v="1"/>
    <s v="No"/>
    <e v="#N/A"/>
    <x v="48"/>
    <e v="#N/A"/>
    <x v="3"/>
    <e v="#N/A"/>
    <x v="17"/>
  </r>
  <r>
    <s v="Id1910"/>
    <s v="Mr. Joe "/>
    <n v="34.86"/>
    <x v="0"/>
    <n v="10.97"/>
    <x v="0"/>
    <s v="No"/>
    <x v="0"/>
    <x v="0"/>
    <n v="0"/>
    <s v="No"/>
    <e v="#N/A"/>
    <x v="48"/>
    <e v="#N/A"/>
    <x v="3"/>
    <e v="#N/A"/>
    <x v="17"/>
  </r>
  <r>
    <s v="Id1911"/>
    <s v="Ms. Kayleigh "/>
    <n v="34.58"/>
    <x v="0"/>
    <n v="5.14"/>
    <x v="2"/>
    <s v="No"/>
    <x v="1"/>
    <x v="0"/>
    <n v="2"/>
    <s v="No"/>
    <e v="#N/A"/>
    <x v="48"/>
    <e v="#N/A"/>
    <x v="3"/>
    <e v="#N/A"/>
    <x v="17"/>
  </r>
  <r>
    <s v="Id1912"/>
    <s v="Mr. Lorcan "/>
    <n v="17.940000000000001"/>
    <x v="3"/>
    <n v="5.17"/>
    <x v="2"/>
    <s v="yes"/>
    <x v="0"/>
    <x v="0"/>
    <n v="0"/>
    <s v="No"/>
    <e v="#N/A"/>
    <x v="48"/>
    <e v="#N/A"/>
    <x v="3"/>
    <e v="#N/A"/>
    <x v="17"/>
  </r>
  <r>
    <s v="Id1913"/>
    <s v="Mr. Billy "/>
    <n v="26.8"/>
    <x v="1"/>
    <n v="6.18"/>
    <x v="1"/>
    <s v="yes"/>
    <x v="0"/>
    <x v="1"/>
    <n v="1"/>
    <s v="No"/>
    <e v="#N/A"/>
    <x v="48"/>
    <e v="#N/A"/>
    <x v="3"/>
    <e v="#N/A"/>
    <x v="17"/>
  </r>
  <r>
    <s v="Id1914"/>
    <s v="Mr. Paul "/>
    <n v="17.690000000000001"/>
    <x v="3"/>
    <n v="9.07"/>
    <x v="0"/>
    <s v="yes"/>
    <x v="0"/>
    <x v="0"/>
    <n v="0"/>
    <s v="No"/>
    <e v="#N/A"/>
    <x v="48"/>
    <e v="#N/A"/>
    <x v="3"/>
    <e v="#N/A"/>
    <x v="17"/>
  </r>
  <r>
    <s v="Id1915"/>
    <s v="Ms. Brenda "/>
    <n v="25.77"/>
    <x v="1"/>
    <n v="4.43"/>
    <x v="2"/>
    <s v="No"/>
    <x v="0"/>
    <x v="1"/>
    <n v="1"/>
    <s v="No"/>
    <e v="#N/A"/>
    <x v="48"/>
    <e v="#N/A"/>
    <x v="3"/>
    <e v="#N/A"/>
    <x v="17"/>
  </r>
  <r>
    <s v="Id1916"/>
    <s v="Mr. Jeff "/>
    <n v="34.46"/>
    <x v="0"/>
    <n v="4.17"/>
    <x v="2"/>
    <s v="No"/>
    <x v="1"/>
    <x v="0"/>
    <n v="1"/>
    <s v="No"/>
    <e v="#N/A"/>
    <x v="48"/>
    <e v="#N/A"/>
    <x v="3"/>
    <e v="#N/A"/>
    <x v="17"/>
  </r>
  <r>
    <s v="Id1917"/>
    <s v="Mr. Michael "/>
    <n v="30.875"/>
    <x v="0"/>
    <n v="4.95"/>
    <x v="2"/>
    <s v="yes"/>
    <x v="0"/>
    <x v="0"/>
    <n v="0"/>
    <s v="No"/>
    <e v="#N/A"/>
    <x v="48"/>
    <e v="#N/A"/>
    <x v="3"/>
    <e v="#N/A"/>
    <x v="17"/>
  </r>
  <r>
    <s v="Id1918"/>
    <s v="Mr. Jan "/>
    <n v="39.49"/>
    <x v="0"/>
    <n v="5.13"/>
    <x v="2"/>
    <s v="No"/>
    <x v="0"/>
    <x v="0"/>
    <n v="0"/>
    <s v="No"/>
    <e v="#N/A"/>
    <x v="48"/>
    <e v="#N/A"/>
    <x v="3"/>
    <e v="#N/A"/>
    <x v="17"/>
  </r>
  <r>
    <s v="Id1919"/>
    <s v="Mr. Bernard "/>
    <n v="28.88"/>
    <x v="1"/>
    <n v="4.0999999999999996"/>
    <x v="2"/>
    <s v="No"/>
    <x v="0"/>
    <x v="0"/>
    <n v="0"/>
    <s v="No"/>
    <e v="#N/A"/>
    <x v="48"/>
    <e v="#N/A"/>
    <x v="3"/>
    <e v="#N/A"/>
    <x v="17"/>
  </r>
  <r>
    <s v="Id1920"/>
    <s v="Mr. Craig "/>
    <n v="20.234999999999999"/>
    <x v="2"/>
    <n v="5.01"/>
    <x v="2"/>
    <s v="yes"/>
    <x v="0"/>
    <x v="0"/>
    <n v="0"/>
    <s v="No"/>
    <e v="#N/A"/>
    <x v="48"/>
    <e v="#N/A"/>
    <x v="3"/>
    <e v="#N/A"/>
    <x v="17"/>
  </r>
  <r>
    <s v="Id1921"/>
    <s v="Mrs. Bryn "/>
    <n v="30.67"/>
    <x v="0"/>
    <n v="5.09"/>
    <x v="2"/>
    <s v="yes"/>
    <x v="0"/>
    <x v="0"/>
    <n v="0"/>
    <s v="No"/>
    <e v="#N/A"/>
    <x v="48"/>
    <e v="#N/A"/>
    <x v="3"/>
    <e v="#N/A"/>
    <x v="17"/>
  </r>
  <r>
    <s v="Id1922"/>
    <s v="Mr. Michael "/>
    <n v="30.875"/>
    <x v="0"/>
    <n v="6.49"/>
    <x v="1"/>
    <s v="No"/>
    <x v="0"/>
    <x v="0"/>
    <n v="0"/>
    <s v="No"/>
    <e v="#N/A"/>
    <x v="48"/>
    <e v="#N/A"/>
    <x v="3"/>
    <e v="#N/A"/>
    <x v="17"/>
  </r>
  <r>
    <s v="Id1923"/>
    <s v="Mr. Benjamin "/>
    <n v="23.8"/>
    <x v="2"/>
    <n v="4.08"/>
    <x v="2"/>
    <s v="No"/>
    <x v="0"/>
    <x v="0"/>
    <n v="0"/>
    <s v="No"/>
    <e v="#N/A"/>
    <x v="48"/>
    <e v="#N/A"/>
    <x v="3"/>
    <e v="#N/A"/>
    <x v="17"/>
  </r>
  <r>
    <s v="Id1924"/>
    <s v="Mr. Jay "/>
    <n v="15.37"/>
    <x v="3"/>
    <n v="8.6300000000000008"/>
    <x v="0"/>
    <s v="yes"/>
    <x v="0"/>
    <x v="0"/>
    <n v="0"/>
    <s v="No"/>
    <e v="#N/A"/>
    <x v="48"/>
    <e v="#N/A"/>
    <x v="3"/>
    <e v="#N/A"/>
    <x v="17"/>
  </r>
  <r>
    <s v="Id1925"/>
    <s v="Mr. William "/>
    <n v="30.4"/>
    <x v="0"/>
    <n v="5.28"/>
    <x v="2"/>
    <s v="No"/>
    <x v="0"/>
    <x v="0"/>
    <n v="0"/>
    <s v="No"/>
    <e v="#N/A"/>
    <x v="48"/>
    <e v="#N/A"/>
    <x v="3"/>
    <e v="#N/A"/>
    <x v="17"/>
  </r>
  <r>
    <s v="Id1926"/>
    <s v="Ms. Shelley "/>
    <n v="19.48"/>
    <x v="2"/>
    <n v="5.63"/>
    <x v="2"/>
    <s v="yes"/>
    <x v="0"/>
    <x v="0"/>
    <n v="1"/>
    <s v="No"/>
    <e v="#N/A"/>
    <x v="48"/>
    <e v="#N/A"/>
    <x v="3"/>
    <e v="#N/A"/>
    <x v="17"/>
  </r>
  <r>
    <s v="Id1927"/>
    <s v="Ms. Jekaterina "/>
    <n v="16.96"/>
    <x v="3"/>
    <n v="11.47"/>
    <x v="0"/>
    <s v="yes"/>
    <x v="0"/>
    <x v="0"/>
    <n v="0"/>
    <s v="No"/>
    <e v="#N/A"/>
    <x v="48"/>
    <e v="#N/A"/>
    <x v="3"/>
    <e v="#N/A"/>
    <x v="17"/>
  </r>
  <r>
    <s v="Id1928"/>
    <s v="Mr. Daniel "/>
    <n v="19.05"/>
    <x v="2"/>
    <n v="4.92"/>
    <x v="2"/>
    <s v="No"/>
    <x v="0"/>
    <x v="0"/>
    <n v="1"/>
    <s v="No"/>
    <e v="#N/A"/>
    <x v="48"/>
    <e v="#N/A"/>
    <x v="3"/>
    <e v="#N/A"/>
    <x v="17"/>
  </r>
  <r>
    <s v="Id1929"/>
    <s v="Ms. Pauline "/>
    <n v="37.619999999999997"/>
    <x v="0"/>
    <n v="4.18"/>
    <x v="2"/>
    <s v="No"/>
    <x v="0"/>
    <x v="0"/>
    <n v="0"/>
    <s v="No"/>
    <e v="#N/A"/>
    <x v="48"/>
    <e v="#N/A"/>
    <x v="3"/>
    <e v="#N/A"/>
    <x v="17"/>
  </r>
  <r>
    <s v="Id1930"/>
    <s v="Ms. Colleen "/>
    <n v="29.1"/>
    <x v="1"/>
    <n v="4.67"/>
    <x v="2"/>
    <s v="No"/>
    <x v="0"/>
    <x v="0"/>
    <n v="0"/>
    <s v="No"/>
    <e v="#N/A"/>
    <x v="48"/>
    <e v="#N/A"/>
    <x v="3"/>
    <e v="#N/A"/>
    <x v="17"/>
  </r>
  <r>
    <s v="Id1931"/>
    <s v="Ms. Aleah "/>
    <n v="26.62"/>
    <x v="1"/>
    <n v="6.24"/>
    <x v="1"/>
    <s v="No"/>
    <x v="0"/>
    <x v="0"/>
    <n v="0"/>
    <s v="No"/>
    <e v="#N/A"/>
    <x v="48"/>
    <e v="#N/A"/>
    <x v="3"/>
    <e v="#N/A"/>
    <x v="17"/>
  </r>
  <r>
    <s v="Id1932"/>
    <s v="Ms. Mare "/>
    <n v="25.74"/>
    <x v="1"/>
    <n v="5.99"/>
    <x v="1"/>
    <s v="No"/>
    <x v="0"/>
    <x v="0"/>
    <n v="0"/>
    <s v="No"/>
    <e v="#N/A"/>
    <x v="48"/>
    <e v="#N/A"/>
    <x v="3"/>
    <e v="#N/A"/>
    <x v="17"/>
  </r>
  <r>
    <s v="Id1933"/>
    <s v="Mr. Kevin "/>
    <n v="18.22"/>
    <x v="3"/>
    <n v="10.27"/>
    <x v="0"/>
    <s v="yes"/>
    <x v="0"/>
    <x v="0"/>
    <n v="1"/>
    <s v="No"/>
    <e v="#N/A"/>
    <x v="48"/>
    <e v="#N/A"/>
    <x v="3"/>
    <e v="#N/A"/>
    <x v="17"/>
  </r>
  <r>
    <s v="Id1934"/>
    <s v="Ms. Jessica "/>
    <n v="26.03"/>
    <x v="1"/>
    <n v="5.97"/>
    <x v="1"/>
    <s v="No"/>
    <x v="0"/>
    <x v="1"/>
    <n v="1"/>
    <s v="No"/>
    <e v="#N/A"/>
    <x v="48"/>
    <e v="#N/A"/>
    <x v="3"/>
    <e v="#N/A"/>
    <x v="17"/>
  </r>
  <r>
    <s v="Id1935"/>
    <s v="Ms. Amanda "/>
    <n v="17.29"/>
    <x v="3"/>
    <n v="4.9800000000000004"/>
    <x v="2"/>
    <s v="No"/>
    <x v="0"/>
    <x v="0"/>
    <n v="0"/>
    <s v="No"/>
    <e v="#N/A"/>
    <x v="48"/>
    <e v="#N/A"/>
    <x v="3"/>
    <e v="#N/A"/>
    <x v="17"/>
  </r>
  <r>
    <s v="Id1936"/>
    <s v="Mr. Murray "/>
    <n v="18.170000000000002"/>
    <x v="3"/>
    <n v="6.91"/>
    <x v="0"/>
    <s v="yes"/>
    <x v="0"/>
    <x v="0"/>
    <n v="1"/>
    <s v="No"/>
    <e v="#N/A"/>
    <x v="48"/>
    <e v="#N/A"/>
    <x v="3"/>
    <e v="#N/A"/>
    <x v="17"/>
  </r>
  <r>
    <s v="Id1937"/>
    <s v="Mrs. Meghan "/>
    <n v="32.54"/>
    <x v="0"/>
    <n v="6.38"/>
    <x v="1"/>
    <s v="No"/>
    <x v="1"/>
    <x v="0"/>
    <n v="1"/>
    <s v="No"/>
    <e v="#N/A"/>
    <x v="48"/>
    <e v="#N/A"/>
    <x v="3"/>
    <e v="#N/A"/>
    <x v="17"/>
  </r>
  <r>
    <s v="Id1938"/>
    <s v="Mr. David "/>
    <n v="30.25"/>
    <x v="0"/>
    <n v="4.7699999999999996"/>
    <x v="2"/>
    <s v="No"/>
    <x v="0"/>
    <x v="0"/>
    <n v="0"/>
    <s v="No"/>
    <e v="#N/A"/>
    <x v="48"/>
    <e v="#N/A"/>
    <x v="3"/>
    <e v="#N/A"/>
    <x v="17"/>
  </r>
  <r>
    <s v="Id1939"/>
    <s v="Mr. Seth "/>
    <n v="19.59"/>
    <x v="2"/>
    <n v="6.04"/>
    <x v="1"/>
    <s v="yes"/>
    <x v="0"/>
    <x v="0"/>
    <n v="1"/>
    <s v="No"/>
    <e v="#N/A"/>
    <x v="48"/>
    <e v="#N/A"/>
    <x v="3"/>
    <e v="#N/A"/>
    <x v="17"/>
  </r>
  <r>
    <s v="Id1940"/>
    <s v="Mr. Michael "/>
    <n v="45.9"/>
    <x v="0"/>
    <n v="4.3"/>
    <x v="2"/>
    <s v="yes"/>
    <x v="0"/>
    <x v="0"/>
    <n v="1"/>
    <s v="No"/>
    <e v="#N/A"/>
    <x v="48"/>
    <e v="#N/A"/>
    <x v="3"/>
    <e v="#N/A"/>
    <x v="17"/>
  </r>
  <r>
    <s v="Id1941"/>
    <s v="Mr. Russell "/>
    <n v="17.059999999999999"/>
    <x v="3"/>
    <n v="8.75"/>
    <x v="0"/>
    <s v="yes"/>
    <x v="0"/>
    <x v="0"/>
    <n v="0"/>
    <s v="No"/>
    <e v="#N/A"/>
    <x v="48"/>
    <e v="#N/A"/>
    <x v="3"/>
    <e v="#N/A"/>
    <x v="17"/>
  </r>
  <r>
    <s v="Id1942"/>
    <s v="Mr. Martin "/>
    <n v="32.07"/>
    <x v="0"/>
    <n v="5.25"/>
    <x v="2"/>
    <s v="No"/>
    <x v="0"/>
    <x v="1"/>
    <n v="1"/>
    <s v="No"/>
    <e v="#N/A"/>
    <x v="48"/>
    <e v="#N/A"/>
    <x v="3"/>
    <e v="#N/A"/>
    <x v="17"/>
  </r>
  <r>
    <s v="Id1943"/>
    <s v="Mr. Michael "/>
    <n v="16.5"/>
    <x v="3"/>
    <n v="5.03"/>
    <x v="2"/>
    <s v="No"/>
    <x v="0"/>
    <x v="0"/>
    <n v="1"/>
    <s v="No"/>
    <e v="#N/A"/>
    <x v="48"/>
    <e v="#N/A"/>
    <x v="3"/>
    <e v="#N/A"/>
    <x v="17"/>
  </r>
  <r>
    <s v="Id1944"/>
    <s v="Mr. Miles "/>
    <n v="31.4"/>
    <x v="0"/>
    <n v="5.88"/>
    <x v="1"/>
    <s v="No"/>
    <x v="0"/>
    <x v="0"/>
    <n v="1"/>
    <s v="No"/>
    <e v="#N/A"/>
    <x v="48"/>
    <e v="#N/A"/>
    <x v="3"/>
    <e v="#N/A"/>
    <x v="17"/>
  </r>
  <r>
    <s v="Id1945"/>
    <s v="Ms. Amanda "/>
    <n v="20.36"/>
    <x v="2"/>
    <n v="4.49"/>
    <x v="2"/>
    <s v="No"/>
    <x v="0"/>
    <x v="0"/>
    <n v="0"/>
    <s v="No"/>
    <e v="#N/A"/>
    <x v="48"/>
    <e v="#N/A"/>
    <x v="3"/>
    <e v="#N/A"/>
    <x v="17"/>
  </r>
  <r>
    <s v="Id1946"/>
    <s v="Mr. Roger "/>
    <n v="25.46"/>
    <x v="1"/>
    <n v="4.1399999999999997"/>
    <x v="2"/>
    <s v="No"/>
    <x v="0"/>
    <x v="0"/>
    <n v="1"/>
    <s v="No"/>
    <e v="#N/A"/>
    <x v="48"/>
    <e v="#N/A"/>
    <x v="3"/>
    <e v="#N/A"/>
    <x v="17"/>
  </r>
  <r>
    <s v="Id1947"/>
    <s v="Mr. Brock "/>
    <n v="17.09"/>
    <x v="3"/>
    <n v="5.8"/>
    <x v="1"/>
    <s v="yes"/>
    <x v="0"/>
    <x v="0"/>
    <n v="0"/>
    <s v="No"/>
    <e v="#N/A"/>
    <x v="48"/>
    <e v="#N/A"/>
    <x v="3"/>
    <e v="#N/A"/>
    <x v="17"/>
  </r>
  <r>
    <s v="Id1948"/>
    <s v="Mr. Stephen "/>
    <n v="20.83"/>
    <x v="2"/>
    <n v="5.12"/>
    <x v="2"/>
    <s v="No"/>
    <x v="0"/>
    <x v="0"/>
    <n v="0"/>
    <s v="No"/>
    <e v="#N/A"/>
    <x v="48"/>
    <e v="#N/A"/>
    <x v="3"/>
    <e v="#N/A"/>
    <x v="17"/>
  </r>
  <r>
    <s v="Id1949"/>
    <s v="Ms. Missy "/>
    <n v="18.920000000000002"/>
    <x v="2"/>
    <n v="5.98"/>
    <x v="1"/>
    <s v="yes"/>
    <x v="0"/>
    <x v="0"/>
    <n v="1"/>
    <s v="No"/>
    <e v="#N/A"/>
    <x v="48"/>
    <e v="#N/A"/>
    <x v="3"/>
    <e v="#N/A"/>
    <x v="17"/>
  </r>
  <r>
    <s v="Id1950"/>
    <s v="Mr. William "/>
    <n v="37.1"/>
    <x v="0"/>
    <n v="5.46"/>
    <x v="2"/>
    <s v="No"/>
    <x v="0"/>
    <x v="0"/>
    <n v="0"/>
    <s v="No"/>
    <e v="#N/A"/>
    <x v="48"/>
    <e v="#N/A"/>
    <x v="3"/>
    <e v="#N/A"/>
    <x v="17"/>
  </r>
  <r>
    <s v="Id1951"/>
    <s v="Ms. Lauren "/>
    <n v="22.515000000000001"/>
    <x v="2"/>
    <n v="4.91"/>
    <x v="2"/>
    <s v="yes"/>
    <x v="0"/>
    <x v="1"/>
    <n v="1"/>
    <s v="No"/>
    <e v="#N/A"/>
    <x v="48"/>
    <e v="#N/A"/>
    <x v="3"/>
    <e v="#N/A"/>
    <x v="17"/>
  </r>
  <r>
    <s v="Id1952"/>
    <s v="Mr. Apolo "/>
    <n v="32.700000000000003"/>
    <x v="0"/>
    <n v="4.66"/>
    <x v="2"/>
    <s v="No"/>
    <x v="0"/>
    <x v="0"/>
    <n v="0"/>
    <s v="No"/>
    <e v="#N/A"/>
    <x v="48"/>
    <e v="#N/A"/>
    <x v="3"/>
    <e v="#N/A"/>
    <x v="17"/>
  </r>
  <r>
    <s v="Id1953"/>
    <s v="Mr. Alfons "/>
    <n v="17.75"/>
    <x v="3"/>
    <n v="6.8"/>
    <x v="0"/>
    <s v="yes"/>
    <x v="0"/>
    <x v="0"/>
    <n v="1"/>
    <s v="No"/>
    <e v="#N/A"/>
    <x v="48"/>
    <e v="#N/A"/>
    <x v="3"/>
    <e v="#N/A"/>
    <x v="17"/>
  </r>
  <r>
    <s v="Id1954"/>
    <s v="Ms. Amber "/>
    <n v="33.630000000000003"/>
    <x v="0"/>
    <n v="4.47"/>
    <x v="2"/>
    <s v="yes"/>
    <x v="0"/>
    <x v="0"/>
    <n v="0"/>
    <s v="No"/>
    <e v="#N/A"/>
    <x v="48"/>
    <e v="#N/A"/>
    <x v="3"/>
    <e v="#N/A"/>
    <x v="17"/>
  </r>
  <r>
    <s v="Id1955"/>
    <s v="Ms. Leah "/>
    <n v="34.799999999999997"/>
    <x v="0"/>
    <n v="4.08"/>
    <x v="2"/>
    <s v="yes"/>
    <x v="0"/>
    <x v="0"/>
    <n v="1"/>
    <s v="No"/>
    <e v="#N/A"/>
    <x v="48"/>
    <e v="#N/A"/>
    <x v="3"/>
    <e v="#N/A"/>
    <x v="17"/>
  </r>
  <r>
    <s v="Id1956"/>
    <s v="Ms. Lilia "/>
    <n v="16.809999999999999"/>
    <x v="3"/>
    <n v="5.51"/>
    <x v="2"/>
    <s v="yes"/>
    <x v="0"/>
    <x v="0"/>
    <n v="1"/>
    <s v="No"/>
    <e v="#N/A"/>
    <x v="48"/>
    <e v="#N/A"/>
    <x v="3"/>
    <e v="#N/A"/>
    <x v="17"/>
  </r>
  <r>
    <s v="Id1957"/>
    <s v="Mr. Danny "/>
    <n v="16.690000000000001"/>
    <x v="3"/>
    <n v="8.4"/>
    <x v="0"/>
    <s v="yes"/>
    <x v="0"/>
    <x v="0"/>
    <n v="0"/>
    <s v="No"/>
    <e v="#N/A"/>
    <x v="48"/>
    <e v="#N/A"/>
    <x v="3"/>
    <e v="#N/A"/>
    <x v="17"/>
  </r>
  <r>
    <s v="Id1958"/>
    <s v="Ms. Lauren "/>
    <n v="23.21"/>
    <x v="2"/>
    <n v="5.14"/>
    <x v="2"/>
    <s v="yes"/>
    <x v="0"/>
    <x v="0"/>
    <n v="1"/>
    <s v="No"/>
    <e v="#N/A"/>
    <x v="48"/>
    <e v="#N/A"/>
    <x v="3"/>
    <e v="#N/A"/>
    <x v="17"/>
  </r>
  <r>
    <s v="Id1959"/>
    <s v="Ms. Courtney "/>
    <n v="25.175000000000001"/>
    <x v="1"/>
    <n v="5.21"/>
    <x v="2"/>
    <s v="yes"/>
    <x v="0"/>
    <x v="0"/>
    <n v="1"/>
    <s v="No"/>
    <e v="#N/A"/>
    <x v="48"/>
    <e v="#N/A"/>
    <x v="3"/>
    <e v="#N/A"/>
    <x v="17"/>
  </r>
  <r>
    <s v="Id1960"/>
    <s v="Ms. Elizabeth "/>
    <n v="34.770000000000003"/>
    <x v="0"/>
    <n v="6.23"/>
    <x v="1"/>
    <s v="No"/>
    <x v="0"/>
    <x v="0"/>
    <n v="0"/>
    <s v="No"/>
    <e v="#N/A"/>
    <x v="48"/>
    <e v="#N/A"/>
    <x v="3"/>
    <e v="#N/A"/>
    <x v="17"/>
  </r>
  <r>
    <s v="Id1961"/>
    <s v="Ms. Satomi "/>
    <n v="27.7"/>
    <x v="1"/>
    <n v="5.6"/>
    <x v="2"/>
    <s v="No"/>
    <x v="0"/>
    <x v="0"/>
    <n v="1"/>
    <s v="No"/>
    <e v="#N/A"/>
    <x v="48"/>
    <e v="#N/A"/>
    <x v="3"/>
    <e v="#N/A"/>
    <x v="17"/>
  </r>
  <r>
    <s v="Id1962"/>
    <s v="Mr. Matthew "/>
    <n v="19.12"/>
    <x v="2"/>
    <n v="4.72"/>
    <x v="2"/>
    <s v="yes"/>
    <x v="0"/>
    <x v="0"/>
    <n v="1"/>
    <s v="No"/>
    <e v="#N/A"/>
    <x v="48"/>
    <e v="#N/A"/>
    <x v="3"/>
    <e v="#N/A"/>
    <x v="17"/>
  </r>
  <r>
    <s v="Id1963"/>
    <s v="Mr. Peter "/>
    <n v="32.67"/>
    <x v="0"/>
    <n v="4.67"/>
    <x v="2"/>
    <s v="No"/>
    <x v="0"/>
    <x v="1"/>
    <n v="1"/>
    <s v="No"/>
    <e v="#N/A"/>
    <x v="48"/>
    <e v="#N/A"/>
    <x v="3"/>
    <e v="#N/A"/>
    <x v="17"/>
  </r>
  <r>
    <s v="Id1964"/>
    <s v="Mr. Manuel "/>
    <n v="28.5"/>
    <x v="1"/>
    <n v="6.11"/>
    <x v="1"/>
    <s v="No"/>
    <x v="0"/>
    <x v="0"/>
    <n v="1"/>
    <s v="No"/>
    <e v="#N/A"/>
    <x v="48"/>
    <e v="#N/A"/>
    <x v="3"/>
    <e v="#N/A"/>
    <x v="17"/>
  </r>
  <r>
    <s v="Id1965"/>
    <s v="Ms. Kindsey "/>
    <n v="39.270000000000003"/>
    <x v="0"/>
    <n v="6.25"/>
    <x v="1"/>
    <s v="No"/>
    <x v="0"/>
    <x v="0"/>
    <n v="0"/>
    <s v="No"/>
    <e v="#N/A"/>
    <x v="48"/>
    <e v="#N/A"/>
    <x v="3"/>
    <e v="#N/A"/>
    <x v="17"/>
  </r>
  <r>
    <s v="Id1966"/>
    <s v="Mr. Thomas "/>
    <n v="32.49"/>
    <x v="0"/>
    <n v="4"/>
    <x v="2"/>
    <s v="yes"/>
    <x v="0"/>
    <x v="0"/>
    <n v="0"/>
    <s v="No"/>
    <e v="#N/A"/>
    <x v="48"/>
    <e v="#N/A"/>
    <x v="3"/>
    <e v="#N/A"/>
    <x v="17"/>
  </r>
  <r>
    <s v="Id1967"/>
    <s v="Mr. Kyle "/>
    <n v="23.7"/>
    <x v="2"/>
    <n v="5.55"/>
    <x v="2"/>
    <s v="yes"/>
    <x v="0"/>
    <x v="0"/>
    <n v="0"/>
    <s v="No"/>
    <e v="#N/A"/>
    <x v="48"/>
    <e v="#N/A"/>
    <x v="3"/>
    <e v="#N/A"/>
    <x v="17"/>
  </r>
  <r>
    <s v="Id1968"/>
    <s v="Mr. Alexander "/>
    <n v="30.4"/>
    <x v="0"/>
    <n v="5.95"/>
    <x v="1"/>
    <s v="No"/>
    <x v="1"/>
    <x v="0"/>
    <n v="1"/>
    <s v="No"/>
    <e v="#N/A"/>
    <x v="48"/>
    <e v="#N/A"/>
    <x v="3"/>
    <e v="#N/A"/>
    <x v="17"/>
  </r>
  <r>
    <s v="Id1969"/>
    <s v="Mr. Dustin "/>
    <n v="38.94"/>
    <x v="0"/>
    <n v="4.3600000000000003"/>
    <x v="2"/>
    <s v="No"/>
    <x v="0"/>
    <x v="1"/>
    <n v="1"/>
    <s v="No"/>
    <e v="#N/A"/>
    <x v="48"/>
    <e v="#N/A"/>
    <x v="3"/>
    <e v="#N/A"/>
    <x v="17"/>
  </r>
  <r>
    <s v="Id1970"/>
    <s v="Mrs. Chloe "/>
    <n v="31.02"/>
    <x v="0"/>
    <n v="4.84"/>
    <x v="2"/>
    <s v="No"/>
    <x v="0"/>
    <x v="1"/>
    <n v="1"/>
    <s v="No"/>
    <e v="#N/A"/>
    <x v="48"/>
    <e v="#N/A"/>
    <x v="3"/>
    <e v="#N/A"/>
    <x v="17"/>
  </r>
  <r>
    <s v="Id1971"/>
    <s v="Ms. Cailtlin "/>
    <n v="17.5"/>
    <x v="3"/>
    <n v="4.5599999999999996"/>
    <x v="2"/>
    <s v="No"/>
    <x v="0"/>
    <x v="0"/>
    <n v="1"/>
    <s v="No"/>
    <e v="#N/A"/>
    <x v="48"/>
    <e v="#N/A"/>
    <x v="3"/>
    <e v="#N/A"/>
    <x v="17"/>
  </r>
  <r>
    <s v="Id1972"/>
    <s v="Mr. Joshua "/>
    <n v="34.799999999999997"/>
    <x v="0"/>
    <n v="4.42"/>
    <x v="2"/>
    <s v="yes"/>
    <x v="1"/>
    <x v="0"/>
    <n v="2"/>
    <s v="No"/>
    <e v="#N/A"/>
    <x v="48"/>
    <e v="#N/A"/>
    <x v="3"/>
    <e v="#N/A"/>
    <x v="17"/>
  </r>
  <r>
    <s v="Id1973"/>
    <s v="Mr. Chuy "/>
    <n v="17.3"/>
    <x v="3"/>
    <n v="7.66"/>
    <x v="0"/>
    <s v="yes"/>
    <x v="0"/>
    <x v="0"/>
    <n v="1"/>
    <s v="No"/>
    <e v="#N/A"/>
    <x v="48"/>
    <e v="#N/A"/>
    <x v="3"/>
    <e v="#N/A"/>
    <x v="17"/>
  </r>
  <r>
    <s v="Id1974"/>
    <s v="Ms. Laurie "/>
    <n v="32.25"/>
    <x v="0"/>
    <n v="5.2"/>
    <x v="2"/>
    <s v="yes"/>
    <x v="0"/>
    <x v="0"/>
    <n v="0"/>
    <s v="No"/>
    <e v="#N/A"/>
    <x v="48"/>
    <e v="#N/A"/>
    <x v="3"/>
    <e v="#N/A"/>
    <x v="17"/>
  </r>
  <r>
    <s v="Id1975"/>
    <s v="Ms. Rachel "/>
    <n v="42.4"/>
    <x v="0"/>
    <n v="5.53"/>
    <x v="2"/>
    <s v="yes"/>
    <x v="0"/>
    <x v="0"/>
    <n v="0"/>
    <s v="No"/>
    <e v="#N/A"/>
    <x v="48"/>
    <e v="#N/A"/>
    <x v="3"/>
    <e v="#N/A"/>
    <x v="17"/>
  </r>
  <r>
    <s v="Id1976"/>
    <s v="Ms. Liza "/>
    <n v="38.664999999999999"/>
    <x v="0"/>
    <n v="4.8600000000000003"/>
    <x v="2"/>
    <s v="No"/>
    <x v="1"/>
    <x v="0"/>
    <n v="1"/>
    <s v="No"/>
    <e v="#N/A"/>
    <x v="48"/>
    <e v="#N/A"/>
    <x v="3"/>
    <e v="#N/A"/>
    <x v="17"/>
  </r>
  <r>
    <s v="Id1977"/>
    <s v="Ms. Lindsey "/>
    <n v="29.92"/>
    <x v="1"/>
    <n v="5.49"/>
    <x v="2"/>
    <s v="yes"/>
    <x v="0"/>
    <x v="0"/>
    <n v="0"/>
    <s v="No"/>
    <e v="#N/A"/>
    <x v="48"/>
    <e v="#N/A"/>
    <x v="3"/>
    <e v="#N/A"/>
    <x v="17"/>
  </r>
  <r>
    <s v="Id1978"/>
    <s v="Ms. Lindsay "/>
    <n v="29.48"/>
    <x v="1"/>
    <n v="4.09"/>
    <x v="2"/>
    <s v="yes"/>
    <x v="0"/>
    <x v="0"/>
    <n v="0"/>
    <s v="No"/>
    <e v="#N/A"/>
    <x v="48"/>
    <e v="#N/A"/>
    <x v="3"/>
    <e v="#N/A"/>
    <x v="17"/>
  </r>
  <r>
    <s v="Id1979"/>
    <s v="Ms. Kathleen "/>
    <n v="28.785"/>
    <x v="1"/>
    <n v="4.3099999999999996"/>
    <x v="2"/>
    <s v="yes"/>
    <x v="0"/>
    <x v="0"/>
    <n v="0"/>
    <s v="No"/>
    <e v="#N/A"/>
    <x v="48"/>
    <e v="#N/A"/>
    <x v="3"/>
    <e v="#N/A"/>
    <x v="17"/>
  </r>
  <r>
    <s v="Id1980"/>
    <s v="Ms. Aya "/>
    <n v="19.8"/>
    <x v="2"/>
    <n v="4"/>
    <x v="2"/>
    <s v="yes"/>
    <x v="0"/>
    <x v="0"/>
    <n v="0"/>
    <s v="No"/>
    <e v="#N/A"/>
    <x v="48"/>
    <e v="#N/A"/>
    <x v="3"/>
    <e v="#N/A"/>
    <x v="17"/>
  </r>
  <r>
    <s v="Id1981"/>
    <s v="Ms. Carolyn "/>
    <n v="35.53"/>
    <x v="0"/>
    <n v="4.68"/>
    <x v="2"/>
    <s v="No"/>
    <x v="0"/>
    <x v="1"/>
    <n v="1"/>
    <s v="No"/>
    <e v="#N/A"/>
    <x v="48"/>
    <e v="#N/A"/>
    <x v="3"/>
    <e v="#N/A"/>
    <x v="17"/>
  </r>
  <r>
    <s v="Id1982"/>
    <s v="Ms. Bethany "/>
    <n v="21.47"/>
    <x v="2"/>
    <n v="4.0199999999999996"/>
    <x v="2"/>
    <s v="yes"/>
    <x v="0"/>
    <x v="0"/>
    <n v="1"/>
    <s v="No"/>
    <e v="#N/A"/>
    <x v="48"/>
    <e v="#N/A"/>
    <x v="3"/>
    <e v="#N/A"/>
    <x v="17"/>
  </r>
  <r>
    <s v="Id1983"/>
    <s v="Ms. Holly "/>
    <n v="25.9"/>
    <x v="1"/>
    <n v="5.12"/>
    <x v="2"/>
    <s v="No"/>
    <x v="0"/>
    <x v="1"/>
    <n v="1"/>
    <s v="No"/>
    <e v="#N/A"/>
    <x v="48"/>
    <e v="#N/A"/>
    <x v="3"/>
    <e v="#N/A"/>
    <x v="17"/>
  </r>
  <r>
    <s v="Id1984"/>
    <s v="Mr. Ping "/>
    <n v="20.81"/>
    <x v="2"/>
    <n v="5.52"/>
    <x v="2"/>
    <s v="No"/>
    <x v="0"/>
    <x v="0"/>
    <n v="0"/>
    <s v="No"/>
    <e v="#N/A"/>
    <x v="48"/>
    <e v="#N/A"/>
    <x v="3"/>
    <e v="#N/A"/>
    <x v="17"/>
  </r>
  <r>
    <s v="Id1985"/>
    <s v="Mr. Tim "/>
    <n v="25.84"/>
    <x v="1"/>
    <n v="5.81"/>
    <x v="1"/>
    <s v="yes"/>
    <x v="0"/>
    <x v="1"/>
    <n v="1"/>
    <s v="No"/>
    <e v="#N/A"/>
    <x v="48"/>
    <e v="#N/A"/>
    <x v="3"/>
    <e v="#N/A"/>
    <x v="17"/>
  </r>
  <r>
    <s v="Id1986"/>
    <s v="Mr. John "/>
    <n v="30.95"/>
    <x v="0"/>
    <n v="5.16"/>
    <x v="2"/>
    <s v="No"/>
    <x v="0"/>
    <x v="1"/>
    <n v="1"/>
    <s v="No"/>
    <e v="#N/A"/>
    <x v="48"/>
    <e v="#N/A"/>
    <x v="3"/>
    <e v="#N/A"/>
    <x v="17"/>
  </r>
  <r>
    <s v="Id1987"/>
    <s v="Mrs. Cynthia "/>
    <n v="30.54"/>
    <x v="0"/>
    <n v="5"/>
    <x v="2"/>
    <s v="No"/>
    <x v="0"/>
    <x v="1"/>
    <n v="1"/>
    <s v="No"/>
    <e v="#N/A"/>
    <x v="48"/>
    <e v="#N/A"/>
    <x v="3"/>
    <e v="#N/A"/>
    <x v="17"/>
  </r>
  <r>
    <s v="Id1988"/>
    <s v="Mr. Emmett "/>
    <n v="33.914999999999999"/>
    <x v="0"/>
    <n v="5.84"/>
    <x v="1"/>
    <s v="yes"/>
    <x v="0"/>
    <x v="0"/>
    <n v="0"/>
    <s v="No"/>
    <e v="#N/A"/>
    <x v="48"/>
    <e v="#N/A"/>
    <x v="3"/>
    <e v="#N/A"/>
    <x v="17"/>
  </r>
  <r>
    <s v="Id1989"/>
    <s v="Ms. Kate "/>
    <n v="33.31"/>
    <x v="0"/>
    <n v="4.1900000000000004"/>
    <x v="2"/>
    <s v="No"/>
    <x v="0"/>
    <x v="1"/>
    <n v="1"/>
    <s v="No"/>
    <e v="#N/A"/>
    <x v="48"/>
    <e v="#N/A"/>
    <x v="3"/>
    <e v="#N/A"/>
    <x v="17"/>
  </r>
  <r>
    <s v="Id1990"/>
    <s v="Mr. Christopher "/>
    <n v="25.745000000000001"/>
    <x v="1"/>
    <n v="4.62"/>
    <x v="2"/>
    <s v="yes"/>
    <x v="0"/>
    <x v="0"/>
    <n v="0"/>
    <s v="No"/>
    <e v="#N/A"/>
    <x v="48"/>
    <e v="#N/A"/>
    <x v="3"/>
    <e v="#N/A"/>
    <x v="17"/>
  </r>
  <r>
    <s v="Id1991"/>
    <s v="Mr. Christopher "/>
    <n v="37.1"/>
    <x v="0"/>
    <n v="6.24"/>
    <x v="1"/>
    <s v="No"/>
    <x v="0"/>
    <x v="0"/>
    <n v="0"/>
    <s v="No"/>
    <e v="#N/A"/>
    <x v="48"/>
    <e v="#N/A"/>
    <x v="3"/>
    <e v="#N/A"/>
    <x v="17"/>
  </r>
  <r>
    <s v="Id1992"/>
    <s v="Mr. Christopher "/>
    <n v="35.435000000000002"/>
    <x v="0"/>
    <n v="5.81"/>
    <x v="1"/>
    <s v="No"/>
    <x v="0"/>
    <x v="0"/>
    <n v="0"/>
    <s v="No"/>
    <e v="#N/A"/>
    <x v="48"/>
    <e v="#N/A"/>
    <x v="3"/>
    <e v="#N/A"/>
    <x v="17"/>
  </r>
  <r>
    <s v="Id1993"/>
    <s v="Mr. Norman "/>
    <n v="20.399999999999999"/>
    <x v="2"/>
    <n v="4.83"/>
    <x v="2"/>
    <s v="No"/>
    <x v="0"/>
    <x v="0"/>
    <n v="0"/>
    <s v="No"/>
    <e v="#N/A"/>
    <x v="48"/>
    <e v="#N/A"/>
    <x v="3"/>
    <e v="#N/A"/>
    <x v="17"/>
  </r>
  <r>
    <s v="Id1994"/>
    <s v="Ms. Susan "/>
    <n v="42.13"/>
    <x v="0"/>
    <n v="5.72"/>
    <x v="1"/>
    <s v="yes"/>
    <x v="0"/>
    <x v="1"/>
    <n v="1"/>
    <s v="No"/>
    <e v="#N/A"/>
    <x v="48"/>
    <e v="#N/A"/>
    <x v="3"/>
    <e v="#N/A"/>
    <x v="17"/>
  </r>
  <r>
    <s v="Id1995"/>
    <s v="Ms. Tatyana "/>
    <n v="33.99"/>
    <x v="0"/>
    <n v="4.83"/>
    <x v="2"/>
    <s v="yes"/>
    <x v="0"/>
    <x v="1"/>
    <n v="1"/>
    <s v="No"/>
    <e v="#N/A"/>
    <x v="48"/>
    <e v="#N/A"/>
    <x v="3"/>
    <e v="#N/A"/>
    <x v="17"/>
  </r>
  <r>
    <s v="Id1996"/>
    <s v="Ms. Chrissy "/>
    <n v="28.594999999999999"/>
    <x v="1"/>
    <n v="4.1399999999999997"/>
    <x v="2"/>
    <s v="yes"/>
    <x v="0"/>
    <x v="1"/>
    <n v="1"/>
    <s v="No"/>
    <e v="#N/A"/>
    <x v="48"/>
    <e v="#N/A"/>
    <x v="3"/>
    <e v="#N/A"/>
    <x v="17"/>
  </r>
  <r>
    <s v="Id1997"/>
    <s v="Ms. Carrie "/>
    <n v="20.8"/>
    <x v="2"/>
    <n v="4.07"/>
    <x v="2"/>
    <s v="yes"/>
    <x v="0"/>
    <x v="1"/>
    <n v="1"/>
    <s v="No"/>
    <e v="#N/A"/>
    <x v="48"/>
    <e v="#N/A"/>
    <x v="3"/>
    <e v="#N/A"/>
    <x v="17"/>
  </r>
  <r>
    <s v="Id1998"/>
    <s v="Ms. Halle "/>
    <n v="23.465"/>
    <x v="2"/>
    <n v="6.26"/>
    <x v="1"/>
    <s v="yes"/>
    <x v="0"/>
    <x v="1"/>
    <n v="1"/>
    <s v="No"/>
    <e v="#N/A"/>
    <x v="48"/>
    <e v="#N/A"/>
    <x v="3"/>
    <e v="#N/A"/>
    <x v="17"/>
  </r>
  <r>
    <s v="Id1999"/>
    <s v="Ms. Carolyn "/>
    <n v="40.185000000000002"/>
    <x v="0"/>
    <n v="5.88"/>
    <x v="1"/>
    <s v="yes"/>
    <x v="0"/>
    <x v="0"/>
    <n v="0"/>
    <s v="No"/>
    <e v="#N/A"/>
    <x v="48"/>
    <e v="#N/A"/>
    <x v="3"/>
    <e v="#N/A"/>
    <x v="17"/>
  </r>
  <r>
    <s v="Id2000"/>
    <s v="Ms. Tara "/>
    <n v="21.89"/>
    <x v="2"/>
    <n v="5.72"/>
    <x v="1"/>
    <s v="yes"/>
    <x v="0"/>
    <x v="0"/>
    <n v="0"/>
    <s v="No"/>
    <e v="#N/A"/>
    <x v="48"/>
    <e v="#N/A"/>
    <x v="3"/>
    <e v="#N/A"/>
    <x v="17"/>
  </r>
  <r>
    <s v="Id2001"/>
    <s v="Mr. Rasim "/>
    <n v="29.34"/>
    <x v="1"/>
    <n v="6.09"/>
    <x v="1"/>
    <s v="yes"/>
    <x v="1"/>
    <x v="0"/>
    <n v="2"/>
    <s v="No"/>
    <e v="#N/A"/>
    <x v="48"/>
    <e v="#N/A"/>
    <x v="3"/>
    <e v="#N/A"/>
    <x v="17"/>
  </r>
  <r>
    <s v="Id2002"/>
    <s v="Ms. Dina "/>
    <n v="22.61"/>
    <x v="2"/>
    <n v="4.25"/>
    <x v="2"/>
    <s v="yes"/>
    <x v="0"/>
    <x v="0"/>
    <n v="0"/>
    <s v="No"/>
    <e v="#N/A"/>
    <x v="48"/>
    <e v="#N/A"/>
    <x v="3"/>
    <e v="#N/A"/>
    <x v="17"/>
  </r>
  <r>
    <s v="Id2003"/>
    <s v="Ms. Lisa "/>
    <n v="22.23"/>
    <x v="2"/>
    <n v="6.09"/>
    <x v="1"/>
    <s v="yes"/>
    <x v="0"/>
    <x v="0"/>
    <n v="0"/>
    <s v="No"/>
    <e v="#N/A"/>
    <x v="48"/>
    <e v="#N/A"/>
    <x v="3"/>
    <e v="#N/A"/>
    <x v="17"/>
  </r>
  <r>
    <s v="Id2004"/>
    <s v="Ms. Caitrin "/>
    <n v="33.4"/>
    <x v="0"/>
    <n v="5.51"/>
    <x v="2"/>
    <s v="No"/>
    <x v="0"/>
    <x v="0"/>
    <n v="0"/>
    <s v="No"/>
    <e v="#N/A"/>
    <x v="48"/>
    <e v="#N/A"/>
    <x v="3"/>
    <e v="#N/A"/>
    <x v="17"/>
  </r>
  <r>
    <s v="Id2005"/>
    <s v="Ms. Adriana "/>
    <n v="33.11"/>
    <x v="0"/>
    <n v="5.63"/>
    <x v="2"/>
    <s v="No"/>
    <x v="0"/>
    <x v="0"/>
    <n v="0"/>
    <s v="No"/>
    <e v="#N/A"/>
    <x v="48"/>
    <e v="#N/A"/>
    <x v="3"/>
    <e v="#N/A"/>
    <x v="17"/>
  </r>
  <r>
    <s v="Id2006"/>
    <s v="Ms. Megan "/>
    <n v="16.815000000000001"/>
    <x v="3"/>
    <n v="5.29"/>
    <x v="2"/>
    <s v="yes"/>
    <x v="0"/>
    <x v="0"/>
    <n v="0"/>
    <s v="No"/>
    <e v="#N/A"/>
    <x v="48"/>
    <e v="#N/A"/>
    <x v="3"/>
    <e v="#N/A"/>
    <x v="17"/>
  </r>
  <r>
    <s v="Id2007"/>
    <s v="Mrs. Kristen "/>
    <n v="25.61"/>
    <x v="1"/>
    <n v="4"/>
    <x v="2"/>
    <s v="No"/>
    <x v="0"/>
    <x v="1"/>
    <n v="1"/>
    <s v="No"/>
    <e v="#N/A"/>
    <x v="48"/>
    <e v="#N/A"/>
    <x v="3"/>
    <e v="#N/A"/>
    <x v="17"/>
  </r>
  <r>
    <s v="Id2008"/>
    <s v="Ms. Alix "/>
    <n v="25.8"/>
    <x v="1"/>
    <n v="5.49"/>
    <x v="2"/>
    <s v="No"/>
    <x v="0"/>
    <x v="0"/>
    <n v="0"/>
    <s v="No"/>
    <e v="#N/A"/>
    <x v="48"/>
    <e v="#N/A"/>
    <x v="3"/>
    <e v="#N/A"/>
    <x v="17"/>
  </r>
  <r>
    <s v="Id2009"/>
    <s v="Mr. Kakushin "/>
    <n v="27.39"/>
    <x v="1"/>
    <n v="5.34"/>
    <x v="2"/>
    <s v="No"/>
    <x v="0"/>
    <x v="0"/>
    <n v="0"/>
    <s v="No"/>
    <e v="#N/A"/>
    <x v="48"/>
    <e v="#N/A"/>
    <x v="3"/>
    <e v="#N/A"/>
    <x v="17"/>
  </r>
  <r>
    <s v="Id2010"/>
    <s v="Mr. Michael "/>
    <n v="17.03"/>
    <x v="3"/>
    <n v="4.12"/>
    <x v="2"/>
    <s v="No"/>
    <x v="0"/>
    <x v="0"/>
    <n v="1"/>
    <s v="No"/>
    <e v="#N/A"/>
    <x v="48"/>
    <e v="#N/A"/>
    <x v="3"/>
    <e v="#N/A"/>
    <x v="17"/>
  </r>
  <r>
    <s v="Id2011"/>
    <s v="Mr. Bradley "/>
    <n v="23.75"/>
    <x v="2"/>
    <n v="5.49"/>
    <x v="2"/>
    <s v="yes"/>
    <x v="0"/>
    <x v="0"/>
    <n v="0"/>
    <s v="No"/>
    <e v="#N/A"/>
    <x v="48"/>
    <e v="#N/A"/>
    <x v="3"/>
    <e v="#N/A"/>
    <x v="17"/>
  </r>
  <r>
    <s v="Id2012"/>
    <s v="Mr. Matt "/>
    <n v="26.03"/>
    <x v="1"/>
    <n v="5.1100000000000003"/>
    <x v="2"/>
    <s v="yes"/>
    <x v="0"/>
    <x v="0"/>
    <n v="1"/>
    <s v="No"/>
    <e v="#N/A"/>
    <x v="48"/>
    <e v="#N/A"/>
    <x v="3"/>
    <e v="#N/A"/>
    <x v="17"/>
  </r>
  <r>
    <s v="Id2013"/>
    <s v="Ms. Amanda "/>
    <n v="16.079999999999998"/>
    <x v="3"/>
    <n v="5.94"/>
    <x v="1"/>
    <s v="No"/>
    <x v="0"/>
    <x v="0"/>
    <n v="0"/>
    <s v="No"/>
    <e v="#N/A"/>
    <x v="48"/>
    <e v="#N/A"/>
    <x v="3"/>
    <e v="#N/A"/>
    <x v="17"/>
  </r>
  <r>
    <s v="Id2014"/>
    <s v="Mr. Valur "/>
    <n v="30.875"/>
    <x v="0"/>
    <n v="5.54"/>
    <x v="2"/>
    <s v="No"/>
    <x v="0"/>
    <x v="0"/>
    <n v="0"/>
    <s v="No"/>
    <e v="#N/A"/>
    <x v="48"/>
    <e v="#N/A"/>
    <x v="3"/>
    <e v="#N/A"/>
    <x v="17"/>
  </r>
  <r>
    <s v="Id2015"/>
    <s v="Ms. Erica "/>
    <n v="31.79"/>
    <x v="0"/>
    <n v="7.09"/>
    <x v="0"/>
    <s v="No"/>
    <x v="0"/>
    <x v="0"/>
    <n v="0"/>
    <s v="No"/>
    <e v="#N/A"/>
    <x v="48"/>
    <e v="#N/A"/>
    <x v="3"/>
    <e v="#N/A"/>
    <x v="17"/>
  </r>
  <r>
    <s v="Id2016"/>
    <s v="Mr. Stephen "/>
    <n v="28.48"/>
    <x v="1"/>
    <n v="6.22"/>
    <x v="1"/>
    <s v="yes"/>
    <x v="0"/>
    <x v="1"/>
    <n v="1"/>
    <s v="No"/>
    <e v="#N/A"/>
    <x v="48"/>
    <e v="#N/A"/>
    <x v="3"/>
    <e v="#N/A"/>
    <x v="17"/>
  </r>
  <r>
    <s v="Id2017"/>
    <s v="Ms. Lissa "/>
    <n v="26.6"/>
    <x v="1"/>
    <n v="4.33"/>
    <x v="2"/>
    <s v="No"/>
    <x v="0"/>
    <x v="0"/>
    <n v="1"/>
    <s v="No"/>
    <e v="#N/A"/>
    <x v="48"/>
    <e v="#N/A"/>
    <x v="3"/>
    <e v="#N/A"/>
    <x v="17"/>
  </r>
  <r>
    <s v="Id2018"/>
    <s v="Ms. Megan "/>
    <n v="25.27"/>
    <x v="1"/>
    <n v="5.83"/>
    <x v="1"/>
    <s v="No"/>
    <x v="0"/>
    <x v="0"/>
    <n v="1"/>
    <s v="No"/>
    <e v="#N/A"/>
    <x v="48"/>
    <e v="#N/A"/>
    <x v="3"/>
    <e v="#N/A"/>
    <x v="17"/>
  </r>
  <r>
    <s v="Id2019"/>
    <s v="Ms. Alyson "/>
    <n v="34.484999999999999"/>
    <x v="0"/>
    <n v="4.7"/>
    <x v="2"/>
    <s v="yes"/>
    <x v="0"/>
    <x v="1"/>
    <n v="1"/>
    <s v="No"/>
    <e v="#N/A"/>
    <x v="48"/>
    <e v="#N/A"/>
    <x v="3"/>
    <e v="#N/A"/>
    <x v="17"/>
  </r>
  <r>
    <s v="Id2020"/>
    <s v="Mr. Chance "/>
    <n v="15.57"/>
    <x v="3"/>
    <n v="4.07"/>
    <x v="2"/>
    <s v="yes"/>
    <x v="0"/>
    <x v="0"/>
    <n v="1"/>
    <s v="No"/>
    <e v="#N/A"/>
    <x v="48"/>
    <e v="#N/A"/>
    <x v="3"/>
    <e v="#N/A"/>
    <x v="17"/>
  </r>
  <r>
    <s v="Id2021"/>
    <s v="Mr. Sean "/>
    <n v="30.36"/>
    <x v="0"/>
    <n v="9.39"/>
    <x v="0"/>
    <s v="No"/>
    <x v="0"/>
    <x v="0"/>
    <n v="0"/>
    <s v="No"/>
    <e v="#N/A"/>
    <x v="48"/>
    <e v="#N/A"/>
    <x v="3"/>
    <e v="#N/A"/>
    <x v="17"/>
  </r>
  <r>
    <s v="Id2022"/>
    <s v="Ms. Therese "/>
    <n v="19.37"/>
    <x v="2"/>
    <n v="4.18"/>
    <x v="2"/>
    <s v="No"/>
    <x v="0"/>
    <x v="0"/>
    <n v="0"/>
    <s v="No"/>
    <e v="#N/A"/>
    <x v="48"/>
    <e v="#N/A"/>
    <x v="3"/>
    <e v="#N/A"/>
    <x v="17"/>
  </r>
  <r>
    <s v="Id2023"/>
    <s v="Mr. Beau "/>
    <n v="16.71"/>
    <x v="3"/>
    <n v="4.18"/>
    <x v="2"/>
    <s v="No"/>
    <x v="0"/>
    <x v="0"/>
    <n v="1"/>
    <s v="No"/>
    <e v="#N/A"/>
    <x v="48"/>
    <e v="#N/A"/>
    <x v="3"/>
    <e v="#N/A"/>
    <x v="17"/>
  </r>
  <r>
    <s v="Id2024"/>
    <s v="Ms. Kelsey "/>
    <n v="24.1"/>
    <x v="2"/>
    <n v="4.4000000000000004"/>
    <x v="2"/>
    <s v="yes"/>
    <x v="0"/>
    <x v="0"/>
    <n v="1"/>
    <s v="No"/>
    <e v="#N/A"/>
    <x v="48"/>
    <e v="#N/A"/>
    <x v="3"/>
    <e v="#N/A"/>
    <x v="17"/>
  </r>
  <r>
    <s v="Id2025"/>
    <s v="Ms. Gretchen "/>
    <n v="29.77"/>
    <x v="1"/>
    <n v="9.9"/>
    <x v="0"/>
    <s v="No"/>
    <x v="0"/>
    <x v="0"/>
    <n v="0"/>
    <s v="No"/>
    <e v="#N/A"/>
    <x v="48"/>
    <e v="#N/A"/>
    <x v="3"/>
    <e v="#N/A"/>
    <x v="17"/>
  </r>
  <r>
    <s v="Id2026"/>
    <s v="Mr. Nicholas "/>
    <n v="46.53"/>
    <x v="0"/>
    <n v="4.84"/>
    <x v="2"/>
    <s v="yes"/>
    <x v="0"/>
    <x v="0"/>
    <n v="0"/>
    <s v="No"/>
    <e v="#N/A"/>
    <x v="48"/>
    <e v="#N/A"/>
    <x v="3"/>
    <e v="#N/A"/>
    <x v="17"/>
  </r>
  <r>
    <s v="Id2027"/>
    <s v="Ms. Deborah "/>
    <n v="23.4"/>
    <x v="2"/>
    <n v="5.53"/>
    <x v="2"/>
    <s v="No"/>
    <x v="0"/>
    <x v="1"/>
    <n v="1"/>
    <s v="No"/>
    <e v="#N/A"/>
    <x v="48"/>
    <e v="#N/A"/>
    <x v="3"/>
    <e v="#N/A"/>
    <x v="17"/>
  </r>
  <r>
    <s v="Id2028"/>
    <s v="Mr. Chuck "/>
    <n v="30"/>
    <x v="0"/>
    <n v="4.33"/>
    <x v="2"/>
    <s v="yes"/>
    <x v="0"/>
    <x v="0"/>
    <n v="0"/>
    <s v="No"/>
    <e v="#N/A"/>
    <x v="48"/>
    <e v="#N/A"/>
    <x v="3"/>
    <e v="#N/A"/>
    <x v="17"/>
  </r>
  <r>
    <s v="Id2029"/>
    <s v="Mr. Daniel "/>
    <n v="29.15"/>
    <x v="1"/>
    <n v="4.91"/>
    <x v="2"/>
    <s v="yes"/>
    <x v="0"/>
    <x v="0"/>
    <n v="0"/>
    <s v="No"/>
    <e v="#N/A"/>
    <x v="48"/>
    <e v="#N/A"/>
    <x v="3"/>
    <e v="#N/A"/>
    <x v="17"/>
  </r>
  <r>
    <s v="Id2030"/>
    <s v="Ms. Amany "/>
    <n v="34.865000000000002"/>
    <x v="0"/>
    <n v="4.8"/>
    <x v="2"/>
    <s v="No"/>
    <x v="0"/>
    <x v="0"/>
    <n v="0"/>
    <s v="No"/>
    <e v="#N/A"/>
    <x v="48"/>
    <e v="#N/A"/>
    <x v="3"/>
    <e v="#N/A"/>
    <x v="17"/>
  </r>
  <r>
    <s v="Id2031"/>
    <s v="Ms. Kipling "/>
    <n v="28.12"/>
    <x v="1"/>
    <n v="5.55"/>
    <x v="2"/>
    <s v="yes"/>
    <x v="1"/>
    <x v="0"/>
    <n v="2"/>
    <s v="No"/>
    <e v="#N/A"/>
    <x v="48"/>
    <e v="#N/A"/>
    <x v="3"/>
    <e v="#N/A"/>
    <x v="17"/>
  </r>
  <r>
    <s v="Id2032"/>
    <s v="Mr. Duncan "/>
    <n v="29.45"/>
    <x v="1"/>
    <n v="5.24"/>
    <x v="2"/>
    <s v="yes"/>
    <x v="0"/>
    <x v="0"/>
    <n v="0"/>
    <s v="No"/>
    <e v="#N/A"/>
    <x v="48"/>
    <e v="#N/A"/>
    <x v="3"/>
    <e v="#N/A"/>
    <x v="17"/>
  </r>
  <r>
    <s v="Id2033"/>
    <s v="Mr. Louis "/>
    <n v="27.94"/>
    <x v="1"/>
    <n v="6.08"/>
    <x v="1"/>
    <s v="No"/>
    <x v="0"/>
    <x v="1"/>
    <n v="1"/>
    <s v="No"/>
    <e v="#N/A"/>
    <x v="48"/>
    <e v="#N/A"/>
    <x v="3"/>
    <e v="#N/A"/>
    <x v="17"/>
  </r>
  <r>
    <s v="Id2034"/>
    <s v="Mr. Daniel "/>
    <n v="27.2"/>
    <x v="1"/>
    <n v="5.83"/>
    <x v="1"/>
    <s v="No"/>
    <x v="0"/>
    <x v="1"/>
    <n v="1"/>
    <s v="No"/>
    <e v="#N/A"/>
    <x v="48"/>
    <e v="#N/A"/>
    <x v="3"/>
    <e v="#N/A"/>
    <x v="17"/>
  </r>
  <r>
    <s v="Id2035"/>
    <s v="Ms. Ildiko "/>
    <n v="33.344999999999999"/>
    <x v="0"/>
    <n v="4.29"/>
    <x v="2"/>
    <s v="No"/>
    <x v="0"/>
    <x v="0"/>
    <n v="1"/>
    <s v="No"/>
    <e v="#N/A"/>
    <x v="48"/>
    <e v="#N/A"/>
    <x v="3"/>
    <e v="#N/A"/>
    <x v="17"/>
  </r>
  <r>
    <s v="Id2036"/>
    <s v="Ms. Melinda "/>
    <n v="29.925000000000001"/>
    <x v="1"/>
    <n v="5.3"/>
    <x v="2"/>
    <s v="No"/>
    <x v="0"/>
    <x v="0"/>
    <n v="1"/>
    <s v="No"/>
    <e v="#N/A"/>
    <x v="48"/>
    <e v="#N/A"/>
    <x v="3"/>
    <e v="#N/A"/>
    <x v="17"/>
  </r>
  <r>
    <s v="Id2037"/>
    <s v="Ms. Ashley "/>
    <n v="24.225000000000001"/>
    <x v="2"/>
    <n v="4.42"/>
    <x v="2"/>
    <s v="No"/>
    <x v="0"/>
    <x v="0"/>
    <n v="1"/>
    <s v="No"/>
    <e v="#N/A"/>
    <x v="48"/>
    <e v="#N/A"/>
    <x v="3"/>
    <e v="#N/A"/>
    <x v="17"/>
  </r>
  <r>
    <s v="Id2038"/>
    <s v="Ms. Stephanie "/>
    <n v="29.68"/>
    <x v="1"/>
    <n v="5.68"/>
    <x v="2"/>
    <s v="No"/>
    <x v="1"/>
    <x v="0"/>
    <n v="1"/>
    <s v="No"/>
    <e v="#N/A"/>
    <x v="48"/>
    <e v="#N/A"/>
    <x v="3"/>
    <e v="#N/A"/>
    <x v="17"/>
  </r>
  <r>
    <s v="Id2039"/>
    <s v="Mr. Sean "/>
    <n v="20.614999999999998"/>
    <x v="2"/>
    <n v="6.05"/>
    <x v="1"/>
    <s v="No"/>
    <x v="0"/>
    <x v="1"/>
    <n v="1"/>
    <s v="No"/>
    <e v="#N/A"/>
    <x v="48"/>
    <e v="#N/A"/>
    <x v="3"/>
    <e v="#N/A"/>
    <x v="17"/>
  </r>
  <r>
    <s v="Id2040"/>
    <s v="Ms. Emily "/>
    <n v="32.119999999999997"/>
    <x v="0"/>
    <n v="5.33"/>
    <x v="2"/>
    <s v="No"/>
    <x v="1"/>
    <x v="0"/>
    <n v="1"/>
    <s v="No"/>
    <e v="#N/A"/>
    <x v="48"/>
    <e v="#N/A"/>
    <x v="3"/>
    <e v="#N/A"/>
    <x v="17"/>
  </r>
  <r>
    <s v="Id2041"/>
    <s v="Mr. Malcolm "/>
    <n v="27.36"/>
    <x v="1"/>
    <n v="6.22"/>
    <x v="1"/>
    <s v="No"/>
    <x v="0"/>
    <x v="0"/>
    <n v="0"/>
    <s v="No"/>
    <e v="#N/A"/>
    <x v="48"/>
    <e v="#N/A"/>
    <x v="3"/>
    <e v="#N/A"/>
    <x v="17"/>
  </r>
  <r>
    <s v="Id2042"/>
    <s v="Mr. Danilo "/>
    <n v="17.385000000000002"/>
    <x v="3"/>
    <n v="5.84"/>
    <x v="1"/>
    <s v="No"/>
    <x v="0"/>
    <x v="0"/>
    <n v="0"/>
    <s v="No"/>
    <e v="#N/A"/>
    <x v="48"/>
    <e v="#N/A"/>
    <x v="3"/>
    <e v="#N/A"/>
    <x v="17"/>
  </r>
  <r>
    <s v="Id2043"/>
    <s v="Mr. Mikko "/>
    <n v="30.13"/>
    <x v="0"/>
    <n v="5.71"/>
    <x v="1"/>
    <s v="No"/>
    <x v="1"/>
    <x v="0"/>
    <n v="1"/>
    <s v="No"/>
    <e v="#N/A"/>
    <x v="48"/>
    <e v="#N/A"/>
    <x v="3"/>
    <e v="#N/A"/>
    <x v="17"/>
  </r>
  <r>
    <s v="Id2044"/>
    <s v="Ms. Paula "/>
    <n v="25.44"/>
    <x v="1"/>
    <n v="6.04"/>
    <x v="1"/>
    <s v="yes"/>
    <x v="0"/>
    <x v="1"/>
    <n v="1"/>
    <s v="No"/>
    <e v="#N/A"/>
    <x v="48"/>
    <e v="#N/A"/>
    <x v="3"/>
    <e v="#N/A"/>
    <x v="17"/>
  </r>
  <r>
    <s v="Id2045"/>
    <s v="Ms. Kirsten "/>
    <n v="39.805"/>
    <x v="0"/>
    <n v="4.38"/>
    <x v="2"/>
    <s v="No"/>
    <x v="1"/>
    <x v="0"/>
    <n v="1"/>
    <s v="No"/>
    <e v="#N/A"/>
    <x v="48"/>
    <e v="#N/A"/>
    <x v="3"/>
    <e v="#N/A"/>
    <x v="17"/>
  </r>
  <r>
    <s v="Id2046"/>
    <s v="Ms. Christy "/>
    <n v="30.4"/>
    <x v="0"/>
    <n v="5.56"/>
    <x v="2"/>
    <s v="yes"/>
    <x v="1"/>
    <x v="0"/>
    <n v="1"/>
    <s v="No"/>
    <e v="#N/A"/>
    <x v="48"/>
    <e v="#N/A"/>
    <x v="3"/>
    <e v="#N/A"/>
    <x v="17"/>
  </r>
  <r>
    <s v="Id2047"/>
    <s v="Ms. Jennifer "/>
    <n v="23.18"/>
    <x v="2"/>
    <n v="4.24"/>
    <x v="2"/>
    <s v="No"/>
    <x v="1"/>
    <x v="0"/>
    <n v="1"/>
    <s v="No"/>
    <e v="#N/A"/>
    <x v="48"/>
    <e v="#N/A"/>
    <x v="3"/>
    <e v="#N/A"/>
    <x v="17"/>
  </r>
  <r>
    <s v="Id2048"/>
    <s v="Ms. Jingjing "/>
    <n v="39.615000000000002"/>
    <x v="0"/>
    <n v="6.32"/>
    <x v="1"/>
    <s v="No"/>
    <x v="0"/>
    <x v="1"/>
    <n v="1"/>
    <s v="No"/>
    <e v="#N/A"/>
    <x v="48"/>
    <e v="#N/A"/>
    <x v="3"/>
    <e v="#N/A"/>
    <x v="17"/>
  </r>
  <r>
    <s v="Id2049"/>
    <s v="Mr. Morgan "/>
    <n v="30.59"/>
    <x v="0"/>
    <n v="6.3"/>
    <x v="1"/>
    <s v="yes"/>
    <x v="0"/>
    <x v="1"/>
    <n v="1"/>
    <s v="No"/>
    <e v="#N/A"/>
    <x v="48"/>
    <e v="#N/A"/>
    <x v="3"/>
    <e v="#N/A"/>
    <x v="17"/>
  </r>
  <r>
    <s v="Id2050"/>
    <s v="Mr. Patrick "/>
    <n v="16.72"/>
    <x v="3"/>
    <n v="4.38"/>
    <x v="2"/>
    <s v="yes"/>
    <x v="0"/>
    <x v="0"/>
    <n v="1"/>
    <s v="No"/>
    <e v="#N/A"/>
    <x v="48"/>
    <e v="#N/A"/>
    <x v="3"/>
    <e v="#N/A"/>
    <x v="17"/>
  </r>
  <r>
    <s v="Id2051"/>
    <s v="Mr. Frankline "/>
    <n v="26.22"/>
    <x v="1"/>
    <n v="4.6500000000000004"/>
    <x v="2"/>
    <s v="yes"/>
    <x v="0"/>
    <x v="1"/>
    <n v="1"/>
    <s v="No"/>
    <e v="#N/A"/>
    <x v="48"/>
    <e v="#N/A"/>
    <x v="3"/>
    <e v="#N/A"/>
    <x v="17"/>
  </r>
  <r>
    <s v="Id2052"/>
    <s v="Ms. Laura "/>
    <n v="31.824999999999999"/>
    <x v="0"/>
    <n v="4.7"/>
    <x v="2"/>
    <s v="No"/>
    <x v="0"/>
    <x v="1"/>
    <n v="1"/>
    <s v="No"/>
    <e v="#N/A"/>
    <x v="48"/>
    <e v="#N/A"/>
    <x v="3"/>
    <e v="#N/A"/>
    <x v="17"/>
  </r>
  <r>
    <s v="Id2053"/>
    <s v="Ms. Natalia "/>
    <n v="25.745000000000001"/>
    <x v="1"/>
    <n v="4.34"/>
    <x v="2"/>
    <s v="No"/>
    <x v="0"/>
    <x v="1"/>
    <n v="1"/>
    <s v="No"/>
    <e v="#N/A"/>
    <x v="48"/>
    <e v="#N/A"/>
    <x v="3"/>
    <e v="#N/A"/>
    <x v="17"/>
  </r>
  <r>
    <s v="Id2054"/>
    <s v="Ms. Jennifer "/>
    <n v="24.605"/>
    <x v="2"/>
    <n v="5.62"/>
    <x v="2"/>
    <s v="No"/>
    <x v="0"/>
    <x v="1"/>
    <n v="1"/>
    <s v="No"/>
    <e v="#N/A"/>
    <x v="48"/>
    <e v="#N/A"/>
    <x v="3"/>
    <e v="#N/A"/>
    <x v="17"/>
  </r>
  <r>
    <s v="Id2055"/>
    <s v="Ms. Brooke "/>
    <n v="24.51"/>
    <x v="2"/>
    <n v="4.24"/>
    <x v="2"/>
    <s v="No"/>
    <x v="0"/>
    <x v="1"/>
    <n v="1"/>
    <s v="No"/>
    <e v="#N/A"/>
    <x v="48"/>
    <e v="#N/A"/>
    <x v="3"/>
    <e v="#N/A"/>
    <x v="17"/>
  </r>
  <r>
    <s v="Id2056"/>
    <s v="Mr. Jeremy "/>
    <n v="31.065000000000001"/>
    <x v="0"/>
    <n v="4.57"/>
    <x v="2"/>
    <s v="yes"/>
    <x v="0"/>
    <x v="0"/>
    <n v="0"/>
    <s v="No"/>
    <e v="#N/A"/>
    <x v="48"/>
    <e v="#N/A"/>
    <x v="3"/>
    <e v="#N/A"/>
    <x v="17"/>
  </r>
  <r>
    <s v="Id2057"/>
    <s v="Ms. Megan "/>
    <n v="28.12"/>
    <x v="1"/>
    <n v="5.05"/>
    <x v="2"/>
    <s v="No"/>
    <x v="0"/>
    <x v="0"/>
    <n v="0"/>
    <s v="No"/>
    <e v="#N/A"/>
    <x v="48"/>
    <e v="#N/A"/>
    <x v="3"/>
    <e v="#N/A"/>
    <x v="17"/>
  </r>
  <r>
    <s v="Id2058"/>
    <s v="Mr. Bryan "/>
    <n v="38.06"/>
    <x v="0"/>
    <n v="6.16"/>
    <x v="1"/>
    <s v="No"/>
    <x v="0"/>
    <x v="0"/>
    <n v="0"/>
    <s v="No"/>
    <e v="#N/A"/>
    <x v="48"/>
    <e v="#N/A"/>
    <x v="3"/>
    <e v="#N/A"/>
    <x v="17"/>
  </r>
  <r>
    <s v="Id2059"/>
    <s v="Ms. Marny "/>
    <n v="24.96"/>
    <x v="1"/>
    <n v="4.57"/>
    <x v="2"/>
    <s v="No"/>
    <x v="0"/>
    <x v="0"/>
    <n v="0"/>
    <s v="No"/>
    <e v="#N/A"/>
    <x v="48"/>
    <e v="#N/A"/>
    <x v="3"/>
    <e v="#N/A"/>
    <x v="17"/>
  </r>
  <r>
    <s v="Id2060"/>
    <s v="Mr. Marc "/>
    <n v="17.670000000000002"/>
    <x v="3"/>
    <n v="5.53"/>
    <x v="2"/>
    <s v="yes"/>
    <x v="0"/>
    <x v="0"/>
    <n v="0"/>
    <s v="No"/>
    <e v="#N/A"/>
    <x v="48"/>
    <e v="#N/A"/>
    <x v="3"/>
    <e v="#N/A"/>
    <x v="17"/>
  </r>
  <r>
    <s v="Id2061"/>
    <s v="Mr. Benjamin "/>
    <n v="31.35"/>
    <x v="0"/>
    <n v="5.84"/>
    <x v="1"/>
    <s v="No"/>
    <x v="1"/>
    <x v="0"/>
    <n v="1"/>
    <s v="No"/>
    <e v="#N/A"/>
    <x v="48"/>
    <e v="#N/A"/>
    <x v="3"/>
    <e v="#N/A"/>
    <x v="17"/>
  </r>
  <r>
    <s v="Id2062"/>
    <s v="Mr. Rob "/>
    <n v="28.31"/>
    <x v="1"/>
    <n v="6.41"/>
    <x v="1"/>
    <s v="No"/>
    <x v="1"/>
    <x v="0"/>
    <n v="1"/>
    <s v="No"/>
    <e v="#N/A"/>
    <x v="48"/>
    <e v="#N/A"/>
    <x v="3"/>
    <e v="#N/A"/>
    <x v="17"/>
  </r>
  <r>
    <s v="Id2063"/>
    <s v="Ms. Stefanie "/>
    <n v="30.3"/>
    <x v="0"/>
    <n v="4.7300000000000004"/>
    <x v="2"/>
    <s v="yes"/>
    <x v="0"/>
    <x v="1"/>
    <n v="1"/>
    <s v="No"/>
    <e v="#N/A"/>
    <x v="48"/>
    <e v="#N/A"/>
    <x v="3"/>
    <e v="#N/A"/>
    <x v="17"/>
  </r>
  <r>
    <s v="Id2064"/>
    <s v="Ms. Stephanie "/>
    <n v="26.4"/>
    <x v="1"/>
    <n v="6.22"/>
    <x v="1"/>
    <s v="yes"/>
    <x v="0"/>
    <x v="0"/>
    <n v="0"/>
    <s v="No"/>
    <e v="#N/A"/>
    <x v="48"/>
    <e v="#N/A"/>
    <x v="3"/>
    <e v="#N/A"/>
    <x v="17"/>
  </r>
  <r>
    <s v="Id2065"/>
    <s v="Ms. Caroline "/>
    <n v="22.135000000000002"/>
    <x v="2"/>
    <n v="4.46"/>
    <x v="2"/>
    <s v="yes"/>
    <x v="0"/>
    <x v="0"/>
    <n v="0"/>
    <s v="No"/>
    <e v="#N/A"/>
    <x v="48"/>
    <e v="#N/A"/>
    <x v="3"/>
    <e v="#N/A"/>
    <x v="17"/>
  </r>
  <r>
    <s v="Id2066"/>
    <s v="Ms. Julia "/>
    <n v="17.399999999999999"/>
    <x v="3"/>
    <n v="4.5"/>
    <x v="2"/>
    <s v="yes"/>
    <x v="0"/>
    <x v="0"/>
    <n v="0"/>
    <s v="No"/>
    <e v="#N/A"/>
    <x v="48"/>
    <e v="#N/A"/>
    <x v="3"/>
    <e v="#N/A"/>
    <x v="17"/>
  </r>
  <r>
    <s v="Id2067"/>
    <s v="Mr. Jack "/>
    <n v="28.06"/>
    <x v="1"/>
    <n v="8.93"/>
    <x v="0"/>
    <s v="No"/>
    <x v="0"/>
    <x v="0"/>
    <n v="0"/>
    <s v="No"/>
    <e v="#N/A"/>
    <x v="48"/>
    <e v="#N/A"/>
    <x v="3"/>
    <e v="#N/A"/>
    <x v="17"/>
  </r>
  <r>
    <s v="Id2068"/>
    <s v="Mr. Bernat "/>
    <n v="31.13"/>
    <x v="0"/>
    <n v="11.02"/>
    <x v="0"/>
    <s v="No"/>
    <x v="0"/>
    <x v="0"/>
    <n v="0"/>
    <s v="No"/>
    <e v="#N/A"/>
    <x v="48"/>
    <e v="#N/A"/>
    <x v="3"/>
    <e v="#N/A"/>
    <x v="17"/>
  </r>
  <r>
    <s v="Id2069"/>
    <s v="Mr. Hicham "/>
    <n v="18.46"/>
    <x v="3"/>
    <n v="5.25"/>
    <x v="2"/>
    <s v="No"/>
    <x v="0"/>
    <x v="0"/>
    <n v="0"/>
    <s v="No"/>
    <e v="#N/A"/>
    <x v="48"/>
    <e v="#N/A"/>
    <x v="3"/>
    <e v="#N/A"/>
    <x v="17"/>
  </r>
  <r>
    <s v="Id2070"/>
    <s v="Ms. Sarah "/>
    <n v="17.3"/>
    <x v="3"/>
    <n v="4.75"/>
    <x v="2"/>
    <s v="No"/>
    <x v="0"/>
    <x v="0"/>
    <n v="0"/>
    <s v="No"/>
    <e v="#N/A"/>
    <x v="48"/>
    <e v="#N/A"/>
    <x v="3"/>
    <e v="#N/A"/>
    <x v="17"/>
  </r>
  <r>
    <s v="Id2071"/>
    <s v="Mr. Anthony "/>
    <n v="35.625"/>
    <x v="0"/>
    <n v="4.68"/>
    <x v="2"/>
    <s v="yes"/>
    <x v="0"/>
    <x v="1"/>
    <n v="1"/>
    <s v="No"/>
    <e v="#N/A"/>
    <x v="48"/>
    <e v="#N/A"/>
    <x v="3"/>
    <e v="#N/A"/>
    <x v="17"/>
  </r>
  <r>
    <s v="Id2072"/>
    <s v="Ms. Elisabetta "/>
    <n v="20.234999999999999"/>
    <x v="2"/>
    <n v="6.17"/>
    <x v="1"/>
    <s v="yes"/>
    <x v="1"/>
    <x v="0"/>
    <n v="2"/>
    <s v="No"/>
    <e v="#N/A"/>
    <x v="48"/>
    <e v="#N/A"/>
    <x v="3"/>
    <e v="#N/A"/>
    <x v="17"/>
  </r>
  <r>
    <s v="Id2073"/>
    <s v="Mr. Trevor "/>
    <n v="27.55"/>
    <x v="1"/>
    <n v="4.5599999999999996"/>
    <x v="2"/>
    <s v="yes"/>
    <x v="0"/>
    <x v="1"/>
    <n v="1"/>
    <s v="No"/>
    <e v="#N/A"/>
    <x v="48"/>
    <e v="#N/A"/>
    <x v="3"/>
    <e v="#N/A"/>
    <x v="17"/>
  </r>
  <r>
    <s v="Id2074"/>
    <s v="Ms. Nancy "/>
    <n v="17.97"/>
    <x v="3"/>
    <n v="6.3"/>
    <x v="1"/>
    <s v="No"/>
    <x v="0"/>
    <x v="0"/>
    <n v="0"/>
    <s v="No"/>
    <e v="#N/A"/>
    <x v="48"/>
    <e v="#N/A"/>
    <x v="3"/>
    <e v="#N/A"/>
    <x v="17"/>
  </r>
  <r>
    <s v="Id2075"/>
    <s v="Ms. Allison "/>
    <n v="29.98"/>
    <x v="1"/>
    <n v="6.03"/>
    <x v="1"/>
    <s v="No"/>
    <x v="1"/>
    <x v="0"/>
    <n v="1"/>
    <s v="No"/>
    <e v="#N/A"/>
    <x v="48"/>
    <e v="#N/A"/>
    <x v="3"/>
    <e v="#N/A"/>
    <x v="17"/>
  </r>
  <r>
    <s v="Id2076"/>
    <s v="Mr. Robert "/>
    <n v="33.659999999999997"/>
    <x v="0"/>
    <n v="4.2"/>
    <x v="2"/>
    <s v="yes"/>
    <x v="0"/>
    <x v="0"/>
    <n v="1"/>
    <s v="No"/>
    <e v="#N/A"/>
    <x v="48"/>
    <e v="#N/A"/>
    <x v="3"/>
    <e v="#N/A"/>
    <x v="17"/>
  </r>
  <r>
    <s v="Id2077"/>
    <s v="Mr. Nicholas "/>
    <n v="32.67"/>
    <x v="0"/>
    <n v="5.61"/>
    <x v="2"/>
    <s v="yes"/>
    <x v="0"/>
    <x v="0"/>
    <n v="1"/>
    <s v="No"/>
    <e v="#N/A"/>
    <x v="48"/>
    <e v="#N/A"/>
    <x v="3"/>
    <e v="#N/A"/>
    <x v="17"/>
  </r>
  <r>
    <s v="Id2078"/>
    <s v="Mr. Kevin "/>
    <n v="30.5"/>
    <x v="0"/>
    <n v="5.88"/>
    <x v="1"/>
    <s v="yes"/>
    <x v="0"/>
    <x v="0"/>
    <n v="1"/>
    <s v="No"/>
    <e v="#N/A"/>
    <x v="48"/>
    <e v="#N/A"/>
    <x v="3"/>
    <e v="#N/A"/>
    <x v="17"/>
  </r>
  <r>
    <s v="Id2079"/>
    <s v="Mr. Bryan "/>
    <n v="23.1"/>
    <x v="2"/>
    <n v="5.92"/>
    <x v="1"/>
    <s v="yes"/>
    <x v="0"/>
    <x v="0"/>
    <n v="1"/>
    <s v="No"/>
    <e v="#N/A"/>
    <x v="48"/>
    <e v="#N/A"/>
    <x v="3"/>
    <e v="#N/A"/>
    <x v="17"/>
  </r>
  <r>
    <s v="Id2080"/>
    <s v="Ms. Janae "/>
    <n v="39.49"/>
    <x v="0"/>
    <n v="4.8099999999999996"/>
    <x v="2"/>
    <s v="No"/>
    <x v="0"/>
    <x v="0"/>
    <n v="1"/>
    <s v="No"/>
    <e v="#N/A"/>
    <x v="48"/>
    <e v="#N/A"/>
    <x v="3"/>
    <e v="#N/A"/>
    <x v="17"/>
  </r>
  <r>
    <s v="Id2081"/>
    <s v="Ms. Audrey "/>
    <n v="33.99"/>
    <x v="0"/>
    <n v="4.55"/>
    <x v="2"/>
    <s v="No"/>
    <x v="0"/>
    <x v="0"/>
    <n v="1"/>
    <s v="No"/>
    <e v="#N/A"/>
    <x v="48"/>
    <e v="#N/A"/>
    <x v="3"/>
    <e v="#N/A"/>
    <x v="17"/>
  </r>
  <r>
    <s v="Id2082"/>
    <s v="Ms. Laura "/>
    <n v="27.72"/>
    <x v="1"/>
    <n v="6.43"/>
    <x v="1"/>
    <s v="No"/>
    <x v="0"/>
    <x v="0"/>
    <n v="1"/>
    <s v="No"/>
    <e v="#N/A"/>
    <x v="48"/>
    <e v="#N/A"/>
    <x v="3"/>
    <e v="#N/A"/>
    <x v="17"/>
  </r>
  <r>
    <s v="Id2083"/>
    <s v="Ms. Nicole "/>
    <n v="30.59"/>
    <x v="0"/>
    <n v="11.62"/>
    <x v="0"/>
    <s v="No"/>
    <x v="0"/>
    <x v="0"/>
    <n v="0"/>
    <s v="No"/>
    <e v="#N/A"/>
    <x v="48"/>
    <e v="#N/A"/>
    <x v="3"/>
    <e v="#N/A"/>
    <x v="17"/>
  </r>
  <r>
    <s v="Id2084"/>
    <s v="Ms. Krista "/>
    <n v="22.6"/>
    <x v="2"/>
    <n v="6.04"/>
    <x v="1"/>
    <s v="No"/>
    <x v="0"/>
    <x v="0"/>
    <n v="1"/>
    <s v="No"/>
    <e v="#N/A"/>
    <x v="48"/>
    <e v="#N/A"/>
    <x v="3"/>
    <e v="#N/A"/>
    <x v="17"/>
  </r>
  <r>
    <s v="Id2085"/>
    <s v="Ms. Denise "/>
    <n v="28.785"/>
    <x v="1"/>
    <n v="8.82"/>
    <x v="0"/>
    <s v="No"/>
    <x v="0"/>
    <x v="0"/>
    <n v="0"/>
    <s v="No"/>
    <e v="#N/A"/>
    <x v="48"/>
    <e v="#N/A"/>
    <x v="3"/>
    <e v="#N/A"/>
    <x v="17"/>
  </r>
  <r>
    <s v="Id2086"/>
    <s v="Mr. Ariel "/>
    <n v="50.38"/>
    <x v="0"/>
    <n v="5.8"/>
    <x v="1"/>
    <s v="No"/>
    <x v="0"/>
    <x v="0"/>
    <n v="0"/>
    <s v="No"/>
    <e v="#N/A"/>
    <x v="48"/>
    <e v="#N/A"/>
    <x v="3"/>
    <e v="#N/A"/>
    <x v="17"/>
  </r>
  <r>
    <s v="Id2087"/>
    <s v="Mr. Jeremy "/>
    <n v="35.200000000000003"/>
    <x v="0"/>
    <n v="4.28"/>
    <x v="2"/>
    <s v="No"/>
    <x v="0"/>
    <x v="0"/>
    <n v="0"/>
    <s v="No"/>
    <e v="#N/A"/>
    <x v="48"/>
    <e v="#N/A"/>
    <x v="3"/>
    <e v="#N/A"/>
    <x v="17"/>
  </r>
  <r>
    <s v="Id2088"/>
    <s v="Ms. Rosalie "/>
    <n v="35.72"/>
    <x v="0"/>
    <n v="5.5"/>
    <x v="2"/>
    <s v="yes"/>
    <x v="0"/>
    <x v="0"/>
    <n v="0"/>
    <s v="No"/>
    <e v="#N/A"/>
    <x v="48"/>
    <e v="#N/A"/>
    <x v="3"/>
    <e v="#N/A"/>
    <x v="17"/>
  </r>
  <r>
    <s v="Id2089"/>
    <s v="Mr. Jay "/>
    <n v="24.51"/>
    <x v="2"/>
    <n v="4.6900000000000004"/>
    <x v="2"/>
    <s v="No"/>
    <x v="0"/>
    <x v="0"/>
    <n v="0"/>
    <s v="No"/>
    <e v="#N/A"/>
    <x v="48"/>
    <e v="#N/A"/>
    <x v="3"/>
    <e v="#N/A"/>
    <x v="17"/>
  </r>
  <r>
    <s v="Id2090"/>
    <s v="Mr. Vitaliy "/>
    <n v="23.844999999999999"/>
    <x v="2"/>
    <n v="4.43"/>
    <x v="2"/>
    <s v="No"/>
    <x v="0"/>
    <x v="0"/>
    <n v="0"/>
    <s v="No"/>
    <e v="#N/A"/>
    <x v="48"/>
    <e v="#N/A"/>
    <x v="3"/>
    <e v="#N/A"/>
    <x v="17"/>
  </r>
  <r>
    <s v="Id2091"/>
    <s v="Mr. Benjamin "/>
    <n v="15.68"/>
    <x v="3"/>
    <n v="6.16"/>
    <x v="1"/>
    <s v="yes"/>
    <x v="0"/>
    <x v="0"/>
    <n v="1"/>
    <s v="No"/>
    <e v="#N/A"/>
    <x v="48"/>
    <e v="#N/A"/>
    <x v="3"/>
    <e v="#N/A"/>
    <x v="17"/>
  </r>
  <r>
    <s v="Id2092"/>
    <s v="Mr. Jesse "/>
    <n v="32.395000000000003"/>
    <x v="0"/>
    <n v="6.66"/>
    <x v="0"/>
    <s v="No"/>
    <x v="0"/>
    <x v="0"/>
    <n v="0"/>
    <s v="No"/>
    <e v="#N/A"/>
    <x v="48"/>
    <e v="#N/A"/>
    <x v="3"/>
    <e v="#N/A"/>
    <x v="17"/>
  </r>
  <r>
    <s v="Id2093"/>
    <s v="Mr. Mark "/>
    <n v="23.655000000000001"/>
    <x v="2"/>
    <n v="5.92"/>
    <x v="1"/>
    <s v="No"/>
    <x v="0"/>
    <x v="0"/>
    <n v="1"/>
    <s v="No"/>
    <e v="#N/A"/>
    <x v="48"/>
    <e v="#N/A"/>
    <x v="3"/>
    <e v="#N/A"/>
    <x v="17"/>
  </r>
  <r>
    <s v="Id2094"/>
    <s v="Ms. Lauren "/>
    <n v="28.4"/>
    <x v="1"/>
    <n v="5.97"/>
    <x v="1"/>
    <s v="No"/>
    <x v="0"/>
    <x v="1"/>
    <n v="1"/>
    <s v="No"/>
    <e v="#N/A"/>
    <x v="48"/>
    <e v="#N/A"/>
    <x v="3"/>
    <e v="#N/A"/>
    <x v="17"/>
  </r>
  <r>
    <s v="Id2095"/>
    <s v="Mr. Massimiliano "/>
    <n v="35.42"/>
    <x v="0"/>
    <n v="4.6399999999999997"/>
    <x v="2"/>
    <s v="yes"/>
    <x v="0"/>
    <x v="0"/>
    <n v="0"/>
    <s v="No"/>
    <e v="#N/A"/>
    <x v="48"/>
    <e v="#N/A"/>
    <x v="3"/>
    <e v="#N/A"/>
    <x v="17"/>
  </r>
  <r>
    <s v="Id2096"/>
    <s v="Mr. Josh "/>
    <n v="26.18"/>
    <x v="1"/>
    <n v="6.12"/>
    <x v="1"/>
    <s v="No"/>
    <x v="1"/>
    <x v="0"/>
    <n v="1"/>
    <s v="No"/>
    <e v="#N/A"/>
    <x v="48"/>
    <e v="#N/A"/>
    <x v="3"/>
    <e v="#N/A"/>
    <x v="17"/>
  </r>
  <r>
    <s v="Id2097"/>
    <s v="Mr. Kiyokatsu "/>
    <n v="20.8"/>
    <x v="2"/>
    <n v="4.87"/>
    <x v="2"/>
    <s v="yes"/>
    <x v="0"/>
    <x v="0"/>
    <n v="0"/>
    <s v="No"/>
    <e v="#N/A"/>
    <x v="48"/>
    <e v="#N/A"/>
    <x v="3"/>
    <e v="#N/A"/>
    <x v="17"/>
  </r>
  <r>
    <s v="Id2098"/>
    <s v="Ms. Amanda "/>
    <n v="15.82"/>
    <x v="3"/>
    <n v="4.5999999999999996"/>
    <x v="2"/>
    <s v="No"/>
    <x v="0"/>
    <x v="0"/>
    <n v="0"/>
    <s v="No"/>
    <e v="#N/A"/>
    <x v="48"/>
    <e v="#N/A"/>
    <x v="3"/>
    <e v="#N/A"/>
    <x v="17"/>
  </r>
  <r>
    <s v="Id2099"/>
    <s v="Mr. Matthew "/>
    <n v="17.670000000000002"/>
    <x v="3"/>
    <n v="4.78"/>
    <x v="2"/>
    <s v="No"/>
    <x v="0"/>
    <x v="0"/>
    <n v="0"/>
    <s v="No"/>
    <e v="#N/A"/>
    <x v="48"/>
    <e v="#N/A"/>
    <x v="3"/>
    <e v="#N/A"/>
    <x v="17"/>
  </r>
  <r>
    <s v="Id2100"/>
    <s v="Ms. Julia "/>
    <n v="31.92"/>
    <x v="0"/>
    <n v="11.05"/>
    <x v="0"/>
    <s v="No"/>
    <x v="0"/>
    <x v="0"/>
    <n v="0"/>
    <s v="No"/>
    <e v="#N/A"/>
    <x v="48"/>
    <e v="#N/A"/>
    <x v="3"/>
    <e v="#N/A"/>
    <x v="17"/>
  </r>
  <r>
    <s v="Id2101"/>
    <s v="Ms. Rhea "/>
    <n v="28.975000000000001"/>
    <x v="1"/>
    <n v="7.62"/>
    <x v="0"/>
    <s v="No"/>
    <x v="0"/>
    <x v="0"/>
    <n v="0"/>
    <s v="No"/>
    <e v="#N/A"/>
    <x v="48"/>
    <e v="#N/A"/>
    <x v="3"/>
    <e v="#N/A"/>
    <x v="17"/>
  </r>
  <r>
    <s v="Id2102"/>
    <s v="Mr. Justin "/>
    <n v="31.73"/>
    <x v="0"/>
    <n v="4.78"/>
    <x v="2"/>
    <s v="yes"/>
    <x v="1"/>
    <x v="0"/>
    <n v="2"/>
    <s v="No"/>
    <e v="#N/A"/>
    <x v="48"/>
    <e v="#N/A"/>
    <x v="3"/>
    <e v="#N/A"/>
    <x v="17"/>
  </r>
  <r>
    <s v="Id2103"/>
    <s v="Mr. Shamus "/>
    <n v="28.88"/>
    <x v="1"/>
    <n v="6.09"/>
    <x v="1"/>
    <s v="yes"/>
    <x v="1"/>
    <x v="0"/>
    <n v="2"/>
    <s v="No"/>
    <e v="#N/A"/>
    <x v="48"/>
    <e v="#N/A"/>
    <x v="3"/>
    <e v="#N/A"/>
    <x v="17"/>
  </r>
  <r>
    <s v="Id2104"/>
    <s v="Mr. Mike "/>
    <n v="25.555"/>
    <x v="1"/>
    <n v="5.1100000000000003"/>
    <x v="2"/>
    <s v="No"/>
    <x v="0"/>
    <x v="1"/>
    <n v="1"/>
    <s v="No"/>
    <e v="#N/A"/>
    <x v="48"/>
    <e v="#N/A"/>
    <x v="3"/>
    <e v="#N/A"/>
    <x v="17"/>
  </r>
  <r>
    <s v="Id2105"/>
    <s v="Ms. Mary "/>
    <n v="37.29"/>
    <x v="0"/>
    <n v="4.46"/>
    <x v="2"/>
    <s v="No"/>
    <x v="1"/>
    <x v="0"/>
    <n v="1"/>
    <s v="No"/>
    <e v="#N/A"/>
    <x v="48"/>
    <e v="#N/A"/>
    <x v="3"/>
    <e v="#N/A"/>
    <x v="17"/>
  </r>
  <r>
    <s v="Id2106"/>
    <s v="Ms. Erin "/>
    <n v="40.28"/>
    <x v="0"/>
    <n v="6.11"/>
    <x v="1"/>
    <s v="No"/>
    <x v="1"/>
    <x v="0"/>
    <n v="1"/>
    <s v="No"/>
    <e v="#N/A"/>
    <x v="48"/>
    <e v="#N/A"/>
    <x v="3"/>
    <e v="#N/A"/>
    <x v="17"/>
  </r>
  <r>
    <s v="Id2107"/>
    <s v="Ms. Hallie "/>
    <n v="40.185000000000002"/>
    <x v="0"/>
    <n v="4.66"/>
    <x v="2"/>
    <s v="No"/>
    <x v="1"/>
    <x v="0"/>
    <n v="1"/>
    <s v="No"/>
    <e v="#N/A"/>
    <x v="48"/>
    <e v="#N/A"/>
    <x v="3"/>
    <e v="#N/A"/>
    <x v="17"/>
  </r>
  <r>
    <s v="Id2108"/>
    <s v="Ms. Paige "/>
    <n v="23.57"/>
    <x v="2"/>
    <n v="6.14"/>
    <x v="1"/>
    <s v="No"/>
    <x v="0"/>
    <x v="0"/>
    <n v="0"/>
    <s v="No"/>
    <e v="#N/A"/>
    <x v="48"/>
    <e v="#N/A"/>
    <x v="3"/>
    <e v="#N/A"/>
    <x v="17"/>
  </r>
  <r>
    <s v="Id2109"/>
    <s v="Ms. Ji "/>
    <n v="35.625"/>
    <x v="0"/>
    <n v="6.21"/>
    <x v="1"/>
    <s v="No"/>
    <x v="1"/>
    <x v="0"/>
    <n v="1"/>
    <s v="No"/>
    <e v="#N/A"/>
    <x v="48"/>
    <e v="#N/A"/>
    <x v="3"/>
    <e v="#N/A"/>
    <x v="17"/>
  </r>
  <r>
    <s v="Id2110"/>
    <s v="Ms. Carissa "/>
    <n v="33.155000000000001"/>
    <x v="0"/>
    <n v="4.5999999999999996"/>
    <x v="2"/>
    <s v="No"/>
    <x v="1"/>
    <x v="0"/>
    <n v="1"/>
    <s v="No"/>
    <e v="#N/A"/>
    <x v="48"/>
    <e v="#N/A"/>
    <x v="3"/>
    <e v="#N/A"/>
    <x v="17"/>
  </r>
  <r>
    <s v="Id2111"/>
    <s v="Ms. Mona "/>
    <n v="31.92"/>
    <x v="0"/>
    <n v="5.04"/>
    <x v="2"/>
    <s v="No"/>
    <x v="1"/>
    <x v="0"/>
    <n v="1"/>
    <s v="No"/>
    <e v="#N/A"/>
    <x v="48"/>
    <e v="#N/A"/>
    <x v="3"/>
    <e v="#N/A"/>
    <x v="17"/>
  </r>
  <r>
    <s v="Id2112"/>
    <s v="Ms. Kristin "/>
    <n v="30.305"/>
    <x v="0"/>
    <n v="5.08"/>
    <x v="2"/>
    <s v="No"/>
    <x v="1"/>
    <x v="0"/>
    <n v="1"/>
    <s v="No"/>
    <e v="#N/A"/>
    <x v="48"/>
    <e v="#N/A"/>
    <x v="3"/>
    <e v="#N/A"/>
    <x v="17"/>
  </r>
  <r>
    <s v="Id2113"/>
    <s v="Ms. Beth "/>
    <n v="30.114999999999998"/>
    <x v="0"/>
    <n v="4.38"/>
    <x v="2"/>
    <s v="No"/>
    <x v="1"/>
    <x v="0"/>
    <n v="1"/>
    <s v="No"/>
    <e v="#N/A"/>
    <x v="48"/>
    <e v="#N/A"/>
    <x v="3"/>
    <e v="#N/A"/>
    <x v="17"/>
  </r>
  <r>
    <s v="Id2114"/>
    <s v="Ms. Allison "/>
    <n v="24.09"/>
    <x v="2"/>
    <n v="4.79"/>
    <x v="2"/>
    <s v="No"/>
    <x v="1"/>
    <x v="0"/>
    <n v="1"/>
    <s v="No"/>
    <e v="#N/A"/>
    <x v="48"/>
    <e v="#N/A"/>
    <x v="3"/>
    <e v="#N/A"/>
    <x v="17"/>
  </r>
  <r>
    <s v="Id2115"/>
    <s v="Ms. Ashley "/>
    <n v="28.215"/>
    <x v="1"/>
    <n v="4.21"/>
    <x v="2"/>
    <s v="No"/>
    <x v="1"/>
    <x v="0"/>
    <n v="1"/>
    <s v="No"/>
    <e v="#N/A"/>
    <x v="48"/>
    <e v="#N/A"/>
    <x v="3"/>
    <e v="#N/A"/>
    <x v="17"/>
  </r>
  <r>
    <s v="Id2116"/>
    <s v="Ms. Hilary "/>
    <n v="26.315000000000001"/>
    <x v="1"/>
    <n v="5.47"/>
    <x v="2"/>
    <s v="No"/>
    <x v="1"/>
    <x v="0"/>
    <n v="1"/>
    <s v="No"/>
    <e v="#N/A"/>
    <x v="48"/>
    <e v="#N/A"/>
    <x v="3"/>
    <e v="#N/A"/>
    <x v="17"/>
  </r>
  <r>
    <s v="Id2117"/>
    <s v="Ms. Dominique "/>
    <n v="25.08"/>
    <x v="1"/>
    <n v="5.09"/>
    <x v="2"/>
    <s v="No"/>
    <x v="1"/>
    <x v="0"/>
    <n v="1"/>
    <s v="No"/>
    <e v="#N/A"/>
    <x v="48"/>
    <e v="#N/A"/>
    <x v="3"/>
    <e v="#N/A"/>
    <x v="17"/>
  </r>
  <r>
    <s v="Id2118"/>
    <s v="Mr. Carlos "/>
    <n v="15.41"/>
    <x v="3"/>
    <n v="5.08"/>
    <x v="2"/>
    <s v="No"/>
    <x v="0"/>
    <x v="0"/>
    <n v="0"/>
    <s v="No"/>
    <e v="#N/A"/>
    <x v="48"/>
    <e v="#N/A"/>
    <x v="3"/>
    <e v="#N/A"/>
    <x v="17"/>
  </r>
  <r>
    <s v="Id2119"/>
    <s v="Mr. Matthew "/>
    <n v="23.83"/>
    <x v="2"/>
    <n v="5.68"/>
    <x v="2"/>
    <s v="No"/>
    <x v="0"/>
    <x v="0"/>
    <n v="0"/>
    <s v="No"/>
    <e v="#N/A"/>
    <x v="48"/>
    <e v="#N/A"/>
    <x v="3"/>
    <e v="#N/A"/>
    <x v="17"/>
  </r>
  <r>
    <s v="Id2120"/>
    <s v="Ms. Kara "/>
    <n v="36"/>
    <x v="0"/>
    <n v="4.66"/>
    <x v="2"/>
    <s v="No"/>
    <x v="1"/>
    <x v="0"/>
    <n v="1"/>
    <s v="No"/>
    <e v="#N/A"/>
    <x v="48"/>
    <e v="#N/A"/>
    <x v="3"/>
    <e v="#N/A"/>
    <x v="17"/>
  </r>
  <r>
    <s v="Id2121"/>
    <s v="Ms. Sarah "/>
    <n v="28.82"/>
    <x v="1"/>
    <n v="5.59"/>
    <x v="2"/>
    <s v="No"/>
    <x v="1"/>
    <x v="0"/>
    <n v="1"/>
    <s v="No"/>
    <e v="#N/A"/>
    <x v="48"/>
    <e v="#N/A"/>
    <x v="3"/>
    <e v="#N/A"/>
    <x v="17"/>
  </r>
  <r>
    <s v="Id2122"/>
    <s v="Ms. Shauna "/>
    <n v="28.05"/>
    <x v="1"/>
    <n v="6.2"/>
    <x v="1"/>
    <s v="No"/>
    <x v="1"/>
    <x v="0"/>
    <n v="1"/>
    <s v="No"/>
    <e v="#N/A"/>
    <x v="48"/>
    <e v="#N/A"/>
    <x v="3"/>
    <e v="#N/A"/>
    <x v="17"/>
  </r>
  <r>
    <s v="Id2123"/>
    <s v="Ms. Lindsay "/>
    <n v="27.1"/>
    <x v="1"/>
    <n v="4.45"/>
    <x v="2"/>
    <s v="No"/>
    <x v="1"/>
    <x v="0"/>
    <n v="1"/>
    <s v="No"/>
    <e v="#N/A"/>
    <x v="48"/>
    <e v="#N/A"/>
    <x v="3"/>
    <e v="#N/A"/>
    <x v="17"/>
  </r>
  <r>
    <s v="Id2124"/>
    <s v="Ms. Danya "/>
    <n v="24.3"/>
    <x v="2"/>
    <n v="6.1"/>
    <x v="1"/>
    <s v="yes"/>
    <x v="1"/>
    <x v="0"/>
    <n v="1"/>
    <s v="No"/>
    <e v="#N/A"/>
    <x v="48"/>
    <e v="#N/A"/>
    <x v="3"/>
    <e v="#N/A"/>
    <x v="17"/>
  </r>
  <r>
    <s v="Id2125"/>
    <s v="Ms. Lorraine "/>
    <n v="30.72"/>
    <x v="0"/>
    <n v="6.06"/>
    <x v="1"/>
    <s v="No"/>
    <x v="1"/>
    <x v="0"/>
    <n v="1"/>
    <s v="No"/>
    <e v="#N/A"/>
    <x v="48"/>
    <e v="#N/A"/>
    <x v="3"/>
    <e v="#N/A"/>
    <x v="17"/>
  </r>
  <r>
    <s v="Id2126"/>
    <s v="Ms. Jennifer "/>
    <n v="37.43"/>
    <x v="0"/>
    <n v="4.5599999999999996"/>
    <x v="2"/>
    <s v="No"/>
    <x v="0"/>
    <x v="1"/>
    <n v="1"/>
    <s v="No"/>
    <e v="#N/A"/>
    <x v="48"/>
    <e v="#N/A"/>
    <x v="3"/>
    <e v="#N/A"/>
    <x v="17"/>
  </r>
  <r>
    <s v="Id2127"/>
    <s v="Mr. Jesus "/>
    <n v="25.74"/>
    <x v="1"/>
    <n v="6.41"/>
    <x v="1"/>
    <s v="yes"/>
    <x v="0"/>
    <x v="1"/>
    <n v="1"/>
    <s v="No"/>
    <e v="#N/A"/>
    <x v="48"/>
    <e v="#N/A"/>
    <x v="3"/>
    <e v="#N/A"/>
    <x v="17"/>
  </r>
  <r>
    <s v="Id2128"/>
    <s v="Ms. Kristen "/>
    <n v="36.575000000000003"/>
    <x v="0"/>
    <n v="5.57"/>
    <x v="2"/>
    <s v="No"/>
    <x v="0"/>
    <x v="1"/>
    <n v="1"/>
    <s v="No"/>
    <e v="#N/A"/>
    <x v="48"/>
    <e v="#N/A"/>
    <x v="3"/>
    <e v="#N/A"/>
    <x v="17"/>
  </r>
  <r>
    <s v="Id2129"/>
    <s v="Ms. Catherine "/>
    <n v="35.15"/>
    <x v="0"/>
    <n v="5.47"/>
    <x v="2"/>
    <s v="No"/>
    <x v="0"/>
    <x v="1"/>
    <n v="1"/>
    <s v="No"/>
    <e v="#N/A"/>
    <x v="48"/>
    <e v="#N/A"/>
    <x v="3"/>
    <e v="#N/A"/>
    <x v="17"/>
  </r>
  <r>
    <s v="Id2130"/>
    <s v="Ms. Paula "/>
    <n v="32.11"/>
    <x v="0"/>
    <n v="4.43"/>
    <x v="2"/>
    <s v="No"/>
    <x v="0"/>
    <x v="1"/>
    <n v="1"/>
    <s v="No"/>
    <e v="#N/A"/>
    <x v="48"/>
    <e v="#N/A"/>
    <x v="3"/>
    <e v="#N/A"/>
    <x v="17"/>
  </r>
  <r>
    <s v="Id2131"/>
    <s v="Ms. Evan "/>
    <n v="30.495000000000001"/>
    <x v="0"/>
    <n v="4.95"/>
    <x v="2"/>
    <s v="No"/>
    <x v="0"/>
    <x v="1"/>
    <n v="1"/>
    <s v="No"/>
    <e v="#N/A"/>
    <x v="48"/>
    <e v="#N/A"/>
    <x v="3"/>
    <e v="#N/A"/>
    <x v="17"/>
  </r>
  <r>
    <s v="Id2132"/>
    <s v="Mr. Nathan "/>
    <n v="29.24"/>
    <x v="1"/>
    <n v="4.04"/>
    <x v="2"/>
    <s v="No"/>
    <x v="1"/>
    <x v="0"/>
    <n v="1"/>
    <s v="No"/>
    <e v="#N/A"/>
    <x v="48"/>
    <e v="#N/A"/>
    <x v="3"/>
    <e v="#N/A"/>
    <x v="17"/>
  </r>
  <r>
    <s v="Id2133"/>
    <s v="Ms. Ashley "/>
    <n v="22.515000000000001"/>
    <x v="2"/>
    <n v="5.93"/>
    <x v="1"/>
    <s v="No"/>
    <x v="0"/>
    <x v="1"/>
    <n v="1"/>
    <s v="No"/>
    <e v="#N/A"/>
    <x v="48"/>
    <e v="#N/A"/>
    <x v="3"/>
    <e v="#N/A"/>
    <x v="17"/>
  </r>
  <r>
    <s v="Id2134"/>
    <s v="Mr. Jason "/>
    <n v="15.65"/>
    <x v="3"/>
    <n v="4.2300000000000004"/>
    <x v="2"/>
    <s v="No"/>
    <x v="0"/>
    <x v="0"/>
    <n v="0"/>
    <s v="No"/>
    <e v="#N/A"/>
    <x v="48"/>
    <e v="#N/A"/>
    <x v="3"/>
    <e v="#N/A"/>
    <x v="17"/>
  </r>
  <r>
    <s v="Id2135"/>
    <s v="Mr. Marshall "/>
    <n v="27.36"/>
    <x v="1"/>
    <n v="5.59"/>
    <x v="2"/>
    <s v="yes"/>
    <x v="0"/>
    <x v="0"/>
    <n v="0"/>
    <s v="No"/>
    <e v="#N/A"/>
    <x v="48"/>
    <e v="#N/A"/>
    <x v="3"/>
    <e v="#N/A"/>
    <x v="17"/>
  </r>
  <r>
    <s v="Id2136"/>
    <s v="Mr. Lavar "/>
    <n v="22.3"/>
    <x v="2"/>
    <n v="4.8899999999999997"/>
    <x v="2"/>
    <s v="yes"/>
    <x v="0"/>
    <x v="0"/>
    <n v="0"/>
    <s v="No"/>
    <e v="#N/A"/>
    <x v="48"/>
    <e v="#N/A"/>
    <x v="3"/>
    <e v="#N/A"/>
    <x v="17"/>
  </r>
  <r>
    <s v="Id2137"/>
    <s v="Mr. Charlie "/>
    <n v="26.03"/>
    <x v="1"/>
    <n v="5.81"/>
    <x v="1"/>
    <s v="yes"/>
    <x v="0"/>
    <x v="0"/>
    <n v="0"/>
    <s v="No"/>
    <e v="#N/A"/>
    <x v="48"/>
    <e v="#N/A"/>
    <x v="3"/>
    <e v="#N/A"/>
    <x v="17"/>
  </r>
  <r>
    <s v="Id2138"/>
    <s v="Mrs. Lauren "/>
    <n v="27.74"/>
    <x v="1"/>
    <n v="4.29"/>
    <x v="2"/>
    <s v="No"/>
    <x v="1"/>
    <x v="0"/>
    <n v="1"/>
    <s v="No"/>
    <e v="#N/A"/>
    <x v="48"/>
    <e v="#N/A"/>
    <x v="3"/>
    <e v="#N/A"/>
    <x v="17"/>
  </r>
  <r>
    <s v="Id2139"/>
    <s v="Mr. Arthur "/>
    <n v="32.11"/>
    <x v="0"/>
    <n v="4.03"/>
    <x v="2"/>
    <s v="yes"/>
    <x v="1"/>
    <x v="0"/>
    <n v="2"/>
    <s v="No"/>
    <e v="#N/A"/>
    <x v="48"/>
    <e v="#N/A"/>
    <x v="3"/>
    <e v="#N/A"/>
    <x v="17"/>
  </r>
  <r>
    <s v="Id2140"/>
    <s v="Mr. Thomas "/>
    <n v="25.175000000000001"/>
    <x v="1"/>
    <n v="6.29"/>
    <x v="1"/>
    <s v="yes"/>
    <x v="1"/>
    <x v="0"/>
    <n v="2"/>
    <s v="No"/>
    <e v="#N/A"/>
    <x v="48"/>
    <e v="#N/A"/>
    <x v="3"/>
    <e v="#N/A"/>
    <x v="17"/>
  </r>
  <r>
    <s v="Id2141"/>
    <s v="Ms. Jennifer "/>
    <n v="39.49"/>
    <x v="0"/>
    <n v="4.4800000000000004"/>
    <x v="2"/>
    <s v="yes"/>
    <x v="0"/>
    <x v="0"/>
    <n v="0"/>
    <s v="No"/>
    <e v="#N/A"/>
    <x v="48"/>
    <e v="#N/A"/>
    <x v="3"/>
    <e v="#N/A"/>
    <x v="17"/>
  </r>
  <r>
    <s v="Id2142"/>
    <s v="Ms. Tammy "/>
    <n v="34.869999999999997"/>
    <x v="0"/>
    <n v="5.51"/>
    <x v="2"/>
    <s v="yes"/>
    <x v="0"/>
    <x v="0"/>
    <n v="0"/>
    <s v="No"/>
    <e v="#N/A"/>
    <x v="48"/>
    <e v="#N/A"/>
    <x v="3"/>
    <e v="#N/A"/>
    <x v="17"/>
  </r>
  <r>
    <s v="Id2143"/>
    <s v="Ms. Lena "/>
    <n v="34.6"/>
    <x v="0"/>
    <n v="4.5"/>
    <x v="2"/>
    <s v="yes"/>
    <x v="0"/>
    <x v="0"/>
    <n v="0"/>
    <s v="No"/>
    <e v="#N/A"/>
    <x v="48"/>
    <e v="#N/A"/>
    <x v="3"/>
    <e v="#N/A"/>
    <x v="17"/>
  </r>
  <r>
    <s v="Id2144"/>
    <s v="Ms. Valentina "/>
    <n v="25.8"/>
    <x v="1"/>
    <n v="6.29"/>
    <x v="1"/>
    <s v="yes"/>
    <x v="0"/>
    <x v="0"/>
    <n v="0"/>
    <s v="No"/>
    <e v="#N/A"/>
    <x v="48"/>
    <e v="#N/A"/>
    <x v="3"/>
    <e v="#N/A"/>
    <x v="17"/>
  </r>
  <r>
    <s v="Id2145"/>
    <s v="Mr. Russell "/>
    <n v="35.86"/>
    <x v="0"/>
    <n v="4.33"/>
    <x v="2"/>
    <s v="No"/>
    <x v="0"/>
    <x v="0"/>
    <n v="1"/>
    <s v="No"/>
    <e v="#N/A"/>
    <x v="48"/>
    <e v="#N/A"/>
    <x v="3"/>
    <e v="#N/A"/>
    <x v="17"/>
  </r>
  <r>
    <s v="Id2146"/>
    <s v="Mr. Scott "/>
    <n v="40.47"/>
    <x v="0"/>
    <n v="11.15"/>
    <x v="0"/>
    <s v="No"/>
    <x v="0"/>
    <x v="0"/>
    <n v="0"/>
    <s v="No"/>
    <e v="#N/A"/>
    <x v="48"/>
    <e v="#N/A"/>
    <x v="3"/>
    <e v="#N/A"/>
    <x v="17"/>
  </r>
  <r>
    <s v="Id2147"/>
    <s v="Mr. Jose "/>
    <n v="32.01"/>
    <x v="0"/>
    <n v="6.45"/>
    <x v="1"/>
    <s v="No"/>
    <x v="0"/>
    <x v="0"/>
    <n v="1"/>
    <s v="No"/>
    <e v="#N/A"/>
    <x v="48"/>
    <e v="#N/A"/>
    <x v="3"/>
    <e v="#N/A"/>
    <x v="17"/>
  </r>
  <r>
    <s v="Id2148"/>
    <s v="Mr. Paul "/>
    <n v="33"/>
    <x v="0"/>
    <n v="9.27"/>
    <x v="0"/>
    <s v="No"/>
    <x v="0"/>
    <x v="0"/>
    <n v="0"/>
    <s v="No"/>
    <e v="#N/A"/>
    <x v="48"/>
    <e v="#N/A"/>
    <x v="3"/>
    <e v="#N/A"/>
    <x v="17"/>
  </r>
  <r>
    <s v="Id2149"/>
    <s v="Mr. Adam "/>
    <n v="29.3"/>
    <x v="1"/>
    <n v="6.15"/>
    <x v="1"/>
    <s v="No"/>
    <x v="0"/>
    <x v="0"/>
    <n v="1"/>
    <s v="No"/>
    <e v="#N/A"/>
    <x v="48"/>
    <e v="#N/A"/>
    <x v="3"/>
    <e v="#N/A"/>
    <x v="17"/>
  </r>
  <r>
    <s v="Id2150"/>
    <s v="Mr. Edward "/>
    <n v="25.8"/>
    <x v="1"/>
    <n v="4.13"/>
    <x v="2"/>
    <s v="No"/>
    <x v="0"/>
    <x v="0"/>
    <n v="1"/>
    <s v="No"/>
    <e v="#N/A"/>
    <x v="48"/>
    <e v="#N/A"/>
    <x v="3"/>
    <e v="#N/A"/>
    <x v="17"/>
  </r>
  <r>
    <s v="Id2151"/>
    <s v="Mr. Patrick "/>
    <n v="23.4"/>
    <x v="2"/>
    <n v="4.24"/>
    <x v="2"/>
    <s v="No"/>
    <x v="0"/>
    <x v="0"/>
    <n v="1"/>
    <s v="No"/>
    <e v="#N/A"/>
    <x v="48"/>
    <e v="#N/A"/>
    <x v="3"/>
    <e v="#N/A"/>
    <x v="17"/>
  </r>
  <r>
    <s v="Id2152"/>
    <s v="Mr. Geraint "/>
    <n v="27.93"/>
    <x v="1"/>
    <n v="9.8800000000000008"/>
    <x v="0"/>
    <s v="No"/>
    <x v="0"/>
    <x v="0"/>
    <n v="0"/>
    <s v="No"/>
    <e v="#N/A"/>
    <x v="48"/>
    <e v="#N/A"/>
    <x v="3"/>
    <e v="#N/A"/>
    <x v="17"/>
  </r>
  <r>
    <s v="Id2153"/>
    <s v="Mr. Dj "/>
    <n v="22"/>
    <x v="2"/>
    <n v="9.5"/>
    <x v="0"/>
    <s v="No"/>
    <x v="0"/>
    <x v="0"/>
    <n v="0"/>
    <s v="No"/>
    <e v="#N/A"/>
    <x v="48"/>
    <e v="#N/A"/>
    <x v="3"/>
    <e v="#N/A"/>
    <x v="17"/>
  </r>
  <r>
    <s v="Id2154"/>
    <s v="Mr. Zachary "/>
    <n v="36.86"/>
    <x v="0"/>
    <n v="4.97"/>
    <x v="2"/>
    <s v="yes"/>
    <x v="0"/>
    <x v="0"/>
    <n v="0"/>
    <s v="No"/>
    <e v="#N/A"/>
    <x v="48"/>
    <e v="#N/A"/>
    <x v="3"/>
    <e v="#N/A"/>
    <x v="17"/>
  </r>
  <r>
    <s v="Id2155"/>
    <s v="Mr. Brian "/>
    <n v="31.254999999999999"/>
    <x v="0"/>
    <n v="5.49"/>
    <x v="2"/>
    <s v="yes"/>
    <x v="0"/>
    <x v="0"/>
    <n v="0"/>
    <s v="No"/>
    <e v="#N/A"/>
    <x v="48"/>
    <e v="#N/A"/>
    <x v="3"/>
    <e v="#N/A"/>
    <x v="17"/>
  </r>
  <r>
    <s v="Id2156"/>
    <s v="Mr. Joe "/>
    <n v="23.06"/>
    <x v="2"/>
    <n v="4.47"/>
    <x v="2"/>
    <s v="No"/>
    <x v="0"/>
    <x v="0"/>
    <n v="0"/>
    <s v="No"/>
    <e v="#N/A"/>
    <x v="48"/>
    <e v="#N/A"/>
    <x v="3"/>
    <e v="#N/A"/>
    <x v="17"/>
  </r>
  <r>
    <s v="Id2157"/>
    <s v="Mr. Stephen "/>
    <n v="28.975000000000001"/>
    <x v="1"/>
    <n v="4.34"/>
    <x v="2"/>
    <s v="yes"/>
    <x v="0"/>
    <x v="0"/>
    <n v="0"/>
    <s v="No"/>
    <e v="#N/A"/>
    <x v="48"/>
    <e v="#N/A"/>
    <x v="3"/>
    <e v="#N/A"/>
    <x v="17"/>
  </r>
  <r>
    <s v="Id2158"/>
    <s v="Ms. Ellen "/>
    <n v="33.299999999999997"/>
    <x v="0"/>
    <n v="9.49"/>
    <x v="0"/>
    <s v="No"/>
    <x v="0"/>
    <x v="0"/>
    <n v="0"/>
    <s v="No"/>
    <e v="#N/A"/>
    <x v="48"/>
    <e v="#N/A"/>
    <x v="3"/>
    <e v="#N/A"/>
    <x v="17"/>
  </r>
  <r>
    <s v="Id2159"/>
    <s v="Ms. Cindy "/>
    <n v="33"/>
    <x v="0"/>
    <n v="10.16"/>
    <x v="0"/>
    <s v="No"/>
    <x v="0"/>
    <x v="0"/>
    <n v="0"/>
    <s v="No"/>
    <e v="#N/A"/>
    <x v="48"/>
    <e v="#N/A"/>
    <x v="3"/>
    <e v="#N/A"/>
    <x v="17"/>
  </r>
  <r>
    <s v="Id2160"/>
    <s v="Ms. Abigail "/>
    <n v="31.46"/>
    <x v="0"/>
    <n v="11.19"/>
    <x v="0"/>
    <s v="No"/>
    <x v="0"/>
    <x v="0"/>
    <n v="0"/>
    <s v="No"/>
    <e v="#N/A"/>
    <x v="48"/>
    <e v="#N/A"/>
    <x v="3"/>
    <e v="#N/A"/>
    <x v="17"/>
  </r>
  <r>
    <s v="Id2161"/>
    <s v="Ms. Amy "/>
    <n v="29.6"/>
    <x v="1"/>
    <n v="11.03"/>
    <x v="0"/>
    <s v="No"/>
    <x v="0"/>
    <x v="0"/>
    <n v="0"/>
    <s v="No"/>
    <e v="#N/A"/>
    <x v="48"/>
    <e v="#N/A"/>
    <x v="3"/>
    <e v="#N/A"/>
    <x v="17"/>
  </r>
  <r>
    <s v="Id2162"/>
    <s v="Ms. Amy "/>
    <n v="22.05"/>
    <x v="2"/>
    <n v="4.43"/>
    <x v="2"/>
    <s v="yes"/>
    <x v="0"/>
    <x v="0"/>
    <n v="0"/>
    <s v="No"/>
    <e v="#N/A"/>
    <x v="48"/>
    <e v="#N/A"/>
    <x v="3"/>
    <e v="#N/A"/>
    <x v="17"/>
  </r>
  <r>
    <s v="Id2163"/>
    <s v="Mrs. Grace "/>
    <n v="27.06"/>
    <x v="1"/>
    <n v="6.14"/>
    <x v="1"/>
    <s v="No"/>
    <x v="1"/>
    <x v="0"/>
    <n v="1"/>
    <s v="No"/>
    <e v="#N/A"/>
    <x v="48"/>
    <e v="#N/A"/>
    <x v="3"/>
    <e v="#N/A"/>
    <x v="17"/>
  </r>
  <r>
    <s v="Id2164"/>
    <s v="Ms. Caitie "/>
    <n v="20.49"/>
    <x v="2"/>
    <n v="4.87"/>
    <x v="2"/>
    <s v="No"/>
    <x v="0"/>
    <x v="0"/>
    <n v="0"/>
    <s v="No"/>
    <e v="#N/A"/>
    <x v="48"/>
    <e v="#N/A"/>
    <x v="3"/>
    <e v="#N/A"/>
    <x v="17"/>
  </r>
  <r>
    <s v="Id2165"/>
    <s v="Mr. Benjamin "/>
    <n v="28.4"/>
    <x v="1"/>
    <n v="4.3"/>
    <x v="2"/>
    <s v="No"/>
    <x v="0"/>
    <x v="1"/>
    <n v="1"/>
    <s v="No"/>
    <e v="#N/A"/>
    <x v="48"/>
    <e v="#N/A"/>
    <x v="3"/>
    <e v="#N/A"/>
    <x v="17"/>
  </r>
  <r>
    <s v="Id2166"/>
    <s v="Mr. Ian "/>
    <n v="41.91"/>
    <x v="0"/>
    <n v="6.19"/>
    <x v="1"/>
    <s v="No"/>
    <x v="0"/>
    <x v="0"/>
    <n v="0"/>
    <s v="No"/>
    <e v="#N/A"/>
    <x v="48"/>
    <e v="#N/A"/>
    <x v="3"/>
    <e v="#N/A"/>
    <x v="17"/>
  </r>
  <r>
    <s v="Id2167"/>
    <s v="Mr. Tadese "/>
    <n v="24.6"/>
    <x v="2"/>
    <n v="6.19"/>
    <x v="1"/>
    <s v="No"/>
    <x v="0"/>
    <x v="1"/>
    <n v="1"/>
    <s v="No"/>
    <e v="#N/A"/>
    <x v="48"/>
    <e v="#N/A"/>
    <x v="3"/>
    <e v="#N/A"/>
    <x v="17"/>
  </r>
  <r>
    <s v="Id2168"/>
    <s v="Mr. Jonathan "/>
    <n v="20.9"/>
    <x v="2"/>
    <n v="5.12"/>
    <x v="2"/>
    <s v="No"/>
    <x v="0"/>
    <x v="1"/>
    <n v="1"/>
    <s v="No"/>
    <e v="#N/A"/>
    <x v="48"/>
    <e v="#N/A"/>
    <x v="3"/>
    <e v="#N/A"/>
    <x v="17"/>
  </r>
  <r>
    <s v="Id2169"/>
    <s v="Mr. Dathan "/>
    <n v="34.4"/>
    <x v="0"/>
    <n v="4.04"/>
    <x v="2"/>
    <s v="No"/>
    <x v="0"/>
    <x v="0"/>
    <n v="0"/>
    <s v="No"/>
    <e v="#N/A"/>
    <x v="48"/>
    <e v="#N/A"/>
    <x v="3"/>
    <e v="#N/A"/>
    <x v="17"/>
  </r>
  <r>
    <s v="Id2170"/>
    <s v="Mr. Eric "/>
    <n v="32.56"/>
    <x v="0"/>
    <n v="5.36"/>
    <x v="2"/>
    <s v="No"/>
    <x v="0"/>
    <x v="0"/>
    <n v="0"/>
    <s v="No"/>
    <e v="#N/A"/>
    <x v="48"/>
    <e v="#N/A"/>
    <x v="3"/>
    <e v="#N/A"/>
    <x v="17"/>
  </r>
  <r>
    <s v="Id2171"/>
    <s v="Ms. Allison "/>
    <n v="27.98"/>
    <x v="1"/>
    <n v="4.38"/>
    <x v="2"/>
    <s v="No"/>
    <x v="1"/>
    <x v="0"/>
    <n v="1"/>
    <s v="No"/>
    <e v="#N/A"/>
    <x v="48"/>
    <e v="#N/A"/>
    <x v="3"/>
    <e v="#N/A"/>
    <x v="17"/>
  </r>
  <r>
    <s v="Id2172"/>
    <s v="Mr. Paul "/>
    <n v="26.51"/>
    <x v="1"/>
    <n v="4.58"/>
    <x v="2"/>
    <s v="No"/>
    <x v="0"/>
    <x v="0"/>
    <n v="0"/>
    <s v="No"/>
    <e v="#N/A"/>
    <x v="48"/>
    <e v="#N/A"/>
    <x v="3"/>
    <e v="#N/A"/>
    <x v="17"/>
  </r>
  <r>
    <s v="Id2173"/>
    <s v="Mr. Aaron "/>
    <n v="29.734999999999999"/>
    <x v="1"/>
    <n v="11.92"/>
    <x v="0"/>
    <s v="No"/>
    <x v="0"/>
    <x v="0"/>
    <n v="0"/>
    <s v="No"/>
    <e v="#N/A"/>
    <x v="48"/>
    <e v="#N/A"/>
    <x v="3"/>
    <e v="#N/A"/>
    <x v="17"/>
  </r>
  <r>
    <s v="Id2174"/>
    <s v="Ms. Caitlin "/>
    <n v="40.5"/>
    <x v="0"/>
    <n v="5.4"/>
    <x v="2"/>
    <s v="No"/>
    <x v="0"/>
    <x v="1"/>
    <n v="1"/>
    <s v="No"/>
    <e v="#N/A"/>
    <x v="48"/>
    <e v="#N/A"/>
    <x v="3"/>
    <e v="#N/A"/>
    <x v="17"/>
  </r>
  <r>
    <s v="Id2175"/>
    <s v="Mr. Harald "/>
    <n v="25.64"/>
    <x v="1"/>
    <n v="4.76"/>
    <x v="2"/>
    <s v="No"/>
    <x v="0"/>
    <x v="0"/>
    <n v="1"/>
    <s v="No"/>
    <e v="#N/A"/>
    <x v="48"/>
    <e v="#N/A"/>
    <x v="3"/>
    <e v="#N/A"/>
    <x v="17"/>
  </r>
  <r>
    <s v="Id2176"/>
    <s v="Ms. Siobhan "/>
    <n v="32.9"/>
    <x v="0"/>
    <n v="4.78"/>
    <x v="2"/>
    <s v="No"/>
    <x v="0"/>
    <x v="1"/>
    <n v="1"/>
    <s v="No"/>
    <e v="#N/A"/>
    <x v="48"/>
    <e v="#N/A"/>
    <x v="3"/>
    <e v="#N/A"/>
    <x v="17"/>
  </r>
  <r>
    <s v="Id2177"/>
    <s v="Ms. Andrea "/>
    <n v="29.8"/>
    <x v="1"/>
    <n v="4.26"/>
    <x v="2"/>
    <s v="No"/>
    <x v="0"/>
    <x v="1"/>
    <n v="1"/>
    <s v="No"/>
    <e v="#N/A"/>
    <x v="48"/>
    <e v="#N/A"/>
    <x v="3"/>
    <e v="#N/A"/>
    <x v="17"/>
  </r>
  <r>
    <s v="Id2178"/>
    <s v="Ms. Marie "/>
    <n v="28.9"/>
    <x v="1"/>
    <n v="5.85"/>
    <x v="1"/>
    <s v="No"/>
    <x v="0"/>
    <x v="1"/>
    <n v="1"/>
    <s v="No"/>
    <e v="#N/A"/>
    <x v="48"/>
    <e v="#N/A"/>
    <x v="3"/>
    <e v="#N/A"/>
    <x v="17"/>
  </r>
  <r>
    <s v="Id2179"/>
    <s v="Ms. Rachel "/>
    <n v="24.7"/>
    <x v="2"/>
    <n v="5.32"/>
    <x v="2"/>
    <s v="No"/>
    <x v="0"/>
    <x v="1"/>
    <n v="1"/>
    <s v="No"/>
    <e v="#N/A"/>
    <x v="48"/>
    <e v="#N/A"/>
    <x v="3"/>
    <e v="#N/A"/>
    <x v="17"/>
  </r>
  <r>
    <s v="Id2180"/>
    <s v="Ms. Emma "/>
    <n v="20.6"/>
    <x v="2"/>
    <n v="5.14"/>
    <x v="2"/>
    <s v="No"/>
    <x v="0"/>
    <x v="1"/>
    <n v="1"/>
    <s v="No"/>
    <e v="#N/A"/>
    <x v="48"/>
    <e v="#N/A"/>
    <x v="3"/>
    <e v="#N/A"/>
    <x v="17"/>
  </r>
  <r>
    <s v="Id2181"/>
    <s v="Ms. Kiersten "/>
    <n v="18.600000000000001"/>
    <x v="2"/>
    <n v="5"/>
    <x v="2"/>
    <s v="No"/>
    <x v="0"/>
    <x v="1"/>
    <n v="1"/>
    <s v="No"/>
    <e v="#N/A"/>
    <x v="48"/>
    <e v="#N/A"/>
    <x v="3"/>
    <e v="#N/A"/>
    <x v="17"/>
  </r>
  <r>
    <s v="Id2182"/>
    <s v="Ms. Rachael "/>
    <n v="17.8"/>
    <x v="3"/>
    <n v="4.55"/>
    <x v="2"/>
    <s v="No"/>
    <x v="0"/>
    <x v="1"/>
    <n v="1"/>
    <s v="No"/>
    <e v="#N/A"/>
    <x v="48"/>
    <e v="#N/A"/>
    <x v="3"/>
    <e v="#N/A"/>
    <x v="17"/>
  </r>
  <r>
    <s v="Id2183"/>
    <s v="Mr. Timothy "/>
    <n v="35.200000000000003"/>
    <x v="0"/>
    <n v="5.97"/>
    <x v="1"/>
    <s v="No"/>
    <x v="1"/>
    <x v="0"/>
    <n v="1"/>
    <s v="No"/>
    <e v="#N/A"/>
    <x v="48"/>
    <e v="#N/A"/>
    <x v="3"/>
    <e v="#N/A"/>
    <x v="17"/>
  </r>
  <r>
    <s v="Id2184"/>
    <s v="Mr. Lelisa "/>
    <n v="33.770000000000003"/>
    <x v="0"/>
    <n v="4.0199999999999996"/>
    <x v="2"/>
    <s v="No"/>
    <x v="1"/>
    <x v="0"/>
    <n v="1"/>
    <s v="No"/>
    <e v="#N/A"/>
    <x v="48"/>
    <e v="#N/A"/>
    <x v="3"/>
    <e v="#N/A"/>
    <x v="17"/>
  </r>
  <r>
    <s v="Id2185"/>
    <s v="Mr. Nate "/>
    <n v="30.03"/>
    <x v="0"/>
    <n v="4.04"/>
    <x v="2"/>
    <s v="No"/>
    <x v="1"/>
    <x v="0"/>
    <n v="1"/>
    <s v="No"/>
    <e v="#N/A"/>
    <x v="48"/>
    <e v="#N/A"/>
    <x v="3"/>
    <e v="#N/A"/>
    <x v="17"/>
  </r>
  <r>
    <s v="Id2186"/>
    <s v="Mr. Chris "/>
    <n v="29.37"/>
    <x v="1"/>
    <n v="5.54"/>
    <x v="2"/>
    <s v="No"/>
    <x v="1"/>
    <x v="0"/>
    <n v="1"/>
    <s v="No"/>
    <e v="#N/A"/>
    <x v="48"/>
    <e v="#N/A"/>
    <x v="3"/>
    <e v="#N/A"/>
    <x v="17"/>
  </r>
  <r>
    <s v="Id2187"/>
    <s v="Mr. Scott "/>
    <n v="28.5"/>
    <x v="1"/>
    <n v="4.03"/>
    <x v="2"/>
    <s v="No"/>
    <x v="1"/>
    <x v="0"/>
    <n v="1"/>
    <s v="No"/>
    <e v="#N/A"/>
    <x v="48"/>
    <e v="#N/A"/>
    <x v="3"/>
    <e v="#N/A"/>
    <x v="17"/>
  </r>
  <r>
    <s v="Id2188"/>
    <s v="Mr. Kevin "/>
    <n v="23.32"/>
    <x v="2"/>
    <n v="5.62"/>
    <x v="2"/>
    <s v="No"/>
    <x v="1"/>
    <x v="0"/>
    <n v="1"/>
    <s v="No"/>
    <e v="#N/A"/>
    <x v="48"/>
    <e v="#N/A"/>
    <x v="3"/>
    <e v="#N/A"/>
    <x v="17"/>
  </r>
  <r>
    <s v="Id2189"/>
    <s v="Mr. Erik "/>
    <n v="26.125"/>
    <x v="1"/>
    <n v="5.27"/>
    <x v="2"/>
    <s v="No"/>
    <x v="1"/>
    <x v="0"/>
    <n v="1"/>
    <s v="No"/>
    <e v="#N/A"/>
    <x v="48"/>
    <e v="#N/A"/>
    <x v="3"/>
    <e v="#N/A"/>
    <x v="17"/>
  </r>
  <r>
    <s v="Id2190"/>
    <s v="Mr. Shawn "/>
    <n v="25.46"/>
    <x v="1"/>
    <n v="5.18"/>
    <x v="2"/>
    <s v="No"/>
    <x v="1"/>
    <x v="0"/>
    <n v="1"/>
    <s v="No"/>
    <e v="#N/A"/>
    <x v="48"/>
    <e v="#N/A"/>
    <x v="3"/>
    <e v="#N/A"/>
    <x v="17"/>
  </r>
  <r>
    <s v="Id2191"/>
    <s v="Mr. Vajin "/>
    <n v="23.75"/>
    <x v="2"/>
    <n v="5.27"/>
    <x v="2"/>
    <s v="No"/>
    <x v="1"/>
    <x v="0"/>
    <n v="1"/>
    <s v="No"/>
    <e v="#N/A"/>
    <x v="48"/>
    <e v="#N/A"/>
    <x v="3"/>
    <e v="#N/A"/>
    <x v="17"/>
  </r>
  <r>
    <s v="Id2192"/>
    <s v="Mr. John "/>
    <n v="23.085000000000001"/>
    <x v="2"/>
    <n v="5.62"/>
    <x v="2"/>
    <s v="No"/>
    <x v="1"/>
    <x v="0"/>
    <n v="1"/>
    <s v="No"/>
    <e v="#N/A"/>
    <x v="48"/>
    <e v="#N/A"/>
    <x v="3"/>
    <e v="#N/A"/>
    <x v="17"/>
  </r>
  <r>
    <s v="Id2193"/>
    <s v="Mr. Kevin "/>
    <n v="22.99"/>
    <x v="2"/>
    <n v="5.0599999999999996"/>
    <x v="2"/>
    <s v="No"/>
    <x v="1"/>
    <x v="0"/>
    <n v="1"/>
    <s v="No"/>
    <e v="#N/A"/>
    <x v="48"/>
    <e v="#N/A"/>
    <x v="3"/>
    <e v="#N/A"/>
    <x v="17"/>
  </r>
  <r>
    <s v="Id2194"/>
    <s v="Mr. Kirby "/>
    <n v="21.47"/>
    <x v="2"/>
    <n v="4.6900000000000004"/>
    <x v="2"/>
    <s v="No"/>
    <x v="1"/>
    <x v="0"/>
    <n v="1"/>
    <s v="No"/>
    <e v="#N/A"/>
    <x v="48"/>
    <e v="#N/A"/>
    <x v="3"/>
    <e v="#N/A"/>
    <x v="17"/>
  </r>
  <r>
    <s v="Id2195"/>
    <s v="Mr. J "/>
    <n v="15.96"/>
    <x v="3"/>
    <n v="5.44"/>
    <x v="2"/>
    <s v="No"/>
    <x v="1"/>
    <x v="0"/>
    <n v="1"/>
    <s v="No"/>
    <e v="#N/A"/>
    <x v="48"/>
    <e v="#N/A"/>
    <x v="3"/>
    <e v="#N/A"/>
    <x v="17"/>
  </r>
  <r>
    <s v="Id2196"/>
    <s v="Mr. Dustin "/>
    <n v="39.5"/>
    <x v="0"/>
    <n v="5.05"/>
    <x v="2"/>
    <s v="No"/>
    <x v="1"/>
    <x v="0"/>
    <n v="1"/>
    <s v="No"/>
    <e v="#N/A"/>
    <x v="48"/>
    <e v="#N/A"/>
    <x v="3"/>
    <e v="#N/A"/>
    <x v="17"/>
  </r>
  <r>
    <s v="Id2197"/>
    <s v="Mr. Anthony "/>
    <n v="33.770000000000003"/>
    <x v="0"/>
    <n v="6"/>
    <x v="1"/>
    <s v="No"/>
    <x v="1"/>
    <x v="0"/>
    <n v="1"/>
    <s v="No"/>
    <e v="#N/A"/>
    <x v="48"/>
    <e v="#N/A"/>
    <x v="3"/>
    <e v="#N/A"/>
    <x v="17"/>
  </r>
  <r>
    <s v="Id2198"/>
    <s v="Mr. Ryan "/>
    <n v="26.84"/>
    <x v="1"/>
    <n v="5.99"/>
    <x v="1"/>
    <s v="yes"/>
    <x v="1"/>
    <x v="0"/>
    <n v="1"/>
    <s v="No"/>
    <e v="#N/A"/>
    <x v="48"/>
    <e v="#N/A"/>
    <x v="3"/>
    <e v="#N/A"/>
    <x v="17"/>
  </r>
  <r>
    <s v="Id2199"/>
    <s v="Mr. Eric "/>
    <n v="35.53"/>
    <x v="0"/>
    <n v="4.3600000000000003"/>
    <x v="2"/>
    <s v="No"/>
    <x v="0"/>
    <x v="1"/>
    <n v="1"/>
    <s v="No"/>
    <e v="#N/A"/>
    <x v="48"/>
    <e v="#N/A"/>
    <x v="3"/>
    <e v="#N/A"/>
    <x v="17"/>
  </r>
  <r>
    <s v="Id2200"/>
    <s v="Mr. Connor "/>
    <n v="30.59"/>
    <x v="0"/>
    <n v="4.41"/>
    <x v="2"/>
    <s v="No"/>
    <x v="0"/>
    <x v="1"/>
    <n v="1"/>
    <s v="No"/>
    <e v="#N/A"/>
    <x v="48"/>
    <e v="#N/A"/>
    <x v="3"/>
    <e v="#N/A"/>
    <x v="17"/>
  </r>
  <r>
    <s v="Id2201"/>
    <s v="Mr. Patrick "/>
    <n v="30.59"/>
    <x v="0"/>
    <n v="4.17"/>
    <x v="2"/>
    <s v="No"/>
    <x v="0"/>
    <x v="1"/>
    <n v="1"/>
    <s v="No"/>
    <e v="#N/A"/>
    <x v="48"/>
    <e v="#N/A"/>
    <x v="3"/>
    <e v="#N/A"/>
    <x v="17"/>
  </r>
  <r>
    <s v="Id2202"/>
    <s v="Mr. Tyler "/>
    <n v="27.835000000000001"/>
    <x v="1"/>
    <n v="4.4400000000000004"/>
    <x v="2"/>
    <s v="No"/>
    <x v="0"/>
    <x v="1"/>
    <n v="1"/>
    <s v="No"/>
    <e v="#N/A"/>
    <x v="48"/>
    <e v="#N/A"/>
    <x v="3"/>
    <e v="#N/A"/>
    <x v="17"/>
  </r>
  <r>
    <s v="Id2203"/>
    <s v="Ms. Deborah "/>
    <n v="40.26"/>
    <x v="0"/>
    <n v="5.52"/>
    <x v="2"/>
    <s v="No"/>
    <x v="1"/>
    <x v="0"/>
    <n v="1"/>
    <s v="No"/>
    <e v="#N/A"/>
    <x v="48"/>
    <e v="#N/A"/>
    <x v="3"/>
    <e v="#N/A"/>
    <x v="17"/>
  </r>
  <r>
    <s v="Id2204"/>
    <s v="Ms. Andrea "/>
    <n v="39.82"/>
    <x v="0"/>
    <n v="6.01"/>
    <x v="1"/>
    <s v="No"/>
    <x v="1"/>
    <x v="0"/>
    <n v="1"/>
    <s v="No"/>
    <e v="#N/A"/>
    <x v="48"/>
    <e v="#N/A"/>
    <x v="3"/>
    <e v="#N/A"/>
    <x v="17"/>
  </r>
  <r>
    <s v="Id2205"/>
    <s v="Ms. Elleree "/>
    <n v="39.159999999999997"/>
    <x v="0"/>
    <n v="5.81"/>
    <x v="1"/>
    <s v="No"/>
    <x v="1"/>
    <x v="0"/>
    <n v="1"/>
    <s v="No"/>
    <e v="#N/A"/>
    <x v="48"/>
    <e v="#N/A"/>
    <x v="3"/>
    <e v="#N/A"/>
    <x v="17"/>
  </r>
  <r>
    <s v="Id2206"/>
    <s v="Mr. Brandon "/>
    <n v="25.555"/>
    <x v="1"/>
    <n v="4.37"/>
    <x v="2"/>
    <s v="No"/>
    <x v="0"/>
    <x v="1"/>
    <n v="1"/>
    <s v="No"/>
    <e v="#N/A"/>
    <x v="48"/>
    <e v="#N/A"/>
    <x v="3"/>
    <e v="#N/A"/>
    <x v="17"/>
  </r>
  <r>
    <s v="Id2207"/>
    <s v="Mr. Steve "/>
    <n v="25.175000000000001"/>
    <x v="1"/>
    <n v="5.74"/>
    <x v="1"/>
    <s v="No"/>
    <x v="0"/>
    <x v="1"/>
    <n v="1"/>
    <s v="No"/>
    <e v="#N/A"/>
    <x v="48"/>
    <e v="#N/A"/>
    <x v="3"/>
    <e v="#N/A"/>
    <x v="17"/>
  </r>
  <r>
    <s v="Id2208"/>
    <s v="Ms. Nina "/>
    <n v="38.28"/>
    <x v="0"/>
    <n v="5.39"/>
    <x v="2"/>
    <s v="No"/>
    <x v="1"/>
    <x v="0"/>
    <n v="1"/>
    <s v="No"/>
    <e v="#N/A"/>
    <x v="48"/>
    <e v="#N/A"/>
    <x v="3"/>
    <e v="#N/A"/>
    <x v="17"/>
  </r>
  <r>
    <s v="Id2209"/>
    <s v="Ms. Dani "/>
    <n v="38.17"/>
    <x v="0"/>
    <n v="4.07"/>
    <x v="2"/>
    <s v="No"/>
    <x v="1"/>
    <x v="0"/>
    <n v="1"/>
    <s v="No"/>
    <e v="#N/A"/>
    <x v="48"/>
    <e v="#N/A"/>
    <x v="3"/>
    <e v="#N/A"/>
    <x v="17"/>
  </r>
  <r>
    <s v="Id2210"/>
    <s v="Ms. Jennifer "/>
    <n v="36.85"/>
    <x v="0"/>
    <n v="5.49"/>
    <x v="2"/>
    <s v="No"/>
    <x v="1"/>
    <x v="0"/>
    <n v="1"/>
    <s v="No"/>
    <e v="#N/A"/>
    <x v="48"/>
    <e v="#N/A"/>
    <x v="3"/>
    <e v="#N/A"/>
    <x v="17"/>
  </r>
  <r>
    <s v="Id2211"/>
    <s v="Mr. Martin "/>
    <n v="22.61"/>
    <x v="2"/>
    <n v="5.68"/>
    <x v="2"/>
    <s v="No"/>
    <x v="0"/>
    <x v="1"/>
    <n v="1"/>
    <s v="No"/>
    <e v="#N/A"/>
    <x v="48"/>
    <e v="#N/A"/>
    <x v="3"/>
    <e v="#N/A"/>
    <x v="17"/>
  </r>
  <r>
    <s v="Id2212"/>
    <s v="Mr. Steve "/>
    <n v="21.754999999999999"/>
    <x v="2"/>
    <n v="6.09"/>
    <x v="1"/>
    <s v="No"/>
    <x v="0"/>
    <x v="1"/>
    <n v="1"/>
    <s v="No"/>
    <e v="#N/A"/>
    <x v="48"/>
    <e v="#N/A"/>
    <x v="3"/>
    <e v="#N/A"/>
    <x v="17"/>
  </r>
  <r>
    <s v="Id2213"/>
    <s v="Mr. Christopher "/>
    <n v="20.425000000000001"/>
    <x v="2"/>
    <n v="5.53"/>
    <x v="2"/>
    <s v="No"/>
    <x v="0"/>
    <x v="1"/>
    <n v="1"/>
    <s v="No"/>
    <e v="#N/A"/>
    <x v="48"/>
    <e v="#N/A"/>
    <x v="3"/>
    <e v="#N/A"/>
    <x v="17"/>
  </r>
  <r>
    <s v="Id2214"/>
    <s v="Ms. Kathryn "/>
    <n v="31.35"/>
    <x v="0"/>
    <n v="4.28"/>
    <x v="2"/>
    <s v="No"/>
    <x v="1"/>
    <x v="0"/>
    <n v="1"/>
    <s v="No"/>
    <e v="#N/A"/>
    <x v="48"/>
    <e v="#N/A"/>
    <x v="3"/>
    <e v="#N/A"/>
    <x v="17"/>
  </r>
  <r>
    <s v="Id2215"/>
    <s v="Ms. Emily "/>
    <n v="31.13"/>
    <x v="0"/>
    <n v="6.01"/>
    <x v="1"/>
    <s v="No"/>
    <x v="1"/>
    <x v="0"/>
    <n v="1"/>
    <s v="No"/>
    <e v="#N/A"/>
    <x v="48"/>
    <e v="#N/A"/>
    <x v="3"/>
    <e v="#N/A"/>
    <x v="17"/>
  </r>
  <r>
    <s v="Id2216"/>
    <s v="Mr. Trent "/>
    <n v="17.48"/>
    <x v="3"/>
    <n v="4.59"/>
    <x v="2"/>
    <s v="No"/>
    <x v="0"/>
    <x v="1"/>
    <n v="1"/>
    <s v="No"/>
    <e v="#N/A"/>
    <x v="48"/>
    <e v="#N/A"/>
    <x v="3"/>
    <e v="#N/A"/>
    <x v="17"/>
  </r>
  <r>
    <s v="Id2217"/>
    <s v="Ms. Jennifer "/>
    <n v="22.57"/>
    <x v="2"/>
    <n v="5.8"/>
    <x v="1"/>
    <s v="yes"/>
    <x v="0"/>
    <x v="0"/>
    <n v="1"/>
    <s v="No"/>
    <e v="#N/A"/>
    <x v="48"/>
    <e v="#N/A"/>
    <x v="3"/>
    <e v="#N/A"/>
    <x v="17"/>
  </r>
  <r>
    <s v="Id2218"/>
    <s v="Ms. Polly "/>
    <n v="26.73"/>
    <x v="1"/>
    <n v="5.08"/>
    <x v="2"/>
    <s v="No"/>
    <x v="1"/>
    <x v="0"/>
    <n v="1"/>
    <s v="No"/>
    <e v="#N/A"/>
    <x v="48"/>
    <e v="#N/A"/>
    <x v="3"/>
    <e v="#N/A"/>
    <x v="17"/>
  </r>
  <r>
    <s v="Id2219"/>
    <s v="Ms. Elizabeth "/>
    <n v="20.79"/>
    <x v="2"/>
    <n v="5.84"/>
    <x v="1"/>
    <s v="No"/>
    <x v="1"/>
    <x v="0"/>
    <n v="1"/>
    <s v="No"/>
    <e v="#N/A"/>
    <x v="48"/>
    <e v="#N/A"/>
    <x v="3"/>
    <e v="#N/A"/>
    <x v="17"/>
  </r>
  <r>
    <s v="Id2220"/>
    <s v="Ms. Tiffany "/>
    <n v="20.149999999999999"/>
    <x v="2"/>
    <n v="4.1500000000000004"/>
    <x v="2"/>
    <s v="No"/>
    <x v="0"/>
    <x v="0"/>
    <n v="1"/>
    <s v="No"/>
    <e v="#N/A"/>
    <x v="48"/>
    <e v="#N/A"/>
    <x v="3"/>
    <e v="#N/A"/>
    <x v="17"/>
  </r>
  <r>
    <s v="Id2221"/>
    <s v="Mr. Cole "/>
    <n v="36.85"/>
    <x v="0"/>
    <n v="4.3600000000000003"/>
    <x v="2"/>
    <s v="yes"/>
    <x v="0"/>
    <x v="0"/>
    <n v="0"/>
    <s v="No"/>
    <e v="#N/A"/>
    <x v="48"/>
    <e v="#N/A"/>
    <x v="3"/>
    <e v="#N/A"/>
    <x v="17"/>
  </r>
  <r>
    <s v="Id2222"/>
    <s v="Mr. Matthew "/>
    <n v="35.53"/>
    <x v="0"/>
    <n v="4.55"/>
    <x v="2"/>
    <s v="yes"/>
    <x v="0"/>
    <x v="0"/>
    <n v="0"/>
    <s v="No"/>
    <e v="#N/A"/>
    <x v="48"/>
    <e v="#N/A"/>
    <x v="3"/>
    <e v="#N/A"/>
    <x v="17"/>
  </r>
  <r>
    <s v="Id2223"/>
    <s v="Mr. Zachary "/>
    <n v="31.1"/>
    <x v="0"/>
    <n v="4.37"/>
    <x v="2"/>
    <s v="yes"/>
    <x v="0"/>
    <x v="0"/>
    <n v="0"/>
    <s v="No"/>
    <e v="#N/A"/>
    <x v="48"/>
    <e v="#N/A"/>
    <x v="3"/>
    <e v="#N/A"/>
    <x v="17"/>
  </r>
  <r>
    <s v="Id2224"/>
    <s v="Mr. Matthew "/>
    <n v="23.21"/>
    <x v="2"/>
    <n v="5.24"/>
    <x v="2"/>
    <s v="yes"/>
    <x v="0"/>
    <x v="0"/>
    <n v="0"/>
    <s v="No"/>
    <e v="#N/A"/>
    <x v="48"/>
    <e v="#N/A"/>
    <x v="3"/>
    <e v="#N/A"/>
    <x v="17"/>
  </r>
  <r>
    <s v="Id2225"/>
    <s v="Mr. Pat "/>
    <n v="18.36"/>
    <x v="3"/>
    <n v="5.96"/>
    <x v="1"/>
    <s v="No"/>
    <x v="0"/>
    <x v="0"/>
    <n v="1"/>
    <s v="No"/>
    <e v="#N/A"/>
    <x v="48"/>
    <e v="#N/A"/>
    <x v="3"/>
    <e v="#N/A"/>
    <x v="17"/>
  </r>
  <r>
    <s v="Id2226"/>
    <s v="Ms. Ashley "/>
    <n v="15.92"/>
    <x v="3"/>
    <n v="4.76"/>
    <x v="2"/>
    <s v="yes"/>
    <x v="0"/>
    <x v="0"/>
    <n v="1"/>
    <s v="No"/>
    <e v="#N/A"/>
    <x v="48"/>
    <e v="#N/A"/>
    <x v="3"/>
    <e v="#N/A"/>
    <x v="17"/>
  </r>
  <r>
    <s v="Id2227"/>
    <s v="Ms. Elizabeth "/>
    <n v="15.17"/>
    <x v="3"/>
    <n v="4.3"/>
    <x v="2"/>
    <s v="yes"/>
    <x v="0"/>
    <x v="1"/>
    <n v="1"/>
    <s v="No"/>
    <e v="#N/A"/>
    <x v="48"/>
    <e v="#N/A"/>
    <x v="3"/>
    <e v="#N/A"/>
    <x v="17"/>
  </r>
  <r>
    <s v="Id2228"/>
    <s v="Ms. Rebecca "/>
    <n v="16.63"/>
    <x v="3"/>
    <n v="4.5"/>
    <x v="2"/>
    <s v="No"/>
    <x v="0"/>
    <x v="0"/>
    <n v="1"/>
    <s v="No"/>
    <e v="#N/A"/>
    <x v="48"/>
    <e v="#N/A"/>
    <x v="3"/>
    <e v="#N/A"/>
    <x v="17"/>
  </r>
  <r>
    <s v="Id2229"/>
    <s v="Ms. Ruth "/>
    <n v="19.39"/>
    <x v="2"/>
    <n v="5.59"/>
    <x v="2"/>
    <s v="No"/>
    <x v="0"/>
    <x v="1"/>
    <n v="1"/>
    <s v="No"/>
    <e v="#N/A"/>
    <x v="48"/>
    <e v="#N/A"/>
    <x v="3"/>
    <e v="#N/A"/>
    <x v="17"/>
  </r>
  <r>
    <s v="Id2230"/>
    <s v="Mr. Gregory "/>
    <n v="17.34"/>
    <x v="3"/>
    <n v="6.29"/>
    <x v="1"/>
    <s v="yes"/>
    <x v="0"/>
    <x v="1"/>
    <n v="1"/>
    <s v="No"/>
    <e v="#N/A"/>
    <x v="48"/>
    <e v="#N/A"/>
    <x v="3"/>
    <e v="#N/A"/>
    <x v="17"/>
  </r>
  <r>
    <s v="Id2231"/>
    <s v="Ms. Alexandra "/>
    <n v="17.940000000000001"/>
    <x v="3"/>
    <n v="4.1900000000000004"/>
    <x v="2"/>
    <s v="No"/>
    <x v="1"/>
    <x v="0"/>
    <n v="1"/>
    <s v="No"/>
    <e v="#N/A"/>
    <x v="48"/>
    <e v="#N/A"/>
    <x v="3"/>
    <e v="#N/A"/>
    <x v="17"/>
  </r>
  <r>
    <s v="Id2232"/>
    <s v="Ms. Hillary "/>
    <n v="16.670000000000002"/>
    <x v="3"/>
    <n v="4.7"/>
    <x v="2"/>
    <s v="yes"/>
    <x v="0"/>
    <x v="1"/>
    <n v="1"/>
    <s v="No"/>
    <e v="#N/A"/>
    <x v="48"/>
    <e v="#N/A"/>
    <x v="3"/>
    <e v="#N/A"/>
    <x v="17"/>
  </r>
  <r>
    <s v="Id2233"/>
    <s v="Ms. Amy "/>
    <n v="20.58"/>
    <x v="2"/>
    <n v="5.64"/>
    <x v="2"/>
    <s v="yes"/>
    <x v="0"/>
    <x v="0"/>
    <n v="0"/>
    <s v="No"/>
    <e v="#N/A"/>
    <x v="48"/>
    <e v="#N/A"/>
    <x v="3"/>
    <e v="#N/A"/>
    <x v="17"/>
  </r>
  <r>
    <s v="Id2234"/>
    <s v="Mr. Scott "/>
    <n v="16.5"/>
    <x v="3"/>
    <n v="4.1100000000000003"/>
    <x v="2"/>
    <s v="yes"/>
    <x v="0"/>
    <x v="0"/>
    <n v="0"/>
    <s v="No"/>
    <e v="#N/A"/>
    <x v="48"/>
    <e v="#N/A"/>
    <x v="3"/>
    <e v="#N/A"/>
    <x v="17"/>
  </r>
  <r>
    <s v="Id2235"/>
    <s v="Mr. John "/>
    <n v="15.41"/>
    <x v="3"/>
    <n v="5.43"/>
    <x v="2"/>
    <s v="yes"/>
    <x v="0"/>
    <x v="1"/>
    <n v="1"/>
    <s v="No"/>
    <e v="#N/A"/>
    <x v="48"/>
    <e v="#N/A"/>
    <x v="3"/>
    <e v="#N/A"/>
    <x v="17"/>
  </r>
  <r>
    <s v="Id2236"/>
    <s v="Mr. Maaikel "/>
    <n v="24.59"/>
    <x v="2"/>
    <n v="4.38"/>
    <x v="2"/>
    <s v="No"/>
    <x v="0"/>
    <x v="0"/>
    <n v="1"/>
    <s v="No"/>
    <e v="#N/A"/>
    <x v="48"/>
    <e v="#N/A"/>
    <x v="3"/>
    <e v="#N/A"/>
    <x v="17"/>
  </r>
  <r>
    <s v="Id2237"/>
    <s v="Mr. Daniel "/>
    <n v="33.33"/>
    <x v="0"/>
    <n v="9.7899999999999991"/>
    <x v="0"/>
    <s v="No"/>
    <x v="0"/>
    <x v="0"/>
    <n v="0"/>
    <s v="No"/>
    <e v="#N/A"/>
    <x v="48"/>
    <e v="#N/A"/>
    <x v="3"/>
    <e v="#N/A"/>
    <x v="17"/>
  </r>
  <r>
    <s v="Id2238"/>
    <s v="Mr. Christopher "/>
    <n v="18.5"/>
    <x v="2"/>
    <n v="11.84"/>
    <x v="0"/>
    <s v="No"/>
    <x v="0"/>
    <x v="0"/>
    <n v="0"/>
    <s v="No"/>
    <e v="#N/A"/>
    <x v="48"/>
    <e v="#N/A"/>
    <x v="3"/>
    <e v="#N/A"/>
    <x v="17"/>
  </r>
  <r>
    <s v="Id2239"/>
    <s v="Mr. William "/>
    <n v="18.579999999999998"/>
    <x v="2"/>
    <n v="6.22"/>
    <x v="1"/>
    <s v="No"/>
    <x v="0"/>
    <x v="0"/>
    <n v="0"/>
    <s v="No"/>
    <e v="#N/A"/>
    <x v="48"/>
    <e v="#N/A"/>
    <x v="3"/>
    <e v="#N/A"/>
    <x v="17"/>
  </r>
  <r>
    <s v="Id2240"/>
    <s v="Ms. Lyndsy "/>
    <n v="16.64"/>
    <x v="3"/>
    <n v="10.01"/>
    <x v="0"/>
    <s v="No"/>
    <x v="0"/>
    <x v="0"/>
    <n v="0"/>
    <s v="No"/>
    <e v="#N/A"/>
    <x v="48"/>
    <e v="#N/A"/>
    <x v="3"/>
    <e v="#N/A"/>
    <x v="17"/>
  </r>
  <r>
    <s v="Id2241"/>
    <s v="Ms. Jessica "/>
    <n v="19.329999999999998"/>
    <x v="2"/>
    <n v="4.32"/>
    <x v="2"/>
    <s v="No"/>
    <x v="0"/>
    <x v="0"/>
    <n v="1"/>
    <s v="No"/>
    <e v="#N/A"/>
    <x v="48"/>
    <e v="#N/A"/>
    <x v="3"/>
    <e v="#N/A"/>
    <x v="17"/>
  </r>
  <r>
    <s v="Id2242"/>
    <s v="Ms. Anna "/>
    <n v="21.26"/>
    <x v="2"/>
    <n v="5.65"/>
    <x v="2"/>
    <s v="yes"/>
    <x v="0"/>
    <x v="1"/>
    <n v="1"/>
    <s v="No"/>
    <e v="#N/A"/>
    <x v="48"/>
    <e v="#N/A"/>
    <x v="3"/>
    <e v="#N/A"/>
    <x v="17"/>
  </r>
  <r>
    <s v="Id2243"/>
    <s v="Mr. Jordan "/>
    <n v="15.6"/>
    <x v="3"/>
    <n v="4.12"/>
    <x v="2"/>
    <s v="yes"/>
    <x v="0"/>
    <x v="0"/>
    <n v="1"/>
    <s v="No"/>
    <e v="#N/A"/>
    <x v="48"/>
    <e v="#N/A"/>
    <x v="3"/>
    <e v="#N/A"/>
    <x v="17"/>
  </r>
  <r>
    <s v="Id2244"/>
    <s v="Mr. Brian "/>
    <n v="24.39"/>
    <x v="2"/>
    <n v="6.24"/>
    <x v="1"/>
    <s v="No"/>
    <x v="0"/>
    <x v="0"/>
    <n v="1"/>
    <s v="No"/>
    <e v="#N/A"/>
    <x v="48"/>
    <e v="#N/A"/>
    <x v="3"/>
    <e v="#N/A"/>
    <x v="17"/>
  </r>
  <r>
    <s v="Id2245"/>
    <s v="Ms. Katherine "/>
    <n v="24.75"/>
    <x v="2"/>
    <n v="4.83"/>
    <x v="2"/>
    <s v="No"/>
    <x v="0"/>
    <x v="0"/>
    <n v="0"/>
    <s v="No"/>
    <e v="#N/A"/>
    <x v="48"/>
    <e v="#N/A"/>
    <x v="3"/>
    <e v="#N/A"/>
    <x v="17"/>
  </r>
  <r>
    <s v="Id2246"/>
    <s v="Ms. Melanie "/>
    <n v="20.88"/>
    <x v="2"/>
    <n v="7.4"/>
    <x v="0"/>
    <s v="No"/>
    <x v="0"/>
    <x v="0"/>
    <n v="0"/>
    <s v="No"/>
    <e v="#N/A"/>
    <x v="48"/>
    <e v="#N/A"/>
    <x v="3"/>
    <e v="#N/A"/>
    <x v="17"/>
  </r>
  <r>
    <s v="Id2247"/>
    <s v="Ms. Jessica "/>
    <n v="20.43"/>
    <x v="2"/>
    <n v="4.54"/>
    <x v="2"/>
    <s v="No"/>
    <x v="0"/>
    <x v="0"/>
    <n v="0"/>
    <s v="No"/>
    <e v="#N/A"/>
    <x v="48"/>
    <e v="#N/A"/>
    <x v="3"/>
    <e v="#N/A"/>
    <x v="17"/>
  </r>
  <r>
    <s v="Id2248"/>
    <s v="Mr. Eric "/>
    <n v="15.18"/>
    <x v="3"/>
    <n v="11.11"/>
    <x v="0"/>
    <s v="No"/>
    <x v="0"/>
    <x v="0"/>
    <n v="0"/>
    <s v="No"/>
    <e v="#N/A"/>
    <x v="48"/>
    <e v="#N/A"/>
    <x v="3"/>
    <e v="#N/A"/>
    <x v="17"/>
  </r>
  <r>
    <s v="Id2249"/>
    <s v="Mr. Joseph "/>
    <n v="15.12"/>
    <x v="3"/>
    <n v="4.03"/>
    <x v="2"/>
    <s v="yes"/>
    <x v="0"/>
    <x v="0"/>
    <n v="0"/>
    <s v="No"/>
    <e v="#N/A"/>
    <x v="48"/>
    <e v="#N/A"/>
    <x v="3"/>
    <e v="#N/A"/>
    <x v="17"/>
  </r>
  <r>
    <s v="Id2250"/>
    <s v="Ms. Mary "/>
    <n v="23.88"/>
    <x v="2"/>
    <n v="4.51"/>
    <x v="2"/>
    <s v="No"/>
    <x v="0"/>
    <x v="0"/>
    <n v="1"/>
    <s v="No"/>
    <e v="#N/A"/>
    <x v="48"/>
    <e v="#N/A"/>
    <x v="3"/>
    <e v="#N/A"/>
    <x v="17"/>
  </r>
  <r>
    <s v="Id2251"/>
    <s v="Ms. Natalie "/>
    <n v="16.13"/>
    <x v="3"/>
    <n v="5.56"/>
    <x v="2"/>
    <s v="No"/>
    <x v="1"/>
    <x v="0"/>
    <n v="1"/>
    <s v="No"/>
    <e v="#N/A"/>
    <x v="48"/>
    <e v="#N/A"/>
    <x v="3"/>
    <e v="#N/A"/>
    <x v="17"/>
  </r>
  <r>
    <s v="Id2252"/>
    <s v="Mr. Christopher "/>
    <n v="24.09"/>
    <x v="2"/>
    <n v="4.0999999999999996"/>
    <x v="2"/>
    <s v="No"/>
    <x v="1"/>
    <x v="0"/>
    <n v="1"/>
    <s v="No"/>
    <e v="#N/A"/>
    <x v="48"/>
    <e v="#N/A"/>
    <x v="3"/>
    <e v="#N/A"/>
    <x v="17"/>
  </r>
  <r>
    <s v="Id2253"/>
    <s v="Ms. Sonja "/>
    <n v="19.43"/>
    <x v="2"/>
    <n v="5.85"/>
    <x v="1"/>
    <s v="No"/>
    <x v="1"/>
    <x v="0"/>
    <n v="1"/>
    <s v="No"/>
    <e v="#N/A"/>
    <x v="48"/>
    <e v="#N/A"/>
    <x v="3"/>
    <e v="#N/A"/>
    <x v="17"/>
  </r>
  <r>
    <s v="Id2254"/>
    <s v="Ms. Alexandra "/>
    <n v="15.22"/>
    <x v="3"/>
    <n v="4.92"/>
    <x v="2"/>
    <s v="yes"/>
    <x v="0"/>
    <x v="1"/>
    <n v="1"/>
    <s v="No"/>
    <e v="#N/A"/>
    <x v="48"/>
    <e v="#N/A"/>
    <x v="3"/>
    <e v="#N/A"/>
    <x v="17"/>
  </r>
  <r>
    <s v="Id2255"/>
    <s v="Ms. Martha "/>
    <n v="20.72"/>
    <x v="2"/>
    <n v="9.4600000000000009"/>
    <x v="0"/>
    <s v="No"/>
    <x v="0"/>
    <x v="0"/>
    <n v="0"/>
    <s v="No"/>
    <e v="#N/A"/>
    <x v="48"/>
    <e v="#N/A"/>
    <x v="3"/>
    <e v="#N/A"/>
    <x v="17"/>
  </r>
  <r>
    <s v="Id2256"/>
    <s v="Mr. Ryan "/>
    <n v="35.4"/>
    <x v="0"/>
    <n v="5.94"/>
    <x v="1"/>
    <s v="No"/>
    <x v="0"/>
    <x v="1"/>
    <n v="1"/>
    <s v="No"/>
    <e v="#N/A"/>
    <x v="48"/>
    <e v="#N/A"/>
    <x v="3"/>
    <e v="#N/A"/>
    <x v="17"/>
  </r>
  <r>
    <s v="Id2257"/>
    <s v="Mr. Cliff "/>
    <n v="34.4"/>
    <x v="0"/>
    <n v="5.7"/>
    <x v="1"/>
    <s v="No"/>
    <x v="0"/>
    <x v="1"/>
    <n v="1"/>
    <s v="No"/>
    <e v="#N/A"/>
    <x v="48"/>
    <e v="#N/A"/>
    <x v="3"/>
    <e v="#N/A"/>
    <x v="17"/>
  </r>
  <r>
    <s v="Id2258"/>
    <s v="Mr. Blue "/>
    <n v="34.1"/>
    <x v="0"/>
    <n v="4.13"/>
    <x v="2"/>
    <s v="No"/>
    <x v="0"/>
    <x v="1"/>
    <n v="1"/>
    <s v="No"/>
    <e v="#N/A"/>
    <x v="48"/>
    <e v="#N/A"/>
    <x v="3"/>
    <e v="#N/A"/>
    <x v="17"/>
  </r>
  <r>
    <s v="Id2259"/>
    <s v="Mr. Jeffrey "/>
    <n v="30.4"/>
    <x v="0"/>
    <n v="4.7699999999999996"/>
    <x v="2"/>
    <s v="No"/>
    <x v="0"/>
    <x v="1"/>
    <n v="1"/>
    <s v="No"/>
    <e v="#N/A"/>
    <x v="48"/>
    <e v="#N/A"/>
    <x v="3"/>
    <e v="#N/A"/>
    <x v="17"/>
  </r>
  <r>
    <s v="Id2260"/>
    <s v="Mr. Andrew "/>
    <n v="28.7"/>
    <x v="1"/>
    <n v="4.99"/>
    <x v="2"/>
    <s v="No"/>
    <x v="0"/>
    <x v="1"/>
    <n v="1"/>
    <s v="No"/>
    <e v="#N/A"/>
    <x v="48"/>
    <e v="#N/A"/>
    <x v="3"/>
    <e v="#N/A"/>
    <x v="17"/>
  </r>
  <r>
    <s v="Id2261"/>
    <s v="Ms. Julia "/>
    <n v="17.440000000000001"/>
    <x v="3"/>
    <n v="4.42"/>
    <x v="2"/>
    <s v="yes"/>
    <x v="0"/>
    <x v="1"/>
    <n v="1"/>
    <s v="No"/>
    <e v="#N/A"/>
    <x v="48"/>
    <e v="#N/A"/>
    <x v="3"/>
    <e v="#N/A"/>
    <x v="17"/>
  </r>
  <r>
    <s v="Id2262"/>
    <s v="Mr. Daniel "/>
    <n v="27.6"/>
    <x v="1"/>
    <n v="4.01"/>
    <x v="2"/>
    <s v="No"/>
    <x v="0"/>
    <x v="1"/>
    <n v="1"/>
    <s v="No"/>
    <e v="#N/A"/>
    <x v="48"/>
    <e v="#N/A"/>
    <x v="3"/>
    <e v="#N/A"/>
    <x v="17"/>
  </r>
  <r>
    <s v="Id2263"/>
    <s v="Mr. Jaime "/>
    <n v="20.7"/>
    <x v="2"/>
    <n v="4.49"/>
    <x v="2"/>
    <s v="No"/>
    <x v="0"/>
    <x v="1"/>
    <n v="1"/>
    <s v="No"/>
    <e v="#N/A"/>
    <x v="48"/>
    <e v="#N/A"/>
    <x v="3"/>
    <e v="#N/A"/>
    <x v="17"/>
  </r>
  <r>
    <s v="Id2264"/>
    <s v="Mr. Mohd "/>
    <n v="20.3"/>
    <x v="2"/>
    <n v="6.37"/>
    <x v="1"/>
    <s v="No"/>
    <x v="0"/>
    <x v="1"/>
    <n v="1"/>
    <s v="No"/>
    <e v="#N/A"/>
    <x v="48"/>
    <e v="#N/A"/>
    <x v="3"/>
    <e v="#N/A"/>
    <x v="17"/>
  </r>
  <r>
    <s v="Id2265"/>
    <s v="Mr. Matthew "/>
    <n v="19.8"/>
    <x v="2"/>
    <n v="5.12"/>
    <x v="2"/>
    <s v="No"/>
    <x v="0"/>
    <x v="1"/>
    <n v="1"/>
    <s v="No"/>
    <e v="#N/A"/>
    <x v="48"/>
    <e v="#N/A"/>
    <x v="3"/>
    <e v="#N/A"/>
    <x v="17"/>
  </r>
  <r>
    <s v="Id2266"/>
    <s v="Ms. Elizabeth "/>
    <n v="21.87"/>
    <x v="2"/>
    <n v="8.59"/>
    <x v="0"/>
    <s v="No"/>
    <x v="0"/>
    <x v="0"/>
    <n v="0"/>
    <s v="No"/>
    <e v="#N/A"/>
    <x v="48"/>
    <e v="#N/A"/>
    <x v="3"/>
    <e v="#N/A"/>
    <x v="17"/>
  </r>
  <r>
    <s v="Id2267"/>
    <s v="Ms. Katie "/>
    <n v="16.600000000000001"/>
    <x v="3"/>
    <n v="5.87"/>
    <x v="1"/>
    <s v="No"/>
    <x v="0"/>
    <x v="0"/>
    <n v="1"/>
    <s v="No"/>
    <e v="#N/A"/>
    <x v="48"/>
    <e v="#N/A"/>
    <x v="3"/>
    <e v="#N/A"/>
    <x v="17"/>
  </r>
  <r>
    <s v="Id2268"/>
    <s v="Ms. Christi "/>
    <n v="21.98"/>
    <x v="2"/>
    <n v="7.03"/>
    <x v="0"/>
    <s v="No"/>
    <x v="0"/>
    <x v="0"/>
    <n v="0"/>
    <s v="No"/>
    <e v="#N/A"/>
    <x v="48"/>
    <e v="#N/A"/>
    <x v="3"/>
    <e v="#N/A"/>
    <x v="17"/>
  </r>
  <r>
    <s v="Id2269"/>
    <s v="Ms. Sandra "/>
    <n v="19.7"/>
    <x v="2"/>
    <n v="5.51"/>
    <x v="2"/>
    <s v="No"/>
    <x v="0"/>
    <x v="0"/>
    <n v="1"/>
    <s v="No"/>
    <e v="#N/A"/>
    <x v="48"/>
    <e v="#N/A"/>
    <x v="3"/>
    <e v="#N/A"/>
    <x v="17"/>
  </r>
  <r>
    <s v="Id2270"/>
    <s v="Ms. Katharine "/>
    <n v="19.21"/>
    <x v="2"/>
    <n v="4.76"/>
    <x v="2"/>
    <s v="No"/>
    <x v="1"/>
    <x v="0"/>
    <n v="1"/>
    <s v="No"/>
    <e v="#N/A"/>
    <x v="48"/>
    <e v="#N/A"/>
    <x v="3"/>
    <e v="#N/A"/>
    <x v="17"/>
  </r>
  <r>
    <s v="Id2271"/>
    <s v="Mr. Jerome "/>
    <n v="19.3"/>
    <x v="2"/>
    <n v="4.7"/>
    <x v="2"/>
    <s v="No"/>
    <x v="1"/>
    <x v="0"/>
    <n v="1"/>
    <s v="No"/>
    <e v="#N/A"/>
    <x v="48"/>
    <e v="#N/A"/>
    <x v="3"/>
    <e v="#N/A"/>
    <x v="17"/>
  </r>
  <r>
    <s v="Id2272"/>
    <s v="Ms. Julia "/>
    <n v="16.22"/>
    <x v="3"/>
    <n v="6.21"/>
    <x v="1"/>
    <s v="yes"/>
    <x v="0"/>
    <x v="0"/>
    <n v="0"/>
    <s v="No"/>
    <e v="#N/A"/>
    <x v="48"/>
    <e v="#N/A"/>
    <x v="3"/>
    <e v="#N/A"/>
    <x v="17"/>
  </r>
  <r>
    <s v="Id2273"/>
    <s v="Mr. Sean "/>
    <n v="17.12"/>
    <x v="3"/>
    <n v="4.5199999999999996"/>
    <x v="2"/>
    <s v="No"/>
    <x v="1"/>
    <x v="0"/>
    <n v="1"/>
    <s v="No"/>
    <e v="#N/A"/>
    <x v="48"/>
    <e v="#N/A"/>
    <x v="3"/>
    <e v="#N/A"/>
    <x v="17"/>
  </r>
  <r>
    <s v="Id2274"/>
    <s v="Ms. Rachel "/>
    <n v="19.07"/>
    <x v="2"/>
    <n v="5.45"/>
    <x v="2"/>
    <s v="No"/>
    <x v="0"/>
    <x v="0"/>
    <n v="1"/>
    <s v="No"/>
    <e v="#N/A"/>
    <x v="48"/>
    <e v="#N/A"/>
    <x v="3"/>
    <e v="#N/A"/>
    <x v="17"/>
  </r>
  <r>
    <s v="Id2275"/>
    <s v="Mr. Jim "/>
    <n v="15.56"/>
    <x v="3"/>
    <n v="4.42"/>
    <x v="2"/>
    <s v="No"/>
    <x v="0"/>
    <x v="0"/>
    <n v="0"/>
    <s v="No"/>
    <e v="#N/A"/>
    <x v="48"/>
    <e v="#N/A"/>
    <x v="3"/>
    <e v="#N/A"/>
    <x v="17"/>
  </r>
  <r>
    <s v="Id2276"/>
    <s v="Mr. Tim "/>
    <n v="22.76"/>
    <x v="2"/>
    <n v="9.44"/>
    <x v="0"/>
    <s v="No"/>
    <x v="0"/>
    <x v="0"/>
    <n v="0"/>
    <s v="No"/>
    <e v="#N/A"/>
    <x v="48"/>
    <e v="#N/A"/>
    <x v="3"/>
    <e v="#N/A"/>
    <x v="17"/>
  </r>
  <r>
    <s v="Id2277"/>
    <s v="Ms. Abby "/>
    <n v="22.79"/>
    <x v="2"/>
    <n v="6.15"/>
    <x v="1"/>
    <s v="yes"/>
    <x v="0"/>
    <x v="1"/>
    <n v="1"/>
    <s v="No"/>
    <e v="#N/A"/>
    <x v="48"/>
    <e v="#N/A"/>
    <x v="3"/>
    <e v="#N/A"/>
    <x v="17"/>
  </r>
  <r>
    <s v="Id2278"/>
    <s v="Mr. Mark "/>
    <n v="17.41"/>
    <x v="3"/>
    <n v="5.13"/>
    <x v="2"/>
    <s v="yes"/>
    <x v="0"/>
    <x v="0"/>
    <n v="0"/>
    <s v="No"/>
    <e v="#N/A"/>
    <x v="48"/>
    <e v="#N/A"/>
    <x v="3"/>
    <e v="#N/A"/>
    <x v="17"/>
  </r>
  <r>
    <s v="Id2279"/>
    <s v="Mr. Ali "/>
    <n v="19.32"/>
    <x v="2"/>
    <n v="4.96"/>
    <x v="2"/>
    <s v="yes"/>
    <x v="0"/>
    <x v="0"/>
    <n v="0"/>
    <s v="No"/>
    <e v="#N/A"/>
    <x v="48"/>
    <e v="#N/A"/>
    <x v="3"/>
    <e v="#N/A"/>
    <x v="17"/>
  </r>
  <r>
    <s v="Id2280"/>
    <s v="Mr. Joshua "/>
    <n v="18.25"/>
    <x v="3"/>
    <n v="10.95"/>
    <x v="0"/>
    <s v="No"/>
    <x v="0"/>
    <x v="0"/>
    <n v="0"/>
    <s v="No"/>
    <e v="#N/A"/>
    <x v="48"/>
    <e v="#N/A"/>
    <x v="3"/>
    <e v="#N/A"/>
    <x v="17"/>
  </r>
  <r>
    <s v="Id2281"/>
    <s v="Mr. Pierre "/>
    <n v="53.13"/>
    <x v="0"/>
    <n v="4.4400000000000004"/>
    <x v="2"/>
    <s v="No"/>
    <x v="1"/>
    <x v="0"/>
    <n v="1"/>
    <s v="No"/>
    <e v="#N/A"/>
    <x v="48"/>
    <e v="#N/A"/>
    <x v="3"/>
    <e v="#N/A"/>
    <x v="17"/>
  </r>
  <r>
    <s v="Id2282"/>
    <s v="Ms. Kate "/>
    <n v="20.46"/>
    <x v="2"/>
    <n v="4.0199999999999996"/>
    <x v="2"/>
    <s v="No"/>
    <x v="0"/>
    <x v="0"/>
    <n v="0"/>
    <s v="No"/>
    <e v="#N/A"/>
    <x v="48"/>
    <e v="#N/A"/>
    <x v="3"/>
    <e v="#N/A"/>
    <x v="17"/>
  </r>
  <r>
    <s v="Id2283"/>
    <s v="Mr. David "/>
    <n v="43.01"/>
    <x v="0"/>
    <n v="5.44"/>
    <x v="2"/>
    <s v="No"/>
    <x v="1"/>
    <x v="0"/>
    <n v="1"/>
    <s v="No"/>
    <e v="#N/A"/>
    <x v="48"/>
    <e v="#N/A"/>
    <x v="3"/>
    <e v="#N/A"/>
    <x v="17"/>
  </r>
  <r>
    <s v="Id2284"/>
    <s v="Ms. Carla "/>
    <n v="15.01"/>
    <x v="3"/>
    <n v="4.1500000000000004"/>
    <x v="2"/>
    <s v="No"/>
    <x v="0"/>
    <x v="1"/>
    <n v="1"/>
    <s v="No"/>
    <e v="#N/A"/>
    <x v="48"/>
    <e v="#N/A"/>
    <x v="3"/>
    <e v="#N/A"/>
    <x v="17"/>
  </r>
  <r>
    <s v="Id2285"/>
    <s v="Mr. Alvaro "/>
    <n v="41.14"/>
    <x v="0"/>
    <n v="6.02"/>
    <x v="1"/>
    <s v="No"/>
    <x v="1"/>
    <x v="0"/>
    <n v="1"/>
    <s v="No"/>
    <e v="#N/A"/>
    <x v="48"/>
    <e v="#N/A"/>
    <x v="3"/>
    <e v="#N/A"/>
    <x v="17"/>
  </r>
  <r>
    <s v="Id2286"/>
    <s v="Ms. Hope "/>
    <n v="16.55"/>
    <x v="3"/>
    <n v="7.73"/>
    <x v="0"/>
    <s v="No"/>
    <x v="0"/>
    <x v="0"/>
    <n v="0"/>
    <s v="No"/>
    <e v="#N/A"/>
    <x v="48"/>
    <e v="#N/A"/>
    <x v="3"/>
    <e v="#N/A"/>
    <x v="17"/>
  </r>
  <r>
    <s v="Id2287"/>
    <s v="Mr. Mark "/>
    <n v="37.29"/>
    <x v="0"/>
    <n v="5.03"/>
    <x v="2"/>
    <s v="No"/>
    <x v="1"/>
    <x v="0"/>
    <n v="1"/>
    <s v="No"/>
    <e v="#N/A"/>
    <x v="48"/>
    <e v="#N/A"/>
    <x v="3"/>
    <e v="#N/A"/>
    <x v="17"/>
  </r>
  <r>
    <s v="Id2288"/>
    <s v="Ms. Desiree "/>
    <n v="16.739999999999998"/>
    <x v="3"/>
    <n v="4.08"/>
    <x v="2"/>
    <s v="yes"/>
    <x v="0"/>
    <x v="0"/>
    <n v="0"/>
    <s v="No"/>
    <e v="#N/A"/>
    <x v="48"/>
    <e v="#N/A"/>
    <x v="3"/>
    <e v="#N/A"/>
    <x v="17"/>
  </r>
  <r>
    <s v="Id2289"/>
    <s v="Mr. Mario "/>
    <n v="34.43"/>
    <x v="0"/>
    <n v="4.2699999999999996"/>
    <x v="2"/>
    <s v="No"/>
    <x v="1"/>
    <x v="0"/>
    <n v="1"/>
    <s v="No"/>
    <e v="#N/A"/>
    <x v="48"/>
    <e v="#N/A"/>
    <x v="3"/>
    <e v="#N/A"/>
    <x v="17"/>
  </r>
  <r>
    <s v="Id2290"/>
    <s v="Mr. Lusapho "/>
    <n v="34.1"/>
    <x v="0"/>
    <n v="4.07"/>
    <x v="2"/>
    <s v="No"/>
    <x v="1"/>
    <x v="0"/>
    <n v="1"/>
    <s v="No"/>
    <e v="#N/A"/>
    <x v="48"/>
    <e v="#N/A"/>
    <x v="3"/>
    <e v="#N/A"/>
    <x v="17"/>
  </r>
  <r>
    <s v="Id2291"/>
    <s v="Ms. Erin "/>
    <n v="19.3"/>
    <x v="2"/>
    <n v="10.36"/>
    <x v="0"/>
    <s v="No"/>
    <x v="0"/>
    <x v="0"/>
    <n v="0"/>
    <s v="No"/>
    <e v="#N/A"/>
    <x v="48"/>
    <e v="#N/A"/>
    <x v="3"/>
    <e v="#N/A"/>
    <x v="17"/>
  </r>
  <r>
    <s v="Id2292"/>
    <s v="Mr. Alan "/>
    <n v="33.659999999999997"/>
    <x v="0"/>
    <n v="5.71"/>
    <x v="1"/>
    <s v="No"/>
    <x v="1"/>
    <x v="0"/>
    <n v="1"/>
    <s v="No"/>
    <e v="#N/A"/>
    <x v="48"/>
    <e v="#N/A"/>
    <x v="3"/>
    <e v="#N/A"/>
    <x v="17"/>
  </r>
  <r>
    <s v="Id2293"/>
    <s v="Mr. Ryan "/>
    <n v="33.33"/>
    <x v="0"/>
    <n v="6.08"/>
    <x v="1"/>
    <s v="No"/>
    <x v="1"/>
    <x v="0"/>
    <n v="1"/>
    <s v="No"/>
    <e v="#N/A"/>
    <x v="48"/>
    <e v="#N/A"/>
    <x v="3"/>
    <e v="#N/A"/>
    <x v="17"/>
  </r>
  <r>
    <s v="Id2294"/>
    <s v="Ms. Hope "/>
    <n v="21.84"/>
    <x v="2"/>
    <n v="5.71"/>
    <x v="1"/>
    <s v="No"/>
    <x v="1"/>
    <x v="0"/>
    <n v="1"/>
    <s v="No"/>
    <e v="#N/A"/>
    <x v="48"/>
    <e v="#N/A"/>
    <x v="3"/>
    <e v="#N/A"/>
    <x v="17"/>
  </r>
  <r>
    <s v="Id2295"/>
    <s v="Mr. Josh "/>
    <n v="16.87"/>
    <x v="3"/>
    <n v="9.1300000000000008"/>
    <x v="0"/>
    <s v="No"/>
    <x v="0"/>
    <x v="0"/>
    <n v="0"/>
    <s v="No"/>
    <e v="#N/A"/>
    <x v="48"/>
    <e v="#N/A"/>
    <x v="3"/>
    <e v="#N/A"/>
    <x v="17"/>
  </r>
  <r>
    <s v="Id2296"/>
    <s v="Mr. Jacob "/>
    <n v="30.14"/>
    <x v="0"/>
    <n v="5.49"/>
    <x v="2"/>
    <s v="No"/>
    <x v="1"/>
    <x v="0"/>
    <n v="1"/>
    <s v="No"/>
    <e v="#N/A"/>
    <x v="48"/>
    <e v="#N/A"/>
    <x v="3"/>
    <e v="#N/A"/>
    <x v="17"/>
  </r>
  <r>
    <s v="Id2297"/>
    <s v="Mr. Jose "/>
    <n v="23.21"/>
    <x v="2"/>
    <n v="4.37"/>
    <x v="2"/>
    <s v="No"/>
    <x v="1"/>
    <x v="0"/>
    <n v="1"/>
    <s v="No"/>
    <e v="#N/A"/>
    <x v="48"/>
    <e v="#N/A"/>
    <x v="3"/>
    <e v="#N/A"/>
    <x v="17"/>
  </r>
  <r>
    <s v="Id2298"/>
    <s v="Ms. Mary "/>
    <n v="17.170000000000002"/>
    <x v="3"/>
    <n v="8.4600000000000009"/>
    <x v="0"/>
    <s v="No"/>
    <x v="0"/>
    <x v="0"/>
    <n v="0"/>
    <s v="No"/>
    <e v="#N/A"/>
    <x v="48"/>
    <e v="#N/A"/>
    <x v="3"/>
    <e v="#N/A"/>
    <x v="17"/>
  </r>
  <r>
    <s v="Id2299"/>
    <s v="Mr. Justin "/>
    <n v="15.61"/>
    <x v="3"/>
    <n v="5.28"/>
    <x v="2"/>
    <s v="No"/>
    <x v="0"/>
    <x v="0"/>
    <n v="1"/>
    <s v="No"/>
    <e v="#N/A"/>
    <x v="48"/>
    <e v="#N/A"/>
    <x v="3"/>
    <e v="#N/A"/>
    <x v="17"/>
  </r>
  <r>
    <s v="Id2300"/>
    <s v="Mr. Patrick "/>
    <n v="17.98"/>
    <x v="3"/>
    <n v="5.33"/>
    <x v="2"/>
    <s v="yes"/>
    <x v="0"/>
    <x v="1"/>
    <n v="1"/>
    <s v="No"/>
    <e v="#N/A"/>
    <x v="48"/>
    <e v="#N/A"/>
    <x v="3"/>
    <e v="#N/A"/>
    <x v="17"/>
  </r>
  <r>
    <s v="Id2301"/>
    <s v="Mr. Roman "/>
    <n v="21.64"/>
    <x v="2"/>
    <n v="5.5"/>
    <x v="2"/>
    <s v="No"/>
    <x v="1"/>
    <x v="0"/>
    <n v="1"/>
    <s v="No"/>
    <e v="#N/A"/>
    <x v="48"/>
    <e v="#N/A"/>
    <x v="3"/>
    <e v="#N/A"/>
    <x v="17"/>
  </r>
  <r>
    <s v="Id2302"/>
    <s v="Mr. David "/>
    <n v="16.399999999999999"/>
    <x v="3"/>
    <n v="5.4"/>
    <x v="2"/>
    <s v="No"/>
    <x v="0"/>
    <x v="1"/>
    <n v="1"/>
    <s v="No"/>
    <e v="#N/A"/>
    <x v="48"/>
    <e v="#N/A"/>
    <x v="3"/>
    <e v="#N/A"/>
    <x v="17"/>
  </r>
  <r>
    <s v="Id2303"/>
    <s v="Ms. Evelyn "/>
    <n v="15.77"/>
    <x v="3"/>
    <n v="6.05"/>
    <x v="1"/>
    <s v="yes"/>
    <x v="0"/>
    <x v="0"/>
    <n v="1"/>
    <s v="No"/>
    <e v="#N/A"/>
    <x v="48"/>
    <e v="#N/A"/>
    <x v="3"/>
    <e v="#N/A"/>
    <x v="17"/>
  </r>
  <r>
    <s v="Id2304"/>
    <s v="Mr. Jim "/>
    <n v="18.27"/>
    <x v="3"/>
    <n v="11.46"/>
    <x v="0"/>
    <s v="No"/>
    <x v="0"/>
    <x v="0"/>
    <n v="0"/>
    <s v="No"/>
    <e v="#N/A"/>
    <x v="48"/>
    <e v="#N/A"/>
    <x v="3"/>
    <e v="#N/A"/>
    <x v="17"/>
  </r>
  <r>
    <s v="Id2305"/>
    <s v="Mr. Matthew "/>
    <n v="16.489999999999998"/>
    <x v="3"/>
    <n v="8.48"/>
    <x v="0"/>
    <s v="No"/>
    <x v="0"/>
    <x v="0"/>
    <n v="0"/>
    <s v="No"/>
    <e v="#N/A"/>
    <x v="48"/>
    <e v="#N/A"/>
    <x v="3"/>
    <e v="#N/A"/>
    <x v="17"/>
  </r>
  <r>
    <s v="Id2306"/>
    <s v="Mr. Kenneth "/>
    <n v="16.14"/>
    <x v="3"/>
    <n v="4.8600000000000003"/>
    <x v="2"/>
    <s v="No"/>
    <x v="0"/>
    <x v="0"/>
    <n v="0"/>
    <s v="No"/>
    <e v="#N/A"/>
    <x v="48"/>
    <e v="#N/A"/>
    <x v="3"/>
    <e v="#N/A"/>
    <x v="17"/>
  </r>
  <r>
    <s v="Id2307"/>
    <s v="Ms. Andrea "/>
    <n v="20.85"/>
    <x v="2"/>
    <n v="4.45"/>
    <x v="2"/>
    <s v="yes"/>
    <x v="0"/>
    <x v="0"/>
    <n v="1"/>
    <s v="No"/>
    <e v="#N/A"/>
    <x v="48"/>
    <e v="#N/A"/>
    <x v="3"/>
    <e v="#N/A"/>
    <x v="17"/>
  </r>
  <r>
    <s v="Id2308"/>
    <s v="Ms. Kristina "/>
    <n v="15.88"/>
    <x v="3"/>
    <n v="4.3600000000000003"/>
    <x v="2"/>
    <s v="No"/>
    <x v="0"/>
    <x v="0"/>
    <n v="0"/>
    <s v="No"/>
    <e v="#N/A"/>
    <x v="48"/>
    <e v="#N/A"/>
    <x v="3"/>
    <e v="#N/A"/>
    <x v="17"/>
  </r>
  <r>
    <s v="Id2309"/>
    <s v="Ms. Kristen "/>
    <n v="20.66"/>
    <x v="2"/>
    <n v="5.8"/>
    <x v="1"/>
    <s v="No"/>
    <x v="1"/>
    <x v="0"/>
    <n v="1"/>
    <s v="No"/>
    <e v="#N/A"/>
    <x v="48"/>
    <e v="#N/A"/>
    <x v="3"/>
    <e v="#N/A"/>
    <x v="17"/>
  </r>
  <r>
    <s v="Id2310"/>
    <s v="Mr. Matthew "/>
    <n v="20.399999999999999"/>
    <x v="2"/>
    <n v="5.27"/>
    <x v="2"/>
    <s v="No"/>
    <x v="0"/>
    <x v="0"/>
    <n v="0"/>
    <s v="No"/>
    <e v="#N/A"/>
    <x v="48"/>
    <e v="#N/A"/>
    <x v="3"/>
    <e v="#N/A"/>
    <x v="17"/>
  </r>
  <r>
    <s v="Id2311"/>
    <s v="Mrs. Kathleen "/>
    <n v="25.19"/>
    <x v="1"/>
    <n v="5.64"/>
    <x v="2"/>
    <s v="yes"/>
    <x v="0"/>
    <x v="0"/>
    <n v="0"/>
    <s v="No"/>
    <e v="#N/A"/>
    <x v="48"/>
    <e v="#N/A"/>
    <x v="3"/>
    <e v="#N/A"/>
    <x v="17"/>
  </r>
  <r>
    <s v="Id2312"/>
    <s v="Ms. Lindsey "/>
    <n v="20.54"/>
    <x v="2"/>
    <n v="4.2"/>
    <x v="2"/>
    <s v="yes"/>
    <x v="0"/>
    <x v="0"/>
    <n v="1"/>
    <s v="No"/>
    <e v="#N/A"/>
    <x v="48"/>
    <e v="#N/A"/>
    <x v="3"/>
    <e v="#N/A"/>
    <x v="17"/>
  </r>
  <r>
    <s v="Id2313"/>
    <s v="Mr. Robert "/>
    <n v="20.13"/>
    <x v="2"/>
    <n v="5.42"/>
    <x v="2"/>
    <s v="No"/>
    <x v="0"/>
    <x v="0"/>
    <n v="0"/>
    <s v="No"/>
    <e v="#N/A"/>
    <x v="48"/>
    <e v="#N/A"/>
    <x v="3"/>
    <e v="#N/A"/>
    <x v="17"/>
  </r>
  <r>
    <s v="Id2314"/>
    <s v="Ms. Sarah "/>
    <n v="18.93"/>
    <x v="2"/>
    <n v="6.11"/>
    <x v="1"/>
    <s v="No"/>
    <x v="0"/>
    <x v="1"/>
    <n v="1"/>
    <s v="No"/>
    <e v="#N/A"/>
    <x v="48"/>
    <e v="#N/A"/>
    <x v="3"/>
    <e v="#N/A"/>
    <x v="17"/>
  </r>
  <r>
    <s v="Id2315"/>
    <s v="Ms. Flannery "/>
    <n v="24.14"/>
    <x v="2"/>
    <n v="5.29"/>
    <x v="2"/>
    <s v="No"/>
    <x v="1"/>
    <x v="0"/>
    <n v="1"/>
    <s v="No"/>
    <e v="#N/A"/>
    <x v="48"/>
    <e v="#N/A"/>
    <x v="3"/>
    <e v="#N/A"/>
    <x v="17"/>
  </r>
  <r>
    <s v="Id2316"/>
    <s v="Mr. John "/>
    <n v="25.03"/>
    <x v="1"/>
    <n v="5.91"/>
    <x v="1"/>
    <s v="No"/>
    <x v="1"/>
    <x v="0"/>
    <n v="1"/>
    <s v="No"/>
    <e v="#N/A"/>
    <x v="48"/>
    <e v="#N/A"/>
    <x v="3"/>
    <e v="#N/A"/>
    <x v="17"/>
  </r>
  <r>
    <s v="Id2317"/>
    <s v="Mr. Koji "/>
    <n v="20.47"/>
    <x v="2"/>
    <n v="5.81"/>
    <x v="1"/>
    <s v="yes"/>
    <x v="0"/>
    <x v="0"/>
    <n v="1"/>
    <s v="No"/>
    <e v="#N/A"/>
    <x v="48"/>
    <e v="#N/A"/>
    <x v="3"/>
    <e v="#N/A"/>
    <x v="17"/>
  </r>
  <r>
    <s v="Id2318"/>
    <s v="Ms. Candice "/>
    <n v="18.82"/>
    <x v="2"/>
    <n v="5.51"/>
    <x v="2"/>
    <s v="yes"/>
    <x v="0"/>
    <x v="0"/>
    <n v="0"/>
    <s v="No"/>
    <e v="#N/A"/>
    <x v="48"/>
    <e v="#N/A"/>
    <x v="3"/>
    <e v="#N/A"/>
    <x v="17"/>
  </r>
  <r>
    <s v="Id2319"/>
    <s v="Mr. Theodore "/>
    <n v="17.079999999999998"/>
    <x v="3"/>
    <n v="5.73"/>
    <x v="1"/>
    <s v="No"/>
    <x v="0"/>
    <x v="1"/>
    <n v="1"/>
    <s v="No"/>
    <e v="#N/A"/>
    <x v="48"/>
    <e v="#N/A"/>
    <x v="3"/>
    <e v="#N/A"/>
    <x v="17"/>
  </r>
  <r>
    <s v="Id2320"/>
    <s v="Ms. Lindy "/>
    <n v="19.21"/>
    <x v="2"/>
    <n v="5.53"/>
    <x v="2"/>
    <s v="yes"/>
    <x v="0"/>
    <x v="0"/>
    <n v="0"/>
    <s v="No"/>
    <e v="#N/A"/>
    <x v="48"/>
    <e v="#N/A"/>
    <x v="3"/>
    <e v="#N/A"/>
    <x v="17"/>
  </r>
  <r>
    <s v="Id2321"/>
    <s v="Mr. Thomas "/>
    <n v="17.86"/>
    <x v="3"/>
    <n v="5.43"/>
    <x v="2"/>
    <s v="No"/>
    <x v="0"/>
    <x v="1"/>
    <n v="1"/>
    <s v="No"/>
    <e v="#N/A"/>
    <x v="48"/>
    <e v="#N/A"/>
    <x v="3"/>
    <e v="#N/A"/>
    <x v="17"/>
  </r>
  <r>
    <s v="Id2322"/>
    <s v="Ms. Holly "/>
    <n v="21.38"/>
    <x v="2"/>
    <n v="8.01"/>
    <x v="0"/>
    <s v="No"/>
    <x v="0"/>
    <x v="0"/>
    <n v="0"/>
    <s v="No"/>
    <e v="#N/A"/>
    <x v="48"/>
    <e v="#N/A"/>
    <x v="3"/>
    <e v="#N/A"/>
    <x v="17"/>
  </r>
  <r>
    <s v="Id2323"/>
    <s v="Mr. Matthew "/>
    <n v="23.35"/>
    <x v="2"/>
    <n v="5.94"/>
    <x v="1"/>
    <s v="No"/>
    <x v="0"/>
    <x v="0"/>
    <n v="0"/>
    <s v="No"/>
    <e v="#N/A"/>
    <x v="48"/>
    <e v="#N/A"/>
    <x v="3"/>
    <e v="#N/A"/>
    <x v="17"/>
  </r>
  <r>
    <s v="Id2324"/>
    <s v="Ms. Meghan "/>
    <n v="22.24"/>
    <x v="2"/>
    <n v="5.04"/>
    <x v="2"/>
    <s v="No"/>
    <x v="0"/>
    <x v="0"/>
    <n v="0"/>
    <s v="No"/>
    <e v="#N/A"/>
    <x v="48"/>
    <e v="#N/A"/>
    <x v="3"/>
    <e v="#N/A"/>
    <x v="17"/>
  </r>
  <r>
    <s v="Id2325"/>
    <s v="Mr. Fred "/>
    <n v="24.76"/>
    <x v="2"/>
    <n v="4.54"/>
    <x v="2"/>
    <s v="yes"/>
    <x v="0"/>
    <x v="0"/>
    <n v="0"/>
    <s v="No"/>
    <e v="#N/A"/>
    <x v="48"/>
    <e v="#N/A"/>
    <x v="3"/>
    <e v="#N/A"/>
    <x v="17"/>
  </r>
  <r>
    <s v="Id2326"/>
    <s v="Mr. Sebastian "/>
    <n v="20.100000000000001"/>
    <x v="2"/>
    <n v="5.6"/>
    <x v="2"/>
    <s v="yes"/>
    <x v="0"/>
    <x v="1"/>
    <n v="1"/>
    <s v="No"/>
    <e v="#N/A"/>
    <x v="48"/>
    <e v="#N/A"/>
    <x v="3"/>
    <e v="#N/A"/>
    <x v="17"/>
  </r>
  <r>
    <s v="Id2327"/>
    <s v="Ms. Laura "/>
    <n v="21.77"/>
    <x v="2"/>
    <n v="10.67"/>
    <x v="0"/>
    <s v="No"/>
    <x v="0"/>
    <x v="0"/>
    <n v="0"/>
    <s v="No"/>
    <e v="#N/A"/>
    <x v="48"/>
    <e v="#N/A"/>
    <x v="3"/>
    <e v="#N/A"/>
    <x v="17"/>
  </r>
  <r>
    <s v="Id2328"/>
    <s v="Ms. Nicole "/>
    <n v="17.82"/>
    <x v="3"/>
    <n v="5.26"/>
    <x v="2"/>
    <s v="yes"/>
    <x v="0"/>
    <x v="0"/>
    <n v="1"/>
    <s v="No"/>
    <e v="#N/A"/>
    <x v="48"/>
    <e v="#N/A"/>
    <x v="3"/>
    <e v="#N/A"/>
    <x v="17"/>
  </r>
  <r>
    <s v="Id2329"/>
    <s v="Ms. Susan "/>
    <n v="17.07"/>
    <x v="3"/>
    <n v="5.22"/>
    <x v="2"/>
    <s v="No"/>
    <x v="0"/>
    <x v="1"/>
    <n v="1"/>
    <s v="No"/>
    <e v="#N/A"/>
    <x v="48"/>
    <e v="#N/A"/>
    <x v="3"/>
    <e v="#N/A"/>
    <x v="17"/>
  </r>
  <r>
    <s v="Id2330"/>
    <s v="Ms. Katy "/>
    <n v="22.24"/>
    <x v="2"/>
    <n v="4.29"/>
    <x v="2"/>
    <s v="yes"/>
    <x v="0"/>
    <x v="0"/>
    <n v="0"/>
    <s v="No"/>
    <e v="#N/A"/>
    <x v="48"/>
    <e v="#N/A"/>
    <x v="3"/>
    <e v="#N/A"/>
    <x v="17"/>
  </r>
  <r>
    <s v="Id2331"/>
    <s v="Mr. Jordan "/>
    <n v="22.34"/>
    <x v="2"/>
    <n v="5.57"/>
    <x v="2"/>
    <s v="No"/>
    <x v="0"/>
    <x v="0"/>
    <n v="1"/>
    <s v="No"/>
    <e v="#N/A"/>
    <x v="48"/>
    <e v="#N/A"/>
    <x v="3"/>
    <e v="#N/A"/>
    <x v="17"/>
  </r>
  <r>
    <s v="Id2332"/>
    <s v="Mr. Juan "/>
    <n v="17.7"/>
    <x v="3"/>
    <n v="6.28"/>
    <x v="1"/>
    <s v="No"/>
    <x v="0"/>
    <x v="0"/>
    <n v="1"/>
    <s v="No"/>
    <e v="#N/A"/>
    <x v="48"/>
    <e v="#N/A"/>
    <x v="3"/>
    <e v="#N/A"/>
    <x v="17"/>
  </r>
  <r>
    <s v="Id2333"/>
    <s v="Ms. Julie "/>
    <n v="16.47"/>
    <x v="3"/>
    <n v="6.35"/>
    <x v="1"/>
    <s v="No"/>
    <x v="0"/>
    <x v="1"/>
    <n v="1"/>
    <s v="No"/>
    <e v="#N/A"/>
    <x v="48"/>
    <e v="#N/A"/>
    <x v="3"/>
    <e v="#N/A"/>
    <x v="17"/>
  </r>
  <r>
    <s v="Id2334"/>
    <s v="Mr. Evan "/>
    <n v="17.600000000000001"/>
    <x v="3"/>
    <n v="4.3899999999999997"/>
    <x v="2"/>
    <s v="No"/>
    <x v="0"/>
    <x v="0"/>
    <n v="1"/>
    <s v="No"/>
    <e v="#N/A"/>
    <x v="48"/>
    <e v="#N/A"/>
    <x v="3"/>
    <e v="#N/A"/>
    <x v="17"/>
  </r>
  <r>
    <s v="Id2335"/>
    <s v="Mr. Aaron "/>
    <n v="17.579999999999998"/>
    <x v="3"/>
    <n v="4.51"/>
    <x v="2"/>
    <s v="No"/>
    <x v="0"/>
    <x v="0"/>
    <n v="1"/>
    <s v="No"/>
    <e v="#N/A"/>
    <x v="48"/>
    <e v="#N/A"/>
    <x v="3"/>
    <e v="#N/A"/>
    <x v="17"/>
  </r>
  <r>
    <m/>
    <e v="#N/A"/>
    <e v="#N/A"/>
    <x v="4"/>
    <e v="#N/A"/>
    <x v="3"/>
    <e v="#N/A"/>
    <x v="2"/>
    <x v="2"/>
    <e v="#N/A"/>
    <e v="#N/A"/>
    <e v="#N/A"/>
    <x v="48"/>
    <e v="#N/A"/>
    <x v="3"/>
    <e v="#N/A"/>
    <x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6">
  <r>
    <s v="Id1"/>
    <s v="Ms. Kelly "/>
    <n v="47.41"/>
    <x v="0"/>
    <n v="7.47"/>
    <x v="0"/>
    <s v="No"/>
    <s v="No"/>
    <s v="No"/>
    <n v="0"/>
    <s v="yes"/>
    <s v="12 Oct 1968"/>
    <x v="0"/>
    <n v="63770.43"/>
    <s v="tier - 1"/>
    <s v="tier - 3"/>
    <s v="R1013"/>
  </r>
  <r>
    <s v="Id2"/>
    <s v="Mr. Matthew "/>
    <n v="30.36"/>
    <x v="0"/>
    <n v="5.77"/>
    <x v="1"/>
    <s v="No"/>
    <s v="No"/>
    <s v="No"/>
    <n v="0"/>
    <s v="yes"/>
    <s v="8 Jun 1977"/>
    <x v="1"/>
    <n v="62592.87"/>
    <s v="tier - 2"/>
    <s v="tier - 3"/>
    <s v="R1013"/>
  </r>
  <r>
    <s v="Id3"/>
    <s v="Mr. Phil "/>
    <n v="34.484999999999999"/>
    <x v="0"/>
    <n v="11.87"/>
    <x v="0"/>
    <s v="yes"/>
    <s v="No"/>
    <s v="No"/>
    <n v="2"/>
    <s v="yes"/>
    <s v="11 sep 1970"/>
    <x v="2"/>
    <n v="60021.4"/>
    <s v="tier - 1"/>
    <s v="tier - 1"/>
    <s v="R1012"/>
  </r>
  <r>
    <s v="Id4"/>
    <s v="Ms. Kelsey "/>
    <n v="38.094999999999999"/>
    <x v="0"/>
    <n v="6.05"/>
    <x v="1"/>
    <s v="No"/>
    <s v="No"/>
    <s v="No"/>
    <n v="0"/>
    <s v="yes"/>
    <s v="6 Jun 1991"/>
    <x v="3"/>
    <n v="58571.07"/>
    <s v="tier - 1"/>
    <s v="tier - 3"/>
    <s v="R1024"/>
  </r>
  <r>
    <s v="Id5"/>
    <s v="Ms. Kristyn "/>
    <n v="35.53"/>
    <x v="0"/>
    <n v="5.45"/>
    <x v="2"/>
    <s v="No"/>
    <s v="No"/>
    <s v="No"/>
    <n v="0"/>
    <s v="yes"/>
    <s v="19 Jun 1989"/>
    <x v="4"/>
    <n v="55135.4"/>
    <s v="tier - 1"/>
    <s v="tier - 2"/>
    <s v="R1012"/>
  </r>
  <r>
    <s v="Id6"/>
    <s v="Mr. Russell "/>
    <n v="32.799999999999997"/>
    <x v="0"/>
    <n v="6.59"/>
    <x v="0"/>
    <s v="No"/>
    <s v="No"/>
    <s v="No"/>
    <n v="0"/>
    <s v="yes"/>
    <s v="4 Aug 1962"/>
    <x v="5"/>
    <n v="52590.83"/>
    <s v="tier - 1"/>
    <s v="tier - 3"/>
    <s v="R1011"/>
  </r>
  <r>
    <s v="Id7"/>
    <s v="Mr. Scott "/>
    <n v="36.4"/>
    <x v="0"/>
    <n v="6.07"/>
    <x v="1"/>
    <s v="No"/>
    <s v="No"/>
    <s v="No"/>
    <n v="0"/>
    <s v="yes"/>
    <s v="27 Oct 1994"/>
    <x v="6"/>
    <n v="51194.559999999998"/>
    <s v="tier - 1"/>
    <s v="tier - 3"/>
    <s v="R1011"/>
  </r>
  <r>
    <s v="Id8"/>
    <s v="Mr. Stephen "/>
    <n v="36.96"/>
    <x v="0"/>
    <n v="7.93"/>
    <x v="0"/>
    <s v="No"/>
    <s v="No"/>
    <s v="No"/>
    <n v="3"/>
    <s v="yes"/>
    <s v="27 Jun 1958"/>
    <x v="7"/>
    <n v="49577.66"/>
    <s v="tier - 2"/>
    <s v="tier - 2"/>
    <s v="R1013"/>
  </r>
  <r>
    <s v="Id9"/>
    <s v="Mr. Patrick "/>
    <n v="41.14"/>
    <x v="0"/>
    <n v="9.58"/>
    <x v="0"/>
    <s v="yes"/>
    <s v="No"/>
    <s v="Yes"/>
    <n v="1"/>
    <s v="yes"/>
    <s v="4 Sep 1963"/>
    <x v="8"/>
    <n v="48970.25"/>
    <s v="tier - 1"/>
    <s v="tier - 2"/>
    <s v="R1013"/>
  </r>
  <r>
    <s v="Id10"/>
    <s v="Ms. Brooke "/>
    <n v="38.06"/>
    <x v="0"/>
    <n v="10.79"/>
    <x v="0"/>
    <s v="No"/>
    <s v="No"/>
    <s v="No"/>
    <n v="0"/>
    <s v="yes"/>
    <s v="29 Dec 1978"/>
    <x v="9"/>
    <n v="48885.14"/>
    <s v="tier - 1"/>
    <s v="tier - 2"/>
    <s v="R1013"/>
  </r>
  <r>
    <s v="Id11"/>
    <s v="Ms. Paola "/>
    <n v="37.700000000000003"/>
    <x v="0"/>
    <n v="5.96"/>
    <x v="1"/>
    <s v="yes"/>
    <s v="No"/>
    <s v="No"/>
    <n v="2"/>
    <s v="yes"/>
    <s v="22 Jul 1959"/>
    <x v="10"/>
    <n v="48824.45"/>
    <s v="tier - 2"/>
    <s v="tier - 1"/>
    <s v="R1011"/>
  </r>
  <r>
    <s v="Id12"/>
    <s v="Mr. David "/>
    <n v="42.13"/>
    <x v="0"/>
    <n v="11.9"/>
    <x v="0"/>
    <s v="No"/>
    <s v="No"/>
    <s v="No"/>
    <n v="0"/>
    <s v="yes"/>
    <s v="27 Oct 1965"/>
    <x v="11"/>
    <n v="48675.519999999997"/>
    <s v="tier - 1"/>
    <s v="tier - 2"/>
    <s v="R1013"/>
  </r>
  <r>
    <s v="Id13"/>
    <s v="Mr. Wade "/>
    <n v="40.92"/>
    <x v="0"/>
    <n v="8.41"/>
    <x v="0"/>
    <s v="No"/>
    <s v="No"/>
    <s v="No"/>
    <n v="0"/>
    <s v="yes"/>
    <s v="11 Oct 1962"/>
    <x v="5"/>
    <n v="48673.56"/>
    <s v="tier - 1"/>
    <s v="tier - 2"/>
    <s v="R1013"/>
  </r>
  <r>
    <s v="Id14"/>
    <s v="Mr. Franklin "/>
    <n v="40.564999999999998"/>
    <x v="0"/>
    <n v="7.02"/>
    <x v="0"/>
    <s v="No"/>
    <s v="No"/>
    <s v="No"/>
    <n v="0"/>
    <s v="yes"/>
    <s v="1 Dec 1968"/>
    <x v="0"/>
    <n v="48549.18"/>
    <s v="tier - 1"/>
    <s v="tier - 3"/>
    <s v="R1016"/>
  </r>
  <r>
    <s v="Id15"/>
    <s v="Ms. Leilani "/>
    <n v="36.384999999999998"/>
    <x v="0"/>
    <n v="7.59"/>
    <x v="0"/>
    <s v="yes"/>
    <s v="No"/>
    <s v="No"/>
    <n v="2"/>
    <s v="yes"/>
    <s v="21 Dec 1961"/>
    <x v="12"/>
    <n v="48517.56"/>
    <s v="tier - 1"/>
    <s v="tier - 3"/>
    <s v="R1024"/>
  </r>
  <r>
    <s v="Id16"/>
    <s v="Mr. Philippe "/>
    <n v="39.9"/>
    <x v="0"/>
    <n v="11.32"/>
    <x v="0"/>
    <s v="No"/>
    <s v="No"/>
    <s v="No"/>
    <n v="0"/>
    <s v="yes"/>
    <s v="27 Aug 1962"/>
    <x v="5"/>
    <n v="48173.36"/>
    <s v="tier - 1"/>
    <s v="tier - 3"/>
    <s v="R1011"/>
  </r>
  <r>
    <s v="Id17"/>
    <s v="Ms. Jennifer "/>
    <n v="33.799999999999997"/>
    <x v="0"/>
    <n v="7.67"/>
    <x v="0"/>
    <s v="No"/>
    <s v="No"/>
    <s v="No"/>
    <n v="3"/>
    <s v="yes"/>
    <s v="16 Nov 1958"/>
    <x v="7"/>
    <n v="47928.03"/>
    <s v="tier - 2"/>
    <s v="tier - 3"/>
    <s v="R1011"/>
  </r>
  <r>
    <s v="Id18"/>
    <s v="Ms. Christina "/>
    <n v="36.765000000000001"/>
    <x v="0"/>
    <n v="7.29"/>
    <x v="0"/>
    <s v="yes"/>
    <s v="No"/>
    <s v="Yes"/>
    <n v="1"/>
    <s v="yes"/>
    <s v="5 Aug 1963"/>
    <x v="8"/>
    <n v="47896.79"/>
    <s v="tier - 1"/>
    <s v="tier - 3"/>
    <s v="R1024"/>
  </r>
  <r>
    <s v="Id19"/>
    <s v="Mr. Said "/>
    <n v="36.954999999999998"/>
    <x v="0"/>
    <n v="4.72"/>
    <x v="2"/>
    <s v="yes"/>
    <s v="No"/>
    <s v="No"/>
    <n v="1"/>
    <s v="yes"/>
    <s v="7 Nov 1964"/>
    <x v="13"/>
    <n v="47496.49"/>
    <s v="tier - 1"/>
    <s v="tier - 3"/>
    <s v="R1012"/>
  </r>
  <r>
    <s v="Id20"/>
    <s v="Mr. John "/>
    <n v="42.9"/>
    <x v="0"/>
    <n v="11.41"/>
    <x v="0"/>
    <s v="No"/>
    <s v="No"/>
    <s v="No"/>
    <n v="0"/>
    <s v="yes"/>
    <s v="27 Sep 1971"/>
    <x v="14"/>
    <n v="47462.89"/>
    <s v="tier - 1"/>
    <s v="tier - 2"/>
    <s v="R1013"/>
  </r>
  <r>
    <s v="Id21"/>
    <s v="Mr. Myles "/>
    <n v="36.299999999999997"/>
    <x v="0"/>
    <n v="11.5"/>
    <x v="0"/>
    <s v="yes"/>
    <s v="No"/>
    <s v="No"/>
    <n v="2"/>
    <s v="yes"/>
    <s v="13 Jun 1961"/>
    <x v="12"/>
    <n v="47403.88"/>
    <s v="tier - 1"/>
    <s v="tier - 3"/>
    <s v="R1011"/>
  </r>
  <r>
    <s v="Id22"/>
    <s v="Ms. Madelyn "/>
    <n v="32.200000000000003"/>
    <x v="0"/>
    <n v="6.22"/>
    <x v="1"/>
    <s v="yes"/>
    <s v="No"/>
    <s v="No"/>
    <n v="2"/>
    <s v="yes"/>
    <s v="4 Oct 1959"/>
    <x v="10"/>
    <n v="47305.31"/>
    <s v="tier - 2"/>
    <s v="tier - 1"/>
    <s v="R1011"/>
  </r>
  <r>
    <s v="Id23"/>
    <s v="Ms. Nicole "/>
    <n v="31.3"/>
    <x v="0"/>
    <n v="11.38"/>
    <x v="0"/>
    <s v="No"/>
    <s v="No"/>
    <s v="No"/>
    <n v="3"/>
    <s v="yes"/>
    <s v="3 Sep 1958"/>
    <x v="7"/>
    <n v="47291.06"/>
    <s v="tier - 2"/>
    <s v="tier - 1"/>
    <s v="R1011"/>
  </r>
  <r>
    <s v="Id24"/>
    <s v="Mr. Eric "/>
    <n v="41.8"/>
    <x v="0"/>
    <n v="7.89"/>
    <x v="0"/>
    <s v="yes"/>
    <s v="No"/>
    <s v="No"/>
    <n v="2"/>
    <s v="yes"/>
    <s v="28 Dec 1970"/>
    <x v="2"/>
    <n v="47269.85"/>
    <s v="tier - 1"/>
    <s v="tier - 2"/>
    <s v="R1013"/>
  </r>
  <r>
    <s v="Id25"/>
    <s v="Mr. Emiliano "/>
    <n v="35.090000000000003"/>
    <x v="0"/>
    <n v="4.38"/>
    <x v="2"/>
    <s v="yes"/>
    <s v="No"/>
    <s v="No"/>
    <n v="2"/>
    <s v="yes"/>
    <s v="14 Jul 1959"/>
    <x v="10"/>
    <n v="47055.53"/>
    <s v="tier - 2"/>
    <s v="tier - 1"/>
    <s v="R1013"/>
  </r>
  <r>
    <s v="Id26"/>
    <s v="Mr. Adam "/>
    <n v="33.880000000000003"/>
    <x v="0"/>
    <n v="7.01"/>
    <x v="0"/>
    <s v="No"/>
    <s v="No"/>
    <s v="No"/>
    <n v="3"/>
    <s v="yes"/>
    <s v="15 Sep 1958"/>
    <x v="7"/>
    <n v="46889.26"/>
    <s v="tier - 2"/>
    <s v="tier - 3"/>
    <s v="R1013"/>
  </r>
  <r>
    <s v="Id27"/>
    <s v="Mr. Zach "/>
    <n v="30.875"/>
    <x v="0"/>
    <n v="11.88"/>
    <x v="0"/>
    <s v="No"/>
    <s v="No"/>
    <s v="No"/>
    <n v="0"/>
    <s v="yes"/>
    <s v="17 Nov 1960"/>
    <x v="15"/>
    <n v="46718.16"/>
    <s v="tier - 1"/>
    <s v="tier - 1"/>
    <s v="R1012"/>
  </r>
  <r>
    <s v="Id28"/>
    <s v="Ms. Stephanie "/>
    <n v="36.86"/>
    <x v="0"/>
    <n v="5.19"/>
    <x v="2"/>
    <s v="yes"/>
    <s v="No"/>
    <s v="Yes"/>
    <n v="1"/>
    <s v="yes"/>
    <s v="23 Jun 1969"/>
    <x v="16"/>
    <n v="46661.440000000002"/>
    <s v="tier - 1"/>
    <s v="tier - 3"/>
    <s v="R1012"/>
  </r>
  <r>
    <s v="Id29"/>
    <s v="Mr. Stephen "/>
    <n v="35.86"/>
    <x v="0"/>
    <n v="6.74"/>
    <x v="0"/>
    <s v="yes"/>
    <s v="No"/>
    <s v="No"/>
    <n v="2"/>
    <s v="yes"/>
    <s v="8 Aug 1961"/>
    <x v="12"/>
    <n v="46599.11"/>
    <s v="tier - 1"/>
    <s v="tier - 1"/>
    <s v="R1013"/>
  </r>
  <r>
    <s v="Id30"/>
    <s v="Ms. Natalie "/>
    <n v="37.049999999999997"/>
    <x v="0"/>
    <n v="8.44"/>
    <x v="0"/>
    <s v="No"/>
    <s v="No"/>
    <s v="No"/>
    <n v="0"/>
    <s v="yes"/>
    <s v="6 Dec 1971"/>
    <x v="14"/>
    <n v="46255.11"/>
    <s v="tier - 1"/>
    <s v="tier - 3"/>
    <s v="R1024"/>
  </r>
  <r>
    <s v="Id31"/>
    <s v="Ms. Nicole "/>
    <n v="43.89"/>
    <x v="0"/>
    <n v="8.7100000000000009"/>
    <x v="0"/>
    <s v="No"/>
    <s v="No"/>
    <s v="No"/>
    <n v="0"/>
    <s v="yes"/>
    <s v="17 Aug 1978"/>
    <x v="9"/>
    <n v="46200.99"/>
    <s v="tier - 1"/>
    <s v="tier - 1"/>
    <s v="R1013"/>
  </r>
  <r>
    <s v="Id32"/>
    <s v="Mr. Jefferson "/>
    <n v="42.35"/>
    <x v="0"/>
    <n v="5.08"/>
    <x v="2"/>
    <s v="yes"/>
    <s v="No"/>
    <s v="No"/>
    <n v="0"/>
    <s v="yes"/>
    <s v="2 Dec 1976"/>
    <x v="1"/>
    <n v="46151.12"/>
    <s v="tier - 1"/>
    <s v="tier - 3"/>
    <s v="R1013"/>
  </r>
  <r>
    <s v="Id33"/>
    <s v="Mr. Brendan "/>
    <n v="31.35"/>
    <x v="0"/>
    <n v="6.86"/>
    <x v="0"/>
    <s v="No"/>
    <s v="No"/>
    <s v="No"/>
    <n v="0"/>
    <s v="yes"/>
    <s v="4 Dec 1962"/>
    <x v="5"/>
    <n v="46130.53"/>
    <s v="tier - 1"/>
    <s v="tier - 1"/>
    <s v="R1012"/>
  </r>
  <r>
    <s v="Id34"/>
    <s v="Ms. Courtney "/>
    <n v="47.6"/>
    <x v="0"/>
    <n v="5.95"/>
    <x v="1"/>
    <s v="yes"/>
    <s v="No"/>
    <s v="No"/>
    <n v="0"/>
    <s v="yes"/>
    <s v="30 Sep 1985"/>
    <x v="17"/>
    <n v="46113.51"/>
    <s v="tier - 2"/>
    <s v="tier - 3"/>
    <s v="R1011"/>
  </r>
  <r>
    <s v="Id35"/>
    <s v="Ms. Sydney "/>
    <n v="46.2"/>
    <x v="0"/>
    <n v="6.09"/>
    <x v="1"/>
    <s v="No"/>
    <s v="No"/>
    <s v="Yes"/>
    <n v="1"/>
    <s v="yes"/>
    <s v="12 Aug 1979"/>
    <x v="18"/>
    <n v="45863.21"/>
    <s v="tier - 2"/>
    <s v="tier - 1"/>
    <s v="R1013"/>
  </r>
  <r>
    <s v="Id36"/>
    <s v="Mr. Julien "/>
    <n v="32.015000000000001"/>
    <x v="0"/>
    <n v="11.75"/>
    <x v="0"/>
    <s v="No"/>
    <s v="No"/>
    <s v="No"/>
    <n v="0"/>
    <s v="yes"/>
    <s v="21 Dec 1960"/>
    <x v="15"/>
    <n v="45710.21"/>
    <s v="tier - 2"/>
    <s v="tier - 2"/>
    <s v="R1016"/>
  </r>
  <r>
    <s v="Id37"/>
    <s v="Mr. Ryan "/>
    <n v="40.564999999999998"/>
    <x v="0"/>
    <n v="7.37"/>
    <x v="0"/>
    <s v="No"/>
    <s v="No"/>
    <s v="No"/>
    <n v="0"/>
    <s v="yes"/>
    <s v="9 Aug 1974"/>
    <x v="19"/>
    <n v="45702.02"/>
    <s v="tier - 2"/>
    <s v="tier - 2"/>
    <s v="R1012"/>
  </r>
  <r>
    <s v="Id38"/>
    <s v="Ms. Anna "/>
    <n v="32.450000000000003"/>
    <x v="0"/>
    <n v="11.91"/>
    <x v="0"/>
    <s v="No"/>
    <s v="No"/>
    <s v="No"/>
    <n v="0"/>
    <s v="yes"/>
    <s v="17 Dec 1962"/>
    <x v="5"/>
    <n v="45008.959999999999"/>
    <s v="tier - 2"/>
    <s v="tier - 2"/>
    <s v="R1013"/>
  </r>
  <r>
    <s v="Id39"/>
    <s v="Ms. Samantha "/>
    <n v="34.96"/>
    <x v="0"/>
    <n v="6.52"/>
    <x v="0"/>
    <s v="No"/>
    <s v="No"/>
    <s v="No"/>
    <n v="0"/>
    <s v="yes"/>
    <s v="13 Aug 1971"/>
    <x v="14"/>
    <n v="44641.2"/>
    <s v="tier - 2"/>
    <s v="tier - 3"/>
    <s v="R1024"/>
  </r>
  <r>
    <s v="Id40"/>
    <s v="Mr. Robert "/>
    <n v="35.5"/>
    <x v="0"/>
    <n v="5.14"/>
    <x v="2"/>
    <s v="No"/>
    <s v="No"/>
    <s v="Yes"/>
    <n v="1"/>
    <s v="yes"/>
    <s v="11 Oct 1993"/>
    <x v="20"/>
    <n v="44585.46"/>
    <s v="tier - 2"/>
    <s v="tier - 2"/>
    <s v="R1011"/>
  </r>
  <r>
    <s v="Id41"/>
    <s v="Mr. James "/>
    <n v="52.58"/>
    <x v="0"/>
    <n v="4.1900000000000004"/>
    <x v="2"/>
    <s v="No"/>
    <s v="yes"/>
    <s v="No"/>
    <n v="1"/>
    <s v="yes"/>
    <s v="2 Aug 2000"/>
    <x v="21"/>
    <n v="44501.4"/>
    <s v="tier - 2"/>
    <s v="tier - 3"/>
    <s v="R1013"/>
  </r>
  <r>
    <s v="Id42"/>
    <s v="Ms. Roseann "/>
    <n v="35.200000000000003"/>
    <x v="0"/>
    <n v="11.68"/>
    <x v="0"/>
    <s v="yes"/>
    <s v="No"/>
    <s v="No"/>
    <n v="0"/>
    <s v="yes"/>
    <s v="14 Sep 1967"/>
    <x v="22"/>
    <n v="44423.8"/>
    <s v="tier - 2"/>
    <s v="tier - 3"/>
    <s v="R1013"/>
  </r>
  <r>
    <s v="Id43"/>
    <s v="Ms. Nicole "/>
    <n v="38.06"/>
    <x v="0"/>
    <n v="6.98"/>
    <x v="0"/>
    <s v="No"/>
    <s v="No"/>
    <s v="No"/>
    <n v="0"/>
    <s v="yes"/>
    <s v="29 Oct 1971"/>
    <x v="14"/>
    <n v="44400.41"/>
    <s v="tier - 2"/>
    <s v="tier - 2"/>
    <s v="R1013"/>
  </r>
  <r>
    <s v="Id44"/>
    <s v="Mr. Spencer "/>
    <n v="34.21"/>
    <x v="0"/>
    <n v="8.34"/>
    <x v="0"/>
    <s v="No"/>
    <s v="No"/>
    <s v="No"/>
    <n v="0"/>
    <s v="yes"/>
    <s v="24 Nov 1968"/>
    <x v="0"/>
    <n v="44260.75"/>
    <s v="tier - 2"/>
    <s v="tier - 1"/>
    <s v="R1013"/>
  </r>
  <r>
    <s v="Id45"/>
    <s v="Mr. Eric "/>
    <n v="38.94"/>
    <x v="0"/>
    <n v="8.49"/>
    <x v="0"/>
    <s v="yes"/>
    <s v="No"/>
    <s v="No"/>
    <n v="1"/>
    <s v="yes"/>
    <s v="1 Jun 1975"/>
    <x v="19"/>
    <n v="44202.65"/>
    <s v="tier - 2"/>
    <s v="tier - 2"/>
    <s v="R1013"/>
  </r>
  <r>
    <s v="Id46"/>
    <s v="Ms. Brianna "/>
    <n v="30.21"/>
    <x v="0"/>
    <n v="5.34"/>
    <x v="2"/>
    <s v="yes"/>
    <s v="No"/>
    <s v="No"/>
    <n v="1"/>
    <s v="yes"/>
    <s v="16 Jul 1988"/>
    <x v="23"/>
    <n v="43943.88"/>
    <s v="tier - 2"/>
    <s v="tier - 1"/>
    <s v="R1012"/>
  </r>
  <r>
    <s v="Id47"/>
    <s v="Mr. Thomas "/>
    <n v="33.630000000000003"/>
    <x v="0"/>
    <n v="4.43"/>
    <x v="2"/>
    <s v="yes"/>
    <s v="No"/>
    <s v="No"/>
    <n v="2"/>
    <s v="yes"/>
    <s v="5 Oct 1966"/>
    <x v="24"/>
    <n v="43921.18"/>
    <s v="tier - 2"/>
    <s v="tier - 2"/>
    <s v="R1012"/>
  </r>
  <r>
    <s v="Id48"/>
    <s v="Ms. Melissa "/>
    <n v="40.369999999999997"/>
    <x v="0"/>
    <n v="4.47"/>
    <x v="2"/>
    <s v="No"/>
    <s v="No"/>
    <s v="No"/>
    <n v="0"/>
    <s v="yes"/>
    <s v="10 Nov 1980"/>
    <x v="25"/>
    <n v="43896.38"/>
    <s v="tier - 2"/>
    <s v="tier - 1"/>
    <s v="R1013"/>
  </r>
  <r>
    <s v="Id49"/>
    <s v="Mr. Flavio "/>
    <n v="53.09"/>
    <x v="0"/>
    <n v="4.82"/>
    <x v="2"/>
    <s v="yes"/>
    <s v="No"/>
    <s v="No"/>
    <n v="2"/>
    <s v="yes"/>
    <s v="2 Jul 1966"/>
    <x v="24"/>
    <n v="43817.45"/>
    <s v="tier - 2"/>
    <s v="tier - 3"/>
    <s v="R1012"/>
  </r>
  <r>
    <s v="Id50"/>
    <s v="Mr. Ryan "/>
    <n v="31.79"/>
    <x v="0"/>
    <n v="5.51"/>
    <x v="2"/>
    <s v="yes"/>
    <s v="No"/>
    <s v="No"/>
    <n v="2"/>
    <s v="yes"/>
    <s v="25 Oct 1966"/>
    <x v="24"/>
    <n v="43813.87"/>
    <s v="tier - 2"/>
    <s v="tier - 2"/>
    <s v="R1013"/>
  </r>
  <r>
    <s v="Id51"/>
    <s v="Mr. Anthony "/>
    <n v="41.895000000000003"/>
    <x v="0"/>
    <n v="10.87"/>
    <x v="0"/>
    <s v="yes"/>
    <s v="No"/>
    <s v="No"/>
    <n v="1"/>
    <s v="yes"/>
    <s v="29 Dec 1986"/>
    <x v="26"/>
    <n v="43753.34"/>
    <s v="tier - 2"/>
    <s v="tier - 1"/>
    <s v="R1015"/>
  </r>
  <r>
    <s v="Id52"/>
    <s v="Ms. Alex "/>
    <n v="31.16"/>
    <x v="0"/>
    <n v="9.34"/>
    <x v="0"/>
    <s v="No"/>
    <s v="No"/>
    <s v="No"/>
    <n v="0"/>
    <s v="yes"/>
    <s v="22 Aug 1965"/>
    <x v="11"/>
    <n v="43578.94"/>
    <s v="tier - 2"/>
    <s v="tier - 2"/>
    <s v="R1012"/>
  </r>
  <r>
    <s v="Id53"/>
    <s v="Mr. David "/>
    <n v="34.104999999999997"/>
    <x v="0"/>
    <n v="5.03"/>
    <x v="2"/>
    <s v="yes"/>
    <s v="No"/>
    <s v="Yes"/>
    <n v="1"/>
    <s v="yes"/>
    <s v="3 Dec 1969"/>
    <x v="16"/>
    <n v="43254.42"/>
    <s v="tier - 2"/>
    <s v="tier - 2"/>
    <s v="R1016"/>
  </r>
  <r>
    <s v="Id54"/>
    <s v="Mr. Andrew "/>
    <n v="51.93"/>
    <x v="0"/>
    <n v="11.05"/>
    <x v="0"/>
    <s v="No"/>
    <s v="No"/>
    <s v="No"/>
    <n v="0"/>
    <s v="yes"/>
    <s v="29 Nov 1965"/>
    <x v="11"/>
    <n v="43073.760000000002"/>
    <s v="tier - 2"/>
    <s v="tier - 2"/>
    <s v="R1011"/>
  </r>
  <r>
    <s v="Id55"/>
    <s v="Ms. Dara "/>
    <n v="38.950000000000003"/>
    <x v="0"/>
    <n v="11.95"/>
    <x v="0"/>
    <s v="No"/>
    <s v="No"/>
    <s v="No"/>
    <n v="0"/>
    <s v="yes"/>
    <s v="4 Nov 1978"/>
    <x v="9"/>
    <n v="42983.46"/>
    <s v="tier - 1"/>
    <s v="tier - 2"/>
    <s v="R1012"/>
  </r>
  <r>
    <s v="Id56"/>
    <s v="Ms. Inna "/>
    <n v="36.630000000000003"/>
    <x v="0"/>
    <n v="7.72"/>
    <x v="0"/>
    <s v="yes"/>
    <s v="No"/>
    <s v="No"/>
    <n v="1"/>
    <s v="yes"/>
    <s v="23 Oct 1975"/>
    <x v="27"/>
    <n v="42969.85"/>
    <s v="tier - 1"/>
    <s v="tier - 3"/>
    <s v="R1013"/>
  </r>
  <r>
    <s v="Id57"/>
    <s v="Mr. Ari "/>
    <n v="34.200000000000003"/>
    <x v="0"/>
    <n v="5.75"/>
    <x v="1"/>
    <s v="No"/>
    <s v="No"/>
    <s v="No"/>
    <n v="2"/>
    <s v="yes"/>
    <s v="10 Sep 1972"/>
    <x v="28"/>
    <n v="42856.84"/>
    <s v="tier - 1"/>
    <s v="tier - 1"/>
    <s v="R1011"/>
  </r>
  <r>
    <s v="Id58"/>
    <s v="Ms. Lindsey "/>
    <n v="50.63"/>
    <x v="0"/>
    <n v="11.89"/>
    <x v="0"/>
    <s v="No"/>
    <s v="No"/>
    <s v="No"/>
    <n v="0"/>
    <s v="yes"/>
    <s v="29 Oct 1965"/>
    <x v="11"/>
    <n v="42764.12"/>
    <s v="tier - 1"/>
    <s v="tier - 2"/>
    <s v="R1011"/>
  </r>
  <r>
    <s v="Id59"/>
    <s v="Mr. Kenny "/>
    <n v="36.479999999999997"/>
    <x v="0"/>
    <n v="6.2"/>
    <x v="1"/>
    <s v="No"/>
    <s v="No"/>
    <s v="No"/>
    <n v="0"/>
    <s v="yes"/>
    <s v="21 Oct 1977"/>
    <x v="29"/>
    <n v="42760.5"/>
    <s v="tier - 1"/>
    <s v="tier - 2"/>
    <s v="R1012"/>
  </r>
  <r>
    <s v="Id60"/>
    <s v="Ms. Louise "/>
    <n v="54.82"/>
    <x v="0"/>
    <n v="10.61"/>
    <x v="0"/>
    <s v="No"/>
    <s v="No"/>
    <s v="No"/>
    <n v="0"/>
    <s v="yes"/>
    <s v="3 Nov 1971"/>
    <x v="14"/>
    <n v="42644.2"/>
    <s v="tier - 1"/>
    <s v="tier - 3"/>
    <s v="R1011"/>
  </r>
  <r>
    <s v="Id61"/>
    <s v="Mr. Cameron "/>
    <n v="38.06"/>
    <x v="0"/>
    <n v="6.04"/>
    <x v="1"/>
    <s v="No"/>
    <s v="No"/>
    <s v="Yes"/>
    <n v="1"/>
    <s v="yes"/>
    <s v="27 Dec 1979"/>
    <x v="18"/>
    <n v="42560.43"/>
    <s v="tier - 1"/>
    <s v="tier - 3"/>
    <s v="R1013"/>
  </r>
  <r>
    <s v="Id62"/>
    <s v="Ms. Katie "/>
    <n v="51.48"/>
    <x v="0"/>
    <n v="9.33"/>
    <x v="0"/>
    <s v="yes"/>
    <s v="No"/>
    <s v="No"/>
    <n v="0"/>
    <s v="yes"/>
    <s v="27 Jun 1967"/>
    <x v="22"/>
    <n v="42538.720000000001"/>
    <s v="tier - 1"/>
    <s v="tier - 3"/>
    <s v="R1011"/>
  </r>
  <r>
    <s v="Id63"/>
    <s v="Ms. Casey "/>
    <n v="52.06"/>
    <x v="0"/>
    <n v="11.47"/>
    <x v="0"/>
    <s v="No"/>
    <s v="No"/>
    <s v="No"/>
    <n v="0"/>
    <s v="yes"/>
    <s v="3 Aug 1968"/>
    <x v="0"/>
    <n v="42478.6"/>
    <s v="tier - 1"/>
    <s v="tier - 2"/>
    <s v="R1011"/>
  </r>
  <r>
    <s v="Id64"/>
    <s v="Mr. David "/>
    <n v="30.684999999999999"/>
    <x v="0"/>
    <n v="7.02"/>
    <x v="0"/>
    <s v="yes"/>
    <s v="No"/>
    <s v="No"/>
    <n v="0"/>
    <s v="yes"/>
    <s v="28 Jun 1967"/>
    <x v="22"/>
    <n v="42303.69"/>
    <s v="tier - 1"/>
    <s v="tier - 2"/>
    <s v="R1016"/>
  </r>
  <r>
    <s v="Id65"/>
    <s v="Mr. Bryson "/>
    <n v="36.08"/>
    <x v="0"/>
    <n v="8.8000000000000007"/>
    <x v="0"/>
    <s v="yes"/>
    <s v="No"/>
    <s v="No"/>
    <n v="1"/>
    <s v="yes"/>
    <s v="15 Aug 1975"/>
    <x v="27"/>
    <n v="42211.14"/>
    <s v="tier - 1"/>
    <s v="tier - 3"/>
    <s v="R1013"/>
  </r>
  <r>
    <s v="Id66"/>
    <s v="Ms. Megan "/>
    <n v="54.99"/>
    <x v="0"/>
    <n v="8.68"/>
    <x v="0"/>
    <s v="No"/>
    <s v="No"/>
    <s v="No"/>
    <n v="2"/>
    <s v="yes"/>
    <s v="18 Sep 1973"/>
    <x v="30"/>
    <n v="42188.15"/>
    <s v="tier - 1"/>
    <s v="tier - 1"/>
    <s v="R1011"/>
  </r>
  <r>
    <s v="Id67"/>
    <s v="Mr. Daniel "/>
    <n v="35.97"/>
    <x v="0"/>
    <n v="6.12"/>
    <x v="1"/>
    <s v="No"/>
    <s v="No"/>
    <s v="Yes"/>
    <n v="1"/>
    <s v="yes"/>
    <s v="3 Jul 1979"/>
    <x v="18"/>
    <n v="42124.52"/>
    <s v="tier - 1"/>
    <s v="tier - 1"/>
    <s v="R1013"/>
  </r>
  <r>
    <s v="Id68"/>
    <s v="Mr. Steven "/>
    <n v="45.54"/>
    <x v="0"/>
    <n v="5.4"/>
    <x v="2"/>
    <s v="yes"/>
    <s v="No"/>
    <s v="Yes"/>
    <n v="1"/>
    <s v="yes"/>
    <s v="9 Dec 1997"/>
    <x v="31"/>
    <n v="42112.24"/>
    <s v="tier - 1"/>
    <s v="tier - 3"/>
    <s v="R1013"/>
  </r>
  <r>
    <s v="Id69"/>
    <s v="Ms. Jenna "/>
    <n v="35.53"/>
    <x v="0"/>
    <n v="4.3600000000000003"/>
    <x v="2"/>
    <s v="yes"/>
    <s v="No"/>
    <s v="No"/>
    <n v="0"/>
    <s v="yes"/>
    <s v="28 Nov 1976"/>
    <x v="1"/>
    <n v="42111.66"/>
    <s v="tier - 1"/>
    <s v="tier - 1"/>
    <s v="R1024"/>
  </r>
  <r>
    <s v="Id70"/>
    <s v="Mr. Freeman "/>
    <n v="30.8"/>
    <x v="0"/>
    <n v="9.77"/>
    <x v="0"/>
    <s v="No"/>
    <s v="No"/>
    <s v="No"/>
    <n v="0"/>
    <s v="yes"/>
    <s v="19 Dec 1968"/>
    <x v="0"/>
    <n v="41999.519999999997"/>
    <s v="tier - 1"/>
    <s v="tier - 3"/>
    <s v="R1013"/>
  </r>
  <r>
    <s v="Id71"/>
    <s v="Mr. Jeff "/>
    <n v="38.39"/>
    <x v="0"/>
    <n v="4.25"/>
    <x v="2"/>
    <s v="No"/>
    <s v="No"/>
    <s v="No"/>
    <n v="1"/>
    <s v="yes"/>
    <s v="10 Nov 1984"/>
    <x v="32"/>
    <n v="41949.24"/>
    <s v="tier - 1"/>
    <s v="tier - 1"/>
    <s v="R1013"/>
  </r>
  <r>
    <s v="Id72"/>
    <s v="Mr. Elenilton "/>
    <n v="32.299999999999997"/>
    <x v="0"/>
    <n v="4.76"/>
    <x v="2"/>
    <s v="No"/>
    <s v="No"/>
    <s v="No"/>
    <n v="2"/>
    <s v="yes"/>
    <s v="8 Jun 1972"/>
    <x v="14"/>
    <n v="41919.1"/>
    <s v="tier - 1"/>
    <s v="tier - 1"/>
    <s v="R1016"/>
  </r>
  <r>
    <s v="Id73"/>
    <s v="Ms. Maurya "/>
    <n v="48.8"/>
    <x v="0"/>
    <n v="6.22"/>
    <x v="1"/>
    <s v="yes"/>
    <s v="No"/>
    <s v="No"/>
    <n v="2"/>
    <s v="yes"/>
    <s v="21 Sep 1966"/>
    <x v="24"/>
    <n v="41886.54"/>
    <s v="tier - 1"/>
    <s v="tier - 3"/>
    <s v="R1011"/>
  </r>
  <r>
    <s v="Id74"/>
    <s v="Ms. Samantha "/>
    <n v="45.5"/>
    <x v="0"/>
    <n v="7.96"/>
    <x v="0"/>
    <s v="No"/>
    <s v="No"/>
    <s v="No"/>
    <n v="0"/>
    <s v="yes"/>
    <s v="22 Sep 1962"/>
    <x v="5"/>
    <n v="41794.629999999997"/>
    <s v="tier - 1"/>
    <s v="tier - 3"/>
    <s v="R1011"/>
  </r>
  <r>
    <s v="Id75"/>
    <s v="Ms. Bethany "/>
    <n v="53.61"/>
    <x v="0"/>
    <n v="10.92"/>
    <x v="0"/>
    <s v="yes"/>
    <s v="No"/>
    <s v="No"/>
    <n v="1"/>
    <s v="yes"/>
    <s v="29 Sep 1975"/>
    <x v="27"/>
    <n v="41681.86"/>
    <s v="tier - 1"/>
    <s v="tier - 1"/>
    <s v="R1011"/>
  </r>
  <r>
    <s v="Id76"/>
    <s v="Mr. Yves "/>
    <n v="36.19"/>
    <x v="0"/>
    <n v="11.51"/>
    <x v="0"/>
    <s v="yes"/>
    <s v="No"/>
    <s v="No"/>
    <n v="1"/>
    <s v="yes"/>
    <s v="14 Nov 1975"/>
    <x v="27"/>
    <n v="41676.080000000002"/>
    <s v="tier - 1"/>
    <s v="tier - 2"/>
    <s v="R1013"/>
  </r>
  <r>
    <s v="Id77"/>
    <s v="Ms. Danielle "/>
    <n v="34.6"/>
    <x v="0"/>
    <n v="5.99"/>
    <x v="1"/>
    <s v="yes"/>
    <s v="No"/>
    <s v="No"/>
    <n v="0"/>
    <s v="yes"/>
    <s v="29 Oct 1976"/>
    <x v="1"/>
    <n v="41661.599999999999"/>
    <s v="tier - 1"/>
    <s v="tier - 3"/>
    <s v="R1011"/>
  </r>
  <r>
    <s v="Id78"/>
    <s v="Ms. Julia "/>
    <n v="54.12"/>
    <x v="0"/>
    <n v="11.57"/>
    <x v="0"/>
    <s v="No"/>
    <s v="No"/>
    <s v="No"/>
    <n v="0"/>
    <s v="yes"/>
    <s v="24 Nov 1974"/>
    <x v="19"/>
    <n v="41636.199999999997"/>
    <s v="tier - 1"/>
    <s v="tier - 1"/>
    <s v="R1011"/>
  </r>
  <r>
    <s v="Id79"/>
    <s v="Mr. Joshua "/>
    <n v="48.82"/>
    <x v="0"/>
    <n v="6.67"/>
    <x v="0"/>
    <s v="yes"/>
    <s v="No"/>
    <s v="No"/>
    <n v="0"/>
    <s v="yes"/>
    <s v="22 Dec 1967"/>
    <x v="22"/>
    <n v="41505.15"/>
    <s v="tier - 1"/>
    <s v="tier - 2"/>
    <s v="R1011"/>
  </r>
  <r>
    <s v="Id80"/>
    <s v="Ms. Jennifer "/>
    <n v="51.01"/>
    <x v="0"/>
    <n v="9.1999999999999993"/>
    <x v="0"/>
    <s v="No"/>
    <s v="No"/>
    <s v="No"/>
    <n v="0"/>
    <s v="yes"/>
    <s v="16 Oct 1971"/>
    <x v="14"/>
    <n v="41351.879999999997"/>
    <s v="tier - 1"/>
    <s v="tier - 2"/>
    <s v="R1011"/>
  </r>
  <r>
    <s v="Id81"/>
    <s v="Ms. Gwen "/>
    <n v="45.65"/>
    <x v="0"/>
    <n v="5.1100000000000003"/>
    <x v="2"/>
    <s v="yes"/>
    <s v="No"/>
    <s v="No"/>
    <n v="1"/>
    <s v="yes"/>
    <s v="7 Oct 1964"/>
    <x v="13"/>
    <n v="41331.79"/>
    <s v="tier - 1"/>
    <s v="tier - 2"/>
    <s v="R1011"/>
  </r>
  <r>
    <s v="Id82"/>
    <s v="Mr. Patrick "/>
    <n v="52.9"/>
    <x v="0"/>
    <n v="5.34"/>
    <x v="2"/>
    <s v="No"/>
    <s v="No"/>
    <s v="No"/>
    <n v="0"/>
    <s v="yes"/>
    <s v="27 Aug 1977"/>
    <x v="29"/>
    <n v="41271.5"/>
    <s v="tier - 1"/>
    <s v="tier - 2"/>
    <s v="R1011"/>
  </r>
  <r>
    <s v="Id83"/>
    <s v="Ms. Kate "/>
    <n v="45.41"/>
    <x v="0"/>
    <n v="4.03"/>
    <x v="2"/>
    <s v="yes"/>
    <s v="No"/>
    <s v="No"/>
    <n v="1"/>
    <s v="yes"/>
    <s v="6 Jun 1964"/>
    <x v="8"/>
    <n v="41250.39"/>
    <s v="tier - 1"/>
    <s v="tier - 3"/>
    <s v="R1011"/>
  </r>
  <r>
    <s v="Id84"/>
    <s v="Mr. Kevin "/>
    <n v="49.41"/>
    <x v="0"/>
    <n v="4.2300000000000004"/>
    <x v="2"/>
    <s v="yes"/>
    <s v="No"/>
    <s v="Yes"/>
    <n v="1"/>
    <s v="yes"/>
    <s v="8 Aug 1969"/>
    <x v="16"/>
    <n v="41191.57"/>
    <s v="tier - 1"/>
    <s v="tier - 2"/>
    <s v="R1011"/>
  </r>
  <r>
    <s v="Id85"/>
    <s v="Mr. Stephen "/>
    <n v="31.824999999999999"/>
    <x v="0"/>
    <n v="4.0599999999999996"/>
    <x v="2"/>
    <s v="No"/>
    <s v="No"/>
    <s v="No"/>
    <n v="2"/>
    <s v="yes"/>
    <s v="6 Sep 1972"/>
    <x v="28"/>
    <n v="41097.160000000003"/>
    <s v="tier - 1"/>
    <s v="tier - 3"/>
    <s v="R1016"/>
  </r>
  <r>
    <s v="Id86"/>
    <s v="Mr. Philip "/>
    <n v="51.28"/>
    <x v="0"/>
    <n v="4.68"/>
    <x v="2"/>
    <s v="No"/>
    <s v="No"/>
    <s v="No"/>
    <n v="2"/>
    <s v="yes"/>
    <s v="12 Aug 1972"/>
    <x v="28"/>
    <n v="41055.29"/>
    <s v="tier - 1"/>
    <s v="tier - 2"/>
    <s v="R1011"/>
  </r>
  <r>
    <s v="Id87"/>
    <s v="Mr. Brett "/>
    <n v="34.96"/>
    <x v="0"/>
    <n v="4.34"/>
    <x v="2"/>
    <s v="No"/>
    <s v="No"/>
    <s v="Yes"/>
    <n v="1"/>
    <s v="yes"/>
    <s v="11 Oct 1979"/>
    <x v="18"/>
    <n v="41034.22"/>
    <s v="tier - 1"/>
    <s v="tier - 3"/>
    <s v="R1017"/>
  </r>
  <r>
    <s v="Id88"/>
    <s v="Ms. Rebecca "/>
    <n v="33.11"/>
    <x v="0"/>
    <n v="10.51"/>
    <x v="0"/>
    <s v="No"/>
    <s v="No"/>
    <s v="No"/>
    <n v="0"/>
    <s v="yes"/>
    <s v="5 Jun 1974"/>
    <x v="30"/>
    <n v="40974.160000000003"/>
    <s v="tier - 1"/>
    <s v="tier - 2"/>
    <s v="R1013"/>
  </r>
  <r>
    <s v="Id89"/>
    <s v="Ms. Kelley "/>
    <n v="54.74"/>
    <x v="0"/>
    <n v="5.84"/>
    <x v="1"/>
    <s v="yes"/>
    <s v="No"/>
    <s v="Yes"/>
    <n v="1"/>
    <s v="yes"/>
    <s v="8 Sep 1983"/>
    <x v="33"/>
    <n v="40961.29"/>
    <s v="tier - 1"/>
    <s v="tier - 2"/>
    <s v="R1011"/>
  </r>
  <r>
    <s v="Id90"/>
    <s v="Ms. Abigail "/>
    <n v="32.56"/>
    <x v="0"/>
    <n v="5.41"/>
    <x v="2"/>
    <s v="No"/>
    <s v="No"/>
    <s v="Yes"/>
    <n v="1"/>
    <s v="yes"/>
    <s v="16 Sep 1979"/>
    <x v="18"/>
    <n v="40941.29"/>
    <s v="tier - 1"/>
    <s v="tier - 2"/>
    <s v="R1013"/>
  </r>
  <r>
    <s v="Id91"/>
    <s v="Ms. Hope "/>
    <n v="39.049999999999997"/>
    <x v="0"/>
    <n v="6.06"/>
    <x v="1"/>
    <s v="No"/>
    <s v="No"/>
    <s v="No"/>
    <n v="1"/>
    <s v="yes"/>
    <s v="4 Aug 1992"/>
    <x v="34"/>
    <n v="40932.43"/>
    <s v="tier - 1"/>
    <s v="tier - 2"/>
    <s v="R1013"/>
  </r>
  <r>
    <s v="Id92"/>
    <s v="Ms. Elyse "/>
    <n v="42.75"/>
    <x v="0"/>
    <n v="4.22"/>
    <x v="2"/>
    <s v="No"/>
    <s v="No"/>
    <s v="No"/>
    <n v="0"/>
    <s v="yes"/>
    <s v="2 Jul 1999"/>
    <x v="35"/>
    <n v="40904.199999999997"/>
    <s v="tier - 1"/>
    <s v="tier - 1"/>
    <s v="R1024"/>
  </r>
  <r>
    <s v="Id93"/>
    <s v="Mr. Nicholas "/>
    <n v="50.58"/>
    <x v="0"/>
    <n v="5.12"/>
    <x v="2"/>
    <s v="No"/>
    <s v="No"/>
    <s v="No"/>
    <n v="2"/>
    <s v="yes"/>
    <s v="10 Jun 1972"/>
    <x v="28"/>
    <n v="40817.85"/>
    <s v="tier - 1"/>
    <s v="tier - 3"/>
    <s v="R1011"/>
  </r>
  <r>
    <s v="Id94"/>
    <s v="Mr. David "/>
    <n v="30.495000000000001"/>
    <x v="0"/>
    <n v="4.57"/>
    <x v="2"/>
    <s v="yes"/>
    <s v="No"/>
    <s v="No"/>
    <n v="0"/>
    <s v="yes"/>
    <s v="26 Dec 1976"/>
    <x v="1"/>
    <n v="40720.550000000003"/>
    <s v="tier - 1"/>
    <s v="tier - 3"/>
    <s v="R1012"/>
  </r>
  <r>
    <s v="Id95"/>
    <s v="Ms. Natalie "/>
    <n v="48.31"/>
    <x v="0"/>
    <n v="9.58"/>
    <x v="0"/>
    <s v="yes"/>
    <s v="No"/>
    <s v="No"/>
    <n v="2"/>
    <s v="yes"/>
    <s v="25 Sep 1970"/>
    <x v="2"/>
    <n v="40692.910000000003"/>
    <s v="tier - 1"/>
    <s v="tier - 1"/>
    <s v="R1011"/>
  </r>
  <r>
    <s v="Id96"/>
    <s v="Mr. Thomas "/>
    <n v="48.99"/>
    <x v="0"/>
    <n v="9.7799999999999994"/>
    <x v="0"/>
    <s v="yes"/>
    <s v="No"/>
    <s v="No"/>
    <n v="1"/>
    <s v="yes"/>
    <s v="10 Jul 1975"/>
    <x v="27"/>
    <n v="40590.550000000003"/>
    <s v="tier - 1"/>
    <s v="tier - 3"/>
    <s v="R1012"/>
  </r>
  <r>
    <s v="Id97"/>
    <s v="Ms.Pamela "/>
    <n v="38.39"/>
    <x v="0"/>
    <n v="4.1100000000000003"/>
    <x v="2"/>
    <s v="yes"/>
    <s v="No"/>
    <s v="No"/>
    <n v="0"/>
    <s v="yes"/>
    <s v="3 Nov 1985"/>
    <x v="17"/>
    <n v="40419.019999999997"/>
    <s v="tier - 1"/>
    <s v="tier - 2"/>
    <s v="R1013"/>
  </r>
  <r>
    <s v="Id98"/>
    <s v="Ms. Jessica "/>
    <n v="44.34"/>
    <x v="0"/>
    <n v="4.0199999999999996"/>
    <x v="2"/>
    <s v="yes"/>
    <s v="No"/>
    <s v="No"/>
    <n v="2"/>
    <s v="yes"/>
    <s v="12 Aug 1966"/>
    <x v="24"/>
    <n v="40373.74"/>
    <s v="tier - 1"/>
    <s v="tier - 3"/>
    <s v="R1011"/>
  </r>
  <r>
    <s v="Id99"/>
    <s v="Mr. Ron "/>
    <n v="41.51"/>
    <x v="0"/>
    <n v="6.92"/>
    <x v="0"/>
    <s v="No"/>
    <s v="No"/>
    <s v="No"/>
    <n v="0"/>
    <s v="yes"/>
    <s v="4 Sep 1962"/>
    <x v="5"/>
    <n v="40309.93"/>
    <s v="tier - 1"/>
    <s v="tier - 3"/>
    <s v="R1011"/>
  </r>
  <r>
    <s v="Id100"/>
    <s v="Mr. Daniel "/>
    <n v="48.2"/>
    <x v="0"/>
    <n v="4.84"/>
    <x v="2"/>
    <s v="No"/>
    <s v="No"/>
    <s v="No"/>
    <n v="0"/>
    <s v="yes"/>
    <s v="27 Jun 1977"/>
    <x v="29"/>
    <n v="40284.379999999997"/>
    <s v="tier - 1"/>
    <s v="tier - 3"/>
    <s v="R1012"/>
  </r>
  <r>
    <s v="Id101"/>
    <s v="Mr. Brian "/>
    <n v="35.75"/>
    <x v="0"/>
    <n v="8"/>
    <x v="0"/>
    <s v="yes"/>
    <s v="No"/>
    <s v="No"/>
    <n v="0"/>
    <s v="yes"/>
    <s v="4 Oct 1981"/>
    <x v="36"/>
    <n v="40273.65"/>
    <s v="tier - 1"/>
    <s v="tier - 3"/>
    <s v="R1013"/>
  </r>
  <r>
    <s v="Id102"/>
    <s v="Ms. Sari "/>
    <n v="53.81"/>
    <x v="0"/>
    <n v="8.77"/>
    <x v="0"/>
    <s v="yes"/>
    <s v="No"/>
    <s v="No"/>
    <n v="0"/>
    <s v="yes"/>
    <s v="28 Jul 1981"/>
    <x v="36"/>
    <n v="40208.559999999998"/>
    <s v="tier - 1"/>
    <s v="tier - 2"/>
    <s v="R1011"/>
  </r>
  <r>
    <s v="Id103"/>
    <s v="Mr. Robert "/>
    <n v="49.48"/>
    <x v="0"/>
    <n v="4.96"/>
    <x v="2"/>
    <s v="No"/>
    <s v="No"/>
    <s v="Yes"/>
    <n v="1"/>
    <s v="yes"/>
    <s v="18 Aug 1979"/>
    <x v="18"/>
    <n v="40204.83"/>
    <s v="tier - 1"/>
    <s v="tier - 3"/>
    <s v="R1012"/>
  </r>
  <r>
    <s v="Id104"/>
    <s v="Mr. Ricardo "/>
    <n v="34.1"/>
    <x v="0"/>
    <n v="4.43"/>
    <x v="2"/>
    <s v="yes"/>
    <s v="No"/>
    <s v="No"/>
    <n v="0"/>
    <s v="yes"/>
    <s v="21 Oct 1985"/>
    <x v="17"/>
    <n v="40182.25"/>
    <s v="tier - 1"/>
    <s v="tier - 2"/>
    <s v="R1011"/>
  </r>
  <r>
    <s v="Id105"/>
    <s v="Mr. Gedion "/>
    <n v="35.299999999999997"/>
    <x v="0"/>
    <n v="5.82"/>
    <x v="1"/>
    <s v="yes"/>
    <s v="No"/>
    <s v="Yes"/>
    <n v="1"/>
    <s v="yes"/>
    <s v="14 Oct 1983"/>
    <x v="33"/>
    <n v="40103.89"/>
    <s v="tier - 1"/>
    <s v="tier - 2"/>
    <s v="R1011"/>
  </r>
  <r>
    <s v="Id106"/>
    <s v="Mr. Mark "/>
    <n v="43.83"/>
    <x v="0"/>
    <n v="6.03"/>
    <x v="1"/>
    <s v="yes"/>
    <s v="No"/>
    <s v="No"/>
    <n v="2"/>
    <s v="yes"/>
    <s v="12 Aug 1966"/>
    <x v="24"/>
    <n v="40069.440000000002"/>
    <s v="tier - 1"/>
    <s v="tier - 3"/>
    <s v="R1011"/>
  </r>
  <r>
    <s v="Id107"/>
    <s v="Mr. Gamini "/>
    <n v="50.07"/>
    <x v="0"/>
    <n v="9.27"/>
    <x v="0"/>
    <s v="No"/>
    <s v="No"/>
    <s v="No"/>
    <n v="0"/>
    <s v="yes"/>
    <s v="20 Dec 1978"/>
    <x v="9"/>
    <n v="40054.730000000003"/>
    <s v="tier - 1"/>
    <s v="tier - 3"/>
    <s v="R1011"/>
  </r>
  <r>
    <s v="Id108"/>
    <s v="Ms. Emily "/>
    <n v="32.774999999999999"/>
    <x v="0"/>
    <n v="5.53"/>
    <x v="2"/>
    <s v="No"/>
    <s v="No"/>
    <s v="No"/>
    <n v="0"/>
    <s v="yes"/>
    <s v="25 Dec 1982"/>
    <x v="37"/>
    <n v="40003.33"/>
    <s v="tier - 1"/>
    <s v="tier - 1"/>
    <s v="R1012"/>
  </r>
  <r>
    <s v="Id109"/>
    <s v="Ms. Amanda "/>
    <n v="34.104999999999997"/>
    <x v="0"/>
    <n v="5.07"/>
    <x v="2"/>
    <s v="No"/>
    <s v="No"/>
    <s v="No"/>
    <n v="1"/>
    <s v="yes"/>
    <s v="8 Aug 1987"/>
    <x v="38"/>
    <n v="39983.43"/>
    <s v="tier - 2"/>
    <s v="tier - 3"/>
    <s v="R1012"/>
  </r>
  <r>
    <s v="Id110"/>
    <s v="Mr. Nicholas "/>
    <n v="48.93"/>
    <x v="0"/>
    <n v="11.17"/>
    <x v="0"/>
    <s v="yes"/>
    <s v="No"/>
    <s v="No"/>
    <n v="1"/>
    <s v="yes"/>
    <s v="2 Dec 1975"/>
    <x v="27"/>
    <n v="39963.120000000003"/>
    <s v="tier - 2"/>
    <s v="tier - 2"/>
    <s v="R1011"/>
  </r>
  <r>
    <s v="Id111"/>
    <s v="Mr. Knox "/>
    <n v="37.07"/>
    <x v="0"/>
    <n v="6.14"/>
    <x v="1"/>
    <s v="yes"/>
    <s v="No"/>
    <s v="No"/>
    <n v="0"/>
    <s v="yes"/>
    <s v="22 Aug 1985"/>
    <x v="17"/>
    <n v="39871.699999999997"/>
    <s v="tier - 1"/>
    <s v="tier - 2"/>
    <s v="R1013"/>
  </r>
  <r>
    <s v="Id112"/>
    <s v="Ms. Yianna "/>
    <n v="51.51"/>
    <x v="0"/>
    <n v="6.26"/>
    <x v="1"/>
    <s v="yes"/>
    <s v="No"/>
    <s v="Yes"/>
    <n v="1"/>
    <s v="yes"/>
    <s v="1 Jun 1983"/>
    <x v="37"/>
    <n v="39865.699999999997"/>
    <s v="tier - 2"/>
    <s v="tier - 2"/>
    <s v="R1011"/>
  </r>
  <r>
    <s v="Id113"/>
    <s v="Ms. Roberta "/>
    <n v="34.799999999999997"/>
    <x v="0"/>
    <n v="4.72"/>
    <x v="2"/>
    <s v="yes"/>
    <s v="No"/>
    <s v="No"/>
    <n v="0"/>
    <s v="yes"/>
    <s v="17 Jul 1985"/>
    <x v="17"/>
    <n v="39836.519999999997"/>
    <s v="tier - 2"/>
    <s v="tier - 1"/>
    <s v="R1011"/>
  </r>
  <r>
    <s v="Id114"/>
    <s v="Mr. Benjamin "/>
    <n v="36.67"/>
    <x v="0"/>
    <n v="5.18"/>
    <x v="2"/>
    <s v="No"/>
    <s v="No"/>
    <s v="No"/>
    <n v="1"/>
    <s v="yes"/>
    <s v="24 Jul 1987"/>
    <x v="38"/>
    <n v="39774.28"/>
    <s v="tier - 1"/>
    <s v="tier - 1"/>
    <s v="R1014"/>
  </r>
  <r>
    <s v="Id115"/>
    <s v="Mr. Craig "/>
    <n v="30.9"/>
    <x v="0"/>
    <n v="9.4"/>
    <x v="0"/>
    <s v="No"/>
    <s v="No"/>
    <s v="No"/>
    <n v="2"/>
    <s v="yes"/>
    <s v="17 Dec 1973"/>
    <x v="30"/>
    <n v="39727.61"/>
    <s v="tier - 1"/>
    <s v="tier - 2"/>
    <s v="R1011"/>
  </r>
  <r>
    <s v="Id116"/>
    <s v="Ms. Ann "/>
    <n v="30.495000000000001"/>
    <x v="0"/>
    <n v="6.29"/>
    <x v="1"/>
    <s v="No"/>
    <s v="No"/>
    <s v="No"/>
    <n v="0"/>
    <s v="yes"/>
    <s v="12 Aug 1977"/>
    <x v="29"/>
    <n v="39725.519999999997"/>
    <s v="tier - 2"/>
    <s v="tier - 1"/>
    <s v="R1012"/>
  </r>
  <r>
    <s v="Id117"/>
    <s v="Mr. Jamie "/>
    <n v="44.88"/>
    <x v="0"/>
    <n v="6.04"/>
    <x v="1"/>
    <s v="No"/>
    <s v="No"/>
    <s v="Yes"/>
    <n v="1"/>
    <s v="yes"/>
    <s v="16 Jul 2003"/>
    <x v="39"/>
    <n v="39722.75"/>
    <s v="tier - 1"/>
    <s v="tier - 1"/>
    <s v="R1013"/>
  </r>
  <r>
    <s v="Id118"/>
    <s v="Mr. John "/>
    <n v="44.32"/>
    <x v="0"/>
    <n v="10.55"/>
    <x v="0"/>
    <s v="No"/>
    <s v="No"/>
    <s v="No"/>
    <n v="0"/>
    <s v="yes"/>
    <s v="29 Sep 1968"/>
    <x v="0"/>
    <n v="39721.93"/>
    <s v="tier - 2"/>
    <s v="tier - 2"/>
    <s v="R1011"/>
  </r>
  <r>
    <s v="Id119"/>
    <s v="Mr. Charlie "/>
    <n v="46.39"/>
    <x v="0"/>
    <n v="5.09"/>
    <x v="2"/>
    <s v="No"/>
    <s v="No"/>
    <s v="No"/>
    <n v="0"/>
    <s v="yes"/>
    <s v="17 Dec 1977"/>
    <x v="29"/>
    <n v="39670.44"/>
    <s v="tier - 2"/>
    <s v="tier - 1"/>
    <s v="R1012"/>
  </r>
  <r>
    <s v="Id120"/>
    <s v="Mr. Meb "/>
    <n v="42.13"/>
    <x v="0"/>
    <n v="5.2"/>
    <x v="2"/>
    <s v="yes"/>
    <s v="No"/>
    <s v="No"/>
    <n v="1"/>
    <s v="yes"/>
    <s v="7 Aug 1995"/>
    <x v="40"/>
    <n v="39611.760000000002"/>
    <s v="tier - 1"/>
    <s v="tier - 3"/>
    <s v="R1013"/>
  </r>
  <r>
    <s v="Id121"/>
    <s v="Mr. Aaqib "/>
    <n v="30.78"/>
    <x v="0"/>
    <n v="8.4499999999999993"/>
    <x v="0"/>
    <s v="yes"/>
    <s v="No"/>
    <s v="No"/>
    <n v="0"/>
    <s v="yes"/>
    <s v="5 Jul 1981"/>
    <x v="36"/>
    <n v="39597.410000000003"/>
    <s v="tier - 1"/>
    <s v="tier - 2"/>
    <s v="R1017"/>
  </r>
  <r>
    <s v="Id122"/>
    <s v="Mr. Craig "/>
    <n v="31.35"/>
    <x v="0"/>
    <n v="9.5399999999999991"/>
    <x v="0"/>
    <s v="No"/>
    <s v="No"/>
    <s v="No"/>
    <n v="0"/>
    <s v="yes"/>
    <s v="12 Jul 1978"/>
    <x v="9"/>
    <n v="39556.49"/>
    <s v="tier - 1"/>
    <s v="tier - 2"/>
    <s v="R1015"/>
  </r>
  <r>
    <s v="Id123"/>
    <s v="Ms. Meredith "/>
    <n v="41.46"/>
    <x v="0"/>
    <n v="4.99"/>
    <x v="2"/>
    <s v="yes"/>
    <s v="No"/>
    <s v="No"/>
    <n v="2"/>
    <s v="yes"/>
    <s v="24 Jun 1966"/>
    <x v="24"/>
    <n v="39396.86"/>
    <s v="tier - 2"/>
    <s v="tier - 2"/>
    <s v="R1011"/>
  </r>
  <r>
    <s v="Id124"/>
    <s v="Mr. Doug "/>
    <n v="48"/>
    <x v="0"/>
    <n v="10.54"/>
    <x v="0"/>
    <s v="No"/>
    <s v="No"/>
    <s v="No"/>
    <n v="0"/>
    <s v="yes"/>
    <s v="5 Aug 1978"/>
    <x v="9"/>
    <n v="39352.6"/>
    <s v="tier - 2"/>
    <s v="tier - 3"/>
    <s v="R1011"/>
  </r>
  <r>
    <s v="Id125"/>
    <s v="Ms. Elizabeth "/>
    <n v="49.13"/>
    <x v="0"/>
    <n v="4.54"/>
    <x v="2"/>
    <s v="No"/>
    <s v="No"/>
    <s v="No"/>
    <n v="0"/>
    <s v="yes"/>
    <s v="16 Aug 1982"/>
    <x v="37"/>
    <n v="39315.279999999999"/>
    <s v="tier - 2"/>
    <s v="tier - 3"/>
    <s v="R1011"/>
  </r>
  <r>
    <s v="Id126"/>
    <s v="Mr. Matthew "/>
    <n v="37.799999999999997"/>
    <x v="0"/>
    <n v="6.29"/>
    <x v="1"/>
    <s v="No"/>
    <s v="No"/>
    <s v="No"/>
    <n v="1"/>
    <s v="yes"/>
    <s v="30 Nov 1992"/>
    <x v="34"/>
    <n v="39241.440000000002"/>
    <s v="tier - 1"/>
    <s v="tier - 3"/>
    <s v="R1011"/>
  </r>
  <r>
    <s v="Id127"/>
    <s v="Mr. Guillermo "/>
    <n v="38.299999999999997"/>
    <x v="0"/>
    <n v="9.51"/>
    <x v="0"/>
    <s v="No"/>
    <s v="No"/>
    <s v="No"/>
    <n v="0"/>
    <s v="yes"/>
    <s v="7 Jul 1962"/>
    <x v="5"/>
    <n v="39221.120000000003"/>
    <s v="tier - 2"/>
    <s v="tier - 1"/>
    <s v="R1011"/>
  </r>
  <r>
    <s v="Id128"/>
    <s v="Mr. Ryan "/>
    <n v="32.774999999999999"/>
    <x v="0"/>
    <n v="4.72"/>
    <x v="2"/>
    <s v="No"/>
    <s v="No"/>
    <s v="No"/>
    <n v="0"/>
    <s v="yes"/>
    <s v="4 Aug 1982"/>
    <x v="37"/>
    <n v="39125.33"/>
    <s v="tier - 1"/>
    <s v="tier - 1"/>
    <s v="R1016"/>
  </r>
  <r>
    <s v="Id129"/>
    <s v="Mr. Dane "/>
    <n v="34.200000000000003"/>
    <x v="0"/>
    <n v="5.91"/>
    <x v="1"/>
    <s v="yes"/>
    <s v="No"/>
    <s v="No"/>
    <n v="0"/>
    <s v="yes"/>
    <s v="20 Sep 1985"/>
    <x v="17"/>
    <n v="39047.29"/>
    <s v="tier - 1"/>
    <s v="tier - 3"/>
    <s v="R1017"/>
  </r>
  <r>
    <s v="Id130"/>
    <s v="Mr. Jonas "/>
    <n v="30.2"/>
    <x v="0"/>
    <n v="9.58"/>
    <x v="0"/>
    <s v="No"/>
    <s v="No"/>
    <s v="No"/>
    <n v="0"/>
    <s v="yes"/>
    <s v="12 Oct 1978"/>
    <x v="9"/>
    <n v="38998.550000000003"/>
    <s v="tier - 1"/>
    <s v="tier - 1"/>
    <s v="R1011"/>
  </r>
  <r>
    <s v="Id131"/>
    <s v="Mr. George "/>
    <n v="48.32"/>
    <x v="0"/>
    <n v="5.77"/>
    <x v="1"/>
    <s v="No"/>
    <s v="No"/>
    <s v="No"/>
    <n v="0"/>
    <s v="yes"/>
    <s v="24 Sep 1980"/>
    <x v="25"/>
    <n v="38947.43"/>
    <s v="tier - 2"/>
    <s v="tier - 3"/>
    <s v="R1011"/>
  </r>
  <r>
    <s v="Id132"/>
    <s v="Ms. Sara "/>
    <n v="44.86"/>
    <x v="0"/>
    <n v="4.38"/>
    <x v="2"/>
    <s v="yes"/>
    <s v="No"/>
    <s v="No"/>
    <n v="0"/>
    <s v="yes"/>
    <s v="15 Dec 1976"/>
    <x v="1"/>
    <n v="38932.559999999998"/>
    <s v="tier - 2"/>
    <s v="tier - 3"/>
    <s v="R1011"/>
  </r>
  <r>
    <s v="Id133"/>
    <s v="Mr. Nick "/>
    <n v="52.15"/>
    <x v="0"/>
    <n v="5.65"/>
    <x v="2"/>
    <s v="No"/>
    <s v="No"/>
    <s v="No"/>
    <n v="1"/>
    <s v="yes"/>
    <s v="16 Jun 1987"/>
    <x v="38"/>
    <n v="38924.04"/>
    <s v="tier - 2"/>
    <s v="tier - 2"/>
    <s v="R1011"/>
  </r>
  <r>
    <s v="Id134"/>
    <s v="Mr. Timothy "/>
    <n v="41.12"/>
    <x v="0"/>
    <n v="7.54"/>
    <x v="0"/>
    <s v="yes"/>
    <s v="No"/>
    <s v="No"/>
    <n v="0"/>
    <s v="yes"/>
    <s v="30 Jul 1967"/>
    <x v="22"/>
    <n v="38893.360000000001"/>
    <s v="tier - 1"/>
    <s v="tier - 2"/>
    <s v="R1011"/>
  </r>
  <r>
    <s v="Id135"/>
    <s v="Ms. Becky "/>
    <n v="38.39"/>
    <x v="0"/>
    <n v="5.1100000000000003"/>
    <x v="2"/>
    <s v="yes"/>
    <s v="No"/>
    <s v="No"/>
    <n v="1"/>
    <s v="yes"/>
    <s v="6 Jun 1964"/>
    <x v="8"/>
    <n v="38869.25"/>
    <s v="tier - 2"/>
    <s v="tier - 2"/>
    <s v="R1011"/>
  </r>
  <r>
    <s v="Id136"/>
    <s v="Ms. Steph "/>
    <n v="46.85"/>
    <x v="0"/>
    <n v="4.25"/>
    <x v="2"/>
    <s v="No"/>
    <s v="No"/>
    <s v="Yes"/>
    <n v="1"/>
    <s v="yes"/>
    <s v="3 Dec 1979"/>
    <x v="18"/>
    <n v="38836.980000000003"/>
    <s v="tier - 2"/>
    <s v="tier - 1"/>
    <s v="R1011"/>
  </r>
  <r>
    <s v="Id137"/>
    <s v="Ms. Kristine "/>
    <n v="42.24"/>
    <x v="0"/>
    <n v="5.55"/>
    <x v="2"/>
    <s v="No"/>
    <s v="yes"/>
    <s v="No"/>
    <n v="1"/>
    <s v="yes"/>
    <s v="5 Dec 2004"/>
    <x v="41"/>
    <n v="38792.69"/>
    <s v="tier - 2"/>
    <s v="tier - 2"/>
    <s v="R1013"/>
  </r>
  <r>
    <s v="Id138"/>
    <s v="Mr. Taylor "/>
    <n v="34.39"/>
    <x v="0"/>
    <n v="5.78"/>
    <x v="1"/>
    <s v="No"/>
    <s v="No"/>
    <s v="No"/>
    <n v="0"/>
    <s v="yes"/>
    <s v="8 Nov 1991"/>
    <x v="42"/>
    <n v="38746.36"/>
    <s v="tier - 1"/>
    <s v="tier - 2"/>
    <s v="R1012"/>
  </r>
  <r>
    <s v="Id139"/>
    <s v="Mr. William "/>
    <n v="42.89"/>
    <x v="0"/>
    <n v="5.28"/>
    <x v="2"/>
    <s v="yes"/>
    <s v="No"/>
    <s v="No"/>
    <n v="0"/>
    <s v="yes"/>
    <s v="15 Jun 1976"/>
    <x v="1"/>
    <n v="38740.120000000003"/>
    <s v="tier - 2"/>
    <s v="tier - 2"/>
    <s v="R1012"/>
  </r>
  <r>
    <s v="Id140"/>
    <s v="Mr. Sage "/>
    <n v="36.299999999999997"/>
    <x v="0"/>
    <n v="5.39"/>
    <x v="2"/>
    <s v="No"/>
    <s v="No"/>
    <s v="No"/>
    <n v="0"/>
    <s v="yes"/>
    <s v="2 Nov 1991"/>
    <x v="42"/>
    <n v="38711"/>
    <s v="tier - 2"/>
    <s v="tier - 2"/>
    <s v="R1011"/>
  </r>
  <r>
    <s v="Id141"/>
    <s v="Mr. Cole "/>
    <n v="35.200000000000003"/>
    <x v="0"/>
    <n v="8.01"/>
    <x v="0"/>
    <s v="yes"/>
    <s v="No"/>
    <s v="No"/>
    <n v="1"/>
    <s v="yes"/>
    <s v="20 Jul 1986"/>
    <x v="26"/>
    <n v="38709.18"/>
    <s v="tier - 1"/>
    <s v="tier - 3"/>
    <s v="R1013"/>
  </r>
  <r>
    <s v="Id142"/>
    <s v="Mr. Jesse "/>
    <n v="53.62"/>
    <x v="0"/>
    <n v="5.21"/>
    <x v="2"/>
    <s v="No"/>
    <s v="No"/>
    <s v="No"/>
    <n v="0"/>
    <s v="yes"/>
    <s v="13 Jul 1990"/>
    <x v="3"/>
    <n v="38652.089999999997"/>
    <s v="tier - 2"/>
    <s v="tier - 2"/>
    <s v="R1011"/>
  </r>
  <r>
    <s v="Id143"/>
    <s v="Ms. Tammi "/>
    <n v="36.67"/>
    <x v="0"/>
    <n v="6.27"/>
    <x v="1"/>
    <s v="No"/>
    <s v="No"/>
    <s v="No"/>
    <n v="0"/>
    <s v="yes"/>
    <s v="12 Nov 1999"/>
    <x v="35"/>
    <n v="38511.629999999997"/>
    <s v="tier - 2"/>
    <s v="tier - 2"/>
    <s v="R1024"/>
  </r>
  <r>
    <s v="Id144"/>
    <s v="Mr. Matthew "/>
    <n v="33.4"/>
    <x v="0"/>
    <n v="10.73"/>
    <x v="0"/>
    <s v="yes"/>
    <s v="No"/>
    <s v="No"/>
    <n v="1"/>
    <s v="yes"/>
    <s v="21 Jun 1986"/>
    <x v="26"/>
    <n v="38415.47"/>
    <s v="tier - 1"/>
    <s v="tier - 2"/>
    <s v="R1011"/>
  </r>
  <r>
    <s v="Id145"/>
    <s v="Mr. Eric "/>
    <n v="42.71"/>
    <x v="0"/>
    <n v="10.52"/>
    <x v="0"/>
    <s v="No"/>
    <s v="No"/>
    <s v="No"/>
    <n v="0"/>
    <s v="yes"/>
    <s v="23 Dec 1971"/>
    <x v="14"/>
    <n v="38405.26"/>
    <s v="tier - 2"/>
    <s v="tier - 1"/>
    <s v="R1011"/>
  </r>
  <r>
    <s v="Id146"/>
    <s v="Ms. Valeria "/>
    <n v="41.52"/>
    <x v="0"/>
    <n v="11.82"/>
    <x v="0"/>
    <s v="yes"/>
    <s v="No"/>
    <s v="No"/>
    <n v="2"/>
    <s v="yes"/>
    <s v="22 Aug 1970"/>
    <x v="2"/>
    <n v="38389.79"/>
    <s v="tier - 2"/>
    <s v="tier - 3"/>
    <s v="R1011"/>
  </r>
  <r>
    <s v="Id147"/>
    <s v="Mr. Michael "/>
    <n v="39.4"/>
    <x v="0"/>
    <n v="6.76"/>
    <x v="0"/>
    <s v="No"/>
    <s v="No"/>
    <s v="No"/>
    <n v="0"/>
    <s v="yes"/>
    <s v="17 Sep 2002"/>
    <x v="43"/>
    <n v="38344.57"/>
    <s v="tier - 1"/>
    <s v="tier - 3"/>
    <s v="R1011"/>
  </r>
  <r>
    <s v="Id148"/>
    <s v="Mr. Rami "/>
    <n v="46.45"/>
    <x v="0"/>
    <n v="5.62"/>
    <x v="2"/>
    <s v="No"/>
    <s v="No"/>
    <s v="No"/>
    <n v="0"/>
    <s v="yes"/>
    <s v="12 Jun 1980"/>
    <x v="25"/>
    <n v="38313.129999999997"/>
    <s v="tier - 1"/>
    <s v="tier - 3"/>
    <s v="R1011"/>
  </r>
  <r>
    <s v="Id149"/>
    <s v="Mr. Denis "/>
    <n v="35.75"/>
    <x v="0"/>
    <n v="4.1900000000000004"/>
    <x v="2"/>
    <s v="No"/>
    <s v="No"/>
    <s v="No"/>
    <n v="0"/>
    <s v="yes"/>
    <s v="30 Oct 1989"/>
    <x v="4"/>
    <n v="38282.75"/>
    <s v="tier - 1"/>
    <s v="tier - 2"/>
    <s v="R1013"/>
  </r>
  <r>
    <s v="Id150"/>
    <s v="Mr. Brian "/>
    <n v="26.07"/>
    <x v="1"/>
    <n v="5.32"/>
    <x v="2"/>
    <s v="No"/>
    <s v="No"/>
    <s v="No"/>
    <n v="0"/>
    <s v="yes"/>
    <s v="16 Aug 1980"/>
    <x v="25"/>
    <n v="38245.589999999997"/>
    <s v="tier - 1"/>
    <s v="tier - 2"/>
    <s v="R1013"/>
  </r>
  <r>
    <s v="Id151"/>
    <s v="Ms. Bonnie "/>
    <n v="36.54"/>
    <x v="0"/>
    <n v="4.46"/>
    <x v="2"/>
    <s v="yes"/>
    <s v="No"/>
    <s v="No"/>
    <n v="1"/>
    <s v="yes"/>
    <s v="16 Jun 1964"/>
    <x v="13"/>
    <n v="38241.74"/>
    <s v="tier - 2"/>
    <s v="tier - 3"/>
    <s v="R1011"/>
  </r>
  <r>
    <s v="Id152"/>
    <s v="Mr. Michael "/>
    <n v="51.64"/>
    <x v="0"/>
    <n v="5.65"/>
    <x v="2"/>
    <s v="No"/>
    <s v="No"/>
    <s v="No"/>
    <n v="0"/>
    <s v="yes"/>
    <s v="8 Sep 1989"/>
    <x v="4"/>
    <n v="38237.339999999997"/>
    <s v="tier - 2"/>
    <s v="tier - 3"/>
    <s v="R1011"/>
  </r>
  <r>
    <s v="Id153"/>
    <s v="Mr. Paul "/>
    <n v="42.83"/>
    <x v="0"/>
    <n v="6.04"/>
    <x v="1"/>
    <s v="No"/>
    <s v="No"/>
    <s v="No"/>
    <n v="2"/>
    <s v="yes"/>
    <s v="19 Nov 1972"/>
    <x v="28"/>
    <n v="38189.1"/>
    <s v="tier - 2"/>
    <s v="tier - 2"/>
    <s v="R1011"/>
  </r>
  <r>
    <s v="Id154"/>
    <s v="Mr. Michael "/>
    <n v="40.15"/>
    <x v="0"/>
    <n v="5.76"/>
    <x v="1"/>
    <s v="No"/>
    <s v="No"/>
    <s v="No"/>
    <n v="1"/>
    <s v="yes"/>
    <s v="29 Jul 1998"/>
    <x v="44"/>
    <n v="38126.25"/>
    <s v="tier - 1"/>
    <s v="tier - 3"/>
    <s v="R1013"/>
  </r>
  <r>
    <s v="Id155"/>
    <s v="Mr. Samuel "/>
    <n v="27.8"/>
    <x v="1"/>
    <n v="4.3600000000000003"/>
    <x v="2"/>
    <s v="No"/>
    <s v="No"/>
    <s v="Yes"/>
    <n v="1"/>
    <s v="yes"/>
    <s v="9 Sep 1979"/>
    <x v="18"/>
    <n v="37829.72"/>
    <s v="tier - 1"/>
    <s v="tier - 2"/>
    <s v="R1011"/>
  </r>
  <r>
    <s v="Id156"/>
    <s v="Mr. Matthew "/>
    <n v="45.81"/>
    <x v="0"/>
    <n v="4.76"/>
    <x v="2"/>
    <s v="yes"/>
    <s v="No"/>
    <s v="Yes"/>
    <n v="1"/>
    <s v="yes"/>
    <s v="26 Jul 1983"/>
    <x v="33"/>
    <n v="37800.980000000003"/>
    <s v="tier - 2"/>
    <s v="tier - 2"/>
    <s v="R1011"/>
  </r>
  <r>
    <s v="Id157"/>
    <s v="Mr. Daniel "/>
    <n v="34.43"/>
    <x v="0"/>
    <n v="10.82"/>
    <x v="0"/>
    <s v="yes"/>
    <s v="No"/>
    <s v="No"/>
    <n v="1"/>
    <s v="yes"/>
    <s v="15 Aug 1986"/>
    <x v="26"/>
    <n v="37742.58"/>
    <s v="tier - 1"/>
    <s v="tier - 1"/>
    <s v="R1013"/>
  </r>
  <r>
    <s v="Id158"/>
    <s v="Ms. Syndy "/>
    <n v="41.33"/>
    <x v="0"/>
    <n v="4.01"/>
    <x v="2"/>
    <s v="yes"/>
    <s v="No"/>
    <s v="No"/>
    <n v="0"/>
    <s v="yes"/>
    <s v="18 Sep 1976"/>
    <x v="1"/>
    <n v="37735.199999999997"/>
    <s v="tier - 2"/>
    <s v="tier - 2"/>
    <s v="R1011"/>
  </r>
  <r>
    <s v="Id159"/>
    <s v="Ms. Aleksandra "/>
    <n v="31.92"/>
    <x v="0"/>
    <n v="5.12"/>
    <x v="2"/>
    <s v="yes"/>
    <s v="No"/>
    <s v="No"/>
    <n v="1"/>
    <s v="yes"/>
    <s v="10 Oct 1988"/>
    <x v="23"/>
    <n v="37701.879999999997"/>
    <s v="tier - 2"/>
    <s v="tier - 3"/>
    <s v="R1023"/>
  </r>
  <r>
    <s v="Id160"/>
    <s v="Mr. Steeve "/>
    <n v="39.799999999999997"/>
    <x v="0"/>
    <n v="10.54"/>
    <x v="0"/>
    <s v="yes"/>
    <s v="No"/>
    <s v="No"/>
    <n v="2"/>
    <s v="yes"/>
    <s v="28 Oct 1970"/>
    <x v="2"/>
    <n v="37675.06"/>
    <s v="tier - 2"/>
    <s v="tier - 3"/>
    <s v="R1011"/>
  </r>
  <r>
    <s v="Id161"/>
    <s v="Mr. Richard "/>
    <n v="42.82"/>
    <x v="0"/>
    <n v="4.21"/>
    <x v="2"/>
    <s v="No"/>
    <s v="No"/>
    <s v="No"/>
    <n v="0"/>
    <s v="yes"/>
    <s v="20 Jun 1982"/>
    <x v="37"/>
    <n v="37650.74"/>
    <s v="tier - 2"/>
    <s v="tier - 2"/>
    <s v="R1012"/>
  </r>
  <r>
    <s v="Id162"/>
    <s v="Mr. Aaron "/>
    <n v="33.630000000000003"/>
    <x v="0"/>
    <n v="5.42"/>
    <x v="2"/>
    <s v="No"/>
    <s v="No"/>
    <s v="No"/>
    <n v="0"/>
    <s v="yes"/>
    <s v="16 Nov 1990"/>
    <x v="3"/>
    <n v="37607.53"/>
    <s v="tier - 1"/>
    <s v="tier - 2"/>
    <s v="R1019"/>
  </r>
  <r>
    <s v="Id163"/>
    <s v="Mr. Akira "/>
    <n v="37.07"/>
    <x v="0"/>
    <n v="4.28"/>
    <x v="2"/>
    <s v="No"/>
    <s v="yes"/>
    <s v="No"/>
    <n v="1"/>
    <s v="yes"/>
    <s v="12 Oct 2000"/>
    <x v="21"/>
    <n v="37484.449999999997"/>
    <s v="tier - 1"/>
    <s v="tier - 1"/>
    <s v="R1013"/>
  </r>
  <r>
    <s v="Id164"/>
    <s v="Mr. Ben "/>
    <n v="35.625"/>
    <x v="0"/>
    <n v="8.9"/>
    <x v="0"/>
    <s v="No"/>
    <s v="No"/>
    <s v="No"/>
    <n v="0"/>
    <s v="yes"/>
    <s v="27 Sep 2002"/>
    <x v="43"/>
    <n v="37465.339999999997"/>
    <s v="tier - 1"/>
    <s v="tier - 2"/>
    <s v="R1012"/>
  </r>
  <r>
    <s v="Id165"/>
    <s v="Ms. Jana "/>
    <n v="42.69"/>
    <x v="0"/>
    <n v="4.8899999999999997"/>
    <x v="2"/>
    <s v="No"/>
    <s v="No"/>
    <s v="Yes"/>
    <n v="1"/>
    <s v="yes"/>
    <s v="3 Aug 1979"/>
    <x v="18"/>
    <n v="37425.94"/>
    <s v="tier - 2"/>
    <s v="tier - 1"/>
    <s v="R1011"/>
  </r>
  <r>
    <s v="Id166"/>
    <s v="Mr. Jay "/>
    <n v="37.869999999999997"/>
    <x v="0"/>
    <n v="4.29"/>
    <x v="2"/>
    <s v="yes"/>
    <s v="No"/>
    <s v="Yes"/>
    <n v="1"/>
    <s v="yes"/>
    <s v="30 Oct 1969"/>
    <x v="16"/>
    <n v="37277.269999999997"/>
    <s v="tier - 1"/>
    <s v="tier - 3"/>
    <s v="R1011"/>
  </r>
  <r>
    <s v="Id167"/>
    <s v="Ms. Marie-Helene "/>
    <n v="40.61"/>
    <x v="0"/>
    <n v="8"/>
    <x v="0"/>
    <s v="yes"/>
    <s v="No"/>
    <s v="No"/>
    <n v="1"/>
    <s v="yes"/>
    <s v="9 Nov 1975"/>
    <x v="27"/>
    <n v="37272.339999999997"/>
    <s v="tier - 2"/>
    <s v="tier - 3"/>
    <s v="R1011"/>
  </r>
  <r>
    <s v="Id168"/>
    <s v="Ms. Bret "/>
    <n v="30.78"/>
    <x v="0"/>
    <n v="4.67"/>
    <x v="2"/>
    <s v="yes"/>
    <s v="No"/>
    <s v="No"/>
    <n v="0"/>
    <s v="yes"/>
    <s v="17 Nov 1985"/>
    <x v="17"/>
    <n v="37270.15"/>
    <s v="tier - 2"/>
    <s v="tier - 1"/>
    <s v="R1024"/>
  </r>
  <r>
    <s v="Id169"/>
    <s v="Mr. Gardner "/>
    <n v="49.49"/>
    <x v="0"/>
    <n v="4.5"/>
    <x v="2"/>
    <s v="No"/>
    <s v="No"/>
    <s v="No"/>
    <n v="0"/>
    <s v="yes"/>
    <s v="17 Oct 1990"/>
    <x v="3"/>
    <n v="37251.22"/>
    <s v="tier - 2"/>
    <s v="tier - 2"/>
    <s v="R1011"/>
  </r>
  <r>
    <s v="Id170"/>
    <s v="Mr. Bobby "/>
    <n v="37.619999999999997"/>
    <x v="0"/>
    <n v="6.32"/>
    <x v="1"/>
    <s v="yes"/>
    <s v="yes"/>
    <s v="No"/>
    <n v="2"/>
    <s v="yes"/>
    <s v="5 Sep 2000"/>
    <x v="21"/>
    <n v="37165.160000000003"/>
    <s v="tier - 1"/>
    <s v="tier - 3"/>
    <s v="unknown "/>
  </r>
  <r>
    <s v="Id171"/>
    <s v="Ms. Natalie "/>
    <n v="36.08"/>
    <x v="0"/>
    <n v="6.1"/>
    <x v="1"/>
    <s v="yes"/>
    <s v="No"/>
    <s v="No"/>
    <n v="1"/>
    <s v="yes"/>
    <s v="30 Oct 1995"/>
    <x v="40"/>
    <n v="37133.9"/>
    <s v="tier - 2"/>
    <s v="tier - 2"/>
    <s v="R1013"/>
  </r>
  <r>
    <s v="Id172"/>
    <s v="Ms. Lina "/>
    <n v="33.5"/>
    <x v="0"/>
    <n v="5.4"/>
    <x v="2"/>
    <s v="No"/>
    <s v="No"/>
    <s v="No"/>
    <n v="0"/>
    <s v="yes"/>
    <s v="10 Jun 1989"/>
    <x v="4"/>
    <n v="37079.370000000003"/>
    <s v="tier - 2"/>
    <s v="tier - 3"/>
    <s v="R1011"/>
  </r>
  <r>
    <s v="Id173"/>
    <s v="Mr. Zebulon "/>
    <n v="47.46"/>
    <x v="0"/>
    <n v="6.24"/>
    <x v="1"/>
    <s v="yes"/>
    <s v="No"/>
    <s v="No"/>
    <n v="1"/>
    <s v="yes"/>
    <s v="17 Dec 1988"/>
    <x v="23"/>
    <n v="37076.370000000003"/>
    <s v="tier - 2"/>
    <s v="tier - 1"/>
    <s v="R1011"/>
  </r>
  <r>
    <s v="Id174"/>
    <s v="Ms. Amanda "/>
    <n v="49.24"/>
    <x v="0"/>
    <n v="4.45"/>
    <x v="2"/>
    <s v="No"/>
    <s v="No"/>
    <s v="No"/>
    <n v="0"/>
    <s v="yes"/>
    <s v="1 Nov 1991"/>
    <x v="42"/>
    <n v="37040.879999999997"/>
    <s v="tier - 2"/>
    <s v="tier - 2"/>
    <s v="R1011"/>
  </r>
  <r>
    <s v="Id175"/>
    <s v="Mr. Greg "/>
    <n v="54.4"/>
    <x v="0"/>
    <n v="5.22"/>
    <x v="2"/>
    <s v="No"/>
    <s v="No"/>
    <s v="No"/>
    <n v="1"/>
    <s v="yes"/>
    <s v="13 Sep 1992"/>
    <x v="34"/>
    <n v="36976.449999999997"/>
    <s v="tier - 2"/>
    <s v="tier - 3"/>
    <s v="R1011"/>
  </r>
  <r>
    <s v="Id176"/>
    <s v="Mr. John "/>
    <n v="35.53"/>
    <x v="0"/>
    <n v="4.6100000000000003"/>
    <x v="2"/>
    <s v="No"/>
    <s v="No"/>
    <s v="No"/>
    <n v="1"/>
    <s v="yes"/>
    <s v="25 Aug 1992"/>
    <x v="34"/>
    <n v="36950.26"/>
    <s v="tier - 1"/>
    <s v="tier - 1"/>
    <s v="R1013"/>
  </r>
  <r>
    <s v="Id177"/>
    <s v="Ms. Kelsey "/>
    <n v="39.729999999999997"/>
    <x v="0"/>
    <n v="6.24"/>
    <x v="1"/>
    <s v="No"/>
    <s v="No"/>
    <s v="No"/>
    <n v="0"/>
    <s v="yes"/>
    <s v="13 Aug 1977"/>
    <x v="29"/>
    <n v="36935.64"/>
    <s v="tier - 2"/>
    <s v="tier - 1"/>
    <s v="R1011"/>
  </r>
  <r>
    <s v="Id178"/>
    <s v="Ms. Bronwen "/>
    <n v="35.68"/>
    <x v="0"/>
    <n v="10.039999999999999"/>
    <x v="0"/>
    <s v="No"/>
    <s v="No"/>
    <s v="No"/>
    <n v="0"/>
    <s v="yes"/>
    <s v="22 Oct 1968"/>
    <x v="0"/>
    <n v="36922.61"/>
    <s v="tier - 2"/>
    <s v="tier - 1"/>
    <s v="R1011"/>
  </r>
  <r>
    <s v="Id179"/>
    <s v="Ms. Manuela "/>
    <n v="48.86"/>
    <x v="0"/>
    <n v="6.09"/>
    <x v="1"/>
    <s v="No"/>
    <s v="No"/>
    <s v="No"/>
    <n v="0"/>
    <s v="yes"/>
    <s v="10 Jun 1991"/>
    <x v="42"/>
    <n v="36911.99"/>
    <s v="tier - 2"/>
    <s v="tier - 2"/>
    <s v="R1011"/>
  </r>
  <r>
    <s v="Id180"/>
    <s v="Ms. Jennifer "/>
    <n v="34.799999999999997"/>
    <x v="0"/>
    <n v="11.4"/>
    <x v="0"/>
    <s v="yes"/>
    <s v="No"/>
    <s v="Yes"/>
    <n v="1"/>
    <s v="No"/>
    <s v="24 Jul 1963"/>
    <x v="8"/>
    <n v="36910.61"/>
    <s v="tier - 2"/>
    <s v="tier - 2"/>
    <s v="R1011"/>
  </r>
  <r>
    <s v="Id181"/>
    <s v="Ms. Abby "/>
    <n v="32.49"/>
    <x v="0"/>
    <n v="4.29"/>
    <x v="2"/>
    <s v="No"/>
    <s v="No"/>
    <s v="Yes"/>
    <n v="1"/>
    <s v="yes"/>
    <s v="21 Jun 2003"/>
    <x v="39"/>
    <n v="36898.730000000003"/>
    <s v="tier - 2"/>
    <s v="tier - 1"/>
    <s v="R1012"/>
  </r>
  <r>
    <s v="Id182"/>
    <s v="Mr. Tyler "/>
    <n v="39"/>
    <x v="0"/>
    <n v="5.7"/>
    <x v="1"/>
    <s v="No"/>
    <s v="No"/>
    <s v="No"/>
    <n v="2"/>
    <s v="yes"/>
    <s v="5 Dec 1972"/>
    <x v="28"/>
    <n v="36889.99"/>
    <s v="tier - 1"/>
    <s v="tier - 3"/>
    <s v="R1011"/>
  </r>
  <r>
    <s v="Id183"/>
    <s v="Mr. Jeffrey "/>
    <n v="35.299999999999997"/>
    <x v="0"/>
    <n v="6.09"/>
    <x v="1"/>
    <s v="No"/>
    <s v="No"/>
    <s v="No"/>
    <n v="1"/>
    <s v="yes"/>
    <s v="4 Jul 1992"/>
    <x v="34"/>
    <n v="36837.47"/>
    <s v="tier - 2"/>
    <s v="tier - 3"/>
    <s v="R1011"/>
  </r>
  <r>
    <s v="Id184"/>
    <s v="Mr. Matthew "/>
    <n v="33.42"/>
    <x v="0"/>
    <n v="10.67"/>
    <x v="0"/>
    <s v="No"/>
    <s v="No"/>
    <s v="No"/>
    <n v="0"/>
    <s v="yes"/>
    <s v="28 Dec 1965"/>
    <x v="11"/>
    <n v="36795.29"/>
    <s v="tier - 2"/>
    <s v="tier - 1"/>
    <s v="R1011"/>
  </r>
  <r>
    <s v="Id185"/>
    <s v="Mr. Ryan "/>
    <n v="37.18"/>
    <x v="0"/>
    <n v="6.75"/>
    <x v="0"/>
    <s v="yes"/>
    <s v="No"/>
    <s v="No"/>
    <n v="2"/>
    <s v="yes"/>
    <s v="14 Jul 1970"/>
    <x v="2"/>
    <n v="36786.370000000003"/>
    <s v="tier - 1"/>
    <s v="tier - 1"/>
    <s v="R1011"/>
  </r>
  <r>
    <s v="Id186"/>
    <s v="Ms. Amy "/>
    <n v="33.33"/>
    <x v="0"/>
    <n v="9.26"/>
    <x v="0"/>
    <s v="yes"/>
    <s v="No"/>
    <s v="No"/>
    <n v="2"/>
    <s v="No"/>
    <s v="29 Jul 1961"/>
    <x v="12"/>
    <n v="36580.28"/>
    <s v="tier - 2"/>
    <s v="tier - 2"/>
    <s v="R1013"/>
  </r>
  <r>
    <s v="Id187"/>
    <s v="Mr. Andrew "/>
    <n v="53.21"/>
    <x v="0"/>
    <n v="4.2699999999999996"/>
    <x v="2"/>
    <s v="No"/>
    <s v="No"/>
    <s v="No"/>
    <n v="1"/>
    <s v="yes"/>
    <s v="9 Oct 1992"/>
    <x v="34"/>
    <n v="36572.800000000003"/>
    <s v="tier - 1"/>
    <s v="tier - 2"/>
    <s v="R1011"/>
  </r>
  <r>
    <s v="Id188"/>
    <s v="Mr. George "/>
    <n v="38.729999999999997"/>
    <x v="0"/>
    <n v="11.51"/>
    <x v="0"/>
    <s v="No"/>
    <s v="No"/>
    <s v="No"/>
    <n v="2"/>
    <s v="yes"/>
    <s v="9 Aug 1973"/>
    <x v="30"/>
    <n v="36541.550000000003"/>
    <s v="tier - 2"/>
    <s v="tier - 3"/>
    <s v="R1011"/>
  </r>
  <r>
    <s v="Id189"/>
    <s v="Ms. Sarah "/>
    <n v="29.73"/>
    <x v="1"/>
    <n v="7.22"/>
    <x v="0"/>
    <s v="No"/>
    <s v="No"/>
    <s v="No"/>
    <n v="0"/>
    <s v="yes"/>
    <s v="19 Nov 1962"/>
    <x v="5"/>
    <n v="36445.550000000003"/>
    <s v="tier - 2"/>
    <s v="tier - 2"/>
    <s v="R1011"/>
  </r>
  <r>
    <s v="Id190"/>
    <s v="Ms. Lara "/>
    <n v="34.700000000000003"/>
    <x v="0"/>
    <n v="4.37"/>
    <x v="2"/>
    <s v="No"/>
    <s v="No"/>
    <s v="Yes"/>
    <n v="1"/>
    <s v="yes"/>
    <s v="9 Dec 2003"/>
    <x v="39"/>
    <n v="36397.58"/>
    <s v="tier - 2"/>
    <s v="tier - 3"/>
    <s v="R1011"/>
  </r>
  <r>
    <s v="Id191"/>
    <s v="Mr. Sebastien "/>
    <n v="38.28"/>
    <x v="0"/>
    <n v="11.56"/>
    <x v="0"/>
    <s v="yes"/>
    <s v="No"/>
    <s v="No"/>
    <n v="1"/>
    <s v="yes"/>
    <s v="5 Jun 1975"/>
    <x v="19"/>
    <n v="36350.71"/>
    <s v="tier - 1"/>
    <s v="tier - 2"/>
    <s v="R1011"/>
  </r>
  <r>
    <s v="Id192"/>
    <s v="Mr. Padraig "/>
    <n v="33.57"/>
    <x v="0"/>
    <n v="8.82"/>
    <x v="0"/>
    <s v="yes"/>
    <s v="No"/>
    <s v="No"/>
    <n v="0"/>
    <s v="yes"/>
    <s v="18 Oct 1967"/>
    <x v="22"/>
    <n v="36332.449999999997"/>
    <s v="tier - 1"/>
    <s v="tier - 3"/>
    <s v="R1011"/>
  </r>
  <r>
    <s v="Id193"/>
    <s v="Ms. Heather "/>
    <n v="52.06"/>
    <x v="0"/>
    <n v="4.6900000000000004"/>
    <x v="2"/>
    <s v="No"/>
    <s v="No"/>
    <s v="No"/>
    <n v="1"/>
    <s v="yes"/>
    <s v="16 Jun 1992"/>
    <x v="34"/>
    <n v="36314.050000000003"/>
    <s v="tier - 2"/>
    <s v="tier - 2"/>
    <s v="R1011"/>
  </r>
  <r>
    <s v="Id194"/>
    <s v="Mr. Jorge "/>
    <n v="38.17"/>
    <x v="0"/>
    <n v="4.53"/>
    <x v="2"/>
    <s v="No"/>
    <s v="yes"/>
    <s v="No"/>
    <n v="1"/>
    <s v="yes"/>
    <s v="25 Dec 2004"/>
    <x v="41"/>
    <n v="36307.800000000003"/>
    <s v="tier - 1"/>
    <s v="tier - 2"/>
    <s v="R1013"/>
  </r>
  <r>
    <s v="Id195"/>
    <s v="Mr. Jack "/>
    <n v="36.954999999999998"/>
    <x v="0"/>
    <n v="5.84"/>
    <x v="1"/>
    <s v="No"/>
    <s v="No"/>
    <s v="Yes"/>
    <n v="1"/>
    <s v="yes"/>
    <s v="5 Sep 2003"/>
    <x v="39"/>
    <n v="36219.410000000003"/>
    <s v="tier - 1"/>
    <s v="tier - 1"/>
    <s v="R1012"/>
  </r>
  <r>
    <s v="Id196"/>
    <s v="Mr. Felix "/>
    <n v="34.4"/>
    <x v="0"/>
    <n v="4.9000000000000004"/>
    <x v="2"/>
    <s v="No"/>
    <s v="No"/>
    <s v="Yes"/>
    <n v="1"/>
    <s v="yes"/>
    <s v="28 Dec 1993"/>
    <x v="20"/>
    <n v="36197.699999999997"/>
    <s v="tier - 1"/>
    <s v="tier - 3"/>
    <s v="R1011"/>
  </r>
  <r>
    <s v="Id197"/>
    <s v="Mr. Christopher "/>
    <n v="31.73"/>
    <x v="0"/>
    <n v="4.3"/>
    <x v="2"/>
    <s v="No"/>
    <s v="No"/>
    <s v="No"/>
    <n v="0"/>
    <s v="yes"/>
    <s v="1 Oct 1999"/>
    <x v="35"/>
    <n v="36189.1"/>
    <s v="tier - 1"/>
    <s v="tier - 3"/>
    <s v="R1016"/>
  </r>
  <r>
    <s v="Id198"/>
    <s v="Mr. Jesse "/>
    <n v="36.64"/>
    <x v="0"/>
    <n v="11.34"/>
    <x v="0"/>
    <s v="No"/>
    <s v="No"/>
    <s v="No"/>
    <n v="0"/>
    <s v="yes"/>
    <s v="6 Dec 1974"/>
    <x v="19"/>
    <n v="36182.870000000003"/>
    <s v="tier - 2"/>
    <s v="tier - 3"/>
    <s v="R1012"/>
  </r>
  <r>
    <s v="Id199"/>
    <s v="Ms. Jill "/>
    <n v="36.85"/>
    <x v="0"/>
    <n v="5.88"/>
    <x v="1"/>
    <s v="No"/>
    <s v="yes"/>
    <s v="No"/>
    <n v="1"/>
    <s v="yes"/>
    <s v="30 Aug 2004"/>
    <x v="41"/>
    <n v="36149.480000000003"/>
    <s v="tier - 2"/>
    <s v="tier - 2"/>
    <s v="R1013"/>
  </r>
  <r>
    <s v="Id200"/>
    <s v="Mr. William "/>
    <n v="33.33"/>
    <x v="0"/>
    <n v="5.01"/>
    <x v="2"/>
    <s v="yes"/>
    <s v="No"/>
    <s v="Yes"/>
    <n v="1"/>
    <s v="yes"/>
    <s v="12 Jun 1997"/>
    <x v="31"/>
    <n v="36124.57"/>
    <s v="tier - 1"/>
    <s v="tier - 3"/>
    <s v="R1013"/>
  </r>
  <r>
    <s v="Id201"/>
    <s v="Mr. Alejandro "/>
    <n v="39.14"/>
    <x v="0"/>
    <n v="4.4000000000000004"/>
    <x v="2"/>
    <s v="No"/>
    <s v="No"/>
    <s v="Yes"/>
    <n v="1"/>
    <s v="yes"/>
    <s v="4 Nov 1979"/>
    <x v="18"/>
    <n v="36090.49"/>
    <s v="tier - 2"/>
    <s v="tier - 2"/>
    <s v="R1011"/>
  </r>
  <r>
    <s v="Id202"/>
    <s v="Mr. Ian "/>
    <n v="32.9"/>
    <x v="0"/>
    <n v="6.26"/>
    <x v="1"/>
    <s v="yes"/>
    <s v="No"/>
    <s v="No"/>
    <n v="0"/>
    <s v="yes"/>
    <s v="20 Aug 1996"/>
    <x v="45"/>
    <n v="36085.22"/>
    <s v="tier - 1"/>
    <s v="tier - 1"/>
    <s v="R1011"/>
  </r>
  <r>
    <s v="Id203"/>
    <s v="Mr. Hector "/>
    <n v="29.78"/>
    <x v="1"/>
    <n v="10.27"/>
    <x v="0"/>
    <s v="yes"/>
    <s v="No"/>
    <s v="Yes"/>
    <n v="1"/>
    <s v="yes"/>
    <s v="22 Jul 1963"/>
    <x v="8"/>
    <n v="36074.339999999997"/>
    <s v="tier - 2"/>
    <s v="tier - 1"/>
    <s v="R1011"/>
  </r>
  <r>
    <s v="Id204"/>
    <s v="Ms. Rebecca "/>
    <n v="32.78"/>
    <x v="0"/>
    <n v="5.27"/>
    <x v="2"/>
    <s v="No"/>
    <s v="No"/>
    <s v="No"/>
    <n v="0"/>
    <s v="yes"/>
    <s v="4 Sep 1999"/>
    <x v="35"/>
    <n v="36021.01"/>
    <s v="tier - 2"/>
    <s v="tier - 3"/>
    <s v="R1013"/>
  </r>
  <r>
    <s v="Id205"/>
    <s v="Mr. Matt "/>
    <n v="41.65"/>
    <x v="0"/>
    <n v="10.73"/>
    <x v="0"/>
    <s v="yes"/>
    <s v="No"/>
    <s v="No"/>
    <n v="0"/>
    <s v="yes"/>
    <s v="22 Nov 1981"/>
    <x v="36"/>
    <n v="35952.65"/>
    <s v="tier - 1"/>
    <s v="tier - 3"/>
    <s v="R1011"/>
  </r>
  <r>
    <s v="Id206"/>
    <s v="Ms. Elizabeth "/>
    <n v="50.79"/>
    <x v="0"/>
    <n v="4.45"/>
    <x v="2"/>
    <s v="No"/>
    <s v="No"/>
    <s v="No"/>
    <n v="1"/>
    <s v="yes"/>
    <s v="18 Jun 1992"/>
    <x v="34"/>
    <n v="35883.269999999997"/>
    <s v="tier - 2"/>
    <s v="tier - 1"/>
    <s v="R1011"/>
  </r>
  <r>
    <s v="Id207"/>
    <s v="Ms. Grace "/>
    <n v="35.43"/>
    <x v="0"/>
    <n v="5.25"/>
    <x v="2"/>
    <s v="yes"/>
    <s v="No"/>
    <s v="No"/>
    <n v="0"/>
    <s v="yes"/>
    <s v="4 Oct 1976"/>
    <x v="1"/>
    <n v="35733.96"/>
    <s v="tier - 2"/>
    <s v="tier - 2"/>
    <s v="R1011"/>
  </r>
  <r>
    <s v="Id208"/>
    <s v="Mr. Jaime "/>
    <n v="35.25"/>
    <x v="0"/>
    <n v="9.51"/>
    <x v="0"/>
    <s v="No"/>
    <s v="No"/>
    <s v="No"/>
    <n v="0"/>
    <s v="yes"/>
    <s v="15 Jul 1974"/>
    <x v="19"/>
    <n v="35711.39"/>
    <s v="tier - 2"/>
    <s v="tier - 3"/>
    <s v="R1012"/>
  </r>
  <r>
    <s v="Id209"/>
    <s v="Ms. Calesse "/>
    <n v="36.85"/>
    <x v="0"/>
    <n v="11.12"/>
    <x v="0"/>
    <s v="No"/>
    <s v="No"/>
    <s v="No"/>
    <n v="0"/>
    <s v="yes"/>
    <s v="19 Dec 1978"/>
    <x v="9"/>
    <n v="35701.9"/>
    <s v="tier - 2"/>
    <s v="tier - 1"/>
    <s v="R1011"/>
  </r>
  <r>
    <s v="Id210"/>
    <s v="Ms. Kate "/>
    <n v="31.02"/>
    <x v="0"/>
    <n v="4.5599999999999996"/>
    <x v="2"/>
    <s v="No"/>
    <s v="yes"/>
    <s v="No"/>
    <n v="1"/>
    <s v="yes"/>
    <s v="17 Dec 2000"/>
    <x v="21"/>
    <n v="35595.589999999997"/>
    <s v="tier - 2"/>
    <s v="tier - 3"/>
    <s v="R1013"/>
  </r>
  <r>
    <s v="Id211"/>
    <s v="Mr. Sergey "/>
    <n v="35.6"/>
    <x v="0"/>
    <n v="4.0199999999999996"/>
    <x v="2"/>
    <s v="yes"/>
    <s v="yes"/>
    <s v="No"/>
    <n v="2"/>
    <s v="yes"/>
    <s v="19 Nov 2000"/>
    <x v="21"/>
    <n v="35585.58"/>
    <s v="tier - 2"/>
    <s v="tier - 3"/>
    <s v="R1011"/>
  </r>
  <r>
    <s v="Id212"/>
    <s v="Mr. Timothy "/>
    <n v="34.39"/>
    <x v="0"/>
    <n v="8.7200000000000006"/>
    <x v="0"/>
    <s v="No"/>
    <s v="No"/>
    <s v="No"/>
    <n v="0"/>
    <s v="yes"/>
    <s v="10 Aug 1971"/>
    <x v="14"/>
    <n v="35583.17"/>
    <s v="tier - 1"/>
    <s v="tier - 3"/>
    <s v="R1011"/>
  </r>
  <r>
    <s v="Id213"/>
    <s v="Mr. Andrew "/>
    <n v="29.06"/>
    <x v="1"/>
    <n v="6.25"/>
    <x v="1"/>
    <s v="yes"/>
    <s v="No"/>
    <s v="No"/>
    <n v="1"/>
    <s v="yes"/>
    <s v="29 Aug 1964"/>
    <x v="13"/>
    <n v="35573.26"/>
    <s v="tier - 2"/>
    <s v="tier - 1"/>
    <s v="R1011"/>
  </r>
  <r>
    <s v="Id214"/>
    <s v="Mr. Matthew "/>
    <n v="35.799999999999997"/>
    <x v="0"/>
    <n v="7.32"/>
    <x v="0"/>
    <s v="No"/>
    <s v="No"/>
    <s v="No"/>
    <n v="2"/>
    <s v="yes"/>
    <s v="27 Oct 1973"/>
    <x v="30"/>
    <n v="35547.72"/>
    <s v="tier - 1"/>
    <s v="tier - 1"/>
    <s v="R1011"/>
  </r>
  <r>
    <s v="Id215"/>
    <s v="Ms. Jessica "/>
    <n v="49.8"/>
    <x v="0"/>
    <n v="4.24"/>
    <x v="2"/>
    <s v="No"/>
    <s v="No"/>
    <s v="No"/>
    <n v="1"/>
    <s v="yes"/>
    <s v="13 Sep 1992"/>
    <x v="34"/>
    <n v="35547.47"/>
    <s v="tier - 2"/>
    <s v="tier - 3"/>
    <s v="R1011"/>
  </r>
  <r>
    <s v="Id216"/>
    <s v="Mr. Lawrence "/>
    <n v="35.71"/>
    <x v="0"/>
    <n v="6.84"/>
    <x v="0"/>
    <s v="No"/>
    <s v="No"/>
    <s v="No"/>
    <n v="2"/>
    <s v="yes"/>
    <s v="16 Dec 1973"/>
    <x v="30"/>
    <n v="35517.19"/>
    <s v="tier - 2"/>
    <s v="tier - 2"/>
    <s v="R1011"/>
  </r>
  <r>
    <s v="Id217"/>
    <s v="Mr. Alex "/>
    <n v="30.8"/>
    <x v="0"/>
    <n v="5.23"/>
    <x v="2"/>
    <s v="yes"/>
    <s v="No"/>
    <s v="No"/>
    <n v="1"/>
    <s v="yes"/>
    <s v="20 Nov 1988"/>
    <x v="23"/>
    <n v="35491.64"/>
    <s v="tier - 1"/>
    <s v="tier - 2"/>
    <s v="R1011"/>
  </r>
  <r>
    <s v="Id218"/>
    <s v="Mr. Kevin "/>
    <n v="33.69"/>
    <x v="0"/>
    <n v="9.68"/>
    <x v="0"/>
    <s v="No"/>
    <s v="No"/>
    <s v="No"/>
    <n v="0"/>
    <s v="yes"/>
    <s v="22 Sep 1971"/>
    <x v="14"/>
    <n v="35345.730000000003"/>
    <s v="tier - 2"/>
    <s v="tier - 3"/>
    <s v="R1011"/>
  </r>
  <r>
    <s v="Id219"/>
    <s v="Mr. Gavin "/>
    <n v="42.27"/>
    <x v="0"/>
    <n v="6.05"/>
    <x v="1"/>
    <s v="yes"/>
    <s v="No"/>
    <s v="No"/>
    <n v="1"/>
    <s v="yes"/>
    <s v="19 Sep 1988"/>
    <x v="23"/>
    <n v="35315.96"/>
    <s v="tier - 2"/>
    <s v="tier - 1"/>
    <s v="R1011"/>
  </r>
  <r>
    <s v="Id220"/>
    <s v="Mr. Rick "/>
    <n v="53.25"/>
    <x v="0"/>
    <n v="6.11"/>
    <x v="1"/>
    <s v="yes"/>
    <s v="No"/>
    <s v="Yes"/>
    <n v="1"/>
    <s v="yes"/>
    <s v="9 Jul 1997"/>
    <x v="31"/>
    <n v="35302.089999999997"/>
    <s v="tier - 1"/>
    <s v="tier - 2"/>
    <s v="R1011"/>
  </r>
  <r>
    <s v="Id221"/>
    <s v="Ms. Andrea "/>
    <n v="26.8"/>
    <x v="1"/>
    <n v="10.93"/>
    <x v="0"/>
    <s v="yes"/>
    <s v="No"/>
    <s v="No"/>
    <n v="0"/>
    <s v="No"/>
    <s v="30 Dec 1967"/>
    <x v="22"/>
    <n v="35160.129999999997"/>
    <s v="tier - 2"/>
    <s v="tier - 2"/>
    <s v="R1011"/>
  </r>
  <r>
    <s v="Id222"/>
    <s v="Mr. Anthony "/>
    <n v="28.5"/>
    <x v="1"/>
    <n v="5.12"/>
    <x v="2"/>
    <s v="No"/>
    <s v="No"/>
    <s v="No"/>
    <n v="1"/>
    <s v="yes"/>
    <s v="22 Dec 1998"/>
    <x v="44"/>
    <n v="35147.53"/>
    <s v="tier - 1"/>
    <s v="tier - 1"/>
    <s v="R1016"/>
  </r>
  <r>
    <s v="Id223"/>
    <s v="Mr. Erik "/>
    <n v="22.895"/>
    <x v="2"/>
    <n v="5.72"/>
    <x v="1"/>
    <s v="No"/>
    <s v="No"/>
    <s v="No"/>
    <n v="0"/>
    <s v="yes"/>
    <s v="29 Jun 1977"/>
    <x v="29"/>
    <n v="35069.370000000003"/>
    <s v="tier - 1"/>
    <s v="tier - 1"/>
    <s v="R1017"/>
  </r>
  <r>
    <s v="Id224"/>
    <s v="Ms. Kiley "/>
    <n v="34.06"/>
    <x v="0"/>
    <n v="11.83"/>
    <x v="0"/>
    <s v="yes"/>
    <s v="No"/>
    <s v="No"/>
    <n v="1"/>
    <s v="yes"/>
    <s v="29 Aug 1975"/>
    <x v="27"/>
    <n v="35050.620000000003"/>
    <s v="tier - 2"/>
    <s v="tier - 1"/>
    <s v="R1011"/>
  </r>
  <r>
    <s v="Id225"/>
    <s v="Ms. Jennifer "/>
    <n v="36.409999999999997"/>
    <x v="0"/>
    <n v="4.55"/>
    <x v="2"/>
    <s v="No"/>
    <s v="No"/>
    <s v="No"/>
    <n v="0"/>
    <s v="yes"/>
    <s v="5 Jul 1982"/>
    <x v="37"/>
    <n v="35000.730000000003"/>
    <s v="tier - 2"/>
    <s v="tier - 3"/>
    <s v="R1011"/>
  </r>
  <r>
    <s v="Id226"/>
    <s v="Mr. Chris "/>
    <n v="52.3"/>
    <x v="0"/>
    <n v="4.87"/>
    <x v="2"/>
    <s v="yes"/>
    <s v="No"/>
    <s v="Yes"/>
    <n v="1"/>
    <s v="yes"/>
    <s v="22 Aug 1997"/>
    <x v="31"/>
    <n v="34979.86"/>
    <s v="tier - 2"/>
    <s v="tier - 2"/>
    <s v="R1011"/>
  </r>
  <r>
    <s v="Id227"/>
    <s v="Ms. Marian "/>
    <n v="52.66"/>
    <x v="0"/>
    <n v="4.45"/>
    <x v="2"/>
    <s v="No"/>
    <s v="No"/>
    <s v="No"/>
    <n v="1"/>
    <s v="yes"/>
    <s v="22 Aug 1998"/>
    <x v="44"/>
    <n v="34976.42"/>
    <s v="tier - 2"/>
    <s v="tier - 1"/>
    <s v="R1011"/>
  </r>
  <r>
    <s v="Id228"/>
    <s v="Mr. Jeremy "/>
    <n v="29.57"/>
    <x v="1"/>
    <n v="9.42"/>
    <x v="0"/>
    <s v="yes"/>
    <s v="No"/>
    <s v="No"/>
    <n v="0"/>
    <s v="yes"/>
    <s v="7 Oct 1967"/>
    <x v="22"/>
    <n v="34975.68"/>
    <s v="tier - 2"/>
    <s v="tier - 2"/>
    <s v="R1011"/>
  </r>
  <r>
    <s v="Id229"/>
    <s v="Ms. Allison "/>
    <n v="36.99"/>
    <x v="0"/>
    <n v="5.37"/>
    <x v="2"/>
    <s v="yes"/>
    <s v="No"/>
    <s v="Yes"/>
    <n v="1"/>
    <s v="yes"/>
    <s v="29 Jul 1983"/>
    <x v="33"/>
    <n v="34940.61"/>
    <s v="tier - 2"/>
    <s v="tier - 3"/>
    <s v="R1011"/>
  </r>
  <r>
    <s v="Id230"/>
    <s v="Ms. Elizabeth "/>
    <n v="31.4"/>
    <x v="0"/>
    <n v="4.5999999999999996"/>
    <x v="2"/>
    <s v="yes"/>
    <s v="No"/>
    <s v="No"/>
    <n v="1"/>
    <s v="yes"/>
    <s v="17 Oct 1995"/>
    <x v="40"/>
    <n v="34838.870000000003"/>
    <s v="tier - 2"/>
    <s v="tier - 3"/>
    <s v="R1011"/>
  </r>
  <r>
    <s v="Id231"/>
    <s v="Mr. Andrew "/>
    <n v="34.9"/>
    <x v="0"/>
    <n v="6.22"/>
    <x v="1"/>
    <s v="No"/>
    <s v="No"/>
    <s v="Yes"/>
    <n v="1"/>
    <s v="yes"/>
    <s v="17 Sep 2003"/>
    <x v="39"/>
    <n v="34828.65"/>
    <s v="tier - 1"/>
    <s v="tier - 3"/>
    <s v="R1011"/>
  </r>
  <r>
    <s v="Id232"/>
    <s v="Mr. Anders "/>
    <n v="31.13"/>
    <x v="0"/>
    <n v="4.5199999999999996"/>
    <x v="2"/>
    <s v="yes"/>
    <s v="No"/>
    <s v="No"/>
    <n v="1"/>
    <s v="yes"/>
    <s v="27 Dec 1995"/>
    <x v="40"/>
    <n v="34806.47"/>
    <s v="tier - 1"/>
    <s v="tier - 2"/>
    <s v="R1013"/>
  </r>
  <r>
    <s v="Id233"/>
    <s v="Mr. Sean "/>
    <n v="34.799999999999997"/>
    <x v="0"/>
    <n v="6.18"/>
    <x v="1"/>
    <s v="No"/>
    <s v="No"/>
    <s v="Yes"/>
    <n v="1"/>
    <s v="yes"/>
    <s v="3 Jul 2003"/>
    <x v="39"/>
    <n v="34779.620000000003"/>
    <s v="tier - 1"/>
    <s v="tier - 2"/>
    <s v="R1011"/>
  </r>
  <r>
    <s v="Id234"/>
    <s v="Mr. Brian "/>
    <n v="31.68"/>
    <x v="0"/>
    <n v="4.4000000000000004"/>
    <x v="2"/>
    <s v="No"/>
    <s v="No"/>
    <s v="No"/>
    <n v="0"/>
    <s v="yes"/>
    <s v="7 Jul 1994"/>
    <x v="6"/>
    <n v="34672.15"/>
    <s v="tier - 1"/>
    <s v="tier - 3"/>
    <s v="R1013"/>
  </r>
  <r>
    <s v="Id235"/>
    <s v="Mr. Jeremy "/>
    <n v="33.534999999999997"/>
    <x v="0"/>
    <n v="6.23"/>
    <x v="1"/>
    <s v="No"/>
    <s v="yes"/>
    <s v="No"/>
    <n v="1"/>
    <s v="yes"/>
    <s v="9 Oct 2004"/>
    <x v="41"/>
    <n v="34617.839999999997"/>
    <s v="tier - 1"/>
    <s v="tier - 3"/>
    <s v="R1016"/>
  </r>
  <r>
    <s v="Id236"/>
    <s v="Ms. Susannah "/>
    <n v="31.92"/>
    <x v="0"/>
    <n v="5.33"/>
    <x v="2"/>
    <s v="yes"/>
    <s v="No"/>
    <s v="No"/>
    <n v="0"/>
    <s v="yes"/>
    <s v="25 Nov 1976"/>
    <x v="1"/>
    <n v="34543.39"/>
    <s v="tier - 2"/>
    <s v="tier - 3"/>
    <s v="R1011"/>
  </r>
  <r>
    <s v="Id237"/>
    <s v="Mr. Randy "/>
    <n v="32.700000000000003"/>
    <x v="0"/>
    <n v="4.09"/>
    <x v="2"/>
    <s v="No"/>
    <s v="No"/>
    <s v="No"/>
    <n v="1"/>
    <s v="yes"/>
    <s v="24 Jun 1998"/>
    <x v="44"/>
    <n v="34472.839999999997"/>
    <s v="tier - 1"/>
    <s v="tier - 3"/>
    <s v="R1011"/>
  </r>
  <r>
    <s v="Id238"/>
    <s v="Mr. Leslie "/>
    <n v="41.25"/>
    <x v="0"/>
    <n v="5.19"/>
    <x v="2"/>
    <s v="No"/>
    <s v="No"/>
    <s v="No"/>
    <n v="0"/>
    <s v="yes"/>
    <s v="24 Sep 1990"/>
    <x v="3"/>
    <n v="34456.269999999997"/>
    <s v="tier - 1"/>
    <s v="tier - 2"/>
    <s v="R1011"/>
  </r>
  <r>
    <s v="Id239"/>
    <s v="Ms. Brittany "/>
    <n v="33.11"/>
    <x v="0"/>
    <n v="4.12"/>
    <x v="2"/>
    <s v="No"/>
    <s v="No"/>
    <s v="Yes"/>
    <n v="1"/>
    <s v="yes"/>
    <s v="5 Oct 2003"/>
    <x v="39"/>
    <n v="34439.86"/>
    <s v="tier - 2"/>
    <s v="tier - 1"/>
    <s v="R1013"/>
  </r>
  <r>
    <s v="Id240"/>
    <s v="Ms. Cassie "/>
    <n v="36.159999999999997"/>
    <x v="0"/>
    <n v="5.0999999999999996"/>
    <x v="2"/>
    <s v="No"/>
    <s v="No"/>
    <s v="No"/>
    <n v="1"/>
    <s v="yes"/>
    <s v="1 Oct 1984"/>
    <x v="32"/>
    <n v="34402.22"/>
    <s v="tier - 2"/>
    <s v="tier - 3"/>
    <s v="R1011"/>
  </r>
  <r>
    <s v="Id241"/>
    <s v="Mr. Peter "/>
    <n v="33.72"/>
    <x v="0"/>
    <n v="6.21"/>
    <x v="1"/>
    <s v="yes"/>
    <s v="No"/>
    <s v="Yes"/>
    <n v="1"/>
    <s v="yes"/>
    <s v="2 Oct 1983"/>
    <x v="33"/>
    <n v="34307.22"/>
    <s v="tier - 2"/>
    <s v="tier - 2"/>
    <s v="R1012"/>
  </r>
  <r>
    <s v="Id242"/>
    <s v="Mr. Douglas "/>
    <n v="37.74"/>
    <x v="0"/>
    <n v="9.5299999999999994"/>
    <x v="0"/>
    <s v="yes"/>
    <s v="No"/>
    <s v="No"/>
    <n v="1"/>
    <s v="yes"/>
    <s v="11 Oct 1986"/>
    <x v="26"/>
    <n v="34293.120000000003"/>
    <s v="tier - 1"/>
    <s v="tier - 2"/>
    <s v="R1011"/>
  </r>
  <r>
    <s v="Id243"/>
    <s v="Mr. Dan "/>
    <n v="48.75"/>
    <x v="0"/>
    <n v="4.6399999999999997"/>
    <x v="2"/>
    <s v="yes"/>
    <s v="No"/>
    <s v="No"/>
    <n v="1"/>
    <s v="yes"/>
    <s v="30 Oct 1995"/>
    <x v="40"/>
    <n v="34289.43"/>
    <s v="tier - 1"/>
    <s v="tier - 1"/>
    <s v="R1011"/>
  </r>
  <r>
    <s v="Id244"/>
    <s v="Mr. Dan "/>
    <n v="31.065000000000001"/>
    <x v="0"/>
    <n v="5.05"/>
    <x v="2"/>
    <s v="No"/>
    <s v="No"/>
    <s v="No"/>
    <n v="1"/>
    <s v="yes"/>
    <s v="11 Jun 1998"/>
    <x v="44"/>
    <n v="34254.050000000003"/>
    <s v="tier - 1"/>
    <s v="tier - 3"/>
    <s v="R1019"/>
  </r>
  <r>
    <s v="Id245"/>
    <s v="Mr. Eric "/>
    <n v="23.55"/>
    <x v="2"/>
    <n v="10.38"/>
    <x v="0"/>
    <s v="No"/>
    <s v="No"/>
    <s v="No"/>
    <n v="0"/>
    <s v="yes"/>
    <s v="5 Jul 1962"/>
    <x v="5"/>
    <n v="34218.019999999997"/>
    <s v="tier - 1"/>
    <s v="tier - 1"/>
    <s v="R1011"/>
  </r>
  <r>
    <s v="Id246"/>
    <s v="Mr. Les "/>
    <n v="30.18"/>
    <x v="0"/>
    <n v="8.31"/>
    <x v="0"/>
    <s v="yes"/>
    <s v="No"/>
    <s v="No"/>
    <n v="1"/>
    <s v="yes"/>
    <s v="21 Jul 1975"/>
    <x v="27"/>
    <n v="34210.33"/>
    <s v="tier - 2"/>
    <s v="tier - 1"/>
    <s v="R1012"/>
  </r>
  <r>
    <s v="Id247"/>
    <s v="Ms. Stephanie "/>
    <n v="29.94"/>
    <x v="1"/>
    <n v="7.59"/>
    <x v="0"/>
    <s v="No"/>
    <s v="No"/>
    <s v="No"/>
    <n v="0"/>
    <s v="yes"/>
    <s v="25 Aug 1971"/>
    <x v="14"/>
    <n v="34205.07"/>
    <s v="tier - 2"/>
    <s v="tier - 2"/>
    <s v="R1011"/>
  </r>
  <r>
    <s v="Id248"/>
    <s v="Ms. Melissa "/>
    <n v="31.4"/>
    <x v="0"/>
    <n v="5.49"/>
    <x v="2"/>
    <s v="No"/>
    <s v="No"/>
    <s v="No"/>
    <n v="0"/>
    <s v="yes"/>
    <s v="6 Nov 1999"/>
    <x v="35"/>
    <n v="34166.269999999997"/>
    <s v="tier - 2"/>
    <s v="tier - 3"/>
    <s v="R1011"/>
  </r>
  <r>
    <s v="Id249"/>
    <s v="Ms. Ashley "/>
    <n v="53.06"/>
    <x v="0"/>
    <n v="11.68"/>
    <x v="0"/>
    <s v="No"/>
    <s v="No"/>
    <s v="No"/>
    <n v="0"/>
    <s v="yes"/>
    <s v="26 Dec 2002"/>
    <x v="43"/>
    <n v="34084.68"/>
    <s v="tier - 2"/>
    <s v="tier - 3"/>
    <s v="R1011"/>
  </r>
  <r>
    <s v="Id250"/>
    <s v="Ms. Stephanie "/>
    <n v="30.25"/>
    <x v="0"/>
    <n v="4.1900000000000004"/>
    <x v="2"/>
    <s v="No"/>
    <s v="No"/>
    <s v="No"/>
    <n v="2"/>
    <s v="yes"/>
    <s v="26 Jul 1972"/>
    <x v="28"/>
    <n v="34053.360000000001"/>
    <s v="tier - 2"/>
    <s v="tier - 2"/>
    <s v="R1011"/>
  </r>
  <r>
    <s v="Id251"/>
    <s v="Ms. Kylie "/>
    <n v="46.68"/>
    <x v="0"/>
    <n v="4.01"/>
    <x v="2"/>
    <s v="No"/>
    <s v="No"/>
    <s v="No"/>
    <n v="0"/>
    <s v="yes"/>
    <s v="25 Sep 1994"/>
    <x v="6"/>
    <n v="33975.47"/>
    <s v="tier - 2"/>
    <s v="tier - 2"/>
    <s v="R1011"/>
  </r>
  <r>
    <s v="Id252"/>
    <s v="Ms. Kelly "/>
    <n v="30.4"/>
    <x v="0"/>
    <n v="5.91"/>
    <x v="1"/>
    <s v="No"/>
    <s v="yes"/>
    <s v="No"/>
    <n v="2"/>
    <s v="yes"/>
    <s v="27 Dec 2000"/>
    <x v="21"/>
    <n v="33907.550000000003"/>
    <s v="tier - 2"/>
    <s v="tier - 2"/>
    <s v="R1012"/>
  </r>
  <r>
    <s v="Id253"/>
    <s v="Ms. Carrie "/>
    <n v="30.2"/>
    <x v="0"/>
    <n v="4.47"/>
    <x v="2"/>
    <s v="yes"/>
    <s v="No"/>
    <s v="Yes"/>
    <n v="1"/>
    <s v="yes"/>
    <s v="9 Aug 1997"/>
    <x v="31"/>
    <n v="33900.65"/>
    <s v="tier - 2"/>
    <s v="tier - 3"/>
    <s v="R1011"/>
  </r>
  <r>
    <s v="Id254"/>
    <s v="Mr. Alex "/>
    <n v="51.18"/>
    <x v="0"/>
    <n v="4.5599999999999996"/>
    <x v="2"/>
    <s v="yes"/>
    <s v="yes"/>
    <s v="No"/>
    <n v="2"/>
    <s v="yes"/>
    <s v="26 Oct 2000"/>
    <x v="21"/>
    <n v="33829.39"/>
    <s v="tier - 2"/>
    <s v="tier - 3"/>
    <s v="R1011"/>
  </r>
  <r>
    <s v="Id255"/>
    <s v="Mr. Zach "/>
    <n v="22.18"/>
    <x v="2"/>
    <n v="9.9"/>
    <x v="0"/>
    <s v="No"/>
    <s v="No"/>
    <s v="No"/>
    <n v="0"/>
    <s v="yes"/>
    <s v="11 Dec 1962"/>
    <x v="5"/>
    <n v="33753.32"/>
    <s v="tier - 1"/>
    <s v="tier - 3"/>
    <s v="R1011"/>
  </r>
  <r>
    <s v="Id256"/>
    <s v="Mr. Alan "/>
    <n v="31.92"/>
    <x v="0"/>
    <n v="5.1100000000000003"/>
    <x v="2"/>
    <s v="No"/>
    <s v="No"/>
    <s v="Yes"/>
    <n v="1"/>
    <s v="yes"/>
    <s v="12 Sep 2003"/>
    <x v="39"/>
    <n v="33750.29"/>
    <s v="tier - 1"/>
    <s v="tier - 3"/>
    <s v="R1012"/>
  </r>
  <r>
    <s v="Id257"/>
    <s v="Mr. Nate "/>
    <n v="31.73"/>
    <x v="0"/>
    <n v="5.73"/>
    <x v="1"/>
    <s v="No"/>
    <s v="yes"/>
    <s v="No"/>
    <n v="1"/>
    <s v="yes"/>
    <s v="1 Nov 2004"/>
    <x v="41"/>
    <n v="33732.69"/>
    <s v="tier - 1"/>
    <s v="tier - 1"/>
    <s v="R1017"/>
  </r>
  <r>
    <s v="Id258"/>
    <s v="Mr. Jesse "/>
    <n v="45.52"/>
    <x v="0"/>
    <n v="6.04"/>
    <x v="1"/>
    <s v="No"/>
    <s v="No"/>
    <s v="Yes"/>
    <n v="1"/>
    <s v="yes"/>
    <s v="28 Nov 1993"/>
    <x v="20"/>
    <n v="33707.550000000003"/>
    <s v="tier - 2"/>
    <s v="tier - 2"/>
    <s v="R1011"/>
  </r>
  <r>
    <s v="Id259"/>
    <s v="Mr. Jason "/>
    <n v="52.81"/>
    <x v="0"/>
    <n v="5.19"/>
    <x v="2"/>
    <s v="No"/>
    <s v="No"/>
    <s v="Yes"/>
    <n v="1"/>
    <s v="yes"/>
    <s v="9 Sep 2003"/>
    <x v="39"/>
    <n v="33611.71"/>
    <s v="tier - 1"/>
    <s v="tier - 2"/>
    <s v="R1011"/>
  </r>
  <r>
    <s v="Id260"/>
    <s v="Ms. Megan "/>
    <n v="33.58"/>
    <x v="0"/>
    <n v="5.56"/>
    <x v="2"/>
    <s v="No"/>
    <s v="No"/>
    <s v="No"/>
    <n v="1"/>
    <s v="yes"/>
    <s v="22 Jul 1984"/>
    <x v="32"/>
    <n v="33527.1"/>
    <s v="tier - 2"/>
    <s v="tier - 3"/>
    <s v="R1011"/>
  </r>
  <r>
    <s v="Id261"/>
    <s v="Mr. Luke "/>
    <n v="30.684999999999999"/>
    <x v="0"/>
    <n v="8.23"/>
    <x v="0"/>
    <s v="No"/>
    <s v="No"/>
    <s v="No"/>
    <n v="0"/>
    <s v="yes"/>
    <s v="25 Aug 2002"/>
    <x v="43"/>
    <n v="33475.82"/>
    <s v="tier - 1"/>
    <s v="tier - 1"/>
    <s v="R1018"/>
  </r>
  <r>
    <s v="Id262"/>
    <s v="Ms. Jacy "/>
    <n v="37.524999999999999"/>
    <x v="0"/>
    <n v="9.0299999999999994"/>
    <x v="0"/>
    <s v="yes"/>
    <s v="No"/>
    <s v="No"/>
    <n v="2"/>
    <s v="No"/>
    <s v="18 Jun 1970"/>
    <x v="2"/>
    <n v="33471.97"/>
    <s v="tier - 2"/>
    <s v="tier - 2"/>
    <s v="R1012"/>
  </r>
  <r>
    <s v="Id263"/>
    <s v="Mr. Simon "/>
    <n v="34.5"/>
    <x v="0"/>
    <n v="4.07"/>
    <x v="2"/>
    <s v="yes"/>
    <s v="No"/>
    <s v="No"/>
    <n v="0"/>
    <s v="yes"/>
    <s v="7 Dec 1985"/>
    <x v="17"/>
    <n v="33450.99"/>
    <s v="tier - 2"/>
    <s v="tier - 2"/>
    <s v="R1011"/>
  </r>
  <r>
    <s v="Id264"/>
    <s v="Ms. Ainsley "/>
    <n v="28.16"/>
    <x v="1"/>
    <n v="5.77"/>
    <x v="1"/>
    <s v="No"/>
    <s v="No"/>
    <s v="No"/>
    <n v="2"/>
    <s v="yes"/>
    <s v="5 Sep 1972"/>
    <x v="28"/>
    <n v="33344.449999999997"/>
    <s v="tier - 2"/>
    <s v="tier - 3"/>
    <s v="R1011"/>
  </r>
  <r>
    <s v="Id265"/>
    <s v="Ms. Erica "/>
    <n v="30.02"/>
    <x v="0"/>
    <n v="5.98"/>
    <x v="1"/>
    <s v="No"/>
    <s v="No"/>
    <s v="Yes"/>
    <n v="1"/>
    <s v="yes"/>
    <s v="28 Nov 2003"/>
    <x v="39"/>
    <n v="33307.550000000003"/>
    <s v="tier - 2"/>
    <s v="tier - 3"/>
    <s v="R1012"/>
  </r>
  <r>
    <s v="Id266"/>
    <s v="Mr. Erik "/>
    <n v="37.82"/>
    <x v="0"/>
    <n v="6.01"/>
    <x v="1"/>
    <s v="No"/>
    <s v="No"/>
    <s v="No"/>
    <n v="0"/>
    <s v="yes"/>
    <s v="12 Oct 1990"/>
    <x v="3"/>
    <n v="33292.83"/>
    <s v="tier - 2"/>
    <s v="tier - 1"/>
    <s v="R1011"/>
  </r>
  <r>
    <s v="Id267"/>
    <s v="Ms. Erin "/>
    <n v="33.14"/>
    <x v="0"/>
    <n v="5.67"/>
    <x v="2"/>
    <s v="yes"/>
    <s v="No"/>
    <s v="No"/>
    <n v="0"/>
    <s v="yes"/>
    <s v="15 Jul 1985"/>
    <x v="17"/>
    <n v="33121"/>
    <s v="tier - 2"/>
    <s v="tier - 1"/>
    <s v="R1011"/>
  </r>
  <r>
    <s v="Id268"/>
    <s v="Ms. Adrienne "/>
    <n v="25.14"/>
    <x v="1"/>
    <n v="6.02"/>
    <x v="1"/>
    <s v="yes"/>
    <s v="No"/>
    <s v="Yes"/>
    <n v="1"/>
    <s v="yes"/>
    <s v="30 Oct 1969"/>
    <x v="16"/>
    <n v="33090.660000000003"/>
    <s v="tier - 2"/>
    <s v="tier - 2"/>
    <s v="R1011"/>
  </r>
  <r>
    <s v="Id269"/>
    <s v="Mr. Adam "/>
    <n v="20.18"/>
    <x v="2"/>
    <n v="11.19"/>
    <x v="0"/>
    <s v="No"/>
    <s v="No"/>
    <s v="No"/>
    <n v="0"/>
    <s v="yes"/>
    <s v="1 Jul 1962"/>
    <x v="5"/>
    <n v="33074.94"/>
    <s v="tier - 1"/>
    <s v="tier - 2"/>
    <s v="R1011"/>
  </r>
  <r>
    <s v="Id270"/>
    <s v="Mr. Yutaka "/>
    <n v="44.36"/>
    <x v="0"/>
    <n v="5.1100000000000003"/>
    <x v="2"/>
    <s v="No"/>
    <s v="No"/>
    <s v="No"/>
    <n v="0"/>
    <s v="yes"/>
    <s v="28 Jul 1994"/>
    <x v="6"/>
    <n v="33057.230000000003"/>
    <s v="tier - 1"/>
    <s v="tier - 2"/>
    <s v="R1011"/>
  </r>
  <r>
    <s v="Id271"/>
    <s v="Mr. Tyler "/>
    <n v="23.82"/>
    <x v="2"/>
    <n v="10.85"/>
    <x v="0"/>
    <s v="yes"/>
    <s v="No"/>
    <s v="No"/>
    <n v="0"/>
    <s v="yes"/>
    <s v="10 Jul 1967"/>
    <x v="22"/>
    <n v="33025.32"/>
    <s v="tier - 2"/>
    <s v="tier - 3"/>
    <s v="R1011"/>
  </r>
  <r>
    <s v="Id272"/>
    <s v="Mr. Stephen "/>
    <n v="45"/>
    <x v="0"/>
    <n v="5.24"/>
    <x v="2"/>
    <s v="yes"/>
    <s v="No"/>
    <s v="No"/>
    <n v="1"/>
    <s v="yes"/>
    <s v="8 Jul 1995"/>
    <x v="40"/>
    <n v="33017.46"/>
    <s v="tier - 1"/>
    <s v="tier - 1"/>
    <s v="R1011"/>
  </r>
  <r>
    <s v="Id273"/>
    <s v="Mr. Andrew "/>
    <n v="26.62"/>
    <x v="1"/>
    <n v="10.08"/>
    <x v="0"/>
    <s v="No"/>
    <s v="No"/>
    <s v="No"/>
    <n v="0"/>
    <s v="yes"/>
    <s v="24 Aug 1971"/>
    <x v="14"/>
    <n v="32947.629999999997"/>
    <s v="tier - 2"/>
    <s v="tier - 1"/>
    <s v="R1011"/>
  </r>
  <r>
    <s v="Id274"/>
    <s v="Mr. James "/>
    <n v="32.67"/>
    <x v="0"/>
    <n v="10.97"/>
    <x v="0"/>
    <s v="yes"/>
    <s v="No"/>
    <s v="No"/>
    <n v="0"/>
    <s v="yes"/>
    <s v="17 Nov 1981"/>
    <x v="36"/>
    <n v="32906.69"/>
    <s v="tier - 2"/>
    <s v="tier - 3"/>
    <s v="R1011"/>
  </r>
  <r>
    <s v="Id275"/>
    <s v="Mr. Shawn "/>
    <n v="44.44"/>
    <x v="0"/>
    <n v="4.9000000000000004"/>
    <x v="2"/>
    <s v="yes"/>
    <s v="No"/>
    <s v="No"/>
    <n v="1"/>
    <s v="yes"/>
    <s v="4 Dec 1995"/>
    <x v="40"/>
    <n v="32827.51"/>
    <s v="tier - 1"/>
    <s v="tier - 2"/>
    <s v="R1011"/>
  </r>
  <r>
    <s v="Id276"/>
    <s v="Mr. Matt "/>
    <n v="28.31"/>
    <x v="1"/>
    <n v="5.33"/>
    <x v="2"/>
    <s v="No"/>
    <s v="No"/>
    <s v="No"/>
    <n v="0"/>
    <s v="yes"/>
    <s v="12 Dec 1980"/>
    <x v="25"/>
    <n v="32787.46"/>
    <s v="tier - 1"/>
    <s v="tier - 3"/>
    <s v="R1012"/>
  </r>
  <r>
    <s v="Id277"/>
    <s v="Mr. Nathaniel "/>
    <n v="25.05"/>
    <x v="1"/>
    <n v="4.6100000000000003"/>
    <x v="2"/>
    <s v="No"/>
    <s v="No"/>
    <s v="No"/>
    <n v="2"/>
    <s v="yes"/>
    <s v="7 Nov 1972"/>
    <x v="28"/>
    <n v="32765.33"/>
    <s v="tier - 2"/>
    <s v="tier - 2"/>
    <s v="R1012"/>
  </r>
  <r>
    <s v="Id278"/>
    <s v="Mr. Kevin "/>
    <n v="28.34"/>
    <x v="1"/>
    <n v="8.18"/>
    <x v="0"/>
    <s v="No"/>
    <s v="No"/>
    <s v="No"/>
    <n v="0"/>
    <s v="yes"/>
    <s v="6 Dec 1974"/>
    <x v="19"/>
    <n v="32760.48"/>
    <s v="tier - 1"/>
    <s v="tier - 1"/>
    <s v="R1011"/>
  </r>
  <r>
    <s v="Id279"/>
    <s v="Ms. Joan "/>
    <n v="17.765000000000001"/>
    <x v="3"/>
    <n v="5.62"/>
    <x v="2"/>
    <s v="No"/>
    <s v="No"/>
    <s v="No"/>
    <n v="0"/>
    <s v="yes"/>
    <s v="9 Jul 1990"/>
    <x v="3"/>
    <n v="32734.19"/>
    <s v="tier - 2"/>
    <s v="tier - 1"/>
    <s v="R1012"/>
  </r>
  <r>
    <s v="Id280"/>
    <s v="Mr. Christopher "/>
    <n v="36.119999999999997"/>
    <x v="0"/>
    <n v="5.82"/>
    <x v="1"/>
    <s v="No"/>
    <s v="No"/>
    <s v="No"/>
    <n v="0"/>
    <s v="yes"/>
    <s v="30 Sep 1990"/>
    <x v="3"/>
    <n v="32716.2"/>
    <s v="tier - 1"/>
    <s v="tier - 2"/>
    <s v="R1011"/>
  </r>
  <r>
    <s v="Id281"/>
    <s v="Ms. Kacy "/>
    <n v="23.19"/>
    <x v="2"/>
    <n v="7.66"/>
    <x v="0"/>
    <s v="No"/>
    <s v="No"/>
    <s v="No"/>
    <n v="0"/>
    <s v="yes"/>
    <s v="1 Nov 1968"/>
    <x v="0"/>
    <n v="32686.080000000002"/>
    <s v="tier - 2"/>
    <s v="tier - 3"/>
    <s v="R1011"/>
  </r>
  <r>
    <s v="Id282"/>
    <s v="Mr. Benjamin "/>
    <n v="35.99"/>
    <x v="0"/>
    <n v="4.2300000000000004"/>
    <x v="2"/>
    <s v="No"/>
    <s v="No"/>
    <s v="No"/>
    <n v="0"/>
    <s v="yes"/>
    <s v="13 Jul 1990"/>
    <x v="3"/>
    <n v="32672.11"/>
    <s v="tier - 1"/>
    <s v="tier - 1"/>
    <s v="R1011"/>
  </r>
  <r>
    <s v="Id283"/>
    <s v="Mr. Xaviour "/>
    <n v="30.25"/>
    <x v="0"/>
    <n v="5.58"/>
    <x v="2"/>
    <s v="No"/>
    <s v="No"/>
    <s v="Yes"/>
    <n v="1"/>
    <s v="yes"/>
    <s v="8 Oct 2003"/>
    <x v="39"/>
    <n v="32548.34"/>
    <s v="tier - 1"/>
    <s v="tier - 2"/>
    <s v="R1013"/>
  </r>
  <r>
    <s v="Id284"/>
    <s v="Mr. Michael "/>
    <n v="26.24"/>
    <x v="1"/>
    <n v="6.26"/>
    <x v="1"/>
    <s v="yes"/>
    <s v="No"/>
    <s v="No"/>
    <n v="0"/>
    <s v="yes"/>
    <s v="19 Sep 1976"/>
    <x v="1"/>
    <n v="32485.46"/>
    <s v="tier - 2"/>
    <s v="tier - 1"/>
    <s v="R1011"/>
  </r>
  <r>
    <s v="Id285"/>
    <s v="Mr. Bradley "/>
    <n v="31.36"/>
    <x v="0"/>
    <n v="10.6"/>
    <x v="0"/>
    <s v="yes"/>
    <s v="No"/>
    <s v="No"/>
    <n v="0"/>
    <s v="yes"/>
    <s v="27 Sep 1981"/>
    <x v="36"/>
    <n v="32462.35"/>
    <s v="tier - 2"/>
    <s v="tier - 2"/>
    <s v="R1011"/>
  </r>
  <r>
    <s v="Id286"/>
    <s v="Ms. Andrea "/>
    <n v="25.69"/>
    <x v="1"/>
    <n v="4.78"/>
    <x v="2"/>
    <s v="yes"/>
    <s v="No"/>
    <s v="No"/>
    <n v="0"/>
    <s v="yes"/>
    <s v="9 Aug 1976"/>
    <x v="1"/>
    <n v="32430.22"/>
    <s v="tier - 2"/>
    <s v="tier - 3"/>
    <s v="R1011"/>
  </r>
  <r>
    <s v="Id287"/>
    <s v="Ms. Nancy "/>
    <n v="25.46"/>
    <x v="1"/>
    <n v="6.03"/>
    <x v="1"/>
    <s v="No"/>
    <s v="No"/>
    <s v="No"/>
    <n v="2"/>
    <s v="yes"/>
    <s v="19 Oct 1972"/>
    <x v="28"/>
    <n v="32428.63"/>
    <s v="tier - 2"/>
    <s v="tier - 2"/>
    <s v="R1011"/>
  </r>
  <r>
    <s v="Id288"/>
    <s v="Mr. Matt "/>
    <n v="31.83"/>
    <x v="0"/>
    <n v="11.55"/>
    <x v="0"/>
    <s v="yes"/>
    <s v="No"/>
    <s v="No"/>
    <n v="1"/>
    <s v="yes"/>
    <s v="2 Dec 1986"/>
    <x v="26"/>
    <n v="32288.49"/>
    <s v="tier - 2"/>
    <s v="tier - 2"/>
    <s v="R1011"/>
  </r>
  <r>
    <s v="Id289"/>
    <s v="Mr. Lee "/>
    <n v="24.43"/>
    <x v="2"/>
    <n v="7.59"/>
    <x v="0"/>
    <s v="yes"/>
    <s v="No"/>
    <s v="No"/>
    <n v="1"/>
    <s v="yes"/>
    <s v="17 Dec 1975"/>
    <x v="27"/>
    <n v="32259.96"/>
    <s v="tier - 2"/>
    <s v="tier - 3"/>
    <s v="R1012"/>
  </r>
  <r>
    <s v="Id290"/>
    <s v="Mr. Chris "/>
    <n v="41.9"/>
    <x v="0"/>
    <n v="4.26"/>
    <x v="2"/>
    <s v="No"/>
    <s v="No"/>
    <s v="No"/>
    <n v="0"/>
    <s v="yes"/>
    <s v="8 Sep 1994"/>
    <x v="6"/>
    <n v="32222.81"/>
    <s v="tier - 2"/>
    <s v="tier - 1"/>
    <s v="R1011"/>
  </r>
  <r>
    <s v="Id291"/>
    <s v="Mr. Erik "/>
    <n v="22.88"/>
    <x v="2"/>
    <n v="5.9"/>
    <x v="1"/>
    <s v="yes"/>
    <s v="No"/>
    <s v="Yes"/>
    <n v="1"/>
    <s v="yes"/>
    <s v="11 Sep 1969"/>
    <x v="16"/>
    <n v="32192.76"/>
    <s v="tier - 1"/>
    <s v="tier - 2"/>
    <s v="R1011"/>
  </r>
  <r>
    <s v="Id292"/>
    <s v="Mr. Rod "/>
    <n v="29.734999999999999"/>
    <x v="1"/>
    <n v="7.79"/>
    <x v="0"/>
    <s v="No"/>
    <s v="No"/>
    <s v="No"/>
    <n v="0"/>
    <s v="No"/>
    <s v="10 Nov 1978"/>
    <x v="9"/>
    <n v="32108.66"/>
    <s v="tier - 1"/>
    <s v="tier - 3"/>
    <s v="R1017"/>
  </r>
  <r>
    <s v="Id293"/>
    <s v="Mr. Joey "/>
    <n v="40.74"/>
    <x v="0"/>
    <n v="5.28"/>
    <x v="2"/>
    <s v="No"/>
    <s v="No"/>
    <s v="Yes"/>
    <n v="1"/>
    <s v="yes"/>
    <s v="13 Sep 1993"/>
    <x v="20"/>
    <n v="32086.21"/>
    <s v="tier - 1"/>
    <s v="tier - 3"/>
    <s v="R1011"/>
  </r>
  <r>
    <s v="Id294"/>
    <s v="Ms. Hillary "/>
    <n v="24.14"/>
    <x v="2"/>
    <n v="5.87"/>
    <x v="1"/>
    <s v="No"/>
    <s v="No"/>
    <s v="No"/>
    <n v="2"/>
    <s v="yes"/>
    <s v="21 Sep 1972"/>
    <x v="28"/>
    <n v="31980.89"/>
    <s v="tier - 2"/>
    <s v="tier - 1"/>
    <s v="R1011"/>
  </r>
  <r>
    <s v="Id295"/>
    <s v="Mr. Eric "/>
    <n v="25.15"/>
    <x v="1"/>
    <n v="9.08"/>
    <x v="0"/>
    <s v="yes"/>
    <s v="No"/>
    <s v="No"/>
    <n v="1"/>
    <s v="yes"/>
    <s v="25 Sep 1975"/>
    <x v="27"/>
    <n v="31897.1"/>
    <s v="tier - 2"/>
    <s v="tier - 3"/>
    <s v="R1011"/>
  </r>
  <r>
    <s v="Id296"/>
    <s v="Mr. Nicolas "/>
    <n v="28.71"/>
    <x v="1"/>
    <n v="5.2"/>
    <x v="2"/>
    <s v="No"/>
    <s v="No"/>
    <s v="No"/>
    <n v="1"/>
    <s v="yes"/>
    <s v="10 Sep 1984"/>
    <x v="32"/>
    <n v="31743.919999999998"/>
    <s v="tier - 2"/>
    <s v="tier - 1"/>
    <s v="R1011"/>
  </r>
  <r>
    <s v="Id297"/>
    <s v="Mr. Marcel "/>
    <n v="23"/>
    <x v="2"/>
    <n v="5.48"/>
    <x v="2"/>
    <s v="No"/>
    <s v="No"/>
    <s v="No"/>
    <n v="0"/>
    <s v="yes"/>
    <s v="14 Oct 1977"/>
    <x v="29"/>
    <n v="31736.7"/>
    <s v="tier - 2"/>
    <s v="tier - 2"/>
    <s v="R1012"/>
  </r>
  <r>
    <s v="Id298"/>
    <s v="Ms. Ashley "/>
    <n v="36.86"/>
    <x v="0"/>
    <n v="11.95"/>
    <x v="0"/>
    <s v="No"/>
    <s v="No"/>
    <s v="No"/>
    <n v="0"/>
    <s v="No"/>
    <s v="13 Dec 1960"/>
    <x v="15"/>
    <n v="31620"/>
    <s v="tier - 2"/>
    <s v="tier - 1"/>
    <s v="R1024"/>
  </r>
  <r>
    <s v="Id299"/>
    <s v="Mr. Evan "/>
    <n v="24.25"/>
    <x v="2"/>
    <n v="8.6999999999999993"/>
    <x v="0"/>
    <s v="yes"/>
    <s v="No"/>
    <s v="No"/>
    <n v="1"/>
    <s v="yes"/>
    <s v="29 Oct 1975"/>
    <x v="27"/>
    <n v="31591.82"/>
    <s v="tier - 2"/>
    <s v="tier - 1"/>
    <s v="R1011"/>
  </r>
  <r>
    <s v="Id300"/>
    <s v="Ms. Krisana "/>
    <n v="23.85"/>
    <x v="2"/>
    <n v="7.84"/>
    <x v="0"/>
    <s v="No"/>
    <s v="No"/>
    <s v="No"/>
    <n v="0"/>
    <s v="yes"/>
    <s v="8 Oct 1974"/>
    <x v="19"/>
    <n v="31368.81"/>
    <s v="tier - 2"/>
    <s v="tier - 3"/>
    <s v="R1011"/>
  </r>
  <r>
    <s v="Id301"/>
    <s v="Mr. Kyle "/>
    <n v="40.020000000000003"/>
    <x v="0"/>
    <n v="5.19"/>
    <x v="2"/>
    <s v="yes"/>
    <s v="No"/>
    <s v="No"/>
    <n v="1"/>
    <s v="yes"/>
    <s v="27 Sep 1995"/>
    <x v="40"/>
    <n v="31328.27"/>
    <s v="tier - 2"/>
    <s v="tier - 2"/>
    <s v="R1011"/>
  </r>
  <r>
    <s v="Id302"/>
    <s v="Ms. Kate "/>
    <n v="19.170000000000002"/>
    <x v="2"/>
    <n v="8.41"/>
    <x v="0"/>
    <s v="No"/>
    <s v="No"/>
    <s v="No"/>
    <n v="0"/>
    <s v="yes"/>
    <s v="9 Jul 1968"/>
    <x v="0"/>
    <n v="31322.53"/>
    <s v="tier - 2"/>
    <s v="tier - 1"/>
    <s v="R1011"/>
  </r>
  <r>
    <s v="Id303"/>
    <s v="Mr. Martin "/>
    <n v="43.53"/>
    <x v="0"/>
    <n v="5.86"/>
    <x v="1"/>
    <s v="yes"/>
    <s v="yes"/>
    <s v="No"/>
    <n v="2"/>
    <s v="yes"/>
    <s v="22 Jul 2000"/>
    <x v="21"/>
    <n v="31234.560000000001"/>
    <s v="tier - 1"/>
    <s v="tier - 1"/>
    <s v="R1011"/>
  </r>
  <r>
    <s v="Id304"/>
    <s v="Ms. Stacey "/>
    <n v="46.06"/>
    <x v="0"/>
    <n v="4.18"/>
    <x v="2"/>
    <s v="No"/>
    <s v="yes"/>
    <s v="No"/>
    <n v="1"/>
    <s v="yes"/>
    <s v="9 Nov 2004"/>
    <x v="41"/>
    <n v="31196.61"/>
    <s v="tier - 2"/>
    <s v="tier - 1"/>
    <s v="R1011"/>
  </r>
  <r>
    <s v="Id305"/>
    <s v="Ms. Christine "/>
    <n v="29.92"/>
    <x v="1"/>
    <n v="11.99"/>
    <x v="0"/>
    <s v="yes"/>
    <s v="No"/>
    <s v="No"/>
    <n v="2"/>
    <s v="yes"/>
    <s v="9 Sep 1961"/>
    <x v="12"/>
    <n v="30942.19"/>
    <s v="tier - 2"/>
    <s v="tier - 2"/>
    <s v="R1013"/>
  </r>
  <r>
    <s v="Id306"/>
    <s v="Ms. Sarah "/>
    <n v="28.46"/>
    <x v="1"/>
    <n v="4.8499999999999996"/>
    <x v="2"/>
    <s v="yes"/>
    <s v="No"/>
    <s v="No"/>
    <n v="1"/>
    <s v="yes"/>
    <s v="5 Sep 1988"/>
    <x v="23"/>
    <n v="30763.01"/>
    <s v="tier - 2"/>
    <s v="tier - 1"/>
    <s v="R1011"/>
  </r>
  <r>
    <s v="Id307"/>
    <s v="Ms. Megan "/>
    <n v="24.56"/>
    <x v="2"/>
    <n v="6.18"/>
    <x v="1"/>
    <s v="yes"/>
    <s v="No"/>
    <s v="Yes"/>
    <n v="1"/>
    <s v="yes"/>
    <s v="21 Dec 1983"/>
    <x v="33"/>
    <n v="30724.44"/>
    <s v="tier - 2"/>
    <s v="tier - 3"/>
    <s v="R1011"/>
  </r>
  <r>
    <s v="Id308"/>
    <s v="Mr. Jason "/>
    <n v="41.19"/>
    <x v="0"/>
    <n v="6.37"/>
    <x v="1"/>
    <s v="No"/>
    <s v="No"/>
    <s v="No"/>
    <n v="0"/>
    <s v="yes"/>
    <s v="21 Sep 1999"/>
    <x v="35"/>
    <n v="30697.71"/>
    <s v="tier - 1"/>
    <s v="tier - 2"/>
    <s v="R1011"/>
  </r>
  <r>
    <s v="Id309"/>
    <s v="Ms. Michele "/>
    <n v="18.63"/>
    <x v="2"/>
    <n v="9.81"/>
    <x v="0"/>
    <s v="yes"/>
    <s v="No"/>
    <s v="No"/>
    <n v="2"/>
    <s v="yes"/>
    <s v="11 Nov 1970"/>
    <x v="2"/>
    <n v="30625.65"/>
    <s v="tier - 2"/>
    <s v="tier - 3"/>
    <s v="R1011"/>
  </r>
  <r>
    <s v="Id310"/>
    <s v="Ms. Nikki "/>
    <n v="26.26"/>
    <x v="1"/>
    <n v="11.8"/>
    <x v="0"/>
    <s v="yes"/>
    <s v="No"/>
    <s v="No"/>
    <n v="1"/>
    <s v="yes"/>
    <s v="10 Aug 1986"/>
    <x v="26"/>
    <n v="30530.5"/>
    <s v="tier - 2"/>
    <s v="tier - 1"/>
    <s v="R1011"/>
  </r>
  <r>
    <s v="Id311"/>
    <s v="Mr. Philip "/>
    <n v="22.37"/>
    <x v="2"/>
    <n v="5.86"/>
    <x v="1"/>
    <s v="yes"/>
    <s v="No"/>
    <s v="Yes"/>
    <n v="1"/>
    <s v="yes"/>
    <s v="3 Sep 1983"/>
    <x v="33"/>
    <n v="30457.37"/>
    <s v="tier - 2"/>
    <s v="tier - 1"/>
    <s v="R1012"/>
  </r>
  <r>
    <s v="Id312"/>
    <s v="Mr. Bryan "/>
    <n v="39.619999999999997"/>
    <x v="0"/>
    <n v="4.28"/>
    <x v="2"/>
    <s v="No"/>
    <s v="No"/>
    <s v="No"/>
    <n v="1"/>
    <s v="yes"/>
    <s v="28 Oct 1998"/>
    <x v="44"/>
    <n v="30422.03"/>
    <s v="tier - 2"/>
    <s v="tier - 3"/>
    <s v="R1011"/>
  </r>
  <r>
    <s v="Id313"/>
    <s v="Mr. Timothy "/>
    <n v="18.329999999999998"/>
    <x v="3"/>
    <n v="4.16"/>
    <x v="2"/>
    <s v="yes"/>
    <s v="No"/>
    <s v="No"/>
    <n v="0"/>
    <s v="yes"/>
    <s v="3 Sep 1976"/>
    <x v="1"/>
    <n v="30409.53"/>
    <s v="tier - 2"/>
    <s v="tier - 3"/>
    <s v="R1012"/>
  </r>
  <r>
    <s v="Id314"/>
    <s v="  "/>
    <n v="17.11"/>
    <x v="3"/>
    <n v="4.9800000000000004"/>
    <x v="2"/>
    <s v="yes"/>
    <s v="No"/>
    <s v="Yes"/>
    <n v="1"/>
    <s v="yes"/>
    <s v="30 Jul 1969"/>
    <x v="16"/>
    <n v="30366.93"/>
    <s v="tier - 2"/>
    <s v="tier - 2"/>
    <s v="R1011"/>
  </r>
  <r>
    <s v="Id315"/>
    <s v="Ms. Jeanie "/>
    <n v="43.5"/>
    <x v="0"/>
    <n v="6.38"/>
    <x v="1"/>
    <s v="No"/>
    <s v="yes"/>
    <s v="No"/>
    <n v="1"/>
    <s v="yes"/>
    <s v="1 Jun 2004"/>
    <x v="39"/>
    <n v="30328.27"/>
    <s v="tier - 2"/>
    <s v="tier - 2"/>
    <s v="R1011"/>
  </r>
  <r>
    <s v="Id316"/>
    <s v="Mr. Greg "/>
    <n v="25.364999999999998"/>
    <x v="1"/>
    <n v="5.19"/>
    <x v="2"/>
    <s v="No"/>
    <s v="No"/>
    <s v="No"/>
    <n v="2"/>
    <s v="No"/>
    <s v="24 Jul 1972"/>
    <x v="28"/>
    <n v="30284.639999999999"/>
    <s v="tier - 1"/>
    <s v="tier - 1"/>
    <s v="R1012"/>
  </r>
  <r>
    <s v="Id317"/>
    <s v="Mr. John "/>
    <n v="28.594999999999999"/>
    <x v="1"/>
    <n v="10.210000000000001"/>
    <x v="0"/>
    <s v="No"/>
    <s v="No"/>
    <s v="No"/>
    <n v="0"/>
    <s v="No"/>
    <s v="15 Sep 1962"/>
    <x v="5"/>
    <n v="30260"/>
    <s v="tier - 1"/>
    <s v="tier - 1"/>
    <s v="R1014"/>
  </r>
  <r>
    <s v="Id318"/>
    <s v="Mr. Aliaksandr "/>
    <n v="29.83"/>
    <x v="1"/>
    <n v="9.6999999999999993"/>
    <x v="0"/>
    <s v="yes"/>
    <s v="No"/>
    <s v="Yes"/>
    <n v="1"/>
    <s v="yes"/>
    <s v="13 Sep 1963"/>
    <x v="8"/>
    <n v="30184.94"/>
    <s v="tier - 1"/>
    <s v="tier - 1"/>
    <s v="R1014"/>
  </r>
  <r>
    <s v="Id319"/>
    <s v="Mr. Jason "/>
    <n v="24.7"/>
    <x v="2"/>
    <n v="10.25"/>
    <x v="0"/>
    <s v="No"/>
    <s v="No"/>
    <s v="No"/>
    <n v="3"/>
    <s v="No"/>
    <s v="11 Aug 1958"/>
    <x v="7"/>
    <n v="30166.62"/>
    <s v="tier - 1"/>
    <s v="tier - 3"/>
    <s v="R1012"/>
  </r>
  <r>
    <s v="Id320"/>
    <s v="Ms. Sheera "/>
    <n v="17.940000000000001"/>
    <x v="3"/>
    <n v="9.77"/>
    <x v="0"/>
    <s v="No"/>
    <s v="No"/>
    <s v="No"/>
    <n v="0"/>
    <s v="yes"/>
    <s v="25 Dec 1971"/>
    <x v="14"/>
    <n v="30134.75"/>
    <s v="tier - 2"/>
    <s v="tier - 3"/>
    <s v="R1011"/>
  </r>
  <r>
    <s v="Id321"/>
    <s v="Ms. Janice "/>
    <n v="21.08"/>
    <x v="2"/>
    <n v="4.83"/>
    <x v="2"/>
    <s v="No"/>
    <s v="No"/>
    <s v="Yes"/>
    <n v="1"/>
    <s v="yes"/>
    <s v="2 Sep 1979"/>
    <x v="18"/>
    <n v="30095.97"/>
    <s v="tier - 2"/>
    <s v="tier - 3"/>
    <s v="R1011"/>
  </r>
  <r>
    <s v="Id322"/>
    <s v="Mr. Timothy "/>
    <n v="37.715000000000003"/>
    <x v="0"/>
    <n v="10.86"/>
    <x v="0"/>
    <s v="yes"/>
    <s v="No"/>
    <s v="No"/>
    <n v="0"/>
    <s v="No"/>
    <s v="16 Jun 1967"/>
    <x v="22"/>
    <n v="30063.58"/>
    <s v="tier - 1"/>
    <s v="tier - 1"/>
    <s v="R1012"/>
  </r>
  <r>
    <s v="Id323"/>
    <s v="Mr. Alan "/>
    <n v="22.39"/>
    <x v="2"/>
    <n v="9.5299999999999994"/>
    <x v="0"/>
    <s v="yes"/>
    <s v="No"/>
    <s v="No"/>
    <n v="0"/>
    <s v="yes"/>
    <s v="4 Aug 1981"/>
    <x v="36"/>
    <n v="30026.87"/>
    <s v="tier - 2"/>
    <s v="tier - 3"/>
    <s v="R1012"/>
  </r>
  <r>
    <s v="Id324"/>
    <s v="Mr. Michael "/>
    <n v="28.78"/>
    <x v="1"/>
    <n v="5.68"/>
    <x v="2"/>
    <s v="No"/>
    <s v="No"/>
    <s v="No"/>
    <n v="0"/>
    <s v="yes"/>
    <s v="5 Oct 1991"/>
    <x v="42"/>
    <n v="29969.67"/>
    <s v="tier - 1"/>
    <s v="tier - 1"/>
    <s v="R1011"/>
  </r>
  <r>
    <s v="Id325"/>
    <s v="Ms. Marie-France "/>
    <n v="18.329999999999998"/>
    <x v="3"/>
    <n v="5.57"/>
    <x v="2"/>
    <s v="yes"/>
    <s v="No"/>
    <s v="No"/>
    <n v="0"/>
    <s v="yes"/>
    <s v="12 Jun 1976"/>
    <x v="1"/>
    <n v="29933.75"/>
    <s v="tier - 1"/>
    <s v="tier - 1"/>
    <s v="R1011"/>
  </r>
  <r>
    <s v="Id326"/>
    <s v="Mr. Erik "/>
    <n v="26.39"/>
    <x v="1"/>
    <n v="4.58"/>
    <x v="2"/>
    <s v="yes"/>
    <s v="No"/>
    <s v="No"/>
    <n v="1"/>
    <s v="yes"/>
    <s v="30 Dec 1988"/>
    <x v="23"/>
    <n v="29929.56"/>
    <s v="tier - 1"/>
    <s v="tier - 1"/>
    <s v="R1011"/>
  </r>
  <r>
    <s v="Id327"/>
    <s v="Mr. Andrew "/>
    <n v="19.260000000000002"/>
    <x v="2"/>
    <n v="8.9600000000000009"/>
    <x v="0"/>
    <s v="yes"/>
    <s v="No"/>
    <s v="No"/>
    <n v="1"/>
    <s v="yes"/>
    <s v="19 Aug 1975"/>
    <x v="27"/>
    <n v="29899.25"/>
    <s v="tier - 1"/>
    <s v="tier - 3"/>
    <s v="R1011"/>
  </r>
  <r>
    <s v="Id328"/>
    <s v="Mr. Anthony "/>
    <n v="26.92"/>
    <x v="1"/>
    <n v="6.09"/>
    <x v="1"/>
    <s v="No"/>
    <s v="No"/>
    <s v="No"/>
    <n v="0"/>
    <s v="yes"/>
    <s v="30 Dec 1989"/>
    <x v="4"/>
    <n v="29852.48"/>
    <s v="tier - 1"/>
    <s v="tier - 3"/>
    <s v="R1011"/>
  </r>
  <r>
    <s v="Id329"/>
    <s v="Mr. Chris "/>
    <n v="19.73"/>
    <x v="2"/>
    <n v="4.3600000000000003"/>
    <x v="2"/>
    <s v="No"/>
    <s v="No"/>
    <s v="No"/>
    <n v="0"/>
    <s v="yes"/>
    <s v="29 Oct 1982"/>
    <x v="37"/>
    <n v="29818.76"/>
    <s v="tier - 1"/>
    <s v="tier - 1"/>
    <s v="R1012"/>
  </r>
  <r>
    <s v="Id330"/>
    <s v="Mr. Yu "/>
    <n v="23.56"/>
    <x v="2"/>
    <n v="11.74"/>
    <x v="0"/>
    <s v="yes"/>
    <s v="No"/>
    <s v="No"/>
    <n v="0"/>
    <s v="yes"/>
    <s v="13 Aug 1981"/>
    <x v="36"/>
    <n v="29816.639999999999"/>
    <s v="tier - 1"/>
    <s v="tier - 2"/>
    <s v="R1011"/>
  </r>
  <r>
    <s v="Id331"/>
    <s v="Mr. Caleb "/>
    <n v="37.67"/>
    <x v="0"/>
    <n v="5.89"/>
    <x v="1"/>
    <s v="No"/>
    <s v="No"/>
    <s v="No"/>
    <n v="1"/>
    <s v="yes"/>
    <s v="20 Jun 1998"/>
    <x v="44"/>
    <n v="29760.6"/>
    <s v="tier - 1"/>
    <s v="tier - 2"/>
    <s v="R1011"/>
  </r>
  <r>
    <s v="Id332"/>
    <s v="Mr. Jason "/>
    <n v="18.73"/>
    <x v="2"/>
    <n v="10.64"/>
    <x v="0"/>
    <s v="No"/>
    <s v="No"/>
    <s v="No"/>
    <n v="2"/>
    <s v="yes"/>
    <s v="23 Aug 1973"/>
    <x v="30"/>
    <n v="29757.69"/>
    <s v="tier - 1"/>
    <s v="tier - 3"/>
    <s v="R1011"/>
  </r>
  <r>
    <s v="Id333"/>
    <s v="Ms. Angela "/>
    <n v="33.090000000000003"/>
    <x v="0"/>
    <n v="6.06"/>
    <x v="1"/>
    <s v="No"/>
    <s v="No"/>
    <s v="Yes"/>
    <n v="1"/>
    <s v="yes"/>
    <s v="27 Jul 1993"/>
    <x v="20"/>
    <n v="29622.69"/>
    <s v="tier - 1"/>
    <s v="tier - 1"/>
    <s v="R1011"/>
  </r>
  <r>
    <s v="Id334"/>
    <s v="Mr. Keith "/>
    <n v="18.329999999999998"/>
    <x v="3"/>
    <n v="7.46"/>
    <x v="0"/>
    <s v="yes"/>
    <s v="No"/>
    <s v="No"/>
    <n v="1"/>
    <s v="yes"/>
    <s v="3 Nov 1975"/>
    <x v="27"/>
    <n v="29583.8"/>
    <s v="tier - 1"/>
    <s v="tier - 1"/>
    <s v="R1011"/>
  </r>
  <r>
    <s v="Id335"/>
    <s v="Ms. Emma "/>
    <n v="27.74"/>
    <x v="1"/>
    <n v="4.68"/>
    <x v="2"/>
    <s v="yes"/>
    <s v="No"/>
    <s v="No"/>
    <n v="2"/>
    <s v="yes"/>
    <s v="20 Oct 1959"/>
    <x v="10"/>
    <n v="29523.17"/>
    <s v="tier - 1"/>
    <s v="tier - 2"/>
    <s v="R1024"/>
  </r>
  <r>
    <s v="Id336"/>
    <s v="Mr. Nathan "/>
    <n v="24.2"/>
    <x v="2"/>
    <n v="6.15"/>
    <x v="1"/>
    <s v="No"/>
    <s v="No"/>
    <s v="No"/>
    <n v="1"/>
    <s v="yes"/>
    <s v="16 Jul 1987"/>
    <x v="38"/>
    <n v="29443.59"/>
    <s v="tier - 1"/>
    <s v="tier - 1"/>
    <s v="R1011"/>
  </r>
  <r>
    <s v="Id337"/>
    <s v="Ms. Kathryn "/>
    <n v="22.03"/>
    <x v="2"/>
    <n v="4.28"/>
    <x v="2"/>
    <s v="yes"/>
    <s v="No"/>
    <s v="No"/>
    <n v="0"/>
    <s v="yes"/>
    <s v="7 Nov 1985"/>
    <x v="17"/>
    <n v="29352.560000000001"/>
    <s v="tier - 1"/>
    <s v="tier - 1"/>
    <s v="R1011"/>
  </r>
  <r>
    <s v="Id338"/>
    <s v="Ms. Elizabeth "/>
    <n v="26.885000000000002"/>
    <x v="1"/>
    <n v="9.86"/>
    <x v="0"/>
    <s v="No"/>
    <s v="No"/>
    <s v="No"/>
    <n v="3"/>
    <s v="yes"/>
    <s v="5 Jun 1958"/>
    <x v="46"/>
    <n v="29330.98"/>
    <s v="tier - 1"/>
    <s v="tier - 2"/>
    <s v="R1012"/>
  </r>
  <r>
    <s v="Id339"/>
    <s v="Mr. Ben "/>
    <n v="16.36"/>
    <x v="3"/>
    <n v="11.19"/>
    <x v="0"/>
    <s v="No"/>
    <s v="No"/>
    <s v="No"/>
    <n v="0"/>
    <s v="yes"/>
    <s v="21 Jul 1978"/>
    <x v="9"/>
    <n v="29227.599999999999"/>
    <s v="tier - 1"/>
    <s v="tier - 3"/>
    <s v="R1012"/>
  </r>
  <r>
    <s v="Id340"/>
    <s v="Ms. Cheryl "/>
    <n v="32.299999999999997"/>
    <x v="0"/>
    <n v="4.8899999999999997"/>
    <x v="2"/>
    <s v="yes"/>
    <s v="No"/>
    <s v="Yes"/>
    <n v="1"/>
    <s v="No"/>
    <s v="9 Jul 1969"/>
    <x v="16"/>
    <n v="29186.48"/>
    <s v="tier - 1"/>
    <s v="tier - 3"/>
    <s v="R1024"/>
  </r>
  <r>
    <s v="Id341"/>
    <s v="Ms. Kimberly "/>
    <n v="16.05"/>
    <x v="3"/>
    <n v="4.3499999999999996"/>
    <x v="2"/>
    <s v="yes"/>
    <s v="No"/>
    <s v="No"/>
    <n v="0"/>
    <s v="yes"/>
    <s v="8 Nov 1976"/>
    <x v="1"/>
    <n v="29160.39"/>
    <s v="tier - 1"/>
    <s v="tier - 2"/>
    <s v="R1011"/>
  </r>
  <r>
    <s v="Id342"/>
    <s v="Ms. Cynthia "/>
    <n v="29.07"/>
    <x v="1"/>
    <n v="8.66"/>
    <x v="0"/>
    <s v="yes"/>
    <s v="No"/>
    <s v="No"/>
    <n v="2"/>
    <s v="yes"/>
    <s v="24 Dec 1961"/>
    <x v="12"/>
    <n v="29141.360000000001"/>
    <s v="tier - 1"/>
    <s v="tier - 3"/>
    <s v="R1012"/>
  </r>
  <r>
    <s v="Id343"/>
    <s v="Ms. Jessica "/>
    <n v="17.43"/>
    <x v="3"/>
    <n v="8.64"/>
    <x v="0"/>
    <s v="No"/>
    <s v="No"/>
    <s v="No"/>
    <n v="0"/>
    <s v="yes"/>
    <s v="29 Nov 1978"/>
    <x v="9"/>
    <n v="29114.77"/>
    <s v="tier - 1"/>
    <s v="tier - 1"/>
    <s v="R1011"/>
  </r>
  <r>
    <s v="Id344"/>
    <s v="Mr. Bruce "/>
    <n v="19.329999999999998"/>
    <x v="2"/>
    <n v="4.2699999999999996"/>
    <x v="2"/>
    <s v="No"/>
    <s v="No"/>
    <s v="No"/>
    <n v="0"/>
    <s v="yes"/>
    <s v="14 Jul 1980"/>
    <x v="25"/>
    <n v="29114.21"/>
    <s v="tier - 1"/>
    <s v="tier - 3"/>
    <s v="R1011"/>
  </r>
  <r>
    <s v="Id345"/>
    <s v="Ms. Allison "/>
    <n v="30.52"/>
    <x v="0"/>
    <n v="4.21"/>
    <x v="2"/>
    <s v="No"/>
    <s v="No"/>
    <s v="No"/>
    <n v="1"/>
    <s v="yes"/>
    <s v="7 Jul 1992"/>
    <x v="34"/>
    <n v="29007.82"/>
    <s v="tier - 1"/>
    <s v="tier - 3"/>
    <s v="R1011"/>
  </r>
  <r>
    <s v="Id346"/>
    <s v="Mr. Alex "/>
    <n v="39.21"/>
    <x v="0"/>
    <n v="5.04"/>
    <x v="2"/>
    <s v="No"/>
    <s v="No"/>
    <s v="Yes"/>
    <n v="1"/>
    <s v="yes"/>
    <s v="1 Sep 2003"/>
    <x v="39"/>
    <n v="28998.68"/>
    <s v="tier - 1"/>
    <s v="tier - 3"/>
    <s v="R1011"/>
  </r>
  <r>
    <s v="Id347"/>
    <s v="Ms. Gabriela "/>
    <n v="26.98"/>
    <x v="1"/>
    <n v="5.21"/>
    <x v="2"/>
    <s v="yes"/>
    <s v="No"/>
    <s v="No"/>
    <n v="2"/>
    <s v="yes"/>
    <s v="5 Dec 1959"/>
    <x v="10"/>
    <n v="28950.47"/>
    <s v="tier - 1"/>
    <s v="tier - 1"/>
    <s v="R1012"/>
  </r>
  <r>
    <s v="Id348"/>
    <s v="Ms. Sharon "/>
    <n v="25.84"/>
    <x v="1"/>
    <n v="8.83"/>
    <x v="0"/>
    <s v="No"/>
    <s v="No"/>
    <s v="No"/>
    <n v="0"/>
    <s v="No"/>
    <s v="25 Jul 1962"/>
    <x v="5"/>
    <n v="28923.14"/>
    <s v="tier - 1"/>
    <s v="tier - 1"/>
    <s v="R1012"/>
  </r>
  <r>
    <s v="Id349"/>
    <s v="Mr. Jason "/>
    <n v="28.31"/>
    <x v="1"/>
    <n v="8.4700000000000006"/>
    <x v="0"/>
    <s v="yes"/>
    <s v="No"/>
    <s v="No"/>
    <n v="2"/>
    <s v="yes"/>
    <s v="3 Aug 1961"/>
    <x v="12"/>
    <n v="28868.66"/>
    <s v="tier - 1"/>
    <s v="tier - 2"/>
    <s v="R1012"/>
  </r>
  <r>
    <s v="Id350"/>
    <s v="Ms. Chelsey "/>
    <n v="23.94"/>
    <x v="2"/>
    <n v="4.2"/>
    <x v="2"/>
    <s v="No"/>
    <s v="No"/>
    <s v="No"/>
    <n v="0"/>
    <s v="yes"/>
    <s v="5 Dec 1990"/>
    <x v="3"/>
    <n v="28716.14"/>
    <s v="tier - 1"/>
    <s v="tier - 3"/>
    <s v="R1011"/>
  </r>
  <r>
    <s v="Id351"/>
    <s v="Mr. Devon "/>
    <n v="20.03"/>
    <x v="2"/>
    <n v="6.14"/>
    <x v="1"/>
    <s v="yes"/>
    <s v="No"/>
    <s v="No"/>
    <n v="0"/>
    <s v="yes"/>
    <s v="27 Sep 1985"/>
    <x v="17"/>
    <n v="28542.86"/>
    <s v="tier - 1"/>
    <s v="tier - 3"/>
    <s v="R1011"/>
  </r>
  <r>
    <s v="Id352"/>
    <s v="Ms. Joni "/>
    <n v="41.42"/>
    <x v="0"/>
    <n v="6.07"/>
    <x v="1"/>
    <s v="No"/>
    <s v="No"/>
    <s v="No"/>
    <n v="0"/>
    <s v="No"/>
    <s v="11 Dec 1982"/>
    <x v="37"/>
    <n v="28476.73"/>
    <s v="tier - 1"/>
    <s v="tier - 2"/>
    <s v="R1012"/>
  </r>
  <r>
    <s v="Id353"/>
    <s v="Mr. Colin "/>
    <n v="36.67"/>
    <x v="0"/>
    <n v="10.210000000000001"/>
    <x v="0"/>
    <s v="No"/>
    <s v="No"/>
    <s v="No"/>
    <n v="0"/>
    <s v="No"/>
    <s v="16 Sep 1974"/>
    <x v="19"/>
    <n v="28468.92"/>
    <s v="tier - 1"/>
    <s v="tier - 1"/>
    <s v="R1012"/>
  </r>
  <r>
    <s v="Id354"/>
    <s v="Ms. Rachael "/>
    <n v="27.645"/>
    <x v="1"/>
    <n v="4.6900000000000004"/>
    <x v="2"/>
    <s v="No"/>
    <s v="No"/>
    <s v="No"/>
    <n v="0"/>
    <s v="No"/>
    <s v="2 Dec 1977"/>
    <x v="29"/>
    <n v="28340.19"/>
    <s v="tier - 1"/>
    <s v="tier - 2"/>
    <s v="R1012"/>
  </r>
  <r>
    <s v="Id355"/>
    <s v="Torres Ms. "/>
    <n v="22.72"/>
    <x v="2"/>
    <n v="5.71"/>
    <x v="1"/>
    <s v="No"/>
    <s v="No"/>
    <s v="No"/>
    <n v="0"/>
    <s v="yes"/>
    <s v="24 Dec 1990"/>
    <x v="3"/>
    <n v="28302.33"/>
    <s v="tier - 1"/>
    <s v="tier - 2"/>
    <s v="R1011"/>
  </r>
  <r>
    <s v="Id356"/>
    <s v="Ms. Marie "/>
    <n v="36.520000000000003"/>
    <x v="0"/>
    <n v="9.07"/>
    <x v="0"/>
    <s v="yes"/>
    <s v="No"/>
    <s v="Yes"/>
    <n v="1"/>
    <s v="No"/>
    <s v="25 Nov 1963"/>
    <x v="8"/>
    <n v="28287.9"/>
    <s v="tier - 1"/>
    <s v="tier - 1"/>
    <s v="R1013"/>
  </r>
  <r>
    <s v="Id357"/>
    <s v="Mr. Frank "/>
    <n v="33.96"/>
    <x v="0"/>
    <n v="4.99"/>
    <x v="2"/>
    <s v="No"/>
    <s v="No"/>
    <s v="No"/>
    <n v="0"/>
    <s v="yes"/>
    <s v="6 Sep 1999"/>
    <x v="35"/>
    <n v="28245.34"/>
    <s v="tier - 1"/>
    <s v="tier - 3"/>
    <s v="R1011"/>
  </r>
  <r>
    <s v="Id358"/>
    <s v="Mr. Jeffry "/>
    <n v="26.695"/>
    <x v="1"/>
    <n v="8.31"/>
    <x v="0"/>
    <s v="No"/>
    <s v="No"/>
    <s v="No"/>
    <n v="0"/>
    <s v="yes"/>
    <s v="22 Nov 1960"/>
    <x v="15"/>
    <n v="28101.33"/>
    <s v="tier - 1"/>
    <s v="tier - 2"/>
    <s v="R1019"/>
  </r>
  <r>
    <s v="Id359"/>
    <s v="Mr. Mike "/>
    <n v="18.45"/>
    <x v="3"/>
    <n v="5.07"/>
    <x v="2"/>
    <s v="yes"/>
    <s v="No"/>
    <s v="No"/>
    <n v="0"/>
    <s v="yes"/>
    <s v="29 Nov 1985"/>
    <x v="17"/>
    <n v="28006.94"/>
    <s v="tier - 1"/>
    <s v="tier - 2"/>
    <s v="R1011"/>
  </r>
  <r>
    <s v="Id360"/>
    <s v="Mr. Rick "/>
    <n v="33.18"/>
    <x v="0"/>
    <n v="4.79"/>
    <x v="2"/>
    <s v="No"/>
    <s v="No"/>
    <s v="No"/>
    <n v="0"/>
    <s v="yes"/>
    <s v="21 Dec 1999"/>
    <x v="35"/>
    <n v="27980.77"/>
    <s v="tier - 1"/>
    <s v="tier - 1"/>
    <s v="R1011"/>
  </r>
  <r>
    <s v="Id361"/>
    <s v="Mr. Pierre-Michel "/>
    <n v="36.1"/>
    <x v="0"/>
    <n v="11.39"/>
    <x v="0"/>
    <s v="yes"/>
    <s v="No"/>
    <s v="No"/>
    <n v="2"/>
    <s v="No"/>
    <s v="28 Jul 1961"/>
    <x v="12"/>
    <n v="27941.29"/>
    <s v="tier - 1"/>
    <s v="tier - 3"/>
    <s v="R1011"/>
  </r>
  <r>
    <s v="Id362"/>
    <s v="Mr. Daniel "/>
    <n v="22.77"/>
    <x v="2"/>
    <n v="6"/>
    <x v="1"/>
    <s v="No"/>
    <s v="No"/>
    <s v="No"/>
    <n v="0"/>
    <s v="yes"/>
    <s v="4 Jun 1991"/>
    <x v="3"/>
    <n v="27931.11"/>
    <s v="tier - 1"/>
    <s v="tier - 3"/>
    <s v="R1011"/>
  </r>
  <r>
    <s v="Id363"/>
    <s v="Mr. Brian "/>
    <n v="21.24"/>
    <x v="2"/>
    <n v="5.13"/>
    <x v="2"/>
    <s v="No"/>
    <s v="No"/>
    <s v="No"/>
    <n v="0"/>
    <s v="yes"/>
    <s v="21 Nov 1989"/>
    <x v="4"/>
    <n v="27925.86"/>
    <s v="tier - 1"/>
    <s v="tier - 2"/>
    <s v="R1011"/>
  </r>
  <r>
    <s v="Id364"/>
    <s v="Ms. Morgan "/>
    <n v="17.600000000000001"/>
    <x v="3"/>
    <n v="5.26"/>
    <x v="2"/>
    <s v="yes"/>
    <s v="No"/>
    <s v="No"/>
    <n v="0"/>
    <s v="yes"/>
    <s v="4 Dec 1985"/>
    <x v="17"/>
    <n v="27849.94"/>
    <s v="tier - 1"/>
    <s v="tier - 1"/>
    <s v="R1011"/>
  </r>
  <r>
    <s v="Id365"/>
    <s v="Ms. Caroline "/>
    <n v="26.29"/>
    <x v="1"/>
    <n v="6.84"/>
    <x v="0"/>
    <s v="No"/>
    <s v="No"/>
    <s v="No"/>
    <n v="0"/>
    <s v="yes"/>
    <s v="6 Jul 1960"/>
    <x v="15"/>
    <n v="27808.73"/>
    <s v="tier - 1"/>
    <s v="tier - 1"/>
    <s v="R1013"/>
  </r>
  <r>
    <s v="Id366"/>
    <s v="Mr. Drew "/>
    <n v="35.31"/>
    <x v="0"/>
    <n v="9.0399999999999991"/>
    <x v="0"/>
    <s v="No"/>
    <s v="No"/>
    <s v="No"/>
    <n v="0"/>
    <s v="No"/>
    <s v="6 Dec 2002"/>
    <x v="43"/>
    <n v="27724.29"/>
    <s v="tier - 1"/>
    <s v="tier - 3"/>
    <s v="R1013"/>
  </r>
  <r>
    <s v="Id367"/>
    <s v="Mr. Austin "/>
    <n v="27.04"/>
    <x v="1"/>
    <n v="4.0999999999999996"/>
    <x v="2"/>
    <s v="No"/>
    <s v="No"/>
    <s v="No"/>
    <n v="1"/>
    <s v="yes"/>
    <s v="3 Jul 1992"/>
    <x v="34"/>
    <n v="27696.11"/>
    <s v="tier - 1"/>
    <s v="tier - 2"/>
    <s v="R1011"/>
  </r>
  <r>
    <s v="Id368"/>
    <s v="Ms. Berenice "/>
    <n v="30.23"/>
    <x v="0"/>
    <n v="4.2300000000000004"/>
    <x v="2"/>
    <s v="yes"/>
    <s v="No"/>
    <s v="Yes"/>
    <n v="1"/>
    <s v="yes"/>
    <s v="7 Oct 1997"/>
    <x v="31"/>
    <n v="27625.17"/>
    <s v="tier - 1"/>
    <s v="tier - 1"/>
    <s v="R1011"/>
  </r>
  <r>
    <s v="Id369"/>
    <s v="Mr. Kenneth "/>
    <n v="30.6"/>
    <x v="0"/>
    <n v="6.48"/>
    <x v="1"/>
    <s v="yes"/>
    <s v="No"/>
    <s v="Yes"/>
    <n v="1"/>
    <s v="yes"/>
    <s v="9 Sep 1997"/>
    <x v="31"/>
    <n v="27619.360000000001"/>
    <s v="tier - 2"/>
    <s v="tier - 3"/>
    <s v="R1011"/>
  </r>
  <r>
    <s v="Id370"/>
    <s v="  "/>
    <n v="26.8"/>
    <x v="1"/>
    <n v="5.53"/>
    <x v="2"/>
    <s v="No"/>
    <s v="No"/>
    <s v="No"/>
    <n v="1"/>
    <s v="yes"/>
    <s v="11 Jun 1992"/>
    <x v="34"/>
    <n v="27614.71"/>
    <s v="tier - 2"/>
    <s v="tier - 3"/>
    <s v="R1011"/>
  </r>
  <r>
    <s v="Id371"/>
    <s v="Ms. Hadley "/>
    <n v="16.86"/>
    <x v="3"/>
    <n v="4.07"/>
    <x v="2"/>
    <s v="yes"/>
    <s v="No"/>
    <s v="No"/>
    <n v="0"/>
    <s v="yes"/>
    <s v="6 Nov 1985"/>
    <x v="17"/>
    <n v="27598.93"/>
    <s v="tier - 2"/>
    <s v="tier - 1"/>
    <s v="R1011"/>
  </r>
  <r>
    <s v="Id372"/>
    <s v="Mr. Taylor "/>
    <n v="16.3"/>
    <x v="3"/>
    <n v="5.51"/>
    <x v="2"/>
    <s v="No"/>
    <s v="No"/>
    <s v="No"/>
    <n v="1"/>
    <s v="yes"/>
    <s v="22 Jul 1984"/>
    <x v="32"/>
    <n v="27534.53"/>
    <s v="tier - 2"/>
    <s v="tier - 2"/>
    <s v="R1011"/>
  </r>
  <r>
    <s v="Id373"/>
    <s v="Ms. Tenielle "/>
    <n v="29.81"/>
    <x v="1"/>
    <n v="11.66"/>
    <x v="0"/>
    <s v="No"/>
    <s v="No"/>
    <s v="No"/>
    <n v="0"/>
    <s v="yes"/>
    <s v="19 Oct 1965"/>
    <x v="11"/>
    <n v="27533.91"/>
    <s v="tier - 2"/>
    <s v="tier - 3"/>
    <s v="R1013"/>
  </r>
  <r>
    <s v="Id374"/>
    <s v="Ms. Andrea "/>
    <n v="16.329999999999998"/>
    <x v="3"/>
    <n v="7.26"/>
    <x v="0"/>
    <s v="yes"/>
    <s v="No"/>
    <s v="No"/>
    <n v="0"/>
    <s v="yes"/>
    <s v="3 Oct 1981"/>
    <x v="36"/>
    <n v="27495.59"/>
    <s v="tier - 2"/>
    <s v="tier - 1"/>
    <s v="R1011"/>
  </r>
  <r>
    <s v="Id375"/>
    <s v="Ms. Nora "/>
    <n v="16.37"/>
    <x v="3"/>
    <n v="4.79"/>
    <x v="2"/>
    <s v="yes"/>
    <s v="No"/>
    <s v="No"/>
    <n v="0"/>
    <s v="yes"/>
    <s v="5 Dec 1985"/>
    <x v="17"/>
    <n v="27432.73"/>
    <s v="tier - 2"/>
    <s v="tier - 1"/>
    <s v="R1011"/>
  </r>
  <r>
    <s v="Id376"/>
    <s v="Mr. Zachary "/>
    <n v="22.42"/>
    <x v="2"/>
    <n v="4.68"/>
    <x v="2"/>
    <s v="yes"/>
    <s v="No"/>
    <s v="No"/>
    <n v="1"/>
    <s v="No"/>
    <s v="15 Sep 1988"/>
    <x v="23"/>
    <n v="27375.9"/>
    <s v="tier - 2"/>
    <s v="tier - 3"/>
    <s v="R1015"/>
  </r>
  <r>
    <s v="Id377"/>
    <s v="Mr. Michael "/>
    <n v="31.35"/>
    <x v="0"/>
    <n v="4.33"/>
    <x v="2"/>
    <s v="yes"/>
    <s v="No"/>
    <s v="Yes"/>
    <n v="1"/>
    <s v="No"/>
    <s v="16 Oct 1969"/>
    <x v="16"/>
    <n v="27346.04"/>
    <s v="tier - 2"/>
    <s v="tier - 2"/>
    <s v="R1013"/>
  </r>
  <r>
    <s v="Id378"/>
    <s v="Ms. Alyssa "/>
    <n v="31.9"/>
    <x v="0"/>
    <n v="11.89"/>
    <x v="0"/>
    <s v="No"/>
    <s v="No"/>
    <s v="No"/>
    <n v="0"/>
    <s v="No"/>
    <s v="6 Jun 1968"/>
    <x v="22"/>
    <n v="27322.73"/>
    <s v="tier - 2"/>
    <s v="tier - 2"/>
    <s v="R1013"/>
  </r>
  <r>
    <s v="Id379"/>
    <s v="Ms. Heather "/>
    <n v="30.6"/>
    <x v="0"/>
    <n v="5.24"/>
    <x v="2"/>
    <s v="No"/>
    <s v="No"/>
    <s v="No"/>
    <n v="0"/>
    <s v="yes"/>
    <s v="2 Dec 1999"/>
    <x v="35"/>
    <n v="27236.959999999999"/>
    <s v="tier - 2"/>
    <s v="tier - 1"/>
    <s v="R1011"/>
  </r>
  <r>
    <s v="Id380"/>
    <s v="Mr. Dante "/>
    <n v="28.975000000000001"/>
    <x v="1"/>
    <n v="7.63"/>
    <x v="0"/>
    <s v="No"/>
    <s v="No"/>
    <s v="No"/>
    <n v="0"/>
    <s v="yes"/>
    <s v="21 Dec 1965"/>
    <x v="11"/>
    <n v="27218.44"/>
    <s v="tier - 2"/>
    <s v="tier - 1"/>
    <s v="R1017"/>
  </r>
  <r>
    <s v="Id381"/>
    <s v="Ms. Sara "/>
    <n v="24.86"/>
    <x v="2"/>
    <n v="8.92"/>
    <x v="0"/>
    <s v="yes"/>
    <s v="No"/>
    <s v="No"/>
    <n v="2"/>
    <s v="No"/>
    <s v="2 Oct 1970"/>
    <x v="2"/>
    <n v="27117.99"/>
    <s v="tier - 2"/>
    <s v="tier - 2"/>
    <s v="R1013"/>
  </r>
  <r>
    <s v="Id382"/>
    <s v="Mr. Scott "/>
    <n v="19.54"/>
    <x v="2"/>
    <n v="5.37"/>
    <x v="2"/>
    <s v="No"/>
    <s v="No"/>
    <s v="No"/>
    <n v="0"/>
    <s v="yes"/>
    <s v="13 Dec 1990"/>
    <x v="3"/>
    <n v="27092.38"/>
    <s v="tier - 2"/>
    <s v="tier - 3"/>
    <s v="R1011"/>
  </r>
  <r>
    <s v="Id383"/>
    <s v="Mr. Sean "/>
    <n v="26.74"/>
    <x v="1"/>
    <n v="4.3099999999999996"/>
    <x v="2"/>
    <s v="No"/>
    <s v="No"/>
    <s v="No"/>
    <n v="0"/>
    <s v="yes"/>
    <s v="2 Jul 1994"/>
    <x v="6"/>
    <n v="27080.639999999999"/>
    <s v="tier - 2"/>
    <s v="tier - 2"/>
    <s v="R1011"/>
  </r>
  <r>
    <s v="Id384"/>
    <s v="Ms. Danielle "/>
    <n v="22.99"/>
    <x v="2"/>
    <n v="10.46"/>
    <x v="0"/>
    <s v="No"/>
    <s v="No"/>
    <s v="No"/>
    <n v="3"/>
    <s v="yes"/>
    <s v="30 Jun 1958"/>
    <x v="7"/>
    <n v="27037.91"/>
    <s v="tier - 2"/>
    <s v="tier - 2"/>
    <s v="R1013"/>
  </r>
  <r>
    <s v="Id385"/>
    <s v="Mr. Andrew "/>
    <n v="31.46"/>
    <x v="0"/>
    <n v="7.39"/>
    <x v="0"/>
    <s v="No"/>
    <s v="No"/>
    <s v="No"/>
    <n v="0"/>
    <s v="No"/>
    <s v="9 Jul 1960"/>
    <x v="15"/>
    <n v="27000.98"/>
    <s v="tier - 2"/>
    <s v="tier - 2"/>
    <s v="R1013"/>
  </r>
  <r>
    <s v="Id386"/>
    <s v="Mr. Joel "/>
    <n v="30.86"/>
    <x v="0"/>
    <n v="6.18"/>
    <x v="1"/>
    <s v="No"/>
    <s v="yes"/>
    <s v="No"/>
    <n v="2"/>
    <s v="yes"/>
    <s v="9 Nov 2000"/>
    <x v="21"/>
    <n v="26936.98"/>
    <s v="tier - 2"/>
    <s v="tier - 3"/>
    <s v="R1011"/>
  </r>
  <r>
    <s v="Id387"/>
    <s v="Ms. Michelle "/>
    <n v="31.96"/>
    <x v="0"/>
    <n v="8.86"/>
    <x v="0"/>
    <s v="No"/>
    <s v="No"/>
    <s v="No"/>
    <n v="0"/>
    <s v="yes"/>
    <s v="17 Jun 2002"/>
    <x v="43"/>
    <n v="26927.69"/>
    <s v="tier - 2"/>
    <s v="tier - 2"/>
    <s v="R1011"/>
  </r>
  <r>
    <s v="Id388"/>
    <s v="Mr. Michael "/>
    <n v="23.76"/>
    <x v="2"/>
    <n v="10.96"/>
    <x v="0"/>
    <s v="No"/>
    <s v="No"/>
    <s v="No"/>
    <n v="3"/>
    <s v="yes"/>
    <s v="25 Dec 1958"/>
    <x v="7"/>
    <n v="26926.51"/>
    <s v="tier - 2"/>
    <s v="tier - 1"/>
    <s v="R1013"/>
  </r>
  <r>
    <s v="Id389"/>
    <s v="Ms. Nikki "/>
    <n v="19.38"/>
    <x v="2"/>
    <n v="6.28"/>
    <x v="1"/>
    <s v="No"/>
    <s v="No"/>
    <s v="No"/>
    <n v="0"/>
    <s v="yes"/>
    <s v="22 Aug 1991"/>
    <x v="42"/>
    <n v="26912.560000000001"/>
    <s v="tier - 2"/>
    <s v="tier - 2"/>
    <s v="R1011"/>
  </r>
  <r>
    <s v="Id390"/>
    <s v="Ms. Summer "/>
    <n v="16.21"/>
    <x v="3"/>
    <n v="6.29"/>
    <x v="1"/>
    <s v="yes"/>
    <s v="No"/>
    <s v="No"/>
    <n v="1"/>
    <s v="yes"/>
    <s v="22 Jul 1988"/>
    <x v="23"/>
    <n v="26607.89"/>
    <s v="tier - 2"/>
    <s v="tier - 1"/>
    <s v="R1011"/>
  </r>
  <r>
    <s v="Id391"/>
    <s v="Mr. Edward "/>
    <n v="32.54"/>
    <x v="0"/>
    <n v="4.0199999999999996"/>
    <x v="2"/>
    <s v="No"/>
    <s v="yes"/>
    <s v="No"/>
    <n v="1"/>
    <s v="yes"/>
    <s v="5 Sep 2004"/>
    <x v="41"/>
    <n v="26479.4"/>
    <s v="tier - 2"/>
    <s v="tier - 2"/>
    <s v="R1011"/>
  </r>
  <r>
    <s v="Id392"/>
    <s v="Mr. Ryan "/>
    <n v="36.765000000000001"/>
    <x v="0"/>
    <n v="11.95"/>
    <x v="0"/>
    <s v="yes"/>
    <s v="No"/>
    <s v="No"/>
    <n v="2"/>
    <s v="No"/>
    <s v="27 Aug 1970"/>
    <x v="2"/>
    <n v="26467.1"/>
    <s v="tier - 2"/>
    <s v="tier - 3"/>
    <s v="R1012"/>
  </r>
  <r>
    <s v="Id393"/>
    <s v="Ms. Kacee "/>
    <n v="35.909999999999997"/>
    <x v="0"/>
    <n v="8.7100000000000009"/>
    <x v="0"/>
    <s v="No"/>
    <s v="No"/>
    <s v="No"/>
    <n v="0"/>
    <s v="No"/>
    <s v="21 Sep 1974"/>
    <x v="19"/>
    <n v="26392.26"/>
    <s v="tier - 2"/>
    <s v="tier - 2"/>
    <s v="R1024"/>
  </r>
  <r>
    <s v="Id394"/>
    <s v="Mr. Dave "/>
    <n v="32.06"/>
    <x v="0"/>
    <n v="4.67"/>
    <x v="2"/>
    <s v="No"/>
    <s v="yes"/>
    <s v="No"/>
    <n v="1"/>
    <s v="yes"/>
    <s v="5 Dec 2004"/>
    <x v="41"/>
    <n v="26316.59"/>
    <s v="tier - 2"/>
    <s v="tier - 3"/>
    <s v="R1011"/>
  </r>
  <r>
    <s v="Id395"/>
    <s v="Ms. Maryanna "/>
    <n v="24.1"/>
    <x v="2"/>
    <n v="11.14"/>
    <x v="0"/>
    <s v="yes"/>
    <s v="No"/>
    <s v="No"/>
    <n v="1"/>
    <s v="No"/>
    <s v="4 Jun 1975"/>
    <x v="19"/>
    <n v="26236.58"/>
    <s v="tier - 2"/>
    <s v="tier - 1"/>
    <s v="R1011"/>
  </r>
  <r>
    <s v="Id396"/>
    <s v="Ms. Jessica "/>
    <n v="27.1"/>
    <x v="1"/>
    <n v="9.0500000000000007"/>
    <x v="0"/>
    <s v="No"/>
    <s v="No"/>
    <s v="No"/>
    <n v="2"/>
    <s v="No"/>
    <s v="7 Jul 1973"/>
    <x v="30"/>
    <n v="26140.36"/>
    <s v="tier - 2"/>
    <s v="tier - 3"/>
    <s v="R1011"/>
  </r>
  <r>
    <s v="Id397"/>
    <s v="Ms. Deanna "/>
    <n v="24.42"/>
    <x v="2"/>
    <n v="11.31"/>
    <x v="0"/>
    <s v="No"/>
    <s v="No"/>
    <s v="No"/>
    <n v="0"/>
    <s v="yes"/>
    <s v="11 Oct 2002"/>
    <x v="43"/>
    <n v="26125.67"/>
    <s v="tier - 2"/>
    <s v="tier - 1"/>
    <s v="R1013"/>
  </r>
  <r>
    <s v="Id398"/>
    <s v="Mr. Peter "/>
    <n v="26.695"/>
    <x v="1"/>
    <n v="4.68"/>
    <x v="2"/>
    <s v="yes"/>
    <s v="No"/>
    <s v="No"/>
    <n v="2"/>
    <s v="yes"/>
    <s v="9 Jul 1966"/>
    <x v="24"/>
    <n v="26109.33"/>
    <s v="tier - 2"/>
    <s v="tier - 3"/>
    <s v="R1012"/>
  </r>
  <r>
    <s v="Id399"/>
    <s v="Ms. Rebecca "/>
    <n v="27.79"/>
    <x v="1"/>
    <n v="6.05"/>
    <x v="1"/>
    <s v="yes"/>
    <s v="yes"/>
    <s v="No"/>
    <n v="1"/>
    <s v="yes"/>
    <s v="26 Dec 2000"/>
    <x v="21"/>
    <n v="26026.97"/>
    <s v="tier - 2"/>
    <s v="tier - 3"/>
    <s v="R1011"/>
  </r>
  <r>
    <s v="Id400"/>
    <s v="Ms. Elizabeth "/>
    <n v="32.68"/>
    <x v="0"/>
    <n v="4.68"/>
    <x v="2"/>
    <s v="yes"/>
    <s v="No"/>
    <s v="No"/>
    <n v="0"/>
    <s v="No"/>
    <s v="5 Jun 2001"/>
    <x v="21"/>
    <n v="26018.95"/>
    <s v="tier - 2"/>
    <s v="tier - 2"/>
    <s v="R1012"/>
  </r>
  <r>
    <s v="Id401"/>
    <s v="Mr. Gregory "/>
    <n v="26.4"/>
    <x v="1"/>
    <n v="9.5"/>
    <x v="0"/>
    <s v="yes"/>
    <s v="No"/>
    <s v="No"/>
    <n v="2"/>
    <s v="No"/>
    <s v="3 Dec 1970"/>
    <x v="2"/>
    <n v="25992.82"/>
    <s v="tier - 2"/>
    <s v="tier - 2"/>
    <s v="R1013"/>
  </r>
  <r>
    <s v="Id402"/>
    <s v="Ms. Sarah "/>
    <n v="23.655000000000001"/>
    <x v="2"/>
    <n v="10.84"/>
    <x v="0"/>
    <s v="yes"/>
    <s v="No"/>
    <s v="Yes"/>
    <n v="1"/>
    <s v="yes"/>
    <s v="21 Aug 1963"/>
    <x v="8"/>
    <n v="25678.78"/>
    <s v="tier - 2"/>
    <s v="tier - 3"/>
    <s v="R1012"/>
  </r>
  <r>
    <s v="Id403"/>
    <s v="Ms. Anne "/>
    <n v="27.36"/>
    <x v="1"/>
    <n v="5.88"/>
    <x v="1"/>
    <s v="No"/>
    <s v="No"/>
    <s v="No"/>
    <n v="2"/>
    <s v="No"/>
    <s v="17 Jul 1972"/>
    <x v="28"/>
    <n v="25656.58"/>
    <s v="tier - 2"/>
    <s v="tier - 3"/>
    <s v="R1024"/>
  </r>
  <r>
    <s v="Id404"/>
    <s v="Mr. Christopher "/>
    <n v="27.82"/>
    <x v="1"/>
    <n v="5.24"/>
    <x v="2"/>
    <s v="yes"/>
    <s v="No"/>
    <s v="No"/>
    <n v="0"/>
    <s v="yes"/>
    <s v="2 Aug 2001"/>
    <x v="47"/>
    <n v="25648.98"/>
    <s v="tier - 2"/>
    <s v="tier - 1"/>
    <s v="R1011"/>
  </r>
  <r>
    <s v="Id405"/>
    <s v="Mr. Elliot "/>
    <n v="25.46"/>
    <x v="1"/>
    <n v="11.75"/>
    <x v="0"/>
    <s v="No"/>
    <s v="No"/>
    <s v="No"/>
    <n v="0"/>
    <s v="No"/>
    <s v="11 Dec 1968"/>
    <x v="0"/>
    <n v="25517.11"/>
    <s v="tier - 2"/>
    <s v="tier - 3"/>
    <s v="R1017"/>
  </r>
  <r>
    <s v="Id406"/>
    <s v="Mr. Christopher "/>
    <n v="25.1"/>
    <x v="1"/>
    <n v="6.97"/>
    <x v="0"/>
    <s v="No"/>
    <s v="No"/>
    <s v="No"/>
    <n v="0"/>
    <s v="yes"/>
    <s v="22 Aug 1968"/>
    <x v="0"/>
    <n v="25382.3"/>
    <s v="tier - 2"/>
    <s v="tier - 2"/>
    <s v="R1011"/>
  </r>
  <r>
    <s v="Id407"/>
    <s v="Mr. Corey "/>
    <n v="32.11"/>
    <x v="0"/>
    <n v="4.76"/>
    <x v="2"/>
    <s v="No"/>
    <s v="No"/>
    <s v="No"/>
    <n v="2"/>
    <s v="No"/>
    <s v="26 Sep 1972"/>
    <x v="28"/>
    <n v="25333.33"/>
    <s v="tier - 2"/>
    <s v="tier - 2"/>
    <s v="R1017"/>
  </r>
  <r>
    <s v="Id408"/>
    <s v="Mr. Patrick "/>
    <n v="29.8"/>
    <x v="1"/>
    <n v="8.24"/>
    <x v="0"/>
    <s v="yes"/>
    <s v="No"/>
    <s v="No"/>
    <n v="1"/>
    <s v="yes"/>
    <s v="14 Dec 1975"/>
    <x v="27"/>
    <n v="25309.49"/>
    <s v="tier - 2"/>
    <s v="tier - 1"/>
    <s v="R1011"/>
  </r>
  <r>
    <s v="Id409"/>
    <s v="Mr. Anthony "/>
    <n v="24.01"/>
    <x v="2"/>
    <n v="4.76"/>
    <x v="2"/>
    <s v="No"/>
    <s v="No"/>
    <s v="No"/>
    <n v="1"/>
    <s v="yes"/>
    <s v="24 Nov 1998"/>
    <x v="44"/>
    <n v="25127.22"/>
    <s v="tier - 2"/>
    <s v="tier - 3"/>
    <s v="R1011"/>
  </r>
  <r>
    <s v="Id410"/>
    <s v="Ms. Melissa "/>
    <n v="23.21"/>
    <x v="2"/>
    <n v="6.03"/>
    <x v="1"/>
    <s v="No"/>
    <s v="No"/>
    <s v="No"/>
    <n v="1"/>
    <s v="No"/>
    <s v="14 Jun 1998"/>
    <x v="44"/>
    <n v="25081.77"/>
    <s v="tier - 2"/>
    <s v="tier - 2"/>
    <s v="R1013"/>
  </r>
  <r>
    <s v="Id411"/>
    <s v="Ms. Raven "/>
    <n v="21.2"/>
    <x v="2"/>
    <n v="4.07"/>
    <x v="2"/>
    <s v="yes"/>
    <s v="No"/>
    <s v="No"/>
    <n v="1"/>
    <s v="yes"/>
    <s v="4 Dec 1995"/>
    <x v="40"/>
    <n v="25075.97"/>
    <s v="tier - 2"/>
    <s v="tier - 2"/>
    <s v="R1011"/>
  </r>
  <r>
    <s v="Id412"/>
    <s v="Mr. Christopher "/>
    <n v="28.215"/>
    <x v="1"/>
    <n v="8.26"/>
    <x v="0"/>
    <s v="yes"/>
    <s v="No"/>
    <s v="No"/>
    <n v="1"/>
    <s v="yes"/>
    <s v="14 Nov 1975"/>
    <x v="27"/>
    <n v="24915.22"/>
    <s v="tier - 2"/>
    <s v="tier - 3"/>
    <s v="R1012"/>
  </r>
  <r>
    <s v="Id413"/>
    <s v="Ms. Kendra "/>
    <n v="38.094999999999999"/>
    <x v="0"/>
    <n v="4.76"/>
    <x v="2"/>
    <s v="No"/>
    <s v="No"/>
    <s v="No"/>
    <n v="1"/>
    <s v="No"/>
    <s v="14 Jun 1987"/>
    <x v="38"/>
    <n v="24915.05"/>
    <s v="tier - 2"/>
    <s v="tier - 1"/>
    <s v="R1024"/>
  </r>
  <r>
    <s v="Id414"/>
    <s v="Ms. Jordan "/>
    <n v="22.61"/>
    <x v="2"/>
    <n v="6.13"/>
    <x v="1"/>
    <s v="yes"/>
    <s v="No"/>
    <s v="Yes"/>
    <n v="1"/>
    <s v="yes"/>
    <s v="23 Jul 1969"/>
    <x v="16"/>
    <n v="24873.38"/>
    <s v="tier - 2"/>
    <s v="tier - 1"/>
    <s v="R1024"/>
  </r>
  <r>
    <s v="Id415"/>
    <s v="Mr. Nils "/>
    <n v="24.32"/>
    <x v="2"/>
    <n v="10.47"/>
    <x v="0"/>
    <s v="yes"/>
    <s v="No"/>
    <s v="No"/>
    <n v="2"/>
    <s v="yes"/>
    <s v="26 Nov 1970"/>
    <x v="2"/>
    <n v="24869.84"/>
    <s v="tier - 2"/>
    <s v="tier - 2"/>
    <s v="R1016"/>
  </r>
  <r>
    <s v="Id416"/>
    <s v="Mr. Scott "/>
    <n v="20.96"/>
    <x v="2"/>
    <n v="4.04"/>
    <x v="2"/>
    <s v="yes"/>
    <s v="No"/>
    <s v="No"/>
    <n v="1"/>
    <s v="yes"/>
    <s v="10 Jun 1995"/>
    <x v="40"/>
    <n v="24863.25"/>
    <s v="tier - 2"/>
    <s v="tier - 3"/>
    <s v="R1011"/>
  </r>
  <r>
    <s v="Id417"/>
    <s v="Ms. Angela "/>
    <n v="19.68"/>
    <x v="2"/>
    <n v="5.74"/>
    <x v="1"/>
    <s v="No"/>
    <s v="No"/>
    <s v="No"/>
    <n v="0"/>
    <s v="yes"/>
    <s v="9 Sep 1994"/>
    <x v="6"/>
    <n v="24817.25"/>
    <s v="tier - 2"/>
    <s v="tier - 2"/>
    <s v="R1011"/>
  </r>
  <r>
    <s v="Id418"/>
    <s v="Ms. Allison "/>
    <n v="18.100000000000001"/>
    <x v="3"/>
    <n v="6.33"/>
    <x v="1"/>
    <s v="No"/>
    <s v="No"/>
    <s v="No"/>
    <n v="1"/>
    <s v="yes"/>
    <s v="11 Oct 1992"/>
    <x v="34"/>
    <n v="24795.040000000001"/>
    <s v="tier - 2"/>
    <s v="tier - 3"/>
    <s v="R1011"/>
  </r>
  <r>
    <s v="Id419"/>
    <s v="Ms. Caitlin "/>
    <n v="29.64"/>
    <x v="1"/>
    <n v="4.28"/>
    <x v="2"/>
    <s v="yes"/>
    <s v="No"/>
    <s v="No"/>
    <n v="0"/>
    <s v="No"/>
    <s v="28 Aug 1996"/>
    <x v="45"/>
    <n v="24671.66"/>
    <s v="tier - 2"/>
    <s v="tier - 1"/>
    <s v="R1024"/>
  </r>
  <r>
    <s v="Id420"/>
    <s v="Ms. Tracy "/>
    <n v="25.3"/>
    <x v="1"/>
    <n v="9.4700000000000006"/>
    <x v="0"/>
    <s v="yes"/>
    <s v="No"/>
    <s v="No"/>
    <n v="2"/>
    <s v="yes"/>
    <s v="12 Jun 1970"/>
    <x v="2"/>
    <n v="24667.42"/>
    <s v="tier - 2"/>
    <s v="tier - 3"/>
    <s v="R1013"/>
  </r>
  <r>
    <s v="Id421"/>
    <s v="Mr. Dustin "/>
    <n v="27.6"/>
    <x v="1"/>
    <n v="4.8499999999999996"/>
    <x v="2"/>
    <s v="yes"/>
    <s v="No"/>
    <s v="No"/>
    <n v="0"/>
    <s v="No"/>
    <s v="12 Oct 1976"/>
    <x v="1"/>
    <n v="24603.05"/>
    <s v="tier - 2"/>
    <s v="tier - 2"/>
    <s v="R1011"/>
  </r>
  <r>
    <s v="Id422"/>
    <s v="Ms. Jenny "/>
    <n v="27.645"/>
    <x v="1"/>
    <n v="11.03"/>
    <x v="0"/>
    <s v="yes"/>
    <s v="No"/>
    <s v="No"/>
    <n v="1"/>
    <s v="yes"/>
    <s v="13 Jun 1975"/>
    <x v="27"/>
    <n v="24535.7"/>
    <s v="tier - 2"/>
    <s v="tier - 2"/>
    <s v="R1012"/>
  </r>
  <r>
    <s v="Id423"/>
    <s v="Ms. Emily "/>
    <n v="27.6"/>
    <x v="1"/>
    <n v="5.22"/>
    <x v="2"/>
    <s v="No"/>
    <s v="No"/>
    <s v="No"/>
    <n v="2"/>
    <s v="yes"/>
    <s v="14 Sep 1972"/>
    <x v="28"/>
    <n v="24520.26"/>
    <s v="tier - 2"/>
    <s v="tier - 3"/>
    <s v="R1011"/>
  </r>
  <r>
    <s v="Id424"/>
    <s v="Ms. Fabienne "/>
    <n v="25.08"/>
    <x v="1"/>
    <n v="9.52"/>
    <x v="0"/>
    <s v="yes"/>
    <s v="No"/>
    <s v="No"/>
    <n v="2"/>
    <s v="No"/>
    <s v="21 Oct 1961"/>
    <x v="12"/>
    <n v="24513.09"/>
    <s v="tier - 2"/>
    <s v="tier - 2"/>
    <s v="R1013"/>
  </r>
  <r>
    <s v="Id425"/>
    <s v="Mr. Jordan "/>
    <n v="30.02"/>
    <x v="0"/>
    <n v="11.09"/>
    <x v="0"/>
    <s v="No"/>
    <s v="No"/>
    <s v="No"/>
    <n v="0"/>
    <s v="No"/>
    <s v="6 Jul 1968"/>
    <x v="0"/>
    <n v="24476.48"/>
    <s v="tier - 2"/>
    <s v="tier - 2"/>
    <s v="R1012"/>
  </r>
  <r>
    <s v="Id426"/>
    <s v="Mr. Matt "/>
    <n v="27.36"/>
    <x v="1"/>
    <n v="9.4499999999999993"/>
    <x v="0"/>
    <s v="yes"/>
    <s v="No"/>
    <s v="No"/>
    <n v="2"/>
    <s v="yes"/>
    <s v="30 Nov 1970"/>
    <x v="2"/>
    <n v="24393.62"/>
    <s v="tier - 2"/>
    <s v="tier - 3"/>
    <s v="R1012"/>
  </r>
  <r>
    <s v="Id427"/>
    <s v="Ms. Taryn "/>
    <n v="22.2"/>
    <x v="2"/>
    <n v="5.51"/>
    <x v="2"/>
    <s v="No"/>
    <s v="No"/>
    <s v="No"/>
    <n v="0"/>
    <s v="yes"/>
    <s v="7 Oct 1999"/>
    <x v="35"/>
    <n v="24387.74"/>
    <s v="tier - 2"/>
    <s v="tier - 1"/>
    <s v="R1011"/>
  </r>
  <r>
    <s v="Id428"/>
    <s v="Ms. Temima "/>
    <n v="25.71"/>
    <x v="1"/>
    <n v="4.18"/>
    <x v="2"/>
    <s v="No"/>
    <s v="yes"/>
    <s v="No"/>
    <n v="1"/>
    <s v="yes"/>
    <s v="3 Aug 2004"/>
    <x v="41"/>
    <n v="24294.02"/>
    <s v="tier - 2"/>
    <s v="tier - 1"/>
    <s v="R1011"/>
  </r>
  <r>
    <s v="Id429"/>
    <s v="Ms. Jennifer "/>
    <n v="41.91"/>
    <x v="0"/>
    <n v="5.98"/>
    <x v="1"/>
    <s v="yes"/>
    <s v="No"/>
    <s v="No"/>
    <n v="1"/>
    <s v="No"/>
    <s v="16 Dec 1964"/>
    <x v="13"/>
    <n v="24227.34"/>
    <s v="tier - 2"/>
    <s v="tier - 1"/>
    <s v="R1013"/>
  </r>
  <r>
    <s v="Id430"/>
    <s v="Ms. Serena "/>
    <n v="25.85"/>
    <x v="1"/>
    <n v="10.16"/>
    <x v="0"/>
    <s v="No"/>
    <s v="No"/>
    <s v="No"/>
    <n v="0"/>
    <s v="yes"/>
    <s v="10 Sep 1974"/>
    <x v="19"/>
    <n v="24180.93"/>
    <s v="tier - 2"/>
    <s v="tier - 1"/>
    <s v="R1013"/>
  </r>
  <r>
    <s v="Id431"/>
    <s v="Ms. Victoria "/>
    <n v="23.844999999999999"/>
    <x v="2"/>
    <n v="11.71"/>
    <x v="0"/>
    <s v="No"/>
    <s v="No"/>
    <s v="No"/>
    <n v="2"/>
    <s v="yes"/>
    <s v="13 Jun 1973"/>
    <x v="30"/>
    <n v="24106.91"/>
    <s v="tier - 2"/>
    <s v="tier - 2"/>
    <s v="R1024"/>
  </r>
  <r>
    <s v="Id432"/>
    <s v="Ms. Phoebe "/>
    <n v="30.59"/>
    <x v="0"/>
    <n v="5.23"/>
    <x v="2"/>
    <s v="No"/>
    <s v="No"/>
    <s v="Yes"/>
    <n v="1"/>
    <s v="No"/>
    <s v="30 Dec 2003"/>
    <x v="39"/>
    <n v="24059.68"/>
    <s v="tier - 2"/>
    <s v="tier - 2"/>
    <s v="R1012"/>
  </r>
  <r>
    <s v="Id433"/>
    <s v="Mr. Corey "/>
    <n v="24.795000000000002"/>
    <x v="2"/>
    <n v="6.85"/>
    <x v="0"/>
    <s v="No"/>
    <s v="No"/>
    <s v="No"/>
    <n v="0"/>
    <s v="yes"/>
    <s v="10 Jul 1971"/>
    <x v="14"/>
    <n v="23967.38"/>
    <s v="tier - 2"/>
    <s v="tier - 2"/>
    <s v="R1012"/>
  </r>
  <r>
    <s v="Id434"/>
    <s v="Ms. Rebecca "/>
    <n v="24.13"/>
    <x v="2"/>
    <n v="7.05"/>
    <x v="0"/>
    <s v="yes"/>
    <s v="No"/>
    <s v="No"/>
    <n v="2"/>
    <s v="yes"/>
    <s v="8 Aug 1970"/>
    <x v="2"/>
    <n v="23887.66"/>
    <s v="tier - 2"/>
    <s v="tier - 3"/>
    <s v="R1012"/>
  </r>
  <r>
    <s v="Id435"/>
    <s v="Mr. Nicholas "/>
    <n v="25.84"/>
    <x v="1"/>
    <n v="11.64"/>
    <x v="0"/>
    <s v="No"/>
    <s v="No"/>
    <s v="No"/>
    <n v="2"/>
    <s v="yes"/>
    <s v="27 Jun 1973"/>
    <x v="30"/>
    <n v="23807.24"/>
    <s v="tier - 2"/>
    <s v="tier - 3"/>
    <s v="R1012"/>
  </r>
  <r>
    <s v="Id436"/>
    <s v="Mr. Christian "/>
    <n v="28"/>
    <x v="1"/>
    <n v="10.52"/>
    <x v="0"/>
    <s v="No"/>
    <s v="No"/>
    <s v="No"/>
    <n v="0"/>
    <s v="yes"/>
    <s v="2 Jun 1974"/>
    <x v="30"/>
    <n v="23568.27"/>
    <s v="tier - 2"/>
    <s v="tier - 2"/>
    <s v="R1011"/>
  </r>
  <r>
    <s v="Id437"/>
    <s v="Mr. Jonathon "/>
    <n v="34.1"/>
    <x v="0"/>
    <n v="4.01"/>
    <x v="2"/>
    <s v="yes"/>
    <s v="No"/>
    <s v="Yes"/>
    <n v="1"/>
    <s v="No"/>
    <s v="26 Aug 1983"/>
    <x v="33"/>
    <n v="23563.02"/>
    <s v="tier - 2"/>
    <s v="tier - 2"/>
    <s v="R1013"/>
  </r>
  <r>
    <s v="Id438"/>
    <s v="Ms. Caroline "/>
    <n v="26.125"/>
    <x v="1"/>
    <n v="8.56"/>
    <x v="0"/>
    <s v="yes"/>
    <s v="No"/>
    <s v="No"/>
    <n v="1"/>
    <s v="yes"/>
    <s v="13 Nov 1975"/>
    <x v="27"/>
    <n v="23401.31"/>
    <s v="tier - 2"/>
    <s v="tier - 3"/>
    <s v="R1024"/>
  </r>
  <r>
    <s v="Id439"/>
    <s v="Mr. Joshua "/>
    <n v="25.6"/>
    <x v="1"/>
    <n v="10.5"/>
    <x v="0"/>
    <s v="No"/>
    <s v="No"/>
    <s v="No"/>
    <n v="2"/>
    <s v="yes"/>
    <s v="22 Oct 1973"/>
    <x v="30"/>
    <n v="23306.55"/>
    <s v="tier - 2"/>
    <s v="tier - 2"/>
    <s v="R1011"/>
  </r>
  <r>
    <s v="Id440"/>
    <s v="Ms. Nichole "/>
    <n v="24.32"/>
    <x v="2"/>
    <n v="6.39"/>
    <x v="1"/>
    <s v="No"/>
    <s v="No"/>
    <s v="No"/>
    <n v="0"/>
    <s v="No"/>
    <s v="3 Oct 1994"/>
    <x v="6"/>
    <n v="23288.93"/>
    <s v="tier - 2"/>
    <s v="tier - 3"/>
    <s v="R1024"/>
  </r>
  <r>
    <s v="Id441"/>
    <s v="Ms. Denise "/>
    <n v="22.88"/>
    <x v="2"/>
    <n v="5.71"/>
    <x v="1"/>
    <s v="yes"/>
    <s v="No"/>
    <s v="Yes"/>
    <n v="1"/>
    <s v="yes"/>
    <s v="14 Nov 1969"/>
    <x v="16"/>
    <n v="23244.79"/>
    <s v="tier - 2"/>
    <s v="tier - 3"/>
    <s v="R1013"/>
  </r>
  <r>
    <s v="Id442"/>
    <s v="Mr. Peter "/>
    <n v="24.984999999999999"/>
    <x v="1"/>
    <n v="4.43"/>
    <x v="2"/>
    <s v="yes"/>
    <s v="No"/>
    <s v="Yes"/>
    <n v="1"/>
    <s v="No"/>
    <s v="7 Aug 1997"/>
    <x v="31"/>
    <n v="23241.47"/>
    <s v="tier - 2"/>
    <s v="tier - 3"/>
    <s v="R1018"/>
  </r>
  <r>
    <s v="Id443"/>
    <s v="Mr. Johnson "/>
    <n v="33.1"/>
    <x v="0"/>
    <n v="5.52"/>
    <x v="2"/>
    <s v="No"/>
    <s v="No"/>
    <s v="Yes"/>
    <n v="1"/>
    <s v="No"/>
    <s v="14 Dec 2003"/>
    <x v="39"/>
    <n v="23082.959999999999"/>
    <s v="tier - 2"/>
    <s v="tier - 2"/>
    <s v="R1011"/>
  </r>
  <r>
    <s v="Id444"/>
    <s v="Ms. Katherine "/>
    <n v="27.83"/>
    <x v="1"/>
    <n v="9.1999999999999993"/>
    <x v="0"/>
    <s v="yes"/>
    <s v="No"/>
    <s v="No"/>
    <n v="1"/>
    <s v="yes"/>
    <s v="9 Sep 1975"/>
    <x v="27"/>
    <n v="23065.42"/>
    <s v="tier - 2"/>
    <s v="tier - 2"/>
    <s v="R1013"/>
  </r>
  <r>
    <s v="Id445"/>
    <s v="Ms. Lynda "/>
    <n v="30.875"/>
    <x v="0"/>
    <n v="10.97"/>
    <x v="0"/>
    <s v="yes"/>
    <s v="No"/>
    <s v="No"/>
    <n v="2"/>
    <s v="No"/>
    <s v="9 Nov 1970"/>
    <x v="2"/>
    <n v="23045.57"/>
    <s v="tier - 2"/>
    <s v="tier - 2"/>
    <s v="R1024"/>
  </r>
  <r>
    <s v="Id446"/>
    <s v="Mr. Anthony "/>
    <n v="27.265000000000001"/>
    <x v="1"/>
    <n v="4.25"/>
    <x v="2"/>
    <s v="No"/>
    <s v="No"/>
    <s v="Yes"/>
    <n v="1"/>
    <s v="No"/>
    <s v="25 Jul 2003"/>
    <x v="39"/>
    <n v="22493.66"/>
    <s v="tier - 2"/>
    <s v="tier - 1"/>
    <s v="R1012"/>
  </r>
  <r>
    <s v="Id447"/>
    <s v="Ms. Linnea "/>
    <n v="26.7"/>
    <x v="1"/>
    <n v="5.23"/>
    <x v="2"/>
    <s v="No"/>
    <s v="No"/>
    <s v="Yes"/>
    <n v="1"/>
    <s v="yes"/>
    <s v="14 Nov 1979"/>
    <x v="18"/>
    <n v="22478.6"/>
    <s v="tier - 3"/>
    <s v="tier - 2"/>
    <s v="R1011"/>
  </r>
  <r>
    <s v="Id448"/>
    <s v="Mr. Massimiliano "/>
    <n v="29.925000000000001"/>
    <x v="1"/>
    <n v="5.96"/>
    <x v="1"/>
    <s v="yes"/>
    <s v="No"/>
    <s v="Yes"/>
    <n v="1"/>
    <s v="yes"/>
    <s v="21 Dec 1983"/>
    <x v="33"/>
    <n v="22462.04"/>
    <s v="tier - 3"/>
    <s v="tier - 1"/>
    <s v="R1019"/>
  </r>
  <r>
    <s v="Id449"/>
    <s v="Mr. James "/>
    <n v="19.95"/>
    <x v="2"/>
    <n v="4.29"/>
    <x v="2"/>
    <s v="yes"/>
    <s v="No"/>
    <s v="No"/>
    <n v="2"/>
    <s v="yes"/>
    <s v="18 Aug 1966"/>
    <x v="24"/>
    <n v="22412.65"/>
    <s v="tier - 3"/>
    <s v="tier - 3"/>
    <s v="R1014"/>
  </r>
  <r>
    <s v="Id450"/>
    <s v="Ms. Lauren "/>
    <n v="24.225000000000001"/>
    <x v="2"/>
    <n v="4.09"/>
    <x v="2"/>
    <s v="No"/>
    <s v="No"/>
    <s v="No"/>
    <n v="0"/>
    <s v="No"/>
    <s v="26 Aug 1999"/>
    <x v="35"/>
    <n v="22395.74"/>
    <s v="tier - 3"/>
    <s v="tier - 2"/>
    <s v="R1024"/>
  </r>
  <r>
    <s v="Id451"/>
    <s v="Ms. Michele "/>
    <n v="28.12"/>
    <x v="1"/>
    <n v="4.88"/>
    <x v="2"/>
    <s v="No"/>
    <s v="No"/>
    <s v="No"/>
    <n v="0"/>
    <s v="yes"/>
    <s v="27 Dec 1982"/>
    <x v="37"/>
    <n v="22331.57"/>
    <s v="tier - 2"/>
    <s v="tier - 3"/>
    <s v="R1024"/>
  </r>
  <r>
    <s v="Id452"/>
    <s v="Mr. Xiao "/>
    <n v="23.21"/>
    <x v="2"/>
    <n v="6.76"/>
    <x v="0"/>
    <s v="No"/>
    <s v="No"/>
    <s v="No"/>
    <n v="0"/>
    <s v="yes"/>
    <s v="16 Jun 1971"/>
    <x v="14"/>
    <n v="22218.11"/>
    <s v="tier - 2"/>
    <s v="tier - 3"/>
    <s v="R1013"/>
  </r>
  <r>
    <s v="Id453"/>
    <s v="Ms. Harper "/>
    <n v="23.98"/>
    <x v="2"/>
    <n v="10.67"/>
    <x v="0"/>
    <s v="No"/>
    <s v="No"/>
    <s v="No"/>
    <n v="0"/>
    <s v="No"/>
    <s v="24 Aug 1965"/>
    <x v="11"/>
    <n v="22192.44"/>
    <s v="tier - 3"/>
    <s v="tier - 1"/>
    <s v="R1013"/>
  </r>
  <r>
    <s v="Id454"/>
    <s v="Mr. Nick "/>
    <n v="30"/>
    <x v="0"/>
    <n v="6.21"/>
    <x v="1"/>
    <s v="No"/>
    <s v="No"/>
    <s v="No"/>
    <n v="0"/>
    <s v="yes"/>
    <s v="12 Sep 1980"/>
    <x v="25"/>
    <n v="22144.03"/>
    <s v="tier - 2"/>
    <s v="tier - 2"/>
    <s v="R1011"/>
  </r>
  <r>
    <s v="Id455"/>
    <s v="Mr. Scott "/>
    <n v="17.350000000000001"/>
    <x v="3"/>
    <n v="5.03"/>
    <x v="2"/>
    <s v="yes"/>
    <s v="No"/>
    <s v="No"/>
    <n v="0"/>
    <s v="yes"/>
    <s v="28 Aug 2001"/>
    <x v="47"/>
    <n v="22097.62"/>
    <s v="tier - 3"/>
    <s v="tier - 1"/>
    <s v="R1011"/>
  </r>
  <r>
    <s v="Id456"/>
    <s v="Mr. Wilson "/>
    <n v="22.704999999999998"/>
    <x v="2"/>
    <n v="5.27"/>
    <x v="2"/>
    <s v="No"/>
    <s v="No"/>
    <s v="No"/>
    <n v="0"/>
    <s v="No"/>
    <s v="14 Oct 1989"/>
    <x v="4"/>
    <n v="21984.47"/>
    <s v="tier - 3"/>
    <s v="tier - 1"/>
    <s v="R1012"/>
  </r>
  <r>
    <s v="Id457"/>
    <s v="Mr. Lee "/>
    <n v="25.41"/>
    <x v="1"/>
    <n v="10.53"/>
    <x v="0"/>
    <s v="yes"/>
    <s v="No"/>
    <s v="No"/>
    <n v="1"/>
    <s v="yes"/>
    <s v="19 Dec 1975"/>
    <x v="27"/>
    <n v="21978.68"/>
    <s v="tier - 3"/>
    <s v="tier - 3"/>
    <s v="R1013"/>
  </r>
  <r>
    <s v="Id458"/>
    <s v="Mr. Shizhong "/>
    <n v="18.23"/>
    <x v="3"/>
    <n v="5.78"/>
    <x v="1"/>
    <s v="No"/>
    <s v="No"/>
    <s v="Yes"/>
    <n v="1"/>
    <s v="yes"/>
    <s v="28 Sep 2003"/>
    <x v="39"/>
    <n v="21882.400000000001"/>
    <s v="tier - 2"/>
    <s v="tier - 1"/>
    <s v="R1011"/>
  </r>
  <r>
    <s v="Id459"/>
    <s v="Ms. Marie-Claire "/>
    <n v="24.7"/>
    <x v="2"/>
    <n v="4.3600000000000003"/>
    <x v="2"/>
    <s v="No"/>
    <s v="No"/>
    <s v="Yes"/>
    <n v="1"/>
    <s v="yes"/>
    <s v="17 Aug 1979"/>
    <x v="18"/>
    <n v="21880.82"/>
    <s v="tier - 3"/>
    <s v="tier - 1"/>
    <s v="R1012"/>
  </r>
  <r>
    <s v="Id460"/>
    <s v="Mr. Todd "/>
    <n v="37.4"/>
    <x v="0"/>
    <n v="9.7200000000000006"/>
    <x v="0"/>
    <s v="yes"/>
    <s v="No"/>
    <s v="Yes"/>
    <n v="1"/>
    <s v="No"/>
    <s v="27 Aug 1963"/>
    <x v="8"/>
    <n v="21797"/>
    <s v="tier - 3"/>
    <s v="tier - 1"/>
    <s v="R1011"/>
  </r>
  <r>
    <s v="Id461"/>
    <s v="Ms. Carolyn "/>
    <n v="26.885000000000002"/>
    <x v="1"/>
    <n v="5.18"/>
    <x v="2"/>
    <s v="No"/>
    <s v="No"/>
    <s v="Yes"/>
    <n v="1"/>
    <s v="yes"/>
    <s v="28 Sep 1979"/>
    <x v="18"/>
    <n v="21774.32"/>
    <s v="tier - 3"/>
    <s v="tier - 2"/>
    <s v="R1012"/>
  </r>
  <r>
    <s v="Id462"/>
    <s v="Ms. Lindsey "/>
    <n v="25.27"/>
    <x v="1"/>
    <n v="5.29"/>
    <x v="2"/>
    <s v="No"/>
    <s v="No"/>
    <s v="Yes"/>
    <n v="1"/>
    <s v="yes"/>
    <s v="20 Sep 1979"/>
    <x v="18"/>
    <n v="21771.34"/>
    <s v="tier - 3"/>
    <s v="tier - 1"/>
    <s v="R1024"/>
  </r>
  <r>
    <s v="Id463"/>
    <s v="Ms. Marissa "/>
    <n v="23.655000000000001"/>
    <x v="2"/>
    <n v="4.8600000000000003"/>
    <x v="2"/>
    <s v="yes"/>
    <s v="No"/>
    <s v="No"/>
    <n v="0"/>
    <s v="yes"/>
    <s v="18 Jul 1976"/>
    <x v="1"/>
    <n v="21677.279999999999"/>
    <s v="tier - 3"/>
    <s v="tier - 1"/>
    <s v="R1012"/>
  </r>
  <r>
    <s v="Id464"/>
    <s v="Mr. Jean "/>
    <n v="55.05"/>
    <x v="0"/>
    <n v="7.66"/>
    <x v="0"/>
    <s v="No"/>
    <s v="No"/>
    <s v="No"/>
    <n v="0"/>
    <s v="No"/>
    <s v="16 Nov 1962"/>
    <x v="5"/>
    <n v="21661.16"/>
    <s v="tier - 2"/>
    <s v="tier - 2"/>
    <s v="R1012"/>
  </r>
  <r>
    <s v="Id465"/>
    <s v="Ms. Danielle "/>
    <n v="24.89"/>
    <x v="2"/>
    <n v="6.1"/>
    <x v="1"/>
    <s v="yes"/>
    <s v="No"/>
    <s v="Yes"/>
    <n v="1"/>
    <s v="yes"/>
    <s v="25 Dec 1983"/>
    <x v="33"/>
    <n v="21659.93"/>
    <s v="tier - 3"/>
    <s v="tier - 3"/>
    <s v="R1024"/>
  </r>
  <r>
    <s v="Id466"/>
    <s v="Mr. Jim "/>
    <n v="18.715"/>
    <x v="2"/>
    <n v="4.4400000000000004"/>
    <x v="2"/>
    <s v="No"/>
    <s v="No"/>
    <s v="No"/>
    <n v="0"/>
    <s v="No"/>
    <s v="12 Jun 1999"/>
    <x v="35"/>
    <n v="21595.38"/>
    <s v="tier - 2"/>
    <s v="tier - 3"/>
    <s v="R1012"/>
  </r>
  <r>
    <s v="Id467"/>
    <s v="Mr. Matthew "/>
    <n v="28.12"/>
    <x v="1"/>
    <n v="6.15"/>
    <x v="1"/>
    <s v="No"/>
    <s v="No"/>
    <s v="No"/>
    <n v="0"/>
    <s v="yes"/>
    <s v="21 Nov 1990"/>
    <x v="3"/>
    <n v="21472.48"/>
    <s v="tier - 2"/>
    <s v="tier - 2"/>
    <s v="R1012"/>
  </r>
  <r>
    <s v="Id468"/>
    <s v="Ms. Rachel "/>
    <n v="26.6"/>
    <x v="1"/>
    <n v="4.53"/>
    <x v="2"/>
    <s v="No"/>
    <s v="No"/>
    <s v="No"/>
    <n v="0"/>
    <s v="yes"/>
    <s v="4 Sep 1980"/>
    <x v="25"/>
    <n v="21348.71"/>
    <s v="tier - 2"/>
    <s v="tier - 1"/>
    <s v="R1012"/>
  </r>
  <r>
    <s v="Id469"/>
    <s v="Ms. Corina "/>
    <n v="30.114999999999998"/>
    <x v="0"/>
    <n v="5.48"/>
    <x v="2"/>
    <s v="No"/>
    <s v="yes"/>
    <s v="No"/>
    <n v="1"/>
    <s v="No"/>
    <s v="4 Aug 2004"/>
    <x v="41"/>
    <n v="21344.85"/>
    <s v="tier - 3"/>
    <s v="tier - 1"/>
    <s v="R1024"/>
  </r>
  <r>
    <s v="Id470"/>
    <s v="Mr. Guannan "/>
    <n v="24.605"/>
    <x v="2"/>
    <n v="5.48"/>
    <x v="2"/>
    <s v="No"/>
    <s v="No"/>
    <s v="No"/>
    <n v="0"/>
    <s v="yes"/>
    <s v="10 Dec 1980"/>
    <x v="25"/>
    <n v="21259.38"/>
    <s v="tier - 3"/>
    <s v="tier - 3"/>
    <s v="R1019"/>
  </r>
  <r>
    <s v="Id471"/>
    <s v="Mr. Don "/>
    <n v="29.6"/>
    <x v="1"/>
    <n v="8.1"/>
    <x v="0"/>
    <s v="No"/>
    <s v="No"/>
    <s v="No"/>
    <n v="0"/>
    <s v="No"/>
    <s v="3 Sep 1974"/>
    <x v="19"/>
    <n v="21232.18"/>
    <s v="tier - 3"/>
    <s v="tier - 2"/>
    <s v="R1011"/>
  </r>
  <r>
    <s v="Id472"/>
    <s v="Mr. Chris "/>
    <n v="24.42"/>
    <x v="2"/>
    <n v="7.16"/>
    <x v="0"/>
    <s v="No"/>
    <s v="No"/>
    <s v="No"/>
    <n v="0"/>
    <s v="yes"/>
    <s v="14 Oct 1974"/>
    <x v="19"/>
    <n v="21223.68"/>
    <s v="tier - 3"/>
    <s v="tier - 2"/>
    <s v="R1013"/>
  </r>
  <r>
    <s v="Id473"/>
    <s v="Mr. Gavin "/>
    <n v="20.9"/>
    <x v="2"/>
    <n v="4.55"/>
    <x v="2"/>
    <s v="yes"/>
    <s v="No"/>
    <s v="Yes"/>
    <n v="1"/>
    <s v="yes"/>
    <s v="26 Aug 1969"/>
    <x v="16"/>
    <n v="21195.82"/>
    <s v="tier - 3"/>
    <s v="tier - 1"/>
    <s v="R1013"/>
  </r>
  <r>
    <s v="Id474"/>
    <s v="Mr. David "/>
    <n v="22.895"/>
    <x v="2"/>
    <n v="6.03"/>
    <x v="1"/>
    <s v="No"/>
    <s v="No"/>
    <s v="No"/>
    <n v="0"/>
    <s v="yes"/>
    <s v="23 Nov 1977"/>
    <x v="29"/>
    <n v="21098.55"/>
    <s v="tier - 3"/>
    <s v="tier - 3"/>
    <s v="R1012"/>
  </r>
  <r>
    <s v="Id475"/>
    <s v="Mr. Jatin "/>
    <n v="28.3"/>
    <x v="1"/>
    <n v="5.47"/>
    <x v="2"/>
    <s v="yes"/>
    <s v="No"/>
    <s v="Yes"/>
    <n v="1"/>
    <s v="yes"/>
    <s v="2 Jul 1983"/>
    <x v="33"/>
    <n v="21082.16"/>
    <s v="tier - 3"/>
    <s v="tier - 2"/>
    <s v="R1011"/>
  </r>
  <r>
    <s v="Id476"/>
    <s v="Mr. J "/>
    <n v="54.3"/>
    <x v="0"/>
    <n v="4.1500000000000004"/>
    <x v="2"/>
    <s v="yes"/>
    <s v="No"/>
    <s v="No"/>
    <n v="1"/>
    <s v="No"/>
    <s v="19 Nov 1964"/>
    <x v="13"/>
    <n v="20893.060000000001"/>
    <s v="tier - 2"/>
    <s v="tier - 3"/>
    <s v="R1012"/>
  </r>
  <r>
    <s v="Id477"/>
    <s v="Ms. Angela "/>
    <n v="33.344999999999999"/>
    <x v="0"/>
    <n v="11.32"/>
    <x v="0"/>
    <s v="yes"/>
    <s v="No"/>
    <s v="No"/>
    <n v="1"/>
    <s v="No"/>
    <s v="8 Dec 1975"/>
    <x v="27"/>
    <n v="20878.78"/>
    <s v="tier - 2"/>
    <s v="tier - 1"/>
    <s v="R1024"/>
  </r>
  <r>
    <s v="Id478"/>
    <s v="Mr. Blake "/>
    <n v="33"/>
    <x v="0"/>
    <n v="9.51"/>
    <x v="0"/>
    <s v="yes"/>
    <s v="No"/>
    <s v="No"/>
    <n v="0"/>
    <s v="No"/>
    <s v="8 Sep 1967"/>
    <x v="22"/>
    <n v="20781.490000000002"/>
    <s v="tier - 2"/>
    <s v="tier - 3"/>
    <s v="R1013"/>
  </r>
  <r>
    <s v="Id479"/>
    <s v="Mr. Brian "/>
    <n v="28.024999999999999"/>
    <x v="1"/>
    <n v="7.67"/>
    <x v="0"/>
    <s v="yes"/>
    <s v="No"/>
    <s v="No"/>
    <n v="1"/>
    <s v="yes"/>
    <s v="4 Aug 1986"/>
    <x v="26"/>
    <n v="20773.63"/>
    <s v="tier - 2"/>
    <s v="tier - 3"/>
    <s v="R1017"/>
  </r>
  <r>
    <s v="Id480"/>
    <s v="Mr. Damon "/>
    <n v="28.69"/>
    <x v="1"/>
    <n v="6.23"/>
    <x v="1"/>
    <s v="No"/>
    <s v="No"/>
    <s v="No"/>
    <n v="1"/>
    <s v="yes"/>
    <s v="14 Sep 1992"/>
    <x v="34"/>
    <n v="20745.990000000002"/>
    <s v="tier - 3"/>
    <s v="tier - 1"/>
    <s v="R1012"/>
  </r>
  <r>
    <s v="Id481"/>
    <s v="Mr. Jeffrey "/>
    <n v="40.28"/>
    <x v="0"/>
    <n v="8.9"/>
    <x v="0"/>
    <s v="No"/>
    <s v="No"/>
    <s v="No"/>
    <n v="0"/>
    <s v="No"/>
    <s v="1 Aug 1965"/>
    <x v="11"/>
    <n v="20709.02"/>
    <s v="tier - 3"/>
    <s v="tier - 2"/>
    <s v="R1019"/>
  </r>
  <r>
    <s v="Id482"/>
    <s v="Mr. Malcolm "/>
    <n v="37.299999999999997"/>
    <x v="0"/>
    <n v="7.79"/>
    <x v="0"/>
    <s v="yes"/>
    <s v="No"/>
    <s v="No"/>
    <n v="0"/>
    <s v="No"/>
    <s v="17 Dec 1967"/>
    <x v="22"/>
    <n v="20630.28"/>
    <s v="tier - 2"/>
    <s v="tier - 3"/>
    <s v="R1011"/>
  </r>
  <r>
    <s v="Id483"/>
    <s v="Ms. Margaret "/>
    <n v="54.47"/>
    <x v="0"/>
    <n v="4.49"/>
    <x v="2"/>
    <s v="yes"/>
    <s v="No"/>
    <s v="No"/>
    <n v="2"/>
    <s v="No"/>
    <s v="9 Jul 1966"/>
    <x v="24"/>
    <n v="20568.32"/>
    <s v="tier - 3"/>
    <s v="tier - 2"/>
    <s v="R1012"/>
  </r>
  <r>
    <s v="Id484"/>
    <s v="Ms. Helen "/>
    <n v="38.06"/>
    <x v="0"/>
    <n v="5.24"/>
    <x v="2"/>
    <s v="yes"/>
    <s v="No"/>
    <s v="Yes"/>
    <n v="1"/>
    <s v="No"/>
    <s v="13 Oct 1969"/>
    <x v="16"/>
    <n v="20463"/>
    <s v="tier - 2"/>
    <s v="tier - 2"/>
    <s v="R1013"/>
  </r>
  <r>
    <s v="Id485"/>
    <s v="Mr. Matthew "/>
    <n v="51.47"/>
    <x v="0"/>
    <n v="9.6"/>
    <x v="0"/>
    <s v="No"/>
    <s v="No"/>
    <s v="No"/>
    <n v="0"/>
    <s v="No"/>
    <s v="18 Oct 1962"/>
    <x v="5"/>
    <n v="20446.849999999999"/>
    <s v="tier - 2"/>
    <s v="tier - 1"/>
    <s v="R1012"/>
  </r>
  <r>
    <s v="Id486"/>
    <s v="Mr. Jeff "/>
    <n v="29.8"/>
    <x v="1"/>
    <n v="5.78"/>
    <x v="1"/>
    <s v="yes"/>
    <s v="No"/>
    <s v="No"/>
    <n v="0"/>
    <s v="No"/>
    <s v="12 Jul 1985"/>
    <x v="17"/>
    <n v="20420.599999999999"/>
    <s v="tier - 3"/>
    <s v="tier - 2"/>
    <s v="R1011"/>
  </r>
  <r>
    <s v="Id487"/>
    <s v="Mrs. Tara "/>
    <n v="49.77"/>
    <x v="0"/>
    <n v="7.02"/>
    <x v="0"/>
    <s v="No"/>
    <s v="No"/>
    <s v="No"/>
    <n v="0"/>
    <s v="No"/>
    <s v="2 Jul 1962"/>
    <x v="5"/>
    <n v="20354.5"/>
    <s v="tier - 3"/>
    <s v="tier - 2"/>
    <s v="R1026"/>
  </r>
  <r>
    <s v="Id488"/>
    <s v="Ms. Kristin "/>
    <n v="25.555"/>
    <x v="1"/>
    <n v="4.09"/>
    <x v="2"/>
    <s v="yes"/>
    <s v="No"/>
    <s v="No"/>
    <n v="0"/>
    <s v="yes"/>
    <s v="17 Sep 1985"/>
    <x v="17"/>
    <n v="20296.86"/>
    <s v="tier - 3"/>
    <s v="tier - 1"/>
    <s v="R1024"/>
  </r>
  <r>
    <s v="Id489"/>
    <s v="Mr. Timothy "/>
    <n v="29.64"/>
    <x v="1"/>
    <n v="4.93"/>
    <x v="2"/>
    <s v="No"/>
    <s v="No"/>
    <s v="Yes"/>
    <n v="1"/>
    <s v="No"/>
    <s v="7 Sep 1993"/>
    <x v="20"/>
    <n v="20277.810000000001"/>
    <s v="tier - 3"/>
    <s v="tier - 3"/>
    <s v="R1016"/>
  </r>
  <r>
    <s v="Id490"/>
    <s v="Mr. Scott "/>
    <n v="53.93"/>
    <x v="0"/>
    <n v="5.34"/>
    <x v="2"/>
    <s v="yes"/>
    <s v="No"/>
    <s v="No"/>
    <n v="2"/>
    <s v="No"/>
    <s v="22 Aug 1966"/>
    <x v="24"/>
    <n v="20253.84"/>
    <s v="tier - 2"/>
    <s v="tier - 3"/>
    <s v="R1012"/>
  </r>
  <r>
    <s v="Id491"/>
    <s v="Ms. Carly "/>
    <n v="28.024999999999999"/>
    <x v="1"/>
    <n v="5.65"/>
    <x v="2"/>
    <s v="No"/>
    <s v="No"/>
    <s v="No"/>
    <n v="1"/>
    <s v="yes"/>
    <s v="17 Oct 1987"/>
    <x v="38"/>
    <n v="20234.849999999999"/>
    <s v="tier - 2"/>
    <s v="tier - 3"/>
    <s v="R1012"/>
  </r>
  <r>
    <s v="Id492"/>
    <s v="Ms. Lisa "/>
    <n v="27.5"/>
    <x v="1"/>
    <n v="4.49"/>
    <x v="2"/>
    <s v="No"/>
    <s v="No"/>
    <s v="No"/>
    <n v="0"/>
    <s v="No"/>
    <s v="8 Jun 1994"/>
    <x v="20"/>
    <n v="20177.669999999998"/>
    <s v="tier - 2"/>
    <s v="tier - 1"/>
    <s v="R1011"/>
  </r>
  <r>
    <s v="Id493"/>
    <s v="Ms. Stacey "/>
    <n v="21.8"/>
    <x v="2"/>
    <n v="10.55"/>
    <x v="0"/>
    <s v="No"/>
    <s v="No"/>
    <s v="No"/>
    <n v="0"/>
    <s v="yes"/>
    <s v="9 Jul 2002"/>
    <x v="43"/>
    <n v="20167.34"/>
    <s v="tier - 3"/>
    <s v="tier - 3"/>
    <s v="R1011"/>
  </r>
  <r>
    <s v="Id494"/>
    <s v="Mr. Louis "/>
    <n v="26.41"/>
    <x v="1"/>
    <n v="4.92"/>
    <x v="2"/>
    <s v="yes"/>
    <s v="No"/>
    <s v="Yes"/>
    <n v="1"/>
    <s v="yes"/>
    <s v="6 Oct 1983"/>
    <x v="33"/>
    <n v="20149.32"/>
    <s v="tier - 2"/>
    <s v="tier - 1"/>
    <s v="R1016"/>
  </r>
  <r>
    <s v="Id495"/>
    <s v="Mr. Brian "/>
    <n v="27.835000000000001"/>
    <x v="1"/>
    <n v="5.9"/>
    <x v="1"/>
    <s v="yes"/>
    <s v="No"/>
    <s v="No"/>
    <n v="1"/>
    <s v="yes"/>
    <s v="25 Jul 1988"/>
    <x v="23"/>
    <n v="20009.63"/>
    <s v="tier - 2"/>
    <s v="tier - 1"/>
    <s v="R1012"/>
  </r>
  <r>
    <s v="Id496"/>
    <s v="Mrs. Jessica "/>
    <n v="51.74"/>
    <x v="0"/>
    <n v="4.9800000000000004"/>
    <x v="2"/>
    <s v="yes"/>
    <s v="No"/>
    <s v="No"/>
    <n v="2"/>
    <s v="No"/>
    <s v="10 Aug 1966"/>
    <x v="24"/>
    <n v="19995.29"/>
    <s v="tier - 1"/>
    <s v="tier - 3"/>
    <s v="R1026"/>
  </r>
  <r>
    <s v="Id497"/>
    <s v="Ms. Dawn "/>
    <n v="23.37"/>
    <x v="2"/>
    <n v="5.8"/>
    <x v="1"/>
    <s v="No"/>
    <s v="No"/>
    <s v="No"/>
    <n v="0"/>
    <s v="yes"/>
    <s v="9 Oct 1980"/>
    <x v="25"/>
    <n v="19964.75"/>
    <s v="tier - 1"/>
    <s v="tier - 2"/>
    <s v="R1024"/>
  </r>
  <r>
    <s v="Id498"/>
    <s v="  "/>
    <n v="29.7"/>
    <x v="1"/>
    <n v="6.21"/>
    <x v="1"/>
    <s v="yes"/>
    <s v="No"/>
    <s v="Yes"/>
    <n v="1"/>
    <s v="yes"/>
    <s v="18 Oct 1997"/>
    <x v="31"/>
    <n v="19933.46"/>
    <s v="tier - 1"/>
    <s v="tier - 3"/>
    <s v="R1011"/>
  </r>
  <r>
    <s v="Id499"/>
    <s v="Ms. Karen "/>
    <n v="20.045000000000002"/>
    <x v="2"/>
    <n v="6.17"/>
    <x v="1"/>
    <s v="No"/>
    <s v="No"/>
    <s v="Yes"/>
    <n v="1"/>
    <s v="yes"/>
    <s v="30 Oct 1979"/>
    <x v="18"/>
    <n v="19798.05"/>
    <s v="tier - 1"/>
    <s v="tier - 1"/>
    <s v="R1024"/>
  </r>
  <r>
    <s v="Id500"/>
    <s v="Ms. Jessica "/>
    <n v="27.83"/>
    <x v="1"/>
    <n v="5.36"/>
    <x v="2"/>
    <s v="No"/>
    <s v="No"/>
    <s v="No"/>
    <n v="2"/>
    <s v="No"/>
    <s v="14 Jun 1972"/>
    <x v="28"/>
    <n v="19749.38"/>
    <s v="tier - 1"/>
    <s v="tier - 3"/>
    <s v="R1013"/>
  </r>
  <r>
    <s v="Id501"/>
    <s v="Mr. Mathieu "/>
    <n v="28.93"/>
    <x v="1"/>
    <n v="5.2"/>
    <x v="2"/>
    <s v="No"/>
    <s v="No"/>
    <s v="No"/>
    <n v="0"/>
    <s v="yes"/>
    <s v="8 Aug 1990"/>
    <x v="3"/>
    <n v="19719.689999999999"/>
    <s v="tier - 1"/>
    <s v="tier - 2"/>
    <s v="R1013"/>
  </r>
  <r>
    <s v="Id502"/>
    <s v="Mr. Kam "/>
    <n v="33.82"/>
    <x v="0"/>
    <n v="5.42"/>
    <x v="2"/>
    <s v="No"/>
    <s v="No"/>
    <s v="No"/>
    <n v="0"/>
    <s v="No"/>
    <s v="27 Aug 1994"/>
    <x v="6"/>
    <n v="19673.34"/>
    <s v="tier - 1"/>
    <s v="tier - 2"/>
    <s v="R1012"/>
  </r>
  <r>
    <s v="Id503"/>
    <s v="Ms. Valerie "/>
    <n v="20.234999999999999"/>
    <x v="2"/>
    <n v="6.84"/>
    <x v="0"/>
    <s v="No"/>
    <s v="No"/>
    <s v="No"/>
    <n v="0"/>
    <s v="yes"/>
    <s v="24 Sep 1978"/>
    <x v="9"/>
    <n v="19594.810000000001"/>
    <s v="tier - 1"/>
    <s v="tier - 1"/>
    <s v="R1024"/>
  </r>
  <r>
    <s v="Id504"/>
    <s v="Ms. Freya "/>
    <n v="49.2"/>
    <x v="0"/>
    <n v="10.9"/>
    <x v="0"/>
    <s v="yes"/>
    <s v="No"/>
    <s v="Yes"/>
    <n v="1"/>
    <s v="No"/>
    <s v="14 Jul 1963"/>
    <x v="8"/>
    <n v="19551.34"/>
    <s v="tier - 1"/>
    <s v="tier - 3"/>
    <s v="R1012"/>
  </r>
  <r>
    <s v="Id505"/>
    <s v="Ms. Jennifer "/>
    <n v="26.4"/>
    <x v="1"/>
    <n v="4.87"/>
    <x v="2"/>
    <s v="yes"/>
    <s v="No"/>
    <s v="No"/>
    <n v="0"/>
    <s v="yes"/>
    <s v="17 Sep 1985"/>
    <x v="17"/>
    <n v="19539.240000000002"/>
    <s v="tier - 1"/>
    <s v="tier - 1"/>
    <s v="R1013"/>
  </r>
  <r>
    <s v="Id506"/>
    <s v="Ms. Kara "/>
    <n v="28.38"/>
    <x v="1"/>
    <n v="6.07"/>
    <x v="1"/>
    <s v="No"/>
    <s v="No"/>
    <s v="No"/>
    <n v="1"/>
    <s v="yes"/>
    <s v="19 Aug 1992"/>
    <x v="34"/>
    <n v="19521.97"/>
    <s v="tier - 1"/>
    <s v="tier - 2"/>
    <s v="R1013"/>
  </r>
  <r>
    <s v="Id507"/>
    <s v="Mr. Bradley "/>
    <n v="24.64"/>
    <x v="2"/>
    <n v="4.33"/>
    <x v="2"/>
    <s v="No"/>
    <s v="No"/>
    <s v="No"/>
    <n v="0"/>
    <s v="yes"/>
    <s v="8 Nov 1980"/>
    <x v="25"/>
    <n v="19515.54"/>
    <s v="tier - 1"/>
    <s v="tier - 1"/>
    <s v="R1013"/>
  </r>
  <r>
    <s v="Id508"/>
    <s v="Mr. Brendan "/>
    <n v="39.71"/>
    <x v="0"/>
    <n v="5.83"/>
    <x v="1"/>
    <s v="No"/>
    <s v="No"/>
    <s v="No"/>
    <n v="1"/>
    <s v="No"/>
    <s v="30 Nov 1987"/>
    <x v="38"/>
    <n v="19496.72"/>
    <s v="tier - 1"/>
    <s v="tier - 3"/>
    <s v="R1019"/>
  </r>
  <r>
    <s v="Id509"/>
    <s v="Ms. Amber "/>
    <n v="22.22"/>
    <x v="2"/>
    <n v="5.5"/>
    <x v="2"/>
    <s v="No"/>
    <s v="No"/>
    <s v="No"/>
    <n v="0"/>
    <s v="yes"/>
    <s v="15 Dec 1982"/>
    <x v="37"/>
    <n v="19444.27"/>
    <s v="tier - 1"/>
    <s v="tier - 1"/>
    <s v="R1013"/>
  </r>
  <r>
    <s v="Id510"/>
    <s v="Mr. Sean "/>
    <n v="33.344999999999999"/>
    <x v="0"/>
    <n v="4.79"/>
    <x v="2"/>
    <s v="No"/>
    <s v="No"/>
    <s v="Yes"/>
    <n v="1"/>
    <s v="No"/>
    <s v="6 Sep 1993"/>
    <x v="20"/>
    <n v="19442.349999999999"/>
    <s v="tier - 1"/>
    <s v="tier - 3"/>
    <s v="R1012"/>
  </r>
  <r>
    <s v="Id511"/>
    <s v="Mr. Rick "/>
    <n v="24.42"/>
    <x v="2"/>
    <n v="5.81"/>
    <x v="1"/>
    <s v="No"/>
    <s v="No"/>
    <s v="No"/>
    <n v="1"/>
    <s v="yes"/>
    <s v="30 Jun 1987"/>
    <x v="38"/>
    <n v="19362"/>
    <s v="tier - 1"/>
    <s v="tier - 3"/>
    <s v="R1013"/>
  </r>
  <r>
    <s v="Id512"/>
    <s v="Mr. Matthew "/>
    <n v="29.81"/>
    <x v="1"/>
    <n v="5.58"/>
    <x v="2"/>
    <s v="No"/>
    <s v="No"/>
    <s v="No"/>
    <n v="0"/>
    <s v="yes"/>
    <s v="24 Aug 1991"/>
    <x v="42"/>
    <n v="19350.37"/>
    <s v="tier - 1"/>
    <s v="tier - 3"/>
    <s v="R1013"/>
  </r>
  <r>
    <s v="Id513"/>
    <s v="Mr. Brady "/>
    <n v="51.18"/>
    <x v="0"/>
    <n v="4.4000000000000004"/>
    <x v="2"/>
    <s v="yes"/>
    <s v="No"/>
    <s v="No"/>
    <n v="2"/>
    <s v="No"/>
    <s v="15 Nov 1966"/>
    <x v="24"/>
    <n v="19321.060000000001"/>
    <s v="tier - 1"/>
    <s v="tier - 1"/>
    <s v="R1012"/>
  </r>
  <r>
    <s v="Id514"/>
    <s v="Ms. Kameko "/>
    <n v="51.37"/>
    <x v="0"/>
    <n v="8.18"/>
    <x v="0"/>
    <s v="yes"/>
    <s v="No"/>
    <s v="No"/>
    <n v="0"/>
    <s v="No"/>
    <s v="29 Jul 1967"/>
    <x v="22"/>
    <n v="19259.96"/>
    <s v="tier - 1"/>
    <s v="tier - 1"/>
    <s v="R1012"/>
  </r>
  <r>
    <s v="Id515"/>
    <s v="Mr. Jeremy "/>
    <n v="36.19"/>
    <x v="0"/>
    <n v="5.52"/>
    <x v="2"/>
    <s v="yes"/>
    <s v="No"/>
    <s v="No"/>
    <n v="0"/>
    <s v="No"/>
    <s v="28 Dec 1985"/>
    <x v="17"/>
    <n v="19214.71"/>
    <s v="tier - 1"/>
    <s v="tier - 3"/>
    <s v="R1013"/>
  </r>
  <r>
    <s v="Id516"/>
    <s v="Mr. Daniel "/>
    <n v="25.9"/>
    <x v="1"/>
    <n v="4.84"/>
    <x v="2"/>
    <s v="No"/>
    <s v="No"/>
    <s v="No"/>
    <n v="0"/>
    <s v="yes"/>
    <s v="16 Sep 1991"/>
    <x v="42"/>
    <n v="19199.939999999999"/>
    <s v="tier - 1"/>
    <s v="tier - 3"/>
    <s v="R1011"/>
  </r>
  <r>
    <s v="Id517"/>
    <s v="Ms. Amanda "/>
    <n v="35.72"/>
    <x v="0"/>
    <n v="4.08"/>
    <x v="2"/>
    <s v="No"/>
    <s v="No"/>
    <s v="Yes"/>
    <n v="1"/>
    <s v="No"/>
    <s v="2 Jul 1979"/>
    <x v="18"/>
    <n v="19144.580000000002"/>
    <s v="tier - 1"/>
    <s v="tier - 1"/>
    <s v="R1024"/>
  </r>
  <r>
    <s v="Id518"/>
    <s v="Ms. Karen "/>
    <n v="27.94"/>
    <x v="1"/>
    <n v="4.4800000000000004"/>
    <x v="2"/>
    <s v="No"/>
    <s v="No"/>
    <s v="Yes"/>
    <n v="1"/>
    <s v="yes"/>
    <s v="28 Sep 1993"/>
    <x v="20"/>
    <n v="19107.78"/>
    <s v="tier - 1"/>
    <s v="tier - 2"/>
    <s v="R1013"/>
  </r>
  <r>
    <s v="Id519"/>
    <s v="Mr. Gregory "/>
    <n v="27.1"/>
    <x v="1"/>
    <n v="5.73"/>
    <x v="1"/>
    <s v="No"/>
    <s v="No"/>
    <s v="No"/>
    <n v="0"/>
    <s v="yes"/>
    <s v="5 Jun 1989"/>
    <x v="23"/>
    <n v="19040.88"/>
    <s v="tier - 1"/>
    <s v="tier - 3"/>
    <s v="R1011"/>
  </r>
  <r>
    <s v="Id520"/>
    <s v="Ms. Sabine "/>
    <n v="18.3"/>
    <x v="3"/>
    <n v="5.46"/>
    <x v="2"/>
    <s v="yes"/>
    <s v="No"/>
    <s v="Yes"/>
    <n v="1"/>
    <s v="yes"/>
    <s v="19 Dec 1983"/>
    <x v="33"/>
    <n v="19023.259999999998"/>
    <s v="tier - 1"/>
    <s v="tier - 3"/>
    <s v="R1011"/>
  </r>
  <r>
    <s v="Id521"/>
    <s v="Mr. Joseph "/>
    <n v="25.3"/>
    <x v="1"/>
    <n v="5.0199999999999996"/>
    <x v="2"/>
    <s v="yes"/>
    <s v="No"/>
    <s v="No"/>
    <n v="1"/>
    <s v="yes"/>
    <s v="24 Oct 1988"/>
    <x v="23"/>
    <n v="18972.5"/>
    <s v="tier - 1"/>
    <s v="tier - 3"/>
    <s v="R1013"/>
  </r>
  <r>
    <s v="Id522"/>
    <s v="Mr. Adam "/>
    <n v="38.83"/>
    <x v="0"/>
    <n v="6.36"/>
    <x v="1"/>
    <s v="No"/>
    <s v="No"/>
    <s v="No"/>
    <n v="1"/>
    <s v="No"/>
    <s v="30 Nov 1992"/>
    <x v="34"/>
    <n v="18963.169999999998"/>
    <s v="tier - 1"/>
    <s v="tier - 1"/>
    <s v="R1013"/>
  </r>
  <r>
    <s v="Id523"/>
    <s v="Ms. Karolyn "/>
    <n v="27.6"/>
    <x v="1"/>
    <n v="5.36"/>
    <x v="2"/>
    <s v="No"/>
    <s v="No"/>
    <s v="No"/>
    <n v="1"/>
    <s v="No"/>
    <s v="6 Aug 1998"/>
    <x v="44"/>
    <n v="18955.22"/>
    <s v="tier - 1"/>
    <s v="tier - 3"/>
    <s v="R1011"/>
  </r>
  <r>
    <s v="Id524"/>
    <s v="Mrs. Anita "/>
    <n v="46.4"/>
    <x v="0"/>
    <n v="8.3699999999999992"/>
    <x v="0"/>
    <s v="yes"/>
    <s v="No"/>
    <s v="Yes"/>
    <n v="1"/>
    <s v="No"/>
    <s v="20 Oct 1963"/>
    <x v="8"/>
    <n v="18954.560000000001"/>
    <s v="tier - 1"/>
    <s v="tier - 1"/>
    <s v="R1026"/>
  </r>
  <r>
    <s v="Id525"/>
    <s v="Ms. Laura "/>
    <n v="51.92"/>
    <x v="0"/>
    <n v="5.18"/>
    <x v="2"/>
    <s v="yes"/>
    <s v="No"/>
    <s v="Yes"/>
    <n v="1"/>
    <s v="No"/>
    <s v="3 Aug 1969"/>
    <x v="16"/>
    <n v="18932.810000000001"/>
    <s v="tier - 1"/>
    <s v="tier - 3"/>
    <s v="R1012"/>
  </r>
  <r>
    <s v="Id526"/>
    <s v="Ms. Sarah "/>
    <n v="32.395000000000003"/>
    <x v="0"/>
    <n v="5.68"/>
    <x v="2"/>
    <s v="yes"/>
    <s v="No"/>
    <s v="No"/>
    <n v="1"/>
    <s v="No"/>
    <s v="27 Sep 1995"/>
    <x v="40"/>
    <n v="18903.490000000002"/>
    <s v="tier - 1"/>
    <s v="tier - 2"/>
    <s v="R1024"/>
  </r>
  <r>
    <s v="Id527"/>
    <s v="Mrs. Ashley "/>
    <n v="46.19"/>
    <x v="0"/>
    <n v="7.31"/>
    <x v="0"/>
    <s v="yes"/>
    <s v="No"/>
    <s v="Yes"/>
    <n v="1"/>
    <s v="No"/>
    <s v="6 Dec 1963"/>
    <x v="8"/>
    <n v="18883.330000000002"/>
    <s v="tier - 1"/>
    <s v="tier - 1"/>
    <s v="R1026"/>
  </r>
  <r>
    <s v="Id528"/>
    <s v="Ms. Lindsey "/>
    <n v="27.93"/>
    <x v="1"/>
    <n v="4.67"/>
    <x v="2"/>
    <s v="No"/>
    <s v="No"/>
    <s v="Yes"/>
    <n v="1"/>
    <s v="No"/>
    <s v="24 Jul 2003"/>
    <x v="39"/>
    <n v="18838.7"/>
    <s v="tier - 1"/>
    <s v="tier - 3"/>
    <s v="R1012"/>
  </r>
  <r>
    <s v="Id529"/>
    <s v="Mr. Alan "/>
    <n v="45.62"/>
    <x v="0"/>
    <n v="6.87"/>
    <x v="0"/>
    <s v="No"/>
    <s v="No"/>
    <s v="No"/>
    <n v="0"/>
    <s v="No"/>
    <s v="18 Dec 1962"/>
    <x v="5"/>
    <n v="18815.53"/>
    <s v="tier - 1"/>
    <s v="tier - 1"/>
    <s v="R1023"/>
  </r>
  <r>
    <s v="Id530"/>
    <s v="Mr. Dan "/>
    <n v="35.31"/>
    <x v="0"/>
    <n v="5.87"/>
    <x v="1"/>
    <s v="No"/>
    <s v="No"/>
    <s v="Yes"/>
    <n v="1"/>
    <s v="No"/>
    <s v="15 Oct 1979"/>
    <x v="18"/>
    <n v="18806.150000000001"/>
    <s v="tier - 1"/>
    <s v="tier - 2"/>
    <s v="R1013"/>
  </r>
  <r>
    <s v="Id531"/>
    <s v="Ms. Katie "/>
    <n v="30.4"/>
    <x v="0"/>
    <n v="4.07"/>
    <x v="2"/>
    <s v="yes"/>
    <s v="No"/>
    <s v="No"/>
    <n v="1"/>
    <s v="No"/>
    <s v="28 Nov 1995"/>
    <x v="40"/>
    <n v="18804.75"/>
    <s v="tier - 1"/>
    <s v="tier - 1"/>
    <s v="R1012"/>
  </r>
  <r>
    <s v="Id532"/>
    <s v="Mr. Eric "/>
    <n v="20.13"/>
    <x v="2"/>
    <n v="6.47"/>
    <x v="1"/>
    <s v="No"/>
    <s v="No"/>
    <s v="Yes"/>
    <n v="1"/>
    <s v="yes"/>
    <s v="19 Nov 1979"/>
    <x v="18"/>
    <n v="18767.740000000002"/>
    <s v="tier - 1"/>
    <s v="tier - 1"/>
    <s v="R1013"/>
  </r>
  <r>
    <s v="Id533"/>
    <s v="Ms. Cathryn "/>
    <n v="23.655000000000001"/>
    <x v="2"/>
    <n v="5.14"/>
    <x v="2"/>
    <s v="No"/>
    <s v="No"/>
    <s v="No"/>
    <n v="1"/>
    <s v="yes"/>
    <s v="27 Dec 1992"/>
    <x v="34"/>
    <n v="18765.88"/>
    <s v="tier - 1"/>
    <s v="tier - 2"/>
    <s v="R1012"/>
  </r>
  <r>
    <s v="Id534"/>
    <s v="Mr. Brendan "/>
    <n v="49.05"/>
    <x v="0"/>
    <n v="9.77"/>
    <x v="0"/>
    <s v="yes"/>
    <s v="No"/>
    <s v="No"/>
    <n v="0"/>
    <s v="No"/>
    <s v="30 Aug 1967"/>
    <x v="22"/>
    <n v="18694.689999999999"/>
    <s v="tier - 1"/>
    <s v="tier - 1"/>
    <s v="R1023"/>
  </r>
  <r>
    <s v="Id535"/>
    <s v="Ms. Shauna "/>
    <n v="51.94"/>
    <x v="0"/>
    <n v="8.8000000000000007"/>
    <x v="0"/>
    <s v="yes"/>
    <s v="No"/>
    <s v="No"/>
    <n v="2"/>
    <s v="No"/>
    <s v="17 Oct 1970"/>
    <x v="2"/>
    <n v="18682.740000000002"/>
    <s v="tier - 1"/>
    <s v="tier - 3"/>
    <s v="R1012"/>
  </r>
  <r>
    <s v="Id536"/>
    <s v="Mr. Terence "/>
    <n v="29.83"/>
    <x v="1"/>
    <n v="5.84"/>
    <x v="1"/>
    <s v="No"/>
    <s v="No"/>
    <s v="No"/>
    <n v="1"/>
    <s v="yes"/>
    <s v="23 Sep 1998"/>
    <x v="44"/>
    <n v="18648.419999999998"/>
    <s v="tier - 1"/>
    <s v="tier - 1"/>
    <s v="R1019"/>
  </r>
  <r>
    <s v="Id537"/>
    <s v="Ms. Marisol "/>
    <n v="22.6"/>
    <x v="2"/>
    <n v="10.43"/>
    <x v="0"/>
    <s v="yes"/>
    <s v="No"/>
    <s v="No"/>
    <n v="1"/>
    <s v="yes"/>
    <s v="12 Aug 1986"/>
    <x v="26"/>
    <n v="18608.259999999998"/>
    <s v="tier - 1"/>
    <s v="tier - 3"/>
    <s v="R1011"/>
  </r>
  <r>
    <s v="Id538"/>
    <s v="Ms. Lindsay "/>
    <n v="46.69"/>
    <x v="0"/>
    <n v="4.25"/>
    <x v="2"/>
    <s v="yes"/>
    <s v="No"/>
    <s v="No"/>
    <n v="1"/>
    <s v="No"/>
    <s v="26 Sep 1964"/>
    <x v="13"/>
    <n v="18443.11"/>
    <s v="tier - 1"/>
    <s v="tier - 2"/>
    <s v="R1012"/>
  </r>
  <r>
    <s v="Id539"/>
    <s v="Ms. Katie "/>
    <n v="28.49"/>
    <x v="1"/>
    <n v="4.8899999999999997"/>
    <x v="2"/>
    <s v="No"/>
    <s v="No"/>
    <s v="No"/>
    <n v="0"/>
    <s v="yes"/>
    <s v="15 Dec 1999"/>
    <x v="35"/>
    <n v="18328.240000000002"/>
    <s v="tier - 1"/>
    <s v="tier - 2"/>
    <s v="R1013"/>
  </r>
  <r>
    <s v="Id540"/>
    <s v="Mr. Daniel "/>
    <n v="28.5"/>
    <x v="1"/>
    <n v="5.55"/>
    <x v="2"/>
    <s v="yes"/>
    <s v="No"/>
    <s v="No"/>
    <n v="1"/>
    <s v="yes"/>
    <s v="4 Jul 1995"/>
    <x v="40"/>
    <n v="18310.740000000002"/>
    <s v="tier - 1"/>
    <s v="tier - 3"/>
    <s v="R1012"/>
  </r>
  <r>
    <s v="Id541"/>
    <s v="Mr. Brett "/>
    <n v="24.4"/>
    <x v="2"/>
    <n v="4.5199999999999996"/>
    <x v="2"/>
    <s v="No"/>
    <s v="No"/>
    <s v="No"/>
    <n v="1"/>
    <s v="yes"/>
    <s v="25 Dec 1992"/>
    <x v="34"/>
    <n v="18259.22"/>
    <s v="tier - 1"/>
    <s v="tier - 3"/>
    <s v="R1011"/>
  </r>
  <r>
    <s v="Id542"/>
    <s v="Mr. Dylan "/>
    <n v="29.15"/>
    <x v="1"/>
    <n v="4.45"/>
    <x v="2"/>
    <s v="yes"/>
    <s v="No"/>
    <s v="No"/>
    <n v="1"/>
    <s v="yes"/>
    <s v="3 Aug 1995"/>
    <x v="40"/>
    <n v="18246.5"/>
    <s v="tier - 1"/>
    <s v="tier - 1"/>
    <s v="R1013"/>
  </r>
  <r>
    <s v="Id543"/>
    <s v="Ms. Elizabeth "/>
    <n v="27.28"/>
    <x v="1"/>
    <n v="4.72"/>
    <x v="2"/>
    <s v="No"/>
    <s v="yes"/>
    <s v="No"/>
    <n v="1"/>
    <s v="yes"/>
    <s v="10 Sep 2004"/>
    <x v="41"/>
    <n v="18223.45"/>
    <s v="tier - 1"/>
    <s v="tier - 3"/>
    <s v="R1013"/>
  </r>
  <r>
    <s v="Id544"/>
    <s v="Ms. Brooke "/>
    <n v="32.229999999999997"/>
    <x v="0"/>
    <n v="4.6500000000000004"/>
    <x v="2"/>
    <s v="yes"/>
    <s v="No"/>
    <s v="Yes"/>
    <n v="1"/>
    <s v="No"/>
    <s v="15 Jun 1997"/>
    <x v="31"/>
    <n v="18218.16"/>
    <s v="tier - 1"/>
    <s v="tier - 1"/>
    <s v="R1013"/>
  </r>
  <r>
    <s v="Id545"/>
    <s v="Mrs. Teiko "/>
    <n v="44.2"/>
    <x v="0"/>
    <n v="11.34"/>
    <x v="0"/>
    <s v="yes"/>
    <s v="No"/>
    <s v="Yes"/>
    <n v="1"/>
    <s v="No"/>
    <s v="4 Jul 1963"/>
    <x v="8"/>
    <n v="18208.34"/>
    <s v="tier - 1"/>
    <s v="tier - 2"/>
    <s v="R1026"/>
  </r>
  <r>
    <s v="Id546"/>
    <s v="Mr. Zachary "/>
    <n v="29.734999999999999"/>
    <x v="1"/>
    <n v="4.53"/>
    <x v="2"/>
    <s v="No"/>
    <s v="No"/>
    <s v="Yes"/>
    <n v="1"/>
    <s v="No"/>
    <s v="12 Jul 1993"/>
    <x v="20"/>
    <n v="18157.88"/>
    <s v="tier - 1"/>
    <s v="tier - 1"/>
    <s v="R1012"/>
  </r>
  <r>
    <s v="Id547"/>
    <s v="Ms. Johannah "/>
    <n v="28.31"/>
    <x v="1"/>
    <n v="6.35"/>
    <x v="1"/>
    <s v="No"/>
    <s v="No"/>
    <s v="No"/>
    <n v="0"/>
    <s v="yes"/>
    <s v="24 Oct 1999"/>
    <x v="35"/>
    <n v="18033.97"/>
    <s v="tier - 1"/>
    <s v="tier - 1"/>
    <s v="R1012"/>
  </r>
  <r>
    <s v="Id548"/>
    <s v="Mr. Ryan "/>
    <n v="46.62"/>
    <x v="0"/>
    <n v="8.51"/>
    <x v="0"/>
    <s v="No"/>
    <s v="No"/>
    <s v="No"/>
    <n v="0"/>
    <s v="No"/>
    <s v="17 Oct 1965"/>
    <x v="11"/>
    <n v="18031.189999999999"/>
    <s v="tier - 1"/>
    <s v="tier - 2"/>
    <s v="R1012"/>
  </r>
  <r>
    <s v="Id549"/>
    <s v="Mr. Andres "/>
    <n v="51.75"/>
    <x v="0"/>
    <n v="8.59"/>
    <x v="0"/>
    <s v="yes"/>
    <s v="No"/>
    <s v="No"/>
    <n v="1"/>
    <s v="No"/>
    <s v="27 Jun 1975"/>
    <x v="27"/>
    <n v="18031.16"/>
    <s v="tier - 1"/>
    <s v="tier - 3"/>
    <s v="R1023"/>
  </r>
  <r>
    <s v="Id550"/>
    <s v="Mr. Bryan "/>
    <n v="25.7"/>
    <x v="1"/>
    <n v="4.13"/>
    <x v="2"/>
    <s v="yes"/>
    <s v="No"/>
    <s v="No"/>
    <n v="0"/>
    <s v="yes"/>
    <s v="28 Sep 2001"/>
    <x v="47"/>
    <n v="17942.11"/>
    <s v="tier - 1"/>
    <s v="tier - 2"/>
    <s v="R1011"/>
  </r>
  <r>
    <s v="Id551"/>
    <s v="Ms. Lizette "/>
    <n v="31.79"/>
    <x v="0"/>
    <n v="4.55"/>
    <x v="2"/>
    <s v="No"/>
    <s v="No"/>
    <s v="No"/>
    <n v="0"/>
    <s v="No"/>
    <s v="17 Oct 1977"/>
    <x v="29"/>
    <n v="17929.3"/>
    <s v="tier - 1"/>
    <s v="tier - 2"/>
    <s v="R1013"/>
  </r>
  <r>
    <s v="Id552"/>
    <s v="Mr. Don "/>
    <n v="24.795000000000002"/>
    <x v="2"/>
    <n v="4.5199999999999996"/>
    <x v="2"/>
    <s v="No"/>
    <s v="No"/>
    <s v="No"/>
    <n v="0"/>
    <s v="yes"/>
    <s v="4 Dec 1989"/>
    <x v="4"/>
    <n v="17904.53"/>
    <s v="tier - 1"/>
    <s v="tier - 2"/>
    <s v="R1017"/>
  </r>
  <r>
    <s v="Id553"/>
    <s v="Mr. Jeb "/>
    <n v="53.98"/>
    <x v="0"/>
    <n v="5.07"/>
    <x v="2"/>
    <s v="No"/>
    <s v="No"/>
    <s v="Yes"/>
    <n v="1"/>
    <s v="No"/>
    <s v="12 Nov 1979"/>
    <x v="18"/>
    <n v="17882.669999999998"/>
    <s v="tier - 1"/>
    <s v="tier - 3"/>
    <s v="R1012"/>
  </r>
  <r>
    <s v="Id554"/>
    <s v="Ms. Amy "/>
    <n v="41.325000000000003"/>
    <x v="0"/>
    <n v="4.04"/>
    <x v="2"/>
    <s v="yes"/>
    <s v="No"/>
    <s v="Yes"/>
    <n v="1"/>
    <s v="No"/>
    <s v="26 Aug 1997"/>
    <x v="31"/>
    <n v="17878.900000000001"/>
    <s v="tier - 1"/>
    <s v="tier - 2"/>
    <s v="R1024"/>
  </r>
  <r>
    <s v="Id555"/>
    <s v="Mr. Brian "/>
    <n v="51.65"/>
    <x v="0"/>
    <n v="5.3"/>
    <x v="2"/>
    <s v="yes"/>
    <s v="No"/>
    <s v="No"/>
    <n v="0"/>
    <s v="No"/>
    <s v="12 Dec 1976"/>
    <x v="1"/>
    <n v="17862.919999999998"/>
    <s v="tier - 1"/>
    <s v="tier - 2"/>
    <s v="R1012"/>
  </r>
  <r>
    <s v="Id556"/>
    <s v="Mr. Mike "/>
    <n v="44.52"/>
    <x v="0"/>
    <n v="8.64"/>
    <x v="0"/>
    <s v="yes"/>
    <s v="No"/>
    <s v="Yes"/>
    <n v="1"/>
    <s v="No"/>
    <s v="8 Dec 1963"/>
    <x v="8"/>
    <n v="17832.599999999999"/>
    <s v="tier - 1"/>
    <s v="tier - 2"/>
    <s v="R1012"/>
  </r>
  <r>
    <s v="Id557"/>
    <s v="Ms. Simonezitrone "/>
    <n v="53.29"/>
    <x v="0"/>
    <n v="4.03"/>
    <x v="2"/>
    <s v="No"/>
    <s v="No"/>
    <s v="Yes"/>
    <n v="1"/>
    <s v="No"/>
    <s v="10 Oct 1979"/>
    <x v="18"/>
    <n v="17779.939999999999"/>
    <s v="tier - 1"/>
    <s v="tier - 2"/>
    <s v="R1012"/>
  </r>
  <r>
    <s v="Id558"/>
    <s v="Mr. Nicholas "/>
    <n v="46.63"/>
    <x v="0"/>
    <n v="4.26"/>
    <x v="2"/>
    <s v="yes"/>
    <s v="No"/>
    <s v="No"/>
    <n v="2"/>
    <s v="No"/>
    <s v="21 Jun 1966"/>
    <x v="24"/>
    <n v="17777.73"/>
    <s v="tier - 1"/>
    <s v="tier - 3"/>
    <s v="R1012"/>
  </r>
  <r>
    <s v="Id559"/>
    <s v="Ms. Angela "/>
    <n v="28.88"/>
    <x v="1"/>
    <n v="5.35"/>
    <x v="2"/>
    <s v="No"/>
    <s v="No"/>
    <s v="Yes"/>
    <n v="1"/>
    <s v="yes"/>
    <s v="14 Jul 2003"/>
    <x v="39"/>
    <n v="17748.509999999998"/>
    <s v="tier - 1"/>
    <s v="tier - 1"/>
    <s v="R1012"/>
  </r>
  <r>
    <s v="Id560"/>
    <s v="Mr. Oz "/>
    <n v="23.98"/>
    <x v="2"/>
    <n v="4.9000000000000004"/>
    <x v="2"/>
    <s v="No"/>
    <s v="No"/>
    <s v="No"/>
    <n v="0"/>
    <s v="yes"/>
    <s v="1 Jul 1994"/>
    <x v="6"/>
    <n v="17663.14"/>
    <s v="tier - 1"/>
    <s v="tier - 3"/>
    <s v="R1013"/>
  </r>
  <r>
    <s v="Id561"/>
    <s v="Ms. Erin "/>
    <n v="23.65"/>
    <x v="2"/>
    <n v="4.5"/>
    <x v="2"/>
    <s v="No"/>
    <s v="No"/>
    <s v="No"/>
    <n v="0"/>
    <s v="No"/>
    <s v="25 Oct 1990"/>
    <x v="3"/>
    <n v="17626.240000000002"/>
    <s v="tier - 1"/>
    <s v="tier - 3"/>
    <s v="R1013"/>
  </r>
  <r>
    <s v="Id562"/>
    <s v="Mr. Bobby "/>
    <n v="49.09"/>
    <x v="0"/>
    <n v="8.3800000000000008"/>
    <x v="0"/>
    <s v="yes"/>
    <s v="No"/>
    <s v="No"/>
    <n v="2"/>
    <s v="No"/>
    <s v="26 Jul 1970"/>
    <x v="2"/>
    <n v="17584.72"/>
    <s v="tier - 1"/>
    <s v="tier - 3"/>
    <s v="R1012"/>
  </r>
  <r>
    <s v="Id563"/>
    <s v="Mr. Daniel "/>
    <n v="28.024999999999999"/>
    <x v="1"/>
    <n v="7.03"/>
    <x v="0"/>
    <s v="No"/>
    <s v="No"/>
    <s v="No"/>
    <n v="0"/>
    <s v="yes"/>
    <s v="25 Aug 2002"/>
    <x v="43"/>
    <n v="17560.38"/>
    <s v="tier - 1"/>
    <s v="tier - 1"/>
    <s v="R1012"/>
  </r>
  <r>
    <s v="Id564"/>
    <s v="Ms. Marie "/>
    <n v="43.32"/>
    <x v="0"/>
    <n v="8.75"/>
    <x v="0"/>
    <s v="yes"/>
    <s v="No"/>
    <s v="Yes"/>
    <n v="1"/>
    <s v="No"/>
    <s v="16 Nov 1963"/>
    <x v="8"/>
    <n v="17556.88"/>
    <s v="tier - 1"/>
    <s v="tier - 2"/>
    <s v="R1012"/>
  </r>
  <r>
    <s v="Id565"/>
    <s v="Mrs. Katie "/>
    <n v="45.92"/>
    <x v="0"/>
    <n v="9.51"/>
    <x v="0"/>
    <s v="No"/>
    <s v="No"/>
    <s v="No"/>
    <n v="0"/>
    <s v="No"/>
    <s v="12 Jul 1968"/>
    <x v="0"/>
    <n v="17507.47"/>
    <s v="tier - 1"/>
    <s v="tier - 1"/>
    <s v="R1026"/>
  </r>
  <r>
    <s v="Id566"/>
    <s v="Mr. Eric "/>
    <n v="44.03"/>
    <x v="0"/>
    <n v="9.36"/>
    <x v="0"/>
    <s v="No"/>
    <s v="No"/>
    <s v="No"/>
    <n v="0"/>
    <s v="No"/>
    <s v="16 Jun 1965"/>
    <x v="11"/>
    <n v="17505.650000000001"/>
    <s v="tier - 1"/>
    <s v="tier - 2"/>
    <s v="R1023"/>
  </r>
  <r>
    <s v="Id567"/>
    <s v="Ms. Tara "/>
    <n v="24.6"/>
    <x v="2"/>
    <n v="4.8099999999999996"/>
    <x v="2"/>
    <s v="No"/>
    <s v="No"/>
    <s v="No"/>
    <n v="0"/>
    <s v="yes"/>
    <s v="29 Dec 1990"/>
    <x v="3"/>
    <n v="17496.310000000001"/>
    <s v="tier - 1"/>
    <s v="tier - 2"/>
    <s v="R1011"/>
  </r>
  <r>
    <s v="Id568"/>
    <s v="Ms. Haley "/>
    <n v="49.15"/>
    <x v="0"/>
    <n v="8.08"/>
    <x v="0"/>
    <s v="No"/>
    <s v="No"/>
    <s v="No"/>
    <n v="0"/>
    <s v="No"/>
    <s v="8 Jun 1971"/>
    <x v="2"/>
    <n v="17479.53"/>
    <s v="tier - 1"/>
    <s v="tier - 1"/>
    <s v="R1012"/>
  </r>
  <r>
    <s v="Id569"/>
    <s v="Ms. Kayla "/>
    <n v="28.31"/>
    <x v="1"/>
    <n v="6.29"/>
    <x v="1"/>
    <s v="No"/>
    <s v="No"/>
    <s v="Yes"/>
    <n v="1"/>
    <s v="yes"/>
    <s v="2 Nov 2003"/>
    <x v="39"/>
    <n v="17468.98"/>
    <s v="tier - 2"/>
    <s v="tier - 1"/>
    <s v="R1012"/>
  </r>
  <r>
    <s v="Id570"/>
    <s v="Mr. Mark "/>
    <n v="22.99"/>
    <x v="2"/>
    <n v="6.29"/>
    <x v="1"/>
    <s v="No"/>
    <s v="No"/>
    <s v="No"/>
    <n v="1"/>
    <s v="yes"/>
    <s v="18 Oct 1992"/>
    <x v="34"/>
    <n v="17361.77"/>
    <s v="tier - 2"/>
    <s v="tier - 1"/>
    <s v="R1012"/>
  </r>
  <r>
    <s v="Id571"/>
    <s v="Mr. Patrick "/>
    <n v="29.07"/>
    <x v="1"/>
    <n v="5.12"/>
    <x v="2"/>
    <s v="No"/>
    <s v="No"/>
    <s v="Yes"/>
    <n v="1"/>
    <s v="yes"/>
    <s v="1 Nov 2003"/>
    <x v="39"/>
    <n v="17352.68"/>
    <s v="tier - 2"/>
    <s v="tier - 3"/>
    <s v="R1012"/>
  </r>
  <r>
    <s v="Id572"/>
    <s v="Mr. Alejandro "/>
    <n v="42.02"/>
    <x v="0"/>
    <n v="9.9499999999999993"/>
    <x v="0"/>
    <s v="yes"/>
    <s v="No"/>
    <s v="Yes"/>
    <n v="1"/>
    <s v="No"/>
    <s v="12 Jul 1963"/>
    <x v="8"/>
    <n v="17337.580000000002"/>
    <s v="tier - 2"/>
    <s v="tier - 3"/>
    <s v="R1023"/>
  </r>
  <r>
    <s v="Id573"/>
    <s v="Mrs. Beth "/>
    <n v="49.07"/>
    <x v="0"/>
    <n v="9.08"/>
    <x v="0"/>
    <s v="yes"/>
    <s v="No"/>
    <s v="No"/>
    <n v="1"/>
    <s v="No"/>
    <s v="25 Aug 1975"/>
    <x v="27"/>
    <n v="17253.43"/>
    <s v="tier - 2"/>
    <s v="tier - 3"/>
    <s v="R1026"/>
  </r>
  <r>
    <s v="Id574"/>
    <s v="Mr. Jason "/>
    <n v="19.8"/>
    <x v="2"/>
    <n v="4.82"/>
    <x v="2"/>
    <s v="No"/>
    <s v="No"/>
    <s v="No"/>
    <n v="0"/>
    <s v="yes"/>
    <s v="22 Oct 1982"/>
    <x v="37"/>
    <n v="17179.52"/>
    <s v="tier - 2"/>
    <s v="tier - 1"/>
    <s v="R1013"/>
  </r>
  <r>
    <s v="Id575"/>
    <s v="Mr. Yoshinori "/>
    <n v="27.36"/>
    <x v="1"/>
    <n v="4.6500000000000004"/>
    <x v="2"/>
    <s v="No"/>
    <s v="yes"/>
    <s v="No"/>
    <n v="1"/>
    <s v="yes"/>
    <s v="18 Aug 2004"/>
    <x v="41"/>
    <n v="17178.68"/>
    <s v="tier - 2"/>
    <s v="tier - 2"/>
    <s v="R1019"/>
  </r>
  <r>
    <s v="Id576"/>
    <s v="Ms. Adrienne "/>
    <n v="42.95"/>
    <x v="0"/>
    <n v="5.16"/>
    <x v="2"/>
    <s v="yes"/>
    <s v="No"/>
    <s v="No"/>
    <n v="1"/>
    <s v="No"/>
    <s v="7 Jun 1964"/>
    <x v="8"/>
    <n v="17174.52"/>
    <s v="tier - 2"/>
    <s v="tier - 2"/>
    <s v="R1012"/>
  </r>
  <r>
    <s v="Id577"/>
    <s v="Mrs. Meredith "/>
    <n v="42.66"/>
    <x v="0"/>
    <n v="10.44"/>
    <x v="0"/>
    <s v="No"/>
    <s v="No"/>
    <s v="No"/>
    <n v="0"/>
    <s v="No"/>
    <s v="16 Sep 1965"/>
    <x v="11"/>
    <n v="17172.27"/>
    <s v="tier - 2"/>
    <s v="tier - 2"/>
    <s v="R1026"/>
  </r>
  <r>
    <s v="Id578"/>
    <s v="Mr. Junyong "/>
    <n v="33.630000000000003"/>
    <x v="0"/>
    <n v="5.69"/>
    <x v="2"/>
    <s v="No"/>
    <s v="No"/>
    <s v="No"/>
    <n v="1"/>
    <s v="No"/>
    <s v="3 Jun 1998"/>
    <x v="31"/>
    <n v="17128.43"/>
    <s v="tier - 2"/>
    <s v="tier - 3"/>
    <s v="R1016"/>
  </r>
  <r>
    <s v="Id579"/>
    <s v="Ms. Kristen "/>
    <n v="26.84"/>
    <x v="1"/>
    <n v="6.5"/>
    <x v="0"/>
    <s v="No"/>
    <s v="No"/>
    <s v="No"/>
    <n v="0"/>
    <s v="yes"/>
    <s v="28 Jun 2002"/>
    <x v="43"/>
    <n v="17085.27"/>
    <s v="tier - 2"/>
    <s v="tier - 3"/>
    <s v="R1013"/>
  </r>
  <r>
    <s v="Id580"/>
    <s v="Ms. Maria "/>
    <n v="28.3"/>
    <x v="1"/>
    <n v="5.73"/>
    <x v="1"/>
    <s v="No"/>
    <s v="No"/>
    <s v="Yes"/>
    <n v="1"/>
    <s v="yes"/>
    <s v="26 Dec 2003"/>
    <x v="39"/>
    <n v="17081.080000000002"/>
    <s v="tier - 2"/>
    <s v="tier - 2"/>
    <s v="R1011"/>
  </r>
  <r>
    <s v="Id581"/>
    <s v="Mr. Jonathan "/>
    <n v="27.06"/>
    <x v="1"/>
    <n v="5.74"/>
    <x v="1"/>
    <s v="yes"/>
    <s v="No"/>
    <s v="No"/>
    <n v="0"/>
    <s v="yes"/>
    <s v="10 Jun 1996"/>
    <x v="45"/>
    <n v="17043.34"/>
    <s v="tier - 2"/>
    <s v="tier - 3"/>
    <s v="R1013"/>
  </r>
  <r>
    <s v="Id582"/>
    <s v="Mr. Phil "/>
    <n v="47.13"/>
    <x v="0"/>
    <n v="8.6999999999999993"/>
    <x v="0"/>
    <s v="No"/>
    <s v="No"/>
    <s v="No"/>
    <n v="0"/>
    <s v="No"/>
    <s v="22 Aug 1971"/>
    <x v="14"/>
    <n v="17016.009999999998"/>
    <s v="tier - 2"/>
    <s v="tier - 2"/>
    <s v="R1023"/>
  </r>
  <r>
    <s v="Id583"/>
    <s v="Ms. Benjamina "/>
    <n v="51.72"/>
    <x v="0"/>
    <n v="5.09"/>
    <x v="2"/>
    <s v="No"/>
    <s v="No"/>
    <s v="No"/>
    <n v="0"/>
    <s v="No"/>
    <s v="16 Jul 1980"/>
    <x v="25"/>
    <n v="16990.55"/>
    <s v="tier - 2"/>
    <s v="tier - 3"/>
    <s v="R1012"/>
  </r>
  <r>
    <s v="Id584"/>
    <s v="Mr. Christopher "/>
    <n v="48.59"/>
    <x v="0"/>
    <n v="5.57"/>
    <x v="2"/>
    <s v="No"/>
    <s v="No"/>
    <s v="No"/>
    <n v="0"/>
    <s v="No"/>
    <s v="25 Aug 1977"/>
    <x v="29"/>
    <n v="16921.09"/>
    <s v="tier - 2"/>
    <s v="tier - 3"/>
    <s v="R1023"/>
  </r>
  <r>
    <s v="Id585"/>
    <s v="Ms. Alison "/>
    <n v="45.18"/>
    <x v="0"/>
    <n v="10.87"/>
    <x v="0"/>
    <s v="No"/>
    <s v="No"/>
    <s v="No"/>
    <n v="0"/>
    <s v="No"/>
    <s v="21 Oct 1968"/>
    <x v="0"/>
    <n v="16903.5"/>
    <s v="tier - 2"/>
    <s v="tier - 3"/>
    <s v="R1012"/>
  </r>
  <r>
    <s v="Id586"/>
    <s v="Ms. Caroline "/>
    <n v="27.9"/>
    <x v="1"/>
    <n v="6.02"/>
    <x v="1"/>
    <s v="No"/>
    <s v="No"/>
    <s v="Yes"/>
    <n v="1"/>
    <s v="yes"/>
    <s v="10 Sep 2003"/>
    <x v="39"/>
    <n v="16884.919999999998"/>
    <s v="tier - 2"/>
    <s v="tier - 2"/>
    <s v="R1011"/>
  </r>
  <r>
    <s v="Id587"/>
    <s v="Ms. Alexis "/>
    <n v="51.33"/>
    <x v="0"/>
    <n v="7"/>
    <x v="0"/>
    <s v="No"/>
    <s v="No"/>
    <s v="No"/>
    <n v="0"/>
    <s v="No"/>
    <s v="8 Aug 1974"/>
    <x v="19"/>
    <n v="16841.32"/>
    <s v="tier - 2"/>
    <s v="tier - 3"/>
    <s v="R1011"/>
  </r>
  <r>
    <s v="Id588"/>
    <s v="Ms. Shanda "/>
    <n v="30.59"/>
    <x v="0"/>
    <n v="5.56"/>
    <x v="2"/>
    <s v="yes"/>
    <s v="No"/>
    <s v="No"/>
    <n v="1"/>
    <s v="No"/>
    <s v="19 Oct 1995"/>
    <x v="40"/>
    <n v="16796.41"/>
    <s v="tier - 2"/>
    <s v="tier - 3"/>
    <s v="R1024"/>
  </r>
  <r>
    <s v="Id589"/>
    <s v="Mrs. Lacey "/>
    <n v="39.229999999999997"/>
    <x v="0"/>
    <n v="8.4499999999999993"/>
    <x v="0"/>
    <s v="No"/>
    <s v="No"/>
    <s v="No"/>
    <n v="0"/>
    <s v="No"/>
    <s v="29 Jul 1962"/>
    <x v="5"/>
    <n v="16779.400000000001"/>
    <s v="tier - 2"/>
    <s v="tier - 2"/>
    <s v="R1026"/>
  </r>
  <r>
    <s v="Id590"/>
    <s v="Ms. Laurette "/>
    <n v="19.094999999999999"/>
    <x v="2"/>
    <n v="6.19"/>
    <x v="1"/>
    <s v="No"/>
    <s v="No"/>
    <s v="No"/>
    <n v="0"/>
    <s v="yes"/>
    <s v="23 Sep 1989"/>
    <x v="4"/>
    <n v="16776.3"/>
    <s v="tier - 2"/>
    <s v="tier - 2"/>
    <s v="R1024"/>
  </r>
  <r>
    <s v="Id591"/>
    <s v="Mr. Jason "/>
    <n v="49.72"/>
    <x v="0"/>
    <n v="7.71"/>
    <x v="0"/>
    <s v="No"/>
    <s v="No"/>
    <s v="No"/>
    <n v="0"/>
    <s v="No"/>
    <s v="28 Aug 1974"/>
    <x v="19"/>
    <n v="16770.990000000002"/>
    <s v="tier - 2"/>
    <s v="tier - 1"/>
    <s v="R1012"/>
  </r>
  <r>
    <s v="Id592"/>
    <s v="Ms. Mary "/>
    <n v="21.754999999999999"/>
    <x v="2"/>
    <n v="4.63"/>
    <x v="2"/>
    <s v="No"/>
    <s v="No"/>
    <s v="Yes"/>
    <n v="1"/>
    <s v="yes"/>
    <s v="5 Nov 1993"/>
    <x v="20"/>
    <n v="16657.72"/>
    <s v="tier - 2"/>
    <s v="tier - 1"/>
    <s v="R1024"/>
  </r>
  <r>
    <s v="Id593"/>
    <s v="Ms. Kati "/>
    <n v="48.39"/>
    <x v="0"/>
    <n v="4.6100000000000003"/>
    <x v="2"/>
    <s v="No"/>
    <s v="No"/>
    <s v="No"/>
    <n v="0"/>
    <s v="No"/>
    <s v="25 Sep 1977"/>
    <x v="29"/>
    <n v="16631.61"/>
    <s v="tier - 2"/>
    <s v="tier - 1"/>
    <s v="R1012"/>
  </r>
  <r>
    <s v="Id594"/>
    <s v="Mrs. Kelly "/>
    <n v="47.15"/>
    <x v="0"/>
    <n v="9.5299999999999994"/>
    <x v="0"/>
    <s v="yes"/>
    <s v="No"/>
    <s v="No"/>
    <n v="1"/>
    <s v="No"/>
    <s v="24 Jul 1975"/>
    <x v="27"/>
    <n v="16602.18"/>
    <s v="tier - 2"/>
    <s v="tier - 1"/>
    <s v="R1026"/>
  </r>
  <r>
    <s v="Id595"/>
    <s v="Ms. Greer "/>
    <n v="47.59"/>
    <x v="0"/>
    <n v="11.43"/>
    <x v="0"/>
    <s v="yes"/>
    <s v="No"/>
    <s v="No"/>
    <n v="2"/>
    <s v="No"/>
    <s v="10 Jul 1970"/>
    <x v="2"/>
    <n v="16600.16"/>
    <s v="tier - 2"/>
    <s v="tier - 2"/>
    <s v="R1011"/>
  </r>
  <r>
    <s v="Id596"/>
    <s v="Mr. Brent "/>
    <n v="39.81"/>
    <x v="0"/>
    <n v="7.65"/>
    <x v="0"/>
    <s v="yes"/>
    <s v="No"/>
    <s v="Yes"/>
    <n v="1"/>
    <s v="No"/>
    <s v="25 Jun 1963"/>
    <x v="8"/>
    <n v="16587.96"/>
    <s v="tier - 2"/>
    <s v="tier - 2"/>
    <s v="R1023"/>
  </r>
  <r>
    <s v="Id597"/>
    <s v="Mr. Eugene "/>
    <n v="31.02"/>
    <x v="0"/>
    <n v="5.87"/>
    <x v="1"/>
    <s v="yes"/>
    <s v="No"/>
    <s v="No"/>
    <n v="0"/>
    <s v="No"/>
    <s v="25 Jun 2001"/>
    <x v="47"/>
    <n v="16586.5"/>
    <s v="tier - 2"/>
    <s v="tier - 1"/>
    <s v="R1013"/>
  </r>
  <r>
    <s v="Id598"/>
    <s v="Ms. Erin "/>
    <n v="24.75"/>
    <x v="2"/>
    <n v="4.3600000000000003"/>
    <x v="2"/>
    <s v="yes"/>
    <s v="No"/>
    <s v="No"/>
    <n v="1"/>
    <s v="yes"/>
    <s v="23 Dec 1995"/>
    <x v="40"/>
    <n v="16577.78"/>
    <s v="tier - 2"/>
    <s v="tier - 1"/>
    <s v="R1013"/>
  </r>
  <r>
    <s v="Id599"/>
    <s v="Ms. Kamilla "/>
    <n v="30.114999999999998"/>
    <x v="0"/>
    <n v="10.119999999999999"/>
    <x v="0"/>
    <s v="No"/>
    <s v="No"/>
    <s v="No"/>
    <n v="3"/>
    <s v="No"/>
    <s v="10 Oct 1958"/>
    <x v="7"/>
    <n v="16455.71"/>
    <s v="tier - 2"/>
    <s v="tier - 2"/>
    <s v="R1012"/>
  </r>
  <r>
    <s v="Id600"/>
    <s v="Mr. Wayne "/>
    <n v="26.03"/>
    <x v="1"/>
    <n v="4.01"/>
    <x v="2"/>
    <s v="No"/>
    <s v="No"/>
    <s v="Yes"/>
    <n v="1"/>
    <s v="yes"/>
    <s v="20 Dec 2003"/>
    <x v="39"/>
    <n v="16450.89"/>
    <s v="tier - 2"/>
    <s v="tier - 1"/>
    <s v="R1012"/>
  </r>
  <r>
    <s v="Id601"/>
    <s v="Ms. Tracy "/>
    <n v="20.045000000000002"/>
    <x v="2"/>
    <n v="4.7699999999999996"/>
    <x v="2"/>
    <s v="yes"/>
    <s v="No"/>
    <s v="No"/>
    <n v="1"/>
    <s v="yes"/>
    <s v="28 Sep 1995"/>
    <x v="40"/>
    <n v="16420.490000000002"/>
    <s v="tier - 2"/>
    <s v="tier - 3"/>
    <s v="R1012"/>
  </r>
  <r>
    <s v="Id602"/>
    <s v="Mrs. Heather "/>
    <n v="40.24"/>
    <x v="0"/>
    <n v="6.83"/>
    <x v="0"/>
    <s v="No"/>
    <s v="No"/>
    <s v="No"/>
    <n v="0"/>
    <s v="No"/>
    <s v="5 Dec 1965"/>
    <x v="11"/>
    <n v="16351.42"/>
    <s v="tier - 2"/>
    <s v="tier - 3"/>
    <s v="R1026"/>
  </r>
  <r>
    <s v="Id603"/>
    <s v="Mrs. Megan "/>
    <n v="43.15"/>
    <x v="0"/>
    <n v="6.14"/>
    <x v="1"/>
    <s v="yes"/>
    <s v="No"/>
    <s v="Yes"/>
    <n v="1"/>
    <s v="No"/>
    <s v="8 Aug 1969"/>
    <x v="16"/>
    <n v="16311.05"/>
    <s v="tier - 2"/>
    <s v="tier - 3"/>
    <s v="R1026"/>
  </r>
  <r>
    <s v="Id604"/>
    <s v="Mr. Jonathan "/>
    <n v="27.7"/>
    <x v="1"/>
    <n v="5.6"/>
    <x v="2"/>
    <s v="No"/>
    <s v="No"/>
    <s v="Yes"/>
    <n v="1"/>
    <s v="yes"/>
    <s v="24 Aug 2003"/>
    <x v="39"/>
    <n v="16297.85"/>
    <s v="tier - 2"/>
    <s v="tier - 3"/>
    <s v="R1011"/>
  </r>
  <r>
    <s v="Id605"/>
    <s v="Mr. Greg "/>
    <n v="45.68"/>
    <x v="0"/>
    <n v="4.8"/>
    <x v="2"/>
    <s v="No"/>
    <s v="No"/>
    <s v="No"/>
    <n v="2"/>
    <s v="No"/>
    <s v="30 Jul 1972"/>
    <x v="28"/>
    <n v="16267.32"/>
    <s v="tier - 2"/>
    <s v="tier - 2"/>
    <s v="R1023"/>
  </r>
  <r>
    <s v="Id606"/>
    <s v="Mr. Steven "/>
    <n v="27.3"/>
    <x v="1"/>
    <n v="11.89"/>
    <x v="0"/>
    <s v="No"/>
    <s v="No"/>
    <s v="No"/>
    <n v="0"/>
    <s v="yes"/>
    <s v="8 Sep 2002"/>
    <x v="43"/>
    <n v="16232.85"/>
    <s v="tier - 2"/>
    <s v="tier - 1"/>
    <s v="R1011"/>
  </r>
  <r>
    <s v="Id607"/>
    <s v="Mr. Gianfilippo "/>
    <n v="54.45"/>
    <x v="0"/>
    <n v="4.7300000000000004"/>
    <x v="2"/>
    <s v="yes"/>
    <s v="No"/>
    <s v="No"/>
    <n v="1"/>
    <s v="No"/>
    <s v="21 Aug 1988"/>
    <x v="23"/>
    <n v="16205.88"/>
    <s v="tier - 2"/>
    <s v="tier - 1"/>
    <s v="R1012"/>
  </r>
  <r>
    <s v="Id608"/>
    <s v="Mr. Hector "/>
    <n v="54.43"/>
    <x v="0"/>
    <n v="4.6100000000000003"/>
    <x v="2"/>
    <s v="yes"/>
    <s v="No"/>
    <s v="No"/>
    <n v="1"/>
    <s v="No"/>
    <s v="6 Aug 1988"/>
    <x v="23"/>
    <n v="16199.1"/>
    <s v="tier - 2"/>
    <s v="tier - 2"/>
    <s v="R1012"/>
  </r>
  <r>
    <s v="Id609"/>
    <s v="Mr. Mark "/>
    <n v="48.01"/>
    <x v="0"/>
    <n v="7.3"/>
    <x v="0"/>
    <s v="No"/>
    <s v="No"/>
    <s v="No"/>
    <n v="0"/>
    <s v="No"/>
    <s v="11 Sep 1974"/>
    <x v="19"/>
    <n v="16190.97"/>
    <s v="tier - 2"/>
    <s v="tier - 3"/>
    <s v="R1012"/>
  </r>
  <r>
    <s v="Id610"/>
    <s v="Mrs. Aubri "/>
    <n v="48.32"/>
    <x v="0"/>
    <n v="5.88"/>
    <x v="1"/>
    <s v="No"/>
    <s v="No"/>
    <s v="No"/>
    <n v="0"/>
    <s v="No"/>
    <s v="6 Jul 1982"/>
    <x v="37"/>
    <n v="16152.04"/>
    <s v="tier - 2"/>
    <s v="tier - 1"/>
    <s v="R1026"/>
  </r>
  <r>
    <s v="Id611"/>
    <s v="Mr. Justin "/>
    <n v="22.895"/>
    <x v="2"/>
    <n v="4.0599999999999996"/>
    <x v="2"/>
    <s v="No"/>
    <s v="No"/>
    <s v="Yes"/>
    <n v="1"/>
    <s v="yes"/>
    <s v="12 Dec 1993"/>
    <x v="20"/>
    <n v="16138.76"/>
    <s v="tier - 2"/>
    <s v="tier - 3"/>
    <s v="R1017"/>
  </r>
  <r>
    <s v="Id612"/>
    <s v="Ms. Megan "/>
    <n v="54.85"/>
    <x v="0"/>
    <n v="4.9000000000000004"/>
    <x v="2"/>
    <s v="No"/>
    <s v="No"/>
    <s v="No"/>
    <n v="1"/>
    <s v="No"/>
    <s v="6 Oct 1987"/>
    <x v="38"/>
    <n v="16122.65"/>
    <s v="tier - 2"/>
    <s v="tier - 1"/>
    <s v="R1011"/>
  </r>
  <r>
    <s v="Id613"/>
    <s v="Ms. Erika "/>
    <n v="21.85"/>
    <x v="2"/>
    <n v="5.52"/>
    <x v="2"/>
    <s v="No"/>
    <s v="No"/>
    <s v="Yes"/>
    <n v="1"/>
    <s v="yes"/>
    <s v="8 Aug 1993"/>
    <x v="20"/>
    <n v="16115.3"/>
    <s v="tier - 2"/>
    <s v="tier - 1"/>
    <s v="R1024"/>
  </r>
  <r>
    <s v="Id614"/>
    <s v="Mr. Daniel "/>
    <n v="51.86"/>
    <x v="0"/>
    <n v="5.2"/>
    <x v="2"/>
    <s v="yes"/>
    <s v="No"/>
    <s v="No"/>
    <n v="0"/>
    <s v="No"/>
    <s v="27 Aug 1985"/>
    <x v="17"/>
    <n v="16097.94"/>
    <s v="tier - 2"/>
    <s v="tier - 3"/>
    <s v="R1012"/>
  </r>
  <r>
    <s v="Id615"/>
    <s v="Ms. Devin "/>
    <n v="39.049999999999997"/>
    <x v="0"/>
    <n v="7.59"/>
    <x v="0"/>
    <s v="No"/>
    <s v="No"/>
    <s v="No"/>
    <n v="3"/>
    <s v="No"/>
    <s v="21 Jun 1958"/>
    <x v="7"/>
    <n v="16085.13"/>
    <s v="tier - 2"/>
    <s v="tier - 2"/>
    <s v="R1013"/>
  </r>
  <r>
    <s v="Id616"/>
    <s v="Ms. Louise "/>
    <n v="31.824999999999999"/>
    <x v="0"/>
    <n v="8.2799999999999994"/>
    <x v="0"/>
    <s v="No"/>
    <s v="No"/>
    <s v="No"/>
    <n v="3"/>
    <s v="No"/>
    <s v="22 Oct 1958"/>
    <x v="7"/>
    <n v="16069.08"/>
    <s v="tier - 2"/>
    <s v="tier - 2"/>
    <s v="R1024"/>
  </r>
  <r>
    <s v="Id617"/>
    <s v="Mrs. Sarah "/>
    <n v="46.43"/>
    <x v="0"/>
    <n v="6.72"/>
    <x v="0"/>
    <s v="No"/>
    <s v="No"/>
    <s v="No"/>
    <n v="0"/>
    <s v="No"/>
    <s v="16 Sep 1978"/>
    <x v="9"/>
    <n v="16062.89"/>
    <s v="tier - 2"/>
    <s v="tier - 2"/>
    <s v="R1026"/>
  </r>
  <r>
    <s v="Id618"/>
    <s v="Ms. Amy "/>
    <n v="53.63"/>
    <x v="0"/>
    <n v="5.47"/>
    <x v="2"/>
    <s v="yes"/>
    <s v="No"/>
    <s v="No"/>
    <n v="1"/>
    <s v="No"/>
    <s v="5 Dec 1988"/>
    <x v="23"/>
    <n v="16059.06"/>
    <s v="tier - 2"/>
    <s v="tier - 3"/>
    <s v="R1012"/>
  </r>
  <r>
    <s v="Id619"/>
    <s v="Ms. Brittany "/>
    <n v="48.7"/>
    <x v="0"/>
    <n v="4.71"/>
    <x v="2"/>
    <s v="No"/>
    <s v="No"/>
    <s v="No"/>
    <n v="0"/>
    <s v="No"/>
    <s v="19 Sep 1980"/>
    <x v="25"/>
    <n v="15966.19"/>
    <s v="tier - 2"/>
    <s v="tier - 2"/>
    <s v="R1012"/>
  </r>
  <r>
    <s v="Id620"/>
    <s v="Ms. Jessica "/>
    <n v="48.81"/>
    <x v="0"/>
    <n v="5.49"/>
    <x v="2"/>
    <s v="No"/>
    <s v="No"/>
    <s v="No"/>
    <n v="0"/>
    <s v="No"/>
    <s v="24 Jul 1982"/>
    <x v="37"/>
    <n v="15965.29"/>
    <s v="tier - 2"/>
    <s v="tier - 1"/>
    <s v="R1012"/>
  </r>
  <r>
    <s v="Id621"/>
    <s v="Mrs. Kristina "/>
    <n v="47.53"/>
    <x v="0"/>
    <n v="4.72"/>
    <x v="2"/>
    <s v="No"/>
    <s v="No"/>
    <s v="No"/>
    <n v="0"/>
    <s v="No"/>
    <s v="12 Oct 1980"/>
    <x v="25"/>
    <n v="15922.29"/>
    <s v="tier - 2"/>
    <s v="tier - 3"/>
    <s v="R1026"/>
  </r>
  <r>
    <s v="Id622"/>
    <s v="Mr. Brad "/>
    <n v="36.85"/>
    <x v="0"/>
    <n v="6.7"/>
    <x v="0"/>
    <s v="No"/>
    <s v="No"/>
    <s v="No"/>
    <n v="0"/>
    <s v="No"/>
    <s v="25 Dec 1962"/>
    <x v="5"/>
    <n v="15840.81"/>
    <s v="tier - 2"/>
    <s v="tier - 1"/>
    <s v="R1022"/>
  </r>
  <r>
    <s v="Id623"/>
    <s v="Ms. Margaret "/>
    <n v="29.3"/>
    <x v="1"/>
    <n v="5.5"/>
    <x v="2"/>
    <s v="No"/>
    <s v="No"/>
    <s v="No"/>
    <n v="0"/>
    <s v="No"/>
    <s v="11 Nov 1982"/>
    <x v="37"/>
    <n v="15828.82"/>
    <s v="tier - 2"/>
    <s v="tier - 3"/>
    <s v="R1011"/>
  </r>
  <r>
    <s v="Id624"/>
    <s v="Mr. Craig "/>
    <n v="19.3"/>
    <x v="2"/>
    <n v="4.46"/>
    <x v="2"/>
    <s v="No"/>
    <s v="No"/>
    <s v="No"/>
    <n v="1"/>
    <s v="yes"/>
    <s v="26 Jun 1984"/>
    <x v="32"/>
    <n v="15820.7"/>
    <s v="tier - 2"/>
    <s v="tier - 3"/>
    <s v="R1011"/>
  </r>
  <r>
    <s v="Id625"/>
    <s v="Mr. Simo "/>
    <n v="24.13"/>
    <x v="2"/>
    <n v="5.29"/>
    <x v="2"/>
    <s v="yes"/>
    <s v="No"/>
    <s v="Yes"/>
    <n v="1"/>
    <s v="yes"/>
    <s v="9 Oct 1997"/>
    <x v="31"/>
    <n v="15817.99"/>
    <s v="tier - 2"/>
    <s v="tier - 2"/>
    <s v="R1012"/>
  </r>
  <r>
    <s v="Id626"/>
    <s v="Mr. Christopher "/>
    <n v="46.7"/>
    <x v="0"/>
    <n v="10.99"/>
    <x v="0"/>
    <s v="No"/>
    <s v="No"/>
    <s v="No"/>
    <n v="0"/>
    <s v="No"/>
    <s v="29 Aug 1974"/>
    <x v="19"/>
    <n v="15746.62"/>
    <s v="tier - 2"/>
    <s v="tier - 1"/>
    <s v="R1012"/>
  </r>
  <r>
    <s v="Id627"/>
    <s v="Mr. Mario "/>
    <n v="45.27"/>
    <x v="0"/>
    <n v="5.2"/>
    <x v="2"/>
    <s v="yes"/>
    <s v="No"/>
    <s v="No"/>
    <n v="0"/>
    <s v="No"/>
    <s v="20 Sep 1976"/>
    <x v="1"/>
    <n v="15698.86"/>
    <s v="tier - 2"/>
    <s v="tier - 2"/>
    <s v="R1012"/>
  </r>
  <r>
    <s v="Id628"/>
    <s v="Mrs. Meghann "/>
    <n v="44.29"/>
    <x v="0"/>
    <n v="9.66"/>
    <x v="0"/>
    <s v="No"/>
    <s v="No"/>
    <s v="No"/>
    <n v="2"/>
    <s v="No"/>
    <s v="26 Jun 1973"/>
    <x v="30"/>
    <n v="15670.3"/>
    <s v="tier - 2"/>
    <s v="tier - 2"/>
    <s v="R1026"/>
  </r>
  <r>
    <s v="Id629"/>
    <s v="Mr. Scott "/>
    <n v="54.59"/>
    <x v="0"/>
    <n v="4.22"/>
    <x v="2"/>
    <s v="yes"/>
    <s v="No"/>
    <s v="No"/>
    <n v="1"/>
    <s v="No"/>
    <s v="22 Dec 1988"/>
    <x v="23"/>
    <n v="15646.28"/>
    <s v="tier - 2"/>
    <s v="tier - 2"/>
    <s v="R1011"/>
  </r>
  <r>
    <s v="Id630"/>
    <s v="Ms. Caitlin "/>
    <n v="32.965000000000003"/>
    <x v="0"/>
    <n v="11.78"/>
    <x v="0"/>
    <s v="No"/>
    <s v="No"/>
    <s v="No"/>
    <n v="0"/>
    <s v="No"/>
    <s v="6 Jun 1960"/>
    <x v="10"/>
    <n v="15612.19"/>
    <s v="tier - 2"/>
    <s v="tier - 2"/>
    <s v="R1012"/>
  </r>
  <r>
    <s v="Id631"/>
    <s v="Mrs. Samantha "/>
    <n v="38.049999999999997"/>
    <x v="0"/>
    <n v="9.6199999999999992"/>
    <x v="0"/>
    <s v="No"/>
    <s v="No"/>
    <s v="No"/>
    <n v="0"/>
    <s v="No"/>
    <s v="28 Oct 1965"/>
    <x v="11"/>
    <n v="15608.58"/>
    <s v="tier - 2"/>
    <s v="tier - 2"/>
    <s v="R1026"/>
  </r>
  <r>
    <s v="Id632"/>
    <s v="Mr. Erik "/>
    <n v="46.14"/>
    <x v="0"/>
    <n v="10.78"/>
    <x v="0"/>
    <s v="No"/>
    <s v="No"/>
    <s v="No"/>
    <n v="0"/>
    <s v="No"/>
    <s v="30 Jul 1974"/>
    <x v="19"/>
    <n v="15556.67"/>
    <s v="tier - 2"/>
    <s v="tier - 2"/>
    <s v="R1012"/>
  </r>
  <r>
    <s v="Id633"/>
    <s v="Mr. Christopher "/>
    <n v="41.325000000000003"/>
    <x v="0"/>
    <n v="5.1100000000000003"/>
    <x v="2"/>
    <s v="yes"/>
    <s v="No"/>
    <s v="No"/>
    <n v="2"/>
    <s v="No"/>
    <s v="2 Oct 1959"/>
    <x v="10"/>
    <n v="15555.19"/>
    <s v="tier - 2"/>
    <s v="tier - 3"/>
    <s v="R1012"/>
  </r>
  <r>
    <s v="Id634"/>
    <s v="Mrs. Maya "/>
    <n v="44.64"/>
    <x v="0"/>
    <n v="7.18"/>
    <x v="0"/>
    <s v="No"/>
    <s v="No"/>
    <s v="No"/>
    <n v="0"/>
    <s v="No"/>
    <s v="28 Jun 1974"/>
    <x v="19"/>
    <n v="15532.16"/>
    <s v="tier - 2"/>
    <s v="tier - 2"/>
    <s v="R1026"/>
  </r>
  <r>
    <s v="Id635"/>
    <s v="Mr. Zachary "/>
    <n v="25.175000000000001"/>
    <x v="1"/>
    <n v="4.96"/>
    <x v="2"/>
    <s v="No"/>
    <s v="yes"/>
    <s v="No"/>
    <n v="1"/>
    <s v="yes"/>
    <s v="17 Jul 2004"/>
    <x v="41"/>
    <n v="15518.18"/>
    <s v="tier - 2"/>
    <s v="tier - 3"/>
    <s v="R1015"/>
  </r>
  <r>
    <s v="Id636"/>
    <s v="Mrs. Hilda "/>
    <n v="43.11"/>
    <x v="0"/>
    <n v="4.67"/>
    <x v="2"/>
    <s v="yes"/>
    <s v="No"/>
    <s v="No"/>
    <n v="0"/>
    <s v="No"/>
    <s v="20 Jul 1976"/>
    <x v="1"/>
    <n v="15450.48"/>
    <s v="tier - 2"/>
    <s v="tier - 1"/>
    <s v="R1026"/>
  </r>
  <r>
    <s v="Id637"/>
    <s v="Ms. Stephanie "/>
    <n v="53.32"/>
    <x v="0"/>
    <n v="5.0599999999999996"/>
    <x v="2"/>
    <s v="No"/>
    <s v="No"/>
    <s v="No"/>
    <n v="0"/>
    <s v="No"/>
    <s v="25 Oct 1990"/>
    <x v="3"/>
    <n v="15440.2"/>
    <s v="tier - 2"/>
    <s v="tier - 1"/>
    <s v="R1012"/>
  </r>
  <r>
    <s v="Id638"/>
    <s v="Mr. Doug "/>
    <n v="38.04"/>
    <x v="0"/>
    <n v="5.0199999999999996"/>
    <x v="2"/>
    <s v="yes"/>
    <s v="No"/>
    <s v="No"/>
    <n v="1"/>
    <s v="No"/>
    <s v="4 Sep 1964"/>
    <x v="13"/>
    <n v="15377.77"/>
    <s v="tier - 2"/>
    <s v="tier - 2"/>
    <s v="R1012"/>
  </r>
  <r>
    <s v="Id639"/>
    <s v="Ms. Bethany "/>
    <n v="37.9"/>
    <x v="0"/>
    <n v="7.76"/>
    <x v="0"/>
    <s v="No"/>
    <s v="No"/>
    <s v="No"/>
    <n v="0"/>
    <s v="No"/>
    <s v="6 Sep 1962"/>
    <x v="5"/>
    <n v="15368.22"/>
    <s v="tier - 2"/>
    <s v="tier - 2"/>
    <s v="R1011"/>
  </r>
  <r>
    <s v="Id640"/>
    <s v="Mrs. Sandra "/>
    <n v="39.6"/>
    <x v="0"/>
    <n v="9.32"/>
    <x v="0"/>
    <s v="No"/>
    <s v="No"/>
    <s v="No"/>
    <n v="0"/>
    <s v="No"/>
    <s v="18 Jul 1968"/>
    <x v="0"/>
    <n v="15363.77"/>
    <s v="tier - 2"/>
    <s v="tier - 1"/>
    <s v="R1026"/>
  </r>
  <r>
    <s v="Id641"/>
    <s v="Mr. Takuo "/>
    <n v="50.92"/>
    <x v="0"/>
    <n v="5.31"/>
    <x v="2"/>
    <s v="yes"/>
    <s v="No"/>
    <s v="No"/>
    <n v="1"/>
    <s v="No"/>
    <s v="17 Dec 1988"/>
    <x v="23"/>
    <n v="15361.5"/>
    <s v="tier - 2"/>
    <s v="tier - 3"/>
    <s v="R1023"/>
  </r>
  <r>
    <s v="Id642"/>
    <s v="Ms. Kelly "/>
    <n v="21.85"/>
    <x v="2"/>
    <n v="5.56"/>
    <x v="2"/>
    <s v="yes"/>
    <s v="No"/>
    <s v="No"/>
    <n v="0"/>
    <s v="yes"/>
    <s v="14 Jul 2001"/>
    <x v="47"/>
    <n v="15359.1"/>
    <s v="tier - 2"/>
    <s v="tier - 3"/>
    <s v="R1024"/>
  </r>
  <r>
    <s v="Id643"/>
    <s v="Mr. Scott "/>
    <n v="36.08"/>
    <x v="0"/>
    <n v="7.11"/>
    <x v="0"/>
    <s v="yes"/>
    <s v="No"/>
    <s v="Yes"/>
    <n v="1"/>
    <s v="No"/>
    <s v="13 Dec 1963"/>
    <x v="8"/>
    <n v="15322.77"/>
    <s v="tier - 2"/>
    <s v="tier - 3"/>
    <s v="R1021"/>
  </r>
  <r>
    <s v="Id644"/>
    <s v="Mr. Benoit "/>
    <n v="40.44"/>
    <x v="0"/>
    <n v="5.13"/>
    <x v="2"/>
    <s v="yes"/>
    <s v="No"/>
    <s v="Yes"/>
    <n v="1"/>
    <s v="No"/>
    <s v="16 Sep 1969"/>
    <x v="16"/>
    <n v="15260.52"/>
    <s v="tier - 2"/>
    <s v="tier - 2"/>
    <s v="R1023"/>
  </r>
  <r>
    <s v="Id645"/>
    <s v="Ms. Elizabeth "/>
    <n v="38.094999999999999"/>
    <x v="0"/>
    <n v="10.199999999999999"/>
    <x v="0"/>
    <s v="No"/>
    <s v="No"/>
    <s v="No"/>
    <n v="0"/>
    <s v="No"/>
    <s v="25 Jul 1960"/>
    <x v="15"/>
    <n v="15230.32"/>
    <s v="tier - 2"/>
    <s v="tier - 2"/>
    <s v="R1024"/>
  </r>
  <r>
    <s v="Id646"/>
    <s v="Ms. Jessica "/>
    <n v="44.95"/>
    <x v="0"/>
    <n v="10.4"/>
    <x v="0"/>
    <s v="No"/>
    <s v="No"/>
    <s v="No"/>
    <n v="0"/>
    <s v="No"/>
    <s v="23 Nov 1978"/>
    <x v="9"/>
    <n v="15207.92"/>
    <s v="tier - 2"/>
    <s v="tier - 1"/>
    <s v="R1012"/>
  </r>
  <r>
    <s v="Id647"/>
    <s v="Ms. Monica "/>
    <n v="35.54"/>
    <x v="0"/>
    <n v="10.67"/>
    <x v="0"/>
    <s v="No"/>
    <s v="No"/>
    <s v="No"/>
    <n v="0"/>
    <s v="No"/>
    <s v="17 Jun 1962"/>
    <x v="5"/>
    <n v="15174.81"/>
    <s v="tier - 2"/>
    <s v="tier - 1"/>
    <s v="R1012"/>
  </r>
  <r>
    <s v="Id648"/>
    <s v="Mr. Kevin "/>
    <n v="39.799999999999997"/>
    <x v="0"/>
    <n v="4.6500000000000004"/>
    <x v="2"/>
    <s v="yes"/>
    <s v="No"/>
    <s v="No"/>
    <n v="2"/>
    <s v="No"/>
    <s v="3 Dec 1959"/>
    <x v="10"/>
    <n v="15170.07"/>
    <s v="tier - 2"/>
    <s v="tier - 3"/>
    <s v="R1011"/>
  </r>
  <r>
    <s v="Id649"/>
    <s v="Mr. Gregory "/>
    <n v="33.659999999999997"/>
    <x v="0"/>
    <n v="5.65"/>
    <x v="2"/>
    <s v="yes"/>
    <s v="No"/>
    <s v="No"/>
    <n v="2"/>
    <s v="No"/>
    <s v="4 Jun 1959"/>
    <x v="7"/>
    <n v="15161.53"/>
    <s v="tier - 2"/>
    <s v="tier - 1"/>
    <s v="R1013"/>
  </r>
  <r>
    <s v="Id650"/>
    <s v="Ms. Della "/>
    <n v="35.5"/>
    <x v="0"/>
    <n v="11.97"/>
    <x v="0"/>
    <s v="No"/>
    <s v="No"/>
    <s v="No"/>
    <n v="0"/>
    <s v="No"/>
    <s v="25 Oct 1962"/>
    <x v="5"/>
    <n v="15161.25"/>
    <s v="tier - 2"/>
    <s v="tier - 2"/>
    <s v="R1012"/>
  </r>
  <r>
    <s v="Id651"/>
    <s v="Mr. David "/>
    <n v="41.63"/>
    <x v="0"/>
    <n v="6.71"/>
    <x v="0"/>
    <s v="No"/>
    <s v="No"/>
    <s v="No"/>
    <n v="0"/>
    <s v="No"/>
    <s v="25 Nov 1971"/>
    <x v="14"/>
    <n v="15150.44"/>
    <s v="tier - 2"/>
    <s v="tier - 1"/>
    <s v="R1023"/>
  </r>
  <r>
    <s v="Id652"/>
    <s v="Ms. Victoria "/>
    <n v="46.49"/>
    <x v="0"/>
    <n v="11.92"/>
    <x v="0"/>
    <s v="No"/>
    <s v="No"/>
    <s v="No"/>
    <n v="0"/>
    <s v="No"/>
    <s v="5 Sep 1978"/>
    <x v="9"/>
    <n v="15123.19"/>
    <s v="tier - 2"/>
    <s v="tier - 1"/>
    <s v="R1011"/>
  </r>
  <r>
    <s v="Id653"/>
    <s v="Mr. Tasos "/>
    <n v="43.29"/>
    <x v="0"/>
    <n v="5.35"/>
    <x v="2"/>
    <s v="No"/>
    <s v="No"/>
    <s v="No"/>
    <n v="2"/>
    <s v="No"/>
    <s v="7 Nov 1972"/>
    <x v="28"/>
    <n v="15103.69"/>
    <s v="tier - 2"/>
    <s v="tier - 1"/>
    <s v="R1012"/>
  </r>
  <r>
    <s v="Id654"/>
    <s v="Mr. Thomas "/>
    <n v="43.08"/>
    <x v="0"/>
    <n v="8.9600000000000009"/>
    <x v="0"/>
    <s v="yes"/>
    <s v="No"/>
    <s v="No"/>
    <n v="1"/>
    <s v="No"/>
    <s v="26 Oct 1975"/>
    <x v="27"/>
    <n v="15090.35"/>
    <s v="tier - 2"/>
    <s v="tier - 1"/>
    <s v="R1023"/>
  </r>
  <r>
    <s v="Id655"/>
    <s v="Mr. Lukasz "/>
    <n v="39.07"/>
    <x v="0"/>
    <n v="11.93"/>
    <x v="0"/>
    <s v="No"/>
    <s v="No"/>
    <s v="No"/>
    <n v="0"/>
    <s v="No"/>
    <s v="12 Jun 1968"/>
    <x v="0"/>
    <n v="15052.68"/>
    <s v="tier - 2"/>
    <s v="tier - 2"/>
    <s v="R1022"/>
  </r>
  <r>
    <s v="Id656"/>
    <s v="Mr. Matthew "/>
    <n v="41.3"/>
    <x v="0"/>
    <n v="9.59"/>
    <x v="0"/>
    <s v="No"/>
    <s v="No"/>
    <s v="No"/>
    <n v="0"/>
    <s v="No"/>
    <s v="15 Aug 1971"/>
    <x v="14"/>
    <n v="15038.51"/>
    <s v="tier - 2"/>
    <s v="tier - 3"/>
    <s v="R1023"/>
  </r>
  <r>
    <s v="Id657"/>
    <s v="Ms. Meta "/>
    <n v="42.95"/>
    <x v="0"/>
    <n v="11.88"/>
    <x v="0"/>
    <s v="yes"/>
    <s v="No"/>
    <s v="No"/>
    <n v="2"/>
    <s v="No"/>
    <s v="11 Sep 1970"/>
    <x v="2"/>
    <n v="15026.3"/>
    <s v="tier - 2"/>
    <s v="tier - 3"/>
    <s v="R1011"/>
  </r>
  <r>
    <s v="Id658"/>
    <s v="Ms. Rachel "/>
    <n v="46.96"/>
    <x v="0"/>
    <n v="4.6399999999999997"/>
    <x v="2"/>
    <s v="No"/>
    <s v="No"/>
    <s v="Yes"/>
    <n v="1"/>
    <s v="No"/>
    <s v="25 Nov 1979"/>
    <x v="18"/>
    <n v="15025.76"/>
    <s v="tier - 2"/>
    <s v="tier - 1"/>
    <s v="R1011"/>
  </r>
  <r>
    <s v="Id659"/>
    <s v="Ms. Angelica "/>
    <n v="30.495000000000001"/>
    <x v="0"/>
    <n v="9.5299999999999994"/>
    <x v="0"/>
    <s v="No"/>
    <s v="No"/>
    <s v="No"/>
    <n v="0"/>
    <s v="No"/>
    <s v="8 Aug 1960"/>
    <x v="15"/>
    <n v="15019.76"/>
    <s v="tier - 2"/>
    <s v="tier - 2"/>
    <s v="R1012"/>
  </r>
  <r>
    <s v="Id660"/>
    <s v="Ms. Kathleen "/>
    <n v="17.954999999999998"/>
    <x v="3"/>
    <n v="5.29"/>
    <x v="2"/>
    <s v="yes"/>
    <s v="No"/>
    <s v="No"/>
    <n v="1"/>
    <s v="yes"/>
    <s v="2 Aug 1995"/>
    <x v="40"/>
    <n v="15006.58"/>
    <s v="tier - 2"/>
    <s v="tier - 2"/>
    <s v="R1024"/>
  </r>
  <r>
    <s v="Id661"/>
    <s v="Mr. Gabriel "/>
    <n v="25.6"/>
    <x v="1"/>
    <n v="10.95"/>
    <x v="0"/>
    <s v="No"/>
    <s v="No"/>
    <s v="No"/>
    <n v="3"/>
    <s v="No"/>
    <s v="29 Jul 1958"/>
    <x v="7"/>
    <n v="14988.43"/>
    <s v="tier - 2"/>
    <s v="tier - 3"/>
    <s v="R1011"/>
  </r>
  <r>
    <s v="Id662"/>
    <s v="Mr. Jeff "/>
    <n v="34.21"/>
    <x v="0"/>
    <n v="9.17"/>
    <x v="0"/>
    <s v="No"/>
    <s v="No"/>
    <s v="No"/>
    <n v="0"/>
    <s v="No"/>
    <s v="29 Nov 1962"/>
    <x v="5"/>
    <n v="14945.34"/>
    <s v="tier - 2"/>
    <s v="tier - 1"/>
    <s v="R1021"/>
  </r>
  <r>
    <s v="Id663"/>
    <s v="Mr. Neil "/>
    <n v="39.74"/>
    <x v="0"/>
    <n v="7.39"/>
    <x v="0"/>
    <s v="No"/>
    <s v="No"/>
    <s v="No"/>
    <n v="0"/>
    <s v="No"/>
    <s v="8 Nov 1968"/>
    <x v="0"/>
    <n v="14926.97"/>
    <s v="tier - 2"/>
    <s v="tier - 2"/>
    <s v="R1012"/>
  </r>
  <r>
    <s v="Id664"/>
    <s v="Ms. Katherine "/>
    <n v="49.53"/>
    <x v="0"/>
    <n v="9.1300000000000008"/>
    <x v="0"/>
    <s v="yes"/>
    <s v="No"/>
    <s v="No"/>
    <n v="0"/>
    <s v="No"/>
    <s v="4 Jul 1981"/>
    <x v="36"/>
    <n v="14908.27"/>
    <s v="tier - 2"/>
    <s v="tier - 1"/>
    <s v="R1011"/>
  </r>
  <r>
    <s v="Id665"/>
    <s v="Ms. Ariel "/>
    <n v="39.33"/>
    <x v="0"/>
    <n v="10.4"/>
    <x v="0"/>
    <s v="No"/>
    <s v="No"/>
    <s v="No"/>
    <n v="3"/>
    <s v="No"/>
    <s v="17 Oct 1958"/>
    <x v="7"/>
    <n v="14901.52"/>
    <s v="tier - 2"/>
    <s v="tier - 2"/>
    <s v="R1024"/>
  </r>
  <r>
    <s v="Id666"/>
    <s v="Mr. Christopher "/>
    <n v="39.979999999999997"/>
    <x v="0"/>
    <n v="9.4600000000000009"/>
    <x v="0"/>
    <s v="yes"/>
    <s v="No"/>
    <s v="No"/>
    <n v="2"/>
    <s v="No"/>
    <s v="11 Nov 1970"/>
    <x v="2"/>
    <n v="14847.63"/>
    <s v="tier - 2"/>
    <s v="tier - 2"/>
    <s v="R1023"/>
  </r>
  <r>
    <s v="Id667"/>
    <s v="Mrs. Erin "/>
    <n v="46.51"/>
    <x v="0"/>
    <n v="8.69"/>
    <x v="0"/>
    <s v="yes"/>
    <s v="No"/>
    <s v="No"/>
    <n v="0"/>
    <s v="No"/>
    <s v="5 Jun 1981"/>
    <x v="25"/>
    <n v="14843.96"/>
    <s v="tier - 2"/>
    <s v="tier - 3"/>
    <s v="R1026"/>
  </r>
  <r>
    <s v="Id668"/>
    <s v="Mrs. Molly "/>
    <n v="43.58"/>
    <x v="0"/>
    <n v="4.2300000000000004"/>
    <x v="2"/>
    <s v="No"/>
    <s v="No"/>
    <s v="Yes"/>
    <n v="1"/>
    <s v="No"/>
    <s v="18 Oct 1979"/>
    <x v="18"/>
    <n v="14839.34"/>
    <s v="tier - 2"/>
    <s v="tier - 3"/>
    <s v="R1026"/>
  </r>
  <r>
    <s v="Id669"/>
    <s v="Mr. Ryan "/>
    <n v="42.28"/>
    <x v="0"/>
    <n v="9.16"/>
    <x v="0"/>
    <s v="yes"/>
    <s v="No"/>
    <s v="No"/>
    <n v="1"/>
    <s v="No"/>
    <s v="10 Dec 1975"/>
    <x v="27"/>
    <n v="14819"/>
    <s v="tier - 2"/>
    <s v="tier - 3"/>
    <s v="R1023"/>
  </r>
  <r>
    <s v="Id670"/>
    <s v="Mrs. Jennifer "/>
    <n v="35.520000000000003"/>
    <x v="0"/>
    <n v="8.26"/>
    <x v="0"/>
    <s v="No"/>
    <s v="No"/>
    <s v="No"/>
    <n v="0"/>
    <s v="No"/>
    <s v="27 Jul 1965"/>
    <x v="11"/>
    <n v="14750.42"/>
    <s v="tier - 2"/>
    <s v="tier - 2"/>
    <s v="R1026"/>
  </r>
  <r>
    <s v="Id671"/>
    <s v="Mr. Daniel "/>
    <n v="33.6"/>
    <x v="0"/>
    <n v="11.25"/>
    <x v="0"/>
    <s v="No"/>
    <s v="No"/>
    <s v="No"/>
    <n v="0"/>
    <s v="No"/>
    <s v="29 Jul 1962"/>
    <x v="5"/>
    <n v="14738.43"/>
    <s v="tier - 2"/>
    <s v="tier - 3"/>
    <s v="R1021"/>
  </r>
  <r>
    <s v="Id672"/>
    <s v="Ms. Hiruni "/>
    <n v="22.42"/>
    <x v="2"/>
    <n v="6.74"/>
    <x v="0"/>
    <s v="No"/>
    <s v="No"/>
    <s v="No"/>
    <n v="0"/>
    <s v="yes"/>
    <s v="24 Sep 2002"/>
    <x v="43"/>
    <n v="14711.74"/>
    <s v="tier - 2"/>
    <s v="tier - 2"/>
    <s v="R1012"/>
  </r>
  <r>
    <s v="Id673"/>
    <s v="Ms. Reina "/>
    <n v="46.86"/>
    <x v="0"/>
    <n v="4.87"/>
    <x v="2"/>
    <s v="No"/>
    <s v="No"/>
    <s v="No"/>
    <n v="0"/>
    <s v="No"/>
    <s v="4 Sep 1982"/>
    <x v="37"/>
    <n v="14696.77"/>
    <s v="tier - 2"/>
    <s v="tier - 2"/>
    <s v="R1011"/>
  </r>
  <r>
    <s v="Id674"/>
    <s v="Ms. Kristi "/>
    <n v="32.965000000000003"/>
    <x v="0"/>
    <n v="6.68"/>
    <x v="0"/>
    <s v="No"/>
    <s v="No"/>
    <s v="No"/>
    <n v="3"/>
    <s v="No"/>
    <s v="23 Jul 1958"/>
    <x v="7"/>
    <n v="14692.67"/>
    <s v="tier - 2"/>
    <s v="tier - 1"/>
    <s v="R1012"/>
  </r>
  <r>
    <s v="Id675"/>
    <s v="Ms. Meredith "/>
    <n v="39.340000000000003"/>
    <x v="0"/>
    <n v="5.0199999999999996"/>
    <x v="2"/>
    <s v="yes"/>
    <s v="No"/>
    <s v="Yes"/>
    <n v="1"/>
    <s v="No"/>
    <s v="20 Oct 1969"/>
    <x v="16"/>
    <n v="14665.75"/>
    <s v="tier - 2"/>
    <s v="tier - 1"/>
    <s v="R1012"/>
  </r>
  <r>
    <s v="Id676"/>
    <s v="Ms. Jocelyn "/>
    <n v="47"/>
    <x v="0"/>
    <n v="10.64"/>
    <x v="0"/>
    <s v="yes"/>
    <s v="No"/>
    <s v="No"/>
    <n v="0"/>
    <s v="No"/>
    <s v="13 Nov 1981"/>
    <x v="36"/>
    <n v="14657.2"/>
    <s v="tier - 2"/>
    <s v="tier - 1"/>
    <s v="R1012"/>
  </r>
  <r>
    <s v="Id677"/>
    <s v="Mrs. Daphne "/>
    <n v="36.71"/>
    <x v="0"/>
    <n v="8.74"/>
    <x v="0"/>
    <s v="yes"/>
    <s v="No"/>
    <s v="No"/>
    <n v="0"/>
    <s v="No"/>
    <s v="1 Sep 1967"/>
    <x v="22"/>
    <n v="14640.35"/>
    <s v="tier - 2"/>
    <s v="tier - 3"/>
    <s v="R1026"/>
  </r>
  <r>
    <s v="Id678"/>
    <s v="Ms. Margaret "/>
    <n v="53.48"/>
    <x v="0"/>
    <n v="5.64"/>
    <x v="2"/>
    <s v="No"/>
    <s v="No"/>
    <s v="No"/>
    <n v="0"/>
    <s v="No"/>
    <s v="21 Aug 1991"/>
    <x v="42"/>
    <n v="14630.52"/>
    <s v="tier - 2"/>
    <s v="tier - 3"/>
    <s v="R1011"/>
  </r>
  <r>
    <s v="Id679"/>
    <s v="Mr. Mario "/>
    <n v="35.5"/>
    <x v="0"/>
    <n v="10.37"/>
    <x v="0"/>
    <s v="No"/>
    <s v="No"/>
    <s v="No"/>
    <n v="0"/>
    <s v="No"/>
    <s v="8 Nov 1965"/>
    <x v="11"/>
    <n v="14612.33"/>
    <s v="tier - 2"/>
    <s v="tier - 3"/>
    <s v="R1021"/>
  </r>
  <r>
    <s v="Id680"/>
    <s v="Mr. Peter "/>
    <n v="36.979999999999997"/>
    <x v="0"/>
    <n v="9.56"/>
    <x v="0"/>
    <s v="yes"/>
    <s v="No"/>
    <s v="No"/>
    <n v="0"/>
    <s v="No"/>
    <s v="18 Jul 1967"/>
    <x v="22"/>
    <n v="14600.62"/>
    <s v="tier - 2"/>
    <s v="tier - 3"/>
    <s v="R1022"/>
  </r>
  <r>
    <s v="Id681"/>
    <s v="Ms. Carolina "/>
    <n v="32.395000000000003"/>
    <x v="0"/>
    <n v="8.23"/>
    <x v="0"/>
    <s v="yes"/>
    <s v="No"/>
    <s v="Yes"/>
    <n v="1"/>
    <s v="No"/>
    <s v="14 Oct 1963"/>
    <x v="8"/>
    <n v="14590.63"/>
    <s v="tier - 2"/>
    <s v="tier - 1"/>
    <s v="R1024"/>
  </r>
  <r>
    <s v="Id682"/>
    <s v="Mrs. Jenny "/>
    <n v="32.729999999999997"/>
    <x v="0"/>
    <n v="7.03"/>
    <x v="0"/>
    <s v="No"/>
    <s v="No"/>
    <s v="No"/>
    <n v="0"/>
    <s v="No"/>
    <s v="3 Dec 1962"/>
    <x v="5"/>
    <n v="14574.64"/>
    <s v="tier - 2"/>
    <s v="tier - 1"/>
    <s v="R1025"/>
  </r>
  <r>
    <s v="Id683"/>
    <s v="Ms. Jessica "/>
    <n v="20.52"/>
    <x v="2"/>
    <n v="5.45"/>
    <x v="2"/>
    <s v="No"/>
    <s v="No"/>
    <s v="No"/>
    <n v="1"/>
    <s v="yes"/>
    <s v="12 Sep 1998"/>
    <x v="44"/>
    <n v="14571.89"/>
    <s v="tier - 2"/>
    <s v="tier - 1"/>
    <s v="R1024"/>
  </r>
  <r>
    <s v="Id684"/>
    <s v="Ms. Kimberly "/>
    <n v="51.72"/>
    <x v="0"/>
    <n v="5.76"/>
    <x v="1"/>
    <s v="No"/>
    <s v="No"/>
    <s v="No"/>
    <n v="0"/>
    <s v="No"/>
    <s v="14 Jul 1989"/>
    <x v="4"/>
    <n v="14547.26"/>
    <s v="tier - 2"/>
    <s v="tier - 3"/>
    <s v="R1011"/>
  </r>
  <r>
    <s v="Id685"/>
    <s v="Mr. Marc-Olivier "/>
    <n v="50.2"/>
    <x v="0"/>
    <n v="5.4"/>
    <x v="2"/>
    <s v="No"/>
    <s v="No"/>
    <s v="No"/>
    <n v="0"/>
    <s v="No"/>
    <s v="22 Jul 1989"/>
    <x v="4"/>
    <n v="14507.46"/>
    <s v="tier - 2"/>
    <s v="tier - 3"/>
    <s v="R1012"/>
  </r>
  <r>
    <s v="Id686"/>
    <s v="Mr. Russell "/>
    <n v="25.52"/>
    <x v="1"/>
    <n v="6.35"/>
    <x v="1"/>
    <s v="No"/>
    <s v="No"/>
    <s v="Yes"/>
    <n v="1"/>
    <s v="No"/>
    <s v="20 Oct 1979"/>
    <x v="18"/>
    <n v="14478.33"/>
    <s v="tier - 2"/>
    <s v="tier - 2"/>
    <s v="R1013"/>
  </r>
  <r>
    <s v="Id687"/>
    <s v="Ms. Karine "/>
    <n v="35.200000000000003"/>
    <x v="0"/>
    <n v="6.26"/>
    <x v="1"/>
    <s v="yes"/>
    <s v="No"/>
    <s v="No"/>
    <n v="2"/>
    <s v="No"/>
    <s v="20 Nov 1959"/>
    <x v="10"/>
    <n v="14474.68"/>
    <s v="tier - 2"/>
    <s v="tier - 2"/>
    <s v="R1013"/>
  </r>
  <r>
    <s v="Id688"/>
    <s v="  "/>
    <n v="41.26"/>
    <x v="0"/>
    <n v="5.97"/>
    <x v="1"/>
    <s v="yes"/>
    <s v="No"/>
    <s v="No"/>
    <n v="0"/>
    <s v="No"/>
    <s v="27 Nov 1976"/>
    <x v="1"/>
    <n v="14470.01"/>
    <s v="tier - 2"/>
    <s v="tier - 3"/>
    <s v="R1012"/>
  </r>
  <r>
    <s v="Id689"/>
    <s v="Ms. Allison "/>
    <n v="17.195"/>
    <x v="3"/>
    <n v="5.29"/>
    <x v="2"/>
    <s v="yes"/>
    <s v="No"/>
    <s v="No"/>
    <n v="0"/>
    <s v="yes"/>
    <s v="10 Nov 1996"/>
    <x v="45"/>
    <n v="14455.64"/>
    <s v="tier - 2"/>
    <s v="tier - 3"/>
    <s v="R1024"/>
  </r>
  <r>
    <s v="Id690"/>
    <s v="Ms. Adriana "/>
    <n v="23.085000000000001"/>
    <x v="2"/>
    <n v="4.2699999999999996"/>
    <x v="2"/>
    <s v="yes"/>
    <s v="No"/>
    <s v="No"/>
    <n v="2"/>
    <s v="No"/>
    <s v="3 Aug 1959"/>
    <x v="10"/>
    <n v="14451.84"/>
    <s v="tier - 2"/>
    <s v="tier - 3"/>
    <s v="R1023"/>
  </r>
  <r>
    <s v="Id691"/>
    <s v="Ms. Miranda "/>
    <n v="21.66"/>
    <x v="2"/>
    <n v="5.2"/>
    <x v="2"/>
    <s v="yes"/>
    <s v="No"/>
    <s v="No"/>
    <n v="2"/>
    <s v="No"/>
    <s v="29 Jun 1959"/>
    <x v="10"/>
    <n v="14449.85"/>
    <s v="tier - 2"/>
    <s v="tier - 1"/>
    <s v="R1024"/>
  </r>
  <r>
    <s v="Id692"/>
    <s v="  "/>
    <n v="36.47"/>
    <x v="0"/>
    <n v="8.23"/>
    <x v="0"/>
    <s v="yes"/>
    <s v="No"/>
    <s v="No"/>
    <n v="0"/>
    <s v="No"/>
    <s v="4 Nov 1967"/>
    <x v="22"/>
    <n v="14427.63"/>
    <s v="tier - 2"/>
    <s v="tier - 2"/>
    <s v="R1021"/>
  </r>
  <r>
    <s v="Id693"/>
    <s v="Mrs. Rebecca "/>
    <n v="36.08"/>
    <x v="0"/>
    <n v="10.33"/>
    <x v="0"/>
    <s v="yes"/>
    <s v="No"/>
    <s v="No"/>
    <n v="0"/>
    <s v="No"/>
    <s v="15 Aug 1967"/>
    <x v="22"/>
    <n v="14426.66"/>
    <s v="tier - 2"/>
    <s v="tier - 2"/>
    <s v="R1026"/>
  </r>
  <r>
    <s v="Id694"/>
    <s v="Ms. Tiffany "/>
    <n v="23.18"/>
    <x v="2"/>
    <n v="6.13"/>
    <x v="1"/>
    <s v="No"/>
    <s v="No"/>
    <s v="No"/>
    <n v="0"/>
    <s v="No"/>
    <s v="10 Aug 1999"/>
    <x v="35"/>
    <n v="14426.07"/>
    <s v="tier - 2"/>
    <s v="tier - 1"/>
    <s v="R1012"/>
  </r>
  <r>
    <s v="Id695"/>
    <s v="Mr. Alexander "/>
    <n v="39.159999999999997"/>
    <x v="0"/>
    <n v="8.08"/>
    <x v="0"/>
    <s v="No"/>
    <s v="No"/>
    <s v="No"/>
    <n v="3"/>
    <s v="No"/>
    <s v="20 Sep 1958"/>
    <x v="7"/>
    <n v="14418.28"/>
    <s v="tier - 2"/>
    <s v="tier - 3"/>
    <s v="R1013"/>
  </r>
  <r>
    <s v="Id696"/>
    <s v="Mr. Rich "/>
    <n v="38.19"/>
    <x v="0"/>
    <n v="10.49"/>
    <x v="0"/>
    <s v="No"/>
    <s v="No"/>
    <s v="No"/>
    <n v="3"/>
    <s v="No"/>
    <s v="29 Jul 1958"/>
    <x v="7"/>
    <n v="14410.93"/>
    <s v="tier - 2"/>
    <s v="tier - 2"/>
    <s v="R1016"/>
  </r>
  <r>
    <s v="Id697"/>
    <s v="Mr. Aaron "/>
    <n v="26.41"/>
    <x v="1"/>
    <n v="8.11"/>
    <x v="0"/>
    <s v="No"/>
    <s v="No"/>
    <s v="No"/>
    <n v="3"/>
    <s v="No"/>
    <s v="14 Sep 1958"/>
    <x v="7"/>
    <n v="14394.56"/>
    <s v="tier - 2"/>
    <s v="tier - 1"/>
    <s v="R1018"/>
  </r>
  <r>
    <s v="Id698"/>
    <s v="Ms. Kate "/>
    <n v="28.785"/>
    <x v="1"/>
    <n v="6.6"/>
    <x v="0"/>
    <s v="No"/>
    <s v="No"/>
    <s v="No"/>
    <n v="0"/>
    <s v="No"/>
    <s v="22 Jun 1965"/>
    <x v="11"/>
    <n v="14394.4"/>
    <s v="tier - 2"/>
    <s v="tier - 3"/>
    <s v="R1024"/>
  </r>
  <r>
    <s v="Id699"/>
    <s v="Ms. Maria "/>
    <n v="26.695"/>
    <x v="1"/>
    <n v="10.14"/>
    <x v="0"/>
    <s v="yes"/>
    <s v="No"/>
    <s v="Yes"/>
    <n v="1"/>
    <s v="No"/>
    <s v="16 Jul 1963"/>
    <x v="8"/>
    <n v="14382.71"/>
    <s v="tier - 2"/>
    <s v="tier - 2"/>
    <s v="R1012"/>
  </r>
  <r>
    <s v="Id700"/>
    <s v="Mr. Daven "/>
    <n v="32.799999999999997"/>
    <x v="0"/>
    <n v="6.06"/>
    <x v="1"/>
    <s v="yes"/>
    <s v="No"/>
    <s v="No"/>
    <n v="1"/>
    <s v="No"/>
    <s v="16 Nov 1988"/>
    <x v="23"/>
    <n v="14358.36"/>
    <s v="tier - 2"/>
    <s v="tier - 2"/>
    <s v="R1011"/>
  </r>
  <r>
    <s v="Id701"/>
    <s v="Mrs. Brianne "/>
    <n v="35.869999999999997"/>
    <x v="0"/>
    <n v="9.91"/>
    <x v="0"/>
    <s v="yes"/>
    <s v="No"/>
    <s v="No"/>
    <n v="0"/>
    <s v="No"/>
    <s v="10 Oct 1967"/>
    <x v="22"/>
    <n v="14355.43"/>
    <s v="tier - 2"/>
    <s v="tier - 1"/>
    <s v="R1026"/>
  </r>
  <r>
    <s v="Id702"/>
    <s v="Mr. Hiroki "/>
    <n v="21.66"/>
    <x v="2"/>
    <n v="4.1399999999999997"/>
    <x v="2"/>
    <s v="yes"/>
    <s v="No"/>
    <s v="No"/>
    <n v="2"/>
    <s v="No"/>
    <s v="24 Dec 1959"/>
    <x v="10"/>
    <n v="14349.85"/>
    <s v="tier - 2"/>
    <s v="tier - 2"/>
    <s v="R1012"/>
  </r>
  <r>
    <s v="Id703"/>
    <s v="Mr. Anders "/>
    <n v="37.72"/>
    <x v="0"/>
    <n v="4.38"/>
    <x v="2"/>
    <s v="yes"/>
    <s v="No"/>
    <s v="Yes"/>
    <n v="1"/>
    <s v="No"/>
    <s v="26 Sep 1969"/>
    <x v="16"/>
    <n v="14337.91"/>
    <s v="tier - 2"/>
    <s v="tier - 3"/>
    <s v="R1022"/>
  </r>
  <r>
    <s v="Id704"/>
    <s v="Ms. Danielle "/>
    <n v="39.700000000000003"/>
    <x v="0"/>
    <n v="9.83"/>
    <x v="0"/>
    <s v="No"/>
    <s v="No"/>
    <s v="No"/>
    <n v="3"/>
    <s v="No"/>
    <s v="10 Jul 1958"/>
    <x v="7"/>
    <n v="14319.03"/>
    <s v="tier - 2"/>
    <s v="tier - 2"/>
    <s v="R1011"/>
  </r>
  <r>
    <s v="Id705"/>
    <s v="Ms. Candace "/>
    <n v="35.97"/>
    <x v="0"/>
    <n v="11.08"/>
    <x v="0"/>
    <s v="No"/>
    <s v="No"/>
    <s v="No"/>
    <n v="3"/>
    <s v="No"/>
    <s v="15 Oct 1958"/>
    <x v="7"/>
    <n v="14313.85"/>
    <s v="tier - 2"/>
    <s v="tier - 3"/>
    <s v="R1013"/>
  </r>
  <r>
    <s v="Id706"/>
    <s v="Mr. Bruno "/>
    <n v="37.85"/>
    <x v="0"/>
    <n v="11.01"/>
    <x v="0"/>
    <s v="No"/>
    <s v="No"/>
    <s v="No"/>
    <n v="0"/>
    <s v="No"/>
    <s v="15 Dec 1968"/>
    <x v="0"/>
    <n v="14285.9"/>
    <s v="tier - 2"/>
    <s v="tier - 3"/>
    <s v="R1012"/>
  </r>
  <r>
    <s v="Id707"/>
    <s v="Ms. Emily "/>
    <n v="21.66"/>
    <x v="2"/>
    <n v="4.37"/>
    <x v="2"/>
    <s v="No"/>
    <s v="yes"/>
    <s v="No"/>
    <n v="1"/>
    <s v="yes"/>
    <s v="6 Sep 2004"/>
    <x v="41"/>
    <n v="14283.46"/>
    <s v="tier - 2"/>
    <s v="tier - 2"/>
    <s v="R1024"/>
  </r>
  <r>
    <s v="Id708"/>
    <s v="Mrs. Katie "/>
    <n v="39.369999999999997"/>
    <x v="0"/>
    <n v="5.91"/>
    <x v="1"/>
    <s v="No"/>
    <s v="No"/>
    <s v="No"/>
    <n v="2"/>
    <s v="No"/>
    <s v="13 Jul 1972"/>
    <x v="28"/>
    <n v="14258.33"/>
    <s v="tier - 2"/>
    <s v="tier - 2"/>
    <s v="R1026"/>
  </r>
  <r>
    <s v="Id709"/>
    <s v="Mrs. Sally "/>
    <n v="40.880000000000003"/>
    <x v="0"/>
    <n v="7.65"/>
    <x v="0"/>
    <s v="No"/>
    <s v="No"/>
    <s v="No"/>
    <n v="0"/>
    <s v="No"/>
    <s v="26 Dec 1974"/>
    <x v="19"/>
    <n v="14256.79"/>
    <s v="tier - 2"/>
    <s v="tier - 2"/>
    <s v="R1026"/>
  </r>
  <r>
    <s v="Id710"/>
    <s v="Ms. Meaghan "/>
    <n v="26.22"/>
    <x v="1"/>
    <n v="5.37"/>
    <x v="2"/>
    <s v="yes"/>
    <s v="No"/>
    <s v="No"/>
    <n v="2"/>
    <s v="No"/>
    <s v="8 Nov 1959"/>
    <x v="10"/>
    <n v="14256.19"/>
    <s v="tier - 2"/>
    <s v="tier - 3"/>
    <s v="R1012"/>
  </r>
  <r>
    <s v="Id711"/>
    <s v="Ms. Rina "/>
    <n v="25.08"/>
    <x v="1"/>
    <n v="5.75"/>
    <x v="1"/>
    <s v="yes"/>
    <s v="No"/>
    <s v="No"/>
    <n v="2"/>
    <s v="No"/>
    <s v="10 Oct 1959"/>
    <x v="10"/>
    <n v="14254.61"/>
    <s v="tier - 2"/>
    <s v="tier - 1"/>
    <s v="R1012"/>
  </r>
  <r>
    <s v="Id712"/>
    <s v="Ms. Kristin "/>
    <n v="39.1"/>
    <x v="0"/>
    <n v="6.79"/>
    <x v="0"/>
    <s v="yes"/>
    <s v="No"/>
    <s v="No"/>
    <n v="2"/>
    <s v="No"/>
    <s v="25 Sep 1961"/>
    <x v="12"/>
    <n v="14235.07"/>
    <s v="tier - 2"/>
    <s v="tier - 1"/>
    <s v="R1011"/>
  </r>
  <r>
    <s v="Id713"/>
    <s v="Mr. Albert "/>
    <n v="37.905000000000001"/>
    <x v="0"/>
    <n v="7.03"/>
    <x v="0"/>
    <s v="No"/>
    <s v="No"/>
    <s v="No"/>
    <n v="3"/>
    <s v="No"/>
    <s v="21 Sep 1958"/>
    <x v="7"/>
    <n v="14210.54"/>
    <s v="tier - 2"/>
    <s v="tier - 2"/>
    <s v="R1012"/>
  </r>
  <r>
    <s v="Id714"/>
    <s v="Mrs. Ashley "/>
    <n v="43.35"/>
    <x v="0"/>
    <n v="5.41"/>
    <x v="2"/>
    <s v="yes"/>
    <s v="No"/>
    <s v="Yes"/>
    <n v="1"/>
    <s v="No"/>
    <s v="17 Nov 1983"/>
    <x v="33"/>
    <n v="14209.4"/>
    <s v="tier - 2"/>
    <s v="tier - 1"/>
    <s v="R1026"/>
  </r>
  <r>
    <s v="Id715"/>
    <s v="Mrs. Shannon "/>
    <n v="36.15"/>
    <x v="0"/>
    <n v="8.0500000000000007"/>
    <x v="0"/>
    <s v="No"/>
    <s v="No"/>
    <s v="No"/>
    <n v="0"/>
    <s v="No"/>
    <s v="25 Dec 1968"/>
    <x v="0"/>
    <n v="14193.55"/>
    <s v="tier - 2"/>
    <s v="tier - 1"/>
    <s v="R1026"/>
  </r>
  <r>
    <s v="Id716"/>
    <s v="Ms. Amy "/>
    <n v="44.98"/>
    <x v="0"/>
    <n v="5.94"/>
    <x v="1"/>
    <s v="No"/>
    <s v="No"/>
    <s v="No"/>
    <n v="1"/>
    <s v="No"/>
    <s v="7 Jul 1984"/>
    <x v="32"/>
    <n v="14152.46"/>
    <s v="tier - 2"/>
    <s v="tier - 1"/>
    <s v="R1012"/>
  </r>
  <r>
    <s v="Id717"/>
    <s v="Ms. A "/>
    <n v="38.28"/>
    <x v="0"/>
    <n v="5.51"/>
    <x v="2"/>
    <s v="No"/>
    <s v="yes"/>
    <s v="No"/>
    <n v="1"/>
    <s v="No"/>
    <s v="6 Jul 2004"/>
    <x v="41"/>
    <n v="14133.04"/>
    <s v="tier - 2"/>
    <s v="tier - 3"/>
    <s v="R1013"/>
  </r>
  <r>
    <s v="Id718"/>
    <s v="Mr. Conrad "/>
    <n v="32.299999999999997"/>
    <x v="0"/>
    <n v="6.55"/>
    <x v="0"/>
    <s v="yes"/>
    <s v="No"/>
    <s v="No"/>
    <n v="2"/>
    <s v="No"/>
    <s v="14 Jun 1961"/>
    <x v="12"/>
    <n v="14119.62"/>
    <s v="tier - 2"/>
    <s v="tier - 1"/>
    <s v="R1012"/>
  </r>
  <r>
    <s v="Id719"/>
    <s v="Mr. Josh "/>
    <n v="39.51"/>
    <x v="0"/>
    <n v="5.79"/>
    <x v="1"/>
    <s v="yes"/>
    <s v="No"/>
    <s v="No"/>
    <n v="0"/>
    <s v="No"/>
    <s v="26 Sep 1976"/>
    <x v="1"/>
    <n v="14098.07"/>
    <s v="tier - 2"/>
    <s v="tier - 3"/>
    <s v="R1023"/>
  </r>
  <r>
    <s v="Id720"/>
    <s v="Mr. Maxime "/>
    <n v="50.46"/>
    <x v="0"/>
    <n v="4.5599999999999996"/>
    <x v="2"/>
    <s v="No"/>
    <s v="No"/>
    <s v="No"/>
    <n v="0"/>
    <s v="No"/>
    <s v="12 Sep 1991"/>
    <x v="42"/>
    <n v="14081.93"/>
    <s v="tier - 2"/>
    <s v="tier - 3"/>
    <s v="R1012"/>
  </r>
  <r>
    <s v="Id721"/>
    <s v="Ms. Natalie "/>
    <n v="31.73"/>
    <x v="0"/>
    <n v="7"/>
    <x v="0"/>
    <s v="No"/>
    <s v="No"/>
    <s v="No"/>
    <n v="0"/>
    <s v="No"/>
    <s v="8 Nov 1960"/>
    <x v="15"/>
    <n v="14043.48"/>
    <s v="tier - 2"/>
    <s v="tier - 3"/>
    <s v="R1024"/>
  </r>
  <r>
    <s v="Id722"/>
    <s v="Ms. Melissa "/>
    <n v="32.1"/>
    <x v="0"/>
    <n v="6.57"/>
    <x v="0"/>
    <s v="yes"/>
    <s v="No"/>
    <s v="Yes"/>
    <n v="1"/>
    <s v="No"/>
    <s v="8 Jul 1963"/>
    <x v="8"/>
    <n v="14007.22"/>
    <s v="tier - 2"/>
    <s v="tier - 3"/>
    <s v="R1011"/>
  </r>
  <r>
    <s v="Id723"/>
    <s v="Ms. Laura "/>
    <n v="27.83"/>
    <x v="1"/>
    <n v="11.61"/>
    <x v="0"/>
    <s v="yes"/>
    <s v="No"/>
    <s v="Yes"/>
    <n v="1"/>
    <s v="No"/>
    <s v="6 Jul 1963"/>
    <x v="8"/>
    <n v="14001.29"/>
    <s v="tier - 2"/>
    <s v="tier - 2"/>
    <s v="R1013"/>
  </r>
  <r>
    <s v="Id724"/>
    <s v="Mrs. Lisa "/>
    <n v="27.72"/>
    <x v="1"/>
    <n v="8.16"/>
    <x v="0"/>
    <s v="yes"/>
    <s v="No"/>
    <s v="Yes"/>
    <n v="1"/>
    <s v="No"/>
    <s v="23 Dec 1963"/>
    <x v="8"/>
    <n v="14001.13"/>
    <s v="tier - 2"/>
    <s v="tier - 1"/>
    <s v="R1013"/>
  </r>
  <r>
    <s v="Id725"/>
    <s v="Mr. William "/>
    <n v="36.765000000000001"/>
    <x v="0"/>
    <n v="4.4800000000000004"/>
    <x v="2"/>
    <s v="yes"/>
    <s v="No"/>
    <s v="No"/>
    <n v="2"/>
    <s v="No"/>
    <s v="6 Sep 1959"/>
    <x v="10"/>
    <n v="13981.85"/>
    <s v="tier - 2"/>
    <s v="tier - 1"/>
    <s v="R1016"/>
  </r>
  <r>
    <s v="Id726"/>
    <s v="Mr. James "/>
    <n v="48.36"/>
    <x v="0"/>
    <n v="4.08"/>
    <x v="2"/>
    <s v="No"/>
    <s v="No"/>
    <s v="No"/>
    <n v="0"/>
    <s v="No"/>
    <s v="13 Jul 1990"/>
    <x v="3"/>
    <n v="13979.45"/>
    <s v="tier - 2"/>
    <s v="tier - 1"/>
    <s v="R1023"/>
  </r>
  <r>
    <s v="Id727"/>
    <s v="Mr. John "/>
    <n v="31.445"/>
    <x v="0"/>
    <n v="4.4000000000000004"/>
    <x v="2"/>
    <s v="yes"/>
    <s v="No"/>
    <s v="No"/>
    <n v="2"/>
    <s v="No"/>
    <s v="29 Aug 1959"/>
    <x v="10"/>
    <n v="13974.46"/>
    <s v="tier - 2"/>
    <s v="tier - 2"/>
    <s v="R1019"/>
  </r>
  <r>
    <s v="Id728"/>
    <s v="Mr. Adam "/>
    <n v="27.55"/>
    <x v="1"/>
    <n v="9.02"/>
    <x v="0"/>
    <s v="No"/>
    <s v="No"/>
    <s v="No"/>
    <n v="0"/>
    <s v="No"/>
    <s v="18 Jun 1960"/>
    <x v="15"/>
    <n v="13937.67"/>
    <s v="tier - 2"/>
    <s v="tier - 1"/>
    <s v="R1012"/>
  </r>
  <r>
    <s v="Id729"/>
    <s v="Mr. Armando "/>
    <n v="33.11"/>
    <x v="0"/>
    <n v="8.06"/>
    <x v="0"/>
    <s v="No"/>
    <s v="No"/>
    <s v="No"/>
    <n v="0"/>
    <s v="No"/>
    <s v="27 Jul 1962"/>
    <x v="5"/>
    <n v="13919.82"/>
    <s v="tier - 2"/>
    <s v="tier - 2"/>
    <s v="R1013"/>
  </r>
  <r>
    <s v="Id730"/>
    <s v="  "/>
    <n v="36.85"/>
    <x v="0"/>
    <n v="6.21"/>
    <x v="1"/>
    <s v="yes"/>
    <s v="No"/>
    <s v="No"/>
    <n v="2"/>
    <s v="No"/>
    <s v="7 Jul 1959"/>
    <x v="10"/>
    <n v="13887.97"/>
    <s v="tier - 2"/>
    <s v="tier - 2"/>
    <s v="R1013"/>
  </r>
  <r>
    <s v="Id731"/>
    <s v="Ms. Jennifer "/>
    <n v="36.299999999999997"/>
    <x v="0"/>
    <n v="5.79"/>
    <x v="1"/>
    <s v="yes"/>
    <s v="No"/>
    <s v="No"/>
    <n v="2"/>
    <s v="No"/>
    <s v="29 Dec 1959"/>
    <x v="10"/>
    <n v="13887.2"/>
    <s v="tier - 2"/>
    <s v="tier - 3"/>
    <s v="R1013"/>
  </r>
  <r>
    <s v="Id732"/>
    <s v="Mr. Benjamin "/>
    <n v="45.34"/>
    <x v="0"/>
    <n v="5.69"/>
    <x v="2"/>
    <s v="yes"/>
    <s v="No"/>
    <s v="No"/>
    <n v="0"/>
    <s v="No"/>
    <s v="25 Sep 1985"/>
    <x v="17"/>
    <n v="13886.4"/>
    <s v="tier - 2"/>
    <s v="tier - 2"/>
    <s v="R1012"/>
  </r>
  <r>
    <s v="Id733"/>
    <s v="Ms. Tanya "/>
    <n v="31.8"/>
    <x v="0"/>
    <n v="5.36"/>
    <x v="2"/>
    <s v="yes"/>
    <s v="No"/>
    <s v="No"/>
    <n v="2"/>
    <s v="No"/>
    <s v="5 Oct 1959"/>
    <x v="10"/>
    <n v="13880.95"/>
    <s v="tier - 2"/>
    <s v="tier - 2"/>
    <s v="R1011"/>
  </r>
  <r>
    <s v="Id734"/>
    <s v="Ms. Tracy "/>
    <n v="41.02"/>
    <x v="0"/>
    <n v="11.37"/>
    <x v="0"/>
    <s v="No"/>
    <s v="No"/>
    <s v="No"/>
    <n v="0"/>
    <s v="No"/>
    <s v="19 Dec 1978"/>
    <x v="9"/>
    <n v="13874.89"/>
    <s v="tier - 2"/>
    <s v="tier - 1"/>
    <s v="R1012"/>
  </r>
  <r>
    <s v="Id735"/>
    <s v="Ms. Emily "/>
    <n v="32.68"/>
    <x v="0"/>
    <n v="11.87"/>
    <x v="0"/>
    <s v="No"/>
    <s v="No"/>
    <s v="No"/>
    <n v="0"/>
    <s v="No"/>
    <s v="21 Jul 1960"/>
    <x v="15"/>
    <n v="13844.8"/>
    <s v="tier - 2"/>
    <s v="tier - 2"/>
    <s v="R1012"/>
  </r>
  <r>
    <s v="Id736"/>
    <s v="Ms. Kelly "/>
    <n v="21.7"/>
    <x v="2"/>
    <n v="4.9000000000000004"/>
    <x v="2"/>
    <s v="No"/>
    <s v="No"/>
    <s v="Yes"/>
    <n v="1"/>
    <s v="yes"/>
    <s v="7 Jun 2003"/>
    <x v="43"/>
    <n v="13844.51"/>
    <s v="tier - 2"/>
    <s v="tier - 1"/>
    <s v="R1011"/>
  </r>
  <r>
    <s v="Id737"/>
    <s v="Mr. Kyle "/>
    <n v="40.479999999999997"/>
    <x v="0"/>
    <n v="6.7"/>
    <x v="0"/>
    <s v="No"/>
    <s v="No"/>
    <s v="No"/>
    <n v="3"/>
    <s v="No"/>
    <s v="10 Dec 1958"/>
    <x v="7"/>
    <n v="13831.12"/>
    <s v="tier - 3"/>
    <s v="tier - 1"/>
    <s v="R1013"/>
  </r>
  <r>
    <s v="Id738"/>
    <s v="Mr. Bruce "/>
    <n v="34.5"/>
    <x v="0"/>
    <n v="10.3"/>
    <x v="0"/>
    <s v="No"/>
    <s v="No"/>
    <s v="No"/>
    <n v="3"/>
    <s v="No"/>
    <s v="25 Nov 1958"/>
    <x v="7"/>
    <n v="13822.8"/>
    <s v="tier - 3"/>
    <s v="tier - 3"/>
    <s v="R1011"/>
  </r>
  <r>
    <s v="Id739"/>
    <s v="Mr. Cary "/>
    <n v="45.9"/>
    <x v="0"/>
    <n v="11.14"/>
    <x v="0"/>
    <s v="yes"/>
    <s v="No"/>
    <s v="No"/>
    <n v="1"/>
    <s v="No"/>
    <s v="8 Dec 1986"/>
    <x v="26"/>
    <n v="13819.49"/>
    <s v="tier - 3"/>
    <s v="tier - 2"/>
    <s v="R1012"/>
  </r>
  <r>
    <s v="Id740"/>
    <s v="Mrs. Jill "/>
    <n v="33.479999999999997"/>
    <x v="0"/>
    <n v="4.74"/>
    <x v="2"/>
    <s v="yes"/>
    <s v="No"/>
    <s v="No"/>
    <n v="2"/>
    <s v="No"/>
    <s v="10 Nov 1966"/>
    <x v="24"/>
    <n v="13801.61"/>
    <s v="tier - 3"/>
    <s v="tier - 3"/>
    <s v="R1026"/>
  </r>
  <r>
    <s v="Id741"/>
    <s v="Mr. Chris "/>
    <n v="28.31"/>
    <x v="1"/>
    <n v="5.96"/>
    <x v="1"/>
    <s v="yes"/>
    <s v="No"/>
    <s v="No"/>
    <n v="2"/>
    <s v="No"/>
    <s v="6 Aug 1959"/>
    <x v="10"/>
    <n v="13770.1"/>
    <s v="tier - 3"/>
    <s v="tier - 1"/>
    <s v="R1012"/>
  </r>
  <r>
    <s v="Id742"/>
    <s v="Mr. Michael "/>
    <n v="21.565000000000001"/>
    <x v="2"/>
    <n v="4.95"/>
    <x v="2"/>
    <s v="No"/>
    <s v="yes"/>
    <s v="No"/>
    <n v="1"/>
    <s v="yes"/>
    <s v="16 Jul 2004"/>
    <x v="41"/>
    <n v="13747.87"/>
    <s v="tier - 3"/>
    <s v="tier - 2"/>
    <s v="R1018"/>
  </r>
  <r>
    <s v="Id743"/>
    <s v="Mrs. Lauren "/>
    <n v="35.590000000000003"/>
    <x v="0"/>
    <n v="5.21"/>
    <x v="2"/>
    <s v="yes"/>
    <s v="No"/>
    <s v="Yes"/>
    <n v="1"/>
    <s v="No"/>
    <s v="23 Oct 1969"/>
    <x v="16"/>
    <n v="13746.74"/>
    <s v="tier - 3"/>
    <s v="tier - 2"/>
    <s v="R1026"/>
  </r>
  <r>
    <s v="Id744"/>
    <s v="Mrs. Kathryn "/>
    <n v="43.44"/>
    <x v="0"/>
    <n v="4.8600000000000003"/>
    <x v="2"/>
    <s v="yes"/>
    <s v="No"/>
    <s v="No"/>
    <n v="0"/>
    <s v="No"/>
    <s v="29 Aug 1985"/>
    <x v="17"/>
    <n v="13726.21"/>
    <s v="tier - 3"/>
    <s v="tier - 3"/>
    <s v="R1026"/>
  </r>
  <r>
    <s v="Id745"/>
    <s v="Ms. Polly "/>
    <n v="21.754999999999999"/>
    <x v="2"/>
    <n v="7.79"/>
    <x v="0"/>
    <s v="yes"/>
    <s v="No"/>
    <s v="No"/>
    <n v="0"/>
    <s v="No"/>
    <s v="2 Aug 1981"/>
    <x v="36"/>
    <n v="13725.47"/>
    <s v="tier - 3"/>
    <s v="tier - 2"/>
    <s v="R1024"/>
  </r>
  <r>
    <s v="Id746"/>
    <s v="Mr. Mark "/>
    <n v="44.55"/>
    <x v="0"/>
    <n v="7.12"/>
    <x v="0"/>
    <s v="yes"/>
    <s v="No"/>
    <s v="No"/>
    <n v="1"/>
    <s v="No"/>
    <s v="24 Nov 1986"/>
    <x v="26"/>
    <n v="13714.55"/>
    <s v="tier - 3"/>
    <s v="tier - 2"/>
    <s v="R1023"/>
  </r>
  <r>
    <s v="Id747"/>
    <s v="Mrs. Jessie "/>
    <n v="43.32"/>
    <x v="0"/>
    <n v="4.67"/>
    <x v="2"/>
    <s v="yes"/>
    <s v="No"/>
    <s v="No"/>
    <n v="0"/>
    <s v="No"/>
    <s v="14 Sep 1985"/>
    <x v="17"/>
    <n v="13685.51"/>
    <s v="tier - 3"/>
    <s v="tier - 1"/>
    <s v="R1026"/>
  </r>
  <r>
    <s v="Id748"/>
    <s v="Mr. Chris "/>
    <n v="31.23"/>
    <x v="0"/>
    <n v="9.1199999999999992"/>
    <x v="0"/>
    <s v="yes"/>
    <s v="No"/>
    <s v="Yes"/>
    <n v="1"/>
    <s v="No"/>
    <s v="4 Aug 1963"/>
    <x v="8"/>
    <n v="13677.68"/>
    <s v="tier - 3"/>
    <s v="tier - 2"/>
    <s v="R1021"/>
  </r>
  <r>
    <s v="Id749"/>
    <s v="Mr. Daniel "/>
    <n v="42.81"/>
    <x v="0"/>
    <n v="4.1500000000000004"/>
    <x v="2"/>
    <s v="No"/>
    <s v="No"/>
    <s v="No"/>
    <n v="1"/>
    <s v="No"/>
    <s v="20 Jul 1984"/>
    <x v="32"/>
    <n v="13638.06"/>
    <s v="tier - 3"/>
    <s v="tier - 3"/>
    <s v="R1023"/>
  </r>
  <r>
    <s v="Id750"/>
    <s v="Ms. Megan "/>
    <n v="35.909999999999997"/>
    <x v="0"/>
    <n v="6.72"/>
    <x v="0"/>
    <s v="yes"/>
    <s v="No"/>
    <s v="No"/>
    <n v="2"/>
    <s v="No"/>
    <s v="24 Dec 1961"/>
    <x v="12"/>
    <n v="13635.64"/>
    <s v="tier - 3"/>
    <s v="tier - 3"/>
    <s v="R1024"/>
  </r>
  <r>
    <s v="Id751"/>
    <s v="Mr. Kevin "/>
    <n v="36.65"/>
    <x v="0"/>
    <n v="5.01"/>
    <x v="2"/>
    <s v="yes"/>
    <s v="No"/>
    <s v="Yes"/>
    <n v="1"/>
    <s v="No"/>
    <s v="26 Jul 1969"/>
    <x v="16"/>
    <n v="13622.01"/>
    <s v="tier - 3"/>
    <s v="tier - 3"/>
    <s v="R1012"/>
  </r>
  <r>
    <s v="Id752"/>
    <s v="Ms. Caroline "/>
    <n v="22.04"/>
    <x v="2"/>
    <n v="10.9"/>
    <x v="0"/>
    <s v="yes"/>
    <s v="No"/>
    <s v="No"/>
    <n v="2"/>
    <s v="No"/>
    <s v="18 Nov 1961"/>
    <x v="12"/>
    <n v="13616.36"/>
    <s v="tier - 3"/>
    <s v="tier - 3"/>
    <s v="R1024"/>
  </r>
  <r>
    <s v="Id753"/>
    <s v="Ms. Nuta "/>
    <n v="31.824999999999999"/>
    <x v="0"/>
    <n v="5.52"/>
    <x v="2"/>
    <s v="yes"/>
    <s v="No"/>
    <s v="No"/>
    <n v="1"/>
    <s v="No"/>
    <s v="10 Sep 1964"/>
    <x v="13"/>
    <n v="13607.37"/>
    <s v="tier - 3"/>
    <s v="tier - 1"/>
    <s v="R1024"/>
  </r>
  <r>
    <s v="Id754"/>
    <s v="Ms. Margie "/>
    <n v="53.58"/>
    <x v="0"/>
    <n v="4.55"/>
    <x v="2"/>
    <s v="No"/>
    <s v="No"/>
    <s v="No"/>
    <n v="1"/>
    <s v="No"/>
    <s v="14 Aug 1992"/>
    <x v="34"/>
    <n v="13588.17"/>
    <s v="tier - 3"/>
    <s v="tier - 1"/>
    <s v="R1012"/>
  </r>
  <r>
    <s v="Id755"/>
    <s v="Mrs. Heidi "/>
    <n v="34.299999999999997"/>
    <x v="0"/>
    <n v="11.76"/>
    <x v="0"/>
    <s v="No"/>
    <s v="No"/>
    <s v="No"/>
    <n v="0"/>
    <s v="No"/>
    <s v="15 Jul 1968"/>
    <x v="0"/>
    <n v="13566.04"/>
    <s v="tier - 3"/>
    <s v="tier - 3"/>
    <s v="R1026"/>
  </r>
  <r>
    <s v="Id756"/>
    <s v="Mr. Diego "/>
    <n v="32.11"/>
    <x v="0"/>
    <n v="7.06"/>
    <x v="0"/>
    <s v="No"/>
    <s v="No"/>
    <s v="No"/>
    <n v="0"/>
    <s v="No"/>
    <s v="11 Jul 1960"/>
    <x v="15"/>
    <n v="13555"/>
    <s v="tier - 3"/>
    <s v="tier - 3"/>
    <s v="R1017"/>
  </r>
  <r>
    <s v="Id757"/>
    <s v="Mr. Enrique "/>
    <n v="31.78"/>
    <x v="0"/>
    <n v="11.35"/>
    <x v="0"/>
    <s v="yes"/>
    <s v="No"/>
    <s v="Yes"/>
    <n v="1"/>
    <s v="No"/>
    <s v="14 Oct 1963"/>
    <x v="8"/>
    <n v="13511.28"/>
    <s v="tier - 3"/>
    <s v="tier - 1"/>
    <s v="R1012"/>
  </r>
  <r>
    <s v="Id758"/>
    <s v="Mr. Greg "/>
    <n v="46.89"/>
    <x v="0"/>
    <n v="5.52"/>
    <x v="2"/>
    <s v="No"/>
    <s v="No"/>
    <s v="No"/>
    <n v="0"/>
    <s v="No"/>
    <s v="30 Aug 1990"/>
    <x v="3"/>
    <n v="13480.83"/>
    <s v="tier - 3"/>
    <s v="tier - 2"/>
    <s v="R1023"/>
  </r>
  <r>
    <s v="Id759"/>
    <s v="Mr. Filip "/>
    <n v="39.35"/>
    <x v="0"/>
    <n v="7.86"/>
    <x v="0"/>
    <s v="yes"/>
    <s v="No"/>
    <s v="No"/>
    <n v="1"/>
    <s v="No"/>
    <s v="7 Aug 1975"/>
    <x v="27"/>
    <n v="13472.19"/>
    <s v="tier - 3"/>
    <s v="tier - 2"/>
    <s v="R1012"/>
  </r>
  <r>
    <s v="Id760"/>
    <s v="Ms. Rosemary "/>
    <n v="39.200000000000003"/>
    <x v="0"/>
    <n v="11.38"/>
    <x v="0"/>
    <s v="No"/>
    <s v="No"/>
    <s v="No"/>
    <n v="0"/>
    <s v="No"/>
    <s v="24 Jul 1960"/>
    <x v="15"/>
    <n v="13470.86"/>
    <s v="tier - 3"/>
    <s v="tier - 3"/>
    <s v="R1011"/>
  </r>
  <r>
    <s v="Id761"/>
    <s v="Ms. Lisa "/>
    <n v="39.159999999999997"/>
    <x v="0"/>
    <n v="10.48"/>
    <x v="0"/>
    <s v="No"/>
    <s v="No"/>
    <s v="No"/>
    <n v="0"/>
    <s v="No"/>
    <s v="28 Jul 1960"/>
    <x v="15"/>
    <n v="13470.8"/>
    <s v="tier - 3"/>
    <s v="tier - 2"/>
    <s v="R1013"/>
  </r>
  <r>
    <s v="Id762"/>
    <s v="Mr. Jason "/>
    <n v="44.1"/>
    <x v="0"/>
    <n v="5.04"/>
    <x v="2"/>
    <s v="yes"/>
    <s v="No"/>
    <s v="No"/>
    <n v="0"/>
    <s v="No"/>
    <s v="19 Aug 1985"/>
    <x v="17"/>
    <n v="13465.8"/>
    <s v="tier - 3"/>
    <s v="tier - 1"/>
    <s v="R1012"/>
  </r>
  <r>
    <s v="Id763"/>
    <s v="Ms. Courtney "/>
    <n v="33.200000000000003"/>
    <x v="0"/>
    <n v="9.06"/>
    <x v="0"/>
    <s v="No"/>
    <s v="No"/>
    <s v="No"/>
    <n v="0"/>
    <s v="No"/>
    <s v="16 Dec 1960"/>
    <x v="15"/>
    <n v="13462.52"/>
    <s v="tier - 3"/>
    <s v="tier - 2"/>
    <s v="R1011"/>
  </r>
  <r>
    <s v="Id764"/>
    <s v="Ms. Jennifer "/>
    <n v="29.92"/>
    <x v="1"/>
    <n v="11.07"/>
    <x v="0"/>
    <s v="No"/>
    <s v="No"/>
    <s v="No"/>
    <n v="0"/>
    <s v="No"/>
    <s v="11 Jul 1960"/>
    <x v="15"/>
    <n v="13457.96"/>
    <s v="tier - 3"/>
    <s v="tier - 1"/>
    <s v="R1013"/>
  </r>
  <r>
    <s v="Id765"/>
    <s v="Ms. Lauren "/>
    <n v="25"/>
    <x v="1"/>
    <n v="10.45"/>
    <x v="0"/>
    <s v="No"/>
    <s v="No"/>
    <s v="No"/>
    <n v="0"/>
    <s v="No"/>
    <s v="13 Aug 1960"/>
    <x v="15"/>
    <n v="13451.12"/>
    <s v="tier - 3"/>
    <s v="tier - 1"/>
    <s v="R1011"/>
  </r>
  <r>
    <s v="Id766"/>
    <s v="Ms. Ashley "/>
    <n v="38.869999999999997"/>
    <x v="0"/>
    <n v="8.6300000000000008"/>
    <x v="0"/>
    <s v="yes"/>
    <s v="No"/>
    <s v="No"/>
    <n v="1"/>
    <s v="No"/>
    <s v="29 Jun 1975"/>
    <x v="27"/>
    <n v="13440.7"/>
    <s v="tier - 3"/>
    <s v="tier - 2"/>
    <s v="R1012"/>
  </r>
  <r>
    <s v="Id767"/>
    <s v="Ms. Alison "/>
    <n v="32.299999999999997"/>
    <x v="0"/>
    <n v="5.28"/>
    <x v="2"/>
    <s v="yes"/>
    <s v="No"/>
    <s v="No"/>
    <n v="2"/>
    <s v="No"/>
    <s v="14 Nov 1966"/>
    <x v="24"/>
    <n v="13430.27"/>
    <s v="tier - 3"/>
    <s v="tier - 3"/>
    <s v="R1024"/>
  </r>
  <r>
    <s v="Id768"/>
    <s v="Ms. Madeleine "/>
    <n v="31.16"/>
    <x v="0"/>
    <n v="7.49"/>
    <x v="0"/>
    <s v="yes"/>
    <s v="No"/>
    <s v="No"/>
    <n v="2"/>
    <s v="No"/>
    <s v="3 Nov 1961"/>
    <x v="12"/>
    <n v="13429.04"/>
    <s v="tier - 3"/>
    <s v="tier - 3"/>
    <s v="R1012"/>
  </r>
  <r>
    <s v="Id769"/>
    <s v="Ms. Stacey "/>
    <n v="54.59"/>
    <x v="0"/>
    <n v="4.2699999999999996"/>
    <x v="2"/>
    <s v="No"/>
    <s v="No"/>
    <s v="No"/>
    <n v="0"/>
    <s v="No"/>
    <s v="17 Jun 1994"/>
    <x v="6"/>
    <n v="13417.05"/>
    <s v="tier - 3"/>
    <s v="tier - 3"/>
    <s v="R1012"/>
  </r>
  <r>
    <s v="Id770"/>
    <s v="Ms. Kimberly "/>
    <n v="21.09"/>
    <x v="2"/>
    <n v="9.2200000000000006"/>
    <x v="0"/>
    <s v="yes"/>
    <s v="No"/>
    <s v="No"/>
    <n v="2"/>
    <s v="No"/>
    <s v="22 Jul 1961"/>
    <x v="12"/>
    <n v="13415.04"/>
    <s v="tier - 3"/>
    <s v="tier - 2"/>
    <s v="R1012"/>
  </r>
  <r>
    <s v="Id771"/>
    <s v="Mr. Matthew "/>
    <n v="52.41"/>
    <x v="0"/>
    <n v="5.99"/>
    <x v="1"/>
    <s v="No"/>
    <s v="No"/>
    <s v="No"/>
    <n v="1"/>
    <s v="No"/>
    <s v="19 Dec 1992"/>
    <x v="34"/>
    <n v="13412.97"/>
    <s v="tier - 3"/>
    <s v="tier - 3"/>
    <s v="R1023"/>
  </r>
  <r>
    <s v="Id772"/>
    <s v="Mr. Michael "/>
    <n v="41.47"/>
    <x v="0"/>
    <n v="5.86"/>
    <x v="1"/>
    <s v="yes"/>
    <s v="No"/>
    <s v="No"/>
    <n v="2"/>
    <s v="No"/>
    <s v="20 Dec 1959"/>
    <x v="10"/>
    <n v="13405.39"/>
    <s v="tier - 3"/>
    <s v="tier - 3"/>
    <s v="R1013"/>
  </r>
  <r>
    <s v="Id773"/>
    <s v="Mr. Ben "/>
    <n v="33.1"/>
    <x v="0"/>
    <n v="5.19"/>
    <x v="2"/>
    <s v="yes"/>
    <s v="No"/>
    <s v="No"/>
    <n v="2"/>
    <s v="No"/>
    <s v="25 Nov 1959"/>
    <x v="10"/>
    <n v="13393.76"/>
    <s v="tier - 3"/>
    <s v="tier - 1"/>
    <s v="R1011"/>
  </r>
  <r>
    <s v="Id774"/>
    <s v="Mr. Chris "/>
    <n v="30.8"/>
    <x v="0"/>
    <n v="4.37"/>
    <x v="2"/>
    <s v="yes"/>
    <s v="No"/>
    <s v="No"/>
    <n v="2"/>
    <s v="No"/>
    <s v="9 Dec 1959"/>
    <x v="10"/>
    <n v="13390.56"/>
    <s v="tier - 3"/>
    <s v="tier - 3"/>
    <s v="R1011"/>
  </r>
  <r>
    <s v="Id775"/>
    <s v="Mr. Jeremy "/>
    <n v="42.06"/>
    <x v="0"/>
    <n v="5.32"/>
    <x v="2"/>
    <s v="No"/>
    <s v="No"/>
    <s v="No"/>
    <n v="1"/>
    <s v="No"/>
    <s v="6 Jun 1984"/>
    <x v="33"/>
    <n v="13383.67"/>
    <s v="tier - 3"/>
    <s v="tier - 2"/>
    <s v="R1023"/>
  </r>
  <r>
    <s v="Id776"/>
    <s v="Mrs. Amy "/>
    <n v="39.270000000000003"/>
    <x v="0"/>
    <n v="5.64"/>
    <x v="2"/>
    <s v="No"/>
    <s v="No"/>
    <s v="Yes"/>
    <n v="1"/>
    <s v="No"/>
    <s v="30 Sep 1979"/>
    <x v="18"/>
    <n v="13377.41"/>
    <s v="tier - 3"/>
    <s v="tier - 3"/>
    <s v="R1026"/>
  </r>
  <r>
    <s v="Id777"/>
    <s v="Mrs. Karen "/>
    <n v="30.71"/>
    <x v="0"/>
    <n v="5.59"/>
    <x v="2"/>
    <s v="yes"/>
    <s v="No"/>
    <s v="No"/>
    <n v="1"/>
    <s v="No"/>
    <s v="24 Sep 1964"/>
    <x v="13"/>
    <n v="13375.76"/>
    <s v="tier - 3"/>
    <s v="tier - 2"/>
    <s v="R1025"/>
  </r>
  <r>
    <s v="Id778"/>
    <s v="Ms. Tennille "/>
    <n v="47.19"/>
    <x v="0"/>
    <n v="5.29"/>
    <x v="2"/>
    <s v="No"/>
    <s v="No"/>
    <s v="No"/>
    <n v="0"/>
    <s v="No"/>
    <s v="2 Oct 1990"/>
    <x v="3"/>
    <n v="13360.94"/>
    <s v="tier - 3"/>
    <s v="tier - 1"/>
    <s v="R1012"/>
  </r>
  <r>
    <s v="Id779"/>
    <s v="Mr. Matt "/>
    <n v="30.02"/>
    <x v="0"/>
    <n v="6.65"/>
    <x v="0"/>
    <s v="No"/>
    <s v="No"/>
    <s v="No"/>
    <n v="0"/>
    <s v="No"/>
    <s v="11 Nov 1960"/>
    <x v="15"/>
    <n v="13352.1"/>
    <s v="tier - 3"/>
    <s v="tier - 1"/>
    <s v="R1012"/>
  </r>
  <r>
    <s v="Id780"/>
    <s v="Ms. Emily "/>
    <n v="37.909999999999997"/>
    <x v="0"/>
    <n v="5.68"/>
    <x v="2"/>
    <s v="yes"/>
    <s v="No"/>
    <s v="No"/>
    <n v="0"/>
    <s v="No"/>
    <s v="23 Aug 1976"/>
    <x v="1"/>
    <n v="13333.71"/>
    <s v="tier - 3"/>
    <s v="tier - 2"/>
    <s v="R1012"/>
  </r>
  <r>
    <s v="Id781"/>
    <s v="Mr. Justin "/>
    <n v="54.61"/>
    <x v="0"/>
    <n v="4.49"/>
    <x v="2"/>
    <s v="No"/>
    <s v="No"/>
    <s v="No"/>
    <n v="0"/>
    <s v="No"/>
    <s v="1 Jul 1994"/>
    <x v="6"/>
    <n v="13292.52"/>
    <s v="tier - 3"/>
    <s v="tier - 3"/>
    <s v="R1012"/>
  </r>
  <r>
    <s v="Id782"/>
    <s v="Ms. Shalane "/>
    <n v="36.005000000000003"/>
    <x v="0"/>
    <n v="6.9"/>
    <x v="0"/>
    <s v="No"/>
    <s v="No"/>
    <s v="No"/>
    <n v="0"/>
    <s v="No"/>
    <s v="11 Oct 1962"/>
    <x v="5"/>
    <n v="13228.85"/>
    <s v="tier - 3"/>
    <s v="tier - 3"/>
    <s v="R1023"/>
  </r>
  <r>
    <s v="Id783"/>
    <s v="Ms. Jessica "/>
    <n v="28.7"/>
    <x v="1"/>
    <n v="11.52"/>
    <x v="0"/>
    <s v="No"/>
    <s v="No"/>
    <s v="No"/>
    <n v="0"/>
    <s v="No"/>
    <s v="24 Nov 1962"/>
    <x v="5"/>
    <n v="13224.69"/>
    <s v="tier - 3"/>
    <s v="tier - 2"/>
    <s v="R1011"/>
  </r>
  <r>
    <s v="Id784"/>
    <s v="Ms. Melanie "/>
    <n v="34.295000000000002"/>
    <x v="0"/>
    <n v="11.24"/>
    <x v="0"/>
    <s v="No"/>
    <s v="No"/>
    <s v="No"/>
    <n v="0"/>
    <s v="No"/>
    <s v="13 Nov 1965"/>
    <x v="11"/>
    <n v="13224.06"/>
    <s v="tier - 3"/>
    <s v="tier - 3"/>
    <s v="R1024"/>
  </r>
  <r>
    <s v="Id785"/>
    <s v="  "/>
    <n v="27.55"/>
    <x v="1"/>
    <n v="10.98"/>
    <x v="0"/>
    <s v="No"/>
    <s v="No"/>
    <s v="No"/>
    <n v="0"/>
    <s v="No"/>
    <s v="7 Dec 1962"/>
    <x v="5"/>
    <n v="13217.09"/>
    <s v="tier - 3"/>
    <s v="tier - 1"/>
    <s v="R1024"/>
  </r>
  <r>
    <s v="Id786"/>
    <s v="Ms. Una "/>
    <n v="40.700000000000003"/>
    <x v="0"/>
    <n v="5.42"/>
    <x v="2"/>
    <s v="No"/>
    <s v="No"/>
    <s v="No"/>
    <n v="0"/>
    <s v="No"/>
    <s v="15 Oct 1982"/>
    <x v="37"/>
    <n v="13214.43"/>
    <s v="tier - 3"/>
    <s v="tier - 2"/>
    <s v="R1012"/>
  </r>
  <r>
    <s v="Id787"/>
    <s v="Ms. Taralyn "/>
    <n v="18.335000000000001"/>
    <x v="3"/>
    <n v="10.97"/>
    <x v="0"/>
    <s v="No"/>
    <s v="No"/>
    <s v="No"/>
    <n v="0"/>
    <s v="No"/>
    <s v="5 Aug 1962"/>
    <x v="5"/>
    <n v="13204.29"/>
    <s v="tier - 3"/>
    <s v="tier - 1"/>
    <s v="R1024"/>
  </r>
  <r>
    <s v="Id788"/>
    <s v="Mr. James "/>
    <n v="33.914999999999999"/>
    <x v="0"/>
    <n v="9.56"/>
    <x v="0"/>
    <s v="yes"/>
    <s v="No"/>
    <s v="No"/>
    <n v="2"/>
    <s v="No"/>
    <s v="6 Dec 1961"/>
    <x v="12"/>
    <n v="13143.86"/>
    <s v="tier - 3"/>
    <s v="tier - 2"/>
    <s v="R1016"/>
  </r>
  <r>
    <s v="Id789"/>
    <s v="Mr. Ning "/>
    <n v="33.534999999999997"/>
    <x v="0"/>
    <n v="9.4"/>
    <x v="0"/>
    <s v="yes"/>
    <s v="No"/>
    <s v="No"/>
    <n v="2"/>
    <s v="No"/>
    <s v="6 Dec 1961"/>
    <x v="12"/>
    <n v="13143.34"/>
    <s v="tier - 3"/>
    <s v="tier - 2"/>
    <s v="R1020"/>
  </r>
  <r>
    <s v="Id790"/>
    <s v="Mr. Joel "/>
    <n v="23.655000000000001"/>
    <x v="2"/>
    <n v="8.48"/>
    <x v="0"/>
    <s v="yes"/>
    <s v="No"/>
    <s v="No"/>
    <n v="2"/>
    <s v="No"/>
    <s v="7 Sep 1961"/>
    <x v="12"/>
    <n v="13129.6"/>
    <s v="tier - 3"/>
    <s v="tier - 2"/>
    <s v="R1017"/>
  </r>
  <r>
    <s v="Id791"/>
    <s v="Ms. Pamela "/>
    <n v="28"/>
    <x v="1"/>
    <n v="5.57"/>
    <x v="2"/>
    <s v="No"/>
    <s v="No"/>
    <s v="No"/>
    <n v="0"/>
    <s v="No"/>
    <s v="16 Aug 1999"/>
    <x v="35"/>
    <n v="13126.68"/>
    <s v="tier - 3"/>
    <s v="tier - 3"/>
    <s v="R1011"/>
  </r>
  <r>
    <s v="Id792"/>
    <s v="Ms. Brittney "/>
    <n v="30.23"/>
    <x v="0"/>
    <n v="6.94"/>
    <x v="0"/>
    <s v="yes"/>
    <s v="No"/>
    <s v="Yes"/>
    <n v="1"/>
    <s v="No"/>
    <s v="14 Sep 1963"/>
    <x v="8"/>
    <n v="13116.84"/>
    <s v="tier - 3"/>
    <s v="tier - 1"/>
    <s v="R1012"/>
  </r>
  <r>
    <s v="Id793"/>
    <s v="Mrs. Sheila "/>
    <n v="51.14"/>
    <x v="0"/>
    <n v="4.05"/>
    <x v="2"/>
    <s v="No"/>
    <s v="No"/>
    <s v="No"/>
    <n v="1"/>
    <s v="No"/>
    <s v="12 Aug 1992"/>
    <x v="34"/>
    <n v="13113.51"/>
    <s v="tier - 3"/>
    <s v="tier - 2"/>
    <s v="R1026"/>
  </r>
  <r>
    <s v="Id794"/>
    <s v="Mr. Koji "/>
    <n v="24.32"/>
    <x v="2"/>
    <n v="10.220000000000001"/>
    <x v="0"/>
    <s v="No"/>
    <s v="No"/>
    <s v="No"/>
    <n v="0"/>
    <s v="No"/>
    <s v="2 Aug 1962"/>
    <x v="5"/>
    <n v="13112.6"/>
    <s v="tier - 3"/>
    <s v="tier - 3"/>
    <s v="R1012"/>
  </r>
  <r>
    <s v="Id795"/>
    <s v="Ms. Sarah "/>
    <n v="38.06"/>
    <x v="0"/>
    <n v="9.24"/>
    <x v="0"/>
    <s v="No"/>
    <s v="No"/>
    <s v="No"/>
    <n v="0"/>
    <s v="No"/>
    <s v="30 Oct 1971"/>
    <x v="14"/>
    <n v="13110.79"/>
    <s v="tier - 3"/>
    <s v="tier - 2"/>
    <s v="R1011"/>
  </r>
  <r>
    <s v="Id796"/>
    <s v="Mrs. Colleen "/>
    <n v="37.700000000000003"/>
    <x v="0"/>
    <n v="8.6"/>
    <x v="0"/>
    <s v="No"/>
    <s v="No"/>
    <s v="No"/>
    <n v="0"/>
    <s v="No"/>
    <s v="17 Jul 1978"/>
    <x v="9"/>
    <n v="13101.74"/>
    <s v="tier - 3"/>
    <s v="tier - 2"/>
    <s v="R1026"/>
  </r>
  <r>
    <s v="Id797"/>
    <s v="Ms. Deedra "/>
    <n v="44"/>
    <x v="0"/>
    <n v="9.32"/>
    <x v="0"/>
    <s v="yes"/>
    <s v="No"/>
    <s v="No"/>
    <n v="2"/>
    <s v="No"/>
    <s v="6 Nov 1961"/>
    <x v="12"/>
    <n v="13063.88"/>
    <s v="tier - 3"/>
    <s v="tier - 2"/>
    <s v="R1011"/>
  </r>
  <r>
    <s v="Id798"/>
    <s v="Mrs. Kulwinder "/>
    <n v="41.45"/>
    <x v="0"/>
    <n v="6.12"/>
    <x v="1"/>
    <s v="yes"/>
    <s v="No"/>
    <s v="No"/>
    <n v="0"/>
    <s v="No"/>
    <s v="26 Oct 1985"/>
    <x v="17"/>
    <n v="13051.22"/>
    <s v="tier - 3"/>
    <s v="tier - 1"/>
    <s v="R1026"/>
  </r>
  <r>
    <s v="Id799"/>
    <s v="Ms. Ann "/>
    <n v="25.364999999999998"/>
    <x v="1"/>
    <n v="9.19"/>
    <x v="0"/>
    <s v="yes"/>
    <s v="No"/>
    <s v="No"/>
    <n v="0"/>
    <s v="No"/>
    <s v="6 Aug 1967"/>
    <x v="22"/>
    <n v="13047.33"/>
    <s v="tier - 3"/>
    <s v="tier - 3"/>
    <s v="R1024"/>
  </r>
  <r>
    <s v="Id800"/>
    <s v="Ms. Sarah "/>
    <n v="34.56"/>
    <x v="0"/>
    <n v="5.84"/>
    <x v="1"/>
    <s v="yes"/>
    <s v="No"/>
    <s v="Yes"/>
    <n v="1"/>
    <s v="No"/>
    <s v="23 Sep 1969"/>
    <x v="16"/>
    <n v="13044.41"/>
    <s v="tier - 3"/>
    <s v="tier - 1"/>
    <s v="R1012"/>
  </r>
  <r>
    <s v="Id801"/>
    <s v="Ms. Apryl "/>
    <n v="28.2"/>
    <x v="1"/>
    <n v="7.19"/>
    <x v="0"/>
    <s v="yes"/>
    <s v="No"/>
    <s v="No"/>
    <n v="2"/>
    <s v="No"/>
    <s v="9 Nov 1961"/>
    <x v="12"/>
    <n v="13041.92"/>
    <s v="tier - 3"/>
    <s v="tier - 1"/>
    <s v="R1011"/>
  </r>
  <r>
    <s v="Id802"/>
    <s v="Mrs. Ilana "/>
    <n v="30.43"/>
    <x v="0"/>
    <n v="9.39"/>
    <x v="0"/>
    <s v="No"/>
    <s v="No"/>
    <s v="No"/>
    <n v="0"/>
    <s v="No"/>
    <s v="4 Nov 1965"/>
    <x v="11"/>
    <n v="13023.93"/>
    <s v="tier - 3"/>
    <s v="tier - 2"/>
    <s v="R1025"/>
  </r>
  <r>
    <s v="Id803"/>
    <s v="Ms. Katherine "/>
    <n v="32.395000000000003"/>
    <x v="0"/>
    <n v="4.2699999999999996"/>
    <x v="2"/>
    <s v="yes"/>
    <s v="No"/>
    <s v="No"/>
    <n v="1"/>
    <s v="No"/>
    <s v="23 Sep 1964"/>
    <x v="13"/>
    <n v="13019.16"/>
    <s v="tier - 3"/>
    <s v="tier - 1"/>
    <s v="R1024"/>
  </r>
  <r>
    <s v="Id804"/>
    <s v="Ms. Katherine "/>
    <n v="24.035"/>
    <x v="2"/>
    <n v="11.71"/>
    <x v="0"/>
    <s v="No"/>
    <s v="No"/>
    <s v="No"/>
    <n v="0"/>
    <s v="No"/>
    <s v="20 Jul 1962"/>
    <x v="5"/>
    <n v="13012.21"/>
    <s v="tier - 3"/>
    <s v="tier - 1"/>
    <s v="R1012"/>
  </r>
  <r>
    <s v="Id805"/>
    <s v="Mr. Karl "/>
    <n v="37.119999999999997"/>
    <x v="0"/>
    <n v="5.29"/>
    <x v="2"/>
    <s v="No"/>
    <s v="No"/>
    <s v="No"/>
    <n v="2"/>
    <s v="No"/>
    <s v="27 Sep 1972"/>
    <x v="28"/>
    <n v="13010.86"/>
    <s v="tier - 3"/>
    <s v="tier - 2"/>
    <s v="R1012"/>
  </r>
  <r>
    <s v="Id806"/>
    <s v="Mr. Stephen "/>
    <n v="34.840000000000003"/>
    <x v="0"/>
    <n v="6"/>
    <x v="1"/>
    <s v="yes"/>
    <s v="No"/>
    <s v="Yes"/>
    <n v="1"/>
    <s v="No"/>
    <s v="13 Dec 1969"/>
    <x v="16"/>
    <n v="13008.07"/>
    <s v="tier - 3"/>
    <s v="tier - 3"/>
    <s v="R1012"/>
  </r>
  <r>
    <s v="Id807"/>
    <s v="Mr. Will "/>
    <n v="29.53"/>
    <x v="1"/>
    <n v="10.64"/>
    <x v="0"/>
    <s v="No"/>
    <s v="No"/>
    <s v="No"/>
    <n v="0"/>
    <s v="No"/>
    <s v="24 Jun 1962"/>
    <x v="5"/>
    <n v="13004.95"/>
    <s v="tier - 3"/>
    <s v="tier - 1"/>
    <s v="R1012"/>
  </r>
  <r>
    <s v="Id808"/>
    <s v="Mr. Bradley "/>
    <n v="42.51"/>
    <x v="0"/>
    <n v="8.2100000000000009"/>
    <x v="0"/>
    <s v="yes"/>
    <s v="No"/>
    <s v="No"/>
    <n v="0"/>
    <s v="No"/>
    <s v="30 Oct 1981"/>
    <x v="36"/>
    <n v="13002.91"/>
    <s v="tier - 3"/>
    <s v="tier - 1"/>
    <s v="R1012"/>
  </r>
  <r>
    <s v="Id809"/>
    <s v="Mrs. Amy "/>
    <n v="38.14"/>
    <x v="0"/>
    <n v="5.58"/>
    <x v="2"/>
    <s v="No"/>
    <s v="No"/>
    <s v="Yes"/>
    <n v="1"/>
    <s v="No"/>
    <s v="27 Nov 1979"/>
    <x v="18"/>
    <n v="12994.12"/>
    <s v="tier - 3"/>
    <s v="tier - 2"/>
    <s v="R1026"/>
  </r>
  <r>
    <s v="Id810"/>
    <s v="Mr. Matthew "/>
    <n v="39.93"/>
    <x v="0"/>
    <n v="8.75"/>
    <x v="0"/>
    <s v="No"/>
    <s v="No"/>
    <s v="No"/>
    <n v="0"/>
    <s v="No"/>
    <s v="28 Nov 1960"/>
    <x v="15"/>
    <n v="12982.87"/>
    <s v="tier - 3"/>
    <s v="tier - 1"/>
    <s v="R1013"/>
  </r>
  <r>
    <s v="Id811"/>
    <s v="Mr. Doug "/>
    <n v="38.83"/>
    <x v="0"/>
    <n v="11.86"/>
    <x v="0"/>
    <s v="No"/>
    <s v="No"/>
    <s v="No"/>
    <n v="0"/>
    <s v="No"/>
    <s v="23 Sep 1960"/>
    <x v="15"/>
    <n v="12981.35"/>
    <s v="tier - 3"/>
    <s v="tier - 3"/>
    <s v="R1013"/>
  </r>
  <r>
    <s v="Id812"/>
    <s v="Mr. Tom "/>
    <n v="37.4"/>
    <x v="0"/>
    <n v="11.46"/>
    <x v="0"/>
    <s v="No"/>
    <s v="No"/>
    <s v="No"/>
    <n v="0"/>
    <s v="No"/>
    <s v="22 Jun 1960"/>
    <x v="15"/>
    <n v="12979.36"/>
    <s v="tier - 3"/>
    <s v="tier - 1"/>
    <s v="R1011"/>
  </r>
  <r>
    <s v="Id813"/>
    <s v="Mr. Jonathan "/>
    <n v="21.4"/>
    <x v="2"/>
    <n v="9.0299999999999994"/>
    <x v="0"/>
    <s v="No"/>
    <s v="No"/>
    <s v="No"/>
    <n v="0"/>
    <s v="No"/>
    <s v="4 Nov 1960"/>
    <x v="15"/>
    <n v="12957.12"/>
    <s v="tier - 3"/>
    <s v="tier - 1"/>
    <s v="R1011"/>
  </r>
  <r>
    <s v="Id814"/>
    <s v="Mr. Wayne "/>
    <n v="38.380000000000003"/>
    <x v="0"/>
    <n v="8.26"/>
    <x v="0"/>
    <s v="yes"/>
    <s v="No"/>
    <s v="No"/>
    <n v="2"/>
    <s v="No"/>
    <s v="20 Aug 1961"/>
    <x v="12"/>
    <n v="12950.07"/>
    <s v="tier - 3"/>
    <s v="tier - 1"/>
    <s v="R1012"/>
  </r>
  <r>
    <s v="Id815"/>
    <s v="Mr. Nobuyori "/>
    <n v="33.659999999999997"/>
    <x v="0"/>
    <n v="5.42"/>
    <x v="2"/>
    <s v="yes"/>
    <s v="No"/>
    <s v="No"/>
    <n v="2"/>
    <s v="No"/>
    <s v="22 Dec 1966"/>
    <x v="24"/>
    <n v="12949.16"/>
    <s v="tier - 3"/>
    <s v="tier - 3"/>
    <s v="R1013"/>
  </r>
  <r>
    <s v="Id816"/>
    <s v="Mr. Rich "/>
    <n v="31.79"/>
    <x v="0"/>
    <n v="11.33"/>
    <x v="0"/>
    <s v="yes"/>
    <s v="No"/>
    <s v="Yes"/>
    <n v="1"/>
    <s v="No"/>
    <s v="14 Aug 1963"/>
    <x v="8"/>
    <n v="12928.79"/>
    <s v="tier - 3"/>
    <s v="tier - 2"/>
    <s v="R1013"/>
  </r>
  <r>
    <s v="Id817"/>
    <s v="Mr. Marcos "/>
    <n v="29.7"/>
    <x v="1"/>
    <n v="7.69"/>
    <x v="0"/>
    <s v="yes"/>
    <s v="No"/>
    <s v="Yes"/>
    <n v="1"/>
    <s v="No"/>
    <s v="1 Sep 1963"/>
    <x v="8"/>
    <n v="12925.89"/>
    <s v="tier - 3"/>
    <s v="tier - 2"/>
    <s v="R1013"/>
  </r>
  <r>
    <s v="Id818"/>
    <s v="Mr. Dave "/>
    <n v="25.46"/>
    <x v="1"/>
    <n v="8.77"/>
    <x v="0"/>
    <s v="yes"/>
    <s v="No"/>
    <s v="Yes"/>
    <n v="1"/>
    <s v="No"/>
    <s v="16 Aug 1963"/>
    <x v="8"/>
    <n v="12913.99"/>
    <s v="tier - 3"/>
    <s v="tier - 2"/>
    <s v="R1016"/>
  </r>
  <r>
    <s v="Id819"/>
    <s v="Mr. Andy "/>
    <n v="39.14"/>
    <x v="0"/>
    <n v="4.91"/>
    <x v="2"/>
    <s v="No"/>
    <s v="yes"/>
    <s v="No"/>
    <n v="1"/>
    <s v="No"/>
    <s v="9 Jul 2004"/>
    <x v="41"/>
    <n v="12890.06"/>
    <s v="tier - 3"/>
    <s v="tier - 1"/>
    <s v="R1019"/>
  </r>
  <r>
    <s v="Id820"/>
    <s v="Ms. Mary "/>
    <n v="41.2"/>
    <x v="0"/>
    <n v="4.95"/>
    <x v="2"/>
    <s v="No"/>
    <s v="No"/>
    <s v="No"/>
    <n v="1"/>
    <s v="No"/>
    <s v="6 Aug 1984"/>
    <x v="32"/>
    <n v="12870.31"/>
    <s v="tier - 3"/>
    <s v="tier - 3"/>
    <s v="R1012"/>
  </r>
  <r>
    <s v="Id821"/>
    <s v="Mr. Marcus "/>
    <n v="28.81"/>
    <x v="1"/>
    <n v="10.8"/>
    <x v="0"/>
    <s v="yes"/>
    <s v="No"/>
    <s v="Yes"/>
    <n v="1"/>
    <s v="No"/>
    <s v="27 Sep 1963"/>
    <x v="8"/>
    <n v="12856.84"/>
    <s v="tier - 3"/>
    <s v="tier - 3"/>
    <s v="R1021"/>
  </r>
  <r>
    <s v="Id822"/>
    <s v="Mr. Thomas "/>
    <n v="37.409999999999997"/>
    <x v="0"/>
    <n v="7.21"/>
    <x v="0"/>
    <s v="No"/>
    <s v="No"/>
    <s v="No"/>
    <n v="2"/>
    <s v="No"/>
    <s v="22 Sep 1973"/>
    <x v="30"/>
    <n v="12852.37"/>
    <s v="tier - 3"/>
    <s v="tier - 1"/>
    <s v="R1012"/>
  </r>
  <r>
    <s v="Id823"/>
    <s v="Mr. Robert "/>
    <n v="52.54"/>
    <x v="0"/>
    <n v="5.12"/>
    <x v="2"/>
    <s v="No"/>
    <s v="No"/>
    <s v="Yes"/>
    <n v="1"/>
    <s v="No"/>
    <s v="27 Sep 1993"/>
    <x v="20"/>
    <n v="12847.24"/>
    <s v="tier - 3"/>
    <s v="tier - 2"/>
    <s v="R1012"/>
  </r>
  <r>
    <s v="Id824"/>
    <s v="Mr. Geoff "/>
    <n v="17.29"/>
    <x v="3"/>
    <n v="4.62"/>
    <x v="2"/>
    <s v="No"/>
    <s v="yes"/>
    <s v="No"/>
    <n v="1"/>
    <s v="yes"/>
    <s v="9 Nov 2004"/>
    <x v="41"/>
    <n v="12829.46"/>
    <s v="tier - 3"/>
    <s v="tier - 3"/>
    <s v="R1016"/>
  </r>
  <r>
    <s v="Id825"/>
    <s v="Mr. Chris "/>
    <n v="31.74"/>
    <x v="0"/>
    <n v="7.68"/>
    <x v="0"/>
    <s v="yes"/>
    <s v="No"/>
    <s v="No"/>
    <n v="0"/>
    <s v="No"/>
    <s v="25 Sep 1967"/>
    <x v="22"/>
    <n v="12823.25"/>
    <s v="tier - 3"/>
    <s v="tier - 3"/>
    <s v="R1021"/>
  </r>
  <r>
    <s v="Id826"/>
    <s v="Ms. Kate "/>
    <n v="26.504999999999999"/>
    <x v="1"/>
    <n v="6.79"/>
    <x v="0"/>
    <s v="yes"/>
    <s v="No"/>
    <s v="Yes"/>
    <n v="1"/>
    <s v="No"/>
    <s v="20 Jul 1963"/>
    <x v="8"/>
    <n v="12815.44"/>
    <s v="tier - 3"/>
    <s v="tier - 3"/>
    <s v="R1024"/>
  </r>
  <r>
    <s v="Id827"/>
    <s v="Ms. Kelli "/>
    <n v="36.479999999999997"/>
    <x v="0"/>
    <n v="11.09"/>
    <x v="0"/>
    <s v="No"/>
    <s v="No"/>
    <s v="No"/>
    <n v="0"/>
    <s v="No"/>
    <s v="24 Jul 1978"/>
    <x v="9"/>
    <n v="12797.21"/>
    <s v="tier - 3"/>
    <s v="tier - 1"/>
    <s v="R1024"/>
  </r>
  <r>
    <s v="Id828"/>
    <s v="Mrs. Maggie "/>
    <n v="39.159999999999997"/>
    <x v="0"/>
    <n v="5.24"/>
    <x v="2"/>
    <s v="yes"/>
    <s v="No"/>
    <s v="Yes"/>
    <n v="1"/>
    <s v="No"/>
    <s v="29 Oct 1983"/>
    <x v="33"/>
    <n v="12788.18"/>
    <s v="tier - 3"/>
    <s v="tier - 1"/>
    <s v="R1026"/>
  </r>
  <r>
    <s v="Id829"/>
    <s v="Mrs. Michelle "/>
    <n v="28.22"/>
    <x v="1"/>
    <n v="7.51"/>
    <x v="0"/>
    <s v="yes"/>
    <s v="No"/>
    <s v="Yes"/>
    <n v="1"/>
    <s v="No"/>
    <s v="5 Dec 1963"/>
    <x v="8"/>
    <n v="12788.03"/>
    <s v="tier - 3"/>
    <s v="tier - 3"/>
    <s v="R1025"/>
  </r>
  <r>
    <s v="Id830"/>
    <s v="Mrs. Ashley "/>
    <n v="35"/>
    <x v="0"/>
    <n v="4.13"/>
    <x v="2"/>
    <s v="No"/>
    <s v="No"/>
    <s v="No"/>
    <n v="2"/>
    <s v="No"/>
    <s v="7 Oct 1972"/>
    <x v="28"/>
    <n v="12776.05"/>
    <s v="tier - 3"/>
    <s v="tier - 3"/>
    <s v="R1026"/>
  </r>
  <r>
    <s v="Id831"/>
    <s v="Mr. Michael "/>
    <n v="36.24"/>
    <x v="0"/>
    <n v="8.3800000000000008"/>
    <x v="0"/>
    <s v="yes"/>
    <s v="No"/>
    <s v="No"/>
    <n v="1"/>
    <s v="No"/>
    <s v="25 Sep 1975"/>
    <x v="27"/>
    <n v="12770.27"/>
    <s v="tier - 3"/>
    <s v="tier - 3"/>
    <s v="R1021"/>
  </r>
  <r>
    <s v="Id832"/>
    <s v="Mr. Ryan "/>
    <n v="36.954999999999998"/>
    <x v="0"/>
    <n v="8.07"/>
    <x v="0"/>
    <s v="No"/>
    <s v="No"/>
    <s v="No"/>
    <n v="0"/>
    <s v="No"/>
    <s v="1 Oct 1962"/>
    <x v="5"/>
    <n v="12741.17"/>
    <s v="tier - 3"/>
    <s v="tier - 1"/>
    <s v="R1017"/>
  </r>
  <r>
    <s v="Id833"/>
    <s v="Mr. Matthew "/>
    <n v="29.64"/>
    <x v="1"/>
    <n v="8.9499999999999993"/>
    <x v="0"/>
    <s v="No"/>
    <s v="No"/>
    <s v="No"/>
    <n v="0"/>
    <s v="No"/>
    <s v="2 Sep 1962"/>
    <x v="5"/>
    <n v="12731"/>
    <s v="tier - 3"/>
    <s v="tier - 3"/>
    <s v="R1016"/>
  </r>
  <r>
    <s v="Id834"/>
    <s v="Mrs. Karine "/>
    <n v="42.74"/>
    <x v="0"/>
    <n v="6.31"/>
    <x v="1"/>
    <s v="yes"/>
    <s v="No"/>
    <s v="No"/>
    <n v="1"/>
    <s v="No"/>
    <s v="17 Jul 1988"/>
    <x v="23"/>
    <n v="12718.21"/>
    <s v="tier - 3"/>
    <s v="tier - 1"/>
    <s v="R1026"/>
  </r>
  <r>
    <s v="Id835"/>
    <s v="Ms. Antonia "/>
    <n v="36.130000000000003"/>
    <x v="0"/>
    <n v="7.19"/>
    <x v="0"/>
    <s v="yes"/>
    <s v="No"/>
    <s v="No"/>
    <n v="2"/>
    <s v="No"/>
    <s v="8 Jul 1970"/>
    <x v="2"/>
    <n v="12713"/>
    <s v="tier - 3"/>
    <s v="tier - 1"/>
    <s v="R1011"/>
  </r>
  <r>
    <s v="Id836"/>
    <s v="Ms. Casondra "/>
    <n v="31.55"/>
    <x v="0"/>
    <n v="6.11"/>
    <x v="1"/>
    <s v="yes"/>
    <s v="No"/>
    <s v="No"/>
    <n v="1"/>
    <s v="No"/>
    <s v="28 Nov 1964"/>
    <x v="13"/>
    <n v="12700.63"/>
    <s v="tier - 3"/>
    <s v="tier - 3"/>
    <s v="R1011"/>
  </r>
  <r>
    <s v="Id837"/>
    <s v="Ms. Wendy "/>
    <n v="52.75"/>
    <x v="0"/>
    <n v="6.02"/>
    <x v="1"/>
    <s v="No"/>
    <s v="No"/>
    <s v="No"/>
    <n v="1"/>
    <s v="No"/>
    <s v="7 Jul 1992"/>
    <x v="34"/>
    <n v="12699.56"/>
    <s v="tier - 3"/>
    <s v="tier - 2"/>
    <s v="R1011"/>
  </r>
  <r>
    <s v="Id838"/>
    <s v="Mr. Eric "/>
    <n v="36.67"/>
    <x v="0"/>
    <n v="11.86"/>
    <x v="0"/>
    <s v="No"/>
    <s v="No"/>
    <s v="No"/>
    <n v="0"/>
    <s v="No"/>
    <s v="24 Sep 1974"/>
    <x v="19"/>
    <n v="12697.48"/>
    <s v="tier - 3"/>
    <s v="tier - 3"/>
    <s v="R1021"/>
  </r>
  <r>
    <s v="Id839"/>
    <s v="Ms. Elizabeth "/>
    <n v="38.06"/>
    <x v="0"/>
    <n v="8.25"/>
    <x v="0"/>
    <s v="No"/>
    <s v="No"/>
    <s v="No"/>
    <n v="0"/>
    <s v="No"/>
    <s v="27 Aug 1962"/>
    <x v="5"/>
    <n v="12648.7"/>
    <s v="tier - 3"/>
    <s v="tier - 2"/>
    <s v="R1013"/>
  </r>
  <r>
    <s v="Id840"/>
    <s v="Ms. Laura "/>
    <n v="38"/>
    <x v="0"/>
    <n v="8.1300000000000008"/>
    <x v="0"/>
    <s v="No"/>
    <s v="No"/>
    <s v="No"/>
    <n v="0"/>
    <s v="No"/>
    <s v="14 Sep 1965"/>
    <x v="11"/>
    <n v="12646.21"/>
    <s v="tier - 3"/>
    <s v="tier - 2"/>
    <s v="R1011"/>
  </r>
  <r>
    <s v="Id841"/>
    <s v="Ms. Amelia "/>
    <n v="35.1"/>
    <x v="0"/>
    <n v="10.1"/>
    <x v="0"/>
    <s v="No"/>
    <s v="No"/>
    <s v="No"/>
    <n v="0"/>
    <s v="No"/>
    <s v="11 Jul 1962"/>
    <x v="5"/>
    <n v="12644.59"/>
    <s v="tier - 3"/>
    <s v="tier - 2"/>
    <s v="R1011"/>
  </r>
  <r>
    <s v="Id842"/>
    <s v="Ms. Amy "/>
    <n v="33.82"/>
    <x v="0"/>
    <n v="5.89"/>
    <x v="1"/>
    <s v="yes"/>
    <s v="No"/>
    <s v="No"/>
    <n v="2"/>
    <s v="No"/>
    <s v="17 Dec 1966"/>
    <x v="24"/>
    <n v="12643.38"/>
    <s v="tier - 3"/>
    <s v="tier - 1"/>
    <s v="R1012"/>
  </r>
  <r>
    <s v="Id843"/>
    <s v="Ms. Katie "/>
    <n v="37.43"/>
    <x v="0"/>
    <n v="4.97"/>
    <x v="2"/>
    <s v="No"/>
    <s v="No"/>
    <s v="No"/>
    <n v="2"/>
    <s v="No"/>
    <s v="5 Sep 1972"/>
    <x v="28"/>
    <n v="12640.24"/>
    <s v="tier - 3"/>
    <s v="tier - 1"/>
    <s v="R1011"/>
  </r>
  <r>
    <s v="Id844"/>
    <s v="Ms. Laura "/>
    <n v="30.5"/>
    <x v="0"/>
    <n v="9.9"/>
    <x v="0"/>
    <s v="No"/>
    <s v="No"/>
    <s v="No"/>
    <n v="0"/>
    <s v="No"/>
    <s v="22 Jul 1962"/>
    <x v="5"/>
    <n v="12638.2"/>
    <s v="tier - 3"/>
    <s v="tier - 1"/>
    <s v="R1011"/>
  </r>
  <r>
    <s v="Id845"/>
    <s v="Mrs. Mayumi "/>
    <n v="24.53"/>
    <x v="2"/>
    <n v="9.0500000000000007"/>
    <x v="0"/>
    <s v="No"/>
    <s v="No"/>
    <s v="No"/>
    <n v="0"/>
    <s v="No"/>
    <s v="22 Nov 1962"/>
    <x v="5"/>
    <n v="12629.9"/>
    <s v="tier - 3"/>
    <s v="tier - 3"/>
    <s v="R1013"/>
  </r>
  <r>
    <s v="Id846"/>
    <s v="Ms. Vanessa "/>
    <n v="25.74"/>
    <x v="1"/>
    <n v="10.93"/>
    <x v="0"/>
    <s v="No"/>
    <s v="No"/>
    <s v="No"/>
    <n v="0"/>
    <s v="No"/>
    <s v="4 Oct 1965"/>
    <x v="11"/>
    <n v="12629.17"/>
    <s v="tier - 3"/>
    <s v="tier - 1"/>
    <s v="R1013"/>
  </r>
  <r>
    <s v="Id847"/>
    <s v="Ms. Natali "/>
    <n v="34.08"/>
    <x v="0"/>
    <n v="7.58"/>
    <x v="0"/>
    <s v="yes"/>
    <s v="No"/>
    <s v="No"/>
    <n v="2"/>
    <s v="No"/>
    <s v="28 Dec 1970"/>
    <x v="2"/>
    <n v="12624.74"/>
    <s v="tier - 3"/>
    <s v="tier - 1"/>
    <s v="R1012"/>
  </r>
  <r>
    <s v="Id848"/>
    <s v="Ms. Beth "/>
    <n v="31.35"/>
    <x v="0"/>
    <n v="11"/>
    <x v="0"/>
    <s v="yes"/>
    <s v="No"/>
    <s v="Yes"/>
    <n v="1"/>
    <s v="No"/>
    <s v="19 Aug 1963"/>
    <x v="8"/>
    <n v="12622.18"/>
    <s v="tier - 3"/>
    <s v="tier - 1"/>
    <s v="R1012"/>
  </r>
  <r>
    <s v="Id849"/>
    <s v="Mr. Alex "/>
    <n v="26.79"/>
    <x v="1"/>
    <n v="5.0599999999999996"/>
    <x v="2"/>
    <s v="No"/>
    <s v="No"/>
    <s v="No"/>
    <n v="1"/>
    <s v="No"/>
    <s v="18 Nov 1998"/>
    <x v="44"/>
    <n v="12609.89"/>
    <s v="tier - 3"/>
    <s v="tier - 3"/>
    <s v="R1012"/>
  </r>
  <r>
    <s v="Id850"/>
    <s v="Mr. Spencer "/>
    <n v="42.78"/>
    <x v="0"/>
    <n v="6.11"/>
    <x v="1"/>
    <s v="yes"/>
    <s v="No"/>
    <s v="No"/>
    <n v="1"/>
    <s v="No"/>
    <s v="11 Aug 1988"/>
    <x v="23"/>
    <n v="12600.46"/>
    <s v="tier - 3"/>
    <s v="tier - 1"/>
    <s v="R1023"/>
  </r>
  <r>
    <s v="Id851"/>
    <s v="Ms. Andee "/>
    <n v="46.75"/>
    <x v="0"/>
    <n v="6.66"/>
    <x v="0"/>
    <s v="yes"/>
    <s v="No"/>
    <s v="No"/>
    <n v="2"/>
    <s v="No"/>
    <s v="18 Jun 1970"/>
    <x v="2"/>
    <n v="12592.53"/>
    <s v="tier - 3"/>
    <s v="tier - 2"/>
    <s v="R1013"/>
  </r>
  <r>
    <s v="Id852"/>
    <s v="Mrs. Amy "/>
    <n v="32.15"/>
    <x v="0"/>
    <n v="4.0199999999999996"/>
    <x v="2"/>
    <s v="yes"/>
    <s v="No"/>
    <s v="Yes"/>
    <n v="1"/>
    <s v="No"/>
    <s v="26 Nov 1969"/>
    <x v="16"/>
    <n v="12579.92"/>
    <s v="tier - 3"/>
    <s v="tier - 1"/>
    <s v="R1025"/>
  </r>
  <r>
    <s v="Id853"/>
    <s v="Mr. Joshua "/>
    <n v="43.4"/>
    <x v="0"/>
    <n v="8.81"/>
    <x v="0"/>
    <s v="yes"/>
    <s v="No"/>
    <s v="No"/>
    <n v="2"/>
    <s v="No"/>
    <s v="28 Nov 1961"/>
    <x v="12"/>
    <n v="12574.05"/>
    <s v="tier - 3"/>
    <s v="tier - 1"/>
    <s v="R1011"/>
  </r>
  <r>
    <s v="Id854"/>
    <s v="Mr. C "/>
    <n v="31.57"/>
    <x v="0"/>
    <n v="7.92"/>
    <x v="0"/>
    <s v="yes"/>
    <s v="No"/>
    <s v="No"/>
    <n v="2"/>
    <s v="No"/>
    <s v="28 Nov 1961"/>
    <x v="12"/>
    <n v="12557.61"/>
    <s v="tier - 3"/>
    <s v="tier - 3"/>
    <s v="R1013"/>
  </r>
  <r>
    <s v="Id855"/>
    <s v="Mr. Jeremy "/>
    <n v="24.32"/>
    <x v="2"/>
    <n v="7.48"/>
    <x v="0"/>
    <s v="No"/>
    <s v="No"/>
    <s v="No"/>
    <n v="0"/>
    <s v="No"/>
    <s v="16 Oct 1962"/>
    <x v="5"/>
    <n v="12523.6"/>
    <s v="tier - 3"/>
    <s v="tier - 3"/>
    <s v="R1012"/>
  </r>
  <r>
    <s v="Id856"/>
    <s v="Mr. Patrick "/>
    <n v="31.07"/>
    <x v="0"/>
    <n v="4.62"/>
    <x v="2"/>
    <s v="yes"/>
    <s v="No"/>
    <s v="No"/>
    <n v="2"/>
    <s v="No"/>
    <s v="12 Jul 1966"/>
    <x v="24"/>
    <n v="12499.88"/>
    <s v="tier - 3"/>
    <s v="tier - 2"/>
    <s v="R1012"/>
  </r>
  <r>
    <s v="Id857"/>
    <s v="Ms. Kelly "/>
    <n v="35.814999999999998"/>
    <x v="0"/>
    <n v="8.4700000000000006"/>
    <x v="0"/>
    <s v="No"/>
    <s v="No"/>
    <s v="No"/>
    <n v="0"/>
    <s v="No"/>
    <s v="3 Dec 1968"/>
    <x v="0"/>
    <n v="12495.29"/>
    <s v="tier - 3"/>
    <s v="tier - 3"/>
    <s v="R1012"/>
  </r>
  <r>
    <s v="Id858"/>
    <s v="Ms. Katherine "/>
    <n v="40.81"/>
    <x v="0"/>
    <n v="10.58"/>
    <x v="0"/>
    <s v="yes"/>
    <s v="No"/>
    <s v="No"/>
    <n v="0"/>
    <s v="No"/>
    <s v="1 Sep 1967"/>
    <x v="22"/>
    <n v="12485.8"/>
    <s v="tier - 3"/>
    <s v="tier - 3"/>
    <s v="R1013"/>
  </r>
  <r>
    <s v="Id859"/>
    <s v="Ms. Keila "/>
    <n v="24.605"/>
    <x v="2"/>
    <n v="7.48"/>
    <x v="0"/>
    <s v="No"/>
    <s v="No"/>
    <s v="No"/>
    <n v="0"/>
    <s v="No"/>
    <s v="12 Nov 1968"/>
    <x v="0"/>
    <n v="12479.71"/>
    <s v="tier - 3"/>
    <s v="tier - 3"/>
    <s v="R1012"/>
  </r>
  <r>
    <s v="Id860"/>
    <s v="Ms. Zanae "/>
    <n v="21.47"/>
    <x v="2"/>
    <n v="7.82"/>
    <x v="0"/>
    <s v="No"/>
    <s v="No"/>
    <s v="No"/>
    <n v="0"/>
    <s v="No"/>
    <s v="26 Nov 1968"/>
    <x v="0"/>
    <n v="12475.35"/>
    <s v="tier - 3"/>
    <s v="tier - 1"/>
    <s v="R1012"/>
  </r>
  <r>
    <s v="Id861"/>
    <s v="Mr. Alex "/>
    <n v="52.89"/>
    <x v="0"/>
    <n v="4.96"/>
    <x v="2"/>
    <s v="yes"/>
    <s v="No"/>
    <s v="No"/>
    <n v="1"/>
    <s v="No"/>
    <s v="9 Aug 1995"/>
    <x v="40"/>
    <n v="12452.25"/>
    <s v="tier - 3"/>
    <s v="tier - 3"/>
    <s v="R1012"/>
  </r>
  <r>
    <s v="Id862"/>
    <s v="Ms. Kathryn "/>
    <n v="32.965000000000003"/>
    <x v="0"/>
    <n v="6.15"/>
    <x v="1"/>
    <s v="yes"/>
    <s v="No"/>
    <s v="No"/>
    <n v="1"/>
    <s v="No"/>
    <s v="4 Aug 1964"/>
    <x v="13"/>
    <n v="12430.95"/>
    <s v="tier - 3"/>
    <s v="tier - 3"/>
    <s v="R1024"/>
  </r>
  <r>
    <s v="Id863"/>
    <s v="Mr. Jason "/>
    <n v="36.799999999999997"/>
    <x v="0"/>
    <n v="4.62"/>
    <x v="2"/>
    <s v="No"/>
    <s v="No"/>
    <s v="Yes"/>
    <n v="1"/>
    <s v="No"/>
    <s v="14 Jul 1979"/>
    <x v="18"/>
    <n v="12408.29"/>
    <s v="tier - 3"/>
    <s v="tier - 1"/>
    <s v="R1022"/>
  </r>
  <r>
    <s v="Id864"/>
    <s v="Mr. Benjamin "/>
    <n v="34.299999999999997"/>
    <x v="0"/>
    <n v="4.87"/>
    <x v="2"/>
    <s v="No"/>
    <s v="No"/>
    <s v="No"/>
    <n v="2"/>
    <s v="No"/>
    <s v="21 Aug 1972"/>
    <x v="28"/>
    <n v="12407.3"/>
    <s v="tier - 3"/>
    <s v="tier - 2"/>
    <s v="R1021"/>
  </r>
  <r>
    <s v="Id865"/>
    <s v="Mr. Steven "/>
    <n v="35.244999999999997"/>
    <x v="0"/>
    <n v="4.63"/>
    <x v="2"/>
    <s v="No"/>
    <s v="No"/>
    <s v="No"/>
    <n v="0"/>
    <s v="No"/>
    <s v="29 Dec 1989"/>
    <x v="4"/>
    <n v="12404.88"/>
    <s v="tier - 3"/>
    <s v="tier - 3"/>
    <s v="R1016"/>
  </r>
  <r>
    <s v="Id866"/>
    <s v="Mrs. Erika "/>
    <n v="26.23"/>
    <x v="1"/>
    <n v="11.93"/>
    <x v="0"/>
    <s v="No"/>
    <s v="No"/>
    <s v="No"/>
    <n v="0"/>
    <s v="No"/>
    <s v="26 Sep 1962"/>
    <x v="5"/>
    <n v="12369.89"/>
    <s v="tier - 3"/>
    <s v="tier - 2"/>
    <s v="R1024"/>
  </r>
  <r>
    <s v="Id867"/>
    <s v="Mr. Chad "/>
    <n v="36.1"/>
    <x v="0"/>
    <n v="5.65"/>
    <x v="2"/>
    <s v="yes"/>
    <s v="No"/>
    <s v="No"/>
    <n v="2"/>
    <s v="No"/>
    <s v="29 Dec 1966"/>
    <x v="24"/>
    <n v="12363.55"/>
    <s v="tier - 3"/>
    <s v="tier - 3"/>
    <s v="R1011"/>
  </r>
  <r>
    <s v="Id868"/>
    <s v="Mr. Mark "/>
    <n v="37.1"/>
    <x v="0"/>
    <n v="11.21"/>
    <x v="0"/>
    <s v="yes"/>
    <s v="No"/>
    <s v="Yes"/>
    <n v="1"/>
    <s v="No"/>
    <s v="22 Sep 1963"/>
    <x v="8"/>
    <n v="12347.17"/>
    <s v="tier - 3"/>
    <s v="tier - 3"/>
    <s v="R1011"/>
  </r>
  <r>
    <s v="Id869"/>
    <s v="Mr. David "/>
    <n v="27.5"/>
    <x v="1"/>
    <n v="10.62"/>
    <x v="0"/>
    <s v="yes"/>
    <s v="No"/>
    <s v="Yes"/>
    <n v="1"/>
    <s v="No"/>
    <s v="2 Aug 1963"/>
    <x v="8"/>
    <n v="12333.83"/>
    <s v="tier - 3"/>
    <s v="tier - 2"/>
    <s v="R1011"/>
  </r>
  <r>
    <s v="Id870"/>
    <s v="Mr. Matthew "/>
    <n v="24.7"/>
    <x v="2"/>
    <n v="10.7"/>
    <x v="0"/>
    <s v="yes"/>
    <s v="No"/>
    <s v="Yes"/>
    <n v="1"/>
    <s v="No"/>
    <s v="29 Aug 1963"/>
    <x v="8"/>
    <n v="12323.94"/>
    <s v="tier - 3"/>
    <s v="tier - 3"/>
    <s v="R1017"/>
  </r>
  <r>
    <s v="Id871"/>
    <s v="Mrs. Orla "/>
    <n v="26.78"/>
    <x v="1"/>
    <n v="10.02"/>
    <x v="0"/>
    <s v="yes"/>
    <s v="No"/>
    <s v="Yes"/>
    <n v="1"/>
    <s v="No"/>
    <s v="28 Oct 1963"/>
    <x v="8"/>
    <n v="12299.59"/>
    <s v="tier - 3"/>
    <s v="tier - 1"/>
    <s v="R1025"/>
  </r>
  <r>
    <s v="Id872"/>
    <s v="Ms. Shaista "/>
    <n v="45.8"/>
    <x v="0"/>
    <n v="4.8499999999999996"/>
    <x v="2"/>
    <s v="No"/>
    <s v="No"/>
    <s v="No"/>
    <n v="0"/>
    <s v="No"/>
    <s v="29 Oct 1990"/>
    <x v="3"/>
    <n v="12282.38"/>
    <s v="tier - 3"/>
    <s v="tier - 1"/>
    <s v="R1011"/>
  </r>
  <r>
    <s v="Id873"/>
    <s v="Mrs. Emily "/>
    <n v="29"/>
    <x v="1"/>
    <n v="4.3899999999999997"/>
    <x v="2"/>
    <s v="yes"/>
    <s v="No"/>
    <s v="No"/>
    <n v="2"/>
    <s v="No"/>
    <s v="16 Nov 1966"/>
    <x v="24"/>
    <n v="12282.03"/>
    <s v="tier - 3"/>
    <s v="tier - 1"/>
    <s v="R1025"/>
  </r>
  <r>
    <s v="Id874"/>
    <s v="Ms. Julie "/>
    <n v="33.534999999999997"/>
    <x v="0"/>
    <n v="8.24"/>
    <x v="0"/>
    <s v="yes"/>
    <s v="No"/>
    <s v="No"/>
    <n v="0"/>
    <s v="No"/>
    <s v="28 Aug 1967"/>
    <x v="22"/>
    <n v="12269.69"/>
    <s v="tier - 3"/>
    <s v="tier - 2"/>
    <s v="R1012"/>
  </r>
  <r>
    <s v="Id875"/>
    <s v="Ms. Megumi "/>
    <n v="32.774999999999999"/>
    <x v="0"/>
    <n v="9.77"/>
    <x v="0"/>
    <s v="yes"/>
    <s v="No"/>
    <s v="No"/>
    <n v="0"/>
    <s v="No"/>
    <s v="30 Dec 1967"/>
    <x v="22"/>
    <n v="12268.63"/>
    <s v="tier - 3"/>
    <s v="tier - 1"/>
    <s v="R1012"/>
  </r>
  <r>
    <s v="Id876"/>
    <s v="Ms. Skylar "/>
    <n v="37.51"/>
    <x v="0"/>
    <n v="5.5"/>
    <x v="2"/>
    <s v="yes"/>
    <s v="No"/>
    <s v="No"/>
    <n v="2"/>
    <s v="No"/>
    <s v="6 Dec 1966"/>
    <x v="24"/>
    <n v="12265.51"/>
    <s v="tier - 3"/>
    <s v="tier - 3"/>
    <s v="R1013"/>
  </r>
  <r>
    <s v="Id877"/>
    <s v="Mrs. Victoria "/>
    <n v="39.86"/>
    <x v="0"/>
    <n v="11.84"/>
    <x v="0"/>
    <s v="yes"/>
    <s v="No"/>
    <s v="No"/>
    <n v="1"/>
    <s v="No"/>
    <s v="13 Aug 1986"/>
    <x v="26"/>
    <n v="12255.04"/>
    <s v="tier - 3"/>
    <s v="tier - 2"/>
    <s v="R1026"/>
  </r>
  <r>
    <s v="Id878"/>
    <s v="Mrs. Amanda "/>
    <n v="42.13"/>
    <x v="0"/>
    <n v="4.66"/>
    <x v="2"/>
    <s v="No"/>
    <s v="No"/>
    <s v="No"/>
    <n v="0"/>
    <s v="No"/>
    <s v="23 Nov 1989"/>
    <x v="4"/>
    <n v="12254.44"/>
    <s v="tier - 3"/>
    <s v="tier - 3"/>
    <s v="R1026"/>
  </r>
  <r>
    <s v="Id879"/>
    <s v="  "/>
    <n v="35.99"/>
    <x v="0"/>
    <n v="11.11"/>
    <x v="0"/>
    <s v="No"/>
    <s v="No"/>
    <s v="No"/>
    <n v="0"/>
    <s v="No"/>
    <s v="23 Jun 1974"/>
    <x v="19"/>
    <n v="12245.17"/>
    <s v="tier - 3"/>
    <s v="tier - 1"/>
    <s v="R1012"/>
  </r>
  <r>
    <s v="Id880"/>
    <s v="Ms. Nellie "/>
    <n v="35.200000000000003"/>
    <x v="0"/>
    <n v="7.72"/>
    <x v="0"/>
    <s v="yes"/>
    <s v="No"/>
    <s v="Yes"/>
    <n v="1"/>
    <s v="No"/>
    <s v="17 Jul 1963"/>
    <x v="8"/>
    <n v="12244.53"/>
    <s v="tier - 3"/>
    <s v="tier - 1"/>
    <s v="R1013"/>
  </r>
  <r>
    <s v="Id881"/>
    <s v="Ms. Tamara "/>
    <n v="29.91"/>
    <x v="1"/>
    <n v="5.55"/>
    <x v="2"/>
    <s v="yes"/>
    <s v="No"/>
    <s v="No"/>
    <n v="2"/>
    <s v="No"/>
    <s v="29 Jul 1966"/>
    <x v="24"/>
    <n v="12237.73"/>
    <s v="tier - 3"/>
    <s v="tier - 3"/>
    <s v="R1012"/>
  </r>
  <r>
    <s v="Id882"/>
    <s v="Ms. Joan "/>
    <n v="36.479999999999997"/>
    <x v="0"/>
    <n v="5.05"/>
    <x v="2"/>
    <s v="yes"/>
    <s v="No"/>
    <s v="No"/>
    <n v="1"/>
    <s v="No"/>
    <s v="15 Oct 1964"/>
    <x v="13"/>
    <n v="12235.84"/>
    <s v="tier - 3"/>
    <s v="tier - 3"/>
    <s v="R1012"/>
  </r>
  <r>
    <s v="Id883"/>
    <s v="Ms. Aimee "/>
    <n v="27.5"/>
    <x v="1"/>
    <n v="8.69"/>
    <x v="0"/>
    <s v="yes"/>
    <s v="No"/>
    <s v="Yes"/>
    <n v="1"/>
    <s v="No"/>
    <s v="19 Jul 1963"/>
    <x v="8"/>
    <n v="12233.83"/>
    <s v="tier - 3"/>
    <s v="tier - 1"/>
    <s v="R1011"/>
  </r>
  <r>
    <s v="Id884"/>
    <s v="Ms. Suzanne "/>
    <n v="33.44"/>
    <x v="0"/>
    <n v="5.9"/>
    <x v="1"/>
    <s v="yes"/>
    <s v="No"/>
    <s v="No"/>
    <n v="1"/>
    <s v="No"/>
    <s v="24 Jun 1964"/>
    <x v="13"/>
    <n v="12231.61"/>
    <s v="tier - 3"/>
    <s v="tier - 3"/>
    <s v="R1012"/>
  </r>
  <r>
    <s v="Id885"/>
    <s v="Ms. Kristin "/>
    <n v="28.215"/>
    <x v="1"/>
    <n v="6.29"/>
    <x v="1"/>
    <s v="yes"/>
    <s v="No"/>
    <s v="No"/>
    <n v="1"/>
    <s v="No"/>
    <s v="2 Jul 1964"/>
    <x v="13"/>
    <n v="12224.35"/>
    <s v="tier - 3"/>
    <s v="tier - 1"/>
    <s v="R1012"/>
  </r>
  <r>
    <s v="Id886"/>
    <s v="  "/>
    <n v="27.17"/>
    <x v="1"/>
    <n v="5.84"/>
    <x v="1"/>
    <s v="yes"/>
    <s v="No"/>
    <s v="No"/>
    <n v="1"/>
    <s v="No"/>
    <s v="20 Jul 1964"/>
    <x v="13"/>
    <n v="12222.9"/>
    <s v="tier - 3"/>
    <s v="tier - 2"/>
    <s v="R1012"/>
  </r>
  <r>
    <s v="Id887"/>
    <s v="Ms. Taylor "/>
    <n v="35.380000000000003"/>
    <x v="0"/>
    <n v="6.12"/>
    <x v="1"/>
    <s v="No"/>
    <s v="No"/>
    <s v="No"/>
    <n v="0"/>
    <s v="No"/>
    <s v="14 Aug 1977"/>
    <x v="29"/>
    <n v="12218.7"/>
    <s v="tier - 3"/>
    <s v="tier - 1"/>
    <s v="R1012"/>
  </r>
  <r>
    <s v="Id888"/>
    <s v="Mrs. Kimberly "/>
    <n v="43.48"/>
    <x v="0"/>
    <n v="6.24"/>
    <x v="1"/>
    <s v="No"/>
    <s v="No"/>
    <s v="No"/>
    <n v="0"/>
    <s v="No"/>
    <s v="29 Aug 1991"/>
    <x v="42"/>
    <n v="12198.64"/>
    <s v="tier - 3"/>
    <s v="tier - 3"/>
    <s v="R1026"/>
  </r>
  <r>
    <s v="Id889"/>
    <s v="Mr. Joshua "/>
    <n v="41.73"/>
    <x v="0"/>
    <n v="6.25"/>
    <x v="1"/>
    <s v="No"/>
    <s v="No"/>
    <s v="No"/>
    <n v="1"/>
    <s v="No"/>
    <s v="5 Oct 1987"/>
    <x v="38"/>
    <n v="12148.2"/>
    <s v="tier - 3"/>
    <s v="tier - 3"/>
    <s v="R1012"/>
  </r>
  <r>
    <s v="Id890"/>
    <s v="Mr. Jeffrey "/>
    <n v="28.9"/>
    <x v="1"/>
    <n v="11.96"/>
    <x v="0"/>
    <s v="No"/>
    <s v="No"/>
    <s v="No"/>
    <n v="0"/>
    <s v="No"/>
    <s v="15 Sep 1962"/>
    <x v="5"/>
    <n v="12146.97"/>
    <s v="tier - 3"/>
    <s v="tier - 3"/>
    <s v="R1011"/>
  </r>
  <r>
    <s v="Id891"/>
    <s v="Mr. Andrew "/>
    <n v="25.74"/>
    <x v="1"/>
    <n v="7.69"/>
    <x v="0"/>
    <s v="No"/>
    <s v="No"/>
    <s v="No"/>
    <n v="0"/>
    <s v="No"/>
    <s v="4 Nov 1962"/>
    <x v="5"/>
    <n v="12142.58"/>
    <s v="tier - 3"/>
    <s v="tier - 2"/>
    <s v="R1013"/>
  </r>
  <r>
    <s v="Id892"/>
    <s v="Mr. Francisco "/>
    <n v="36.06"/>
    <x v="0"/>
    <n v="8.83"/>
    <x v="0"/>
    <s v="No"/>
    <s v="No"/>
    <s v="No"/>
    <n v="0"/>
    <s v="No"/>
    <s v="16 Sep 1974"/>
    <x v="19"/>
    <n v="12137.6"/>
    <s v="tier - 3"/>
    <s v="tier - 3"/>
    <s v="R1012"/>
  </r>
  <r>
    <s v="Id893"/>
    <s v="Mrs. Rhonda "/>
    <n v="43.28"/>
    <x v="0"/>
    <n v="4.41"/>
    <x v="2"/>
    <s v="No"/>
    <s v="No"/>
    <s v="No"/>
    <n v="0"/>
    <s v="No"/>
    <s v="6 Nov 1991"/>
    <x v="42"/>
    <n v="12130.8"/>
    <s v="tier - 3"/>
    <s v="tier - 3"/>
    <s v="R1026"/>
  </r>
  <r>
    <s v="Id894"/>
    <s v="Mr. John "/>
    <n v="28.785"/>
    <x v="1"/>
    <n v="9.1"/>
    <x v="0"/>
    <s v="yes"/>
    <s v="No"/>
    <s v="Yes"/>
    <n v="1"/>
    <s v="No"/>
    <s v="4 Jun 1963"/>
    <x v="5"/>
    <n v="12129.61"/>
    <s v="tier - 3"/>
    <s v="tier - 1"/>
    <s v="R1012"/>
  </r>
  <r>
    <s v="Id895"/>
    <s v="Mr. Miles "/>
    <n v="25.46"/>
    <x v="1"/>
    <n v="11.52"/>
    <x v="0"/>
    <s v="yes"/>
    <s v="No"/>
    <s v="Yes"/>
    <n v="1"/>
    <s v="No"/>
    <s v="20 Jul 1963"/>
    <x v="8"/>
    <n v="12124.99"/>
    <s v="tier - 3"/>
    <s v="tier - 1"/>
    <s v="R1012"/>
  </r>
  <r>
    <s v="Id896"/>
    <s v="Ms. Justyna "/>
    <n v="30.8"/>
    <x v="0"/>
    <n v="10.95"/>
    <x v="0"/>
    <s v="No"/>
    <s v="No"/>
    <s v="No"/>
    <n v="0"/>
    <s v="No"/>
    <s v="25 Oct 1968"/>
    <x v="0"/>
    <n v="12105.32"/>
    <s v="tier - 3"/>
    <s v="tier - 3"/>
    <s v="R1011"/>
  </r>
  <r>
    <s v="Id897"/>
    <s v="Ms. Lucille "/>
    <n v="28.88"/>
    <x v="1"/>
    <n v="11.5"/>
    <x v="0"/>
    <s v="No"/>
    <s v="No"/>
    <s v="No"/>
    <n v="0"/>
    <s v="No"/>
    <s v="9 Dec 1968"/>
    <x v="0"/>
    <n v="12096.65"/>
    <s v="tier - 3"/>
    <s v="tier - 1"/>
    <s v="R1024"/>
  </r>
  <r>
    <s v="Id898"/>
    <s v="Ms. April "/>
    <n v="23"/>
    <x v="2"/>
    <n v="9.8800000000000008"/>
    <x v="0"/>
    <s v="No"/>
    <s v="No"/>
    <s v="No"/>
    <n v="0"/>
    <s v="No"/>
    <s v="21 Jun 1968"/>
    <x v="0"/>
    <n v="12094.48"/>
    <s v="tier - 3"/>
    <s v="tier - 3"/>
    <s v="R1011"/>
  </r>
  <r>
    <s v="Id899"/>
    <s v="Mr. Robert "/>
    <n v="38.25"/>
    <x v="0"/>
    <n v="6.2"/>
    <x v="1"/>
    <s v="No"/>
    <s v="No"/>
    <s v="No"/>
    <n v="1"/>
    <s v="No"/>
    <s v="2 Sep 1984"/>
    <x v="32"/>
    <n v="12091.34"/>
    <s v="tier - 3"/>
    <s v="tier - 2"/>
    <s v="R1022"/>
  </r>
  <r>
    <s v="Id900"/>
    <s v="Mrs. Alyssa "/>
    <n v="39.25"/>
    <x v="0"/>
    <n v="8.41"/>
    <x v="0"/>
    <s v="yes"/>
    <s v="No"/>
    <s v="No"/>
    <n v="1"/>
    <s v="No"/>
    <s v="7 Sep 1986"/>
    <x v="26"/>
    <n v="12048.13"/>
    <s v="tier - 3"/>
    <s v="tier - 2"/>
    <s v="R1026"/>
  </r>
  <r>
    <s v="Id901"/>
    <s v="Ms. Jessica "/>
    <n v="26.6"/>
    <x v="1"/>
    <n v="5.07"/>
    <x v="2"/>
    <s v="yes"/>
    <s v="No"/>
    <s v="No"/>
    <n v="2"/>
    <s v="No"/>
    <s v="24 Nov 1966"/>
    <x v="24"/>
    <n v="12044.34"/>
    <s v="tier - 3"/>
    <s v="tier - 1"/>
    <s v="R1012"/>
  </r>
  <r>
    <s v="Id902"/>
    <s v="Mr. Patrick "/>
    <n v="35.700000000000003"/>
    <x v="0"/>
    <n v="4.0599999999999996"/>
    <x v="2"/>
    <s v="No"/>
    <s v="No"/>
    <s v="Yes"/>
    <n v="1"/>
    <s v="No"/>
    <s v="16 Oct 1979"/>
    <x v="18"/>
    <n v="12035.18"/>
    <s v="tier - 3"/>
    <s v="tier - 3"/>
    <s v="R1021"/>
  </r>
  <r>
    <s v="Id903"/>
    <s v="Ms. Emilie "/>
    <n v="20.100000000000001"/>
    <x v="2"/>
    <n v="10.52"/>
    <x v="0"/>
    <s v="No"/>
    <s v="No"/>
    <s v="No"/>
    <n v="0"/>
    <s v="No"/>
    <s v="29 Oct 1965"/>
    <x v="11"/>
    <n v="12032.33"/>
    <s v="tier - 3"/>
    <s v="tier - 1"/>
    <s v="R1011"/>
  </r>
  <r>
    <s v="Id904"/>
    <s v="Ms. Caitlin "/>
    <n v="22.23"/>
    <x v="2"/>
    <n v="9.65"/>
    <x v="0"/>
    <s v="No"/>
    <s v="No"/>
    <s v="No"/>
    <n v="0"/>
    <s v="No"/>
    <s v="9 Jun 1965"/>
    <x v="11"/>
    <n v="12029.29"/>
    <s v="tier - 3"/>
    <s v="tier - 2"/>
    <s v="R1024"/>
  </r>
  <r>
    <s v="Id905"/>
    <s v="Mr. Joseph "/>
    <n v="36.47"/>
    <x v="0"/>
    <n v="6.21"/>
    <x v="1"/>
    <s v="No"/>
    <s v="No"/>
    <s v="No"/>
    <n v="0"/>
    <s v="No"/>
    <s v="17 Oct 1982"/>
    <x v="37"/>
    <n v="12001.29"/>
    <s v="tier - 3"/>
    <s v="tier - 3"/>
    <s v="R1021"/>
  </r>
  <r>
    <s v="Id906"/>
    <s v="Ms. Wendy "/>
    <n v="49.64"/>
    <x v="0"/>
    <n v="4.76"/>
    <x v="2"/>
    <s v="No"/>
    <s v="No"/>
    <s v="Yes"/>
    <n v="1"/>
    <s v="No"/>
    <s v="12 Dec 1993"/>
    <x v="20"/>
    <n v="11994.89"/>
    <s v="tier - 3"/>
    <s v="tier - 2"/>
    <s v="R1012"/>
  </r>
  <r>
    <s v="Id907"/>
    <s v="Mrs. Leah "/>
    <n v="36.799999999999997"/>
    <x v="0"/>
    <n v="5.73"/>
    <x v="1"/>
    <s v="yes"/>
    <s v="No"/>
    <s v="Yes"/>
    <n v="1"/>
    <s v="No"/>
    <s v="4 Jul 1983"/>
    <x v="33"/>
    <n v="11987.68"/>
    <s v="tier - 3"/>
    <s v="tier - 2"/>
    <s v="R1026"/>
  </r>
  <r>
    <s v="Id908"/>
    <s v="Mr. Wayne "/>
    <n v="33.880000000000003"/>
    <x v="0"/>
    <n v="10.78"/>
    <x v="0"/>
    <s v="yes"/>
    <s v="No"/>
    <s v="No"/>
    <n v="0"/>
    <s v="No"/>
    <s v="22 Dec 1967"/>
    <x v="22"/>
    <n v="11987.17"/>
    <s v="tier - 3"/>
    <s v="tier - 3"/>
    <s v="R1013"/>
  </r>
  <r>
    <s v="Id909"/>
    <s v="Mr. Jason "/>
    <n v="32.01"/>
    <x v="0"/>
    <n v="5.08"/>
    <x v="2"/>
    <s v="yes"/>
    <s v="No"/>
    <s v="No"/>
    <n v="1"/>
    <s v="No"/>
    <s v="29 Sep 1964"/>
    <x v="13"/>
    <n v="11946.63"/>
    <s v="tier - 3"/>
    <s v="tier - 2"/>
    <s v="R1013"/>
  </r>
  <r>
    <s v="Id910"/>
    <s v="Mr. Floris "/>
    <n v="33.630000000000003"/>
    <x v="0"/>
    <n v="11.39"/>
    <x v="0"/>
    <s v="No"/>
    <s v="No"/>
    <s v="No"/>
    <n v="0"/>
    <s v="No"/>
    <s v="1 Nov 1965"/>
    <x v="11"/>
    <n v="11945.13"/>
    <s v="tier - 3"/>
    <s v="tier - 2"/>
    <s v="R1012"/>
  </r>
  <r>
    <s v="Id911"/>
    <s v="Mr. Marc "/>
    <n v="34.865000000000002"/>
    <x v="0"/>
    <n v="5.35"/>
    <x v="2"/>
    <s v="yes"/>
    <s v="No"/>
    <s v="No"/>
    <n v="1"/>
    <s v="No"/>
    <s v="25 Dec 1964"/>
    <x v="13"/>
    <n v="11944.59"/>
    <s v="tier - 3"/>
    <s v="tier - 2"/>
    <s v="R1016"/>
  </r>
  <r>
    <s v="Id912"/>
    <s v="Mr. Christopher "/>
    <n v="43.11"/>
    <x v="0"/>
    <n v="5.6"/>
    <x v="2"/>
    <s v="No"/>
    <s v="No"/>
    <s v="No"/>
    <n v="0"/>
    <s v="No"/>
    <s v="19 Oct 1991"/>
    <x v="42"/>
    <n v="11941.83"/>
    <s v="tier - 3"/>
    <s v="tier - 1"/>
    <s v="R1023"/>
  </r>
  <r>
    <s v="Id913"/>
    <s v="Mr. Kevin "/>
    <n v="30.305"/>
    <x v="0"/>
    <n v="4.2699999999999996"/>
    <x v="2"/>
    <s v="yes"/>
    <s v="No"/>
    <s v="No"/>
    <n v="1"/>
    <s v="No"/>
    <s v="2 Aug 1964"/>
    <x v="13"/>
    <n v="11938.26"/>
    <s v="tier - 3"/>
    <s v="tier - 3"/>
    <s v="R1019"/>
  </r>
  <r>
    <s v="Id914"/>
    <s v="Mr. Aharon "/>
    <n v="25.175000000000001"/>
    <x v="1"/>
    <n v="5.57"/>
    <x v="2"/>
    <s v="yes"/>
    <s v="No"/>
    <s v="No"/>
    <n v="1"/>
    <s v="No"/>
    <s v="20 Dec 1964"/>
    <x v="13"/>
    <n v="11931.13"/>
    <s v="tier - 3"/>
    <s v="tier - 1"/>
    <s v="R1019"/>
  </r>
  <r>
    <s v="Id915"/>
    <s v="Mr. Lawrence "/>
    <n v="26.8"/>
    <x v="1"/>
    <n v="5.68"/>
    <x v="2"/>
    <s v="yes"/>
    <s v="No"/>
    <s v="No"/>
    <n v="1"/>
    <s v="No"/>
    <s v="19 Nov 1964"/>
    <x v="13"/>
    <n v="11918.2"/>
    <s v="tier - 3"/>
    <s v="tier - 1"/>
    <s v="R1021"/>
  </r>
  <r>
    <s v="Id916"/>
    <s v="Mr. Malcolm "/>
    <n v="21.78"/>
    <x v="2"/>
    <n v="5.3"/>
    <x v="2"/>
    <s v="No"/>
    <s v="yes"/>
    <s v="No"/>
    <n v="1"/>
    <s v="No"/>
    <s v="2 Jun 2004"/>
    <x v="39"/>
    <n v="11884.05"/>
    <s v="tier - 3"/>
    <s v="tier - 3"/>
    <s v="R1013"/>
  </r>
  <r>
    <s v="Id917"/>
    <s v="Ms. Anna "/>
    <n v="30.14"/>
    <x v="0"/>
    <n v="9.4499999999999993"/>
    <x v="0"/>
    <s v="yes"/>
    <s v="No"/>
    <s v="No"/>
    <n v="0"/>
    <s v="No"/>
    <s v="29 Oct 1967"/>
    <x v="22"/>
    <n v="11881.97"/>
    <s v="tier - 3"/>
    <s v="tier - 1"/>
    <s v="R1013"/>
  </r>
  <r>
    <s v="Id918"/>
    <s v="Ms. Jenny "/>
    <n v="29.7"/>
    <x v="1"/>
    <n v="6.79"/>
    <x v="0"/>
    <s v="yes"/>
    <s v="No"/>
    <s v="No"/>
    <n v="0"/>
    <s v="No"/>
    <s v="14 Jul 1967"/>
    <x v="22"/>
    <n v="11881.36"/>
    <s v="tier - 3"/>
    <s v="tier - 2"/>
    <s v="R1011"/>
  </r>
  <r>
    <s v="Id919"/>
    <s v="Ms. Melissa "/>
    <n v="32.395000000000003"/>
    <x v="0"/>
    <n v="11.1"/>
    <x v="0"/>
    <s v="yes"/>
    <s v="No"/>
    <s v="No"/>
    <n v="0"/>
    <s v="No"/>
    <s v="24 Aug 1967"/>
    <x v="22"/>
    <n v="11879.1"/>
    <s v="tier - 3"/>
    <s v="tier - 3"/>
    <s v="R1024"/>
  </r>
  <r>
    <s v="Id920"/>
    <s v="Ms. Chia "/>
    <n v="36.64"/>
    <x v="0"/>
    <n v="7.26"/>
    <x v="0"/>
    <s v="No"/>
    <s v="No"/>
    <s v="No"/>
    <n v="0"/>
    <s v="No"/>
    <s v="7 Jul 1974"/>
    <x v="19"/>
    <n v="11858.56"/>
    <s v="tier - 3"/>
    <s v="tier - 3"/>
    <s v="R1011"/>
  </r>
  <r>
    <s v="Id921"/>
    <s v="Ms. Laura "/>
    <n v="39.049999999999997"/>
    <x v="0"/>
    <n v="5.27"/>
    <x v="2"/>
    <s v="yes"/>
    <s v="No"/>
    <s v="No"/>
    <n v="1"/>
    <s v="No"/>
    <s v="29 Sep 1964"/>
    <x v="13"/>
    <n v="11856.41"/>
    <s v="tier - 3"/>
    <s v="tier - 2"/>
    <s v="R1013"/>
  </r>
  <r>
    <s v="Id922"/>
    <s v="Ms. Aditi "/>
    <n v="33.1"/>
    <x v="0"/>
    <n v="5.46"/>
    <x v="2"/>
    <s v="yes"/>
    <s v="No"/>
    <s v="No"/>
    <n v="1"/>
    <s v="No"/>
    <s v="27 Jun 1964"/>
    <x v="13"/>
    <n v="11848.14"/>
    <s v="tier - 3"/>
    <s v="tier - 2"/>
    <s v="R1011"/>
  </r>
  <r>
    <s v="Id923"/>
    <s v="Ms. Leah "/>
    <n v="31.824999999999999"/>
    <x v="0"/>
    <n v="8.1300000000000008"/>
    <x v="0"/>
    <s v="No"/>
    <s v="No"/>
    <s v="No"/>
    <n v="0"/>
    <s v="No"/>
    <s v="10 Nov 1965"/>
    <x v="11"/>
    <n v="11842.62"/>
    <s v="tier - 3"/>
    <s v="tier - 3"/>
    <s v="R1012"/>
  </r>
  <r>
    <s v="Id924"/>
    <s v="Ms. Marianne "/>
    <n v="29"/>
    <x v="1"/>
    <n v="4.25"/>
    <x v="2"/>
    <s v="yes"/>
    <s v="No"/>
    <s v="No"/>
    <n v="1"/>
    <s v="No"/>
    <s v="11 Jul 1964"/>
    <x v="13"/>
    <n v="11842.44"/>
    <s v="tier - 3"/>
    <s v="tier - 2"/>
    <s v="R1011"/>
  </r>
  <r>
    <s v="Id925"/>
    <s v="Ms. Carla "/>
    <n v="30.495000000000001"/>
    <x v="0"/>
    <n v="8.68"/>
    <x v="0"/>
    <s v="No"/>
    <s v="No"/>
    <s v="No"/>
    <n v="0"/>
    <s v="No"/>
    <s v="25 Sep 1965"/>
    <x v="11"/>
    <n v="11840.78"/>
    <s v="tier - 3"/>
    <s v="tier - 2"/>
    <s v="R1012"/>
  </r>
  <r>
    <s v="Id926"/>
    <s v="Ms. Oksana "/>
    <n v="25.2"/>
    <x v="1"/>
    <n v="6.25"/>
    <x v="1"/>
    <s v="yes"/>
    <s v="No"/>
    <s v="No"/>
    <n v="1"/>
    <s v="No"/>
    <s v="11 Sep 1964"/>
    <x v="13"/>
    <n v="11837.16"/>
    <s v="tier - 3"/>
    <s v="tier - 3"/>
    <s v="R1011"/>
  </r>
  <r>
    <s v="Id927"/>
    <s v="Ms. Rebecca "/>
    <n v="22.77"/>
    <x v="2"/>
    <n v="4.47"/>
    <x v="2"/>
    <s v="yes"/>
    <s v="No"/>
    <s v="No"/>
    <n v="1"/>
    <s v="No"/>
    <s v="27 Jun 1964"/>
    <x v="13"/>
    <n v="11833.78"/>
    <s v="tier - 3"/>
    <s v="tier - 3"/>
    <s v="R1013"/>
  </r>
  <r>
    <s v="Id928"/>
    <s v="Ms. Maria "/>
    <n v="23.18"/>
    <x v="2"/>
    <n v="8.31"/>
    <x v="0"/>
    <s v="No"/>
    <s v="No"/>
    <s v="No"/>
    <n v="0"/>
    <s v="No"/>
    <s v="3 Oct 1965"/>
    <x v="11"/>
    <n v="11830.61"/>
    <s v="tier - 3"/>
    <s v="tier - 1"/>
    <s v="R1012"/>
  </r>
  <r>
    <s v="Id929"/>
    <s v="Mrs. Lisa "/>
    <n v="35.409999999999997"/>
    <x v="0"/>
    <n v="5.68"/>
    <x v="2"/>
    <s v="No"/>
    <s v="No"/>
    <s v="No"/>
    <n v="0"/>
    <s v="No"/>
    <s v="20 Nov 1982"/>
    <x v="37"/>
    <n v="11773.06"/>
    <s v="tier - 3"/>
    <s v="tier - 3"/>
    <s v="R1026"/>
  </r>
  <r>
    <s v="Id930"/>
    <s v="Mr. Steve "/>
    <n v="32.11"/>
    <x v="0"/>
    <n v="4.75"/>
    <x v="2"/>
    <s v="yes"/>
    <s v="No"/>
    <s v="No"/>
    <n v="2"/>
    <s v="No"/>
    <s v="25 Jul 1966"/>
    <x v="24"/>
    <n v="11763"/>
    <s v="tier - 3"/>
    <s v="tier - 3"/>
    <s v="R1016"/>
  </r>
  <r>
    <s v="Id931"/>
    <s v="Mrs. Tiffany "/>
    <n v="34.479999999999997"/>
    <x v="0"/>
    <n v="6.31"/>
    <x v="1"/>
    <s v="No"/>
    <s v="No"/>
    <s v="Yes"/>
    <n v="1"/>
    <s v="No"/>
    <s v="6 Nov 1979"/>
    <x v="18"/>
    <n v="11752.68"/>
    <s v="tier - 3"/>
    <s v="tier - 1"/>
    <s v="R1026"/>
  </r>
  <r>
    <s v="Id932"/>
    <s v="Mr. Greg "/>
    <n v="34.39"/>
    <x v="0"/>
    <n v="6.28"/>
    <x v="1"/>
    <s v="yes"/>
    <s v="No"/>
    <s v="No"/>
    <n v="1"/>
    <s v="No"/>
    <s v="2 Dec 1964"/>
    <x v="13"/>
    <n v="11743.93"/>
    <s v="tier - 3"/>
    <s v="tier - 1"/>
    <s v="R1012"/>
  </r>
  <r>
    <s v="Id933"/>
    <s v="Mr. Dale "/>
    <n v="26.4"/>
    <x v="1"/>
    <n v="9.2899999999999991"/>
    <x v="0"/>
    <s v="yes"/>
    <s v="No"/>
    <s v="Yes"/>
    <n v="1"/>
    <s v="No"/>
    <s v="9 Jun 1963"/>
    <x v="8"/>
    <n v="11743.3"/>
    <s v="tier - 3"/>
    <s v="tier - 3"/>
    <s v="R1013"/>
  </r>
  <r>
    <s v="Id934"/>
    <s v="Ms. Brittany "/>
    <n v="28.1"/>
    <x v="1"/>
    <n v="5.79"/>
    <x v="1"/>
    <s v="yes"/>
    <s v="No"/>
    <s v="Yes"/>
    <n v="1"/>
    <s v="No"/>
    <s v="12 Nov 1969"/>
    <x v="16"/>
    <n v="11741.73"/>
    <s v="tier - 3"/>
    <s v="tier - 1"/>
    <s v="R1011"/>
  </r>
  <r>
    <s v="Id935"/>
    <s v="Mr. Robert "/>
    <n v="27"/>
    <x v="1"/>
    <n v="4.54"/>
    <x v="2"/>
    <s v="yes"/>
    <s v="No"/>
    <s v="No"/>
    <n v="1"/>
    <s v="No"/>
    <s v="5 Sep 1988"/>
    <x v="23"/>
    <n v="11737.85"/>
    <s v="tier - 3"/>
    <s v="tier - 1"/>
    <s v="R1011"/>
  </r>
  <r>
    <s v="Id936"/>
    <s v="Mr. Cameron "/>
    <n v="28.594999999999999"/>
    <x v="1"/>
    <n v="4.68"/>
    <x v="2"/>
    <s v="yes"/>
    <s v="No"/>
    <s v="No"/>
    <n v="1"/>
    <s v="No"/>
    <s v="9 Nov 1964"/>
    <x v="13"/>
    <n v="11735.88"/>
    <s v="tier - 3"/>
    <s v="tier - 1"/>
    <s v="R1012"/>
  </r>
  <r>
    <s v="Id937"/>
    <s v="Mrs. Ulrike "/>
    <n v="36.799999999999997"/>
    <x v="0"/>
    <n v="5.88"/>
    <x v="1"/>
    <s v="No"/>
    <s v="No"/>
    <s v="No"/>
    <n v="1"/>
    <s v="No"/>
    <s v="26 Nov 1984"/>
    <x v="32"/>
    <n v="11730.82"/>
    <s v="tier - 3"/>
    <s v="tier - 3"/>
    <s v="R1026"/>
  </r>
  <r>
    <s v="Id938"/>
    <s v="Ms. Katlyn "/>
    <n v="23.75"/>
    <x v="2"/>
    <n v="5.42"/>
    <x v="2"/>
    <s v="yes"/>
    <s v="No"/>
    <s v="Yes"/>
    <n v="1"/>
    <s v="No"/>
    <s v="12 Oct 1969"/>
    <x v="16"/>
    <n v="11729.68"/>
    <s v="tier - 3"/>
    <s v="tier - 1"/>
    <s v="R1024"/>
  </r>
  <r>
    <s v="Id939"/>
    <s v="Mr. Morgan "/>
    <n v="35.619999999999997"/>
    <x v="0"/>
    <n v="4.16"/>
    <x v="2"/>
    <s v="No"/>
    <s v="No"/>
    <s v="No"/>
    <n v="0"/>
    <s v="No"/>
    <s v="21 Oct 1982"/>
    <x v="37"/>
    <n v="11712.97"/>
    <s v="tier - 3"/>
    <s v="tier - 2"/>
    <s v="R1021"/>
  </r>
  <r>
    <s v="Id940"/>
    <s v="Mr. Peter "/>
    <n v="30.69"/>
    <x v="0"/>
    <n v="7.05"/>
    <x v="0"/>
    <s v="yes"/>
    <s v="No"/>
    <s v="No"/>
    <n v="2"/>
    <s v="No"/>
    <s v="1 Dec 1970"/>
    <x v="2"/>
    <n v="11696.52"/>
    <s v="tier - 3"/>
    <s v="tier - 1"/>
    <s v="R1021"/>
  </r>
  <r>
    <s v="Id941"/>
    <s v="Ms. Chandler "/>
    <n v="35.799999999999997"/>
    <x v="0"/>
    <n v="5.63"/>
    <x v="2"/>
    <s v="yes"/>
    <s v="No"/>
    <s v="No"/>
    <n v="2"/>
    <s v="No"/>
    <s v="9 Nov 1966"/>
    <x v="24"/>
    <n v="11674.13"/>
    <s v="tier - 3"/>
    <s v="tier - 1"/>
    <s v="R1011"/>
  </r>
  <r>
    <s v="Id942"/>
    <s v="Ms. Silvana "/>
    <n v="28.785"/>
    <x v="1"/>
    <n v="4.24"/>
    <x v="2"/>
    <s v="yes"/>
    <s v="No"/>
    <s v="No"/>
    <n v="2"/>
    <s v="No"/>
    <s v="23 Aug 1966"/>
    <x v="24"/>
    <n v="11658.38"/>
    <s v="tier - 3"/>
    <s v="tier - 3"/>
    <s v="R1024"/>
  </r>
  <r>
    <s v="Id943"/>
    <s v="Ms. Natty "/>
    <n v="28.594999999999999"/>
    <x v="1"/>
    <n v="4.96"/>
    <x v="2"/>
    <s v="yes"/>
    <s v="No"/>
    <s v="No"/>
    <n v="2"/>
    <s v="No"/>
    <s v="6 Jul 1966"/>
    <x v="24"/>
    <n v="11658.12"/>
    <s v="tier - 3"/>
    <s v="tier - 1"/>
    <s v="R1024"/>
  </r>
  <r>
    <s v="Id944"/>
    <s v="Mr. Nicholas "/>
    <n v="48.75"/>
    <x v="0"/>
    <n v="4.34"/>
    <x v="2"/>
    <s v="No"/>
    <s v="No"/>
    <s v="No"/>
    <n v="0"/>
    <s v="No"/>
    <s v="20 Jul 1994"/>
    <x v="6"/>
    <n v="11657.81"/>
    <s v="tier - 3"/>
    <s v="tier - 2"/>
    <s v="R1023"/>
  </r>
  <r>
    <s v="Id945"/>
    <s v="Ms. Rebecca "/>
    <n v="28.31"/>
    <x v="1"/>
    <n v="5.43"/>
    <x v="2"/>
    <s v="yes"/>
    <s v="No"/>
    <s v="No"/>
    <n v="2"/>
    <s v="No"/>
    <s v="4 Oct 1966"/>
    <x v="24"/>
    <n v="11657.72"/>
    <s v="tier - 3"/>
    <s v="tier - 2"/>
    <s v="R1024"/>
  </r>
  <r>
    <s v="Id946"/>
    <s v="Mr. John "/>
    <n v="38.39"/>
    <x v="0"/>
    <n v="8.33"/>
    <x v="0"/>
    <s v="yes"/>
    <s v="No"/>
    <s v="No"/>
    <n v="1"/>
    <s v="No"/>
    <s v="17 Jul 1986"/>
    <x v="26"/>
    <n v="11625.11"/>
    <s v="tier - 3"/>
    <s v="tier - 3"/>
    <s v="R1022"/>
  </r>
  <r>
    <s v="Id947"/>
    <s v="Mr. Antony "/>
    <n v="25.87"/>
    <x v="1"/>
    <n v="5.63"/>
    <x v="2"/>
    <s v="yes"/>
    <s v="No"/>
    <s v="No"/>
    <n v="1"/>
    <s v="No"/>
    <s v="20 Jun 1964"/>
    <x v="13"/>
    <n v="11602.75"/>
    <s v="tier - 3"/>
    <s v="tier - 1"/>
    <s v="R1020"/>
  </r>
  <r>
    <s v="Id948"/>
    <s v="Mr. Eric "/>
    <n v="43.7"/>
    <x v="0"/>
    <n v="7.23"/>
    <x v="0"/>
    <s v="No"/>
    <s v="No"/>
    <s v="No"/>
    <n v="0"/>
    <s v="No"/>
    <s v="6 Nov 1965"/>
    <x v="11"/>
    <n v="11576.13"/>
    <s v="tier - 3"/>
    <s v="tier - 3"/>
    <s v="R1011"/>
  </r>
  <r>
    <s v="Id949"/>
    <s v="Mr. Erik "/>
    <n v="40.945"/>
    <x v="0"/>
    <n v="10.57"/>
    <x v="0"/>
    <s v="No"/>
    <s v="No"/>
    <s v="No"/>
    <n v="0"/>
    <s v="No"/>
    <s v="25 Dec 1965"/>
    <x v="11"/>
    <n v="11566.3"/>
    <s v="tier - 3"/>
    <s v="tier - 3"/>
    <s v="R1016"/>
  </r>
  <r>
    <s v="Id950"/>
    <s v="Mr. Matthew "/>
    <n v="27.94"/>
    <x v="1"/>
    <n v="7.92"/>
    <x v="0"/>
    <s v="No"/>
    <s v="No"/>
    <s v="No"/>
    <n v="0"/>
    <s v="No"/>
    <s v="27 Oct 1965"/>
    <x v="11"/>
    <n v="11554.22"/>
    <s v="tier - 3"/>
    <s v="tier - 1"/>
    <s v="R1013"/>
  </r>
  <r>
    <s v="Id951"/>
    <s v="Ms. Cassandra "/>
    <n v="31.9"/>
    <x v="0"/>
    <n v="10.119999999999999"/>
    <x v="0"/>
    <s v="No"/>
    <s v="No"/>
    <s v="No"/>
    <n v="2"/>
    <s v="No"/>
    <s v="23 Jul 1973"/>
    <x v="30"/>
    <n v="11552.9"/>
    <s v="tier - 3"/>
    <s v="tier - 2"/>
    <s v="R1011"/>
  </r>
  <r>
    <s v="Id952"/>
    <s v="Ms. Rosemary "/>
    <n v="31.64"/>
    <x v="0"/>
    <n v="7.91"/>
    <x v="0"/>
    <s v="No"/>
    <s v="No"/>
    <s v="No"/>
    <n v="0"/>
    <s v="No"/>
    <s v="1 Dec 1971"/>
    <x v="14"/>
    <n v="11540.25"/>
    <s v="tier - 3"/>
    <s v="tier - 1"/>
    <s v="R1012"/>
  </r>
  <r>
    <s v="Id953"/>
    <s v="Ms. Carrie "/>
    <n v="46.7"/>
    <x v="0"/>
    <n v="10.9"/>
    <x v="0"/>
    <s v="No"/>
    <s v="No"/>
    <s v="No"/>
    <n v="0"/>
    <s v="No"/>
    <s v="14 Nov 1968"/>
    <x v="0"/>
    <n v="11538.42"/>
    <s v="tier - 3"/>
    <s v="tier - 1"/>
    <s v="R1011"/>
  </r>
  <r>
    <s v="Id954"/>
    <s v="Mr. Gerardo "/>
    <n v="18.335000000000001"/>
    <x v="3"/>
    <n v="11.83"/>
    <x v="0"/>
    <s v="No"/>
    <s v="No"/>
    <s v="No"/>
    <n v="0"/>
    <s v="No"/>
    <s v="3 Oct 1965"/>
    <x v="11"/>
    <n v="11534.87"/>
    <s v="tier - 3"/>
    <s v="tier - 1"/>
    <s v="R1017"/>
  </r>
  <r>
    <s v="Id955"/>
    <s v="Mr. Matthew "/>
    <n v="31.24"/>
    <x v="0"/>
    <n v="7.42"/>
    <x v="0"/>
    <s v="yes"/>
    <s v="No"/>
    <s v="No"/>
    <n v="2"/>
    <s v="No"/>
    <s v="23 Jul 1970"/>
    <x v="2"/>
    <n v="11530.12"/>
    <s v="tier - 3"/>
    <s v="tier - 1"/>
    <s v="R1012"/>
  </r>
  <r>
    <s v="Id956"/>
    <s v="Mrs. Meghan "/>
    <n v="39.22"/>
    <x v="0"/>
    <n v="5.62"/>
    <x v="2"/>
    <s v="yes"/>
    <s v="No"/>
    <s v="No"/>
    <n v="1"/>
    <s v="No"/>
    <s v="12 Jun 1988"/>
    <x v="23"/>
    <n v="11524.25"/>
    <s v="tier - 3"/>
    <s v="tier - 1"/>
    <s v="R1026"/>
  </r>
  <r>
    <s v="Id957"/>
    <s v="Mr. Eric "/>
    <n v="24.414999999999999"/>
    <x v="2"/>
    <n v="7.16"/>
    <x v="0"/>
    <s v="No"/>
    <s v="No"/>
    <s v="No"/>
    <n v="0"/>
    <s v="No"/>
    <s v="19 Dec 1971"/>
    <x v="14"/>
    <n v="11520.1"/>
    <s v="tier - 3"/>
    <s v="tier - 1"/>
    <s v="R1012"/>
  </r>
  <r>
    <s v="Id958"/>
    <s v="Ms. Lisa "/>
    <n v="32.299999999999997"/>
    <x v="0"/>
    <n v="9.89"/>
    <x v="0"/>
    <s v="No"/>
    <s v="No"/>
    <s v="No"/>
    <n v="0"/>
    <s v="No"/>
    <s v="24 Jun 1968"/>
    <x v="0"/>
    <n v="11512.41"/>
    <s v="tier - 3"/>
    <s v="tier - 1"/>
    <s v="R1024"/>
  </r>
  <r>
    <s v="Id959"/>
    <s v="Mrs. Jane "/>
    <n v="39.94"/>
    <x v="0"/>
    <n v="5.14"/>
    <x v="2"/>
    <s v="No"/>
    <s v="No"/>
    <s v="No"/>
    <n v="0"/>
    <s v="No"/>
    <s v="6 Oct 1989"/>
    <x v="4"/>
    <n v="11511.61"/>
    <s v="tier - 3"/>
    <s v="tier - 3"/>
    <s v="R1026"/>
  </r>
  <r>
    <s v="Id960"/>
    <s v="Ms. Allison "/>
    <n v="30"/>
    <x v="0"/>
    <n v="5.61"/>
    <x v="2"/>
    <s v="yes"/>
    <s v="No"/>
    <s v="Yes"/>
    <n v="1"/>
    <s v="No"/>
    <s v="11 Aug 1969"/>
    <x v="16"/>
    <n v="11497.69"/>
    <s v="tier - 3"/>
    <s v="tier - 1"/>
    <s v="R1012"/>
  </r>
  <r>
    <s v="Id961"/>
    <s v="Mrs. Sarah "/>
    <n v="35.340000000000003"/>
    <x v="0"/>
    <n v="5.51"/>
    <x v="2"/>
    <s v="yes"/>
    <s v="No"/>
    <s v="Yes"/>
    <n v="1"/>
    <s v="No"/>
    <s v="7 Jun 1983"/>
    <x v="37"/>
    <n v="11492.46"/>
    <s v="tier - 3"/>
    <s v="tier - 3"/>
    <s v="R1026"/>
  </r>
  <r>
    <s v="Id962"/>
    <s v="Mr. Philip "/>
    <n v="32.204999999999998"/>
    <x v="0"/>
    <n v="8.3800000000000008"/>
    <x v="0"/>
    <s v="yes"/>
    <s v="No"/>
    <s v="No"/>
    <n v="2"/>
    <s v="No"/>
    <s v="13 Oct 1970"/>
    <x v="2"/>
    <n v="11488.32"/>
    <s v="tier - 3"/>
    <s v="tier - 1"/>
    <s v="R1014"/>
  </r>
  <r>
    <s v="Id963"/>
    <s v="Ms. Jillian "/>
    <n v="33.880000000000003"/>
    <x v="0"/>
    <n v="4.68"/>
    <x v="2"/>
    <s v="No"/>
    <s v="yes"/>
    <s v="No"/>
    <n v="1"/>
    <s v="No"/>
    <s v="10 Sep 2004"/>
    <x v="41"/>
    <n v="11482.63"/>
    <s v="tier - 3"/>
    <s v="tier - 2"/>
    <s v="R1013"/>
  </r>
  <r>
    <s v="Id964"/>
    <s v="Mrs. Laura "/>
    <n v="26.63"/>
    <x v="1"/>
    <n v="4.3600000000000003"/>
    <x v="2"/>
    <s v="yes"/>
    <s v="No"/>
    <s v="No"/>
    <n v="2"/>
    <s v="No"/>
    <s v="7 Sep 1966"/>
    <x v="24"/>
    <n v="11478.14"/>
    <s v="tier - 3"/>
    <s v="tier - 2"/>
    <s v="R1025"/>
  </r>
  <r>
    <s v="Id965"/>
    <s v="Ms. Megan "/>
    <n v="28.7"/>
    <x v="1"/>
    <n v="7.74"/>
    <x v="0"/>
    <s v="No"/>
    <s v="No"/>
    <s v="No"/>
    <n v="0"/>
    <s v="No"/>
    <s v="23 Jun 1965"/>
    <x v="11"/>
    <n v="11455.28"/>
    <s v="tier - 3"/>
    <s v="tier - 2"/>
    <s v="R1011"/>
  </r>
  <r>
    <s v="Id966"/>
    <s v="Ms. Shannon "/>
    <n v="25.65"/>
    <x v="1"/>
    <n v="4.05"/>
    <x v="2"/>
    <s v="yes"/>
    <s v="No"/>
    <s v="No"/>
    <n v="2"/>
    <s v="No"/>
    <s v="14 Jun 1966"/>
    <x v="24"/>
    <n v="11454.02"/>
    <s v="tier - 3"/>
    <s v="tier - 1"/>
    <s v="R1012"/>
  </r>
  <r>
    <s v="Id967"/>
    <s v="Ms. Rachelle "/>
    <n v="36.384999999999998"/>
    <x v="0"/>
    <n v="11.49"/>
    <x v="0"/>
    <s v="No"/>
    <s v="No"/>
    <s v="No"/>
    <n v="0"/>
    <s v="No"/>
    <s v="12 Sep 1971"/>
    <x v="14"/>
    <n v="11436.74"/>
    <s v="tier - 3"/>
    <s v="tier - 3"/>
    <s v="R1012"/>
  </r>
  <r>
    <s v="Id968"/>
    <s v="Mr. Casey "/>
    <n v="34.69"/>
    <x v="0"/>
    <n v="5.65"/>
    <x v="2"/>
    <s v="No"/>
    <s v="No"/>
    <s v="No"/>
    <n v="0"/>
    <s v="No"/>
    <s v="17 Jul 1980"/>
    <x v="25"/>
    <n v="11435.74"/>
    <s v="tier - 3"/>
    <s v="tier - 3"/>
    <s v="R1021"/>
  </r>
  <r>
    <s v="Id969"/>
    <s v="Ms. Jessica "/>
    <n v="37.68"/>
    <x v="0"/>
    <n v="4.29"/>
    <x v="2"/>
    <s v="yes"/>
    <s v="No"/>
    <s v="No"/>
    <n v="0"/>
    <s v="No"/>
    <s v="9 Jun 1985"/>
    <x v="17"/>
    <n v="11419.49"/>
    <s v="tier - 3"/>
    <s v="tier - 1"/>
    <s v="R1012"/>
  </r>
  <r>
    <s v="Id970"/>
    <s v="Mr. Brandon "/>
    <n v="35.49"/>
    <x v="0"/>
    <n v="4.74"/>
    <x v="2"/>
    <s v="yes"/>
    <s v="No"/>
    <s v="Yes"/>
    <n v="1"/>
    <s v="No"/>
    <s v="23 Oct 1983"/>
    <x v="33"/>
    <n v="11412.02"/>
    <s v="tier - 3"/>
    <s v="tier - 1"/>
    <s v="R1021"/>
  </r>
  <r>
    <s v="Id971"/>
    <s v="Ms. Melissa "/>
    <n v="44.7"/>
    <x v="0"/>
    <n v="7.6"/>
    <x v="0"/>
    <s v="yes"/>
    <s v="No"/>
    <s v="No"/>
    <n v="2"/>
    <s v="No"/>
    <s v="7 Oct 1970"/>
    <x v="2"/>
    <n v="11411.69"/>
    <s v="tier - 3"/>
    <s v="tier - 2"/>
    <s v="R1011"/>
  </r>
  <r>
    <s v="Id972"/>
    <s v="Ms. Danielle "/>
    <n v="38.380000000000003"/>
    <x v="0"/>
    <n v="8.5"/>
    <x v="0"/>
    <s v="yes"/>
    <s v="No"/>
    <s v="No"/>
    <n v="2"/>
    <s v="No"/>
    <s v="2 Oct 1970"/>
    <x v="2"/>
    <n v="11396.9"/>
    <s v="tier - 3"/>
    <s v="tier - 3"/>
    <s v="R1024"/>
  </r>
  <r>
    <s v="Id973"/>
    <s v="Mr. Matthew "/>
    <n v="35.244999999999997"/>
    <x v="0"/>
    <n v="11.22"/>
    <x v="0"/>
    <s v="yes"/>
    <s v="No"/>
    <s v="No"/>
    <n v="0"/>
    <s v="No"/>
    <s v="19 Dec 1967"/>
    <x v="22"/>
    <n v="11394.07"/>
    <s v="tier - 3"/>
    <s v="tier - 1"/>
    <s v="R1018"/>
  </r>
  <r>
    <s v="Id974"/>
    <s v="Mrs. Bettina "/>
    <n v="49.84"/>
    <x v="0"/>
    <n v="5.0999999999999996"/>
    <x v="2"/>
    <s v="yes"/>
    <s v="No"/>
    <s v="Yes"/>
    <n v="1"/>
    <s v="No"/>
    <s v="28 Jul 1997"/>
    <x v="31"/>
    <n v="11388.27"/>
    <s v="tier - 3"/>
    <s v="tier - 2"/>
    <s v="R1026"/>
  </r>
  <r>
    <s v="Id975"/>
    <s v="Mr. Alexander "/>
    <n v="49.06"/>
    <x v="0"/>
    <n v="5.43"/>
    <x v="2"/>
    <s v="yes"/>
    <s v="No"/>
    <s v="No"/>
    <n v="1"/>
    <s v="No"/>
    <s v="13 Jun 1964"/>
    <x v="13"/>
    <n v="11381.33"/>
    <s v="tier - 3"/>
    <s v="tier - 2"/>
    <s v="R1013"/>
  </r>
  <r>
    <s v="Id976"/>
    <s v="Mrs. Holli "/>
    <n v="30.88"/>
    <x v="0"/>
    <n v="5.82"/>
    <x v="1"/>
    <s v="No"/>
    <s v="No"/>
    <s v="No"/>
    <n v="2"/>
    <s v="No"/>
    <s v="6 Dec 1972"/>
    <x v="28"/>
    <n v="11378.57"/>
    <s v="tier - 3"/>
    <s v="tier - 2"/>
    <s v="R1025"/>
  </r>
  <r>
    <s v="Id977"/>
    <s v="Mrs. Heather "/>
    <n v="33.35"/>
    <x v="0"/>
    <n v="6.05"/>
    <x v="1"/>
    <s v="No"/>
    <s v="No"/>
    <s v="Yes"/>
    <n v="1"/>
    <s v="No"/>
    <s v="7 Jun 1979"/>
    <x v="9"/>
    <n v="11369.39"/>
    <s v="tier - 3"/>
    <s v="tier - 1"/>
    <s v="R1026"/>
  </r>
  <r>
    <s v="Id978"/>
    <s v="Mr. Kyle "/>
    <n v="38"/>
    <x v="0"/>
    <n v="6.38"/>
    <x v="1"/>
    <s v="yes"/>
    <s v="No"/>
    <s v="No"/>
    <n v="1"/>
    <s v="No"/>
    <s v="13 Dec 1964"/>
    <x v="13"/>
    <n v="11365.95"/>
    <s v="tier - 3"/>
    <s v="tier - 2"/>
    <s v="R1011"/>
  </r>
  <r>
    <s v="Id979"/>
    <s v="Mr. Thomas "/>
    <n v="36.08"/>
    <x v="0"/>
    <n v="5.73"/>
    <x v="1"/>
    <s v="yes"/>
    <s v="No"/>
    <s v="No"/>
    <n v="1"/>
    <s v="No"/>
    <s v="3 Jul 1964"/>
    <x v="13"/>
    <n v="11363.28"/>
    <s v="tier - 3"/>
    <s v="tier - 1"/>
    <s v="R1013"/>
  </r>
  <r>
    <s v="Id980"/>
    <s v="Mr. Chris "/>
    <n v="35.700000000000003"/>
    <x v="0"/>
    <n v="5.47"/>
    <x v="2"/>
    <s v="yes"/>
    <s v="No"/>
    <s v="No"/>
    <n v="1"/>
    <s v="No"/>
    <s v="4 Jul 1964"/>
    <x v="13"/>
    <n v="11362.76"/>
    <s v="tier - 3"/>
    <s v="tier - 1"/>
    <s v="R1011"/>
  </r>
  <r>
    <s v="Id981"/>
    <s v="Mr. Graham "/>
    <n v="34.01"/>
    <x v="0"/>
    <n v="11.3"/>
    <x v="0"/>
    <s v="No"/>
    <s v="No"/>
    <s v="No"/>
    <n v="0"/>
    <s v="No"/>
    <s v="26 Sep 1965"/>
    <x v="11"/>
    <n v="11356.66"/>
    <s v="tier - 3"/>
    <s v="tier - 3"/>
    <s v="R1012"/>
  </r>
  <r>
    <s v="Id982"/>
    <s v="Mr. Garrett "/>
    <n v="31.54"/>
    <x v="0"/>
    <n v="6.72"/>
    <x v="0"/>
    <s v="No"/>
    <s v="No"/>
    <s v="No"/>
    <n v="0"/>
    <s v="No"/>
    <s v="29 Nov 1965"/>
    <x v="11"/>
    <n v="11353.23"/>
    <s v="tier - 3"/>
    <s v="tier - 1"/>
    <s v="R1012"/>
  </r>
  <r>
    <s v="Id983"/>
    <s v="Mr. Andrew "/>
    <n v="23.3"/>
    <x v="2"/>
    <n v="5.36"/>
    <x v="2"/>
    <s v="yes"/>
    <s v="No"/>
    <s v="No"/>
    <n v="1"/>
    <s v="No"/>
    <s v="12 Jul 1964"/>
    <x v="13"/>
    <n v="11345.52"/>
    <s v="tier - 3"/>
    <s v="tier - 3"/>
    <s v="R1011"/>
  </r>
  <r>
    <s v="Id984"/>
    <s v="Mrs. Annabelle "/>
    <n v="27.75"/>
    <x v="1"/>
    <n v="9.8800000000000008"/>
    <x v="0"/>
    <s v="No"/>
    <s v="No"/>
    <s v="No"/>
    <n v="0"/>
    <s v="No"/>
    <s v="2 Nov 1968"/>
    <x v="0"/>
    <n v="11344.32"/>
    <s v="tier - 3"/>
    <s v="tier - 2"/>
    <s v="R1025"/>
  </r>
  <r>
    <s v="Id985"/>
    <s v="Mr. Daniel "/>
    <n v="42.46"/>
    <x v="0"/>
    <n v="4.1100000000000003"/>
    <x v="2"/>
    <s v="No"/>
    <s v="No"/>
    <s v="No"/>
    <n v="0"/>
    <s v="No"/>
    <s v="19 Aug 1989"/>
    <x v="4"/>
    <n v="11326.71"/>
    <s v="tier - 3"/>
    <s v="tier - 3"/>
    <s v="R1013"/>
  </r>
  <r>
    <s v="Id986"/>
    <s v="Ms. Deanne "/>
    <n v="54.47"/>
    <x v="0"/>
    <n v="7.48"/>
    <x v="0"/>
    <s v="No"/>
    <s v="No"/>
    <s v="No"/>
    <n v="0"/>
    <s v="No"/>
    <s v="20 Sep 2002"/>
    <x v="43"/>
    <n v="11321.49"/>
    <s v="tier - 3"/>
    <s v="tier - 3"/>
    <s v="R1012"/>
  </r>
  <r>
    <s v="Id987"/>
    <s v="Ms. Carrie "/>
    <n v="24.93"/>
    <x v="1"/>
    <n v="9.18"/>
    <x v="0"/>
    <s v="yes"/>
    <s v="No"/>
    <s v="Yes"/>
    <n v="1"/>
    <s v="No"/>
    <s v="11 Jul 1963"/>
    <x v="8"/>
    <n v="11319.12"/>
    <s v="tier - 3"/>
    <s v="tier - 1"/>
    <s v="R1012"/>
  </r>
  <r>
    <s v="Id988"/>
    <s v="Mrs. Suzanne "/>
    <n v="48.12"/>
    <x v="0"/>
    <n v="4.51"/>
    <x v="2"/>
    <s v="yes"/>
    <s v="No"/>
    <s v="No"/>
    <n v="1"/>
    <s v="No"/>
    <s v="10 Dec 1995"/>
    <x v="40"/>
    <n v="11318.57"/>
    <s v="tier - 3"/>
    <s v="tier - 2"/>
    <s v="R1026"/>
  </r>
  <r>
    <s v="Id989"/>
    <s v="Ms. Jasmine "/>
    <n v="24.91"/>
    <x v="1"/>
    <n v="7.33"/>
    <x v="0"/>
    <s v="yes"/>
    <s v="No"/>
    <s v="Yes"/>
    <n v="1"/>
    <s v="No"/>
    <s v="22 Nov 1963"/>
    <x v="8"/>
    <n v="11312.33"/>
    <s v="tier - 3"/>
    <s v="tier - 3"/>
    <s v="R1012"/>
  </r>
  <r>
    <s v="Id990"/>
    <s v="Ms. Jennifer "/>
    <n v="27.645"/>
    <x v="1"/>
    <n v="10.56"/>
    <x v="0"/>
    <s v="No"/>
    <s v="No"/>
    <s v="No"/>
    <n v="0"/>
    <s v="No"/>
    <s v="6 Oct 1968"/>
    <x v="0"/>
    <n v="11305.93"/>
    <s v="tier - 3"/>
    <s v="tier - 1"/>
    <s v="R1012"/>
  </r>
  <r>
    <s v="Id991"/>
    <s v="Ms. Tracie "/>
    <n v="33.700000000000003"/>
    <x v="0"/>
    <n v="4.01"/>
    <x v="2"/>
    <s v="No"/>
    <s v="No"/>
    <s v="No"/>
    <n v="2"/>
    <s v="No"/>
    <s v="25 Sep 1972"/>
    <x v="28"/>
    <n v="11299.34"/>
    <s v="tier - 3"/>
    <s v="tier - 2"/>
    <s v="R1011"/>
  </r>
  <r>
    <s v="Id992"/>
    <s v="Mr. Tristan "/>
    <n v="38.93"/>
    <x v="0"/>
    <n v="5.64"/>
    <x v="2"/>
    <s v="yes"/>
    <s v="No"/>
    <s v="No"/>
    <n v="1"/>
    <s v="No"/>
    <s v="14 Nov 1988"/>
    <x v="23"/>
    <n v="11294.57"/>
    <s v="tier - 3"/>
    <s v="tier - 1"/>
    <s v="R1022"/>
  </r>
  <r>
    <s v="Id993"/>
    <s v="Mr. Peiweng "/>
    <n v="32.774999999999999"/>
    <x v="0"/>
    <n v="8.02"/>
    <x v="0"/>
    <s v="yes"/>
    <s v="No"/>
    <s v="No"/>
    <n v="2"/>
    <s v="No"/>
    <s v="22 Jun 1970"/>
    <x v="2"/>
    <n v="11289.11"/>
    <s v="tier - 3"/>
    <s v="tier - 1"/>
    <s v="R1012"/>
  </r>
  <r>
    <s v="Id994"/>
    <s v="Ms. Theresa "/>
    <n v="29.83"/>
    <x v="1"/>
    <n v="7.2"/>
    <x v="0"/>
    <s v="yes"/>
    <s v="No"/>
    <s v="No"/>
    <n v="0"/>
    <s v="No"/>
    <s v="14 Jun 1967"/>
    <x v="22"/>
    <n v="11286.54"/>
    <s v="tier - 3"/>
    <s v="tier - 3"/>
    <s v="R1024"/>
  </r>
  <r>
    <s v="Id995"/>
    <s v="Mr. Daniel "/>
    <n v="28.31"/>
    <x v="1"/>
    <n v="4.55"/>
    <x v="2"/>
    <s v="No"/>
    <s v="yes"/>
    <s v="No"/>
    <n v="1"/>
    <s v="No"/>
    <s v="4 Oct 2004"/>
    <x v="41"/>
    <n v="11272.33"/>
    <s v="tier - 3"/>
    <s v="tier - 2"/>
    <s v="R1019"/>
  </r>
  <r>
    <s v="Id996"/>
    <s v="Mrs. Courtney "/>
    <n v="29.79"/>
    <x v="1"/>
    <n v="9.0299999999999994"/>
    <x v="0"/>
    <s v="No"/>
    <s v="No"/>
    <s v="No"/>
    <n v="0"/>
    <s v="No"/>
    <s v="26 Dec 1971"/>
    <x v="14"/>
    <n v="11265.71"/>
    <s v="tier - 3"/>
    <s v="tier - 1"/>
    <s v="R1025"/>
  </r>
  <r>
    <s v="Id997"/>
    <s v="Mr. Jose "/>
    <n v="36.6"/>
    <x v="0"/>
    <n v="5.2"/>
    <x v="2"/>
    <s v="yes"/>
    <s v="No"/>
    <s v="Yes"/>
    <n v="1"/>
    <s v="No"/>
    <s v="11 Oct 1969"/>
    <x v="16"/>
    <n v="11264.54"/>
    <s v="tier - 3"/>
    <s v="tier - 2"/>
    <s v="R1011"/>
  </r>
  <r>
    <s v="Id998"/>
    <s v="Mrs. Lauren "/>
    <n v="35.93"/>
    <x v="0"/>
    <n v="8.3000000000000007"/>
    <x v="0"/>
    <s v="yes"/>
    <s v="No"/>
    <s v="No"/>
    <n v="0"/>
    <s v="No"/>
    <s v="2 Oct 1981"/>
    <x v="36"/>
    <n v="11255.29"/>
    <s v="tier - 3"/>
    <s v="tier - 1"/>
    <s v="R1026"/>
  </r>
  <r>
    <s v="Id999"/>
    <s v="Mr. Jonathon "/>
    <n v="28.6"/>
    <x v="1"/>
    <n v="5.56"/>
    <x v="2"/>
    <s v="yes"/>
    <s v="No"/>
    <s v="Yes"/>
    <n v="1"/>
    <s v="No"/>
    <s v="20 Aug 1969"/>
    <x v="16"/>
    <n v="11253.42"/>
    <s v="tier - 3"/>
    <s v="tier - 1"/>
    <s v="R1011"/>
  </r>
  <r>
    <s v="Id1000"/>
    <s v="Mrs. Stephanie "/>
    <n v="39.17"/>
    <x v="0"/>
    <n v="4.1500000000000004"/>
    <x v="2"/>
    <s v="No"/>
    <s v="No"/>
    <s v="No"/>
    <n v="0"/>
    <s v="No"/>
    <s v="17 Dec 1989"/>
    <x v="4"/>
    <n v="11250.43"/>
    <s v="tier - 3"/>
    <s v="tier - 2"/>
    <s v="R1026"/>
  </r>
  <r>
    <s v="Id1001"/>
    <s v="Mr. Patrick "/>
    <n v="26.41"/>
    <x v="1"/>
    <n v="5.99"/>
    <x v="1"/>
    <s v="yes"/>
    <s v="No"/>
    <s v="Yes"/>
    <n v="1"/>
    <s v="No"/>
    <s v="30 Dec 1969"/>
    <x v="16"/>
    <n v="11244.38"/>
    <s v="tier - 3"/>
    <s v="tier - 1"/>
    <s v="R1016"/>
  </r>
  <r>
    <s v="Id1002"/>
    <s v="Mrs. Krista "/>
    <n v="30.63"/>
    <x v="0"/>
    <n v="5.8"/>
    <x v="1"/>
    <s v="yes"/>
    <s v="No"/>
    <s v="No"/>
    <n v="0"/>
    <s v="No"/>
    <s v="28 Jun 1976"/>
    <x v="1"/>
    <n v="11217.35"/>
    <s v="tier - 3"/>
    <s v="tier - 2"/>
    <s v="R1025"/>
  </r>
  <r>
    <s v="Id1003"/>
    <s v="Ms. Jenessa "/>
    <n v="31.73"/>
    <x v="0"/>
    <n v="7.32"/>
    <x v="0"/>
    <s v="yes"/>
    <s v="No"/>
    <s v="No"/>
    <n v="2"/>
    <s v="No"/>
    <s v="14 Jun 1970"/>
    <x v="2"/>
    <n v="11187.66"/>
    <s v="tier - 3"/>
    <s v="tier - 2"/>
    <s v="R1012"/>
  </r>
  <r>
    <s v="Id1004"/>
    <s v="Mr. Ryan "/>
    <n v="30.7"/>
    <x v="0"/>
    <n v="5.16"/>
    <x v="2"/>
    <s v="No"/>
    <s v="No"/>
    <s v="No"/>
    <n v="2"/>
    <s v="No"/>
    <s v="3 Sep 1972"/>
    <x v="28"/>
    <n v="11186.2"/>
    <s v="tier - 3"/>
    <s v="tier - 2"/>
    <s v="R1021"/>
  </r>
  <r>
    <s v="Id1005"/>
    <s v="Mr. Thomas "/>
    <n v="25.934999999999999"/>
    <x v="1"/>
    <n v="5.96"/>
    <x v="1"/>
    <s v="yes"/>
    <s v="No"/>
    <s v="No"/>
    <n v="2"/>
    <s v="No"/>
    <s v="6 Aug 1966"/>
    <x v="24"/>
    <n v="11165.42"/>
    <s v="tier - 3"/>
    <s v="tier - 1"/>
    <s v="R1016"/>
  </r>
  <r>
    <s v="Id1006"/>
    <s v="Ms. Amanda "/>
    <n v="35.9"/>
    <x v="0"/>
    <n v="4.8499999999999996"/>
    <x v="2"/>
    <s v="yes"/>
    <s v="No"/>
    <s v="Yes"/>
    <n v="1"/>
    <s v="No"/>
    <s v="25 Jun 1969"/>
    <x v="16"/>
    <n v="11163.57"/>
    <s v="tier - 3"/>
    <s v="tier - 2"/>
    <s v="R1011"/>
  </r>
  <r>
    <s v="Id1007"/>
    <s v="Ms. Teresa "/>
    <n v="26.7"/>
    <x v="1"/>
    <n v="5.09"/>
    <x v="2"/>
    <s v="yes"/>
    <s v="No"/>
    <s v="Yes"/>
    <n v="1"/>
    <s v="No"/>
    <s v="30 Nov 1969"/>
    <x v="16"/>
    <n v="11150.78"/>
    <s v="tier - 3"/>
    <s v="tier - 2"/>
    <s v="R1011"/>
  </r>
  <r>
    <s v="Id1008"/>
    <s v="Mr. Dorian "/>
    <n v="33.71"/>
    <x v="0"/>
    <n v="4.9400000000000004"/>
    <x v="2"/>
    <s v="No"/>
    <s v="No"/>
    <s v="No"/>
    <n v="0"/>
    <s v="No"/>
    <s v="20 Aug 1980"/>
    <x v="25"/>
    <n v="11103.33"/>
    <s v="tier - 3"/>
    <s v="tier - 1"/>
    <s v="R1021"/>
  </r>
  <r>
    <s v="Id1009"/>
    <s v="Ms. Amy "/>
    <n v="41.91"/>
    <x v="0"/>
    <n v="4.92"/>
    <x v="2"/>
    <s v="yes"/>
    <s v="No"/>
    <s v="No"/>
    <n v="2"/>
    <s v="No"/>
    <s v="5 Jul 1966"/>
    <x v="24"/>
    <n v="11093.62"/>
    <s v="tier - 3"/>
    <s v="tier - 1"/>
    <s v="R1013"/>
  </r>
  <r>
    <s v="Id1010"/>
    <s v="Ms. Aberu "/>
    <n v="39.82"/>
    <x v="0"/>
    <n v="6.05"/>
    <x v="1"/>
    <s v="yes"/>
    <s v="No"/>
    <s v="No"/>
    <n v="2"/>
    <s v="No"/>
    <s v="9 Sep 1966"/>
    <x v="24"/>
    <n v="11090.72"/>
    <s v="tier - 3"/>
    <s v="tier - 1"/>
    <s v="R1013"/>
  </r>
  <r>
    <s v="Id1011"/>
    <s v="Ms. Ashley "/>
    <n v="28.12"/>
    <x v="1"/>
    <n v="4.67"/>
    <x v="2"/>
    <s v="No"/>
    <s v="No"/>
    <s v="No"/>
    <n v="2"/>
    <s v="No"/>
    <s v="7 Oct 1972"/>
    <x v="28"/>
    <n v="11085.59"/>
    <s v="tier - 3"/>
    <s v="tier - 2"/>
    <s v="R1012"/>
  </r>
  <r>
    <s v="Id1012"/>
    <s v="Ms. Anna "/>
    <n v="26.98"/>
    <x v="1"/>
    <n v="9.81"/>
    <x v="0"/>
    <s v="yes"/>
    <s v="No"/>
    <s v="No"/>
    <n v="0"/>
    <s v="No"/>
    <s v="4 Sep 1967"/>
    <x v="22"/>
    <n v="11082.58"/>
    <s v="tier - 3"/>
    <s v="tier - 2"/>
    <s v="R1012"/>
  </r>
  <r>
    <s v="Id1013"/>
    <s v="Ms. Tania "/>
    <n v="27.2"/>
    <x v="1"/>
    <n v="6.06"/>
    <x v="1"/>
    <s v="yes"/>
    <s v="No"/>
    <s v="No"/>
    <n v="2"/>
    <s v="No"/>
    <s v="20 Nov 1966"/>
    <x v="24"/>
    <n v="11073.18"/>
    <s v="tier - 3"/>
    <s v="tier - 3"/>
    <s v="R1011"/>
  </r>
  <r>
    <s v="Id1014"/>
    <s v="Ms. Ashley "/>
    <n v="25.3"/>
    <x v="1"/>
    <n v="5.19"/>
    <x v="2"/>
    <s v="yes"/>
    <s v="No"/>
    <s v="No"/>
    <n v="2"/>
    <s v="No"/>
    <s v="7 Nov 1966"/>
    <x v="24"/>
    <n v="11070.54"/>
    <s v="tier - 3"/>
    <s v="tier - 3"/>
    <s v="R1011"/>
  </r>
  <r>
    <s v="Id1015"/>
    <s v="Ms. Aleksandra "/>
    <n v="30.25"/>
    <x v="0"/>
    <n v="10.16"/>
    <x v="0"/>
    <s v="No"/>
    <s v="No"/>
    <s v="No"/>
    <n v="0"/>
    <s v="No"/>
    <s v="9 Nov 1971"/>
    <x v="14"/>
    <n v="11068.77"/>
    <s v="tier - 3"/>
    <s v="tier - 2"/>
    <s v="R1012"/>
  </r>
  <r>
    <s v="Id1016"/>
    <s v="Ms. Valery "/>
    <n v="54"/>
    <x v="0"/>
    <n v="4.68"/>
    <x v="2"/>
    <s v="yes"/>
    <s v="yes"/>
    <s v="No"/>
    <n v="2"/>
    <s v="No"/>
    <s v="18 Sep 2000"/>
    <x v="21"/>
    <n v="11068.7"/>
    <s v="tier - 3"/>
    <s v="tier - 1"/>
    <s v="R1011"/>
  </r>
  <r>
    <s v="Id1017"/>
    <s v="Mrs. Joanna "/>
    <n v="51.86"/>
    <x v="0"/>
    <n v="5.32"/>
    <x v="2"/>
    <s v="yes"/>
    <s v="No"/>
    <s v="No"/>
    <n v="0"/>
    <s v="No"/>
    <s v="17 Dec 2001"/>
    <x v="47"/>
    <n v="11046.02"/>
    <s v="tier - 3"/>
    <s v="tier - 1"/>
    <s v="R1026"/>
  </r>
  <r>
    <s v="Id1018"/>
    <s v="Mrs. Stefanie "/>
    <n v="31.39"/>
    <x v="0"/>
    <n v="6.99"/>
    <x v="0"/>
    <s v="No"/>
    <s v="No"/>
    <s v="No"/>
    <n v="0"/>
    <s v="No"/>
    <s v="30 Aug 1974"/>
    <x v="19"/>
    <n v="11037.85"/>
    <s v="tier - 3"/>
    <s v="tier - 2"/>
    <s v="R1025"/>
  </r>
  <r>
    <s v="Id1019"/>
    <s v="Mr. Stephen "/>
    <n v="39.97"/>
    <x v="0"/>
    <n v="5.55"/>
    <x v="2"/>
    <s v="No"/>
    <s v="No"/>
    <s v="No"/>
    <n v="0"/>
    <s v="No"/>
    <s v="25 Oct 1989"/>
    <x v="4"/>
    <n v="11037.51"/>
    <s v="tier - 3"/>
    <s v="tier - 1"/>
    <s v="R1012"/>
  </r>
  <r>
    <s v="Id1020"/>
    <s v="Ms. Liza "/>
    <n v="41.23"/>
    <x v="0"/>
    <n v="6.94"/>
    <x v="0"/>
    <s v="No"/>
    <s v="No"/>
    <s v="No"/>
    <n v="0"/>
    <s v="No"/>
    <s v="10 Dec 1974"/>
    <x v="19"/>
    <n v="11033.66"/>
    <s v="tier - 3"/>
    <s v="tier - 3"/>
    <s v="R1012"/>
  </r>
  <r>
    <s v="Id1021"/>
    <s v="Mr. Ian "/>
    <n v="49.45"/>
    <x v="0"/>
    <n v="4.2"/>
    <x v="2"/>
    <s v="yes"/>
    <s v="No"/>
    <s v="No"/>
    <n v="0"/>
    <s v="No"/>
    <s v="21 Jul 1996"/>
    <x v="45"/>
    <n v="11028.56"/>
    <s v="tier - 3"/>
    <s v="tier - 3"/>
    <s v="R1012"/>
  </r>
  <r>
    <s v="Id1022"/>
    <s v="Ms. Claudia "/>
    <n v="41.04"/>
    <x v="0"/>
    <n v="5.59"/>
    <x v="2"/>
    <s v="No"/>
    <s v="No"/>
    <s v="No"/>
    <n v="0"/>
    <s v="No"/>
    <s v="26 Jun 1991"/>
    <x v="42"/>
    <n v="11018.05"/>
    <s v="tier - 3"/>
    <s v="tier - 2"/>
    <s v="R1012"/>
  </r>
  <r>
    <s v="Id1023"/>
    <s v="Ms. Jessica "/>
    <n v="27.93"/>
    <x v="1"/>
    <n v="9.9600000000000009"/>
    <x v="0"/>
    <s v="No"/>
    <s v="No"/>
    <s v="No"/>
    <n v="0"/>
    <s v="No"/>
    <s v="15 Dec 1974"/>
    <x v="19"/>
    <n v="11015.17"/>
    <s v="tier - 3"/>
    <s v="tier - 1"/>
    <s v="R1012"/>
  </r>
  <r>
    <s v="Id1024"/>
    <s v="Mr. Billy "/>
    <n v="21.01"/>
    <x v="2"/>
    <n v="7.37"/>
    <x v="0"/>
    <s v="No"/>
    <s v="No"/>
    <s v="No"/>
    <n v="0"/>
    <s v="No"/>
    <s v="24 Oct 1968"/>
    <x v="0"/>
    <n v="11013.71"/>
    <s v="tier - 3"/>
    <s v="tier - 1"/>
    <s v="R1013"/>
  </r>
  <r>
    <s v="Id1025"/>
    <s v="Mr. David "/>
    <n v="52.37"/>
    <x v="0"/>
    <n v="5.0599999999999996"/>
    <x v="2"/>
    <s v="yes"/>
    <s v="yes"/>
    <s v="No"/>
    <n v="2"/>
    <s v="No"/>
    <s v="17 Sep 2000"/>
    <x v="21"/>
    <n v="10991.58"/>
    <s v="tier - 3"/>
    <s v="tier - 3"/>
    <s v="R1012"/>
  </r>
  <r>
    <s v="Id1026"/>
    <s v="Mr. Tim "/>
    <n v="40.369999999999997"/>
    <x v="0"/>
    <n v="8.2100000000000009"/>
    <x v="0"/>
    <s v="No"/>
    <s v="No"/>
    <s v="No"/>
    <n v="0"/>
    <s v="No"/>
    <s v="18 Dec 1965"/>
    <x v="11"/>
    <n v="10982.5"/>
    <s v="tier - 3"/>
    <s v="tier - 3"/>
    <s v="R1013"/>
  </r>
  <r>
    <s v="Id1027"/>
    <s v="Ms. Emma "/>
    <n v="41.47"/>
    <x v="0"/>
    <n v="10.34"/>
    <x v="0"/>
    <s v="No"/>
    <s v="No"/>
    <s v="No"/>
    <n v="2"/>
    <s v="No"/>
    <s v="21 Oct 1973"/>
    <x v="30"/>
    <n v="10977.21"/>
    <s v="tier - 3"/>
    <s v="tier - 1"/>
    <s v="R1013"/>
  </r>
  <r>
    <s v="Id1028"/>
    <s v="Mr. Tim "/>
    <n v="33.725000000000001"/>
    <x v="0"/>
    <n v="5.51"/>
    <x v="2"/>
    <s v="yes"/>
    <s v="No"/>
    <s v="No"/>
    <n v="2"/>
    <s v="No"/>
    <s v="9 Jul 1966"/>
    <x v="24"/>
    <n v="10976.25"/>
    <s v="tier - 3"/>
    <s v="tier - 2"/>
    <s v="R1012"/>
  </r>
  <r>
    <s v="Id1029"/>
    <s v="Mr. Patrick "/>
    <n v="28.1"/>
    <x v="1"/>
    <n v="11.2"/>
    <x v="0"/>
    <s v="No"/>
    <s v="No"/>
    <s v="No"/>
    <n v="0"/>
    <s v="No"/>
    <s v="19 Jun 1965"/>
    <x v="11"/>
    <n v="10965.45"/>
    <s v="tier - 3"/>
    <s v="tier - 2"/>
    <s v="R1011"/>
  </r>
  <r>
    <s v="Id1030"/>
    <s v="Ms. Bridget "/>
    <n v="37.43"/>
    <x v="0"/>
    <n v="4.3499999999999996"/>
    <x v="2"/>
    <s v="yes"/>
    <s v="No"/>
    <s v="Yes"/>
    <n v="1"/>
    <s v="No"/>
    <s v="14 Aug 1969"/>
    <x v="16"/>
    <n v="10959.69"/>
    <s v="tier - 3"/>
    <s v="tier - 3"/>
    <s v="R1012"/>
  </r>
  <r>
    <s v="Id1031"/>
    <s v="Mr. Gabriel "/>
    <n v="23.7"/>
    <x v="2"/>
    <n v="10.45"/>
    <x v="0"/>
    <s v="No"/>
    <s v="No"/>
    <s v="No"/>
    <n v="0"/>
    <s v="No"/>
    <s v="4 Dec 1965"/>
    <x v="11"/>
    <n v="10959.33"/>
    <s v="tier - 3"/>
    <s v="tier - 3"/>
    <s v="R1011"/>
  </r>
  <r>
    <s v="Id1032"/>
    <s v="Ms. Natasha "/>
    <n v="24.795000000000002"/>
    <x v="2"/>
    <n v="4.07"/>
    <x v="2"/>
    <s v="yes"/>
    <s v="No"/>
    <s v="Yes"/>
    <n v="1"/>
    <s v="No"/>
    <s v="10 Nov 1969"/>
    <x v="16"/>
    <n v="10942.13"/>
    <s v="tier - 3"/>
    <s v="tier - 3"/>
    <s v="R1012"/>
  </r>
  <r>
    <s v="Id1033"/>
    <s v="Ms. Abby "/>
    <n v="31.9"/>
    <x v="0"/>
    <n v="8.34"/>
    <x v="0"/>
    <s v="No"/>
    <s v="No"/>
    <s v="No"/>
    <n v="0"/>
    <s v="No"/>
    <s v="12 Nov 1968"/>
    <x v="0"/>
    <n v="10928.85"/>
    <s v="tier - 3"/>
    <s v="tier - 3"/>
    <s v="R1013"/>
  </r>
  <r>
    <s v="Id1034"/>
    <s v="Ms. Michelle "/>
    <n v="32.68"/>
    <x v="0"/>
    <n v="7.41"/>
    <x v="0"/>
    <s v="No"/>
    <s v="No"/>
    <s v="No"/>
    <n v="0"/>
    <s v="No"/>
    <s v="13 Nov 1968"/>
    <x v="0"/>
    <n v="10923.93"/>
    <s v="tier - 3"/>
    <s v="tier - 1"/>
    <s v="R1024"/>
  </r>
  <r>
    <s v="Id1035"/>
    <s v="Ms. Mckendree "/>
    <n v="47.13"/>
    <x v="0"/>
    <n v="4.3099999999999996"/>
    <x v="2"/>
    <s v="No"/>
    <s v="No"/>
    <s v="No"/>
    <n v="0"/>
    <s v="No"/>
    <s v="6 Sep 1994"/>
    <x v="6"/>
    <n v="10886.66"/>
    <s v="tier - 3"/>
    <s v="tier - 3"/>
    <s v="R1012"/>
  </r>
  <r>
    <s v="Id1036"/>
    <s v="Ms. Tara "/>
    <n v="36.67"/>
    <x v="0"/>
    <n v="10.83"/>
    <x v="0"/>
    <s v="No"/>
    <s v="No"/>
    <s v="No"/>
    <n v="0"/>
    <s v="No"/>
    <s v="20 Dec 1971"/>
    <x v="14"/>
    <n v="10848.13"/>
    <s v="tier - 3"/>
    <s v="tier - 3"/>
    <s v="R1012"/>
  </r>
  <r>
    <s v="Id1037"/>
    <s v="Mr. Daniel "/>
    <n v="33.630000000000003"/>
    <x v="0"/>
    <n v="11.31"/>
    <x v="0"/>
    <s v="No"/>
    <s v="No"/>
    <s v="No"/>
    <n v="0"/>
    <s v="No"/>
    <s v="28 Jul 1968"/>
    <x v="0"/>
    <n v="10825.25"/>
    <s v="tier - 3"/>
    <s v="tier - 3"/>
    <s v="R1012"/>
  </r>
  <r>
    <s v="Id1038"/>
    <s v="Mr. Joshua "/>
    <n v="32.67"/>
    <x v="0"/>
    <n v="11.81"/>
    <x v="0"/>
    <s v="yes"/>
    <s v="No"/>
    <s v="No"/>
    <n v="0"/>
    <s v="No"/>
    <s v="2 Oct 1967"/>
    <x v="22"/>
    <n v="10807.49"/>
    <s v="tier - 3"/>
    <s v="tier - 2"/>
    <s v="R1013"/>
  </r>
  <r>
    <s v="Id1039"/>
    <s v="Ms. Erin "/>
    <n v="33.299999999999997"/>
    <x v="0"/>
    <n v="8.26"/>
    <x v="0"/>
    <s v="yes"/>
    <s v="No"/>
    <s v="No"/>
    <n v="2"/>
    <s v="No"/>
    <s v="18 Dec 1970"/>
    <x v="2"/>
    <n v="10806.84"/>
    <s v="tier - 3"/>
    <s v="tier - 2"/>
    <s v="R1011"/>
  </r>
  <r>
    <s v="Id1040"/>
    <s v="Ms. Shure "/>
    <n v="30.78"/>
    <x v="0"/>
    <n v="10.74"/>
    <x v="0"/>
    <s v="yes"/>
    <s v="No"/>
    <s v="No"/>
    <n v="2"/>
    <s v="No"/>
    <s v="28 Oct 1970"/>
    <x v="2"/>
    <n v="10797.34"/>
    <s v="tier - 3"/>
    <s v="tier - 2"/>
    <s v="R1023"/>
  </r>
  <r>
    <s v="Id1041"/>
    <s v="Mr. Richard "/>
    <n v="28.975000000000001"/>
    <x v="1"/>
    <n v="7.69"/>
    <x v="0"/>
    <s v="yes"/>
    <s v="No"/>
    <s v="No"/>
    <n v="0"/>
    <s v="No"/>
    <s v="23 Oct 1967"/>
    <x v="22"/>
    <n v="10796.35"/>
    <s v="tier - 3"/>
    <s v="tier - 1"/>
    <s v="R1019"/>
  </r>
  <r>
    <s v="Id1042"/>
    <s v="Ms. Brenda "/>
    <n v="33.4"/>
    <x v="0"/>
    <n v="4.84"/>
    <x v="2"/>
    <s v="No"/>
    <s v="No"/>
    <s v="No"/>
    <n v="0"/>
    <s v="No"/>
    <s v="24 Dec 1999"/>
    <x v="35"/>
    <n v="10795.94"/>
    <s v="tier - 3"/>
    <s v="tier - 1"/>
    <s v="R1011"/>
  </r>
  <r>
    <s v="Id1043"/>
    <s v="Mr. Joseph "/>
    <n v="21.5"/>
    <x v="2"/>
    <n v="9.77"/>
    <x v="0"/>
    <s v="yes"/>
    <s v="No"/>
    <s v="No"/>
    <n v="0"/>
    <s v="No"/>
    <s v="11 Nov 1967"/>
    <x v="22"/>
    <n v="10791.96"/>
    <s v="tier - 3"/>
    <s v="tier - 2"/>
    <s v="R1011"/>
  </r>
  <r>
    <s v="Id1044"/>
    <s v="Mr. Stephen "/>
    <n v="38.14"/>
    <x v="0"/>
    <n v="5.84"/>
    <x v="1"/>
    <s v="No"/>
    <s v="No"/>
    <s v="No"/>
    <n v="0"/>
    <s v="No"/>
    <s v="25 Nov 1989"/>
    <x v="4"/>
    <n v="10769.75"/>
    <s v="tier - 3"/>
    <s v="tier - 2"/>
    <s v="R1022"/>
  </r>
  <r>
    <s v="Id1045"/>
    <s v="Mrs. Kathya "/>
    <n v="35.42"/>
    <x v="0"/>
    <n v="8.6999999999999993"/>
    <x v="0"/>
    <s v="yes"/>
    <s v="No"/>
    <s v="No"/>
    <n v="1"/>
    <s v="No"/>
    <s v="29 Aug 1986"/>
    <x v="26"/>
    <n v="10749.02"/>
    <s v="tier - 3"/>
    <s v="tier - 1"/>
    <s v="R1026"/>
  </r>
  <r>
    <s v="Id1046"/>
    <s v="Mr. Wesley "/>
    <n v="35.625"/>
    <x v="0"/>
    <n v="10.79"/>
    <x v="0"/>
    <s v="No"/>
    <s v="No"/>
    <s v="No"/>
    <n v="0"/>
    <s v="No"/>
    <s v="9 Dec 1974"/>
    <x v="19"/>
    <n v="10736.87"/>
    <s v="tier - 3"/>
    <s v="tier - 1"/>
    <s v="R1016"/>
  </r>
  <r>
    <s v="Id1047"/>
    <s v="Mr. Tim "/>
    <n v="45.51"/>
    <x v="0"/>
    <n v="4.32"/>
    <x v="2"/>
    <s v="No"/>
    <s v="No"/>
    <s v="No"/>
    <n v="1"/>
    <s v="No"/>
    <s v="25 Jun 1992"/>
    <x v="34"/>
    <n v="10719.57"/>
    <s v="tier - 3"/>
    <s v="tier - 1"/>
    <s v="R1012"/>
  </r>
  <r>
    <s v="Id1048"/>
    <s v="Ms. Jamie "/>
    <n v="37.1"/>
    <x v="0"/>
    <n v="7.19"/>
    <x v="0"/>
    <s v="yes"/>
    <s v="No"/>
    <s v="No"/>
    <n v="0"/>
    <s v="No"/>
    <s v="5 Oct 1967"/>
    <x v="22"/>
    <n v="10713.64"/>
    <s v="tier - 3"/>
    <s v="tier - 3"/>
    <s v="R1011"/>
  </r>
  <r>
    <s v="Id1049"/>
    <s v="Ms. Alexandra "/>
    <n v="30.5"/>
    <x v="0"/>
    <n v="11.94"/>
    <x v="0"/>
    <s v="yes"/>
    <s v="No"/>
    <s v="No"/>
    <n v="0"/>
    <s v="No"/>
    <s v="30 Jul 1967"/>
    <x v="22"/>
    <n v="10704.47"/>
    <s v="tier - 3"/>
    <s v="tier - 2"/>
    <s v="R1011"/>
  </r>
  <r>
    <s v="Id1050"/>
    <s v="Ms. Tiffany "/>
    <n v="28.16"/>
    <x v="1"/>
    <n v="5.56"/>
    <x v="2"/>
    <s v="No"/>
    <s v="No"/>
    <s v="No"/>
    <n v="2"/>
    <s v="No"/>
    <s v="24 Oct 1972"/>
    <x v="28"/>
    <n v="10702.64"/>
    <s v="tier - 3"/>
    <s v="tier - 3"/>
    <s v="R1013"/>
  </r>
  <r>
    <s v="Id1051"/>
    <s v="Mrs. Rebecca "/>
    <n v="29.1"/>
    <x v="1"/>
    <n v="5.64"/>
    <x v="2"/>
    <s v="yes"/>
    <s v="No"/>
    <s v="No"/>
    <n v="0"/>
    <s v="No"/>
    <s v="30 Sep 1976"/>
    <x v="1"/>
    <n v="10698.38"/>
    <s v="tier - 3"/>
    <s v="tier - 1"/>
    <s v="R1025"/>
  </r>
  <r>
    <s v="Id1052"/>
    <s v="Mr. Austin "/>
    <n v="30.22"/>
    <x v="0"/>
    <n v="4.6500000000000004"/>
    <x v="2"/>
    <s v="No"/>
    <s v="No"/>
    <s v="No"/>
    <n v="0"/>
    <s v="No"/>
    <s v="2 Aug 1977"/>
    <x v="29"/>
    <n v="10690.11"/>
    <s v="tier - 3"/>
    <s v="tier - 2"/>
    <s v="R1021"/>
  </r>
  <r>
    <s v="Id1053"/>
    <s v="Ms. Jamie "/>
    <n v="24.29"/>
    <x v="2"/>
    <n v="9.0500000000000007"/>
    <x v="0"/>
    <s v="No"/>
    <s v="No"/>
    <s v="No"/>
    <n v="0"/>
    <s v="No"/>
    <s v="7 Sep 1962"/>
    <x v="5"/>
    <n v="10676.83"/>
    <s v="tier - 3"/>
    <s v="tier - 3"/>
    <s v="R1013"/>
  </r>
  <r>
    <s v="Id1054"/>
    <s v="Mr. Matthew "/>
    <n v="29.39"/>
    <x v="1"/>
    <n v="4.5199999999999996"/>
    <x v="2"/>
    <s v="yes"/>
    <s v="No"/>
    <s v="No"/>
    <n v="0"/>
    <s v="No"/>
    <s v="22 Nov 1976"/>
    <x v="1"/>
    <n v="10665.44"/>
    <s v="tier - 3"/>
    <s v="tier - 2"/>
    <s v="R1021"/>
  </r>
  <r>
    <s v="Id1055"/>
    <s v="Mrs. Emily "/>
    <n v="25.66"/>
    <x v="1"/>
    <n v="4.62"/>
    <x v="2"/>
    <s v="yes"/>
    <s v="No"/>
    <s v="No"/>
    <n v="1"/>
    <s v="No"/>
    <s v="8 Aug 1964"/>
    <x v="13"/>
    <n v="10627.81"/>
    <s v="tier - 3"/>
    <s v="tier - 3"/>
    <s v="R1013"/>
  </r>
  <r>
    <s v="Id1056"/>
    <s v="Ms. Gillian "/>
    <n v="39.11"/>
    <x v="0"/>
    <n v="5.87"/>
    <x v="1"/>
    <s v="No"/>
    <s v="No"/>
    <s v="No"/>
    <n v="0"/>
    <s v="No"/>
    <s v="6 Jul 1990"/>
    <x v="3"/>
    <n v="10620.26"/>
    <s v="tier - 3"/>
    <s v="tier - 3"/>
    <s v="R1012"/>
  </r>
  <r>
    <s v="Id1057"/>
    <s v="Mrs. Brenn "/>
    <n v="43.78"/>
    <x v="0"/>
    <n v="5.71"/>
    <x v="1"/>
    <s v="No"/>
    <s v="No"/>
    <s v="No"/>
    <n v="1"/>
    <s v="No"/>
    <s v="23 Jul 1992"/>
    <x v="34"/>
    <n v="10617.04"/>
    <s v="tier - 3"/>
    <s v="tier - 3"/>
    <s v="R1026"/>
  </r>
  <r>
    <s v="Id1058"/>
    <s v="Ms. Lisa "/>
    <n v="24.35"/>
    <x v="2"/>
    <n v="9.08"/>
    <x v="0"/>
    <s v="No"/>
    <s v="No"/>
    <s v="No"/>
    <n v="0"/>
    <s v="No"/>
    <s v="27 Jun 1965"/>
    <x v="11"/>
    <n v="10608.67"/>
    <s v="tier - 3"/>
    <s v="tier - 3"/>
    <s v="R1012"/>
  </r>
  <r>
    <s v="Id1059"/>
    <s v="Mr. Matt "/>
    <n v="40.299999999999997"/>
    <x v="0"/>
    <n v="5.3"/>
    <x v="2"/>
    <s v="yes"/>
    <s v="No"/>
    <s v="No"/>
    <n v="2"/>
    <s v="No"/>
    <s v="2 Jul 1966"/>
    <x v="24"/>
    <n v="10602.39"/>
    <s v="tier - 3"/>
    <s v="tier - 3"/>
    <s v="R1011"/>
  </r>
  <r>
    <s v="Id1060"/>
    <s v="Mr. Thomas "/>
    <n v="32.774999999999999"/>
    <x v="0"/>
    <n v="11.76"/>
    <x v="0"/>
    <s v="yes"/>
    <s v="No"/>
    <s v="No"/>
    <n v="0"/>
    <s v="No"/>
    <s v="23 Jun 1967"/>
    <x v="22"/>
    <n v="10601.63"/>
    <s v="tier - 3"/>
    <s v="tier - 2"/>
    <s v="R1012"/>
  </r>
  <r>
    <s v="Id1061"/>
    <s v="Mr. Kevin "/>
    <n v="39.6"/>
    <x v="0"/>
    <n v="5.1100000000000003"/>
    <x v="2"/>
    <s v="yes"/>
    <s v="No"/>
    <s v="No"/>
    <n v="2"/>
    <s v="No"/>
    <s v="20 Jul 1966"/>
    <x v="24"/>
    <n v="10601.41"/>
    <s v="tier - 3"/>
    <s v="tier - 2"/>
    <s v="R1011"/>
  </r>
  <r>
    <s v="Id1062"/>
    <s v="Mr. William "/>
    <n v="30.97"/>
    <x v="0"/>
    <n v="5.54"/>
    <x v="2"/>
    <s v="No"/>
    <s v="No"/>
    <s v="No"/>
    <n v="2"/>
    <s v="No"/>
    <s v="14 Dec 1972"/>
    <x v="28"/>
    <n v="10600.55"/>
    <s v="tier - 3"/>
    <s v="tier - 1"/>
    <s v="R1012"/>
  </r>
  <r>
    <s v="Id1063"/>
    <s v="Mr. Gal "/>
    <n v="27.645"/>
    <x v="1"/>
    <n v="8.8699999999999992"/>
    <x v="0"/>
    <s v="yes"/>
    <s v="No"/>
    <s v="No"/>
    <n v="0"/>
    <s v="No"/>
    <s v="29 Nov 1967"/>
    <x v="22"/>
    <n v="10594.5"/>
    <s v="tier - 3"/>
    <s v="tier - 1"/>
    <s v="R1012"/>
  </r>
  <r>
    <s v="Id1064"/>
    <s v="Mr. Anton "/>
    <n v="34.43"/>
    <x v="0"/>
    <n v="5.96"/>
    <x v="1"/>
    <s v="yes"/>
    <s v="No"/>
    <s v="No"/>
    <n v="2"/>
    <s v="No"/>
    <s v="3 Nov 1966"/>
    <x v="24"/>
    <n v="10594.23"/>
    <s v="tier - 3"/>
    <s v="tier - 3"/>
    <s v="R1013"/>
  </r>
  <r>
    <s v="Id1065"/>
    <s v="  "/>
    <n v="39.6"/>
    <x v="0"/>
    <n v="4.4400000000000004"/>
    <x v="2"/>
    <s v="yes"/>
    <s v="No"/>
    <s v="Yes"/>
    <n v="1"/>
    <s v="No"/>
    <s v="25 Dec 1969"/>
    <x v="16"/>
    <n v="10579.71"/>
    <s v="tier - 3"/>
    <s v="tier - 3"/>
    <s v="R1013"/>
  </r>
  <r>
    <s v="Id1066"/>
    <s v="Mr. Florian "/>
    <n v="22.1"/>
    <x v="2"/>
    <n v="4.6500000000000004"/>
    <x v="2"/>
    <s v="yes"/>
    <s v="No"/>
    <s v="No"/>
    <n v="2"/>
    <s v="No"/>
    <s v="11 Dec 1966"/>
    <x v="24"/>
    <n v="10577.09"/>
    <s v="tier - 3"/>
    <s v="tier - 3"/>
    <s v="R1011"/>
  </r>
  <r>
    <s v="Id1067"/>
    <s v="Ms. Karen "/>
    <n v="33.25"/>
    <x v="0"/>
    <n v="5.64"/>
    <x v="2"/>
    <s v="yes"/>
    <s v="No"/>
    <s v="Yes"/>
    <n v="1"/>
    <s v="No"/>
    <s v="17 Jul 1969"/>
    <x v="16"/>
    <n v="10564.88"/>
    <s v="tier - 3"/>
    <s v="tier - 1"/>
    <s v="R1024"/>
  </r>
  <r>
    <s v="Id1068"/>
    <s v="Mr. Scott "/>
    <n v="33.33"/>
    <x v="0"/>
    <n v="10.19"/>
    <x v="0"/>
    <s v="No"/>
    <s v="No"/>
    <s v="No"/>
    <n v="0"/>
    <s v="No"/>
    <s v="29 Jun 1971"/>
    <x v="14"/>
    <n v="10560.49"/>
    <s v="tier - 3"/>
    <s v="tier - 2"/>
    <s v="R1013"/>
  </r>
  <r>
    <s v="Id1069"/>
    <s v="Ms. Claire "/>
    <n v="30.5"/>
    <x v="0"/>
    <n v="10.79"/>
    <x v="0"/>
    <s v="No"/>
    <s v="No"/>
    <s v="No"/>
    <n v="0"/>
    <s v="No"/>
    <s v="26 Sep 1971"/>
    <x v="14"/>
    <n v="10546.48"/>
    <s v="tier - 3"/>
    <s v="tier - 3"/>
    <s v="R1011"/>
  </r>
  <r>
    <s v="Id1070"/>
    <s v="Ms. Lynn "/>
    <n v="30.3"/>
    <x v="0"/>
    <n v="4.24"/>
    <x v="2"/>
    <s v="No"/>
    <s v="No"/>
    <s v="No"/>
    <n v="0"/>
    <s v="No"/>
    <s v="25 Oct 1977"/>
    <x v="29"/>
    <n v="10495.6"/>
    <s v="tier - 3"/>
    <s v="tier - 1"/>
    <s v="R1012"/>
  </r>
  <r>
    <s v="Id1071"/>
    <s v="Ms. Sharon "/>
    <n v="26.22"/>
    <x v="1"/>
    <n v="5.83"/>
    <x v="1"/>
    <s v="No"/>
    <s v="No"/>
    <s v="No"/>
    <n v="2"/>
    <s v="No"/>
    <s v="19 Oct 1972"/>
    <x v="28"/>
    <n v="10493.95"/>
    <s v="tier - 3"/>
    <s v="tier - 1"/>
    <s v="R1012"/>
  </r>
  <r>
    <s v="Id1072"/>
    <s v="Mrs. Candice "/>
    <n v="29.99"/>
    <x v="1"/>
    <n v="11.85"/>
    <x v="0"/>
    <s v="No"/>
    <s v="No"/>
    <s v="No"/>
    <n v="0"/>
    <s v="No"/>
    <s v="21 Aug 1978"/>
    <x v="9"/>
    <n v="10486.55"/>
    <s v="tier - 3"/>
    <s v="tier - 3"/>
    <s v="R1025"/>
  </r>
  <r>
    <s v="Id1073"/>
    <s v="Ms. Jennifer "/>
    <n v="36.380000000000003"/>
    <x v="0"/>
    <n v="5.98"/>
    <x v="1"/>
    <s v="No"/>
    <s v="No"/>
    <s v="No"/>
    <n v="1"/>
    <s v="No"/>
    <s v="28 Jun 1987"/>
    <x v="38"/>
    <n v="10464.83"/>
    <s v="tier - 3"/>
    <s v="tier - 1"/>
    <s v="R1012"/>
  </r>
  <r>
    <s v="Id1074"/>
    <s v="Mr. Eric "/>
    <n v="31.16"/>
    <x v="0"/>
    <n v="4.26"/>
    <x v="2"/>
    <s v="yes"/>
    <s v="No"/>
    <s v="Yes"/>
    <n v="1"/>
    <s v="No"/>
    <s v="22 Sep 1969"/>
    <x v="16"/>
    <n v="10461.98"/>
    <s v="tier - 3"/>
    <s v="tier - 1"/>
    <s v="R1012"/>
  </r>
  <r>
    <s v="Id1075"/>
    <s v="Mr. Bryan "/>
    <n v="25.55"/>
    <x v="1"/>
    <n v="4.96"/>
    <x v="2"/>
    <s v="yes"/>
    <s v="No"/>
    <s v="No"/>
    <n v="1"/>
    <s v="No"/>
    <s v="27 Jul 1964"/>
    <x v="13"/>
    <n v="10459.19"/>
    <s v="tier - 3"/>
    <s v="tier - 1"/>
    <s v="R1013"/>
  </r>
  <r>
    <s v="Id1076"/>
    <s v="Mr. Devon "/>
    <n v="28.77"/>
    <x v="1"/>
    <n v="4"/>
    <x v="2"/>
    <s v="yes"/>
    <s v="No"/>
    <s v="No"/>
    <n v="0"/>
    <s v="No"/>
    <s v="3 Aug 1976"/>
    <x v="1"/>
    <n v="10455.14"/>
    <s v="tier - 3"/>
    <s v="tier - 2"/>
    <s v="R1021"/>
  </r>
  <r>
    <s v="Id1077"/>
    <s v="Ms. Elena "/>
    <n v="23.14"/>
    <x v="2"/>
    <n v="4.1500000000000004"/>
    <x v="2"/>
    <s v="yes"/>
    <s v="No"/>
    <s v="No"/>
    <n v="1"/>
    <s v="No"/>
    <s v="14 Oct 1964"/>
    <x v="13"/>
    <n v="10455.1"/>
    <s v="tier - 3"/>
    <s v="tier - 1"/>
    <s v="R1012"/>
  </r>
  <r>
    <s v="Id1078"/>
    <s v="Mr. Chris "/>
    <n v="39.6"/>
    <x v="0"/>
    <n v="11.36"/>
    <x v="0"/>
    <s v="No"/>
    <s v="No"/>
    <s v="No"/>
    <n v="0"/>
    <s v="No"/>
    <s v="8 Nov 1968"/>
    <x v="0"/>
    <n v="10450.549999999999"/>
    <s v="tier - 3"/>
    <s v="tier - 1"/>
    <s v="R1011"/>
  </r>
  <r>
    <s v="Id1079"/>
    <s v="Mr. Bert "/>
    <n v="29.2"/>
    <x v="1"/>
    <n v="7.53"/>
    <x v="0"/>
    <s v="No"/>
    <s v="No"/>
    <s v="No"/>
    <n v="0"/>
    <s v="No"/>
    <s v="29 Aug 1968"/>
    <x v="0"/>
    <n v="10436.1"/>
    <s v="tier - 3"/>
    <s v="tier - 3"/>
    <s v="R1011"/>
  </r>
  <r>
    <s v="Id1080"/>
    <s v="Mr. John "/>
    <n v="32.774999999999999"/>
    <x v="0"/>
    <n v="7.95"/>
    <x v="0"/>
    <s v="No"/>
    <s v="No"/>
    <s v="No"/>
    <n v="0"/>
    <s v="No"/>
    <s v="23 Aug 1968"/>
    <x v="0"/>
    <n v="10435.07"/>
    <s v="tier - 3"/>
    <s v="tier - 1"/>
    <s v="R1016"/>
  </r>
  <r>
    <s v="Id1081"/>
    <s v="Mr. Daniel "/>
    <n v="24.035"/>
    <x v="2"/>
    <n v="8.5"/>
    <x v="0"/>
    <s v="No"/>
    <s v="No"/>
    <s v="No"/>
    <n v="0"/>
    <s v="No"/>
    <s v="27 Dec 1968"/>
    <x v="0"/>
    <n v="10422.92"/>
    <s v="tier - 3"/>
    <s v="tier - 1"/>
    <s v="R1017"/>
  </r>
  <r>
    <s v="Id1082"/>
    <s v="Mrs. Lisa "/>
    <n v="30.55"/>
    <x v="0"/>
    <n v="5.89"/>
    <x v="1"/>
    <s v="No"/>
    <s v="No"/>
    <s v="Yes"/>
    <n v="1"/>
    <s v="No"/>
    <s v="25 Nov 1979"/>
    <x v="18"/>
    <n v="10419.65"/>
    <s v="tier - 3"/>
    <s v="tier - 2"/>
    <s v="R1025"/>
  </r>
  <r>
    <s v="Id1083"/>
    <s v="Mrs. Kristine "/>
    <n v="28.81"/>
    <x v="1"/>
    <n v="8.76"/>
    <x v="0"/>
    <s v="No"/>
    <s v="No"/>
    <s v="No"/>
    <n v="2"/>
    <s v="No"/>
    <s v="11 Oct 1973"/>
    <x v="30"/>
    <n v="10419.59"/>
    <s v="tier - 3"/>
    <s v="tier - 2"/>
    <s v="R1025"/>
  </r>
  <r>
    <s v="Id1084"/>
    <s v="Mr. Paul "/>
    <n v="31.66"/>
    <x v="0"/>
    <n v="4.1100000000000003"/>
    <x v="2"/>
    <s v="No"/>
    <s v="No"/>
    <s v="No"/>
    <n v="0"/>
    <s v="No"/>
    <s v="24 Oct 1980"/>
    <x v="25"/>
    <n v="10407.98"/>
    <s v="tier - 3"/>
    <s v="tier - 1"/>
    <s v="R1021"/>
  </r>
  <r>
    <s v="Id1085"/>
    <s v="Mr. Bryan "/>
    <n v="28.215"/>
    <x v="1"/>
    <n v="7.56"/>
    <x v="0"/>
    <s v="yes"/>
    <s v="No"/>
    <s v="No"/>
    <n v="1"/>
    <s v="No"/>
    <s v="5 Jun 1975"/>
    <x v="19"/>
    <n v="10407.09"/>
    <s v="tier - 3"/>
    <s v="tier - 1"/>
    <s v="R1015"/>
  </r>
  <r>
    <s v="Id1086"/>
    <s v="Mr. Chris "/>
    <n v="26.12"/>
    <x v="1"/>
    <n v="4.17"/>
    <x v="2"/>
    <s v="yes"/>
    <s v="No"/>
    <s v="Yes"/>
    <n v="1"/>
    <s v="No"/>
    <s v="7 Jul 1969"/>
    <x v="16"/>
    <n v="10403.27"/>
    <s v="tier - 3"/>
    <s v="tier - 2"/>
    <s v="R1020"/>
  </r>
  <r>
    <s v="Id1087"/>
    <s v="Ms. Milah "/>
    <n v="36.630000000000003"/>
    <x v="0"/>
    <n v="11.42"/>
    <x v="0"/>
    <s v="No"/>
    <s v="No"/>
    <s v="No"/>
    <n v="2"/>
    <s v="No"/>
    <s v="19 Sep 1973"/>
    <x v="30"/>
    <n v="10381.48"/>
    <s v="tier - 3"/>
    <s v="tier - 3"/>
    <s v="R1013"/>
  </r>
  <r>
    <s v="Id1088"/>
    <s v="Ms. Annette "/>
    <n v="33.344999999999999"/>
    <x v="0"/>
    <n v="7.33"/>
    <x v="0"/>
    <s v="No"/>
    <s v="No"/>
    <s v="No"/>
    <n v="2"/>
    <s v="No"/>
    <s v="29 Sep 1973"/>
    <x v="30"/>
    <n v="10370.91"/>
    <s v="tier - 3"/>
    <s v="tier - 3"/>
    <s v="R1024"/>
  </r>
  <r>
    <s v="Id1089"/>
    <s v="Mrs. Yoko "/>
    <n v="27.11"/>
    <x v="1"/>
    <n v="6.7"/>
    <x v="0"/>
    <s v="No"/>
    <s v="No"/>
    <s v="No"/>
    <n v="0"/>
    <s v="No"/>
    <s v="6 Sep 1971"/>
    <x v="14"/>
    <n v="10356.67"/>
    <s v="tier - 3"/>
    <s v="tier - 1"/>
    <s v="R1025"/>
  </r>
  <r>
    <s v="Id1090"/>
    <s v="Ms. Laura "/>
    <n v="26.6"/>
    <x v="1"/>
    <n v="5.27"/>
    <x v="2"/>
    <s v="yes"/>
    <s v="No"/>
    <s v="Yes"/>
    <n v="1"/>
    <s v="No"/>
    <s v="17 Jun 1969"/>
    <x v="16"/>
    <n v="10355.64"/>
    <s v="tier - 3"/>
    <s v="tier - 1"/>
    <s v="R1012"/>
  </r>
  <r>
    <s v="Id1091"/>
    <s v="Ms. Tess "/>
    <n v="30.41"/>
    <x v="0"/>
    <n v="7.72"/>
    <x v="0"/>
    <s v="No"/>
    <s v="No"/>
    <s v="No"/>
    <n v="0"/>
    <s v="No"/>
    <s v="29 Sep 1974"/>
    <x v="19"/>
    <n v="10352.48"/>
    <s v="tier - 3"/>
    <s v="tier - 1"/>
    <s v="R1012"/>
  </r>
  <r>
    <s v="Id1092"/>
    <s v="Mr. William "/>
    <n v="28.98"/>
    <x v="1"/>
    <n v="8.68"/>
    <x v="0"/>
    <s v="No"/>
    <s v="No"/>
    <s v="No"/>
    <n v="2"/>
    <s v="No"/>
    <s v="8 Aug 1973"/>
    <x v="30"/>
    <n v="10345.93"/>
    <s v="tier - 3"/>
    <s v="tier - 2"/>
    <s v="R1021"/>
  </r>
  <r>
    <s v="Id1093"/>
    <s v="Ms. Paige "/>
    <n v="31.24"/>
    <x v="0"/>
    <n v="9.8000000000000007"/>
    <x v="0"/>
    <s v="No"/>
    <s v="No"/>
    <s v="No"/>
    <n v="0"/>
    <s v="No"/>
    <s v="19 Jul 1968"/>
    <x v="0"/>
    <n v="10338.93"/>
    <s v="tier - 3"/>
    <s v="tier - 1"/>
    <s v="R1013"/>
  </r>
  <r>
    <s v="Id1094"/>
    <s v="Mr. Matthew "/>
    <n v="31.54"/>
    <x v="0"/>
    <n v="4.4400000000000004"/>
    <x v="2"/>
    <s v="No"/>
    <s v="No"/>
    <s v="No"/>
    <n v="0"/>
    <s v="No"/>
    <s v="21 Jul 1982"/>
    <x v="37"/>
    <n v="10329.06"/>
    <s v="tier - 3"/>
    <s v="tier - 1"/>
    <s v="R1021"/>
  </r>
  <r>
    <s v="Id1095"/>
    <s v="Mr. Matthew "/>
    <n v="38.6"/>
    <x v="0"/>
    <n v="7.19"/>
    <x v="0"/>
    <s v="yes"/>
    <s v="No"/>
    <s v="No"/>
    <n v="2"/>
    <s v="No"/>
    <s v="1 Dec 1970"/>
    <x v="2"/>
    <n v="10325.209999999999"/>
    <s v="tier - 3"/>
    <s v="tier - 3"/>
    <s v="R1011"/>
  </r>
  <r>
    <s v="Id1096"/>
    <s v="Mrs. Maria "/>
    <n v="37.950000000000003"/>
    <x v="0"/>
    <n v="6.06"/>
    <x v="1"/>
    <s v="No"/>
    <s v="No"/>
    <s v="No"/>
    <n v="0"/>
    <s v="No"/>
    <s v="21 Aug 1991"/>
    <x v="42"/>
    <n v="10322.9"/>
    <s v="tier - 3"/>
    <s v="tier - 1"/>
    <s v="R1026"/>
  </r>
  <r>
    <s v="Id1097"/>
    <s v="Ms. Stephanie "/>
    <n v="38.97"/>
    <x v="0"/>
    <n v="5.12"/>
    <x v="2"/>
    <s v="No"/>
    <s v="No"/>
    <s v="No"/>
    <n v="0"/>
    <s v="No"/>
    <s v="17 Nov 1991"/>
    <x v="42"/>
    <n v="10315.91"/>
    <s v="tier - 3"/>
    <s v="tier - 2"/>
    <s v="R1012"/>
  </r>
  <r>
    <s v="Id1098"/>
    <s v="Ms. Tiffany "/>
    <n v="21.2"/>
    <x v="2"/>
    <n v="10.72"/>
    <x v="0"/>
    <s v="No"/>
    <s v="No"/>
    <s v="No"/>
    <n v="0"/>
    <s v="No"/>
    <s v="12 Jul 1962"/>
    <x v="5"/>
    <n v="10310.780000000001"/>
    <s v="tier - 3"/>
    <s v="tier - 3"/>
    <s v="R1012"/>
  </r>
  <r>
    <s v="Id1099"/>
    <s v="Ms. Sara "/>
    <n v="23.96"/>
    <x v="2"/>
    <n v="9.58"/>
    <x v="0"/>
    <s v="yes"/>
    <s v="No"/>
    <s v="Yes"/>
    <n v="1"/>
    <s v="No"/>
    <s v="24 Sep 1963"/>
    <x v="8"/>
    <n v="10308.040000000001"/>
    <s v="tier - 3"/>
    <s v="tier - 1"/>
    <s v="R1013"/>
  </r>
  <r>
    <s v="Id1100"/>
    <s v="Mr. Scott "/>
    <n v="35.93"/>
    <x v="0"/>
    <n v="6.4"/>
    <x v="1"/>
    <s v="yes"/>
    <s v="No"/>
    <s v="No"/>
    <n v="1"/>
    <s v="No"/>
    <s v="14 Sep 1988"/>
    <x v="23"/>
    <n v="10276.99"/>
    <s v="tier - 3"/>
    <s v="tier - 1"/>
    <s v="R1021"/>
  </r>
  <r>
    <s v="Id1101"/>
    <s v="Mrs. Lauren "/>
    <n v="26.11"/>
    <x v="1"/>
    <n v="6.8"/>
    <x v="0"/>
    <s v="yes"/>
    <s v="No"/>
    <s v="No"/>
    <n v="2"/>
    <s v="No"/>
    <s v="21 Jun 1970"/>
    <x v="2"/>
    <n v="10274.33"/>
    <s v="tier - 3"/>
    <s v="tier - 1"/>
    <s v="R1024"/>
  </r>
  <r>
    <s v="Id1102"/>
    <s v="Mr. Scott "/>
    <n v="32.299999999999997"/>
    <x v="0"/>
    <n v="9.48"/>
    <x v="0"/>
    <s v="No"/>
    <s v="No"/>
    <s v="No"/>
    <n v="2"/>
    <s v="No"/>
    <s v="27 Nov 1973"/>
    <x v="30"/>
    <n v="10269.459999999999"/>
    <s v="tier - 3"/>
    <s v="tier - 3"/>
    <s v="R1012"/>
  </r>
  <r>
    <s v="Id1103"/>
    <s v="Mr. Brian "/>
    <n v="28.69"/>
    <x v="1"/>
    <n v="7.45"/>
    <x v="0"/>
    <s v="No"/>
    <s v="No"/>
    <s v="No"/>
    <n v="2"/>
    <s v="No"/>
    <s v="5 Sep 1973"/>
    <x v="30"/>
    <n v="10264.44"/>
    <s v="tier - 3"/>
    <s v="tier - 2"/>
    <s v="R1012"/>
  </r>
  <r>
    <s v="Id1104"/>
    <s v="Ms. Kaitlin "/>
    <n v="31.28"/>
    <x v="0"/>
    <n v="6.94"/>
    <x v="0"/>
    <s v="yes"/>
    <s v="No"/>
    <s v="No"/>
    <n v="1"/>
    <s v="No"/>
    <s v="15 Aug 1975"/>
    <x v="27"/>
    <n v="10259.129999999999"/>
    <s v="tier - 3"/>
    <s v="tier - 2"/>
    <s v="R1011"/>
  </r>
  <r>
    <s v="Id1105"/>
    <s v="Mr. Mohammad "/>
    <n v="30.21"/>
    <x v="0"/>
    <n v="7.83"/>
    <x v="0"/>
    <s v="No"/>
    <s v="No"/>
    <s v="No"/>
    <n v="0"/>
    <s v="No"/>
    <s v="23 Sep 1968"/>
    <x v="0"/>
    <n v="10231.5"/>
    <s v="tier - 3"/>
    <s v="tier - 1"/>
    <s v="R1012"/>
  </r>
  <r>
    <s v="Id1106"/>
    <s v="Mr. Charlie "/>
    <n v="38.28"/>
    <x v="0"/>
    <n v="10.17"/>
    <x v="0"/>
    <s v="yes"/>
    <s v="No"/>
    <s v="No"/>
    <n v="0"/>
    <s v="No"/>
    <s v="28 Jun 1967"/>
    <x v="22"/>
    <n v="10226.280000000001"/>
    <s v="tier - 3"/>
    <s v="tier - 3"/>
    <s v="R1013"/>
  </r>
  <r>
    <s v="Id1107"/>
    <s v="Mr. Brent "/>
    <n v="29.9"/>
    <x v="1"/>
    <n v="8.9600000000000009"/>
    <x v="0"/>
    <s v="yes"/>
    <s v="No"/>
    <s v="No"/>
    <n v="0"/>
    <s v="No"/>
    <s v="26 Sep 1967"/>
    <x v="22"/>
    <n v="10214.64"/>
    <s v="tier - 3"/>
    <s v="tier - 2"/>
    <s v="R1011"/>
  </r>
  <r>
    <s v="Id1108"/>
    <s v="Ms. Kelli "/>
    <n v="23.18"/>
    <x v="2"/>
    <n v="6.96"/>
    <x v="0"/>
    <s v="yes"/>
    <s v="No"/>
    <s v="No"/>
    <n v="2"/>
    <s v="No"/>
    <s v="24 Dec 1970"/>
    <x v="2"/>
    <n v="10197.77"/>
    <s v="tier - 3"/>
    <s v="tier - 1"/>
    <s v="R1024"/>
  </r>
  <r>
    <s v="Id1109"/>
    <s v="Mrs. Sheridan "/>
    <n v="33.020000000000003"/>
    <x v="0"/>
    <n v="5.07"/>
    <x v="2"/>
    <s v="yes"/>
    <s v="No"/>
    <s v="No"/>
    <n v="0"/>
    <s v="No"/>
    <s v="16 Oct 1985"/>
    <x v="17"/>
    <n v="10191.82"/>
    <s v="tier - 3"/>
    <s v="tier - 2"/>
    <s v="R1026"/>
  </r>
  <r>
    <s v="Id1110"/>
    <s v="Mrs. Sarah "/>
    <n v="27.29"/>
    <x v="1"/>
    <n v="5.85"/>
    <x v="1"/>
    <s v="No"/>
    <s v="No"/>
    <s v="No"/>
    <n v="2"/>
    <s v="No"/>
    <s v="10 Jul 1972"/>
    <x v="28"/>
    <n v="10160.870000000001"/>
    <s v="tier - 3"/>
    <s v="tier - 3"/>
    <s v="R1025"/>
  </r>
  <r>
    <s v="Id1111"/>
    <s v="Ms. Jennifer "/>
    <n v="23.18"/>
    <x v="2"/>
    <n v="10.56"/>
    <x v="0"/>
    <s v="No"/>
    <s v="No"/>
    <s v="No"/>
    <n v="2"/>
    <s v="No"/>
    <s v="13 Oct 1973"/>
    <x v="30"/>
    <n v="10156.780000000001"/>
    <s v="tier - 3"/>
    <s v="tier - 2"/>
    <s v="R1012"/>
  </r>
  <r>
    <s v="Id1112"/>
    <s v="Mrs. Laura "/>
    <n v="32.659999999999997"/>
    <x v="0"/>
    <n v="8.92"/>
    <x v="0"/>
    <s v="yes"/>
    <s v="No"/>
    <s v="No"/>
    <n v="0"/>
    <s v="No"/>
    <s v="12 Jun 1981"/>
    <x v="36"/>
    <n v="10146.129999999999"/>
    <s v="tier - 3"/>
    <s v="tier - 1"/>
    <s v="R1025"/>
  </r>
  <r>
    <s v="Id1113"/>
    <s v="Mr. Thomas "/>
    <n v="30.78"/>
    <x v="0"/>
    <n v="8.6300000000000008"/>
    <x v="0"/>
    <s v="No"/>
    <s v="No"/>
    <s v="No"/>
    <n v="0"/>
    <s v="No"/>
    <s v="30 Dec 1974"/>
    <x v="19"/>
    <n v="10141.14"/>
    <s v="tier - 3"/>
    <s v="tier - 1"/>
    <s v="R1016"/>
  </r>
  <r>
    <s v="Id1114"/>
    <s v="Ms. Gisele "/>
    <n v="47.2"/>
    <x v="0"/>
    <n v="6.29"/>
    <x v="1"/>
    <s v="yes"/>
    <s v="No"/>
    <s v="Yes"/>
    <n v="1"/>
    <s v="No"/>
    <s v="5 Sep 1997"/>
    <x v="31"/>
    <n v="10139.84"/>
    <s v="tier - 3"/>
    <s v="tier - 2"/>
    <s v="R1012"/>
  </r>
  <r>
    <s v="Id1115"/>
    <s v="Ms. Myra "/>
    <n v="31.6"/>
    <x v="0"/>
    <n v="5.75"/>
    <x v="1"/>
    <s v="No"/>
    <s v="No"/>
    <s v="No"/>
    <n v="2"/>
    <s v="No"/>
    <s v="16 Nov 1972"/>
    <x v="28"/>
    <n v="10118.42"/>
    <s v="tier - 3"/>
    <s v="tier - 3"/>
    <s v="R1011"/>
  </r>
  <r>
    <s v="Id1116"/>
    <s v="Ms. Melissa "/>
    <n v="33.914999999999999"/>
    <x v="0"/>
    <n v="6.66"/>
    <x v="0"/>
    <s v="yes"/>
    <s v="No"/>
    <s v="No"/>
    <n v="1"/>
    <s v="No"/>
    <s v="2 Jul 1975"/>
    <x v="27"/>
    <n v="10115.01"/>
    <s v="tier - 3"/>
    <s v="tier - 3"/>
    <s v="R1012"/>
  </r>
  <r>
    <s v="Id1117"/>
    <s v="Ms. Eleanor "/>
    <n v="23.54"/>
    <x v="2"/>
    <n v="5.0999999999999996"/>
    <x v="2"/>
    <s v="No"/>
    <s v="No"/>
    <s v="No"/>
    <n v="2"/>
    <s v="No"/>
    <s v="8 Aug 1972"/>
    <x v="28"/>
    <n v="10107.219999999999"/>
    <s v="tier - 3"/>
    <s v="tier - 1"/>
    <s v="R1013"/>
  </r>
  <r>
    <s v="Id1118"/>
    <s v="Ms. Elizabeth "/>
    <n v="27.074999999999999"/>
    <x v="1"/>
    <n v="4.41"/>
    <x v="2"/>
    <s v="No"/>
    <s v="No"/>
    <s v="No"/>
    <n v="2"/>
    <s v="No"/>
    <s v="19 Oct 1972"/>
    <x v="28"/>
    <n v="10106.129999999999"/>
    <s v="tier - 3"/>
    <s v="tier - 1"/>
    <s v="R1024"/>
  </r>
  <r>
    <s v="Id1119"/>
    <s v="Mr. Kenneth "/>
    <n v="25.8"/>
    <x v="1"/>
    <n v="5.52"/>
    <x v="2"/>
    <s v="yes"/>
    <s v="No"/>
    <s v="No"/>
    <n v="0"/>
    <s v="No"/>
    <s v="19 Dec 1976"/>
    <x v="1"/>
    <n v="10096.969999999999"/>
    <s v="tier - 3"/>
    <s v="tier - 2"/>
    <s v="R1011"/>
  </r>
  <r>
    <s v="Id1120"/>
    <s v="Mr. Robert "/>
    <n v="36.1"/>
    <x v="0"/>
    <n v="4.62"/>
    <x v="2"/>
    <s v="yes"/>
    <s v="No"/>
    <s v="Yes"/>
    <n v="1"/>
    <s v="No"/>
    <s v="3 Jul 1969"/>
    <x v="16"/>
    <n v="10085.85"/>
    <s v="tier - 3"/>
    <s v="tier - 3"/>
    <s v="R1011"/>
  </r>
  <r>
    <s v="Id1121"/>
    <s v="Mr. Thomas "/>
    <n v="30.495000000000001"/>
    <x v="0"/>
    <n v="5.74"/>
    <x v="1"/>
    <s v="yes"/>
    <s v="No"/>
    <s v="Yes"/>
    <n v="1"/>
    <s v="No"/>
    <s v="27 Oct 1969"/>
    <x v="16"/>
    <n v="10072.06"/>
    <s v="tier - 3"/>
    <s v="tier - 1"/>
    <s v="R1017"/>
  </r>
  <r>
    <s v="Id1122"/>
    <s v="Mr. Matthew "/>
    <n v="21.4"/>
    <x v="2"/>
    <n v="6.3"/>
    <x v="1"/>
    <s v="yes"/>
    <s v="No"/>
    <s v="Yes"/>
    <n v="1"/>
    <s v="No"/>
    <s v="22 Aug 1969"/>
    <x v="16"/>
    <n v="10065.41"/>
    <s v="tier - 3"/>
    <s v="tier - 2"/>
    <s v="R1011"/>
  </r>
  <r>
    <s v="Id1123"/>
    <s v="Ms. Mallory "/>
    <n v="32.299999999999997"/>
    <x v="0"/>
    <n v="10.27"/>
    <x v="0"/>
    <s v="No"/>
    <s v="No"/>
    <s v="No"/>
    <n v="0"/>
    <s v="No"/>
    <s v="30 Aug 1974"/>
    <x v="19"/>
    <n v="10043.25"/>
    <s v="tier - 3"/>
    <s v="tier - 2"/>
    <s v="R1024"/>
  </r>
  <r>
    <s v="Id1124"/>
    <s v="Mr. Christopher "/>
    <n v="29.78"/>
    <x v="1"/>
    <n v="5.85"/>
    <x v="1"/>
    <s v="No"/>
    <s v="No"/>
    <s v="Yes"/>
    <n v="1"/>
    <s v="No"/>
    <s v="28 Dec 1979"/>
    <x v="18"/>
    <n v="10027.15"/>
    <s v="tier - 3"/>
    <s v="tier - 1"/>
    <s v="R1021"/>
  </r>
  <r>
    <s v="Id1125"/>
    <s v="Mrs. Jamie "/>
    <n v="34.76"/>
    <x v="0"/>
    <n v="5.92"/>
    <x v="1"/>
    <s v="yes"/>
    <s v="No"/>
    <s v="No"/>
    <n v="1"/>
    <s v="No"/>
    <s v="3 Jul 1988"/>
    <x v="23"/>
    <n v="10011.44"/>
    <s v="tier - 3"/>
    <s v="tier - 3"/>
    <s v="R1026"/>
  </r>
  <r>
    <s v="Id1126"/>
    <s v="Ms. Ariell "/>
    <n v="18.335000000000001"/>
    <x v="3"/>
    <n v="10.01"/>
    <x v="0"/>
    <s v="yes"/>
    <s v="No"/>
    <s v="No"/>
    <n v="2"/>
    <s v="No"/>
    <s v="11 Aug 1970"/>
    <x v="2"/>
    <n v="9991.0400000000009"/>
    <s v="tier - 2"/>
    <s v="tier - 3"/>
    <s v="R1012"/>
  </r>
  <r>
    <s v="Id1127"/>
    <s v="Mr. Christopher "/>
    <n v="32.299999999999997"/>
    <x v="0"/>
    <n v="9.59"/>
    <x v="0"/>
    <s v="No"/>
    <s v="No"/>
    <s v="No"/>
    <n v="0"/>
    <s v="No"/>
    <s v="6 Oct 1971"/>
    <x v="14"/>
    <n v="9964.06"/>
    <s v="tier - 2"/>
    <s v="tier - 2"/>
    <s v="R1019"/>
  </r>
  <r>
    <s v="Id1128"/>
    <s v="Mr. Ryan "/>
    <n v="27.74"/>
    <x v="1"/>
    <n v="10.37"/>
    <x v="0"/>
    <s v="No"/>
    <s v="No"/>
    <s v="No"/>
    <n v="0"/>
    <s v="No"/>
    <s v="26 Dec 1971"/>
    <x v="14"/>
    <n v="9957.7199999999993"/>
    <s v="tier - 2"/>
    <s v="tier - 3"/>
    <s v="R1018"/>
  </r>
  <r>
    <s v="Id1129"/>
    <s v="Mr. Thomas "/>
    <n v="24"/>
    <x v="2"/>
    <n v="4.01"/>
    <x v="2"/>
    <s v="yes"/>
    <s v="No"/>
    <s v="No"/>
    <n v="1"/>
    <s v="No"/>
    <s v="11 Sep 1964"/>
    <x v="13"/>
    <n v="9933.44"/>
    <s v="tier - 3"/>
    <s v="tier - 3"/>
    <s v="R1013"/>
  </r>
  <r>
    <s v="Id1130"/>
    <s v="Ms. Katie "/>
    <n v="31.78"/>
    <x v="0"/>
    <n v="4.24"/>
    <x v="2"/>
    <s v="yes"/>
    <s v="No"/>
    <s v="Yes"/>
    <n v="1"/>
    <s v="No"/>
    <s v="3 Dec 1983"/>
    <x v="33"/>
    <n v="9931.9599999999991"/>
    <s v="tier - 2"/>
    <s v="tier - 2"/>
    <s v="R1012"/>
  </r>
  <r>
    <s v="Id1131"/>
    <s v="Mrs. Rachelle "/>
    <n v="32.25"/>
    <x v="0"/>
    <n v="5.36"/>
    <x v="2"/>
    <s v="yes"/>
    <s v="No"/>
    <s v="No"/>
    <n v="0"/>
    <s v="No"/>
    <s v="19 Aug 1985"/>
    <x v="17"/>
    <n v="9930.64"/>
    <s v="tier - 2"/>
    <s v="tier - 3"/>
    <s v="R1025"/>
  </r>
  <r>
    <s v="Id1132"/>
    <s v="Ms. Colleen "/>
    <n v="30.114999999999998"/>
    <x v="0"/>
    <n v="4.99"/>
    <x v="2"/>
    <s v="No"/>
    <s v="No"/>
    <s v="No"/>
    <n v="2"/>
    <s v="No"/>
    <s v="14 Sep 1972"/>
    <x v="28"/>
    <n v="9910.36"/>
    <s v="tier - 2"/>
    <s v="tier - 3"/>
    <s v="R1012"/>
  </r>
  <r>
    <s v="Id1133"/>
    <s v="Mr. Gregory "/>
    <n v="22.41"/>
    <x v="2"/>
    <n v="8.68"/>
    <x v="0"/>
    <s v="No"/>
    <s v="No"/>
    <s v="No"/>
    <n v="0"/>
    <s v="No"/>
    <s v="17 Aug 1962"/>
    <x v="5"/>
    <n v="9907.83"/>
    <s v="tier - 3"/>
    <s v="tier - 2"/>
    <s v="R1013"/>
  </r>
  <r>
    <s v="Id1134"/>
    <s v="Ms. Lara "/>
    <n v="45.72"/>
    <x v="0"/>
    <n v="4.2300000000000004"/>
    <x v="2"/>
    <s v="yes"/>
    <s v="No"/>
    <s v="No"/>
    <n v="0"/>
    <s v="No"/>
    <s v="8 Jul 1996"/>
    <x v="45"/>
    <n v="9894.69"/>
    <s v="tier - 2"/>
    <s v="tier - 3"/>
    <s v="R1012"/>
  </r>
  <r>
    <s v="Id1135"/>
    <s v="Ms. Megan "/>
    <n v="25"/>
    <x v="1"/>
    <n v="5.32"/>
    <x v="2"/>
    <s v="yes"/>
    <s v="No"/>
    <s v="No"/>
    <n v="2"/>
    <s v="No"/>
    <s v="5 Nov 1966"/>
    <x v="24"/>
    <n v="9890.23"/>
    <s v="tier - 3"/>
    <s v="tier - 3"/>
    <s v="R1013"/>
  </r>
  <r>
    <s v="Id1136"/>
    <s v="Ms. Sara "/>
    <n v="39.5"/>
    <x v="0"/>
    <n v="6.66"/>
    <x v="0"/>
    <s v="No"/>
    <s v="No"/>
    <s v="No"/>
    <n v="0"/>
    <s v="No"/>
    <s v="8 Nov 1971"/>
    <x v="14"/>
    <n v="9880.07"/>
    <s v="tier - 2"/>
    <s v="tier - 3"/>
    <s v="R1011"/>
  </r>
  <r>
    <s v="Id1137"/>
    <s v="Ms. Lucie "/>
    <n v="37.729999999999997"/>
    <x v="0"/>
    <n v="7.4"/>
    <x v="0"/>
    <s v="No"/>
    <s v="No"/>
    <s v="No"/>
    <n v="0"/>
    <s v="No"/>
    <s v="3 Oct 1971"/>
    <x v="14"/>
    <n v="9877.61"/>
    <s v="tier - 2"/>
    <s v="tier - 1"/>
    <s v="R1013"/>
  </r>
  <r>
    <s v="Id1138"/>
    <s v="Ms. Elizabeth "/>
    <n v="40.659999999999997"/>
    <x v="0"/>
    <n v="10.08"/>
    <x v="0"/>
    <s v="No"/>
    <s v="No"/>
    <s v="No"/>
    <n v="0"/>
    <s v="No"/>
    <s v="3 Jul 1971"/>
    <x v="14"/>
    <n v="9875.68"/>
    <s v="tier - 2"/>
    <s v="tier - 3"/>
    <s v="R1024"/>
  </r>
  <r>
    <s v="Id1139"/>
    <s v="Ms. Carma "/>
    <n v="34.200000000000003"/>
    <x v="0"/>
    <n v="8.58"/>
    <x v="0"/>
    <s v="No"/>
    <s v="No"/>
    <s v="No"/>
    <n v="0"/>
    <s v="No"/>
    <s v="22 Dec 1971"/>
    <x v="14"/>
    <n v="9872.7000000000007"/>
    <s v="tier - 2"/>
    <s v="tier - 2"/>
    <s v="R1011"/>
  </r>
  <r>
    <s v="Id1140"/>
    <s v="Mr. Ryan "/>
    <n v="46.51"/>
    <x v="0"/>
    <n v="5.84"/>
    <x v="1"/>
    <s v="No"/>
    <s v="No"/>
    <s v="No"/>
    <n v="1"/>
    <s v="No"/>
    <s v="6 Jul 1998"/>
    <x v="44"/>
    <n v="9870.59"/>
    <s v="tier - 2"/>
    <s v="tier - 2"/>
    <s v="R1023"/>
  </r>
  <r>
    <s v="Id1141"/>
    <s v="Mr. Daniel "/>
    <n v="28.88"/>
    <x v="1"/>
    <n v="4.8600000000000003"/>
    <x v="2"/>
    <s v="yes"/>
    <s v="No"/>
    <s v="Yes"/>
    <n v="1"/>
    <s v="No"/>
    <s v="13 Aug 1969"/>
    <x v="16"/>
    <n v="9869.81"/>
    <s v="tier - 3"/>
    <s v="tier - 3"/>
    <s v="R1012"/>
  </r>
  <r>
    <s v="Id1142"/>
    <s v="Ms. Sarah "/>
    <n v="33.914999999999999"/>
    <x v="0"/>
    <n v="11.52"/>
    <x v="0"/>
    <s v="No"/>
    <s v="No"/>
    <s v="No"/>
    <n v="0"/>
    <s v="No"/>
    <s v="9 Nov 1971"/>
    <x v="14"/>
    <n v="9866.2999999999993"/>
    <s v="tier - 2"/>
    <s v="tier - 3"/>
    <s v="R1024"/>
  </r>
  <r>
    <s v="Id1143"/>
    <s v="Mr. Matthew "/>
    <n v="24.32"/>
    <x v="2"/>
    <n v="6.15"/>
    <x v="1"/>
    <s v="yes"/>
    <s v="No"/>
    <s v="Yes"/>
    <n v="1"/>
    <s v="No"/>
    <s v="20 Oct 1969"/>
    <x v="16"/>
    <n v="9863.4699999999993"/>
    <s v="tier - 3"/>
    <s v="tier - 3"/>
    <s v="R1012"/>
  </r>
  <r>
    <s v="Id1144"/>
    <s v="Ms. Francesca "/>
    <n v="25.8"/>
    <x v="1"/>
    <n v="9.94"/>
    <x v="0"/>
    <s v="No"/>
    <s v="No"/>
    <s v="No"/>
    <n v="0"/>
    <s v="No"/>
    <s v="17 Jul 1971"/>
    <x v="14"/>
    <n v="9861.0300000000007"/>
    <s v="tier - 2"/>
    <s v="tier - 2"/>
    <s v="R1011"/>
  </r>
  <r>
    <s v="Id1145"/>
    <s v="Ms. Nicole "/>
    <n v="21.56"/>
    <x v="2"/>
    <n v="10.56"/>
    <x v="0"/>
    <s v="No"/>
    <s v="No"/>
    <s v="No"/>
    <n v="0"/>
    <s v="No"/>
    <s v="23 Oct 1971"/>
    <x v="14"/>
    <n v="9855.1299999999992"/>
    <s v="tier - 2"/>
    <s v="tier - 3"/>
    <s v="R1013"/>
  </r>
  <r>
    <s v="Id1146"/>
    <s v="Mr. Toshiyuki "/>
    <n v="31.6"/>
    <x v="0"/>
    <n v="6.79"/>
    <x v="0"/>
    <s v="No"/>
    <s v="No"/>
    <s v="No"/>
    <n v="0"/>
    <s v="No"/>
    <s v="4 Nov 1968"/>
    <x v="0"/>
    <n v="9850.43"/>
    <s v="tier - 3"/>
    <s v="tier - 3"/>
    <s v="R1011"/>
  </r>
  <r>
    <s v="Id1147"/>
    <s v="Mr. Tom "/>
    <n v="42.93"/>
    <x v="0"/>
    <n v="4.8"/>
    <x v="2"/>
    <s v="No"/>
    <s v="No"/>
    <s v="No"/>
    <n v="1"/>
    <s v="No"/>
    <s v="13 Aug 1992"/>
    <x v="34"/>
    <n v="9844.4500000000007"/>
    <s v="tier - 2"/>
    <s v="tier - 1"/>
    <s v="R1012"/>
  </r>
  <r>
    <s v="Id1148"/>
    <s v="Mr. Brian "/>
    <n v="26.72"/>
    <x v="1"/>
    <n v="5.75"/>
    <x v="1"/>
    <s v="No"/>
    <s v="No"/>
    <s v="No"/>
    <n v="2"/>
    <s v="No"/>
    <s v="26 Sep 1972"/>
    <x v="28"/>
    <n v="9836.2099999999991"/>
    <s v="tier - 2"/>
    <s v="tier - 3"/>
    <s v="R1021"/>
  </r>
  <r>
    <s v="Id1149"/>
    <s v="Mr. Matthew "/>
    <n v="26.67"/>
    <x v="1"/>
    <n v="5.81"/>
    <x v="1"/>
    <s v="No"/>
    <s v="No"/>
    <s v="No"/>
    <n v="2"/>
    <s v="No"/>
    <s v="28 Jun 1972"/>
    <x v="28"/>
    <n v="9819.25"/>
    <s v="tier - 2"/>
    <s v="tier - 2"/>
    <s v="R1021"/>
  </r>
  <r>
    <s v="Id1150"/>
    <s v="Ms. Julee "/>
    <n v="42.68"/>
    <x v="0"/>
    <n v="9.2799999999999994"/>
    <x v="0"/>
    <s v="No"/>
    <s v="No"/>
    <s v="No"/>
    <n v="2"/>
    <s v="No"/>
    <s v="17 Sep 1973"/>
    <x v="30"/>
    <n v="9800.89"/>
    <s v="tier - 2"/>
    <s v="tier - 1"/>
    <s v="R1013"/>
  </r>
  <r>
    <s v="Id1151"/>
    <s v="Mr. Christopher "/>
    <n v="24.31"/>
    <x v="2"/>
    <n v="6.37"/>
    <x v="1"/>
    <s v="No"/>
    <s v="No"/>
    <s v="No"/>
    <n v="0"/>
    <s v="No"/>
    <s v="7 Jun 1977"/>
    <x v="1"/>
    <n v="9788.8700000000008"/>
    <s v="tier - 3"/>
    <s v="tier - 2"/>
    <s v="R1013"/>
  </r>
  <r>
    <s v="Id1152"/>
    <s v="Mr. Ciaran "/>
    <n v="44.75"/>
    <x v="0"/>
    <n v="5.09"/>
    <x v="2"/>
    <s v="yes"/>
    <s v="No"/>
    <s v="No"/>
    <n v="0"/>
    <s v="No"/>
    <s v="8 Aug 1996"/>
    <x v="45"/>
    <n v="9787.32"/>
    <s v="tier - 2"/>
    <s v="tier - 3"/>
    <s v="R1023"/>
  </r>
  <r>
    <s v="Id1153"/>
    <s v="Ms. Kara "/>
    <n v="30.78"/>
    <x v="0"/>
    <n v="7.94"/>
    <x v="0"/>
    <s v="No"/>
    <s v="No"/>
    <s v="No"/>
    <n v="2"/>
    <s v="No"/>
    <s v="7 Jul 1973"/>
    <x v="30"/>
    <n v="9778.35"/>
    <s v="tier - 2"/>
    <s v="tier - 2"/>
    <s v="R1024"/>
  </r>
  <r>
    <s v="Id1154"/>
    <s v="Ms. Makie "/>
    <n v="21.86"/>
    <x v="2"/>
    <n v="10.95"/>
    <x v="0"/>
    <s v="No"/>
    <s v="No"/>
    <s v="No"/>
    <n v="0"/>
    <s v="No"/>
    <s v="5 Sep 1965"/>
    <x v="11"/>
    <n v="9764.08"/>
    <s v="tier - 3"/>
    <s v="tier - 1"/>
    <s v="R1012"/>
  </r>
  <r>
    <s v="Id1155"/>
    <s v="Ms. Emily "/>
    <n v="49.09"/>
    <x v="0"/>
    <n v="6.3"/>
    <x v="1"/>
    <s v="yes"/>
    <s v="No"/>
    <s v="No"/>
    <n v="0"/>
    <s v="No"/>
    <s v="14 Jul 2001"/>
    <x v="47"/>
    <n v="9753.49"/>
    <s v="tier - 2"/>
    <s v="tier - 2"/>
    <s v="R1012"/>
  </r>
  <r>
    <s v="Id1156"/>
    <s v="Mr. Cary "/>
    <n v="47.74"/>
    <x v="0"/>
    <n v="8.0500000000000007"/>
    <x v="0"/>
    <s v="yes"/>
    <s v="No"/>
    <s v="No"/>
    <n v="2"/>
    <s v="No"/>
    <s v="4 Jul 1970"/>
    <x v="2"/>
    <n v="9748.91"/>
    <s v="tier - 2"/>
    <s v="tier - 1"/>
    <s v="R1013"/>
  </r>
  <r>
    <s v="Id1157"/>
    <s v="Mr. Steven "/>
    <n v="30.2"/>
    <x v="0"/>
    <n v="9.8800000000000008"/>
    <x v="0"/>
    <s v="yes"/>
    <s v="No"/>
    <s v="No"/>
    <n v="2"/>
    <s v="No"/>
    <s v="18 Aug 1970"/>
    <x v="2"/>
    <n v="9724.5300000000007"/>
    <s v="tier - 3"/>
    <s v="tier - 1"/>
    <s v="R1011"/>
  </r>
  <r>
    <s v="Id1158"/>
    <s v="Mr. Jose "/>
    <n v="33.25"/>
    <x v="0"/>
    <n v="7.42"/>
    <x v="0"/>
    <s v="yes"/>
    <s v="No"/>
    <s v="No"/>
    <n v="2"/>
    <s v="No"/>
    <s v="12 Sep 1970"/>
    <x v="2"/>
    <n v="9722.77"/>
    <s v="tier - 3"/>
    <s v="tier - 1"/>
    <s v="R1016"/>
  </r>
  <r>
    <s v="Id1159"/>
    <s v="Ms. Tatiana "/>
    <n v="26.6"/>
    <x v="1"/>
    <n v="8.4499999999999993"/>
    <x v="0"/>
    <s v="yes"/>
    <s v="No"/>
    <s v="No"/>
    <n v="1"/>
    <s v="No"/>
    <s v="27 Jun 1975"/>
    <x v="27"/>
    <n v="9715.84"/>
    <s v="tier - 2"/>
    <s v="tier - 1"/>
    <s v="R1024"/>
  </r>
  <r>
    <s v="Id1160"/>
    <s v="Mr. Dan "/>
    <n v="26.35"/>
    <x v="1"/>
    <n v="6.21"/>
    <x v="1"/>
    <s v="No"/>
    <s v="No"/>
    <s v="No"/>
    <n v="2"/>
    <s v="No"/>
    <s v="10 Jul 1972"/>
    <x v="28"/>
    <n v="9710.7099999999991"/>
    <s v="tier - 2"/>
    <s v="tier - 1"/>
    <s v="R1021"/>
  </r>
  <r>
    <s v="Id1161"/>
    <s v="Ms. Liisa "/>
    <n v="39.994999999999997"/>
    <x v="0"/>
    <n v="4.6500000000000004"/>
    <x v="2"/>
    <s v="No"/>
    <s v="No"/>
    <s v="No"/>
    <n v="0"/>
    <s v="No"/>
    <s v="19 Sep 1977"/>
    <x v="29"/>
    <n v="9704.67"/>
    <s v="tier - 2"/>
    <s v="tier - 3"/>
    <s v="R1024"/>
  </r>
  <r>
    <s v="Id1162"/>
    <s v="Ms. Kathryn "/>
    <n v="22.92"/>
    <x v="2"/>
    <n v="5.87"/>
    <x v="1"/>
    <s v="yes"/>
    <s v="No"/>
    <s v="No"/>
    <n v="1"/>
    <s v="No"/>
    <s v="7 Nov 1964"/>
    <x v="13"/>
    <n v="9698.42"/>
    <s v="tier - 3"/>
    <s v="tier - 3"/>
    <s v="R1013"/>
  </r>
  <r>
    <s v="Id1163"/>
    <s v="Mr. Maxwell "/>
    <n v="24.78"/>
    <x v="2"/>
    <n v="4.24"/>
    <x v="2"/>
    <s v="yes"/>
    <s v="No"/>
    <s v="No"/>
    <n v="2"/>
    <s v="No"/>
    <s v="16 Sep 1966"/>
    <x v="24"/>
    <n v="9684.2900000000009"/>
    <s v="tier - 3"/>
    <s v="tier - 2"/>
    <s v="R1013"/>
  </r>
  <r>
    <s v="Id1164"/>
    <s v="Ms. Pascale "/>
    <n v="34.07"/>
    <x v="0"/>
    <n v="7.81"/>
    <x v="0"/>
    <s v="yes"/>
    <s v="No"/>
    <s v="No"/>
    <n v="0"/>
    <s v="No"/>
    <s v="8 Aug 1981"/>
    <x v="36"/>
    <n v="9664.34"/>
    <s v="tier - 2"/>
    <s v="tier - 3"/>
    <s v="R1011"/>
  </r>
  <r>
    <s v="Id1165"/>
    <s v="Ms. Becca "/>
    <n v="30.14"/>
    <x v="0"/>
    <n v="9.85"/>
    <x v="0"/>
    <s v="No"/>
    <s v="No"/>
    <s v="No"/>
    <n v="0"/>
    <s v="No"/>
    <s v="8 Jul 1974"/>
    <x v="19"/>
    <n v="9653.81"/>
    <s v="tier - 2"/>
    <s v="tier - 2"/>
    <s v="R1011"/>
  </r>
  <r>
    <s v="Id1166"/>
    <s v="Ms. Grace "/>
    <n v="18.05"/>
    <x v="3"/>
    <n v="6.94"/>
    <x v="0"/>
    <s v="No"/>
    <s v="No"/>
    <s v="No"/>
    <n v="0"/>
    <s v="No"/>
    <s v="19 Jul 1971"/>
    <x v="14"/>
    <n v="9644.25"/>
    <s v="tier - 2"/>
    <s v="tier - 1"/>
    <s v="R1012"/>
  </r>
  <r>
    <s v="Id1167"/>
    <s v="Ms. Samantha "/>
    <n v="37.4"/>
    <x v="0"/>
    <n v="11.3"/>
    <x v="0"/>
    <s v="yes"/>
    <s v="No"/>
    <s v="No"/>
    <n v="2"/>
    <s v="No"/>
    <s v="30 Sep 1970"/>
    <x v="2"/>
    <n v="9634.5400000000009"/>
    <s v="tier - 2"/>
    <s v="tier - 2"/>
    <s v="R1011"/>
  </r>
  <r>
    <s v="Id1168"/>
    <s v="Mrs. Nicole "/>
    <n v="25.75"/>
    <x v="1"/>
    <n v="9.23"/>
    <x v="0"/>
    <s v="No"/>
    <s v="No"/>
    <s v="No"/>
    <n v="0"/>
    <s v="No"/>
    <s v="22 Jun 1968"/>
    <x v="0"/>
    <n v="9630.91"/>
    <s v="tier - 3"/>
    <s v="tier - 2"/>
    <s v="R1013"/>
  </r>
  <r>
    <s v="Id1169"/>
    <s v="Mr. David "/>
    <n v="32.299999999999997"/>
    <x v="0"/>
    <n v="4.37"/>
    <x v="2"/>
    <s v="No"/>
    <s v="No"/>
    <s v="No"/>
    <n v="2"/>
    <s v="No"/>
    <s v="23 Oct 1972"/>
    <x v="28"/>
    <n v="9630.4"/>
    <s v="tier - 2"/>
    <s v="tier - 2"/>
    <s v="R1011"/>
  </r>
  <r>
    <s v="Id1170"/>
    <s v="Mr. Grant "/>
    <n v="28.61"/>
    <x v="1"/>
    <n v="5.76"/>
    <x v="1"/>
    <s v="No"/>
    <s v="No"/>
    <s v="Yes"/>
    <n v="1"/>
    <s v="No"/>
    <s v="19 Dec 1979"/>
    <x v="18"/>
    <n v="9630.2999999999993"/>
    <s v="tier - 2"/>
    <s v="tier - 2"/>
    <s v="R1021"/>
  </r>
  <r>
    <s v="Id1171"/>
    <s v="Mrs. Sophia "/>
    <n v="45.41"/>
    <x v="0"/>
    <n v="4.96"/>
    <x v="2"/>
    <s v="No"/>
    <s v="No"/>
    <s v="No"/>
    <n v="1"/>
    <s v="No"/>
    <e v="#N/A"/>
    <x v="48"/>
    <e v="#N/A"/>
    <e v="#N/A"/>
    <e v="#N/A"/>
    <e v="#N/A"/>
  </r>
  <r>
    <s v="Id1172"/>
    <s v="Ms. Christina "/>
    <n v="31.2"/>
    <x v="0"/>
    <n v="11.04"/>
    <x v="0"/>
    <s v="yes"/>
    <s v="No"/>
    <s v="No"/>
    <n v="2"/>
    <s v="No"/>
    <e v="#N/A"/>
    <x v="48"/>
    <e v="#N/A"/>
    <e v="#N/A"/>
    <e v="#N/A"/>
    <e v="#N/A"/>
  </r>
  <r>
    <s v="Id1173"/>
    <s v="Mr. Sam "/>
    <n v="29.83"/>
    <x v="1"/>
    <n v="7.81"/>
    <x v="0"/>
    <s v="yes"/>
    <s v="No"/>
    <s v="No"/>
    <n v="1"/>
    <s v="No"/>
    <e v="#N/A"/>
    <x v="48"/>
    <e v="#N/A"/>
    <e v="#N/A"/>
    <e v="#N/A"/>
    <e v="#N/A"/>
  </r>
  <r>
    <s v="Id1174"/>
    <s v="Mrs. Haley "/>
    <n v="29.06"/>
    <x v="1"/>
    <n v="4.55"/>
    <x v="2"/>
    <s v="No"/>
    <s v="No"/>
    <s v="No"/>
    <n v="0"/>
    <s v="No"/>
    <e v="#N/A"/>
    <x v="48"/>
    <e v="#N/A"/>
    <e v="#N/A"/>
    <e v="#N/A"/>
    <e v="#N/A"/>
  </r>
  <r>
    <s v="Id1175"/>
    <s v="Mr. Ethan "/>
    <n v="27.454999999999998"/>
    <x v="1"/>
    <n v="6.13"/>
    <x v="1"/>
    <s v="No"/>
    <s v="No"/>
    <s v="No"/>
    <n v="2"/>
    <s v="No"/>
    <e v="#N/A"/>
    <x v="48"/>
    <e v="#N/A"/>
    <e v="#N/A"/>
    <e v="#N/A"/>
    <e v="#N/A"/>
  </r>
  <r>
    <s v="Id1176"/>
    <s v="Mr. Andrew "/>
    <n v="23.01"/>
    <x v="2"/>
    <n v="6.04"/>
    <x v="1"/>
    <s v="yes"/>
    <s v="No"/>
    <s v="No"/>
    <n v="1"/>
    <s v="No"/>
    <e v="#N/A"/>
    <x v="48"/>
    <e v="#N/A"/>
    <e v="#N/A"/>
    <e v="#N/A"/>
    <e v="#N/A"/>
  </r>
  <r>
    <s v="Id1177"/>
    <s v="Mr. Mark "/>
    <n v="31.39"/>
    <x v="0"/>
    <n v="8.85"/>
    <x v="0"/>
    <s v="yes"/>
    <s v="No"/>
    <s v="No"/>
    <n v="0"/>
    <s v="No"/>
    <e v="#N/A"/>
    <x v="48"/>
    <e v="#N/A"/>
    <e v="#N/A"/>
    <e v="#N/A"/>
    <e v="#N/A"/>
  </r>
  <r>
    <s v="Id1178"/>
    <s v="Ms. Kasey "/>
    <n v="34.770000000000003"/>
    <x v="0"/>
    <n v="10.54"/>
    <x v="0"/>
    <s v="No"/>
    <s v="No"/>
    <s v="No"/>
    <n v="2"/>
    <s v="No"/>
    <e v="#N/A"/>
    <x v="48"/>
    <e v="#N/A"/>
    <e v="#N/A"/>
    <e v="#N/A"/>
    <e v="#N/A"/>
  </r>
  <r>
    <s v="Id1179"/>
    <s v="Mr. Jeff "/>
    <n v="24.48"/>
    <x v="2"/>
    <n v="4.37"/>
    <x v="2"/>
    <s v="yes"/>
    <s v="No"/>
    <s v="No"/>
    <n v="2"/>
    <s v="No"/>
    <e v="#N/A"/>
    <x v="48"/>
    <e v="#N/A"/>
    <e v="#N/A"/>
    <e v="#N/A"/>
    <e v="#N/A"/>
  </r>
  <r>
    <s v="Id1180"/>
    <s v="Ms. Amy "/>
    <n v="22.61"/>
    <x v="2"/>
    <n v="9.6300000000000008"/>
    <x v="0"/>
    <s v="No"/>
    <s v="No"/>
    <s v="No"/>
    <n v="2"/>
    <s v="No"/>
    <e v="#N/A"/>
    <x v="48"/>
    <e v="#N/A"/>
    <e v="#N/A"/>
    <e v="#N/A"/>
    <e v="#N/A"/>
  </r>
  <r>
    <s v="Id1181"/>
    <s v="Mr. Adam "/>
    <n v="34.299999999999997"/>
    <x v="0"/>
    <n v="10.37"/>
    <x v="0"/>
    <s v="No"/>
    <s v="No"/>
    <s v="No"/>
    <n v="0"/>
    <s v="No"/>
    <e v="#N/A"/>
    <x v="48"/>
    <e v="#N/A"/>
    <e v="#N/A"/>
    <e v="#N/A"/>
    <e v="#N/A"/>
  </r>
  <r>
    <s v="Id1182"/>
    <s v="Ms. Kristin "/>
    <n v="46.09"/>
    <x v="0"/>
    <n v="5.44"/>
    <x v="2"/>
    <s v="No"/>
    <s v="No"/>
    <s v="No"/>
    <n v="2"/>
    <s v="No"/>
    <e v="#N/A"/>
    <x v="48"/>
    <e v="#N/A"/>
    <e v="#N/A"/>
    <e v="#N/A"/>
    <e v="#N/A"/>
  </r>
  <r>
    <s v="Id1183"/>
    <s v="Ms. Mary-Lynn "/>
    <n v="44.744999999999997"/>
    <x v="0"/>
    <n v="5.19"/>
    <x v="2"/>
    <s v="No"/>
    <s v="No"/>
    <s v="No"/>
    <n v="2"/>
    <s v="No"/>
    <e v="#N/A"/>
    <x v="48"/>
    <e v="#N/A"/>
    <e v="#N/A"/>
    <e v="#N/A"/>
    <e v="#N/A"/>
  </r>
  <r>
    <s v="Id1184"/>
    <s v="Mrs. Jamie "/>
    <n v="26.33"/>
    <x v="1"/>
    <n v="11.8"/>
    <x v="0"/>
    <s v="yes"/>
    <s v="No"/>
    <s v="No"/>
    <n v="1"/>
    <s v="No"/>
    <e v="#N/A"/>
    <x v="48"/>
    <e v="#N/A"/>
    <e v="#N/A"/>
    <e v="#N/A"/>
    <e v="#N/A"/>
  </r>
  <r>
    <s v="Id1185"/>
    <s v="Mr. Jeffrey "/>
    <n v="26.6"/>
    <x v="1"/>
    <n v="8.3800000000000008"/>
    <x v="0"/>
    <s v="No"/>
    <s v="No"/>
    <s v="No"/>
    <n v="2"/>
    <s v="No"/>
    <e v="#N/A"/>
    <x v="48"/>
    <e v="#N/A"/>
    <e v="#N/A"/>
    <e v="#N/A"/>
    <e v="#N/A"/>
  </r>
  <r>
    <s v="Id1186"/>
    <s v="Ms. Nicole "/>
    <n v="27.5"/>
    <x v="1"/>
    <n v="7.58"/>
    <x v="0"/>
    <s v="No"/>
    <s v="No"/>
    <s v="No"/>
    <n v="0"/>
    <s v="No"/>
    <e v="#N/A"/>
    <x v="48"/>
    <e v="#N/A"/>
    <e v="#N/A"/>
    <e v="#N/A"/>
    <e v="#N/A"/>
  </r>
  <r>
    <s v="Id1187"/>
    <s v="Ms. Audrey "/>
    <n v="41.55"/>
    <x v="0"/>
    <n v="4.6100000000000003"/>
    <x v="2"/>
    <s v="No"/>
    <s v="No"/>
    <s v="No"/>
    <n v="1"/>
    <s v="No"/>
    <e v="#N/A"/>
    <x v="48"/>
    <e v="#N/A"/>
    <e v="#N/A"/>
    <e v="#N/A"/>
    <e v="#N/A"/>
  </r>
  <r>
    <s v="Id1188"/>
    <s v="Mr. Jacob "/>
    <n v="41.47"/>
    <x v="0"/>
    <n v="4.7"/>
    <x v="2"/>
    <s v="yes"/>
    <s v="No"/>
    <s v="Yes"/>
    <n v="1"/>
    <s v="No"/>
    <e v="#N/A"/>
    <x v="48"/>
    <e v="#N/A"/>
    <e v="#N/A"/>
    <e v="#N/A"/>
    <e v="#N/A"/>
  </r>
  <r>
    <s v="Id1189"/>
    <s v="  "/>
    <n v="24.795000000000002"/>
    <x v="2"/>
    <n v="6.05"/>
    <x v="1"/>
    <s v="yes"/>
    <s v="No"/>
    <s v="No"/>
    <n v="0"/>
    <s v="No"/>
    <e v="#N/A"/>
    <x v="48"/>
    <e v="#N/A"/>
    <e v="#N/A"/>
    <e v="#N/A"/>
    <e v="#N/A"/>
  </r>
  <r>
    <s v="Id1190"/>
    <s v="Mr. Marc "/>
    <n v="29.48"/>
    <x v="1"/>
    <n v="5.63"/>
    <x v="2"/>
    <s v="yes"/>
    <s v="No"/>
    <s v="Yes"/>
    <n v="1"/>
    <s v="No"/>
    <e v="#N/A"/>
    <x v="48"/>
    <e v="#N/A"/>
    <e v="#N/A"/>
    <e v="#N/A"/>
    <e v="#N/A"/>
  </r>
  <r>
    <s v="Id1191"/>
    <s v="Mr. Mark "/>
    <n v="28.09"/>
    <x v="1"/>
    <n v="6.06"/>
    <x v="1"/>
    <s v="No"/>
    <s v="No"/>
    <s v="Yes"/>
    <n v="1"/>
    <s v="No"/>
    <e v="#N/A"/>
    <x v="48"/>
    <e v="#N/A"/>
    <e v="#N/A"/>
    <e v="#N/A"/>
    <e v="#N/A"/>
  </r>
  <r>
    <s v="Id1192"/>
    <s v="Mr. Dan "/>
    <n v="32.729999999999997"/>
    <x v="0"/>
    <n v="5.19"/>
    <x v="2"/>
    <s v="No"/>
    <s v="No"/>
    <s v="No"/>
    <n v="1"/>
    <s v="No"/>
    <e v="#N/A"/>
    <x v="48"/>
    <e v="#N/A"/>
    <e v="#N/A"/>
    <e v="#N/A"/>
    <e v="#N/A"/>
  </r>
  <r>
    <s v="Id1193"/>
    <s v="  "/>
    <n v="27.36"/>
    <x v="1"/>
    <n v="8.9600000000000009"/>
    <x v="0"/>
    <s v="No"/>
    <s v="No"/>
    <s v="No"/>
    <n v="0"/>
    <s v="No"/>
    <e v="#N/A"/>
    <x v="48"/>
    <e v="#N/A"/>
    <e v="#N/A"/>
    <e v="#N/A"/>
    <e v="#N/A"/>
  </r>
  <r>
    <s v="Id1194"/>
    <s v="Ms. Amanda "/>
    <n v="27.265000000000001"/>
    <x v="1"/>
    <n v="11.39"/>
    <x v="0"/>
    <s v="No"/>
    <s v="No"/>
    <s v="No"/>
    <n v="0"/>
    <s v="No"/>
    <e v="#N/A"/>
    <x v="48"/>
    <e v="#N/A"/>
    <e v="#N/A"/>
    <e v="#N/A"/>
    <e v="#N/A"/>
  </r>
  <r>
    <s v="Id1195"/>
    <s v="Ms. Dara "/>
    <n v="48.07"/>
    <x v="0"/>
    <n v="4.0599999999999996"/>
    <x v="2"/>
    <s v="yes"/>
    <s v="No"/>
    <s v="No"/>
    <n v="0"/>
    <s v="No"/>
    <e v="#N/A"/>
    <x v="48"/>
    <e v="#N/A"/>
    <e v="#N/A"/>
    <e v="#N/A"/>
    <e v="#N/A"/>
  </r>
  <r>
    <s v="Id1196"/>
    <s v="Ms. Rachelle "/>
    <n v="30.8"/>
    <x v="0"/>
    <n v="5.23"/>
    <x v="2"/>
    <s v="yes"/>
    <s v="No"/>
    <s v="No"/>
    <n v="0"/>
    <s v="No"/>
    <e v="#N/A"/>
    <x v="48"/>
    <e v="#N/A"/>
    <e v="#N/A"/>
    <e v="#N/A"/>
    <e v="#N/A"/>
  </r>
  <r>
    <s v="Id1197"/>
    <s v="Ms. Brenda "/>
    <n v="32.299999999999997"/>
    <x v="0"/>
    <n v="5.05"/>
    <x v="2"/>
    <s v="yes"/>
    <s v="No"/>
    <s v="No"/>
    <n v="0"/>
    <s v="No"/>
    <e v="#N/A"/>
    <x v="48"/>
    <e v="#N/A"/>
    <e v="#N/A"/>
    <e v="#N/A"/>
    <e v="#N/A"/>
  </r>
  <r>
    <s v="Id1198"/>
    <s v="Mr. Tim "/>
    <n v="39.700000000000003"/>
    <x v="0"/>
    <n v="7.34"/>
    <x v="0"/>
    <s v="No"/>
    <s v="No"/>
    <s v="No"/>
    <n v="0"/>
    <s v="No"/>
    <e v="#N/A"/>
    <x v="48"/>
    <e v="#N/A"/>
    <e v="#N/A"/>
    <e v="#N/A"/>
    <e v="#N/A"/>
  </r>
  <r>
    <s v="Id1199"/>
    <s v="Mr. Sylvain "/>
    <n v="35.97"/>
    <x v="0"/>
    <n v="8.1300000000000008"/>
    <x v="0"/>
    <s v="No"/>
    <s v="No"/>
    <s v="No"/>
    <n v="0"/>
    <s v="No"/>
    <e v="#N/A"/>
    <x v="48"/>
    <e v="#N/A"/>
    <e v="#N/A"/>
    <e v="#N/A"/>
    <e v="#N/A"/>
  </r>
  <r>
    <s v="Id1200"/>
    <s v="Mrs. Lisa "/>
    <n v="25.86"/>
    <x v="1"/>
    <n v="6.68"/>
    <x v="0"/>
    <s v="yes"/>
    <s v="No"/>
    <s v="No"/>
    <n v="1"/>
    <s v="No"/>
    <e v="#N/A"/>
    <x v="48"/>
    <e v="#N/A"/>
    <e v="#N/A"/>
    <e v="#N/A"/>
    <e v="#N/A"/>
  </r>
  <r>
    <s v="Id1201"/>
    <s v="Mr. Ryan "/>
    <n v="30.03"/>
    <x v="0"/>
    <n v="11.51"/>
    <x v="0"/>
    <s v="No"/>
    <s v="No"/>
    <s v="No"/>
    <n v="0"/>
    <s v="No"/>
    <e v="#N/A"/>
    <x v="48"/>
    <e v="#N/A"/>
    <e v="#N/A"/>
    <e v="#N/A"/>
    <e v="#N/A"/>
  </r>
  <r>
    <s v="Id1202"/>
    <s v="Mrs. Kaitlin "/>
    <n v="25.76"/>
    <x v="1"/>
    <n v="6.02"/>
    <x v="1"/>
    <s v="yes"/>
    <s v="No"/>
    <s v="Yes"/>
    <n v="1"/>
    <s v="No"/>
    <e v="#N/A"/>
    <x v="48"/>
    <e v="#N/A"/>
    <e v="#N/A"/>
    <e v="#N/A"/>
    <e v="#N/A"/>
  </r>
  <r>
    <s v="Id1203"/>
    <s v="Mr. William "/>
    <n v="22.42"/>
    <x v="2"/>
    <n v="7.96"/>
    <x v="0"/>
    <s v="No"/>
    <s v="No"/>
    <s v="No"/>
    <n v="0"/>
    <s v="No"/>
    <e v="#N/A"/>
    <x v="48"/>
    <e v="#N/A"/>
    <e v="#N/A"/>
    <e v="#N/A"/>
    <e v="#N/A"/>
  </r>
  <r>
    <s v="Id1204"/>
    <s v="Mr. Bruce "/>
    <n v="33.18"/>
    <x v="0"/>
    <n v="6.01"/>
    <x v="1"/>
    <s v="yes"/>
    <s v="No"/>
    <s v="No"/>
    <n v="1"/>
    <s v="No"/>
    <e v="#N/A"/>
    <x v="48"/>
    <e v="#N/A"/>
    <e v="#N/A"/>
    <e v="#N/A"/>
    <e v="#N/A"/>
  </r>
  <r>
    <s v="Id1205"/>
    <s v="Mrs. Veronica "/>
    <n v="43.04"/>
    <x v="0"/>
    <n v="5.9"/>
    <x v="1"/>
    <s v="yes"/>
    <s v="No"/>
    <s v="No"/>
    <n v="0"/>
    <s v="No"/>
    <e v="#N/A"/>
    <x v="48"/>
    <e v="#N/A"/>
    <e v="#N/A"/>
    <e v="#N/A"/>
    <e v="#N/A"/>
  </r>
  <r>
    <s v="Id1206"/>
    <s v="Mr. Warren "/>
    <n v="34.15"/>
    <x v="0"/>
    <n v="4.49"/>
    <x v="2"/>
    <s v="yes"/>
    <s v="No"/>
    <s v="No"/>
    <n v="1"/>
    <s v="No"/>
    <e v="#N/A"/>
    <x v="48"/>
    <e v="#N/A"/>
    <e v="#N/A"/>
    <e v="#N/A"/>
    <e v="#N/A"/>
  </r>
  <r>
    <s v="Id1207"/>
    <s v="  "/>
    <n v="25.78"/>
    <x v="1"/>
    <n v="6.25"/>
    <x v="1"/>
    <s v="No"/>
    <s v="No"/>
    <s v="No"/>
    <n v="0"/>
    <s v="No"/>
    <e v="#N/A"/>
    <x v="48"/>
    <e v="#N/A"/>
    <e v="#N/A"/>
    <e v="#N/A"/>
    <e v="#N/A"/>
  </r>
  <r>
    <s v="Id1208"/>
    <s v="Ms. Deirdre "/>
    <n v="21.02"/>
    <x v="2"/>
    <n v="9.6199999999999992"/>
    <x v="0"/>
    <s v="yes"/>
    <s v="No"/>
    <s v="Yes"/>
    <n v="1"/>
    <s v="No"/>
    <e v="#N/A"/>
    <x v="48"/>
    <e v="#N/A"/>
    <e v="#N/A"/>
    <e v="#N/A"/>
    <e v="#N/A"/>
  </r>
  <r>
    <s v="Id1209"/>
    <s v="Mr. Mathias "/>
    <n v="37.51"/>
    <x v="0"/>
    <n v="11.06"/>
    <x v="0"/>
    <s v="No"/>
    <s v="No"/>
    <s v="No"/>
    <n v="2"/>
    <s v="No"/>
    <e v="#N/A"/>
    <x v="48"/>
    <e v="#N/A"/>
    <e v="#N/A"/>
    <e v="#N/A"/>
    <e v="#N/A"/>
  </r>
  <r>
    <s v="Id1210"/>
    <s v="Mr. Matthew "/>
    <n v="25.745000000000001"/>
    <x v="1"/>
    <n v="6.11"/>
    <x v="1"/>
    <s v="yes"/>
    <s v="No"/>
    <s v="No"/>
    <n v="0"/>
    <s v="No"/>
    <e v="#N/A"/>
    <x v="48"/>
    <e v="#N/A"/>
    <e v="#N/A"/>
    <e v="#N/A"/>
    <e v="#N/A"/>
  </r>
  <r>
    <s v="Id1211"/>
    <s v="Mr. Kurt "/>
    <n v="31.35"/>
    <x v="0"/>
    <n v="11.49"/>
    <x v="0"/>
    <s v="No"/>
    <s v="No"/>
    <s v="No"/>
    <n v="2"/>
    <s v="No"/>
    <e v="#N/A"/>
    <x v="48"/>
    <e v="#N/A"/>
    <e v="#N/A"/>
    <e v="#N/A"/>
    <e v="#N/A"/>
  </r>
  <r>
    <s v="Id1212"/>
    <s v="Mr. Samuel "/>
    <n v="29.83"/>
    <x v="1"/>
    <n v="8.68"/>
    <x v="0"/>
    <s v="No"/>
    <s v="No"/>
    <s v="No"/>
    <n v="2"/>
    <s v="No"/>
    <e v="#N/A"/>
    <x v="48"/>
    <e v="#N/A"/>
    <e v="#N/A"/>
    <e v="#N/A"/>
    <e v="#N/A"/>
  </r>
  <r>
    <s v="Id1213"/>
    <s v="Mrs. Emily "/>
    <n v="25.49"/>
    <x v="1"/>
    <n v="5.68"/>
    <x v="2"/>
    <s v="yes"/>
    <s v="No"/>
    <s v="Yes"/>
    <n v="1"/>
    <s v="No"/>
    <e v="#N/A"/>
    <x v="48"/>
    <e v="#N/A"/>
    <e v="#N/A"/>
    <e v="#N/A"/>
    <e v="#N/A"/>
  </r>
  <r>
    <s v="Id1214"/>
    <s v="Ms. Tiffany "/>
    <n v="34.1"/>
    <x v="0"/>
    <n v="8.4499999999999993"/>
    <x v="0"/>
    <s v="No"/>
    <s v="No"/>
    <s v="No"/>
    <n v="0"/>
    <s v="No"/>
    <e v="#N/A"/>
    <x v="48"/>
    <e v="#N/A"/>
    <e v="#N/A"/>
    <e v="#N/A"/>
    <e v="#N/A"/>
  </r>
  <r>
    <s v="Id1215"/>
    <s v="Mr. Alex "/>
    <n v="25.84"/>
    <x v="1"/>
    <n v="8.51"/>
    <x v="0"/>
    <s v="No"/>
    <s v="No"/>
    <s v="No"/>
    <n v="2"/>
    <s v="No"/>
    <e v="#N/A"/>
    <x v="48"/>
    <e v="#N/A"/>
    <e v="#N/A"/>
    <e v="#N/A"/>
    <e v="#N/A"/>
  </r>
  <r>
    <s v="Id1216"/>
    <s v="Ms. Alice "/>
    <n v="20.6"/>
    <x v="2"/>
    <n v="7.62"/>
    <x v="0"/>
    <s v="No"/>
    <s v="No"/>
    <s v="No"/>
    <n v="0"/>
    <s v="No"/>
    <e v="#N/A"/>
    <x v="48"/>
    <e v="#N/A"/>
    <e v="#N/A"/>
    <e v="#N/A"/>
    <e v="#N/A"/>
  </r>
  <r>
    <s v="Id1217"/>
    <s v="Ms. Allison "/>
    <n v="28.88"/>
    <x v="1"/>
    <n v="10.18"/>
    <x v="0"/>
    <s v="No"/>
    <s v="No"/>
    <s v="No"/>
    <n v="0"/>
    <s v="No"/>
    <e v="#N/A"/>
    <x v="48"/>
    <e v="#N/A"/>
    <e v="#N/A"/>
    <e v="#N/A"/>
    <e v="#N/A"/>
  </r>
  <r>
    <s v="Id1218"/>
    <s v="Mr. Johannes "/>
    <n v="28.24"/>
    <x v="1"/>
    <n v="5.36"/>
    <x v="2"/>
    <s v="No"/>
    <s v="No"/>
    <s v="No"/>
    <n v="0"/>
    <s v="No"/>
    <e v="#N/A"/>
    <x v="48"/>
    <e v="#N/A"/>
    <e v="#N/A"/>
    <e v="#N/A"/>
    <e v="#N/A"/>
  </r>
  <r>
    <s v="Id1219"/>
    <s v="Mr. Stephen "/>
    <n v="25.46"/>
    <x v="1"/>
    <n v="11.78"/>
    <x v="0"/>
    <s v="yes"/>
    <s v="No"/>
    <s v="No"/>
    <n v="1"/>
    <s v="No"/>
    <e v="#N/A"/>
    <x v="48"/>
    <e v="#N/A"/>
    <e v="#N/A"/>
    <e v="#N/A"/>
    <e v="#N/A"/>
  </r>
  <r>
    <s v="Id1220"/>
    <s v="Mr. Jon "/>
    <n v="29.64"/>
    <x v="1"/>
    <n v="10.82"/>
    <x v="0"/>
    <s v="yes"/>
    <s v="No"/>
    <s v="No"/>
    <n v="0"/>
    <s v="No"/>
    <e v="#N/A"/>
    <x v="48"/>
    <e v="#N/A"/>
    <e v="#N/A"/>
    <e v="#N/A"/>
    <e v="#N/A"/>
  </r>
  <r>
    <s v="Id1221"/>
    <s v="Mr. Fasil "/>
    <n v="31.27"/>
    <x v="0"/>
    <n v="7.73"/>
    <x v="0"/>
    <s v="yes"/>
    <s v="No"/>
    <s v="No"/>
    <n v="1"/>
    <s v="No"/>
    <e v="#N/A"/>
    <x v="48"/>
    <e v="#N/A"/>
    <e v="#N/A"/>
    <e v="#N/A"/>
    <e v="#N/A"/>
  </r>
  <r>
    <s v="Id1222"/>
    <s v="Ms. Megan "/>
    <n v="19.95"/>
    <x v="2"/>
    <n v="6.24"/>
    <x v="1"/>
    <s v="yes"/>
    <s v="No"/>
    <s v="No"/>
    <n v="0"/>
    <s v="No"/>
    <e v="#N/A"/>
    <x v="48"/>
    <e v="#N/A"/>
    <e v="#N/A"/>
    <e v="#N/A"/>
    <e v="#N/A"/>
  </r>
  <r>
    <s v="Id1223"/>
    <s v="Ms. Lisa "/>
    <n v="21.3"/>
    <x v="2"/>
    <n v="10.42"/>
    <x v="0"/>
    <s v="No"/>
    <s v="No"/>
    <s v="No"/>
    <n v="2"/>
    <s v="No"/>
    <e v="#N/A"/>
    <x v="48"/>
    <e v="#N/A"/>
    <e v="#N/A"/>
    <e v="#N/A"/>
    <e v="#N/A"/>
  </r>
  <r>
    <s v="Id1224"/>
    <s v="Mr. Doron "/>
    <n v="31.635000000000002"/>
    <x v="0"/>
    <n v="11.11"/>
    <x v="0"/>
    <s v="No"/>
    <s v="No"/>
    <s v="No"/>
    <n v="0"/>
    <s v="No"/>
    <e v="#N/A"/>
    <x v="48"/>
    <e v="#N/A"/>
    <e v="#N/A"/>
    <e v="#N/A"/>
    <e v="#N/A"/>
  </r>
  <r>
    <s v="Id1225"/>
    <s v="Ms. Katharina "/>
    <n v="23.9"/>
    <x v="2"/>
    <n v="7.67"/>
    <x v="0"/>
    <s v="yes"/>
    <s v="No"/>
    <s v="No"/>
    <n v="2"/>
    <s v="No"/>
    <e v="#N/A"/>
    <x v="48"/>
    <e v="#N/A"/>
    <e v="#N/A"/>
    <e v="#N/A"/>
    <e v="#N/A"/>
  </r>
  <r>
    <s v="Id1226"/>
    <s v="Mr. Carl "/>
    <n v="34.15"/>
    <x v="0"/>
    <n v="6.15"/>
    <x v="1"/>
    <s v="No"/>
    <s v="No"/>
    <s v="No"/>
    <n v="0"/>
    <s v="No"/>
    <e v="#N/A"/>
    <x v="48"/>
    <e v="#N/A"/>
    <e v="#N/A"/>
    <e v="#N/A"/>
    <e v="#N/A"/>
  </r>
  <r>
    <s v="Id1227"/>
    <s v="Ms. Kelsey "/>
    <n v="28.71"/>
    <x v="1"/>
    <n v="5.71"/>
    <x v="1"/>
    <s v="No"/>
    <s v="No"/>
    <s v="No"/>
    <n v="0"/>
    <s v="No"/>
    <e v="#N/A"/>
    <x v="48"/>
    <e v="#N/A"/>
    <e v="#N/A"/>
    <e v="#N/A"/>
    <e v="#N/A"/>
  </r>
  <r>
    <s v="Id1228"/>
    <s v="Mr. Stephen "/>
    <n v="36.700000000000003"/>
    <x v="0"/>
    <n v="8.6999999999999993"/>
    <x v="0"/>
    <s v="yes"/>
    <s v="No"/>
    <s v="No"/>
    <n v="2"/>
    <s v="No"/>
    <e v="#N/A"/>
    <x v="48"/>
    <e v="#N/A"/>
    <e v="#N/A"/>
    <e v="#N/A"/>
    <e v="#N/A"/>
  </r>
  <r>
    <s v="Id1229"/>
    <s v="Mr. Dan "/>
    <n v="34.1"/>
    <x v="0"/>
    <n v="9.0399999999999991"/>
    <x v="0"/>
    <s v="yes"/>
    <s v="No"/>
    <s v="No"/>
    <n v="2"/>
    <s v="No"/>
    <e v="#N/A"/>
    <x v="48"/>
    <e v="#N/A"/>
    <e v="#N/A"/>
    <e v="#N/A"/>
    <e v="#N/A"/>
  </r>
  <r>
    <s v="Id1230"/>
    <s v="Ms. Katie "/>
    <n v="25.7"/>
    <x v="1"/>
    <n v="5.61"/>
    <x v="2"/>
    <s v="No"/>
    <s v="No"/>
    <s v="No"/>
    <n v="0"/>
    <s v="No"/>
    <e v="#N/A"/>
    <x v="48"/>
    <e v="#N/A"/>
    <e v="#N/A"/>
    <e v="#N/A"/>
    <e v="#N/A"/>
  </r>
  <r>
    <s v="Id1231"/>
    <s v="Ms. Melissa "/>
    <n v="21.68"/>
    <x v="2"/>
    <n v="8.1199999999999992"/>
    <x v="0"/>
    <s v="No"/>
    <s v="No"/>
    <s v="No"/>
    <n v="0"/>
    <s v="No"/>
    <e v="#N/A"/>
    <x v="48"/>
    <e v="#N/A"/>
    <e v="#N/A"/>
    <e v="#N/A"/>
    <e v="#N/A"/>
  </r>
  <r>
    <s v="Id1232"/>
    <s v="Ms. Kara "/>
    <n v="25.175000000000001"/>
    <x v="1"/>
    <n v="4.74"/>
    <x v="2"/>
    <s v="No"/>
    <s v="No"/>
    <s v="No"/>
    <n v="0"/>
    <s v="No"/>
    <e v="#N/A"/>
    <x v="48"/>
    <e v="#N/A"/>
    <e v="#N/A"/>
    <e v="#N/A"/>
    <e v="#N/A"/>
  </r>
  <r>
    <s v="Id1233"/>
    <s v="Mr. Juan "/>
    <n v="44.77"/>
    <x v="0"/>
    <n v="4.0599999999999996"/>
    <x v="2"/>
    <s v="No"/>
    <s v="No"/>
    <s v="No"/>
    <n v="2"/>
    <s v="No"/>
    <e v="#N/A"/>
    <x v="48"/>
    <e v="#N/A"/>
    <e v="#N/A"/>
    <e v="#N/A"/>
    <e v="#N/A"/>
  </r>
  <r>
    <s v="Id1234"/>
    <s v="Mr. John "/>
    <n v="37.07"/>
    <x v="0"/>
    <n v="5.69"/>
    <x v="2"/>
    <s v="No"/>
    <s v="No"/>
    <s v="No"/>
    <n v="2"/>
    <s v="No"/>
    <e v="#N/A"/>
    <x v="48"/>
    <e v="#N/A"/>
    <e v="#N/A"/>
    <e v="#N/A"/>
    <e v="#N/A"/>
  </r>
  <r>
    <s v="Id1235"/>
    <s v="Mrs. Sarah "/>
    <n v="39.799999999999997"/>
    <x v="0"/>
    <n v="5.66"/>
    <x v="2"/>
    <s v="No"/>
    <s v="No"/>
    <s v="Yes"/>
    <n v="1"/>
    <s v="No"/>
    <e v="#N/A"/>
    <x v="48"/>
    <e v="#N/A"/>
    <e v="#N/A"/>
    <e v="#N/A"/>
    <e v="#N/A"/>
  </r>
  <r>
    <s v="Id1236"/>
    <s v="Mrs. Kristin "/>
    <n v="26.36"/>
    <x v="1"/>
    <n v="4.32"/>
    <x v="2"/>
    <s v="No"/>
    <s v="No"/>
    <s v="Yes"/>
    <n v="1"/>
    <s v="No"/>
    <e v="#N/A"/>
    <x v="48"/>
    <e v="#N/A"/>
    <e v="#N/A"/>
    <e v="#N/A"/>
    <e v="#N/A"/>
  </r>
  <r>
    <s v="Id1237"/>
    <s v="Ms. Casey "/>
    <n v="29.925000000000001"/>
    <x v="1"/>
    <n v="8.2899999999999991"/>
    <x v="0"/>
    <s v="No"/>
    <s v="No"/>
    <s v="No"/>
    <n v="2"/>
    <s v="No"/>
    <e v="#N/A"/>
    <x v="48"/>
    <e v="#N/A"/>
    <e v="#N/A"/>
    <e v="#N/A"/>
    <e v="#N/A"/>
  </r>
  <r>
    <s v="Id1238"/>
    <s v="Mr. Samuel "/>
    <n v="37.29"/>
    <x v="0"/>
    <n v="10.46"/>
    <x v="0"/>
    <s v="No"/>
    <s v="No"/>
    <s v="No"/>
    <n v="0"/>
    <s v="No"/>
    <e v="#N/A"/>
    <x v="48"/>
    <e v="#N/A"/>
    <e v="#N/A"/>
    <e v="#N/A"/>
    <e v="#N/A"/>
  </r>
  <r>
    <s v="Id1239"/>
    <s v="Mr. Braulio "/>
    <n v="30.2"/>
    <x v="0"/>
    <n v="11.96"/>
    <x v="0"/>
    <s v="No"/>
    <s v="No"/>
    <s v="No"/>
    <n v="0"/>
    <s v="No"/>
    <e v="#N/A"/>
    <x v="48"/>
    <e v="#N/A"/>
    <e v="#N/A"/>
    <e v="#N/A"/>
    <e v="#N/A"/>
  </r>
  <r>
    <s v="Id1240"/>
    <s v="Ms. Anne-Marie "/>
    <n v="24.225000000000001"/>
    <x v="2"/>
    <n v="4.25"/>
    <x v="2"/>
    <s v="yes"/>
    <s v="No"/>
    <s v="Yes"/>
    <n v="1"/>
    <s v="No"/>
    <e v="#N/A"/>
    <x v="48"/>
    <e v="#N/A"/>
    <e v="#N/A"/>
    <e v="#N/A"/>
    <e v="#N/A"/>
  </r>
  <r>
    <s v="Id1241"/>
    <s v="Mr. Samuel "/>
    <n v="31.445"/>
    <x v="0"/>
    <n v="8.33"/>
    <x v="0"/>
    <s v="No"/>
    <s v="No"/>
    <s v="No"/>
    <n v="0"/>
    <s v="No"/>
    <e v="#N/A"/>
    <x v="48"/>
    <e v="#N/A"/>
    <e v="#N/A"/>
    <e v="#N/A"/>
    <e v="#N/A"/>
  </r>
  <r>
    <s v="Id1242"/>
    <s v="Mrs. Yuki "/>
    <n v="38.880000000000003"/>
    <x v="0"/>
    <n v="4.29"/>
    <x v="2"/>
    <s v="No"/>
    <s v="No"/>
    <s v="No"/>
    <n v="1"/>
    <s v="No"/>
    <e v="#N/A"/>
    <x v="48"/>
    <e v="#N/A"/>
    <e v="#N/A"/>
    <e v="#N/A"/>
    <e v="#N/A"/>
  </r>
  <r>
    <s v="Id1243"/>
    <s v="Mr. Rafer "/>
    <n v="43.89"/>
    <x v="0"/>
    <n v="6.32"/>
    <x v="1"/>
    <s v="yes"/>
    <s v="No"/>
    <s v="No"/>
    <n v="0"/>
    <s v="No"/>
    <e v="#N/A"/>
    <x v="48"/>
    <e v="#N/A"/>
    <e v="#N/A"/>
    <e v="#N/A"/>
    <e v="#N/A"/>
  </r>
  <r>
    <s v="Id1244"/>
    <s v="Ms. Claire "/>
    <n v="25.6"/>
    <x v="1"/>
    <n v="5.65"/>
    <x v="2"/>
    <s v="No"/>
    <s v="No"/>
    <s v="No"/>
    <n v="2"/>
    <s v="No"/>
    <e v="#N/A"/>
    <x v="48"/>
    <e v="#N/A"/>
    <e v="#N/A"/>
    <e v="#N/A"/>
    <e v="#N/A"/>
  </r>
  <r>
    <s v="Id1245"/>
    <s v="Ms. Erynn "/>
    <n v="29.545000000000002"/>
    <x v="1"/>
    <n v="8.41"/>
    <x v="0"/>
    <s v="yes"/>
    <s v="No"/>
    <s v="No"/>
    <n v="1"/>
    <s v="No"/>
    <e v="#N/A"/>
    <x v="48"/>
    <e v="#N/A"/>
    <e v="#N/A"/>
    <e v="#N/A"/>
    <e v="#N/A"/>
  </r>
  <r>
    <s v="Id1246"/>
    <s v="Mr. Mahesh "/>
    <n v="23.25"/>
    <x v="2"/>
    <n v="11.96"/>
    <x v="0"/>
    <s v="yes"/>
    <s v="No"/>
    <s v="No"/>
    <n v="0"/>
    <s v="No"/>
    <e v="#N/A"/>
    <x v="48"/>
    <e v="#N/A"/>
    <e v="#N/A"/>
    <e v="#N/A"/>
    <e v="#N/A"/>
  </r>
  <r>
    <s v="Id1247"/>
    <s v="Mr. Stanley "/>
    <n v="43.95"/>
    <x v="0"/>
    <n v="5.17"/>
    <x v="2"/>
    <s v="yes"/>
    <s v="No"/>
    <s v="Yes"/>
    <n v="1"/>
    <s v="No"/>
    <e v="#N/A"/>
    <x v="48"/>
    <e v="#N/A"/>
    <e v="#N/A"/>
    <e v="#N/A"/>
    <e v="#N/A"/>
  </r>
  <r>
    <s v="Id1248"/>
    <s v="Mr. Gregory "/>
    <n v="21.85"/>
    <x v="2"/>
    <n v="8.76"/>
    <x v="0"/>
    <s v="No"/>
    <s v="No"/>
    <s v="No"/>
    <n v="0"/>
    <s v="No"/>
    <e v="#N/A"/>
    <x v="48"/>
    <e v="#N/A"/>
    <e v="#N/A"/>
    <e v="#N/A"/>
    <e v="#N/A"/>
  </r>
  <r>
    <s v="Id1249"/>
    <s v="Mr. Eric "/>
    <n v="25.73"/>
    <x v="1"/>
    <n v="7.99"/>
    <x v="0"/>
    <s v="No"/>
    <s v="No"/>
    <s v="No"/>
    <n v="2"/>
    <s v="No"/>
    <e v="#N/A"/>
    <x v="48"/>
    <e v="#N/A"/>
    <e v="#N/A"/>
    <e v="#N/A"/>
    <e v="#N/A"/>
  </r>
  <r>
    <s v="Id1250"/>
    <s v="Ms. Rachel "/>
    <n v="32.229999999999997"/>
    <x v="0"/>
    <n v="8.59"/>
    <x v="0"/>
    <s v="No"/>
    <s v="No"/>
    <s v="No"/>
    <n v="0"/>
    <s v="No"/>
    <e v="#N/A"/>
    <x v="48"/>
    <e v="#N/A"/>
    <e v="#N/A"/>
    <e v="#N/A"/>
    <e v="#N/A"/>
  </r>
  <r>
    <s v="Id1251"/>
    <s v="Kamp Mr. "/>
    <n v="32.204999999999998"/>
    <x v="0"/>
    <n v="6.14"/>
    <x v="1"/>
    <s v="No"/>
    <s v="No"/>
    <s v="No"/>
    <n v="2"/>
    <s v="No"/>
    <e v="#N/A"/>
    <x v="48"/>
    <e v="#N/A"/>
    <e v="#N/A"/>
    <e v="#N/A"/>
    <e v="#N/A"/>
  </r>
  <r>
    <s v="Id1252"/>
    <s v="Mr. Brad "/>
    <n v="26.41"/>
    <x v="1"/>
    <n v="4.08"/>
    <x v="2"/>
    <s v="No"/>
    <s v="No"/>
    <s v="No"/>
    <n v="2"/>
    <s v="No"/>
    <e v="#N/A"/>
    <x v="48"/>
    <e v="#N/A"/>
    <e v="#N/A"/>
    <e v="#N/A"/>
    <e v="#N/A"/>
  </r>
  <r>
    <s v="Id1253"/>
    <s v="Ms. Claire "/>
    <n v="30.2"/>
    <x v="0"/>
    <n v="6.25"/>
    <x v="1"/>
    <s v="yes"/>
    <s v="No"/>
    <s v="No"/>
    <n v="0"/>
    <s v="No"/>
    <e v="#N/A"/>
    <x v="48"/>
    <e v="#N/A"/>
    <e v="#N/A"/>
    <e v="#N/A"/>
    <e v="#N/A"/>
  </r>
  <r>
    <s v="Id1254"/>
    <s v="Mrs. Jennifer "/>
    <n v="31.26"/>
    <x v="0"/>
    <n v="5.94"/>
    <x v="1"/>
    <s v="yes"/>
    <s v="No"/>
    <s v="No"/>
    <n v="1"/>
    <s v="No"/>
    <e v="#N/A"/>
    <x v="48"/>
    <e v="#N/A"/>
    <e v="#N/A"/>
    <e v="#N/A"/>
    <e v="#N/A"/>
  </r>
  <r>
    <s v="Id1255"/>
    <s v="Ms. Maria "/>
    <n v="33.725000000000001"/>
    <x v="0"/>
    <n v="6.45"/>
    <x v="1"/>
    <s v="yes"/>
    <s v="No"/>
    <s v="No"/>
    <n v="0"/>
    <s v="No"/>
    <e v="#N/A"/>
    <x v="48"/>
    <e v="#N/A"/>
    <e v="#N/A"/>
    <e v="#N/A"/>
    <e v="#N/A"/>
  </r>
  <r>
    <s v="Id1256"/>
    <s v="Ms. Katherine "/>
    <n v="28.9"/>
    <x v="1"/>
    <n v="5.74"/>
    <x v="1"/>
    <s v="yes"/>
    <s v="No"/>
    <s v="No"/>
    <n v="0"/>
    <s v="No"/>
    <e v="#N/A"/>
    <x v="48"/>
    <e v="#N/A"/>
    <e v="#N/A"/>
    <e v="#N/A"/>
    <e v="#N/A"/>
  </r>
  <r>
    <s v="Id1257"/>
    <s v="Mr. Michael "/>
    <n v="45.69"/>
    <x v="0"/>
    <n v="4.43"/>
    <x v="2"/>
    <s v="yes"/>
    <s v="No"/>
    <s v="No"/>
    <n v="0"/>
    <s v="No"/>
    <e v="#N/A"/>
    <x v="48"/>
    <e v="#N/A"/>
    <e v="#N/A"/>
    <e v="#N/A"/>
    <e v="#N/A"/>
  </r>
  <r>
    <s v="Id1258"/>
    <s v="Ms. Roxanne "/>
    <n v="21.03"/>
    <x v="2"/>
    <n v="6.5"/>
    <x v="0"/>
    <s v="No"/>
    <s v="No"/>
    <s v="No"/>
    <n v="0"/>
    <s v="No"/>
    <e v="#N/A"/>
    <x v="48"/>
    <e v="#N/A"/>
    <e v="#N/A"/>
    <e v="#N/A"/>
    <e v="#N/A"/>
  </r>
  <r>
    <s v="Id1259"/>
    <s v="Mr. Israel "/>
    <n v="37"/>
    <x v="0"/>
    <n v="8.75"/>
    <x v="0"/>
    <s v="No"/>
    <s v="No"/>
    <s v="No"/>
    <n v="0"/>
    <s v="No"/>
    <e v="#N/A"/>
    <x v="48"/>
    <e v="#N/A"/>
    <e v="#N/A"/>
    <e v="#N/A"/>
    <e v="#N/A"/>
  </r>
  <r>
    <s v="Id1260"/>
    <s v="Mr. Samalya "/>
    <n v="25.4"/>
    <x v="1"/>
    <n v="11.96"/>
    <x v="0"/>
    <s v="No"/>
    <s v="No"/>
    <s v="No"/>
    <n v="0"/>
    <s v="No"/>
    <e v="#N/A"/>
    <x v="48"/>
    <e v="#N/A"/>
    <e v="#N/A"/>
    <e v="#N/A"/>
    <e v="#N/A"/>
  </r>
  <r>
    <s v="Id1261"/>
    <s v="Mr. Peter "/>
    <n v="32.299999999999997"/>
    <x v="0"/>
    <n v="10.54"/>
    <x v="0"/>
    <s v="No"/>
    <s v="No"/>
    <s v="No"/>
    <n v="0"/>
    <s v="No"/>
    <e v="#N/A"/>
    <x v="48"/>
    <e v="#N/A"/>
    <e v="#N/A"/>
    <e v="#N/A"/>
    <e v="#N/A"/>
  </r>
  <r>
    <s v="Id1262"/>
    <s v="Ms. Alicia "/>
    <n v="23.94"/>
    <x v="2"/>
    <n v="4.54"/>
    <x v="2"/>
    <s v="yes"/>
    <s v="No"/>
    <s v="Yes"/>
    <n v="1"/>
    <s v="No"/>
    <e v="#N/A"/>
    <x v="48"/>
    <e v="#N/A"/>
    <e v="#N/A"/>
    <e v="#N/A"/>
    <e v="#N/A"/>
  </r>
  <r>
    <s v="Id1263"/>
    <s v="Ms. Sarah "/>
    <n v="46.4"/>
    <x v="0"/>
    <n v="5.71"/>
    <x v="1"/>
    <s v="No"/>
    <s v="No"/>
    <s v="No"/>
    <n v="0"/>
    <s v="No"/>
    <e v="#N/A"/>
    <x v="48"/>
    <e v="#N/A"/>
    <e v="#N/A"/>
    <e v="#N/A"/>
    <e v="#N/A"/>
  </r>
  <r>
    <s v="Id1264"/>
    <s v="Mr. Guomin "/>
    <n v="40.375"/>
    <x v="0"/>
    <n v="6.25"/>
    <x v="1"/>
    <s v="yes"/>
    <s v="No"/>
    <s v="No"/>
    <n v="0"/>
    <s v="No"/>
    <e v="#N/A"/>
    <x v="48"/>
    <e v="#N/A"/>
    <e v="#N/A"/>
    <e v="#N/A"/>
    <e v="#N/A"/>
  </r>
  <r>
    <s v="Id1265"/>
    <s v="  "/>
    <n v="28.7"/>
    <x v="1"/>
    <n v="9.4700000000000006"/>
    <x v="0"/>
    <s v="No"/>
    <s v="No"/>
    <s v="No"/>
    <n v="2"/>
    <s v="No"/>
    <e v="#N/A"/>
    <x v="48"/>
    <e v="#N/A"/>
    <e v="#N/A"/>
    <e v="#N/A"/>
    <e v="#N/A"/>
  </r>
  <r>
    <s v="Id1266"/>
    <s v="Mr. Matt "/>
    <n v="26.63"/>
    <x v="1"/>
    <n v="5.7"/>
    <x v="1"/>
    <s v="No"/>
    <s v="No"/>
    <s v="No"/>
    <n v="0"/>
    <s v="No"/>
    <e v="#N/A"/>
    <x v="48"/>
    <e v="#N/A"/>
    <e v="#N/A"/>
    <e v="#N/A"/>
    <e v="#N/A"/>
  </r>
  <r>
    <s v="Id1267"/>
    <s v="Mr. Thomas "/>
    <n v="22.515000000000001"/>
    <x v="2"/>
    <n v="11.18"/>
    <x v="0"/>
    <s v="No"/>
    <s v="No"/>
    <s v="No"/>
    <n v="2"/>
    <s v="No"/>
    <e v="#N/A"/>
    <x v="48"/>
    <e v="#N/A"/>
    <e v="#N/A"/>
    <e v="#N/A"/>
    <e v="#N/A"/>
  </r>
  <r>
    <s v="Id1268"/>
    <s v="Ms. Martha "/>
    <n v="36.575000000000003"/>
    <x v="0"/>
    <n v="10.98"/>
    <x v="0"/>
    <s v="No"/>
    <s v="No"/>
    <s v="No"/>
    <n v="0"/>
    <s v="No"/>
    <e v="#N/A"/>
    <x v="48"/>
    <e v="#N/A"/>
    <e v="#N/A"/>
    <e v="#N/A"/>
    <e v="#N/A"/>
  </r>
  <r>
    <s v="Id1269"/>
    <s v="Ms. Alicia "/>
    <n v="23.66"/>
    <x v="2"/>
    <n v="5.1100000000000003"/>
    <x v="2"/>
    <s v="yes"/>
    <s v="No"/>
    <s v="Yes"/>
    <n v="1"/>
    <s v="No"/>
    <e v="#N/A"/>
    <x v="48"/>
    <e v="#N/A"/>
    <e v="#N/A"/>
    <e v="#N/A"/>
    <e v="#N/A"/>
  </r>
  <r>
    <s v="Id1270"/>
    <s v="Ms. Jennifer "/>
    <n v="18.62"/>
    <x v="2"/>
    <n v="10.24"/>
    <x v="0"/>
    <s v="No"/>
    <s v="No"/>
    <s v="No"/>
    <n v="0"/>
    <s v="No"/>
    <e v="#N/A"/>
    <x v="48"/>
    <e v="#N/A"/>
    <e v="#N/A"/>
    <e v="#N/A"/>
    <e v="#N/A"/>
  </r>
  <r>
    <s v="Id1271"/>
    <s v="Mr. Michael "/>
    <n v="19.190000000000001"/>
    <x v="2"/>
    <n v="7.71"/>
    <x v="0"/>
    <s v="yes"/>
    <s v="No"/>
    <s v="No"/>
    <n v="1"/>
    <s v="No"/>
    <e v="#N/A"/>
    <x v="48"/>
    <e v="#N/A"/>
    <e v="#N/A"/>
    <e v="#N/A"/>
    <e v="#N/A"/>
  </r>
  <r>
    <s v="Id1272"/>
    <s v="Mr. Eddie "/>
    <n v="27.5"/>
    <x v="1"/>
    <n v="6.03"/>
    <x v="1"/>
    <s v="No"/>
    <s v="No"/>
    <s v="No"/>
    <n v="0"/>
    <s v="No"/>
    <e v="#N/A"/>
    <x v="48"/>
    <e v="#N/A"/>
    <e v="#N/A"/>
    <e v="#N/A"/>
    <e v="#N/A"/>
  </r>
  <r>
    <s v="Id1273"/>
    <s v="Mr. Maxime "/>
    <n v="27.36"/>
    <x v="1"/>
    <n v="5.96"/>
    <x v="1"/>
    <s v="No"/>
    <s v="No"/>
    <s v="Yes"/>
    <n v="1"/>
    <s v="No"/>
    <e v="#N/A"/>
    <x v="48"/>
    <e v="#N/A"/>
    <e v="#N/A"/>
    <e v="#N/A"/>
    <e v="#N/A"/>
  </r>
  <r>
    <s v="Id1274"/>
    <s v="Mr. Mark "/>
    <n v="20.350000000000001"/>
    <x v="2"/>
    <n v="4.16"/>
    <x v="2"/>
    <s v="No"/>
    <s v="No"/>
    <s v="No"/>
    <n v="0"/>
    <s v="No"/>
    <e v="#N/A"/>
    <x v="48"/>
    <e v="#N/A"/>
    <e v="#N/A"/>
    <e v="#N/A"/>
    <e v="#N/A"/>
  </r>
  <r>
    <s v="Id1275"/>
    <s v="Mr. Adam "/>
    <n v="24.035"/>
    <x v="2"/>
    <n v="6.11"/>
    <x v="1"/>
    <s v="No"/>
    <s v="No"/>
    <s v="No"/>
    <n v="0"/>
    <s v="No"/>
    <e v="#N/A"/>
    <x v="48"/>
    <e v="#N/A"/>
    <e v="#N/A"/>
    <e v="#N/A"/>
    <e v="#N/A"/>
  </r>
  <r>
    <s v="Id1276"/>
    <s v="Mr. Justin "/>
    <n v="23.56"/>
    <x v="2"/>
    <n v="5.97"/>
    <x v="1"/>
    <s v="No"/>
    <s v="No"/>
    <s v="No"/>
    <n v="0"/>
    <s v="No"/>
    <e v="#N/A"/>
    <x v="48"/>
    <e v="#N/A"/>
    <e v="#N/A"/>
    <e v="#N/A"/>
    <e v="#N/A"/>
  </r>
  <r>
    <s v="Id1277"/>
    <s v="Ms. Svetlana "/>
    <n v="27.17"/>
    <x v="1"/>
    <n v="10.81"/>
    <x v="0"/>
    <s v="No"/>
    <s v="No"/>
    <s v="No"/>
    <n v="2"/>
    <s v="No"/>
    <e v="#N/A"/>
    <x v="48"/>
    <e v="#N/A"/>
    <e v="#N/A"/>
    <e v="#N/A"/>
    <e v="#N/A"/>
  </r>
  <r>
    <s v="Id1278"/>
    <s v="Ms. Jana "/>
    <n v="34.32"/>
    <x v="0"/>
    <n v="5.7"/>
    <x v="1"/>
    <s v="yes"/>
    <s v="No"/>
    <s v="Yes"/>
    <n v="1"/>
    <s v="No"/>
    <e v="#N/A"/>
    <x v="48"/>
    <e v="#N/A"/>
    <e v="#N/A"/>
    <e v="#N/A"/>
    <e v="#N/A"/>
  </r>
  <r>
    <s v="Id1279"/>
    <s v="Ms. Laura "/>
    <n v="23.87"/>
    <x v="2"/>
    <n v="4.7699999999999996"/>
    <x v="2"/>
    <s v="yes"/>
    <s v="No"/>
    <s v="Yes"/>
    <n v="1"/>
    <s v="No"/>
    <e v="#N/A"/>
    <x v="48"/>
    <e v="#N/A"/>
    <e v="#N/A"/>
    <e v="#N/A"/>
    <e v="#N/A"/>
  </r>
  <r>
    <s v="Id1280"/>
    <s v="Mr. Torrey "/>
    <n v="30.15"/>
    <x v="0"/>
    <n v="4.25"/>
    <x v="2"/>
    <s v="No"/>
    <s v="No"/>
    <s v="No"/>
    <n v="1"/>
    <s v="No"/>
    <e v="#N/A"/>
    <x v="48"/>
    <e v="#N/A"/>
    <e v="#N/A"/>
    <e v="#N/A"/>
    <e v="#N/A"/>
  </r>
  <r>
    <s v="Id1281"/>
    <s v="Mr. Paul "/>
    <n v="26.36"/>
    <x v="1"/>
    <n v="5.52"/>
    <x v="2"/>
    <s v="No"/>
    <s v="No"/>
    <s v="No"/>
    <n v="0"/>
    <s v="No"/>
    <e v="#N/A"/>
    <x v="48"/>
    <e v="#N/A"/>
    <e v="#N/A"/>
    <e v="#N/A"/>
    <e v="#N/A"/>
  </r>
  <r>
    <s v="Id1282"/>
    <s v="Ms. Jennifer "/>
    <n v="45.32"/>
    <x v="0"/>
    <n v="6.53"/>
    <x v="0"/>
    <s v="yes"/>
    <s v="No"/>
    <s v="No"/>
    <n v="1"/>
    <s v="No"/>
    <e v="#N/A"/>
    <x v="48"/>
    <e v="#N/A"/>
    <e v="#N/A"/>
    <e v="#N/A"/>
    <e v="#N/A"/>
  </r>
  <r>
    <s v="Id1283"/>
    <s v="Mr. Erik "/>
    <n v="31.93"/>
    <x v="0"/>
    <n v="4.82"/>
    <x v="2"/>
    <s v="yes"/>
    <s v="No"/>
    <s v="No"/>
    <n v="1"/>
    <s v="No"/>
    <e v="#N/A"/>
    <x v="48"/>
    <e v="#N/A"/>
    <e v="#N/A"/>
    <e v="#N/A"/>
    <e v="#N/A"/>
  </r>
  <r>
    <s v="Id1284"/>
    <s v="Ms. Lana "/>
    <n v="36"/>
    <x v="0"/>
    <n v="11.94"/>
    <x v="0"/>
    <s v="yes"/>
    <s v="No"/>
    <s v="No"/>
    <n v="1"/>
    <s v="No"/>
    <e v="#N/A"/>
    <x v="48"/>
    <e v="#N/A"/>
    <e v="#N/A"/>
    <e v="#N/A"/>
    <e v="#N/A"/>
  </r>
  <r>
    <s v="Id1285"/>
    <s v="Ms. Rebecca "/>
    <n v="32"/>
    <x v="0"/>
    <n v="7.85"/>
    <x v="0"/>
    <s v="yes"/>
    <s v="No"/>
    <s v="No"/>
    <n v="1"/>
    <s v="No"/>
    <e v="#N/A"/>
    <x v="48"/>
    <e v="#N/A"/>
    <e v="#N/A"/>
    <e v="#N/A"/>
    <e v="#N/A"/>
  </r>
  <r>
    <s v="Id1286"/>
    <s v="Ms. Katie "/>
    <n v="29.37"/>
    <x v="1"/>
    <n v="8.01"/>
    <x v="0"/>
    <s v="yes"/>
    <s v="No"/>
    <s v="No"/>
    <n v="1"/>
    <s v="No"/>
    <e v="#N/A"/>
    <x v="48"/>
    <e v="#N/A"/>
    <e v="#N/A"/>
    <e v="#N/A"/>
    <e v="#N/A"/>
  </r>
  <r>
    <s v="Id1287"/>
    <s v="Ms. Elizabeth "/>
    <n v="23.6"/>
    <x v="2"/>
    <n v="7.4"/>
    <x v="0"/>
    <s v="yes"/>
    <s v="No"/>
    <s v="No"/>
    <n v="1"/>
    <s v="No"/>
    <e v="#N/A"/>
    <x v="48"/>
    <e v="#N/A"/>
    <e v="#N/A"/>
    <e v="#N/A"/>
    <e v="#N/A"/>
  </r>
  <r>
    <s v="Id1288"/>
    <s v="Ms. Sarah "/>
    <n v="33.155000000000001"/>
    <x v="0"/>
    <n v="8.3800000000000008"/>
    <x v="0"/>
    <s v="yes"/>
    <s v="No"/>
    <s v="No"/>
    <n v="0"/>
    <s v="No"/>
    <e v="#N/A"/>
    <x v="48"/>
    <e v="#N/A"/>
    <e v="#N/A"/>
    <e v="#N/A"/>
    <e v="#N/A"/>
  </r>
  <r>
    <s v="Id1289"/>
    <s v="Ms. Annie "/>
    <n v="24.32"/>
    <x v="2"/>
    <n v="11.56"/>
    <x v="0"/>
    <s v="yes"/>
    <s v="No"/>
    <s v="No"/>
    <n v="1"/>
    <s v="No"/>
    <e v="#N/A"/>
    <x v="48"/>
    <e v="#N/A"/>
    <e v="#N/A"/>
    <e v="#N/A"/>
    <e v="#N/A"/>
  </r>
  <r>
    <s v="Id1290"/>
    <s v="Ms. Annie "/>
    <n v="36.299999999999997"/>
    <x v="0"/>
    <n v="4.6100000000000003"/>
    <x v="2"/>
    <s v="No"/>
    <s v="No"/>
    <s v="No"/>
    <n v="0"/>
    <s v="No"/>
    <e v="#N/A"/>
    <x v="48"/>
    <e v="#N/A"/>
    <e v="#N/A"/>
    <e v="#N/A"/>
    <e v="#N/A"/>
  </r>
  <r>
    <s v="Id1291"/>
    <s v="Ms. Lindsey "/>
    <n v="34.4"/>
    <x v="0"/>
    <n v="4.95"/>
    <x v="2"/>
    <s v="No"/>
    <s v="No"/>
    <s v="Yes"/>
    <n v="1"/>
    <s v="No"/>
    <e v="#N/A"/>
    <x v="48"/>
    <e v="#N/A"/>
    <e v="#N/A"/>
    <e v="#N/A"/>
    <e v="#N/A"/>
  </r>
  <r>
    <s v="Id1292"/>
    <s v="Ms. Laura "/>
    <n v="30.9"/>
    <x v="0"/>
    <n v="5.04"/>
    <x v="2"/>
    <s v="No"/>
    <s v="No"/>
    <s v="No"/>
    <n v="0"/>
    <s v="No"/>
    <e v="#N/A"/>
    <x v="48"/>
    <e v="#N/A"/>
    <e v="#N/A"/>
    <e v="#N/A"/>
    <e v="#N/A"/>
  </r>
  <r>
    <s v="Id1293"/>
    <s v="Ms. Amy "/>
    <n v="28.6"/>
    <x v="1"/>
    <n v="5.42"/>
    <x v="2"/>
    <s v="No"/>
    <s v="No"/>
    <s v="No"/>
    <n v="0"/>
    <s v="No"/>
    <e v="#N/A"/>
    <x v="48"/>
    <e v="#N/A"/>
    <e v="#N/A"/>
    <e v="#N/A"/>
    <e v="#N/A"/>
  </r>
  <r>
    <s v="Id1294"/>
    <s v="Ms. Katarina "/>
    <n v="27.83"/>
    <x v="1"/>
    <n v="5.39"/>
    <x v="2"/>
    <s v="No"/>
    <s v="No"/>
    <s v="No"/>
    <n v="0"/>
    <s v="No"/>
    <e v="#N/A"/>
    <x v="48"/>
    <e v="#N/A"/>
    <e v="#N/A"/>
    <e v="#N/A"/>
    <e v="#N/A"/>
  </r>
  <r>
    <s v="Id1295"/>
    <s v="Mr. B.j. "/>
    <n v="39.64"/>
    <x v="0"/>
    <n v="6"/>
    <x v="1"/>
    <s v="No"/>
    <s v="No"/>
    <s v="Yes"/>
    <n v="1"/>
    <s v="No"/>
    <e v="#N/A"/>
    <x v="48"/>
    <e v="#N/A"/>
    <e v="#N/A"/>
    <e v="#N/A"/>
    <e v="#N/A"/>
  </r>
  <r>
    <s v="Id1296"/>
    <s v="Ms. Alison "/>
    <n v="38.479999999999997"/>
    <x v="0"/>
    <n v="6.02"/>
    <x v="1"/>
    <s v="No"/>
    <s v="No"/>
    <s v="No"/>
    <n v="1"/>
    <s v="No"/>
    <e v="#N/A"/>
    <x v="48"/>
    <e v="#N/A"/>
    <e v="#N/A"/>
    <e v="#N/A"/>
    <e v="#N/A"/>
  </r>
  <r>
    <s v="Id1297"/>
    <s v="Mr. Neil "/>
    <n v="36.200000000000003"/>
    <x v="0"/>
    <n v="4.62"/>
    <x v="2"/>
    <s v="No"/>
    <s v="No"/>
    <s v="No"/>
    <n v="2"/>
    <s v="No"/>
    <e v="#N/A"/>
    <x v="48"/>
    <e v="#N/A"/>
    <e v="#N/A"/>
    <e v="#N/A"/>
    <e v="#N/A"/>
  </r>
  <r>
    <s v="Id1298"/>
    <s v="Mrs. Anne "/>
    <n v="27.13"/>
    <x v="1"/>
    <n v="5.59"/>
    <x v="2"/>
    <s v="No"/>
    <s v="No"/>
    <s v="No"/>
    <n v="1"/>
    <s v="No"/>
    <e v="#N/A"/>
    <x v="48"/>
    <e v="#N/A"/>
    <e v="#N/A"/>
    <e v="#N/A"/>
    <e v="#N/A"/>
  </r>
  <r>
    <s v="Id1299"/>
    <s v="Ms. Sandra "/>
    <n v="20.75"/>
    <x v="2"/>
    <n v="5.18"/>
    <x v="2"/>
    <s v="yes"/>
    <s v="No"/>
    <s v="No"/>
    <n v="2"/>
    <s v="No"/>
    <e v="#N/A"/>
    <x v="48"/>
    <e v="#N/A"/>
    <e v="#N/A"/>
    <e v="#N/A"/>
    <e v="#N/A"/>
  </r>
  <r>
    <s v="Id1300"/>
    <s v="Mr. Robert "/>
    <n v="26.6"/>
    <x v="1"/>
    <n v="6.29"/>
    <x v="1"/>
    <s v="No"/>
    <s v="No"/>
    <s v="No"/>
    <n v="2"/>
    <s v="No"/>
    <e v="#N/A"/>
    <x v="48"/>
    <e v="#N/A"/>
    <e v="#N/A"/>
    <e v="#N/A"/>
    <e v="#N/A"/>
  </r>
  <r>
    <s v="Id1301"/>
    <s v="Mr. Rodney "/>
    <n v="25.3"/>
    <x v="1"/>
    <n v="4.49"/>
    <x v="2"/>
    <s v="No"/>
    <s v="No"/>
    <s v="No"/>
    <n v="2"/>
    <s v="No"/>
    <e v="#N/A"/>
    <x v="48"/>
    <e v="#N/A"/>
    <e v="#N/A"/>
    <e v="#N/A"/>
    <e v="#N/A"/>
  </r>
  <r>
    <s v="Id1302"/>
    <s v="Mr. Carl "/>
    <n v="18.84"/>
    <x v="2"/>
    <n v="11.82"/>
    <x v="0"/>
    <s v="yes"/>
    <s v="No"/>
    <s v="Yes"/>
    <n v="1"/>
    <s v="No"/>
    <e v="#N/A"/>
    <x v="48"/>
    <e v="#N/A"/>
    <e v="#N/A"/>
    <e v="#N/A"/>
    <e v="#N/A"/>
  </r>
  <r>
    <s v="Id1303"/>
    <s v="Mr. Maximilian "/>
    <n v="19.57"/>
    <x v="2"/>
    <n v="7.41"/>
    <x v="0"/>
    <s v="yes"/>
    <s v="No"/>
    <s v="No"/>
    <n v="1"/>
    <s v="No"/>
    <e v="#N/A"/>
    <x v="48"/>
    <e v="#N/A"/>
    <e v="#N/A"/>
    <e v="#N/A"/>
    <e v="#N/A"/>
  </r>
  <r>
    <s v="Id1304"/>
    <s v="Mr. Erik "/>
    <n v="30.495000000000001"/>
    <x v="0"/>
    <n v="5.97"/>
    <x v="1"/>
    <s v="No"/>
    <s v="No"/>
    <s v="No"/>
    <n v="0"/>
    <s v="No"/>
    <e v="#N/A"/>
    <x v="48"/>
    <e v="#N/A"/>
    <e v="#N/A"/>
    <e v="#N/A"/>
    <e v="#N/A"/>
  </r>
  <r>
    <s v="Id1305"/>
    <s v="Mr. Christopher "/>
    <n v="30.114999999999998"/>
    <x v="0"/>
    <n v="5.74"/>
    <x v="1"/>
    <s v="No"/>
    <s v="No"/>
    <s v="Yes"/>
    <n v="1"/>
    <s v="No"/>
    <e v="#N/A"/>
    <x v="48"/>
    <e v="#N/A"/>
    <e v="#N/A"/>
    <e v="#N/A"/>
    <e v="#N/A"/>
  </r>
  <r>
    <s v="Id1306"/>
    <s v="Mr. Eirik "/>
    <n v="24.78"/>
    <x v="2"/>
    <n v="9.85"/>
    <x v="0"/>
    <s v="No"/>
    <s v="No"/>
    <s v="No"/>
    <n v="0"/>
    <s v="No"/>
    <e v="#N/A"/>
    <x v="48"/>
    <e v="#N/A"/>
    <e v="#N/A"/>
    <e v="#N/A"/>
    <e v="#N/A"/>
  </r>
  <r>
    <s v="Id1307"/>
    <s v="Mr. Rik "/>
    <n v="24.77"/>
    <x v="2"/>
    <n v="7.59"/>
    <x v="0"/>
    <s v="No"/>
    <s v="No"/>
    <s v="No"/>
    <n v="0"/>
    <s v="No"/>
    <e v="#N/A"/>
    <x v="48"/>
    <e v="#N/A"/>
    <e v="#N/A"/>
    <e v="#N/A"/>
    <e v="#N/A"/>
  </r>
  <r>
    <s v="Id1308"/>
    <s v="Mr. Matthew "/>
    <n v="16.579999999999998"/>
    <x v="3"/>
    <n v="6.98"/>
    <x v="0"/>
    <s v="yes"/>
    <s v="No"/>
    <s v="Yes"/>
    <n v="1"/>
    <s v="No"/>
    <e v="#N/A"/>
    <x v="48"/>
    <e v="#N/A"/>
    <e v="#N/A"/>
    <e v="#N/A"/>
    <e v="#N/A"/>
  </r>
  <r>
    <s v="Id1309"/>
    <s v="Mr. Daniel "/>
    <n v="38.17"/>
    <x v="0"/>
    <n v="4.7300000000000004"/>
    <x v="2"/>
    <s v="yes"/>
    <s v="No"/>
    <s v="No"/>
    <n v="0"/>
    <s v="No"/>
    <e v="#N/A"/>
    <x v="48"/>
    <e v="#N/A"/>
    <e v="#N/A"/>
    <e v="#N/A"/>
    <e v="#N/A"/>
  </r>
  <r>
    <s v="Id1310"/>
    <s v="Mr. Yannick "/>
    <n v="39.424999999999997"/>
    <x v="0"/>
    <n v="4.76"/>
    <x v="2"/>
    <s v="yes"/>
    <s v="No"/>
    <s v="No"/>
    <n v="0"/>
    <s v="No"/>
    <e v="#N/A"/>
    <x v="48"/>
    <e v="#N/A"/>
    <e v="#N/A"/>
    <e v="#N/A"/>
    <e v="#N/A"/>
  </r>
  <r>
    <s v="Id1311"/>
    <s v="Mr. Sean "/>
    <n v="33.44"/>
    <x v="0"/>
    <n v="6.24"/>
    <x v="1"/>
    <s v="yes"/>
    <s v="No"/>
    <s v="No"/>
    <n v="0"/>
    <s v="No"/>
    <e v="#N/A"/>
    <x v="48"/>
    <e v="#N/A"/>
    <e v="#N/A"/>
    <e v="#N/A"/>
    <e v="#N/A"/>
  </r>
  <r>
    <s v="Id1312"/>
    <s v="Mr. Peter "/>
    <n v="33.344999999999999"/>
    <x v="0"/>
    <n v="5.44"/>
    <x v="2"/>
    <s v="yes"/>
    <s v="No"/>
    <s v="No"/>
    <n v="0"/>
    <s v="No"/>
    <e v="#N/A"/>
    <x v="48"/>
    <e v="#N/A"/>
    <e v="#N/A"/>
    <e v="#N/A"/>
    <e v="#N/A"/>
  </r>
  <r>
    <s v="Id1313"/>
    <s v="Ms. Sara "/>
    <n v="38.79"/>
    <x v="0"/>
    <n v="5.08"/>
    <x v="2"/>
    <s v="No"/>
    <s v="No"/>
    <s v="Yes"/>
    <n v="1"/>
    <s v="No"/>
    <e v="#N/A"/>
    <x v="48"/>
    <e v="#N/A"/>
    <e v="#N/A"/>
    <e v="#N/A"/>
    <e v="#N/A"/>
  </r>
  <r>
    <s v="Id1314"/>
    <s v="Ms. Erin "/>
    <n v="30.684999999999999"/>
    <x v="0"/>
    <n v="4.87"/>
    <x v="2"/>
    <s v="No"/>
    <s v="No"/>
    <s v="Yes"/>
    <n v="1"/>
    <s v="No"/>
    <e v="#N/A"/>
    <x v="48"/>
    <e v="#N/A"/>
    <e v="#N/A"/>
    <e v="#N/A"/>
    <e v="#N/A"/>
  </r>
  <r>
    <s v="Id1315"/>
    <s v="Mr. Thibaud "/>
    <n v="22.135000000000002"/>
    <x v="2"/>
    <n v="8.17"/>
    <x v="0"/>
    <s v="No"/>
    <s v="No"/>
    <s v="No"/>
    <n v="0"/>
    <s v="No"/>
    <e v="#N/A"/>
    <x v="48"/>
    <e v="#N/A"/>
    <e v="#N/A"/>
    <e v="#N/A"/>
    <e v="#N/A"/>
  </r>
  <r>
    <s v="Id1316"/>
    <s v="Ms. Lisa "/>
    <n v="33.33"/>
    <x v="0"/>
    <n v="7.61"/>
    <x v="0"/>
    <s v="No"/>
    <s v="No"/>
    <s v="No"/>
    <n v="0"/>
    <s v="No"/>
    <e v="#N/A"/>
    <x v="48"/>
    <e v="#N/A"/>
    <e v="#N/A"/>
    <e v="#N/A"/>
    <e v="#N/A"/>
  </r>
  <r>
    <s v="Id1317"/>
    <s v="Ms. Gretchen "/>
    <n v="31.13"/>
    <x v="0"/>
    <n v="10.1"/>
    <x v="0"/>
    <s v="No"/>
    <s v="No"/>
    <s v="No"/>
    <n v="0"/>
    <s v="No"/>
    <e v="#N/A"/>
    <x v="48"/>
    <e v="#N/A"/>
    <e v="#N/A"/>
    <e v="#N/A"/>
    <e v="#N/A"/>
  </r>
  <r>
    <s v="Id1318"/>
    <s v="Ms. Martina "/>
    <n v="28.9"/>
    <x v="1"/>
    <n v="11.24"/>
    <x v="0"/>
    <s v="No"/>
    <s v="No"/>
    <s v="No"/>
    <n v="0"/>
    <s v="No"/>
    <e v="#N/A"/>
    <x v="48"/>
    <e v="#N/A"/>
    <e v="#N/A"/>
    <e v="#N/A"/>
    <e v="#N/A"/>
  </r>
  <r>
    <s v="Id1319"/>
    <s v="Mr. Dustin "/>
    <n v="43.31"/>
    <x v="0"/>
    <n v="6.1"/>
    <x v="1"/>
    <s v="yes"/>
    <s v="yes"/>
    <s v="No"/>
    <n v="1"/>
    <s v="No"/>
    <e v="#N/A"/>
    <x v="48"/>
    <e v="#N/A"/>
    <e v="#N/A"/>
    <e v="#N/A"/>
    <e v="#N/A"/>
  </r>
  <r>
    <s v="Id1320"/>
    <s v="Ms. Kelsey "/>
    <n v="22.8"/>
    <x v="2"/>
    <n v="6.98"/>
    <x v="0"/>
    <s v="No"/>
    <s v="No"/>
    <s v="No"/>
    <n v="0"/>
    <s v="No"/>
    <e v="#N/A"/>
    <x v="48"/>
    <e v="#N/A"/>
    <e v="#N/A"/>
    <e v="#N/A"/>
    <e v="#N/A"/>
  </r>
  <r>
    <s v="Id1321"/>
    <s v="Mr. Daniel "/>
    <n v="19.09"/>
    <x v="2"/>
    <n v="4"/>
    <x v="2"/>
    <s v="yes"/>
    <s v="No"/>
    <s v="No"/>
    <n v="1"/>
    <s v="No"/>
    <e v="#N/A"/>
    <x v="48"/>
    <e v="#N/A"/>
    <e v="#N/A"/>
    <e v="#N/A"/>
    <e v="#N/A"/>
  </r>
  <r>
    <s v="Id1322"/>
    <s v="Ms. Saeger "/>
    <n v="23.37"/>
    <x v="2"/>
    <n v="4.2300000000000004"/>
    <x v="2"/>
    <s v="No"/>
    <s v="No"/>
    <s v="No"/>
    <n v="0"/>
    <s v="No"/>
    <e v="#N/A"/>
    <x v="48"/>
    <e v="#N/A"/>
    <e v="#N/A"/>
    <e v="#N/A"/>
    <e v="#N/A"/>
  </r>
  <r>
    <s v="Id1323"/>
    <s v="Ms. Buzunesh "/>
    <n v="33.44"/>
    <x v="0"/>
    <n v="4.72"/>
    <x v="2"/>
    <s v="yes"/>
    <s v="No"/>
    <s v="No"/>
    <n v="0"/>
    <s v="No"/>
    <e v="#N/A"/>
    <x v="48"/>
    <e v="#N/A"/>
    <e v="#N/A"/>
    <e v="#N/A"/>
    <e v="#N/A"/>
  </r>
  <r>
    <s v="Id1324"/>
    <s v="Ms. Mirte "/>
    <n v="28.05"/>
    <x v="1"/>
    <n v="5.63"/>
    <x v="2"/>
    <s v="yes"/>
    <s v="No"/>
    <s v="No"/>
    <n v="0"/>
    <s v="No"/>
    <e v="#N/A"/>
    <x v="48"/>
    <e v="#N/A"/>
    <e v="#N/A"/>
    <e v="#N/A"/>
    <e v="#N/A"/>
  </r>
  <r>
    <s v="Id1325"/>
    <s v="Ms. Megan "/>
    <n v="27.72"/>
    <x v="1"/>
    <n v="5.83"/>
    <x v="1"/>
    <s v="yes"/>
    <s v="No"/>
    <s v="No"/>
    <n v="0"/>
    <s v="No"/>
    <e v="#N/A"/>
    <x v="48"/>
    <e v="#N/A"/>
    <e v="#N/A"/>
    <e v="#N/A"/>
    <e v="#N/A"/>
  </r>
  <r>
    <s v="Id1326"/>
    <s v="Ms. Kerry "/>
    <n v="29.81"/>
    <x v="1"/>
    <n v="9.23"/>
    <x v="0"/>
    <s v="No"/>
    <s v="No"/>
    <s v="No"/>
    <n v="0"/>
    <s v="No"/>
    <e v="#N/A"/>
    <x v="48"/>
    <e v="#N/A"/>
    <e v="#N/A"/>
    <e v="#N/A"/>
    <e v="#N/A"/>
  </r>
  <r>
    <s v="Id1327"/>
    <s v="Ms. Kristin "/>
    <n v="23.98"/>
    <x v="2"/>
    <n v="9.89"/>
    <x v="0"/>
    <s v="No"/>
    <s v="No"/>
    <s v="No"/>
    <n v="0"/>
    <s v="No"/>
    <e v="#N/A"/>
    <x v="48"/>
    <e v="#N/A"/>
    <e v="#N/A"/>
    <e v="#N/A"/>
    <e v="#N/A"/>
  </r>
  <r>
    <s v="Id1328"/>
    <s v="Mr. Christopher "/>
    <n v="17.34"/>
    <x v="3"/>
    <n v="12"/>
    <x v="0"/>
    <s v="No"/>
    <s v="No"/>
    <s v="No"/>
    <n v="0"/>
    <s v="No"/>
    <e v="#N/A"/>
    <x v="48"/>
    <e v="#N/A"/>
    <e v="#N/A"/>
    <e v="#N/A"/>
    <e v="#N/A"/>
  </r>
  <r>
    <s v="Id1329"/>
    <s v="Mrs. Elizabeth "/>
    <n v="40.39"/>
    <x v="0"/>
    <n v="4.24"/>
    <x v="2"/>
    <s v="yes"/>
    <s v="No"/>
    <s v="Yes"/>
    <n v="1"/>
    <s v="No"/>
    <e v="#N/A"/>
    <x v="48"/>
    <e v="#N/A"/>
    <e v="#N/A"/>
    <e v="#N/A"/>
    <e v="#N/A"/>
  </r>
  <r>
    <s v="Id1330"/>
    <s v="Mr. Andrew "/>
    <n v="25.96"/>
    <x v="1"/>
    <n v="4.68"/>
    <x v="2"/>
    <s v="yes"/>
    <s v="No"/>
    <s v="Yes"/>
    <n v="1"/>
    <s v="No"/>
    <e v="#N/A"/>
    <x v="48"/>
    <e v="#N/A"/>
    <e v="#N/A"/>
    <e v="#N/A"/>
    <e v="#N/A"/>
  </r>
  <r>
    <s v="Id1331"/>
    <s v="Ms. Dawn "/>
    <n v="17.68"/>
    <x v="3"/>
    <n v="8.57"/>
    <x v="0"/>
    <s v="yes"/>
    <s v="No"/>
    <s v="Yes"/>
    <n v="1"/>
    <s v="No"/>
    <e v="#N/A"/>
    <x v="48"/>
    <e v="#N/A"/>
    <e v="#N/A"/>
    <e v="#N/A"/>
    <e v="#N/A"/>
  </r>
  <r>
    <s v="Id1332"/>
    <s v="Mr. Jonathan "/>
    <n v="30.875"/>
    <x v="0"/>
    <n v="4.0999999999999996"/>
    <x v="2"/>
    <s v="No"/>
    <s v="No"/>
    <s v="No"/>
    <n v="0"/>
    <s v="No"/>
    <e v="#N/A"/>
    <x v="48"/>
    <e v="#N/A"/>
    <e v="#N/A"/>
    <e v="#N/A"/>
    <e v="#N/A"/>
  </r>
  <r>
    <s v="Id1333"/>
    <s v="Mrs. Gina "/>
    <n v="30.81"/>
    <x v="0"/>
    <n v="4.49"/>
    <x v="2"/>
    <s v="No"/>
    <s v="No"/>
    <s v="No"/>
    <n v="0"/>
    <s v="No"/>
    <e v="#N/A"/>
    <x v="48"/>
    <e v="#N/A"/>
    <e v="#N/A"/>
    <e v="#N/A"/>
    <e v="#N/A"/>
  </r>
  <r>
    <s v="Id1334"/>
    <s v="Mr. Dino "/>
    <n v="36.85"/>
    <x v="0"/>
    <n v="8.8000000000000007"/>
    <x v="0"/>
    <s v="No"/>
    <s v="No"/>
    <s v="No"/>
    <n v="2"/>
    <s v="No"/>
    <e v="#N/A"/>
    <x v="48"/>
    <e v="#N/A"/>
    <e v="#N/A"/>
    <e v="#N/A"/>
    <e v="#N/A"/>
  </r>
  <r>
    <s v="Id1335"/>
    <s v="Mr. Jan "/>
    <n v="35.86"/>
    <x v="0"/>
    <n v="7.93"/>
    <x v="0"/>
    <s v="No"/>
    <s v="No"/>
    <s v="No"/>
    <n v="2"/>
    <s v="No"/>
    <e v="#N/A"/>
    <x v="48"/>
    <e v="#N/A"/>
    <e v="#N/A"/>
    <e v="#N/A"/>
    <e v="#N/A"/>
  </r>
  <r>
    <s v="Id1336"/>
    <s v="Mr. Jonathan "/>
    <n v="30.3"/>
    <x v="0"/>
    <n v="9.4499999999999993"/>
    <x v="0"/>
    <s v="No"/>
    <s v="No"/>
    <s v="No"/>
    <n v="2"/>
    <s v="No"/>
    <e v="#N/A"/>
    <x v="48"/>
    <e v="#N/A"/>
    <e v="#N/A"/>
    <e v="#N/A"/>
    <e v="#N/A"/>
  </r>
  <r>
    <s v="Id1337"/>
    <s v="Mr. Mark "/>
    <n v="32.015000000000001"/>
    <x v="0"/>
    <n v="7.67"/>
    <x v="0"/>
    <s v="No"/>
    <s v="No"/>
    <s v="No"/>
    <n v="0"/>
    <s v="No"/>
    <e v="#N/A"/>
    <x v="48"/>
    <e v="#N/A"/>
    <e v="#N/A"/>
    <e v="#N/A"/>
    <e v="#N/A"/>
  </r>
  <r>
    <s v="Id1338"/>
    <s v="Mrs. Mary "/>
    <n v="25.06"/>
    <x v="1"/>
    <n v="10.53"/>
    <x v="0"/>
    <s v="No"/>
    <s v="No"/>
    <s v="No"/>
    <n v="2"/>
    <s v="No"/>
    <e v="#N/A"/>
    <x v="48"/>
    <e v="#N/A"/>
    <e v="#N/A"/>
    <e v="#N/A"/>
    <e v="#N/A"/>
  </r>
  <r>
    <s v="Id1339"/>
    <s v="Mr. Samuel "/>
    <n v="18.829999999999998"/>
    <x v="2"/>
    <n v="10.08"/>
    <x v="0"/>
    <s v="yes"/>
    <s v="No"/>
    <s v="No"/>
    <n v="0"/>
    <s v="No"/>
    <e v="#N/A"/>
    <x v="48"/>
    <e v="#N/A"/>
    <e v="#N/A"/>
    <e v="#N/A"/>
    <e v="#N/A"/>
  </r>
  <r>
    <s v="Id1340"/>
    <s v="Mr. Stan "/>
    <n v="47.52"/>
    <x v="0"/>
    <n v="11.39"/>
    <x v="0"/>
    <s v="yes"/>
    <s v="No"/>
    <s v="No"/>
    <n v="1"/>
    <s v="No"/>
    <e v="#N/A"/>
    <x v="48"/>
    <e v="#N/A"/>
    <e v="#N/A"/>
    <e v="#N/A"/>
    <e v="#N/A"/>
  </r>
  <r>
    <s v="Id1341"/>
    <s v="Mrs. Jessica "/>
    <n v="37.82"/>
    <x v="0"/>
    <n v="6.36"/>
    <x v="1"/>
    <s v="No"/>
    <s v="No"/>
    <s v="No"/>
    <n v="0"/>
    <s v="No"/>
    <e v="#N/A"/>
    <x v="48"/>
    <e v="#N/A"/>
    <e v="#N/A"/>
    <e v="#N/A"/>
    <e v="#N/A"/>
  </r>
  <r>
    <s v="Id1342"/>
    <s v="Ms. Krysta "/>
    <n v="44.16"/>
    <x v="0"/>
    <n v="5.31"/>
    <x v="2"/>
    <s v="yes"/>
    <s v="No"/>
    <s v="No"/>
    <n v="0"/>
    <s v="No"/>
    <e v="#N/A"/>
    <x v="48"/>
    <e v="#N/A"/>
    <e v="#N/A"/>
    <e v="#N/A"/>
    <e v="#N/A"/>
  </r>
  <r>
    <s v="Id1343"/>
    <s v="Mrs. Natascia "/>
    <n v="37.049999999999997"/>
    <x v="0"/>
    <n v="4.74"/>
    <x v="2"/>
    <s v="No"/>
    <s v="No"/>
    <s v="Yes"/>
    <n v="1"/>
    <s v="No"/>
    <e v="#N/A"/>
    <x v="48"/>
    <e v="#N/A"/>
    <e v="#N/A"/>
    <e v="#N/A"/>
    <e v="#N/A"/>
  </r>
  <r>
    <s v="Id1344"/>
    <s v="Ms. Jenny "/>
    <n v="18.66"/>
    <x v="2"/>
    <n v="11.35"/>
    <x v="0"/>
    <s v="No"/>
    <s v="No"/>
    <s v="No"/>
    <n v="0"/>
    <s v="No"/>
    <e v="#N/A"/>
    <x v="48"/>
    <e v="#N/A"/>
    <e v="#N/A"/>
    <e v="#N/A"/>
    <e v="#N/A"/>
  </r>
  <r>
    <s v="Id1345"/>
    <s v="Mr. Brian "/>
    <n v="36.200000000000003"/>
    <x v="0"/>
    <n v="6.81"/>
    <x v="0"/>
    <s v="yes"/>
    <s v="No"/>
    <s v="No"/>
    <n v="1"/>
    <s v="No"/>
    <e v="#N/A"/>
    <x v="48"/>
    <e v="#N/A"/>
    <e v="#N/A"/>
    <e v="#N/A"/>
    <e v="#N/A"/>
  </r>
  <r>
    <s v="Id1346"/>
    <s v="Ms. Monica "/>
    <n v="18.87"/>
    <x v="2"/>
    <n v="8.06"/>
    <x v="0"/>
    <s v="No"/>
    <s v="No"/>
    <s v="No"/>
    <n v="0"/>
    <s v="No"/>
    <e v="#N/A"/>
    <x v="48"/>
    <e v="#N/A"/>
    <e v="#N/A"/>
    <e v="#N/A"/>
    <e v="#N/A"/>
  </r>
  <r>
    <s v="Id1347"/>
    <s v="Mr. Tyler "/>
    <n v="32.299999999999997"/>
    <x v="0"/>
    <n v="6.74"/>
    <x v="0"/>
    <s v="yes"/>
    <s v="No"/>
    <s v="No"/>
    <n v="1"/>
    <s v="No"/>
    <e v="#N/A"/>
    <x v="48"/>
    <e v="#N/A"/>
    <e v="#N/A"/>
    <e v="#N/A"/>
    <e v="#N/A"/>
  </r>
  <r>
    <s v="Id1348"/>
    <s v="Ms. Kelly "/>
    <n v="22.64"/>
    <x v="2"/>
    <n v="6.54"/>
    <x v="0"/>
    <s v="yes"/>
    <s v="No"/>
    <s v="No"/>
    <n v="2"/>
    <s v="No"/>
    <e v="#N/A"/>
    <x v="48"/>
    <e v="#N/A"/>
    <e v="#N/A"/>
    <e v="#N/A"/>
    <e v="#N/A"/>
  </r>
  <r>
    <s v="Id1349"/>
    <s v="Mrs. Emily "/>
    <n v="28.69"/>
    <x v="1"/>
    <n v="5.4"/>
    <x v="2"/>
    <s v="No"/>
    <s v="No"/>
    <s v="No"/>
    <n v="0"/>
    <s v="No"/>
    <e v="#N/A"/>
    <x v="48"/>
    <e v="#N/A"/>
    <e v="#N/A"/>
    <e v="#N/A"/>
    <e v="#N/A"/>
  </r>
  <r>
    <s v="Id1350"/>
    <s v="Mr. James "/>
    <n v="28.16"/>
    <x v="1"/>
    <n v="5.58"/>
    <x v="2"/>
    <s v="yes"/>
    <s v="No"/>
    <s v="No"/>
    <n v="0"/>
    <s v="No"/>
    <e v="#N/A"/>
    <x v="48"/>
    <e v="#N/A"/>
    <e v="#N/A"/>
    <e v="#N/A"/>
    <e v="#N/A"/>
  </r>
  <r>
    <s v="Id1351"/>
    <s v="Ms. Angie "/>
    <n v="45.54"/>
    <x v="0"/>
    <n v="5.84"/>
    <x v="1"/>
    <s v="No"/>
    <s v="No"/>
    <s v="Yes"/>
    <n v="1"/>
    <s v="No"/>
    <e v="#N/A"/>
    <x v="48"/>
    <e v="#N/A"/>
    <e v="#N/A"/>
    <e v="#N/A"/>
    <e v="#N/A"/>
  </r>
  <r>
    <s v="Id1352"/>
    <s v="Mr. Michael "/>
    <n v="28.7"/>
    <x v="1"/>
    <n v="4.2"/>
    <x v="2"/>
    <s v="No"/>
    <s v="No"/>
    <s v="No"/>
    <n v="0"/>
    <s v="No"/>
    <e v="#N/A"/>
    <x v="48"/>
    <e v="#N/A"/>
    <e v="#N/A"/>
    <e v="#N/A"/>
    <e v="#N/A"/>
  </r>
  <r>
    <s v="Id1353"/>
    <s v="Ms. Sabina "/>
    <n v="27.74"/>
    <x v="1"/>
    <n v="6.06"/>
    <x v="1"/>
    <s v="yes"/>
    <s v="No"/>
    <s v="No"/>
    <n v="0"/>
    <s v="No"/>
    <e v="#N/A"/>
    <x v="48"/>
    <e v="#N/A"/>
    <e v="#N/A"/>
    <e v="#N/A"/>
    <e v="#N/A"/>
  </r>
  <r>
    <s v="Id1354"/>
    <s v="Ms. Amy "/>
    <n v="36.954999999999998"/>
    <x v="0"/>
    <n v="7.57"/>
    <x v="0"/>
    <s v="No"/>
    <s v="No"/>
    <s v="No"/>
    <n v="0"/>
    <s v="No"/>
    <e v="#N/A"/>
    <x v="48"/>
    <e v="#N/A"/>
    <e v="#N/A"/>
    <e v="#N/A"/>
    <e v="#N/A"/>
  </r>
  <r>
    <s v="Id1355"/>
    <s v="Ms. Victoria "/>
    <n v="30.69"/>
    <x v="0"/>
    <n v="6.15"/>
    <x v="1"/>
    <s v="No"/>
    <s v="No"/>
    <s v="No"/>
    <n v="0"/>
    <s v="No"/>
    <e v="#N/A"/>
    <x v="48"/>
    <e v="#N/A"/>
    <e v="#N/A"/>
    <e v="#N/A"/>
    <e v="#N/A"/>
  </r>
  <r>
    <s v="Id1356"/>
    <s v="Ms. Amelia "/>
    <n v="24.984999999999999"/>
    <x v="1"/>
    <n v="4.5599999999999996"/>
    <x v="2"/>
    <s v="No"/>
    <s v="No"/>
    <s v="No"/>
    <n v="0"/>
    <s v="No"/>
    <e v="#N/A"/>
    <x v="48"/>
    <e v="#N/A"/>
    <e v="#N/A"/>
    <e v="#N/A"/>
    <e v="#N/A"/>
  </r>
  <r>
    <s v="Id1357"/>
    <s v="Ms. Jackie "/>
    <n v="39.42"/>
    <x v="0"/>
    <n v="4.72"/>
    <x v="2"/>
    <s v="yes"/>
    <s v="No"/>
    <s v="No"/>
    <n v="1"/>
    <s v="No"/>
    <e v="#N/A"/>
    <x v="48"/>
    <e v="#N/A"/>
    <e v="#N/A"/>
    <e v="#N/A"/>
    <e v="#N/A"/>
  </r>
  <r>
    <s v="Id1358"/>
    <s v="Mr. Justin "/>
    <n v="16.8"/>
    <x v="3"/>
    <n v="7.98"/>
    <x v="0"/>
    <s v="No"/>
    <s v="No"/>
    <s v="No"/>
    <n v="0"/>
    <s v="No"/>
    <e v="#N/A"/>
    <x v="48"/>
    <e v="#N/A"/>
    <e v="#N/A"/>
    <e v="#N/A"/>
    <e v="#N/A"/>
  </r>
  <r>
    <s v="Id1359"/>
    <s v="Ms. Kerry "/>
    <n v="23.274999999999999"/>
    <x v="2"/>
    <n v="6.26"/>
    <x v="1"/>
    <s v="yes"/>
    <s v="No"/>
    <s v="Yes"/>
    <n v="1"/>
    <s v="No"/>
    <e v="#N/A"/>
    <x v="48"/>
    <e v="#N/A"/>
    <e v="#N/A"/>
    <e v="#N/A"/>
    <e v="#N/A"/>
  </r>
  <r>
    <s v="Id1360"/>
    <s v="Ms. Cindy "/>
    <n v="22.8"/>
    <x v="2"/>
    <n v="4.29"/>
    <x v="2"/>
    <s v="yes"/>
    <s v="No"/>
    <s v="Yes"/>
    <n v="1"/>
    <s v="No"/>
    <e v="#N/A"/>
    <x v="48"/>
    <e v="#N/A"/>
    <e v="#N/A"/>
    <e v="#N/A"/>
    <e v="#N/A"/>
  </r>
  <r>
    <s v="Id1361"/>
    <s v="Mr. Gennaro "/>
    <n v="24.3"/>
    <x v="2"/>
    <n v="5.43"/>
    <x v="2"/>
    <s v="No"/>
    <s v="No"/>
    <s v="No"/>
    <n v="2"/>
    <s v="No"/>
    <e v="#N/A"/>
    <x v="48"/>
    <e v="#N/A"/>
    <e v="#N/A"/>
    <e v="#N/A"/>
    <e v="#N/A"/>
  </r>
  <r>
    <s v="Id1362"/>
    <s v="Mr. Terry "/>
    <n v="25.13"/>
    <x v="1"/>
    <n v="8"/>
    <x v="0"/>
    <s v="yes"/>
    <s v="No"/>
    <s v="No"/>
    <n v="1"/>
    <s v="No"/>
    <e v="#N/A"/>
    <x v="48"/>
    <e v="#N/A"/>
    <e v="#N/A"/>
    <e v="#N/A"/>
    <e v="#N/A"/>
  </r>
  <r>
    <s v="Id1363"/>
    <s v="Mr. Patrick "/>
    <n v="22.72"/>
    <x v="2"/>
    <n v="9.9600000000000009"/>
    <x v="0"/>
    <s v="yes"/>
    <s v="No"/>
    <s v="No"/>
    <n v="2"/>
    <s v="No"/>
    <e v="#N/A"/>
    <x v="48"/>
    <e v="#N/A"/>
    <e v="#N/A"/>
    <e v="#N/A"/>
    <e v="#N/A"/>
  </r>
  <r>
    <s v="Id1364"/>
    <s v="Ms. Keara "/>
    <n v="32.6"/>
    <x v="0"/>
    <n v="6.8"/>
    <x v="0"/>
    <s v="yes"/>
    <s v="No"/>
    <s v="No"/>
    <n v="0"/>
    <s v="No"/>
    <e v="#N/A"/>
    <x v="48"/>
    <e v="#N/A"/>
    <e v="#N/A"/>
    <e v="#N/A"/>
    <e v="#N/A"/>
  </r>
  <r>
    <s v="Id1365"/>
    <s v="Ms. Nicole "/>
    <n v="17.28"/>
    <x v="3"/>
    <n v="6.22"/>
    <x v="1"/>
    <s v="yes"/>
    <s v="No"/>
    <s v="No"/>
    <n v="2"/>
    <s v="No"/>
    <e v="#N/A"/>
    <x v="48"/>
    <e v="#N/A"/>
    <e v="#N/A"/>
    <e v="#N/A"/>
    <e v="#N/A"/>
  </r>
  <r>
    <s v="Id1366"/>
    <s v="Mrs. Katena "/>
    <n v="27.92"/>
    <x v="1"/>
    <n v="5.79"/>
    <x v="1"/>
    <s v="No"/>
    <s v="No"/>
    <s v="No"/>
    <n v="1"/>
    <s v="No"/>
    <e v="#N/A"/>
    <x v="48"/>
    <e v="#N/A"/>
    <e v="#N/A"/>
    <e v="#N/A"/>
    <e v="#N/A"/>
  </r>
  <r>
    <s v="Id1367"/>
    <s v="Ms. Bean "/>
    <n v="38.284999999999997"/>
    <x v="0"/>
    <n v="5.41"/>
    <x v="2"/>
    <s v="No"/>
    <s v="No"/>
    <s v="No"/>
    <n v="0"/>
    <s v="No"/>
    <e v="#N/A"/>
    <x v="48"/>
    <e v="#N/A"/>
    <e v="#N/A"/>
    <e v="#N/A"/>
    <e v="#N/A"/>
  </r>
  <r>
    <s v="Id1368"/>
    <s v="Mr. Brian "/>
    <n v="16.48"/>
    <x v="3"/>
    <n v="11.05"/>
    <x v="0"/>
    <s v="No"/>
    <s v="No"/>
    <s v="No"/>
    <n v="0"/>
    <s v="No"/>
    <e v="#N/A"/>
    <x v="48"/>
    <e v="#N/A"/>
    <e v="#N/A"/>
    <e v="#N/A"/>
    <e v="#N/A"/>
  </r>
  <r>
    <s v="Id1369"/>
    <s v="Mr. Jan-Patrick "/>
    <n v="38.57"/>
    <x v="0"/>
    <n v="6.27"/>
    <x v="1"/>
    <s v="No"/>
    <s v="No"/>
    <s v="No"/>
    <n v="0"/>
    <s v="No"/>
    <e v="#N/A"/>
    <x v="48"/>
    <e v="#N/A"/>
    <e v="#N/A"/>
    <e v="#N/A"/>
    <e v="#N/A"/>
  </r>
  <r>
    <s v="Id1370"/>
    <s v="Mr. Jesse "/>
    <n v="43.85"/>
    <x v="0"/>
    <n v="4.7699999999999996"/>
    <x v="2"/>
    <s v="yes"/>
    <s v="No"/>
    <s v="No"/>
    <n v="0"/>
    <s v="No"/>
    <e v="#N/A"/>
    <x v="48"/>
    <e v="#N/A"/>
    <e v="#N/A"/>
    <e v="#N/A"/>
    <e v="#N/A"/>
  </r>
  <r>
    <s v="Id1371"/>
    <s v="Ms. Lindsey "/>
    <n v="30.11"/>
    <x v="0"/>
    <n v="4.08"/>
    <x v="2"/>
    <s v="No"/>
    <s v="No"/>
    <s v="No"/>
    <n v="0"/>
    <s v="No"/>
    <e v="#N/A"/>
    <x v="48"/>
    <e v="#N/A"/>
    <e v="#N/A"/>
    <e v="#N/A"/>
    <e v="#N/A"/>
  </r>
  <r>
    <s v="Id1372"/>
    <s v="Ms. Marguerite "/>
    <n v="31.59"/>
    <x v="0"/>
    <n v="6.01"/>
    <x v="1"/>
    <s v="No"/>
    <s v="No"/>
    <s v="No"/>
    <n v="0"/>
    <s v="No"/>
    <e v="#N/A"/>
    <x v="48"/>
    <e v="#N/A"/>
    <e v="#N/A"/>
    <e v="#N/A"/>
    <e v="#N/A"/>
  </r>
  <r>
    <s v="Id1373"/>
    <s v="Mr. Travis "/>
    <n v="40.15"/>
    <x v="0"/>
    <n v="11.84"/>
    <x v="0"/>
    <s v="No"/>
    <s v="No"/>
    <s v="No"/>
    <n v="0"/>
    <s v="No"/>
    <e v="#N/A"/>
    <x v="48"/>
    <e v="#N/A"/>
    <e v="#N/A"/>
    <e v="#N/A"/>
    <e v="#N/A"/>
  </r>
  <r>
    <s v="Id1374"/>
    <s v="Mr. Ricky "/>
    <n v="40.700000000000003"/>
    <x v="0"/>
    <n v="6.27"/>
    <x v="1"/>
    <s v="yes"/>
    <s v="No"/>
    <s v="Yes"/>
    <n v="1"/>
    <s v="No"/>
    <e v="#N/A"/>
    <x v="48"/>
    <e v="#N/A"/>
    <e v="#N/A"/>
    <e v="#N/A"/>
    <e v="#N/A"/>
  </r>
  <r>
    <s v="Id1375"/>
    <s v="Mrs. Colleen "/>
    <n v="40.76"/>
    <x v="0"/>
    <n v="5.28"/>
    <x v="2"/>
    <s v="No"/>
    <s v="No"/>
    <s v="No"/>
    <n v="0"/>
    <s v="No"/>
    <e v="#N/A"/>
    <x v="48"/>
    <e v="#N/A"/>
    <e v="#N/A"/>
    <e v="#N/A"/>
    <e v="#N/A"/>
  </r>
  <r>
    <s v="Id1376"/>
    <s v="Mr. Charlie "/>
    <n v="29.7"/>
    <x v="1"/>
    <n v="7.03"/>
    <x v="0"/>
    <s v="No"/>
    <s v="No"/>
    <s v="No"/>
    <n v="0"/>
    <s v="No"/>
    <e v="#N/A"/>
    <x v="48"/>
    <e v="#N/A"/>
    <e v="#N/A"/>
    <e v="#N/A"/>
    <e v="#N/A"/>
  </r>
  <r>
    <s v="Id1377"/>
    <s v="Mr. Rick "/>
    <n v="40.58"/>
    <x v="0"/>
    <n v="5.32"/>
    <x v="2"/>
    <s v="yes"/>
    <s v="No"/>
    <s v="Yes"/>
    <n v="1"/>
    <s v="No"/>
    <e v="#N/A"/>
    <x v="48"/>
    <e v="#N/A"/>
    <e v="#N/A"/>
    <e v="#N/A"/>
    <e v="#N/A"/>
  </r>
  <r>
    <s v="Id1378"/>
    <s v="Ms. Lauren "/>
    <n v="33.06"/>
    <x v="0"/>
    <n v="9.59"/>
    <x v="0"/>
    <s v="yes"/>
    <s v="No"/>
    <s v="No"/>
    <n v="0"/>
    <s v="No"/>
    <e v="#N/A"/>
    <x v="48"/>
    <e v="#N/A"/>
    <e v="#N/A"/>
    <e v="#N/A"/>
    <e v="#N/A"/>
  </r>
  <r>
    <s v="Id1379"/>
    <s v="Mr. Daniel "/>
    <n v="26.62"/>
    <x v="1"/>
    <n v="6.15"/>
    <x v="1"/>
    <s v="yes"/>
    <s v="No"/>
    <s v="No"/>
    <n v="0"/>
    <s v="No"/>
    <e v="#N/A"/>
    <x v="48"/>
    <e v="#N/A"/>
    <e v="#N/A"/>
    <e v="#N/A"/>
    <e v="#N/A"/>
  </r>
  <r>
    <s v="Id1380"/>
    <s v="Mr. Jaime "/>
    <n v="37.1"/>
    <x v="0"/>
    <n v="11.08"/>
    <x v="0"/>
    <s v="No"/>
    <s v="No"/>
    <s v="No"/>
    <n v="0"/>
    <s v="No"/>
    <e v="#N/A"/>
    <x v="48"/>
    <e v="#N/A"/>
    <e v="#N/A"/>
    <e v="#N/A"/>
    <e v="#N/A"/>
  </r>
  <r>
    <s v="Id1381"/>
    <s v="Mr. Erik "/>
    <n v="18.28"/>
    <x v="3"/>
    <n v="7.95"/>
    <x v="0"/>
    <s v="No"/>
    <s v="No"/>
    <s v="No"/>
    <n v="0"/>
    <s v="No"/>
    <e v="#N/A"/>
    <x v="48"/>
    <e v="#N/A"/>
    <e v="#N/A"/>
    <e v="#N/A"/>
    <e v="#N/A"/>
  </r>
  <r>
    <s v="Id1382"/>
    <s v="Ms. Katie "/>
    <n v="35.814999999999998"/>
    <x v="0"/>
    <n v="6.23"/>
    <x v="1"/>
    <s v="No"/>
    <s v="No"/>
    <s v="No"/>
    <n v="0"/>
    <s v="No"/>
    <e v="#N/A"/>
    <x v="48"/>
    <e v="#N/A"/>
    <e v="#N/A"/>
    <e v="#N/A"/>
    <e v="#N/A"/>
  </r>
  <r>
    <s v="Id1383"/>
    <s v="Mr. Thomas "/>
    <n v="30.69"/>
    <x v="0"/>
    <n v="6.5"/>
    <x v="0"/>
    <s v="No"/>
    <s v="No"/>
    <s v="No"/>
    <n v="0"/>
    <s v="No"/>
    <e v="#N/A"/>
    <x v="48"/>
    <e v="#N/A"/>
    <e v="#N/A"/>
    <e v="#N/A"/>
    <e v="#N/A"/>
  </r>
  <r>
    <s v="Id1384"/>
    <s v="Mr. Jean-Marc "/>
    <n v="26.125"/>
    <x v="1"/>
    <n v="5.22"/>
    <x v="2"/>
    <s v="No"/>
    <s v="No"/>
    <s v="No"/>
    <n v="0"/>
    <s v="No"/>
    <e v="#N/A"/>
    <x v="48"/>
    <e v="#N/A"/>
    <e v="#N/A"/>
    <e v="#N/A"/>
    <e v="#N/A"/>
  </r>
  <r>
    <s v="Id1385"/>
    <s v="Ms. Kerry "/>
    <n v="34.58"/>
    <x v="0"/>
    <n v="6.3"/>
    <x v="1"/>
    <s v="No"/>
    <s v="No"/>
    <s v="Yes"/>
    <n v="1"/>
    <s v="No"/>
    <e v="#N/A"/>
    <x v="48"/>
    <e v="#N/A"/>
    <e v="#N/A"/>
    <e v="#N/A"/>
    <e v="#N/A"/>
  </r>
  <r>
    <s v="Id1386"/>
    <s v="Mr. Ulrich "/>
    <n v="27.4"/>
    <x v="1"/>
    <n v="8.84"/>
    <x v="0"/>
    <s v="No"/>
    <s v="No"/>
    <s v="No"/>
    <n v="0"/>
    <s v="No"/>
    <e v="#N/A"/>
    <x v="48"/>
    <e v="#N/A"/>
    <e v="#N/A"/>
    <e v="#N/A"/>
    <e v="#N/A"/>
  </r>
  <r>
    <s v="Id1387"/>
    <s v="Mr. Justin "/>
    <n v="27.53"/>
    <x v="1"/>
    <n v="4.1100000000000003"/>
    <x v="2"/>
    <s v="No"/>
    <s v="No"/>
    <s v="No"/>
    <n v="1"/>
    <s v="No"/>
    <e v="#N/A"/>
    <x v="48"/>
    <e v="#N/A"/>
    <e v="#N/A"/>
    <e v="#N/A"/>
    <e v="#N/A"/>
  </r>
  <r>
    <s v="Id1388"/>
    <s v="Ms. Hannah "/>
    <n v="33"/>
    <x v="0"/>
    <n v="4.57"/>
    <x v="2"/>
    <s v="No"/>
    <s v="No"/>
    <s v="No"/>
    <n v="0"/>
    <s v="No"/>
    <e v="#N/A"/>
    <x v="48"/>
    <e v="#N/A"/>
    <e v="#N/A"/>
    <e v="#N/A"/>
    <e v="#N/A"/>
  </r>
  <r>
    <s v="Id1389"/>
    <s v="Mr. David "/>
    <n v="25.78"/>
    <x v="1"/>
    <n v="11.06"/>
    <x v="0"/>
    <s v="yes"/>
    <s v="No"/>
    <s v="No"/>
    <n v="0"/>
    <s v="No"/>
    <e v="#N/A"/>
    <x v="48"/>
    <e v="#N/A"/>
    <e v="#N/A"/>
    <e v="#N/A"/>
    <e v="#N/A"/>
  </r>
  <r>
    <s v="Id1390"/>
    <s v="Mr. Jim "/>
    <n v="22.66"/>
    <x v="2"/>
    <n v="10.68"/>
    <x v="0"/>
    <s v="No"/>
    <s v="No"/>
    <s v="No"/>
    <n v="0"/>
    <s v="No"/>
    <e v="#N/A"/>
    <x v="48"/>
    <e v="#N/A"/>
    <e v="#N/A"/>
    <e v="#N/A"/>
    <e v="#N/A"/>
  </r>
  <r>
    <s v="Id1391"/>
    <s v="Mr. Joseph "/>
    <n v="38.81"/>
    <x v="0"/>
    <n v="6.14"/>
    <x v="1"/>
    <s v="yes"/>
    <s v="No"/>
    <s v="No"/>
    <n v="1"/>
    <s v="No"/>
    <e v="#N/A"/>
    <x v="48"/>
    <e v="#N/A"/>
    <e v="#N/A"/>
    <e v="#N/A"/>
    <e v="#N/A"/>
  </r>
  <r>
    <s v="Id1392"/>
    <s v="Mr. Michael "/>
    <n v="38.51"/>
    <x v="0"/>
    <n v="5.45"/>
    <x v="2"/>
    <s v="yes"/>
    <s v="No"/>
    <s v="No"/>
    <n v="0"/>
    <s v="No"/>
    <e v="#N/A"/>
    <x v="48"/>
    <e v="#N/A"/>
    <e v="#N/A"/>
    <e v="#N/A"/>
    <e v="#N/A"/>
  </r>
  <r>
    <s v="Id1393"/>
    <s v="Ms. Gina "/>
    <n v="22.98"/>
    <x v="2"/>
    <n v="6.14"/>
    <x v="1"/>
    <s v="yes"/>
    <s v="No"/>
    <s v="No"/>
    <n v="0"/>
    <s v="No"/>
    <e v="#N/A"/>
    <x v="48"/>
    <e v="#N/A"/>
    <e v="#N/A"/>
    <e v="#N/A"/>
    <e v="#N/A"/>
  </r>
  <r>
    <s v="Id1394"/>
    <s v="Ms. Shantel "/>
    <n v="15.65"/>
    <x v="3"/>
    <n v="7.85"/>
    <x v="0"/>
    <s v="No"/>
    <s v="No"/>
    <s v="No"/>
    <n v="0"/>
    <s v="No"/>
    <e v="#N/A"/>
    <x v="48"/>
    <e v="#N/A"/>
    <e v="#N/A"/>
    <e v="#N/A"/>
    <e v="#N/A"/>
  </r>
  <r>
    <s v="Id1395"/>
    <s v="Mr. Brian "/>
    <n v="39.97"/>
    <x v="0"/>
    <n v="4.09"/>
    <x v="2"/>
    <s v="No"/>
    <s v="No"/>
    <s v="No"/>
    <n v="1"/>
    <s v="No"/>
    <e v="#N/A"/>
    <x v="48"/>
    <e v="#N/A"/>
    <e v="#N/A"/>
    <e v="#N/A"/>
    <e v="#N/A"/>
  </r>
  <r>
    <s v="Id1396"/>
    <s v="Mr. Brian "/>
    <n v="37.22"/>
    <x v="0"/>
    <n v="4.62"/>
    <x v="2"/>
    <s v="No"/>
    <s v="No"/>
    <s v="Yes"/>
    <n v="1"/>
    <s v="No"/>
    <e v="#N/A"/>
    <x v="48"/>
    <e v="#N/A"/>
    <e v="#N/A"/>
    <e v="#N/A"/>
    <e v="#N/A"/>
  </r>
  <r>
    <s v="Id1397"/>
    <s v="Ms. Jessica "/>
    <n v="41.325000000000003"/>
    <x v="0"/>
    <n v="5.77"/>
    <x v="1"/>
    <s v="No"/>
    <s v="No"/>
    <s v="No"/>
    <n v="0"/>
    <s v="No"/>
    <e v="#N/A"/>
    <x v="48"/>
    <e v="#N/A"/>
    <e v="#N/A"/>
    <e v="#N/A"/>
    <e v="#N/A"/>
  </r>
  <r>
    <s v="Id1398"/>
    <s v="Mrs. Robyn "/>
    <n v="40.31"/>
    <x v="0"/>
    <n v="5.84"/>
    <x v="1"/>
    <s v="No"/>
    <s v="No"/>
    <s v="No"/>
    <n v="0"/>
    <s v="No"/>
    <e v="#N/A"/>
    <x v="48"/>
    <e v="#N/A"/>
    <e v="#N/A"/>
    <e v="#N/A"/>
    <e v="#N/A"/>
  </r>
  <r>
    <s v="Id1399"/>
    <s v="Ms. Ashley "/>
    <n v="29.48"/>
    <x v="1"/>
    <n v="4.91"/>
    <x v="2"/>
    <s v="No"/>
    <s v="No"/>
    <s v="No"/>
    <n v="0"/>
    <s v="No"/>
    <e v="#N/A"/>
    <x v="48"/>
    <e v="#N/A"/>
    <e v="#N/A"/>
    <e v="#N/A"/>
    <e v="#N/A"/>
  </r>
  <r>
    <s v="Id1400"/>
    <s v="Ms. Dana "/>
    <n v="33.155000000000001"/>
    <x v="0"/>
    <n v="5.07"/>
    <x v="2"/>
    <s v="No"/>
    <s v="No"/>
    <s v="No"/>
    <n v="0"/>
    <s v="No"/>
    <e v="#N/A"/>
    <x v="48"/>
    <e v="#N/A"/>
    <e v="#N/A"/>
    <e v="#N/A"/>
    <e v="#N/A"/>
  </r>
  <r>
    <s v="Id1401"/>
    <s v="Ms. Jessica "/>
    <n v="42.85"/>
    <x v="0"/>
    <n v="5.81"/>
    <x v="1"/>
    <s v="yes"/>
    <s v="No"/>
    <s v="No"/>
    <n v="0"/>
    <s v="No"/>
    <e v="#N/A"/>
    <x v="48"/>
    <e v="#N/A"/>
    <e v="#N/A"/>
    <e v="#N/A"/>
    <e v="#N/A"/>
  </r>
  <r>
    <s v="Id1402"/>
    <s v="Ms. Lindsey "/>
    <n v="32.340000000000003"/>
    <x v="0"/>
    <n v="11.2"/>
    <x v="0"/>
    <s v="No"/>
    <s v="No"/>
    <s v="No"/>
    <n v="0"/>
    <s v="No"/>
    <e v="#N/A"/>
    <x v="48"/>
    <e v="#N/A"/>
    <e v="#N/A"/>
    <e v="#N/A"/>
    <e v="#N/A"/>
  </r>
  <r>
    <s v="Id1403"/>
    <s v="Ms. Kelly "/>
    <n v="27.5"/>
    <x v="1"/>
    <n v="10.75"/>
    <x v="0"/>
    <s v="No"/>
    <s v="No"/>
    <s v="No"/>
    <n v="0"/>
    <s v="No"/>
    <e v="#N/A"/>
    <x v="48"/>
    <e v="#N/A"/>
    <e v="#N/A"/>
    <e v="#N/A"/>
    <e v="#N/A"/>
  </r>
  <r>
    <s v="Id1404"/>
    <s v="Ms. Brooke "/>
    <n v="25.8"/>
    <x v="1"/>
    <n v="7.8"/>
    <x v="0"/>
    <s v="No"/>
    <s v="No"/>
    <s v="No"/>
    <n v="0"/>
    <s v="No"/>
    <e v="#N/A"/>
    <x v="48"/>
    <e v="#N/A"/>
    <e v="#N/A"/>
    <e v="#N/A"/>
    <e v="#N/A"/>
  </r>
  <r>
    <s v="Id1405"/>
    <s v="Ms. Katelyn "/>
    <n v="25"/>
    <x v="1"/>
    <n v="7.04"/>
    <x v="0"/>
    <s v="No"/>
    <s v="No"/>
    <s v="No"/>
    <n v="0"/>
    <s v="No"/>
    <e v="#N/A"/>
    <x v="48"/>
    <e v="#N/A"/>
    <e v="#N/A"/>
    <e v="#N/A"/>
    <e v="#N/A"/>
  </r>
  <r>
    <s v="Id1406"/>
    <s v="Mr. Adam "/>
    <n v="41.2"/>
    <x v="0"/>
    <n v="4.18"/>
    <x v="2"/>
    <s v="yes"/>
    <s v="No"/>
    <s v="No"/>
    <n v="0"/>
    <s v="No"/>
    <e v="#N/A"/>
    <x v="48"/>
    <e v="#N/A"/>
    <e v="#N/A"/>
    <e v="#N/A"/>
    <e v="#N/A"/>
  </r>
  <r>
    <s v="Id1407"/>
    <s v="Ms. Dana "/>
    <n v="17.78"/>
    <x v="3"/>
    <n v="8.19"/>
    <x v="0"/>
    <s v="No"/>
    <s v="No"/>
    <s v="No"/>
    <n v="0"/>
    <s v="No"/>
    <e v="#N/A"/>
    <x v="48"/>
    <e v="#N/A"/>
    <e v="#N/A"/>
    <e v="#N/A"/>
    <e v="#N/A"/>
  </r>
  <r>
    <s v="Id1408"/>
    <s v="Mr. Eric "/>
    <n v="40.119999999999997"/>
    <x v="0"/>
    <n v="6.22"/>
    <x v="1"/>
    <s v="yes"/>
    <s v="No"/>
    <s v="Yes"/>
    <n v="1"/>
    <s v="No"/>
    <e v="#N/A"/>
    <x v="48"/>
    <e v="#N/A"/>
    <e v="#N/A"/>
    <e v="#N/A"/>
    <e v="#N/A"/>
  </r>
  <r>
    <s v="Id1409"/>
    <s v="Mr. Matthew "/>
    <n v="19.350000000000001"/>
    <x v="2"/>
    <n v="8.2200000000000006"/>
    <x v="0"/>
    <s v="yes"/>
    <s v="No"/>
    <s v="No"/>
    <n v="0"/>
    <s v="No"/>
    <e v="#N/A"/>
    <x v="48"/>
    <e v="#N/A"/>
    <e v="#N/A"/>
    <e v="#N/A"/>
    <e v="#N/A"/>
  </r>
  <r>
    <s v="Id1410"/>
    <s v="Mr. Eoghan "/>
    <n v="36.69"/>
    <x v="0"/>
    <n v="6.15"/>
    <x v="1"/>
    <s v="No"/>
    <s v="No"/>
    <s v="No"/>
    <n v="0"/>
    <s v="No"/>
    <e v="#N/A"/>
    <x v="48"/>
    <e v="#N/A"/>
    <e v="#N/A"/>
    <e v="#N/A"/>
    <e v="#N/A"/>
  </r>
  <r>
    <s v="Id1411"/>
    <s v="Ms. Pamela "/>
    <n v="28.51"/>
    <x v="1"/>
    <n v="5.65"/>
    <x v="2"/>
    <s v="yes"/>
    <s v="No"/>
    <s v="No"/>
    <n v="1"/>
    <s v="No"/>
    <e v="#N/A"/>
    <x v="48"/>
    <e v="#N/A"/>
    <e v="#N/A"/>
    <e v="#N/A"/>
    <e v="#N/A"/>
  </r>
  <r>
    <s v="Id1412"/>
    <s v="Ms. Lindsey "/>
    <n v="30.21"/>
    <x v="0"/>
    <n v="5.5"/>
    <x v="2"/>
    <s v="No"/>
    <s v="No"/>
    <s v="No"/>
    <n v="1"/>
    <s v="No"/>
    <e v="#N/A"/>
    <x v="48"/>
    <e v="#N/A"/>
    <e v="#N/A"/>
    <e v="#N/A"/>
    <e v="#N/A"/>
  </r>
  <r>
    <s v="Id1413"/>
    <s v="Ms. Kassie "/>
    <n v="24.33"/>
    <x v="2"/>
    <n v="8"/>
    <x v="0"/>
    <s v="No"/>
    <s v="No"/>
    <s v="No"/>
    <n v="0"/>
    <s v="No"/>
    <e v="#N/A"/>
    <x v="48"/>
    <e v="#N/A"/>
    <e v="#N/A"/>
    <e v="#N/A"/>
    <e v="#N/A"/>
  </r>
  <r>
    <s v="Id1414"/>
    <s v="Mr. Matthew "/>
    <n v="19.855"/>
    <x v="2"/>
    <n v="5.71"/>
    <x v="1"/>
    <s v="yes"/>
    <s v="No"/>
    <s v="No"/>
    <n v="0"/>
    <s v="No"/>
    <e v="#N/A"/>
    <x v="48"/>
    <e v="#N/A"/>
    <e v="#N/A"/>
    <e v="#N/A"/>
    <e v="#N/A"/>
  </r>
  <r>
    <s v="Id1415"/>
    <s v="  "/>
    <n v="25.364999999999998"/>
    <x v="1"/>
    <n v="11.71"/>
    <x v="0"/>
    <s v="No"/>
    <s v="No"/>
    <s v="No"/>
    <n v="0"/>
    <s v="No"/>
    <e v="#N/A"/>
    <x v="48"/>
    <e v="#N/A"/>
    <e v="#N/A"/>
    <e v="#N/A"/>
    <e v="#N/A"/>
  </r>
  <r>
    <s v="Id1416"/>
    <s v="Mr. Kevin "/>
    <n v="29.6"/>
    <x v="1"/>
    <n v="6.17"/>
    <x v="1"/>
    <s v="yes"/>
    <s v="No"/>
    <s v="Yes"/>
    <n v="1"/>
    <s v="No"/>
    <e v="#N/A"/>
    <x v="48"/>
    <e v="#N/A"/>
    <e v="#N/A"/>
    <e v="#N/A"/>
    <e v="#N/A"/>
  </r>
  <r>
    <s v="Id1417"/>
    <s v="Ms. Lindsay "/>
    <n v="39.43"/>
    <x v="0"/>
    <n v="6.1"/>
    <x v="1"/>
    <s v="yes"/>
    <s v="No"/>
    <s v="Yes"/>
    <n v="1"/>
    <s v="No"/>
    <e v="#N/A"/>
    <x v="48"/>
    <e v="#N/A"/>
    <e v="#N/A"/>
    <e v="#N/A"/>
    <e v="#N/A"/>
  </r>
  <r>
    <s v="Id1418"/>
    <s v="Mrs. Amanda "/>
    <n v="27.34"/>
    <x v="1"/>
    <n v="5.19"/>
    <x v="2"/>
    <s v="yes"/>
    <s v="No"/>
    <s v="No"/>
    <n v="1"/>
    <s v="No"/>
    <e v="#N/A"/>
    <x v="48"/>
    <e v="#N/A"/>
    <e v="#N/A"/>
    <e v="#N/A"/>
    <e v="#N/A"/>
  </r>
  <r>
    <s v="Id1419"/>
    <s v="Mr. James "/>
    <n v="39.01"/>
    <x v="0"/>
    <n v="5.37"/>
    <x v="2"/>
    <s v="yes"/>
    <s v="No"/>
    <s v="No"/>
    <n v="0"/>
    <s v="No"/>
    <e v="#N/A"/>
    <x v="48"/>
    <e v="#N/A"/>
    <e v="#N/A"/>
    <e v="#N/A"/>
    <e v="#N/A"/>
  </r>
  <r>
    <s v="Id1420"/>
    <s v="Mr. Samuel "/>
    <n v="18.989999999999998"/>
    <x v="2"/>
    <n v="10.82"/>
    <x v="0"/>
    <s v="yes"/>
    <s v="No"/>
    <s v="No"/>
    <n v="0"/>
    <s v="No"/>
    <e v="#N/A"/>
    <x v="48"/>
    <e v="#N/A"/>
    <e v="#N/A"/>
    <e v="#N/A"/>
    <e v="#N/A"/>
  </r>
  <r>
    <s v="Id1421"/>
    <s v="Ms. Jenni "/>
    <n v="42.3"/>
    <x v="0"/>
    <n v="6.06"/>
    <x v="1"/>
    <s v="yes"/>
    <s v="No"/>
    <s v="No"/>
    <n v="0"/>
    <s v="No"/>
    <e v="#N/A"/>
    <x v="48"/>
    <e v="#N/A"/>
    <e v="#N/A"/>
    <e v="#N/A"/>
    <e v="#N/A"/>
  </r>
  <r>
    <s v="Id1422"/>
    <s v="Mr. Estuardo "/>
    <n v="39.805"/>
    <x v="0"/>
    <n v="5.91"/>
    <x v="1"/>
    <s v="No"/>
    <s v="No"/>
    <s v="No"/>
    <n v="0"/>
    <s v="No"/>
    <e v="#N/A"/>
    <x v="48"/>
    <e v="#N/A"/>
    <e v="#N/A"/>
    <e v="#N/A"/>
    <e v="#N/A"/>
  </r>
  <r>
    <s v="Id1423"/>
    <s v="Mr. Brett "/>
    <n v="33.700000000000003"/>
    <x v="0"/>
    <n v="5.87"/>
    <x v="1"/>
    <s v="No"/>
    <s v="No"/>
    <s v="No"/>
    <n v="0"/>
    <s v="No"/>
    <e v="#N/A"/>
    <x v="48"/>
    <e v="#N/A"/>
    <e v="#N/A"/>
    <e v="#N/A"/>
    <e v="#N/A"/>
  </r>
  <r>
    <s v="Id1424"/>
    <s v="Ms. Sharon "/>
    <n v="36.195"/>
    <x v="0"/>
    <n v="6.22"/>
    <x v="1"/>
    <s v="No"/>
    <s v="No"/>
    <s v="No"/>
    <n v="0"/>
    <s v="No"/>
    <e v="#N/A"/>
    <x v="48"/>
    <e v="#N/A"/>
    <e v="#N/A"/>
    <e v="#N/A"/>
    <e v="#N/A"/>
  </r>
  <r>
    <s v="Id1425"/>
    <s v="Mr. Jacob "/>
    <n v="32.6"/>
    <x v="0"/>
    <n v="5.73"/>
    <x v="1"/>
    <s v="No"/>
    <s v="No"/>
    <s v="Yes"/>
    <n v="1"/>
    <s v="No"/>
    <e v="#N/A"/>
    <x v="48"/>
    <e v="#N/A"/>
    <e v="#N/A"/>
    <e v="#N/A"/>
    <e v="#N/A"/>
  </r>
  <r>
    <s v="Id1426"/>
    <s v="Mr. Scott "/>
    <n v="30.2"/>
    <x v="0"/>
    <n v="5.7"/>
    <x v="1"/>
    <s v="No"/>
    <s v="No"/>
    <s v="No"/>
    <n v="0"/>
    <s v="No"/>
    <e v="#N/A"/>
    <x v="48"/>
    <e v="#N/A"/>
    <e v="#N/A"/>
    <e v="#N/A"/>
    <e v="#N/A"/>
  </r>
  <r>
    <s v="Id1427"/>
    <s v="Ms. Brooke "/>
    <n v="27.645"/>
    <x v="1"/>
    <n v="9.91"/>
    <x v="0"/>
    <s v="No"/>
    <s v="No"/>
    <s v="No"/>
    <n v="0"/>
    <s v="No"/>
    <e v="#N/A"/>
    <x v="48"/>
    <e v="#N/A"/>
    <e v="#N/A"/>
    <e v="#N/A"/>
    <e v="#N/A"/>
  </r>
  <r>
    <s v="Id1428"/>
    <s v="Ms. Kaye "/>
    <n v="26.41"/>
    <x v="1"/>
    <n v="11.4"/>
    <x v="0"/>
    <s v="No"/>
    <s v="No"/>
    <s v="No"/>
    <n v="0"/>
    <s v="No"/>
    <e v="#N/A"/>
    <x v="48"/>
    <e v="#N/A"/>
    <e v="#N/A"/>
    <e v="#N/A"/>
    <e v="#N/A"/>
  </r>
  <r>
    <s v="Id1429"/>
    <s v="Ms. Carolyn "/>
    <n v="34.1"/>
    <x v="0"/>
    <n v="6.29"/>
    <x v="1"/>
    <s v="yes"/>
    <s v="No"/>
    <s v="Yes"/>
    <n v="1"/>
    <s v="No"/>
    <e v="#N/A"/>
    <x v="48"/>
    <e v="#N/A"/>
    <e v="#N/A"/>
    <e v="#N/A"/>
    <e v="#N/A"/>
  </r>
  <r>
    <s v="Id1430"/>
    <s v="Mr. Daniel "/>
    <n v="17.3"/>
    <x v="3"/>
    <n v="9.2799999999999994"/>
    <x v="0"/>
    <s v="No"/>
    <s v="No"/>
    <s v="No"/>
    <n v="0"/>
    <s v="No"/>
    <e v="#N/A"/>
    <x v="48"/>
    <e v="#N/A"/>
    <e v="#N/A"/>
    <e v="#N/A"/>
    <e v="#N/A"/>
  </r>
  <r>
    <s v="Id1431"/>
    <s v="Mrs. Laurie "/>
    <n v="35.020000000000003"/>
    <x v="0"/>
    <n v="4.78"/>
    <x v="2"/>
    <s v="No"/>
    <s v="No"/>
    <s v="Yes"/>
    <n v="1"/>
    <s v="No"/>
    <e v="#N/A"/>
    <x v="48"/>
    <e v="#N/A"/>
    <e v="#N/A"/>
    <e v="#N/A"/>
    <e v="#N/A"/>
  </r>
  <r>
    <s v="Id1432"/>
    <s v="Ms. Nicole "/>
    <n v="37.1"/>
    <x v="0"/>
    <n v="8.8699999999999992"/>
    <x v="0"/>
    <s v="yes"/>
    <s v="No"/>
    <s v="No"/>
    <n v="0"/>
    <s v="No"/>
    <e v="#N/A"/>
    <x v="48"/>
    <e v="#N/A"/>
    <e v="#N/A"/>
    <e v="#N/A"/>
    <e v="#N/A"/>
  </r>
  <r>
    <s v="Id1433"/>
    <s v="Ms. Shelby "/>
    <n v="16.79"/>
    <x v="3"/>
    <n v="11.4"/>
    <x v="0"/>
    <s v="No"/>
    <s v="No"/>
    <s v="No"/>
    <n v="0"/>
    <s v="No"/>
    <e v="#N/A"/>
    <x v="48"/>
    <e v="#N/A"/>
    <e v="#N/A"/>
    <e v="#N/A"/>
    <e v="#N/A"/>
  </r>
  <r>
    <s v="Id1434"/>
    <s v="Ms. Allison "/>
    <n v="31.635000000000002"/>
    <x v="0"/>
    <n v="9.1300000000000008"/>
    <x v="0"/>
    <s v="yes"/>
    <s v="No"/>
    <s v="No"/>
    <n v="0"/>
    <s v="No"/>
    <e v="#N/A"/>
    <x v="48"/>
    <e v="#N/A"/>
    <e v="#N/A"/>
    <e v="#N/A"/>
    <e v="#N/A"/>
  </r>
  <r>
    <s v="Id1435"/>
    <s v="Ms. Leticia "/>
    <n v="24.19"/>
    <x v="2"/>
    <n v="6.22"/>
    <x v="1"/>
    <s v="yes"/>
    <s v="No"/>
    <s v="Yes"/>
    <n v="1"/>
    <s v="No"/>
    <e v="#N/A"/>
    <x v="48"/>
    <e v="#N/A"/>
    <e v="#N/A"/>
    <e v="#N/A"/>
    <e v="#N/A"/>
  </r>
  <r>
    <s v="Id1436"/>
    <s v="Mr. John "/>
    <n v="35.29"/>
    <x v="0"/>
    <n v="5.9"/>
    <x v="1"/>
    <s v="No"/>
    <s v="No"/>
    <s v="Yes"/>
    <n v="1"/>
    <s v="No"/>
    <e v="#N/A"/>
    <x v="48"/>
    <e v="#N/A"/>
    <e v="#N/A"/>
    <e v="#N/A"/>
    <e v="#N/A"/>
  </r>
  <r>
    <s v="Id1437"/>
    <s v="Ms. April "/>
    <n v="35.299999999999997"/>
    <x v="0"/>
    <n v="4.45"/>
    <x v="2"/>
    <s v="No"/>
    <s v="No"/>
    <s v="No"/>
    <n v="0"/>
    <s v="No"/>
    <e v="#N/A"/>
    <x v="48"/>
    <e v="#N/A"/>
    <e v="#N/A"/>
    <e v="#N/A"/>
    <e v="#N/A"/>
  </r>
  <r>
    <s v="Id1438"/>
    <s v="Ms. Ashley "/>
    <n v="35.64"/>
    <x v="0"/>
    <n v="6.17"/>
    <x v="1"/>
    <s v="No"/>
    <s v="No"/>
    <s v="Yes"/>
    <n v="1"/>
    <s v="No"/>
    <e v="#N/A"/>
    <x v="48"/>
    <e v="#N/A"/>
    <e v="#N/A"/>
    <e v="#N/A"/>
    <e v="#N/A"/>
  </r>
  <r>
    <s v="Id1439"/>
    <s v="Ms. Madeleine "/>
    <n v="33.1"/>
    <x v="0"/>
    <n v="4.93"/>
    <x v="2"/>
    <s v="No"/>
    <s v="No"/>
    <s v="No"/>
    <n v="0"/>
    <s v="No"/>
    <e v="#N/A"/>
    <x v="48"/>
    <e v="#N/A"/>
    <e v="#N/A"/>
    <e v="#N/A"/>
    <e v="#N/A"/>
  </r>
  <r>
    <s v="Id1440"/>
    <s v="Ms. Nelly "/>
    <n v="26.41"/>
    <x v="1"/>
    <n v="7.32"/>
    <x v="0"/>
    <s v="yes"/>
    <s v="No"/>
    <s v="No"/>
    <n v="1"/>
    <s v="No"/>
    <e v="#N/A"/>
    <x v="48"/>
    <e v="#N/A"/>
    <e v="#N/A"/>
    <e v="#N/A"/>
    <e v="#N/A"/>
  </r>
  <r>
    <s v="Id1441"/>
    <s v="Ms. Meredith "/>
    <n v="29.9"/>
    <x v="1"/>
    <n v="5.27"/>
    <x v="2"/>
    <s v="No"/>
    <s v="No"/>
    <s v="Yes"/>
    <n v="1"/>
    <s v="No"/>
    <e v="#N/A"/>
    <x v="48"/>
    <e v="#N/A"/>
    <e v="#N/A"/>
    <e v="#N/A"/>
    <e v="#N/A"/>
  </r>
  <r>
    <s v="Id1442"/>
    <s v="Mr. Kevin "/>
    <n v="25.24"/>
    <x v="1"/>
    <n v="5.82"/>
    <x v="1"/>
    <s v="No"/>
    <s v="No"/>
    <s v="No"/>
    <n v="1"/>
    <s v="No"/>
    <e v="#N/A"/>
    <x v="48"/>
    <e v="#N/A"/>
    <e v="#N/A"/>
    <e v="#N/A"/>
    <e v="#N/A"/>
  </r>
  <r>
    <s v="Id1443"/>
    <s v="Ms. Lisa "/>
    <n v="25.08"/>
    <x v="1"/>
    <n v="5.8"/>
    <x v="1"/>
    <s v="No"/>
    <s v="No"/>
    <s v="Yes"/>
    <n v="1"/>
    <s v="No"/>
    <e v="#N/A"/>
    <x v="48"/>
    <e v="#N/A"/>
    <e v="#N/A"/>
    <e v="#N/A"/>
    <e v="#N/A"/>
  </r>
  <r>
    <s v="Id1444"/>
    <s v="Ms. Katherine "/>
    <n v="29.164999999999999"/>
    <x v="1"/>
    <n v="4.87"/>
    <x v="2"/>
    <s v="No"/>
    <s v="yes"/>
    <s v="No"/>
    <n v="1"/>
    <s v="No"/>
    <e v="#N/A"/>
    <x v="48"/>
    <e v="#N/A"/>
    <e v="#N/A"/>
    <e v="#N/A"/>
    <e v="#N/A"/>
  </r>
  <r>
    <s v="Id1445"/>
    <s v="Mr. Steve "/>
    <n v="15.05"/>
    <x v="3"/>
    <n v="8.1199999999999992"/>
    <x v="0"/>
    <s v="No"/>
    <s v="No"/>
    <s v="No"/>
    <n v="0"/>
    <s v="No"/>
    <e v="#N/A"/>
    <x v="48"/>
    <e v="#N/A"/>
    <e v="#N/A"/>
    <e v="#N/A"/>
    <e v="#N/A"/>
  </r>
  <r>
    <s v="Id1446"/>
    <s v="Ms. Kate "/>
    <n v="19.95"/>
    <x v="2"/>
    <n v="4.3600000000000003"/>
    <x v="2"/>
    <s v="No"/>
    <s v="No"/>
    <s v="No"/>
    <n v="2"/>
    <s v="No"/>
    <e v="#N/A"/>
    <x v="48"/>
    <e v="#N/A"/>
    <e v="#N/A"/>
    <e v="#N/A"/>
    <e v="#N/A"/>
  </r>
  <r>
    <s v="Id1447"/>
    <s v="Ms. Beth "/>
    <n v="16.66"/>
    <x v="3"/>
    <n v="9.16"/>
    <x v="0"/>
    <s v="No"/>
    <s v="No"/>
    <s v="No"/>
    <n v="0"/>
    <s v="No"/>
    <e v="#N/A"/>
    <x v="48"/>
    <e v="#N/A"/>
    <e v="#N/A"/>
    <e v="#N/A"/>
    <e v="#N/A"/>
  </r>
  <r>
    <s v="Id1448"/>
    <s v="Ms. Katharine "/>
    <n v="16.62"/>
    <x v="3"/>
    <n v="9.14"/>
    <x v="0"/>
    <s v="No"/>
    <s v="No"/>
    <s v="No"/>
    <n v="0"/>
    <s v="No"/>
    <e v="#N/A"/>
    <x v="48"/>
    <e v="#N/A"/>
    <e v="#N/A"/>
    <e v="#N/A"/>
    <e v="#N/A"/>
  </r>
  <r>
    <s v="Id1449"/>
    <s v="Ms. Heather "/>
    <n v="15.36"/>
    <x v="3"/>
    <n v="5.49"/>
    <x v="2"/>
    <s v="yes"/>
    <s v="No"/>
    <s v="No"/>
    <n v="2"/>
    <s v="No"/>
    <e v="#N/A"/>
    <x v="48"/>
    <e v="#N/A"/>
    <e v="#N/A"/>
    <e v="#N/A"/>
    <e v="#N/A"/>
  </r>
  <r>
    <s v="Id1450"/>
    <s v="Ms. Desiree "/>
    <n v="27.74"/>
    <x v="1"/>
    <n v="5.96"/>
    <x v="1"/>
    <s v="yes"/>
    <s v="No"/>
    <s v="No"/>
    <n v="0"/>
    <s v="No"/>
    <e v="#N/A"/>
    <x v="48"/>
    <e v="#N/A"/>
    <e v="#N/A"/>
    <e v="#N/A"/>
    <e v="#N/A"/>
  </r>
  <r>
    <s v="Id1451"/>
    <s v="Mr. Peter "/>
    <n v="22.44"/>
    <x v="2"/>
    <n v="4.62"/>
    <x v="2"/>
    <s v="yes"/>
    <s v="No"/>
    <s v="No"/>
    <n v="0"/>
    <s v="No"/>
    <e v="#N/A"/>
    <x v="48"/>
    <e v="#N/A"/>
    <e v="#N/A"/>
    <e v="#N/A"/>
    <e v="#N/A"/>
  </r>
  <r>
    <s v="Id1452"/>
    <s v="Mr. Adam "/>
    <n v="37.049999999999997"/>
    <x v="0"/>
    <n v="9.9600000000000009"/>
    <x v="0"/>
    <s v="yes"/>
    <s v="No"/>
    <s v="No"/>
    <n v="0"/>
    <s v="No"/>
    <e v="#N/A"/>
    <x v="48"/>
    <e v="#N/A"/>
    <e v="#N/A"/>
    <e v="#N/A"/>
    <e v="#N/A"/>
  </r>
  <r>
    <s v="Id1453"/>
    <s v="Mr. Jeremy "/>
    <n v="22.95"/>
    <x v="2"/>
    <n v="10.53"/>
    <x v="0"/>
    <s v="No"/>
    <s v="No"/>
    <s v="No"/>
    <n v="2"/>
    <s v="No"/>
    <e v="#N/A"/>
    <x v="48"/>
    <e v="#N/A"/>
    <e v="#N/A"/>
    <e v="#N/A"/>
    <e v="#N/A"/>
  </r>
  <r>
    <s v="Id1454"/>
    <s v="Mr. Adam "/>
    <n v="34.200000000000003"/>
    <x v="0"/>
    <n v="6.69"/>
    <x v="0"/>
    <s v="yes"/>
    <s v="No"/>
    <s v="No"/>
    <n v="0"/>
    <s v="No"/>
    <e v="#N/A"/>
    <x v="48"/>
    <e v="#N/A"/>
    <e v="#N/A"/>
    <e v="#N/A"/>
    <e v="#N/A"/>
  </r>
  <r>
    <s v="Id1455"/>
    <s v="Mr. Jon "/>
    <n v="30.59"/>
    <x v="0"/>
    <n v="9.5500000000000007"/>
    <x v="0"/>
    <s v="yes"/>
    <s v="No"/>
    <s v="No"/>
    <n v="0"/>
    <s v="No"/>
    <e v="#N/A"/>
    <x v="48"/>
    <e v="#N/A"/>
    <e v="#N/A"/>
    <e v="#N/A"/>
    <e v="#N/A"/>
  </r>
  <r>
    <s v="Id1456"/>
    <s v="Mr. Steven "/>
    <n v="25.51"/>
    <x v="1"/>
    <n v="6.05"/>
    <x v="1"/>
    <s v="No"/>
    <s v="No"/>
    <s v="No"/>
    <n v="0"/>
    <s v="No"/>
    <e v="#N/A"/>
    <x v="48"/>
    <e v="#N/A"/>
    <e v="#N/A"/>
    <e v="#N/A"/>
    <e v="#N/A"/>
  </r>
  <r>
    <s v="Id1457"/>
    <s v="Ms. Jessica "/>
    <n v="29.04"/>
    <x v="1"/>
    <n v="10.56"/>
    <x v="0"/>
    <s v="yes"/>
    <s v="No"/>
    <s v="No"/>
    <n v="1"/>
    <s v="No"/>
    <e v="#N/A"/>
    <x v="48"/>
    <e v="#N/A"/>
    <e v="#N/A"/>
    <e v="#N/A"/>
    <e v="#N/A"/>
  </r>
  <r>
    <s v="Id1458"/>
    <s v="Ms. Ashley "/>
    <n v="22.135000000000002"/>
    <x v="2"/>
    <n v="10.81"/>
    <x v="0"/>
    <s v="yes"/>
    <s v="No"/>
    <s v="No"/>
    <n v="1"/>
    <s v="No"/>
    <e v="#N/A"/>
    <x v="48"/>
    <e v="#N/A"/>
    <e v="#N/A"/>
    <e v="#N/A"/>
    <e v="#N/A"/>
  </r>
  <r>
    <s v="Id1459"/>
    <s v="Mr. Arturo "/>
    <n v="21.375"/>
    <x v="2"/>
    <n v="4.32"/>
    <x v="2"/>
    <s v="No"/>
    <s v="No"/>
    <s v="No"/>
    <n v="0"/>
    <s v="No"/>
    <e v="#N/A"/>
    <x v="48"/>
    <e v="#N/A"/>
    <e v="#N/A"/>
    <e v="#N/A"/>
    <e v="#N/A"/>
  </r>
  <r>
    <s v="Id1460"/>
    <s v="Mr. Ketil "/>
    <n v="29.19"/>
    <x v="1"/>
    <n v="4.37"/>
    <x v="2"/>
    <s v="No"/>
    <s v="No"/>
    <s v="No"/>
    <n v="0"/>
    <s v="No"/>
    <e v="#N/A"/>
    <x v="48"/>
    <e v="#N/A"/>
    <e v="#N/A"/>
    <e v="#N/A"/>
    <e v="#N/A"/>
  </r>
  <r>
    <s v="Id1461"/>
    <s v="Ms. Katie "/>
    <n v="31.92"/>
    <x v="0"/>
    <n v="4.8099999999999996"/>
    <x v="2"/>
    <s v="yes"/>
    <s v="No"/>
    <s v="Yes"/>
    <n v="1"/>
    <s v="No"/>
    <e v="#N/A"/>
    <x v="48"/>
    <e v="#N/A"/>
    <e v="#N/A"/>
    <e v="#N/A"/>
    <e v="#N/A"/>
  </r>
  <r>
    <s v="Id1462"/>
    <s v="Ms. Christi "/>
    <n v="26.315000000000001"/>
    <x v="1"/>
    <n v="4.5599999999999996"/>
    <x v="2"/>
    <s v="yes"/>
    <s v="No"/>
    <s v="Yes"/>
    <n v="1"/>
    <s v="No"/>
    <e v="#N/A"/>
    <x v="48"/>
    <e v="#N/A"/>
    <e v="#N/A"/>
    <e v="#N/A"/>
    <e v="#N/A"/>
  </r>
  <r>
    <s v="Id1463"/>
    <s v="Mr. Alan "/>
    <n v="35.299999999999997"/>
    <x v="0"/>
    <n v="4.3899999999999997"/>
    <x v="2"/>
    <s v="No"/>
    <s v="No"/>
    <s v="No"/>
    <n v="0"/>
    <s v="No"/>
    <e v="#N/A"/>
    <x v="48"/>
    <e v="#N/A"/>
    <e v="#N/A"/>
    <e v="#N/A"/>
    <e v="#N/A"/>
  </r>
  <r>
    <s v="Id1464"/>
    <s v="  "/>
    <n v="18.91"/>
    <x v="2"/>
    <n v="11.44"/>
    <x v="0"/>
    <s v="No"/>
    <s v="No"/>
    <s v="No"/>
    <n v="0"/>
    <s v="No"/>
    <e v="#N/A"/>
    <x v="48"/>
    <e v="#N/A"/>
    <e v="#N/A"/>
    <e v="#N/A"/>
    <e v="#N/A"/>
  </r>
  <r>
    <s v="Id1465"/>
    <s v="Ms. Eve "/>
    <n v="22.41"/>
    <x v="2"/>
    <n v="11.37"/>
    <x v="0"/>
    <s v="yes"/>
    <s v="No"/>
    <s v="No"/>
    <n v="1"/>
    <s v="No"/>
    <e v="#N/A"/>
    <x v="48"/>
    <e v="#N/A"/>
    <e v="#N/A"/>
    <e v="#N/A"/>
    <e v="#N/A"/>
  </r>
  <r>
    <s v="Id1466"/>
    <s v="Mr. Devin "/>
    <n v="22.704999999999998"/>
    <x v="2"/>
    <n v="6.14"/>
    <x v="1"/>
    <s v="No"/>
    <s v="No"/>
    <s v="No"/>
    <n v="0"/>
    <s v="No"/>
    <e v="#N/A"/>
    <x v="48"/>
    <e v="#N/A"/>
    <e v="#N/A"/>
    <e v="#N/A"/>
    <e v="#N/A"/>
  </r>
  <r>
    <s v="Id1467"/>
    <s v="Mr. Shaun "/>
    <n v="37.18"/>
    <x v="0"/>
    <n v="4.8899999999999997"/>
    <x v="2"/>
    <s v="No"/>
    <s v="No"/>
    <s v="No"/>
    <n v="0"/>
    <s v="No"/>
    <e v="#N/A"/>
    <x v="48"/>
    <e v="#N/A"/>
    <e v="#N/A"/>
    <e v="#N/A"/>
    <e v="#N/A"/>
  </r>
  <r>
    <s v="Id1468"/>
    <s v="Mr. Adrian "/>
    <n v="35.97"/>
    <x v="0"/>
    <n v="4.5999999999999996"/>
    <x v="2"/>
    <s v="No"/>
    <s v="No"/>
    <s v="No"/>
    <n v="0"/>
    <s v="No"/>
    <e v="#N/A"/>
    <x v="48"/>
    <e v="#N/A"/>
    <e v="#N/A"/>
    <e v="#N/A"/>
    <e v="#N/A"/>
  </r>
  <r>
    <s v="Id1469"/>
    <s v="Mr. Andrew "/>
    <n v="35.799999999999997"/>
    <x v="0"/>
    <n v="4.42"/>
    <x v="2"/>
    <s v="No"/>
    <s v="No"/>
    <s v="No"/>
    <n v="0"/>
    <s v="No"/>
    <e v="#N/A"/>
    <x v="48"/>
    <e v="#N/A"/>
    <e v="#N/A"/>
    <e v="#N/A"/>
    <e v="#N/A"/>
  </r>
  <r>
    <s v="Id1470"/>
    <s v="Ms. Mallory "/>
    <n v="28.31"/>
    <x v="1"/>
    <n v="7.48"/>
    <x v="0"/>
    <s v="yes"/>
    <s v="No"/>
    <s v="No"/>
    <n v="0"/>
    <s v="No"/>
    <e v="#N/A"/>
    <x v="48"/>
    <e v="#N/A"/>
    <e v="#N/A"/>
    <e v="#N/A"/>
    <e v="#N/A"/>
  </r>
  <r>
    <s v="Id1471"/>
    <s v="Mr. Shawn "/>
    <n v="38.06"/>
    <x v="0"/>
    <n v="10.74"/>
    <x v="0"/>
    <s v="No"/>
    <s v="No"/>
    <s v="No"/>
    <n v="0"/>
    <s v="No"/>
    <e v="#N/A"/>
    <x v="48"/>
    <e v="#N/A"/>
    <e v="#N/A"/>
    <e v="#N/A"/>
    <e v="#N/A"/>
  </r>
  <r>
    <s v="Id1472"/>
    <s v="Ms. Sarah "/>
    <n v="28"/>
    <x v="1"/>
    <n v="5.19"/>
    <x v="2"/>
    <s v="No"/>
    <s v="No"/>
    <s v="No"/>
    <n v="1"/>
    <s v="No"/>
    <e v="#N/A"/>
    <x v="48"/>
    <e v="#N/A"/>
    <e v="#N/A"/>
    <e v="#N/A"/>
    <e v="#N/A"/>
  </r>
  <r>
    <s v="Id1473"/>
    <s v="Mr. Josh "/>
    <n v="34.32"/>
    <x v="0"/>
    <n v="9.17"/>
    <x v="0"/>
    <s v="No"/>
    <s v="No"/>
    <s v="No"/>
    <n v="0"/>
    <s v="No"/>
    <e v="#N/A"/>
    <x v="48"/>
    <e v="#N/A"/>
    <e v="#N/A"/>
    <e v="#N/A"/>
    <e v="#N/A"/>
  </r>
  <r>
    <s v="Id1474"/>
    <s v="Mr. Johann "/>
    <n v="22.3"/>
    <x v="2"/>
    <n v="4.95"/>
    <x v="2"/>
    <s v="yes"/>
    <s v="No"/>
    <s v="No"/>
    <n v="0"/>
    <s v="No"/>
    <e v="#N/A"/>
    <x v="48"/>
    <e v="#N/A"/>
    <e v="#N/A"/>
    <e v="#N/A"/>
    <e v="#N/A"/>
  </r>
  <r>
    <s v="Id1475"/>
    <s v="Ms. Robin "/>
    <n v="27.835000000000001"/>
    <x v="1"/>
    <n v="6.03"/>
    <x v="1"/>
    <s v="No"/>
    <s v="No"/>
    <s v="No"/>
    <n v="1"/>
    <s v="No"/>
    <e v="#N/A"/>
    <x v="48"/>
    <e v="#N/A"/>
    <e v="#N/A"/>
    <e v="#N/A"/>
    <e v="#N/A"/>
  </r>
  <r>
    <s v="Id1476"/>
    <s v="Mr. Kyle "/>
    <n v="39.229999999999997"/>
    <x v="0"/>
    <n v="5.36"/>
    <x v="2"/>
    <s v="No"/>
    <s v="No"/>
    <s v="No"/>
    <n v="0"/>
    <s v="No"/>
    <e v="#N/A"/>
    <x v="48"/>
    <e v="#N/A"/>
    <e v="#N/A"/>
    <e v="#N/A"/>
    <e v="#N/A"/>
  </r>
  <r>
    <s v="Id1477"/>
    <s v="Ms. Alison "/>
    <n v="19.95"/>
    <x v="2"/>
    <n v="6.11"/>
    <x v="1"/>
    <s v="No"/>
    <s v="No"/>
    <s v="No"/>
    <n v="1"/>
    <s v="No"/>
    <e v="#N/A"/>
    <x v="48"/>
    <e v="#N/A"/>
    <e v="#N/A"/>
    <e v="#N/A"/>
    <e v="#N/A"/>
  </r>
  <r>
    <s v="Id1478"/>
    <s v="Mr. Michael "/>
    <n v="34.64"/>
    <x v="0"/>
    <n v="4.88"/>
    <x v="2"/>
    <s v="No"/>
    <s v="No"/>
    <s v="Yes"/>
    <n v="1"/>
    <s v="No"/>
    <e v="#N/A"/>
    <x v="48"/>
    <e v="#N/A"/>
    <e v="#N/A"/>
    <e v="#N/A"/>
    <e v="#N/A"/>
  </r>
  <r>
    <s v="Id1479"/>
    <s v="Mr. Byron "/>
    <n v="18.75"/>
    <x v="2"/>
    <n v="6.72"/>
    <x v="0"/>
    <s v="No"/>
    <s v="No"/>
    <s v="No"/>
    <n v="0"/>
    <s v="No"/>
    <e v="#N/A"/>
    <x v="48"/>
    <e v="#N/A"/>
    <e v="#N/A"/>
    <e v="#N/A"/>
    <e v="#N/A"/>
  </r>
  <r>
    <s v="Id1480"/>
    <s v="Ms. Carine "/>
    <n v="26.48"/>
    <x v="1"/>
    <n v="4.2"/>
    <x v="2"/>
    <s v="No"/>
    <s v="No"/>
    <s v="No"/>
    <n v="1"/>
    <s v="No"/>
    <e v="#N/A"/>
    <x v="48"/>
    <e v="#N/A"/>
    <e v="#N/A"/>
    <e v="#N/A"/>
    <e v="#N/A"/>
  </r>
  <r>
    <s v="Id1481"/>
    <s v="Mr. Nathaniel "/>
    <n v="34.83"/>
    <x v="0"/>
    <n v="5.79"/>
    <x v="1"/>
    <s v="No"/>
    <s v="No"/>
    <s v="No"/>
    <n v="1"/>
    <s v="No"/>
    <e v="#N/A"/>
    <x v="48"/>
    <e v="#N/A"/>
    <e v="#N/A"/>
    <e v="#N/A"/>
    <e v="#N/A"/>
  </r>
  <r>
    <s v="Id1482"/>
    <s v="Ms. Lindsay "/>
    <n v="25.46"/>
    <x v="1"/>
    <n v="4.29"/>
    <x v="2"/>
    <s v="No"/>
    <s v="No"/>
    <s v="No"/>
    <n v="0"/>
    <s v="No"/>
    <e v="#N/A"/>
    <x v="48"/>
    <e v="#N/A"/>
    <e v="#N/A"/>
    <e v="#N/A"/>
    <e v="#N/A"/>
  </r>
  <r>
    <s v="Id1483"/>
    <s v="Mr. Justin "/>
    <n v="23.31"/>
    <x v="2"/>
    <n v="8.27"/>
    <x v="0"/>
    <s v="No"/>
    <s v="No"/>
    <s v="No"/>
    <n v="0"/>
    <s v="No"/>
    <e v="#N/A"/>
    <x v="48"/>
    <e v="#N/A"/>
    <e v="#N/A"/>
    <e v="#N/A"/>
    <e v="#N/A"/>
  </r>
  <r>
    <s v="Id1484"/>
    <s v="Ms. Casey "/>
    <n v="29"/>
    <x v="1"/>
    <n v="4.5599999999999996"/>
    <x v="2"/>
    <s v="No"/>
    <s v="No"/>
    <s v="No"/>
    <n v="0"/>
    <s v="No"/>
    <e v="#N/A"/>
    <x v="48"/>
    <e v="#N/A"/>
    <e v="#N/A"/>
    <e v="#N/A"/>
    <e v="#N/A"/>
  </r>
  <r>
    <s v="Id1485"/>
    <s v="Ms. Amanda "/>
    <n v="32.869999999999997"/>
    <x v="0"/>
    <n v="5.33"/>
    <x v="2"/>
    <s v="No"/>
    <s v="No"/>
    <s v="No"/>
    <n v="0"/>
    <s v="No"/>
    <e v="#N/A"/>
    <x v="48"/>
    <e v="#N/A"/>
    <e v="#N/A"/>
    <e v="#N/A"/>
    <e v="#N/A"/>
  </r>
  <r>
    <s v="Id1486"/>
    <s v="Ms. Ayako "/>
    <n v="26.18"/>
    <x v="1"/>
    <n v="5.63"/>
    <x v="2"/>
    <s v="No"/>
    <s v="No"/>
    <s v="No"/>
    <n v="0"/>
    <s v="No"/>
    <e v="#N/A"/>
    <x v="48"/>
    <e v="#N/A"/>
    <e v="#N/A"/>
    <e v="#N/A"/>
    <e v="#N/A"/>
  </r>
  <r>
    <s v="Id1487"/>
    <s v="Ms. Emilee "/>
    <n v="25.3"/>
    <x v="1"/>
    <n v="5.12"/>
    <x v="2"/>
    <s v="No"/>
    <s v="No"/>
    <s v="No"/>
    <n v="0"/>
    <s v="No"/>
    <e v="#N/A"/>
    <x v="48"/>
    <e v="#N/A"/>
    <e v="#N/A"/>
    <e v="#N/A"/>
    <e v="#N/A"/>
  </r>
  <r>
    <s v="Id1488"/>
    <s v="Mr. Stephen "/>
    <n v="36.94"/>
    <x v="0"/>
    <n v="5.15"/>
    <x v="2"/>
    <s v="yes"/>
    <s v="No"/>
    <s v="No"/>
    <n v="1"/>
    <s v="No"/>
    <e v="#N/A"/>
    <x v="48"/>
    <e v="#N/A"/>
    <e v="#N/A"/>
    <e v="#N/A"/>
    <e v="#N/A"/>
  </r>
  <r>
    <s v="Id1489"/>
    <s v="Ms. Annemarie "/>
    <n v="22.86"/>
    <x v="2"/>
    <n v="7.5"/>
    <x v="0"/>
    <s v="No"/>
    <s v="No"/>
    <s v="No"/>
    <n v="0"/>
    <s v="No"/>
    <e v="#N/A"/>
    <x v="48"/>
    <e v="#N/A"/>
    <e v="#N/A"/>
    <e v="#N/A"/>
    <e v="#N/A"/>
  </r>
  <r>
    <s v="Id1490"/>
    <s v="Ms. Ashley "/>
    <n v="18.760000000000002"/>
    <x v="2"/>
    <n v="4.88"/>
    <x v="2"/>
    <s v="yes"/>
    <s v="No"/>
    <s v="Yes"/>
    <n v="1"/>
    <s v="No"/>
    <e v="#N/A"/>
    <x v="48"/>
    <e v="#N/A"/>
    <e v="#N/A"/>
    <e v="#N/A"/>
    <e v="#N/A"/>
  </r>
  <r>
    <s v="Id1491"/>
    <s v="Ms. Leslie "/>
    <n v="24.36"/>
    <x v="2"/>
    <n v="5.57"/>
    <x v="2"/>
    <s v="No"/>
    <s v="No"/>
    <s v="No"/>
    <n v="0"/>
    <s v="No"/>
    <e v="#N/A"/>
    <x v="48"/>
    <e v="#N/A"/>
    <e v="#N/A"/>
    <e v="#N/A"/>
    <e v="#N/A"/>
  </r>
  <r>
    <s v="Id1492"/>
    <s v="  "/>
    <n v="32.299999999999997"/>
    <x v="0"/>
    <n v="5.31"/>
    <x v="2"/>
    <s v="No"/>
    <s v="No"/>
    <s v="No"/>
    <n v="0"/>
    <s v="No"/>
    <e v="#N/A"/>
    <x v="48"/>
    <e v="#N/A"/>
    <e v="#N/A"/>
    <e v="#N/A"/>
    <e v="#N/A"/>
  </r>
  <r>
    <s v="Id1493"/>
    <s v="Mr. Kieran "/>
    <n v="22.704999999999998"/>
    <x v="2"/>
    <n v="4.57"/>
    <x v="2"/>
    <s v="yes"/>
    <s v="No"/>
    <s v="No"/>
    <n v="0"/>
    <s v="No"/>
    <e v="#N/A"/>
    <x v="48"/>
    <e v="#N/A"/>
    <e v="#N/A"/>
    <e v="#N/A"/>
    <e v="#N/A"/>
  </r>
  <r>
    <s v="Id1494"/>
    <s v="Ms. Elizabeth "/>
    <n v="21.79"/>
    <x v="2"/>
    <n v="8.6999999999999993"/>
    <x v="0"/>
    <s v="yes"/>
    <s v="No"/>
    <s v="No"/>
    <n v="1"/>
    <s v="No"/>
    <e v="#N/A"/>
    <x v="48"/>
    <e v="#N/A"/>
    <e v="#N/A"/>
    <e v="#N/A"/>
    <e v="#N/A"/>
  </r>
  <r>
    <s v="Id1495"/>
    <s v="Mr. Zeke "/>
    <n v="24.52"/>
    <x v="2"/>
    <n v="4.76"/>
    <x v="2"/>
    <s v="No"/>
    <s v="No"/>
    <s v="No"/>
    <n v="0"/>
    <s v="No"/>
    <e v="#N/A"/>
    <x v="48"/>
    <e v="#N/A"/>
    <e v="#N/A"/>
    <e v="#N/A"/>
    <e v="#N/A"/>
  </r>
  <r>
    <s v="Id1496"/>
    <s v="Mr. Chip "/>
    <n v="39.520000000000003"/>
    <x v="0"/>
    <n v="11.81"/>
    <x v="0"/>
    <s v="No"/>
    <s v="No"/>
    <s v="No"/>
    <n v="0"/>
    <s v="No"/>
    <e v="#N/A"/>
    <x v="48"/>
    <e v="#N/A"/>
    <e v="#N/A"/>
    <e v="#N/A"/>
    <e v="#N/A"/>
  </r>
  <r>
    <s v="Id1497"/>
    <s v="  "/>
    <n v="24.49"/>
    <x v="2"/>
    <n v="4.67"/>
    <x v="2"/>
    <s v="No"/>
    <s v="No"/>
    <s v="No"/>
    <n v="0"/>
    <s v="No"/>
    <e v="#N/A"/>
    <x v="48"/>
    <e v="#N/A"/>
    <e v="#N/A"/>
    <e v="#N/A"/>
    <e v="#N/A"/>
  </r>
  <r>
    <s v="Id1498"/>
    <s v="Mr. Brian "/>
    <n v="26.315000000000001"/>
    <x v="1"/>
    <n v="6.02"/>
    <x v="1"/>
    <s v="No"/>
    <s v="No"/>
    <s v="No"/>
    <n v="0"/>
    <s v="No"/>
    <e v="#N/A"/>
    <x v="48"/>
    <e v="#N/A"/>
    <e v="#N/A"/>
    <e v="#N/A"/>
    <e v="#N/A"/>
  </r>
  <r>
    <s v="Id1499"/>
    <s v="Ms. Meghan "/>
    <n v="22.58"/>
    <x v="2"/>
    <n v="7.46"/>
    <x v="0"/>
    <s v="No"/>
    <s v="No"/>
    <s v="No"/>
    <n v="0"/>
    <s v="No"/>
    <e v="#N/A"/>
    <x v="48"/>
    <e v="#N/A"/>
    <e v="#N/A"/>
    <e v="#N/A"/>
    <e v="#N/A"/>
  </r>
  <r>
    <s v="Id1500"/>
    <s v="Ms. Meredith "/>
    <n v="19.475000000000001"/>
    <x v="2"/>
    <n v="4.74"/>
    <x v="2"/>
    <s v="No"/>
    <s v="No"/>
    <s v="No"/>
    <n v="1"/>
    <s v="No"/>
    <e v="#N/A"/>
    <x v="48"/>
    <e v="#N/A"/>
    <e v="#N/A"/>
    <e v="#N/A"/>
    <e v="#N/A"/>
  </r>
  <r>
    <s v="Id1501"/>
    <s v="Mrs. Millicent "/>
    <n v="26.33"/>
    <x v="1"/>
    <n v="4.79"/>
    <x v="2"/>
    <s v="No"/>
    <s v="No"/>
    <s v="No"/>
    <n v="0"/>
    <s v="No"/>
    <e v="#N/A"/>
    <x v="48"/>
    <e v="#N/A"/>
    <e v="#N/A"/>
    <e v="#N/A"/>
    <e v="#N/A"/>
  </r>
  <r>
    <s v="Id1502"/>
    <s v="Ms. Kathleen "/>
    <n v="17.29"/>
    <x v="3"/>
    <n v="5.35"/>
    <x v="2"/>
    <s v="yes"/>
    <s v="No"/>
    <s v="No"/>
    <n v="0"/>
    <s v="No"/>
    <e v="#N/A"/>
    <x v="48"/>
    <e v="#N/A"/>
    <e v="#N/A"/>
    <e v="#N/A"/>
    <e v="#N/A"/>
  </r>
  <r>
    <s v="Id1503"/>
    <s v="Ms. Kimberly "/>
    <n v="42.88"/>
    <x v="0"/>
    <n v="4.87"/>
    <x v="2"/>
    <s v="No"/>
    <s v="yes"/>
    <s v="No"/>
    <n v="1"/>
    <s v="No"/>
    <e v="#N/A"/>
    <x v="48"/>
    <e v="#N/A"/>
    <e v="#N/A"/>
    <e v="#N/A"/>
    <e v="#N/A"/>
  </r>
  <r>
    <s v="Id1504"/>
    <s v="Mr. Justin "/>
    <n v="32.200000000000003"/>
    <x v="0"/>
    <n v="10.09"/>
    <x v="0"/>
    <s v="yes"/>
    <s v="No"/>
    <s v="No"/>
    <n v="0"/>
    <s v="No"/>
    <e v="#N/A"/>
    <x v="48"/>
    <e v="#N/A"/>
    <e v="#N/A"/>
    <e v="#N/A"/>
    <e v="#N/A"/>
  </r>
  <r>
    <s v="Id1505"/>
    <s v="Mr. Tristan "/>
    <n v="18.75"/>
    <x v="2"/>
    <n v="5.47"/>
    <x v="2"/>
    <s v="yes"/>
    <s v="No"/>
    <s v="Yes"/>
    <n v="1"/>
    <s v="No"/>
    <e v="#N/A"/>
    <x v="48"/>
    <e v="#N/A"/>
    <e v="#N/A"/>
    <e v="#N/A"/>
    <e v="#N/A"/>
  </r>
  <r>
    <s v="Id1506"/>
    <s v="Ms. Traci "/>
    <n v="22.36"/>
    <x v="2"/>
    <n v="8.6"/>
    <x v="0"/>
    <s v="No"/>
    <s v="No"/>
    <s v="No"/>
    <n v="0"/>
    <s v="No"/>
    <e v="#N/A"/>
    <x v="48"/>
    <e v="#N/A"/>
    <e v="#N/A"/>
    <e v="#N/A"/>
    <e v="#N/A"/>
  </r>
  <r>
    <s v="Id1507"/>
    <s v="Mr. Justin "/>
    <n v="23.94"/>
    <x v="2"/>
    <n v="10.74"/>
    <x v="0"/>
    <s v="yes"/>
    <s v="No"/>
    <s v="No"/>
    <n v="0"/>
    <s v="No"/>
    <e v="#N/A"/>
    <x v="48"/>
    <e v="#N/A"/>
    <e v="#N/A"/>
    <e v="#N/A"/>
    <e v="#N/A"/>
  </r>
  <r>
    <s v="Id1508"/>
    <s v="Mr. Logan "/>
    <n v="30.1"/>
    <x v="0"/>
    <n v="4.3899999999999997"/>
    <x v="2"/>
    <s v="No"/>
    <s v="No"/>
    <s v="Yes"/>
    <n v="1"/>
    <s v="No"/>
    <e v="#N/A"/>
    <x v="48"/>
    <e v="#N/A"/>
    <e v="#N/A"/>
    <e v="#N/A"/>
    <e v="#N/A"/>
  </r>
  <r>
    <s v="Id1509"/>
    <s v="Mr. Sebastien "/>
    <n v="21.93"/>
    <x v="2"/>
    <n v="6.3"/>
    <x v="1"/>
    <s v="No"/>
    <s v="No"/>
    <s v="No"/>
    <n v="0"/>
    <s v="No"/>
    <e v="#N/A"/>
    <x v="48"/>
    <e v="#N/A"/>
    <e v="#N/A"/>
    <e v="#N/A"/>
    <e v="#N/A"/>
  </r>
  <r>
    <s v="Id1510"/>
    <s v="Ms. Tiffany "/>
    <n v="39.75"/>
    <x v="0"/>
    <n v="5.41"/>
    <x v="2"/>
    <s v="No"/>
    <s v="yes"/>
    <s v="No"/>
    <n v="1"/>
    <s v="No"/>
    <e v="#N/A"/>
    <x v="48"/>
    <e v="#N/A"/>
    <e v="#N/A"/>
    <e v="#N/A"/>
    <e v="#N/A"/>
  </r>
  <r>
    <s v="Id1511"/>
    <s v="Mr. Matthew "/>
    <n v="26.03"/>
    <x v="1"/>
    <n v="4.47"/>
    <x v="2"/>
    <s v="No"/>
    <s v="No"/>
    <s v="Yes"/>
    <n v="1"/>
    <s v="No"/>
    <e v="#N/A"/>
    <x v="48"/>
    <e v="#N/A"/>
    <e v="#N/A"/>
    <e v="#N/A"/>
    <e v="#N/A"/>
  </r>
  <r>
    <s v="Id1512"/>
    <s v="Mr. Luke "/>
    <n v="34.51"/>
    <x v="0"/>
    <n v="6.26"/>
    <x v="1"/>
    <s v="No"/>
    <s v="No"/>
    <s v="No"/>
    <n v="0"/>
    <s v="No"/>
    <e v="#N/A"/>
    <x v="48"/>
    <e v="#N/A"/>
    <e v="#N/A"/>
    <e v="#N/A"/>
    <e v="#N/A"/>
  </r>
  <r>
    <s v="Id1513"/>
    <s v="Ms. Leigh "/>
    <n v="19.32"/>
    <x v="2"/>
    <n v="11.58"/>
    <x v="0"/>
    <s v="yes"/>
    <s v="No"/>
    <s v="No"/>
    <n v="1"/>
    <s v="No"/>
    <e v="#N/A"/>
    <x v="48"/>
    <e v="#N/A"/>
    <e v="#N/A"/>
    <e v="#N/A"/>
    <e v="#N/A"/>
  </r>
  <r>
    <s v="Id1514"/>
    <s v="Mr. Yosuke "/>
    <n v="28.5"/>
    <x v="1"/>
    <n v="4.3600000000000003"/>
    <x v="2"/>
    <s v="No"/>
    <s v="No"/>
    <s v="No"/>
    <n v="0"/>
    <s v="No"/>
    <e v="#N/A"/>
    <x v="48"/>
    <e v="#N/A"/>
    <e v="#N/A"/>
    <e v="#N/A"/>
    <e v="#N/A"/>
  </r>
  <r>
    <s v="Id1515"/>
    <s v="Mr. Matthew "/>
    <n v="30.875"/>
    <x v="0"/>
    <n v="4.1399999999999997"/>
    <x v="2"/>
    <s v="yes"/>
    <s v="No"/>
    <s v="No"/>
    <n v="0"/>
    <s v="No"/>
    <e v="#N/A"/>
    <x v="48"/>
    <e v="#N/A"/>
    <e v="#N/A"/>
    <e v="#N/A"/>
    <e v="#N/A"/>
  </r>
  <r>
    <s v="Id1516"/>
    <s v="Mr. Jacob "/>
    <n v="24.02"/>
    <x v="2"/>
    <n v="4.38"/>
    <x v="2"/>
    <s v="No"/>
    <s v="No"/>
    <s v="No"/>
    <n v="0"/>
    <s v="No"/>
    <e v="#N/A"/>
    <x v="48"/>
    <e v="#N/A"/>
    <e v="#N/A"/>
    <e v="#N/A"/>
    <e v="#N/A"/>
  </r>
  <r>
    <s v="Id1517"/>
    <s v="Ms. Jodi "/>
    <n v="36.08"/>
    <x v="0"/>
    <n v="11.61"/>
    <x v="0"/>
    <s v="yes"/>
    <s v="No"/>
    <s v="No"/>
    <n v="0"/>
    <s v="No"/>
    <e v="#N/A"/>
    <x v="48"/>
    <e v="#N/A"/>
    <e v="#N/A"/>
    <e v="#N/A"/>
    <e v="#N/A"/>
  </r>
  <r>
    <s v="Id1518"/>
    <s v="Ms. Lauren "/>
    <n v="32.200000000000003"/>
    <x v="0"/>
    <n v="10.59"/>
    <x v="0"/>
    <s v="yes"/>
    <s v="No"/>
    <s v="No"/>
    <n v="0"/>
    <s v="No"/>
    <e v="#N/A"/>
    <x v="48"/>
    <e v="#N/A"/>
    <e v="#N/A"/>
    <e v="#N/A"/>
    <e v="#N/A"/>
  </r>
  <r>
    <s v="Id1519"/>
    <s v="Ms. Misti "/>
    <n v="28.05"/>
    <x v="1"/>
    <n v="11.85"/>
    <x v="0"/>
    <s v="yes"/>
    <s v="No"/>
    <s v="No"/>
    <n v="0"/>
    <s v="No"/>
    <e v="#N/A"/>
    <x v="48"/>
    <e v="#N/A"/>
    <e v="#N/A"/>
    <e v="#N/A"/>
    <e v="#N/A"/>
  </r>
  <r>
    <s v="Id1520"/>
    <s v="Ms. Angela "/>
    <n v="19"/>
    <x v="2"/>
    <n v="5.46"/>
    <x v="2"/>
    <s v="yes"/>
    <s v="No"/>
    <s v="No"/>
    <n v="1"/>
    <s v="No"/>
    <e v="#N/A"/>
    <x v="48"/>
    <e v="#N/A"/>
    <e v="#N/A"/>
    <e v="#N/A"/>
    <e v="#N/A"/>
  </r>
  <r>
    <s v="Id1521"/>
    <s v="Mr. Jonathan "/>
    <n v="16.13"/>
    <x v="3"/>
    <n v="4.54"/>
    <x v="2"/>
    <s v="yes"/>
    <s v="No"/>
    <s v="No"/>
    <n v="2"/>
    <s v="No"/>
    <e v="#N/A"/>
    <x v="48"/>
    <e v="#N/A"/>
    <e v="#N/A"/>
    <e v="#N/A"/>
    <e v="#N/A"/>
  </r>
  <r>
    <s v="Id1522"/>
    <s v="Ms. Victoria "/>
    <n v="18.77"/>
    <x v="2"/>
    <n v="11.98"/>
    <x v="0"/>
    <s v="yes"/>
    <s v="No"/>
    <s v="No"/>
    <n v="2"/>
    <s v="No"/>
    <e v="#N/A"/>
    <x v="48"/>
    <e v="#N/A"/>
    <e v="#N/A"/>
    <e v="#N/A"/>
    <e v="#N/A"/>
  </r>
  <r>
    <s v="Id1523"/>
    <s v="Mr. Adrian "/>
    <n v="28.88"/>
    <x v="1"/>
    <n v="6.59"/>
    <x v="0"/>
    <s v="yes"/>
    <s v="No"/>
    <s v="No"/>
    <n v="1"/>
    <s v="No"/>
    <e v="#N/A"/>
    <x v="48"/>
    <e v="#N/A"/>
    <e v="#N/A"/>
    <e v="#N/A"/>
    <e v="#N/A"/>
  </r>
  <r>
    <s v="Id1524"/>
    <s v="Mr. Andrew "/>
    <n v="27.55"/>
    <x v="1"/>
    <n v="10.83"/>
    <x v="0"/>
    <s v="yes"/>
    <s v="No"/>
    <s v="No"/>
    <n v="1"/>
    <s v="No"/>
    <e v="#N/A"/>
    <x v="48"/>
    <e v="#N/A"/>
    <e v="#N/A"/>
    <e v="#N/A"/>
    <e v="#N/A"/>
  </r>
  <r>
    <s v="Id1525"/>
    <s v="Mr. Jason "/>
    <n v="15.6"/>
    <x v="3"/>
    <n v="8.6"/>
    <x v="0"/>
    <s v="No"/>
    <s v="No"/>
    <s v="No"/>
    <n v="0"/>
    <s v="No"/>
    <e v="#N/A"/>
    <x v="48"/>
    <e v="#N/A"/>
    <e v="#N/A"/>
    <e v="#N/A"/>
    <e v="#N/A"/>
  </r>
  <r>
    <s v="Id1526"/>
    <s v="Ms. Rachel "/>
    <n v="21.99"/>
    <x v="2"/>
    <n v="11.17"/>
    <x v="0"/>
    <s v="No"/>
    <s v="No"/>
    <s v="No"/>
    <n v="0"/>
    <s v="No"/>
    <e v="#N/A"/>
    <x v="48"/>
    <e v="#N/A"/>
    <e v="#N/A"/>
    <e v="#N/A"/>
    <e v="#N/A"/>
  </r>
  <r>
    <s v="Id1527"/>
    <s v="Ms. Susan "/>
    <n v="34.85"/>
    <x v="0"/>
    <n v="5.75"/>
    <x v="1"/>
    <s v="No"/>
    <s v="No"/>
    <s v="No"/>
    <n v="0"/>
    <s v="No"/>
    <e v="#N/A"/>
    <x v="48"/>
    <e v="#N/A"/>
    <e v="#N/A"/>
    <e v="#N/A"/>
    <e v="#N/A"/>
  </r>
  <r>
    <s v="Id1528"/>
    <s v="Mr. Cameron "/>
    <n v="24.51"/>
    <x v="2"/>
    <n v="4.83"/>
    <x v="2"/>
    <s v="yes"/>
    <s v="No"/>
    <s v="Yes"/>
    <n v="1"/>
    <s v="No"/>
    <e v="#N/A"/>
    <x v="48"/>
    <e v="#N/A"/>
    <e v="#N/A"/>
    <e v="#N/A"/>
    <e v="#N/A"/>
  </r>
  <r>
    <s v="Id1529"/>
    <s v="Ms. Claudia "/>
    <n v="19.399999999999999"/>
    <x v="2"/>
    <n v="11.93"/>
    <x v="0"/>
    <s v="No"/>
    <s v="No"/>
    <s v="No"/>
    <n v="0"/>
    <s v="No"/>
    <e v="#N/A"/>
    <x v="48"/>
    <e v="#N/A"/>
    <e v="#N/A"/>
    <e v="#N/A"/>
    <e v="#N/A"/>
  </r>
  <r>
    <s v="Id1530"/>
    <s v="Ms. Kate "/>
    <n v="15.1"/>
    <x v="3"/>
    <n v="8.41"/>
    <x v="0"/>
    <s v="No"/>
    <s v="No"/>
    <s v="No"/>
    <n v="0"/>
    <s v="No"/>
    <e v="#N/A"/>
    <x v="48"/>
    <e v="#N/A"/>
    <e v="#N/A"/>
    <e v="#N/A"/>
    <e v="#N/A"/>
  </r>
  <r>
    <s v="Id1531"/>
    <s v="Ms. Nicole "/>
    <n v="23.37"/>
    <x v="2"/>
    <n v="5.59"/>
    <x v="2"/>
    <s v="yes"/>
    <s v="No"/>
    <s v="No"/>
    <n v="0"/>
    <s v="No"/>
    <e v="#N/A"/>
    <x v="48"/>
    <e v="#N/A"/>
    <e v="#N/A"/>
    <e v="#N/A"/>
    <e v="#N/A"/>
  </r>
  <r>
    <s v="Id1532"/>
    <s v="Mr. Jack "/>
    <n v="42.4"/>
    <x v="0"/>
    <n v="4.0599999999999996"/>
    <x v="2"/>
    <s v="No"/>
    <s v="No"/>
    <s v="No"/>
    <n v="0"/>
    <s v="No"/>
    <e v="#N/A"/>
    <x v="48"/>
    <e v="#N/A"/>
    <e v="#N/A"/>
    <e v="#N/A"/>
    <e v="#N/A"/>
  </r>
  <r>
    <s v="Id1533"/>
    <s v="Mr. Gregory "/>
    <n v="28.405000000000001"/>
    <x v="1"/>
    <n v="7.02"/>
    <x v="0"/>
    <s v="yes"/>
    <s v="No"/>
    <s v="No"/>
    <n v="0"/>
    <s v="No"/>
    <e v="#N/A"/>
    <x v="48"/>
    <e v="#N/A"/>
    <e v="#N/A"/>
    <e v="#N/A"/>
    <e v="#N/A"/>
  </r>
  <r>
    <s v="Id1534"/>
    <s v="Ms. Rebecca "/>
    <n v="23.4"/>
    <x v="2"/>
    <n v="4.47"/>
    <x v="2"/>
    <s v="No"/>
    <s v="No"/>
    <s v="No"/>
    <n v="0"/>
    <s v="No"/>
    <e v="#N/A"/>
    <x v="48"/>
    <e v="#N/A"/>
    <e v="#N/A"/>
    <e v="#N/A"/>
    <e v="#N/A"/>
  </r>
  <r>
    <s v="Id1535"/>
    <s v="Mr. Adam "/>
    <n v="33.44"/>
    <x v="0"/>
    <n v="4.54"/>
    <x v="2"/>
    <s v="No"/>
    <s v="No"/>
    <s v="No"/>
    <n v="0"/>
    <s v="No"/>
    <e v="#N/A"/>
    <x v="48"/>
    <e v="#N/A"/>
    <e v="#N/A"/>
    <e v="#N/A"/>
    <e v="#N/A"/>
  </r>
  <r>
    <s v="Id1536"/>
    <s v="Mr. Ryan "/>
    <n v="21.12"/>
    <x v="2"/>
    <n v="4.99"/>
    <x v="2"/>
    <s v="No"/>
    <s v="No"/>
    <s v="No"/>
    <n v="1"/>
    <s v="No"/>
    <e v="#N/A"/>
    <x v="48"/>
    <e v="#N/A"/>
    <e v="#N/A"/>
    <e v="#N/A"/>
    <e v="#N/A"/>
  </r>
  <r>
    <s v="Id1537"/>
    <s v="Ms. Jackie "/>
    <n v="18.48"/>
    <x v="3"/>
    <n v="10.84"/>
    <x v="0"/>
    <s v="yes"/>
    <s v="No"/>
    <s v="No"/>
    <n v="2"/>
    <s v="No"/>
    <e v="#N/A"/>
    <x v="48"/>
    <e v="#N/A"/>
    <e v="#N/A"/>
    <e v="#N/A"/>
    <e v="#N/A"/>
  </r>
  <r>
    <s v="Id1538"/>
    <s v="Mr. Chris "/>
    <n v="16.815000000000001"/>
    <x v="3"/>
    <n v="5.63"/>
    <x v="2"/>
    <s v="No"/>
    <s v="No"/>
    <s v="No"/>
    <n v="1"/>
    <s v="No"/>
    <e v="#N/A"/>
    <x v="48"/>
    <e v="#N/A"/>
    <e v="#N/A"/>
    <e v="#N/A"/>
    <e v="#N/A"/>
  </r>
  <r>
    <s v="Id1539"/>
    <s v="Mr. Tyler "/>
    <n v="26.72"/>
    <x v="1"/>
    <n v="4.1399999999999997"/>
    <x v="2"/>
    <s v="No"/>
    <s v="No"/>
    <s v="No"/>
    <n v="0"/>
    <s v="No"/>
    <e v="#N/A"/>
    <x v="48"/>
    <e v="#N/A"/>
    <e v="#N/A"/>
    <e v="#N/A"/>
    <e v="#N/A"/>
  </r>
  <r>
    <s v="Id1540"/>
    <s v="Ms. Yoshie "/>
    <n v="41.42"/>
    <x v="0"/>
    <n v="5.17"/>
    <x v="2"/>
    <s v="No"/>
    <s v="No"/>
    <s v="Yes"/>
    <n v="1"/>
    <s v="No"/>
    <e v="#N/A"/>
    <x v="48"/>
    <e v="#N/A"/>
    <e v="#N/A"/>
    <e v="#N/A"/>
    <e v="#N/A"/>
  </r>
  <r>
    <s v="Id1541"/>
    <s v="Ms. Lauren "/>
    <n v="20.69"/>
    <x v="2"/>
    <n v="6.93"/>
    <x v="0"/>
    <s v="No"/>
    <s v="No"/>
    <s v="No"/>
    <n v="2"/>
    <s v="No"/>
    <e v="#N/A"/>
    <x v="48"/>
    <e v="#N/A"/>
    <e v="#N/A"/>
    <e v="#N/A"/>
    <e v="#N/A"/>
  </r>
  <r>
    <s v="Id1542"/>
    <s v="Mr. Mason "/>
    <n v="41.23"/>
    <x v="0"/>
    <n v="4.24"/>
    <x v="2"/>
    <s v="No"/>
    <s v="No"/>
    <s v="No"/>
    <n v="0"/>
    <s v="No"/>
    <e v="#N/A"/>
    <x v="48"/>
    <e v="#N/A"/>
    <e v="#N/A"/>
    <e v="#N/A"/>
    <e v="#N/A"/>
  </r>
  <r>
    <s v="Id1543"/>
    <s v="Mr. Ryan "/>
    <n v="29.9"/>
    <x v="1"/>
    <n v="5.91"/>
    <x v="1"/>
    <s v="No"/>
    <s v="No"/>
    <s v="No"/>
    <n v="0"/>
    <s v="No"/>
    <e v="#N/A"/>
    <x v="48"/>
    <e v="#N/A"/>
    <e v="#N/A"/>
    <e v="#N/A"/>
    <e v="#N/A"/>
  </r>
  <r>
    <s v="Id1544"/>
    <s v="  "/>
    <n v="34.104999999999997"/>
    <x v="0"/>
    <n v="5.93"/>
    <x v="1"/>
    <s v="No"/>
    <s v="No"/>
    <s v="No"/>
    <n v="0"/>
    <s v="No"/>
    <e v="#N/A"/>
    <x v="48"/>
    <e v="#N/A"/>
    <e v="#N/A"/>
    <e v="#N/A"/>
    <e v="#N/A"/>
  </r>
  <r>
    <s v="Id1545"/>
    <s v="Mr. Jake "/>
    <n v="24.97"/>
    <x v="1"/>
    <n v="5.66"/>
    <x v="2"/>
    <s v="No"/>
    <s v="No"/>
    <s v="No"/>
    <n v="0"/>
    <s v="No"/>
    <e v="#N/A"/>
    <x v="48"/>
    <e v="#N/A"/>
    <e v="#N/A"/>
    <e v="#N/A"/>
    <e v="#N/A"/>
  </r>
  <r>
    <s v="Id1546"/>
    <s v="Ms. Sarah "/>
    <n v="34.799999999999997"/>
    <x v="0"/>
    <n v="4.1900000000000004"/>
    <x v="2"/>
    <s v="No"/>
    <s v="No"/>
    <s v="No"/>
    <n v="1"/>
    <s v="No"/>
    <e v="#N/A"/>
    <x v="48"/>
    <e v="#N/A"/>
    <e v="#N/A"/>
    <e v="#N/A"/>
    <e v="#N/A"/>
  </r>
  <r>
    <s v="Id1547"/>
    <s v="Ms. Alison "/>
    <n v="32.965000000000003"/>
    <x v="0"/>
    <n v="9.2100000000000009"/>
    <x v="0"/>
    <s v="yes"/>
    <s v="No"/>
    <s v="No"/>
    <n v="0"/>
    <s v="No"/>
    <e v="#N/A"/>
    <x v="48"/>
    <e v="#N/A"/>
    <e v="#N/A"/>
    <e v="#N/A"/>
    <e v="#N/A"/>
  </r>
  <r>
    <s v="Id1548"/>
    <s v="Ms. Karen "/>
    <n v="27.265000000000001"/>
    <x v="1"/>
    <n v="5.51"/>
    <x v="2"/>
    <s v="No"/>
    <s v="No"/>
    <s v="No"/>
    <n v="1"/>
    <s v="No"/>
    <e v="#N/A"/>
    <x v="48"/>
    <e v="#N/A"/>
    <e v="#N/A"/>
    <e v="#N/A"/>
    <e v="#N/A"/>
  </r>
  <r>
    <s v="Id1549"/>
    <s v="Mr. Thomas "/>
    <n v="17.059999999999999"/>
    <x v="3"/>
    <n v="8.5"/>
    <x v="0"/>
    <s v="No"/>
    <s v="No"/>
    <s v="No"/>
    <n v="0"/>
    <s v="No"/>
    <e v="#N/A"/>
    <x v="48"/>
    <e v="#N/A"/>
    <e v="#N/A"/>
    <e v="#N/A"/>
    <e v="#N/A"/>
  </r>
  <r>
    <s v="Id1550"/>
    <s v="Ms. Stephanie "/>
    <n v="36.29"/>
    <x v="0"/>
    <n v="6.23"/>
    <x v="1"/>
    <s v="No"/>
    <s v="No"/>
    <s v="No"/>
    <n v="0"/>
    <s v="No"/>
    <e v="#N/A"/>
    <x v="48"/>
    <e v="#N/A"/>
    <e v="#N/A"/>
    <e v="#N/A"/>
    <e v="#N/A"/>
  </r>
  <r>
    <s v="Id1551"/>
    <s v="Mr. Ezra "/>
    <n v="28.594999999999999"/>
    <x v="1"/>
    <n v="8.5299999999999994"/>
    <x v="0"/>
    <s v="yes"/>
    <s v="No"/>
    <s v="No"/>
    <n v="1"/>
    <s v="No"/>
    <e v="#N/A"/>
    <x v="48"/>
    <e v="#N/A"/>
    <e v="#N/A"/>
    <e v="#N/A"/>
    <e v="#N/A"/>
  </r>
  <r>
    <s v="Id1552"/>
    <s v="Mr. Jim "/>
    <n v="17.8"/>
    <x v="3"/>
    <n v="5.75"/>
    <x v="1"/>
    <s v="yes"/>
    <s v="No"/>
    <s v="Yes"/>
    <n v="1"/>
    <s v="No"/>
    <e v="#N/A"/>
    <x v="48"/>
    <e v="#N/A"/>
    <e v="#N/A"/>
    <e v="#N/A"/>
    <e v="#N/A"/>
  </r>
  <r>
    <s v="Id1553"/>
    <s v="Mr. Ari "/>
    <n v="21.4"/>
    <x v="2"/>
    <n v="5.6"/>
    <x v="2"/>
    <s v="No"/>
    <s v="No"/>
    <s v="No"/>
    <n v="0"/>
    <s v="No"/>
    <e v="#N/A"/>
    <x v="48"/>
    <e v="#N/A"/>
    <e v="#N/A"/>
    <e v="#N/A"/>
    <e v="#N/A"/>
  </r>
  <r>
    <s v="Id1554"/>
    <s v="Ms. Fanny "/>
    <n v="23.01"/>
    <x v="2"/>
    <n v="4.68"/>
    <x v="2"/>
    <s v="No"/>
    <s v="No"/>
    <s v="No"/>
    <n v="0"/>
    <s v="No"/>
    <e v="#N/A"/>
    <x v="48"/>
    <e v="#N/A"/>
    <e v="#N/A"/>
    <e v="#N/A"/>
    <e v="#N/A"/>
  </r>
  <r>
    <s v="Id1555"/>
    <s v="  "/>
    <n v="19.86"/>
    <x v="2"/>
    <n v="5.62"/>
    <x v="2"/>
    <s v="yes"/>
    <s v="No"/>
    <s v="No"/>
    <n v="0"/>
    <s v="No"/>
    <e v="#N/A"/>
    <x v="48"/>
    <e v="#N/A"/>
    <e v="#N/A"/>
    <e v="#N/A"/>
    <e v="#N/A"/>
  </r>
  <r>
    <s v="Id1556"/>
    <s v="Mr. Peter "/>
    <n v="33.58"/>
    <x v="0"/>
    <n v="5.08"/>
    <x v="2"/>
    <s v="No"/>
    <s v="No"/>
    <s v="No"/>
    <n v="0"/>
    <s v="No"/>
    <e v="#N/A"/>
    <x v="48"/>
    <e v="#N/A"/>
    <e v="#N/A"/>
    <e v="#N/A"/>
    <e v="#N/A"/>
  </r>
  <r>
    <s v="Id1557"/>
    <s v="Ms. Catherine "/>
    <n v="29.81"/>
    <x v="1"/>
    <n v="5.28"/>
    <x v="2"/>
    <s v="No"/>
    <s v="No"/>
    <s v="No"/>
    <n v="0"/>
    <s v="No"/>
    <e v="#N/A"/>
    <x v="48"/>
    <e v="#N/A"/>
    <e v="#N/A"/>
    <e v="#N/A"/>
    <e v="#N/A"/>
  </r>
  <r>
    <s v="Id1558"/>
    <s v="Ms. Kelly "/>
    <n v="27.4"/>
    <x v="1"/>
    <n v="4.6100000000000003"/>
    <x v="2"/>
    <s v="No"/>
    <s v="No"/>
    <s v="No"/>
    <n v="0"/>
    <s v="No"/>
    <e v="#N/A"/>
    <x v="48"/>
    <e v="#N/A"/>
    <e v="#N/A"/>
    <e v="#N/A"/>
    <e v="#N/A"/>
  </r>
  <r>
    <s v="Id1559"/>
    <s v="Ms. Janel "/>
    <n v="17.98"/>
    <x v="3"/>
    <n v="6.57"/>
    <x v="0"/>
    <s v="yes"/>
    <s v="No"/>
    <s v="No"/>
    <n v="2"/>
    <s v="No"/>
    <e v="#N/A"/>
    <x v="48"/>
    <e v="#N/A"/>
    <e v="#N/A"/>
    <e v="#N/A"/>
    <e v="#N/A"/>
  </r>
  <r>
    <s v="Id1560"/>
    <s v="Ms. Yann "/>
    <n v="37.9"/>
    <x v="0"/>
    <n v="5.83"/>
    <x v="1"/>
    <s v="No"/>
    <s v="No"/>
    <s v="No"/>
    <n v="0"/>
    <s v="No"/>
    <e v="#N/A"/>
    <x v="48"/>
    <e v="#N/A"/>
    <e v="#N/A"/>
    <e v="#N/A"/>
    <e v="#N/A"/>
  </r>
  <r>
    <s v="Id1561"/>
    <s v="Mr. Zachary "/>
    <n v="25.27"/>
    <x v="1"/>
    <n v="6.98"/>
    <x v="0"/>
    <s v="yes"/>
    <s v="No"/>
    <s v="No"/>
    <n v="0"/>
    <s v="No"/>
    <e v="#N/A"/>
    <x v="48"/>
    <e v="#N/A"/>
    <e v="#N/A"/>
    <e v="#N/A"/>
    <e v="#N/A"/>
  </r>
  <r>
    <s v="Id1562"/>
    <s v="  "/>
    <n v="29.26"/>
    <x v="1"/>
    <n v="4.03"/>
    <x v="2"/>
    <s v="No"/>
    <s v="No"/>
    <s v="No"/>
    <n v="1"/>
    <s v="No"/>
    <e v="#N/A"/>
    <x v="48"/>
    <e v="#N/A"/>
    <e v="#N/A"/>
    <e v="#N/A"/>
    <e v="#N/A"/>
  </r>
  <r>
    <s v="Id1563"/>
    <s v="Mr. Nicholas "/>
    <n v="27.835000000000001"/>
    <x v="1"/>
    <n v="4.5599999999999996"/>
    <x v="2"/>
    <s v="No"/>
    <s v="No"/>
    <s v="No"/>
    <n v="1"/>
    <s v="No"/>
    <e v="#N/A"/>
    <x v="48"/>
    <e v="#N/A"/>
    <e v="#N/A"/>
    <e v="#N/A"/>
    <e v="#N/A"/>
  </r>
  <r>
    <s v="Id1564"/>
    <s v="Mr. Paul "/>
    <n v="46.53"/>
    <x v="0"/>
    <n v="5.38"/>
    <x v="2"/>
    <s v="yes"/>
    <s v="No"/>
    <s v="No"/>
    <n v="0"/>
    <s v="No"/>
    <e v="#N/A"/>
    <x v="48"/>
    <e v="#N/A"/>
    <e v="#N/A"/>
    <e v="#N/A"/>
    <e v="#N/A"/>
  </r>
  <r>
    <s v="Id1565"/>
    <s v="Mr. Michael "/>
    <n v="20.58"/>
    <x v="2"/>
    <n v="11.04"/>
    <x v="0"/>
    <s v="yes"/>
    <s v="No"/>
    <s v="No"/>
    <n v="1"/>
    <s v="No"/>
    <e v="#N/A"/>
    <x v="48"/>
    <e v="#N/A"/>
    <e v="#N/A"/>
    <e v="#N/A"/>
    <e v="#N/A"/>
  </r>
  <r>
    <s v="Id1566"/>
    <s v="Ms. Marina "/>
    <n v="19.53"/>
    <x v="2"/>
    <n v="6.09"/>
    <x v="1"/>
    <s v="yes"/>
    <s v="No"/>
    <s v="No"/>
    <n v="0"/>
    <s v="No"/>
    <e v="#N/A"/>
    <x v="48"/>
    <e v="#N/A"/>
    <e v="#N/A"/>
    <e v="#N/A"/>
    <e v="#N/A"/>
  </r>
  <r>
    <s v="Id1567"/>
    <s v="Ms. Caroline "/>
    <n v="27.7"/>
    <x v="1"/>
    <n v="4.71"/>
    <x v="2"/>
    <s v="No"/>
    <s v="No"/>
    <s v="No"/>
    <n v="1"/>
    <s v="No"/>
    <e v="#N/A"/>
    <x v="48"/>
    <e v="#N/A"/>
    <e v="#N/A"/>
    <e v="#N/A"/>
    <e v="#N/A"/>
  </r>
  <r>
    <s v="Id1568"/>
    <s v="Mr. Ross "/>
    <n v="18.920000000000002"/>
    <x v="2"/>
    <n v="8.18"/>
    <x v="0"/>
    <s v="No"/>
    <s v="No"/>
    <s v="No"/>
    <n v="0"/>
    <s v="No"/>
    <e v="#N/A"/>
    <x v="48"/>
    <e v="#N/A"/>
    <e v="#N/A"/>
    <e v="#N/A"/>
    <e v="#N/A"/>
  </r>
  <r>
    <s v="Id1569"/>
    <s v="Ms. Aoife "/>
    <n v="17.760000000000002"/>
    <x v="3"/>
    <n v="11.18"/>
    <x v="0"/>
    <s v="yes"/>
    <s v="No"/>
    <s v="No"/>
    <n v="2"/>
    <s v="No"/>
    <e v="#N/A"/>
    <x v="48"/>
    <e v="#N/A"/>
    <e v="#N/A"/>
    <e v="#N/A"/>
    <e v="#N/A"/>
  </r>
  <r>
    <s v="Id1570"/>
    <s v="Mr. Wesley "/>
    <n v="29.83"/>
    <x v="1"/>
    <n v="5.03"/>
    <x v="2"/>
    <s v="yes"/>
    <s v="No"/>
    <s v="No"/>
    <n v="0"/>
    <s v="No"/>
    <e v="#N/A"/>
    <x v="48"/>
    <e v="#N/A"/>
    <e v="#N/A"/>
    <e v="#N/A"/>
    <e v="#N/A"/>
  </r>
  <r>
    <s v="Id1571"/>
    <s v="Ms. Rebecca "/>
    <n v="23.465"/>
    <x v="2"/>
    <n v="5.56"/>
    <x v="2"/>
    <s v="No"/>
    <s v="No"/>
    <s v="No"/>
    <n v="1"/>
    <s v="No"/>
    <e v="#N/A"/>
    <x v="48"/>
    <e v="#N/A"/>
    <e v="#N/A"/>
    <e v="#N/A"/>
    <e v="#N/A"/>
  </r>
  <r>
    <s v="Id1572"/>
    <s v="Mr. Barry "/>
    <n v="29.355"/>
    <x v="1"/>
    <n v="4.33"/>
    <x v="2"/>
    <s v="No"/>
    <s v="No"/>
    <s v="No"/>
    <n v="0"/>
    <s v="No"/>
    <e v="#N/A"/>
    <x v="48"/>
    <e v="#N/A"/>
    <e v="#N/A"/>
    <e v="#N/A"/>
    <e v="#N/A"/>
  </r>
  <r>
    <s v="Id1573"/>
    <s v="Mr. Maciej "/>
    <n v="35.49"/>
    <x v="0"/>
    <n v="5.21"/>
    <x v="2"/>
    <s v="yes"/>
    <s v="No"/>
    <s v="Yes"/>
    <n v="1"/>
    <s v="No"/>
    <e v="#N/A"/>
    <x v="48"/>
    <e v="#N/A"/>
    <e v="#N/A"/>
    <e v="#N/A"/>
    <e v="#N/A"/>
  </r>
  <r>
    <s v="Id1574"/>
    <s v="Mr. Jerry "/>
    <n v="26.315000000000001"/>
    <x v="1"/>
    <n v="5.89"/>
    <x v="1"/>
    <s v="No"/>
    <s v="No"/>
    <s v="No"/>
    <n v="0"/>
    <s v="No"/>
    <e v="#N/A"/>
    <x v="48"/>
    <e v="#N/A"/>
    <e v="#N/A"/>
    <e v="#N/A"/>
    <e v="#N/A"/>
  </r>
  <r>
    <s v="Id1575"/>
    <s v="Mr. Eric "/>
    <n v="19.79"/>
    <x v="2"/>
    <n v="4.8099999999999996"/>
    <x v="2"/>
    <s v="yes"/>
    <s v="No"/>
    <s v="No"/>
    <n v="0"/>
    <s v="No"/>
    <e v="#N/A"/>
    <x v="48"/>
    <e v="#N/A"/>
    <e v="#N/A"/>
    <e v="#N/A"/>
    <e v="#N/A"/>
  </r>
  <r>
    <s v="Id1576"/>
    <s v="Ms. Cathi "/>
    <n v="40.564999999999998"/>
    <x v="0"/>
    <n v="5.66"/>
    <x v="2"/>
    <s v="No"/>
    <s v="No"/>
    <s v="No"/>
    <n v="1"/>
    <s v="No"/>
    <e v="#N/A"/>
    <x v="48"/>
    <e v="#N/A"/>
    <e v="#N/A"/>
    <e v="#N/A"/>
    <e v="#N/A"/>
  </r>
  <r>
    <s v="Id1577"/>
    <s v="Mr. Alex "/>
    <n v="18.03"/>
    <x v="3"/>
    <n v="10.66"/>
    <x v="0"/>
    <s v="yes"/>
    <s v="No"/>
    <s v="No"/>
    <n v="2"/>
    <s v="No"/>
    <e v="#N/A"/>
    <x v="48"/>
    <e v="#N/A"/>
    <e v="#N/A"/>
    <e v="#N/A"/>
    <e v="#N/A"/>
  </r>
  <r>
    <s v="Id1578"/>
    <s v="Mr. Liang "/>
    <n v="34.65"/>
    <x v="0"/>
    <n v="5.98"/>
    <x v="1"/>
    <s v="yes"/>
    <s v="No"/>
    <s v="No"/>
    <n v="0"/>
    <s v="No"/>
    <e v="#N/A"/>
    <x v="48"/>
    <e v="#N/A"/>
    <e v="#N/A"/>
    <e v="#N/A"/>
    <e v="#N/A"/>
  </r>
  <r>
    <s v="Id1579"/>
    <s v="Ms. Lexy "/>
    <n v="42.94"/>
    <x v="0"/>
    <n v="4.34"/>
    <x v="2"/>
    <s v="No"/>
    <s v="No"/>
    <s v="No"/>
    <n v="0"/>
    <s v="No"/>
    <e v="#N/A"/>
    <x v="48"/>
    <e v="#N/A"/>
    <e v="#N/A"/>
    <e v="#N/A"/>
    <e v="#N/A"/>
  </r>
  <r>
    <s v="Id1580"/>
    <s v="Mr. Michael "/>
    <n v="31.254999999999999"/>
    <x v="0"/>
    <n v="5.17"/>
    <x v="2"/>
    <s v="No"/>
    <s v="No"/>
    <s v="No"/>
    <n v="0"/>
    <s v="No"/>
    <e v="#N/A"/>
    <x v="48"/>
    <e v="#N/A"/>
    <e v="#N/A"/>
    <e v="#N/A"/>
    <e v="#N/A"/>
  </r>
  <r>
    <s v="Id1581"/>
    <s v="Mr. Samuel "/>
    <n v="45.43"/>
    <x v="0"/>
    <n v="4.2300000000000004"/>
    <x v="2"/>
    <s v="yes"/>
    <s v="No"/>
    <s v="Yes"/>
    <n v="1"/>
    <s v="No"/>
    <e v="#N/A"/>
    <x v="48"/>
    <e v="#N/A"/>
    <e v="#N/A"/>
    <e v="#N/A"/>
    <e v="#N/A"/>
  </r>
  <r>
    <s v="Id1582"/>
    <s v="Mr. Spencer "/>
    <n v="32.340000000000003"/>
    <x v="0"/>
    <n v="4.88"/>
    <x v="2"/>
    <s v="yes"/>
    <s v="No"/>
    <s v="Yes"/>
    <n v="1"/>
    <s v="No"/>
    <e v="#N/A"/>
    <x v="48"/>
    <e v="#N/A"/>
    <e v="#N/A"/>
    <e v="#N/A"/>
    <e v="#N/A"/>
  </r>
  <r>
    <s v="Id1583"/>
    <s v="Mrs. Rochelle "/>
    <n v="25.46"/>
    <x v="1"/>
    <n v="9.7100000000000009"/>
    <x v="0"/>
    <s v="yes"/>
    <s v="No"/>
    <s v="No"/>
    <n v="1"/>
    <s v="No"/>
    <e v="#N/A"/>
    <x v="48"/>
    <e v="#N/A"/>
    <e v="#N/A"/>
    <e v="#N/A"/>
    <e v="#N/A"/>
  </r>
  <r>
    <s v="Id1584"/>
    <s v="Ms. Paula "/>
    <n v="37.145000000000003"/>
    <x v="0"/>
    <n v="5.32"/>
    <x v="2"/>
    <s v="No"/>
    <s v="No"/>
    <s v="No"/>
    <n v="0"/>
    <s v="No"/>
    <e v="#N/A"/>
    <x v="48"/>
    <e v="#N/A"/>
    <e v="#N/A"/>
    <e v="#N/A"/>
    <e v="#N/A"/>
  </r>
  <r>
    <s v="Id1585"/>
    <s v="Mrs. Madeline "/>
    <n v="30.8"/>
    <x v="0"/>
    <n v="5.83"/>
    <x v="1"/>
    <s v="yes"/>
    <s v="No"/>
    <s v="No"/>
    <n v="0"/>
    <s v="No"/>
    <e v="#N/A"/>
    <x v="48"/>
    <e v="#N/A"/>
    <e v="#N/A"/>
    <e v="#N/A"/>
    <e v="#N/A"/>
  </r>
  <r>
    <s v="Id1586"/>
    <s v="Ms. Maria "/>
    <n v="29.5"/>
    <x v="1"/>
    <n v="5.54"/>
    <x v="2"/>
    <s v="yes"/>
    <s v="No"/>
    <s v="No"/>
    <n v="0"/>
    <s v="No"/>
    <e v="#N/A"/>
    <x v="48"/>
    <e v="#N/A"/>
    <e v="#N/A"/>
    <e v="#N/A"/>
    <e v="#N/A"/>
  </r>
  <r>
    <s v="Id1587"/>
    <s v="Mr. Arthur "/>
    <n v="43.39"/>
    <x v="0"/>
    <n v="5.85"/>
    <x v="1"/>
    <s v="No"/>
    <s v="yes"/>
    <s v="No"/>
    <n v="1"/>
    <s v="No"/>
    <e v="#N/A"/>
    <x v="48"/>
    <e v="#N/A"/>
    <e v="#N/A"/>
    <e v="#N/A"/>
    <e v="#N/A"/>
  </r>
  <r>
    <s v="Id1588"/>
    <s v="Mr. Joseph "/>
    <n v="15.08"/>
    <x v="3"/>
    <n v="4.8499999999999996"/>
    <x v="2"/>
    <s v="yes"/>
    <s v="No"/>
    <s v="Yes"/>
    <n v="1"/>
    <s v="No"/>
    <e v="#N/A"/>
    <x v="48"/>
    <e v="#N/A"/>
    <e v="#N/A"/>
    <e v="#N/A"/>
    <e v="#N/A"/>
  </r>
  <r>
    <s v="Id1589"/>
    <s v="Ms. Sachiko "/>
    <n v="20.48"/>
    <x v="2"/>
    <n v="11.09"/>
    <x v="0"/>
    <s v="No"/>
    <s v="No"/>
    <s v="No"/>
    <n v="0"/>
    <s v="No"/>
    <e v="#N/A"/>
    <x v="48"/>
    <e v="#N/A"/>
    <e v="#N/A"/>
    <e v="#N/A"/>
    <e v="#N/A"/>
  </r>
  <r>
    <s v="Id1590"/>
    <s v="Mr. Christopher "/>
    <n v="34.450000000000003"/>
    <x v="0"/>
    <n v="5.58"/>
    <x v="2"/>
    <s v="yes"/>
    <s v="No"/>
    <s v="No"/>
    <n v="0"/>
    <s v="No"/>
    <e v="#N/A"/>
    <x v="48"/>
    <e v="#N/A"/>
    <e v="#N/A"/>
    <e v="#N/A"/>
    <e v="#N/A"/>
  </r>
  <r>
    <s v="Id1591"/>
    <s v="Mr. Joseph "/>
    <n v="34.21"/>
    <x v="0"/>
    <n v="9.7200000000000006"/>
    <x v="0"/>
    <s v="yes"/>
    <s v="No"/>
    <s v="No"/>
    <n v="0"/>
    <s v="No"/>
    <e v="#N/A"/>
    <x v="48"/>
    <e v="#N/A"/>
    <e v="#N/A"/>
    <e v="#N/A"/>
    <e v="#N/A"/>
  </r>
  <r>
    <s v="Id1592"/>
    <s v="Mr. Lawrence "/>
    <n v="28.8"/>
    <x v="1"/>
    <n v="11.41"/>
    <x v="0"/>
    <s v="yes"/>
    <s v="No"/>
    <s v="No"/>
    <n v="0"/>
    <s v="No"/>
    <e v="#N/A"/>
    <x v="48"/>
    <e v="#N/A"/>
    <e v="#N/A"/>
    <e v="#N/A"/>
    <e v="#N/A"/>
  </r>
  <r>
    <s v="Id1593"/>
    <s v="Mrs. Katie "/>
    <n v="31.74"/>
    <x v="0"/>
    <n v="4.46"/>
    <x v="2"/>
    <s v="No"/>
    <s v="No"/>
    <s v="Yes"/>
    <n v="1"/>
    <s v="No"/>
    <e v="#N/A"/>
    <x v="48"/>
    <e v="#N/A"/>
    <e v="#N/A"/>
    <e v="#N/A"/>
    <e v="#N/A"/>
  </r>
  <r>
    <s v="Id1594"/>
    <s v="Mr. Ruben "/>
    <n v="21.78"/>
    <x v="2"/>
    <n v="9.31"/>
    <x v="0"/>
    <s v="yes"/>
    <s v="No"/>
    <s v="No"/>
    <n v="0"/>
    <s v="No"/>
    <e v="#N/A"/>
    <x v="48"/>
    <e v="#N/A"/>
    <e v="#N/A"/>
    <e v="#N/A"/>
    <e v="#N/A"/>
  </r>
  <r>
    <s v="Id1595"/>
    <s v="Ms. Sarah "/>
    <n v="23.75"/>
    <x v="2"/>
    <n v="5.03"/>
    <x v="2"/>
    <s v="No"/>
    <s v="No"/>
    <s v="No"/>
    <n v="1"/>
    <s v="No"/>
    <e v="#N/A"/>
    <x v="48"/>
    <e v="#N/A"/>
    <e v="#N/A"/>
    <e v="#N/A"/>
    <e v="#N/A"/>
  </r>
  <r>
    <s v="Id1596"/>
    <s v="Mrs. Angela "/>
    <n v="33.21"/>
    <x v="0"/>
    <n v="5.07"/>
    <x v="2"/>
    <s v="yes"/>
    <s v="No"/>
    <s v="No"/>
    <n v="1"/>
    <s v="No"/>
    <e v="#N/A"/>
    <x v="48"/>
    <e v="#N/A"/>
    <e v="#N/A"/>
    <e v="#N/A"/>
    <e v="#N/A"/>
  </r>
  <r>
    <s v="Id1597"/>
    <s v="Mr. Chatham "/>
    <n v="17.7"/>
    <x v="3"/>
    <n v="10.42"/>
    <x v="0"/>
    <s v="yes"/>
    <s v="No"/>
    <s v="No"/>
    <n v="2"/>
    <s v="No"/>
    <e v="#N/A"/>
    <x v="48"/>
    <e v="#N/A"/>
    <e v="#N/A"/>
    <e v="#N/A"/>
    <e v="#N/A"/>
  </r>
  <r>
    <s v="Id1598"/>
    <s v="Mr. Derek "/>
    <n v="17.2"/>
    <x v="3"/>
    <n v="6.45"/>
    <x v="1"/>
    <s v="No"/>
    <s v="No"/>
    <s v="No"/>
    <n v="2"/>
    <s v="No"/>
    <e v="#N/A"/>
    <x v="48"/>
    <e v="#N/A"/>
    <e v="#N/A"/>
    <e v="#N/A"/>
    <e v="#N/A"/>
  </r>
  <r>
    <s v="Id1599"/>
    <s v="Mr. Kalvin "/>
    <n v="19.21"/>
    <x v="2"/>
    <n v="5.52"/>
    <x v="2"/>
    <s v="No"/>
    <s v="No"/>
    <s v="No"/>
    <n v="2"/>
    <s v="No"/>
    <e v="#N/A"/>
    <x v="48"/>
    <e v="#N/A"/>
    <e v="#N/A"/>
    <e v="#N/A"/>
    <e v="#N/A"/>
  </r>
  <r>
    <s v="Id1600"/>
    <s v="Mr. Dave "/>
    <n v="23.2"/>
    <x v="2"/>
    <n v="4.41"/>
    <x v="2"/>
    <s v="No"/>
    <s v="No"/>
    <s v="Yes"/>
    <n v="1"/>
    <s v="No"/>
    <e v="#N/A"/>
    <x v="48"/>
    <e v="#N/A"/>
    <e v="#N/A"/>
    <e v="#N/A"/>
    <e v="#N/A"/>
  </r>
  <r>
    <s v="Id1601"/>
    <s v="Ms. Barbara "/>
    <n v="32.5"/>
    <x v="0"/>
    <n v="4.6900000000000004"/>
    <x v="2"/>
    <s v="yes"/>
    <s v="No"/>
    <s v="Yes"/>
    <n v="1"/>
    <s v="No"/>
    <e v="#N/A"/>
    <x v="48"/>
    <e v="#N/A"/>
    <e v="#N/A"/>
    <e v="#N/A"/>
    <e v="#N/A"/>
  </r>
  <r>
    <s v="Id1602"/>
    <s v="Mr. Skylar "/>
    <n v="20.9"/>
    <x v="2"/>
    <n v="6.94"/>
    <x v="0"/>
    <s v="No"/>
    <s v="No"/>
    <s v="No"/>
    <n v="0"/>
    <s v="No"/>
    <e v="#N/A"/>
    <x v="48"/>
    <e v="#N/A"/>
    <e v="#N/A"/>
    <e v="#N/A"/>
    <e v="#N/A"/>
  </r>
  <r>
    <s v="Id1603"/>
    <s v="Mr. Nick "/>
    <n v="19.11"/>
    <x v="2"/>
    <n v="4.3499999999999996"/>
    <x v="2"/>
    <s v="No"/>
    <s v="No"/>
    <s v="No"/>
    <n v="2"/>
    <s v="No"/>
    <e v="#N/A"/>
    <x v="48"/>
    <e v="#N/A"/>
    <e v="#N/A"/>
    <e v="#N/A"/>
    <e v="#N/A"/>
  </r>
  <r>
    <s v="Id1604"/>
    <s v="Mr. Sunny "/>
    <n v="31.17"/>
    <x v="0"/>
    <n v="5.28"/>
    <x v="2"/>
    <s v="No"/>
    <s v="No"/>
    <s v="No"/>
    <n v="1"/>
    <s v="No"/>
    <e v="#N/A"/>
    <x v="48"/>
    <e v="#N/A"/>
    <e v="#N/A"/>
    <e v="#N/A"/>
    <e v="#N/A"/>
  </r>
  <r>
    <s v="Id1605"/>
    <s v="Mrs. Anne-Marie "/>
    <n v="36.08"/>
    <x v="0"/>
    <n v="4.29"/>
    <x v="2"/>
    <s v="No"/>
    <s v="No"/>
    <s v="No"/>
    <n v="0"/>
    <s v="No"/>
    <e v="#N/A"/>
    <x v="48"/>
    <e v="#N/A"/>
    <e v="#N/A"/>
    <e v="#N/A"/>
    <e v="#N/A"/>
  </r>
  <r>
    <s v="Id1606"/>
    <s v="Mr. Nicholas "/>
    <n v="28.024999999999999"/>
    <x v="1"/>
    <n v="5.69"/>
    <x v="2"/>
    <s v="yes"/>
    <s v="No"/>
    <s v="No"/>
    <n v="0"/>
    <s v="No"/>
    <e v="#N/A"/>
    <x v="48"/>
    <e v="#N/A"/>
    <e v="#N/A"/>
    <e v="#N/A"/>
    <e v="#N/A"/>
  </r>
  <r>
    <s v="Id1607"/>
    <s v="Mr. Scott "/>
    <n v="24.32"/>
    <x v="2"/>
    <n v="5.56"/>
    <x v="2"/>
    <s v="yes"/>
    <s v="No"/>
    <s v="No"/>
    <n v="0"/>
    <s v="No"/>
    <e v="#N/A"/>
    <x v="48"/>
    <e v="#N/A"/>
    <e v="#N/A"/>
    <e v="#N/A"/>
    <e v="#N/A"/>
  </r>
  <r>
    <s v="Id1608"/>
    <s v="Ms. Marisa "/>
    <n v="38"/>
    <x v="0"/>
    <n v="5.41"/>
    <x v="2"/>
    <s v="yes"/>
    <s v="No"/>
    <s v="No"/>
    <n v="1"/>
    <s v="No"/>
    <e v="#N/A"/>
    <x v="48"/>
    <e v="#N/A"/>
    <e v="#N/A"/>
    <e v="#N/A"/>
    <e v="#N/A"/>
  </r>
  <r>
    <s v="Id1609"/>
    <s v="Ms. Katie "/>
    <n v="31.6"/>
    <x v="0"/>
    <n v="10.85"/>
    <x v="0"/>
    <s v="yes"/>
    <s v="No"/>
    <s v="No"/>
    <n v="0"/>
    <s v="No"/>
    <e v="#N/A"/>
    <x v="48"/>
    <e v="#N/A"/>
    <e v="#N/A"/>
    <e v="#N/A"/>
    <e v="#N/A"/>
  </r>
  <r>
    <s v="Id1610"/>
    <s v="Ms. Amy "/>
    <n v="31.02"/>
    <x v="0"/>
    <n v="11.63"/>
    <x v="0"/>
    <s v="yes"/>
    <s v="No"/>
    <s v="No"/>
    <n v="0"/>
    <s v="No"/>
    <e v="#N/A"/>
    <x v="48"/>
    <e v="#N/A"/>
    <e v="#N/A"/>
    <e v="#N/A"/>
    <e v="#N/A"/>
  </r>
  <r>
    <s v="Id1611"/>
    <s v="Ms. Jenna "/>
    <n v="29.26"/>
    <x v="1"/>
    <n v="5.68"/>
    <x v="2"/>
    <s v="yes"/>
    <s v="No"/>
    <s v="No"/>
    <n v="1"/>
    <s v="No"/>
    <e v="#N/A"/>
    <x v="48"/>
    <e v="#N/A"/>
    <e v="#N/A"/>
    <e v="#N/A"/>
    <e v="#N/A"/>
  </r>
  <r>
    <s v="Id1612"/>
    <s v="Ms. Elizabeth "/>
    <n v="15.09"/>
    <x v="3"/>
    <n v="7.59"/>
    <x v="0"/>
    <s v="yes"/>
    <s v="No"/>
    <s v="No"/>
    <n v="2"/>
    <s v="No"/>
    <e v="#N/A"/>
    <x v="48"/>
    <e v="#N/A"/>
    <e v="#N/A"/>
    <e v="#N/A"/>
    <e v="#N/A"/>
  </r>
  <r>
    <s v="Id1613"/>
    <s v="Mr. Lyazid "/>
    <n v="22.63"/>
    <x v="2"/>
    <n v="5.09"/>
    <x v="2"/>
    <s v="yes"/>
    <s v="No"/>
    <s v="No"/>
    <n v="0"/>
    <s v="No"/>
    <e v="#N/A"/>
    <x v="48"/>
    <e v="#N/A"/>
    <e v="#N/A"/>
    <e v="#N/A"/>
    <e v="#N/A"/>
  </r>
  <r>
    <s v="Id1614"/>
    <s v="Ms. Lindsey "/>
    <n v="23.46"/>
    <x v="2"/>
    <n v="4.21"/>
    <x v="2"/>
    <s v="No"/>
    <s v="No"/>
    <s v="No"/>
    <n v="1"/>
    <s v="No"/>
    <e v="#N/A"/>
    <x v="48"/>
    <e v="#N/A"/>
    <e v="#N/A"/>
    <e v="#N/A"/>
    <e v="#N/A"/>
  </r>
  <r>
    <s v="Id1615"/>
    <s v="Mr. Chris "/>
    <n v="22.56"/>
    <x v="2"/>
    <n v="4.34"/>
    <x v="2"/>
    <s v="yes"/>
    <s v="No"/>
    <s v="No"/>
    <n v="0"/>
    <s v="No"/>
    <e v="#N/A"/>
    <x v="48"/>
    <e v="#N/A"/>
    <e v="#N/A"/>
    <e v="#N/A"/>
    <e v="#N/A"/>
  </r>
  <r>
    <s v="Id1616"/>
    <s v="Ms. Jennifer "/>
    <n v="19.28"/>
    <x v="2"/>
    <n v="11.85"/>
    <x v="0"/>
    <s v="No"/>
    <s v="No"/>
    <s v="No"/>
    <n v="2"/>
    <s v="No"/>
    <e v="#N/A"/>
    <x v="48"/>
    <e v="#N/A"/>
    <e v="#N/A"/>
    <e v="#N/A"/>
    <e v="#N/A"/>
  </r>
  <r>
    <s v="Id1617"/>
    <s v="Mr. Leif "/>
    <n v="15.37"/>
    <x v="3"/>
    <n v="9.61"/>
    <x v="0"/>
    <s v="yes"/>
    <s v="No"/>
    <s v="No"/>
    <n v="2"/>
    <s v="No"/>
    <e v="#N/A"/>
    <x v="48"/>
    <e v="#N/A"/>
    <e v="#N/A"/>
    <e v="#N/A"/>
    <e v="#N/A"/>
  </r>
  <r>
    <s v="Id1618"/>
    <s v="Ms. Stephanie "/>
    <n v="18.71"/>
    <x v="2"/>
    <n v="5.29"/>
    <x v="2"/>
    <s v="yes"/>
    <s v="No"/>
    <s v="No"/>
    <n v="0"/>
    <s v="No"/>
    <e v="#N/A"/>
    <x v="48"/>
    <e v="#N/A"/>
    <e v="#N/A"/>
    <e v="#N/A"/>
    <e v="#N/A"/>
  </r>
  <r>
    <s v="Id1619"/>
    <s v="Mr. Bo "/>
    <n v="20.61"/>
    <x v="2"/>
    <n v="6.89"/>
    <x v="0"/>
    <s v="No"/>
    <s v="No"/>
    <s v="No"/>
    <n v="0"/>
    <s v="No"/>
    <e v="#N/A"/>
    <x v="48"/>
    <e v="#N/A"/>
    <e v="#N/A"/>
    <e v="#N/A"/>
    <e v="#N/A"/>
  </r>
  <r>
    <s v="Id1620"/>
    <s v="Ms. Leah "/>
    <n v="15.99"/>
    <x v="3"/>
    <n v="4.57"/>
    <x v="2"/>
    <s v="yes"/>
    <s v="No"/>
    <s v="Yes"/>
    <n v="1"/>
    <s v="No"/>
    <e v="#N/A"/>
    <x v="48"/>
    <e v="#N/A"/>
    <e v="#N/A"/>
    <e v="#N/A"/>
    <e v="#N/A"/>
  </r>
  <r>
    <s v="Id1621"/>
    <s v="Ms. Kara "/>
    <n v="33.155000000000001"/>
    <x v="0"/>
    <n v="4.32"/>
    <x v="2"/>
    <s v="No"/>
    <s v="No"/>
    <s v="No"/>
    <n v="0"/>
    <s v="No"/>
    <e v="#N/A"/>
    <x v="48"/>
    <e v="#N/A"/>
    <e v="#N/A"/>
    <e v="#N/A"/>
    <e v="#N/A"/>
  </r>
  <r>
    <s v="Id1622"/>
    <s v="Mr. Jeffrey "/>
    <n v="26.22"/>
    <x v="1"/>
    <n v="5.57"/>
    <x v="2"/>
    <s v="yes"/>
    <s v="No"/>
    <s v="Yes"/>
    <n v="1"/>
    <s v="No"/>
    <e v="#N/A"/>
    <x v="48"/>
    <e v="#N/A"/>
    <e v="#N/A"/>
    <e v="#N/A"/>
    <e v="#N/A"/>
  </r>
  <r>
    <s v="Id1623"/>
    <s v="Mr. Justin "/>
    <n v="21.85"/>
    <x v="2"/>
    <n v="5.26"/>
    <x v="2"/>
    <s v="yes"/>
    <s v="No"/>
    <s v="Yes"/>
    <n v="1"/>
    <s v="No"/>
    <e v="#N/A"/>
    <x v="48"/>
    <e v="#N/A"/>
    <e v="#N/A"/>
    <e v="#N/A"/>
    <e v="#N/A"/>
  </r>
  <r>
    <s v="Id1624"/>
    <s v="Ms. Emily "/>
    <n v="30.495000000000001"/>
    <x v="0"/>
    <n v="6.25"/>
    <x v="1"/>
    <s v="No"/>
    <s v="No"/>
    <s v="No"/>
    <n v="0"/>
    <s v="No"/>
    <e v="#N/A"/>
    <x v="48"/>
    <e v="#N/A"/>
    <e v="#N/A"/>
    <e v="#N/A"/>
    <e v="#N/A"/>
  </r>
  <r>
    <s v="Id1625"/>
    <s v="Ms. Rebecca "/>
    <n v="34.104999999999997"/>
    <x v="0"/>
    <n v="5.67"/>
    <x v="2"/>
    <s v="yes"/>
    <s v="No"/>
    <s v="No"/>
    <n v="0"/>
    <s v="No"/>
    <e v="#N/A"/>
    <x v="48"/>
    <e v="#N/A"/>
    <e v="#N/A"/>
    <e v="#N/A"/>
    <e v="#N/A"/>
  </r>
  <r>
    <s v="Id1626"/>
    <s v="Mrs. Allie "/>
    <n v="32.770000000000003"/>
    <x v="0"/>
    <n v="4.42"/>
    <x v="2"/>
    <s v="yes"/>
    <s v="No"/>
    <s v="No"/>
    <n v="1"/>
    <s v="No"/>
    <e v="#N/A"/>
    <x v="48"/>
    <e v="#N/A"/>
    <e v="#N/A"/>
    <e v="#N/A"/>
    <e v="#N/A"/>
  </r>
  <r>
    <s v="Id1627"/>
    <s v="Ms. Trasi "/>
    <n v="16.850000000000001"/>
    <x v="3"/>
    <n v="11.75"/>
    <x v="0"/>
    <s v="yes"/>
    <s v="No"/>
    <s v="No"/>
    <n v="2"/>
    <s v="No"/>
    <e v="#N/A"/>
    <x v="48"/>
    <e v="#N/A"/>
    <e v="#N/A"/>
    <e v="#N/A"/>
    <e v="#N/A"/>
  </r>
  <r>
    <s v="Id1628"/>
    <s v="Mr. Kevin "/>
    <n v="34.700000000000003"/>
    <x v="0"/>
    <n v="6.06"/>
    <x v="1"/>
    <s v="No"/>
    <s v="No"/>
    <s v="No"/>
    <n v="1"/>
    <s v="No"/>
    <e v="#N/A"/>
    <x v="48"/>
    <e v="#N/A"/>
    <e v="#N/A"/>
    <e v="#N/A"/>
    <e v="#N/A"/>
  </r>
  <r>
    <s v="Id1629"/>
    <s v="Mr. Fernando "/>
    <n v="37.049999999999997"/>
    <x v="0"/>
    <n v="5.48"/>
    <x v="2"/>
    <s v="No"/>
    <s v="No"/>
    <s v="No"/>
    <n v="1"/>
    <s v="No"/>
    <e v="#N/A"/>
    <x v="48"/>
    <e v="#N/A"/>
    <e v="#N/A"/>
    <e v="#N/A"/>
    <e v="#N/A"/>
  </r>
  <r>
    <s v="Id1630"/>
    <s v="Ms. Ieva "/>
    <n v="18.78"/>
    <x v="2"/>
    <n v="4.45"/>
    <x v="2"/>
    <s v="No"/>
    <s v="No"/>
    <s v="Yes"/>
    <n v="1"/>
    <s v="No"/>
    <e v="#N/A"/>
    <x v="48"/>
    <e v="#N/A"/>
    <e v="#N/A"/>
    <e v="#N/A"/>
    <e v="#N/A"/>
  </r>
  <r>
    <s v="Id1631"/>
    <s v="Mr. Chris "/>
    <n v="28.024999999999999"/>
    <x v="1"/>
    <n v="5"/>
    <x v="2"/>
    <s v="No"/>
    <s v="No"/>
    <s v="No"/>
    <n v="1"/>
    <s v="No"/>
    <e v="#N/A"/>
    <x v="48"/>
    <e v="#N/A"/>
    <e v="#N/A"/>
    <e v="#N/A"/>
    <e v="#N/A"/>
  </r>
  <r>
    <s v="Id1632"/>
    <s v="Mr. Drew "/>
    <n v="35.090000000000003"/>
    <x v="0"/>
    <n v="5.84"/>
    <x v="1"/>
    <s v="No"/>
    <s v="No"/>
    <s v="No"/>
    <n v="0"/>
    <s v="No"/>
    <e v="#N/A"/>
    <x v="48"/>
    <e v="#N/A"/>
    <e v="#N/A"/>
    <e v="#N/A"/>
    <e v="#N/A"/>
  </r>
  <r>
    <s v="Id1633"/>
    <s v="Ms. Christina "/>
    <n v="34.42"/>
    <x v="0"/>
    <n v="5.21"/>
    <x v="2"/>
    <s v="yes"/>
    <s v="No"/>
    <s v="No"/>
    <n v="0"/>
    <s v="No"/>
    <e v="#N/A"/>
    <x v="48"/>
    <e v="#N/A"/>
    <e v="#N/A"/>
    <e v="#N/A"/>
    <e v="#N/A"/>
  </r>
  <r>
    <s v="Id1634"/>
    <s v="Mr. Alexander "/>
    <n v="29.4"/>
    <x v="1"/>
    <n v="4.26"/>
    <x v="2"/>
    <s v="No"/>
    <s v="No"/>
    <s v="No"/>
    <n v="0"/>
    <s v="No"/>
    <e v="#N/A"/>
    <x v="48"/>
    <e v="#N/A"/>
    <e v="#N/A"/>
    <e v="#N/A"/>
    <e v="#N/A"/>
  </r>
  <r>
    <s v="Id1635"/>
    <s v="Ms. Meaghan "/>
    <n v="21.31"/>
    <x v="2"/>
    <n v="4.17"/>
    <x v="2"/>
    <s v="No"/>
    <s v="No"/>
    <s v="No"/>
    <n v="0"/>
    <s v="No"/>
    <e v="#N/A"/>
    <x v="48"/>
    <e v="#N/A"/>
    <e v="#N/A"/>
    <e v="#N/A"/>
    <e v="#N/A"/>
  </r>
  <r>
    <s v="Id1636"/>
    <s v="Ms. Kristin "/>
    <n v="19.559999999999999"/>
    <x v="2"/>
    <n v="11.96"/>
    <x v="0"/>
    <s v="No"/>
    <s v="No"/>
    <s v="No"/>
    <n v="0"/>
    <s v="No"/>
    <e v="#N/A"/>
    <x v="48"/>
    <e v="#N/A"/>
    <e v="#N/A"/>
    <e v="#N/A"/>
    <e v="#N/A"/>
  </r>
  <r>
    <s v="Id1637"/>
    <s v="Ms. Andrea "/>
    <n v="37.335000000000001"/>
    <x v="0"/>
    <n v="6.26"/>
    <x v="1"/>
    <s v="yes"/>
    <s v="No"/>
    <s v="No"/>
    <n v="1"/>
    <s v="No"/>
    <e v="#N/A"/>
    <x v="48"/>
    <e v="#N/A"/>
    <e v="#N/A"/>
    <e v="#N/A"/>
    <e v="#N/A"/>
  </r>
  <r>
    <s v="Id1638"/>
    <s v="Ms. Kris "/>
    <n v="19.53"/>
    <x v="2"/>
    <n v="11.68"/>
    <x v="0"/>
    <s v="No"/>
    <s v="No"/>
    <s v="No"/>
    <n v="0"/>
    <s v="No"/>
    <e v="#N/A"/>
    <x v="48"/>
    <e v="#N/A"/>
    <e v="#N/A"/>
    <e v="#N/A"/>
    <e v="#N/A"/>
  </r>
  <r>
    <s v="Id1639"/>
    <s v="Mr. Alden "/>
    <n v="34.1"/>
    <x v="0"/>
    <n v="5.16"/>
    <x v="2"/>
    <s v="No"/>
    <s v="No"/>
    <s v="No"/>
    <n v="0"/>
    <s v="No"/>
    <e v="#N/A"/>
    <x v="48"/>
    <e v="#N/A"/>
    <e v="#N/A"/>
    <e v="#N/A"/>
    <e v="#N/A"/>
  </r>
  <r>
    <s v="Id1640"/>
    <s v="Ms. Suzanne "/>
    <n v="16.5"/>
    <x v="3"/>
    <n v="6.9"/>
    <x v="0"/>
    <s v="yes"/>
    <s v="No"/>
    <s v="No"/>
    <n v="2"/>
    <s v="No"/>
    <e v="#N/A"/>
    <x v="48"/>
    <e v="#N/A"/>
    <e v="#N/A"/>
    <e v="#N/A"/>
    <e v="#N/A"/>
  </r>
  <r>
    <s v="Id1641"/>
    <s v="Ms. Heidi "/>
    <n v="30.69"/>
    <x v="0"/>
    <n v="4.83"/>
    <x v="2"/>
    <s v="No"/>
    <s v="No"/>
    <s v="No"/>
    <n v="1"/>
    <s v="No"/>
    <e v="#N/A"/>
    <x v="48"/>
    <e v="#N/A"/>
    <e v="#N/A"/>
    <e v="#N/A"/>
    <e v="#N/A"/>
  </r>
  <r>
    <s v="Id1642"/>
    <s v="Ms. Carolyn "/>
    <n v="28.93"/>
    <x v="1"/>
    <n v="4.87"/>
    <x v="2"/>
    <s v="No"/>
    <s v="No"/>
    <s v="No"/>
    <n v="1"/>
    <s v="No"/>
    <e v="#N/A"/>
    <x v="48"/>
    <e v="#N/A"/>
    <e v="#N/A"/>
    <e v="#N/A"/>
    <e v="#N/A"/>
  </r>
  <r>
    <s v="Id1643"/>
    <s v="Ms. Sabine "/>
    <n v="38.9"/>
    <x v="0"/>
    <n v="4.28"/>
    <x v="2"/>
    <s v="No"/>
    <s v="No"/>
    <s v="No"/>
    <n v="0"/>
    <s v="No"/>
    <e v="#N/A"/>
    <x v="48"/>
    <e v="#N/A"/>
    <e v="#N/A"/>
    <e v="#N/A"/>
    <e v="#N/A"/>
  </r>
  <r>
    <s v="Id1644"/>
    <s v="Mr. Bobby "/>
    <n v="26.9"/>
    <x v="1"/>
    <n v="4.07"/>
    <x v="2"/>
    <s v="No"/>
    <s v="No"/>
    <s v="No"/>
    <n v="0"/>
    <s v="No"/>
    <e v="#N/A"/>
    <x v="48"/>
    <e v="#N/A"/>
    <e v="#N/A"/>
    <e v="#N/A"/>
    <e v="#N/A"/>
  </r>
  <r>
    <s v="Id1645"/>
    <s v="Mr. Fan "/>
    <n v="24.86"/>
    <x v="2"/>
    <n v="6.23"/>
    <x v="1"/>
    <s v="No"/>
    <s v="No"/>
    <s v="No"/>
    <n v="0"/>
    <s v="No"/>
    <e v="#N/A"/>
    <x v="48"/>
    <e v="#N/A"/>
    <e v="#N/A"/>
    <e v="#N/A"/>
    <e v="#N/A"/>
  </r>
  <r>
    <s v="Id1646"/>
    <s v="Mrs. Rachel "/>
    <n v="39.14"/>
    <x v="0"/>
    <n v="6.24"/>
    <x v="1"/>
    <s v="No"/>
    <s v="yes"/>
    <s v="No"/>
    <n v="1"/>
    <s v="No"/>
    <e v="#N/A"/>
    <x v="48"/>
    <e v="#N/A"/>
    <e v="#N/A"/>
    <e v="#N/A"/>
    <e v="#N/A"/>
  </r>
  <r>
    <s v="Id1647"/>
    <s v="Mr. Greg "/>
    <n v="39.799999999999997"/>
    <x v="0"/>
    <n v="6.17"/>
    <x v="1"/>
    <s v="No"/>
    <s v="No"/>
    <s v="Yes"/>
    <n v="1"/>
    <s v="No"/>
    <e v="#N/A"/>
    <x v="48"/>
    <e v="#N/A"/>
    <e v="#N/A"/>
    <e v="#N/A"/>
    <e v="#N/A"/>
  </r>
  <r>
    <s v="Id1648"/>
    <s v="Mr. Dan "/>
    <n v="34.32"/>
    <x v="0"/>
    <n v="5.16"/>
    <x v="2"/>
    <s v="No"/>
    <s v="No"/>
    <s v="No"/>
    <n v="1"/>
    <s v="No"/>
    <e v="#N/A"/>
    <x v="48"/>
    <e v="#N/A"/>
    <e v="#N/A"/>
    <e v="#N/A"/>
    <e v="#N/A"/>
  </r>
  <r>
    <s v="Id1649"/>
    <s v="Ms. Jennifer "/>
    <n v="32.51"/>
    <x v="0"/>
    <n v="4.3"/>
    <x v="2"/>
    <s v="No"/>
    <s v="No"/>
    <s v="No"/>
    <n v="0"/>
    <s v="No"/>
    <e v="#N/A"/>
    <x v="48"/>
    <e v="#N/A"/>
    <e v="#N/A"/>
    <e v="#N/A"/>
    <e v="#N/A"/>
  </r>
  <r>
    <s v="Id1650"/>
    <s v="Mrs. Jessica "/>
    <n v="30.71"/>
    <x v="0"/>
    <n v="6.14"/>
    <x v="1"/>
    <s v="No"/>
    <s v="No"/>
    <s v="Yes"/>
    <n v="1"/>
    <s v="No"/>
    <e v="#N/A"/>
    <x v="48"/>
    <e v="#N/A"/>
    <e v="#N/A"/>
    <e v="#N/A"/>
    <e v="#N/A"/>
  </r>
  <r>
    <s v="Id1651"/>
    <s v="Mr. Chaiwat "/>
    <n v="28.9"/>
    <x v="1"/>
    <n v="5.36"/>
    <x v="2"/>
    <s v="No"/>
    <s v="No"/>
    <s v="No"/>
    <n v="1"/>
    <s v="No"/>
    <e v="#N/A"/>
    <x v="48"/>
    <e v="#N/A"/>
    <e v="#N/A"/>
    <e v="#N/A"/>
    <e v="#N/A"/>
  </r>
  <r>
    <s v="Id1652"/>
    <s v="Ms. Kerri "/>
    <n v="36.19"/>
    <x v="0"/>
    <n v="4.3"/>
    <x v="2"/>
    <s v="No"/>
    <s v="No"/>
    <s v="No"/>
    <n v="0"/>
    <s v="No"/>
    <e v="#N/A"/>
    <x v="48"/>
    <e v="#N/A"/>
    <e v="#N/A"/>
    <e v="#N/A"/>
    <e v="#N/A"/>
  </r>
  <r>
    <s v="Id1653"/>
    <s v="Ms. Lisa "/>
    <n v="29.6"/>
    <x v="1"/>
    <n v="4.09"/>
    <x v="2"/>
    <s v="No"/>
    <s v="No"/>
    <s v="No"/>
    <n v="0"/>
    <s v="No"/>
    <e v="#N/A"/>
    <x v="48"/>
    <e v="#N/A"/>
    <e v="#N/A"/>
    <e v="#N/A"/>
    <e v="#N/A"/>
  </r>
  <r>
    <s v="Id1654"/>
    <s v="Mr. Nicholas "/>
    <n v="30.95"/>
    <x v="0"/>
    <n v="6.27"/>
    <x v="1"/>
    <s v="No"/>
    <s v="No"/>
    <s v="Yes"/>
    <n v="1"/>
    <s v="No"/>
    <e v="#N/A"/>
    <x v="48"/>
    <e v="#N/A"/>
    <e v="#N/A"/>
    <e v="#N/A"/>
    <e v="#N/A"/>
  </r>
  <r>
    <s v="Id1655"/>
    <s v="Mr. Vasilis "/>
    <n v="19.95"/>
    <x v="2"/>
    <n v="5.39"/>
    <x v="2"/>
    <s v="No"/>
    <s v="No"/>
    <s v="No"/>
    <n v="1"/>
    <s v="No"/>
    <e v="#N/A"/>
    <x v="48"/>
    <e v="#N/A"/>
    <e v="#N/A"/>
    <e v="#N/A"/>
    <e v="#N/A"/>
  </r>
  <r>
    <s v="Id1656"/>
    <s v="Mr. Michael "/>
    <n v="23.65"/>
    <x v="2"/>
    <n v="5.75"/>
    <x v="1"/>
    <s v="yes"/>
    <s v="No"/>
    <s v="No"/>
    <n v="0"/>
    <s v="No"/>
    <e v="#N/A"/>
    <x v="48"/>
    <e v="#N/A"/>
    <e v="#N/A"/>
    <e v="#N/A"/>
    <e v="#N/A"/>
  </r>
  <r>
    <s v="Id1657"/>
    <s v="Ms. Colleen "/>
    <n v="43.34"/>
    <x v="0"/>
    <n v="4.91"/>
    <x v="2"/>
    <s v="No"/>
    <s v="No"/>
    <s v="No"/>
    <n v="1"/>
    <s v="No"/>
    <e v="#N/A"/>
    <x v="48"/>
    <e v="#N/A"/>
    <e v="#N/A"/>
    <e v="#N/A"/>
    <e v="#N/A"/>
  </r>
  <r>
    <s v="Id1658"/>
    <s v="Mrs. Annika "/>
    <n v="31.98"/>
    <x v="0"/>
    <n v="4.46"/>
    <x v="2"/>
    <s v="yes"/>
    <s v="No"/>
    <s v="No"/>
    <n v="1"/>
    <s v="No"/>
    <e v="#N/A"/>
    <x v="48"/>
    <e v="#N/A"/>
    <e v="#N/A"/>
    <e v="#N/A"/>
    <e v="#N/A"/>
  </r>
  <r>
    <s v="Id1659"/>
    <s v="Ms. Kelly "/>
    <n v="35.86"/>
    <x v="0"/>
    <n v="6.22"/>
    <x v="1"/>
    <s v="No"/>
    <s v="No"/>
    <s v="No"/>
    <n v="1"/>
    <s v="No"/>
    <e v="#N/A"/>
    <x v="48"/>
    <e v="#N/A"/>
    <e v="#N/A"/>
    <e v="#N/A"/>
    <e v="#N/A"/>
  </r>
  <r>
    <s v="Id1660"/>
    <s v="Mr. Nicholas "/>
    <n v="15.2"/>
    <x v="3"/>
    <n v="8.82"/>
    <x v="0"/>
    <s v="No"/>
    <s v="No"/>
    <s v="No"/>
    <n v="0"/>
    <s v="No"/>
    <e v="#N/A"/>
    <x v="48"/>
    <e v="#N/A"/>
    <e v="#N/A"/>
    <e v="#N/A"/>
    <e v="#N/A"/>
  </r>
  <r>
    <s v="Id1661"/>
    <s v="Mrs. Kelly "/>
    <n v="37.200000000000003"/>
    <x v="0"/>
    <n v="10.14"/>
    <x v="0"/>
    <s v="No"/>
    <s v="No"/>
    <s v="No"/>
    <n v="0"/>
    <s v="No"/>
    <e v="#N/A"/>
    <x v="48"/>
    <e v="#N/A"/>
    <e v="#N/A"/>
    <e v="#N/A"/>
    <e v="#N/A"/>
  </r>
  <r>
    <s v="Id1662"/>
    <s v="Mr. Andrew "/>
    <n v="17.91"/>
    <x v="3"/>
    <n v="4.66"/>
    <x v="2"/>
    <s v="No"/>
    <s v="No"/>
    <s v="No"/>
    <n v="2"/>
    <s v="No"/>
    <e v="#N/A"/>
    <x v="48"/>
    <e v="#N/A"/>
    <e v="#N/A"/>
    <e v="#N/A"/>
    <e v="#N/A"/>
  </r>
  <r>
    <s v="Id1663"/>
    <s v="Ms. Hannah "/>
    <n v="20.76"/>
    <x v="2"/>
    <n v="6.26"/>
    <x v="1"/>
    <s v="No"/>
    <s v="No"/>
    <s v="No"/>
    <n v="0"/>
    <s v="No"/>
    <e v="#N/A"/>
    <x v="48"/>
    <e v="#N/A"/>
    <e v="#N/A"/>
    <e v="#N/A"/>
    <e v="#N/A"/>
  </r>
  <r>
    <s v="Id1664"/>
    <s v="Mr. Patricio "/>
    <n v="38.99"/>
    <x v="0"/>
    <n v="5.21"/>
    <x v="2"/>
    <s v="No"/>
    <s v="yes"/>
    <s v="No"/>
    <n v="1"/>
    <s v="No"/>
    <e v="#N/A"/>
    <x v="48"/>
    <e v="#N/A"/>
    <e v="#N/A"/>
    <e v="#N/A"/>
    <e v="#N/A"/>
  </r>
  <r>
    <s v="Id1665"/>
    <s v="Mr. Robert "/>
    <n v="42.655000000000001"/>
    <x v="0"/>
    <n v="5.94"/>
    <x v="1"/>
    <s v="yes"/>
    <s v="No"/>
    <s v="Yes"/>
    <n v="1"/>
    <s v="No"/>
    <e v="#N/A"/>
    <x v="48"/>
    <e v="#N/A"/>
    <e v="#N/A"/>
    <e v="#N/A"/>
    <e v="#N/A"/>
  </r>
  <r>
    <s v="Id1666"/>
    <s v="Mr. Benjamin "/>
    <n v="30.57"/>
    <x v="0"/>
    <n v="5.34"/>
    <x v="2"/>
    <s v="No"/>
    <s v="No"/>
    <s v="Yes"/>
    <n v="1"/>
    <s v="No"/>
    <e v="#N/A"/>
    <x v="48"/>
    <e v="#N/A"/>
    <e v="#N/A"/>
    <e v="#N/A"/>
    <e v="#N/A"/>
  </r>
  <r>
    <s v="Id1667"/>
    <s v="Mr. Robert "/>
    <n v="17.7"/>
    <x v="3"/>
    <n v="6.38"/>
    <x v="1"/>
    <s v="No"/>
    <s v="No"/>
    <s v="No"/>
    <n v="2"/>
    <s v="No"/>
    <e v="#N/A"/>
    <x v="48"/>
    <e v="#N/A"/>
    <e v="#N/A"/>
    <e v="#N/A"/>
    <e v="#N/A"/>
  </r>
  <r>
    <s v="Id1668"/>
    <s v="Mr. Eric "/>
    <n v="34.770000000000003"/>
    <x v="0"/>
    <n v="4.47"/>
    <x v="2"/>
    <s v="No"/>
    <s v="No"/>
    <s v="No"/>
    <n v="1"/>
    <s v="No"/>
    <e v="#N/A"/>
    <x v="48"/>
    <e v="#N/A"/>
    <e v="#N/A"/>
    <e v="#N/A"/>
    <e v="#N/A"/>
  </r>
  <r>
    <s v="Id1669"/>
    <s v="Mr. Matthew "/>
    <n v="16.88"/>
    <x v="3"/>
    <n v="9.9600000000000009"/>
    <x v="0"/>
    <s v="No"/>
    <s v="No"/>
    <s v="No"/>
    <n v="0"/>
    <s v="No"/>
    <e v="#N/A"/>
    <x v="48"/>
    <e v="#N/A"/>
    <e v="#N/A"/>
    <e v="#N/A"/>
    <e v="#N/A"/>
  </r>
  <r>
    <s v="Id1670"/>
    <s v="Mr. Bob "/>
    <n v="40.26"/>
    <x v="0"/>
    <n v="9.92"/>
    <x v="0"/>
    <s v="yes"/>
    <s v="No"/>
    <s v="No"/>
    <n v="0"/>
    <s v="No"/>
    <e v="#N/A"/>
    <x v="48"/>
    <e v="#N/A"/>
    <e v="#N/A"/>
    <e v="#N/A"/>
    <e v="#N/A"/>
  </r>
  <r>
    <s v="Id1671"/>
    <s v="Ms. Stephanie "/>
    <n v="25.6"/>
    <x v="1"/>
    <n v="6.03"/>
    <x v="1"/>
    <s v="No"/>
    <s v="No"/>
    <s v="Yes"/>
    <n v="1"/>
    <s v="No"/>
    <e v="#N/A"/>
    <x v="48"/>
    <e v="#N/A"/>
    <e v="#N/A"/>
    <e v="#N/A"/>
    <e v="#N/A"/>
  </r>
  <r>
    <s v="Id1672"/>
    <s v="Mr. Jake "/>
    <n v="33.549999999999997"/>
    <x v="0"/>
    <n v="10.9"/>
    <x v="0"/>
    <s v="yes"/>
    <s v="No"/>
    <s v="No"/>
    <n v="0"/>
    <s v="No"/>
    <e v="#N/A"/>
    <x v="48"/>
    <e v="#N/A"/>
    <e v="#N/A"/>
    <e v="#N/A"/>
    <e v="#N/A"/>
  </r>
  <r>
    <s v="Id1673"/>
    <s v="Ms. Alison "/>
    <n v="16.690000000000001"/>
    <x v="3"/>
    <n v="10.66"/>
    <x v="0"/>
    <s v="No"/>
    <s v="No"/>
    <s v="No"/>
    <n v="0"/>
    <s v="No"/>
    <e v="#N/A"/>
    <x v="48"/>
    <e v="#N/A"/>
    <e v="#N/A"/>
    <e v="#N/A"/>
    <e v="#N/A"/>
  </r>
  <r>
    <s v="Id1674"/>
    <s v="Ms. Lindsay "/>
    <n v="19.95"/>
    <x v="2"/>
    <n v="4.05"/>
    <x v="2"/>
    <s v="No"/>
    <s v="No"/>
    <s v="No"/>
    <n v="1"/>
    <s v="No"/>
    <e v="#N/A"/>
    <x v="48"/>
    <e v="#N/A"/>
    <e v="#N/A"/>
    <e v="#N/A"/>
    <e v="#N/A"/>
  </r>
  <r>
    <s v="Id1675"/>
    <s v="Mr. Guillaume "/>
    <n v="17.55"/>
    <x v="3"/>
    <n v="4.2300000000000004"/>
    <x v="2"/>
    <s v="No"/>
    <s v="No"/>
    <s v="No"/>
    <n v="2"/>
    <s v="No"/>
    <e v="#N/A"/>
    <x v="48"/>
    <e v="#N/A"/>
    <e v="#N/A"/>
    <e v="#N/A"/>
    <e v="#N/A"/>
  </r>
  <r>
    <s v="Id1676"/>
    <s v="Ms. Kaylee "/>
    <n v="22.01"/>
    <x v="2"/>
    <n v="5.01"/>
    <x v="2"/>
    <s v="No"/>
    <s v="No"/>
    <s v="No"/>
    <n v="1"/>
    <s v="No"/>
    <e v="#N/A"/>
    <x v="48"/>
    <e v="#N/A"/>
    <e v="#N/A"/>
    <e v="#N/A"/>
    <e v="#N/A"/>
  </r>
  <r>
    <s v="Id1677"/>
    <s v="Ms. Theresa "/>
    <n v="41.8"/>
    <x v="0"/>
    <n v="5.82"/>
    <x v="1"/>
    <s v="yes"/>
    <s v="No"/>
    <s v="Yes"/>
    <n v="1"/>
    <s v="No"/>
    <e v="#N/A"/>
    <x v="48"/>
    <e v="#N/A"/>
    <e v="#N/A"/>
    <e v="#N/A"/>
    <e v="#N/A"/>
  </r>
  <r>
    <s v="Id1678"/>
    <s v="Mr. Travis "/>
    <n v="19.170000000000002"/>
    <x v="2"/>
    <n v="7.94"/>
    <x v="0"/>
    <s v="No"/>
    <s v="No"/>
    <s v="No"/>
    <n v="0"/>
    <s v="No"/>
    <e v="#N/A"/>
    <x v="48"/>
    <e v="#N/A"/>
    <e v="#N/A"/>
    <e v="#N/A"/>
    <e v="#N/A"/>
  </r>
  <r>
    <s v="Id1679"/>
    <s v="Ms. Emma "/>
    <n v="32.799999999999997"/>
    <x v="0"/>
    <n v="6.16"/>
    <x v="1"/>
    <s v="yes"/>
    <s v="No"/>
    <s v="Yes"/>
    <n v="1"/>
    <s v="No"/>
    <e v="#N/A"/>
    <x v="48"/>
    <e v="#N/A"/>
    <e v="#N/A"/>
    <e v="#N/A"/>
    <e v="#N/A"/>
  </r>
  <r>
    <s v="Id1680"/>
    <s v="Ms. Linda "/>
    <n v="35.814999999999998"/>
    <x v="0"/>
    <n v="4.1500000000000004"/>
    <x v="2"/>
    <s v="No"/>
    <s v="No"/>
    <s v="No"/>
    <n v="1"/>
    <s v="No"/>
    <e v="#N/A"/>
    <x v="48"/>
    <e v="#N/A"/>
    <e v="#N/A"/>
    <e v="#N/A"/>
    <e v="#N/A"/>
  </r>
  <r>
    <s v="Id1681"/>
    <s v="Mr. Owen "/>
    <n v="24.3"/>
    <x v="2"/>
    <n v="6.23"/>
    <x v="1"/>
    <s v="No"/>
    <s v="No"/>
    <s v="No"/>
    <n v="0"/>
    <s v="No"/>
    <e v="#N/A"/>
    <x v="48"/>
    <e v="#N/A"/>
    <e v="#N/A"/>
    <e v="#N/A"/>
    <e v="#N/A"/>
  </r>
  <r>
    <s v="Id1682"/>
    <s v="Mr. Jacob "/>
    <n v="19.059999999999999"/>
    <x v="2"/>
    <n v="7.41"/>
    <x v="0"/>
    <s v="No"/>
    <s v="No"/>
    <s v="No"/>
    <n v="0"/>
    <s v="No"/>
    <e v="#N/A"/>
    <x v="48"/>
    <e v="#N/A"/>
    <e v="#N/A"/>
    <e v="#N/A"/>
    <e v="#N/A"/>
  </r>
  <r>
    <s v="Id1683"/>
    <s v="Ms. Jacqueline "/>
    <n v="33.25"/>
    <x v="0"/>
    <n v="5.62"/>
    <x v="2"/>
    <s v="yes"/>
    <s v="No"/>
    <s v="No"/>
    <n v="1"/>
    <s v="No"/>
    <e v="#N/A"/>
    <x v="48"/>
    <e v="#N/A"/>
    <e v="#N/A"/>
    <e v="#N/A"/>
    <e v="#N/A"/>
  </r>
  <r>
    <s v="Id1684"/>
    <s v="Mr. Yefeng "/>
    <n v="21.37"/>
    <x v="2"/>
    <n v="4.54"/>
    <x v="2"/>
    <s v="yes"/>
    <s v="No"/>
    <s v="Yes"/>
    <n v="1"/>
    <s v="No"/>
    <e v="#N/A"/>
    <x v="48"/>
    <e v="#N/A"/>
    <e v="#N/A"/>
    <e v="#N/A"/>
    <e v="#N/A"/>
  </r>
  <r>
    <s v="Id1685"/>
    <s v="Mr. Thomas "/>
    <n v="34.43"/>
    <x v="0"/>
    <n v="8.6199999999999992"/>
    <x v="0"/>
    <s v="yes"/>
    <s v="No"/>
    <s v="No"/>
    <n v="1"/>
    <s v="No"/>
    <e v="#N/A"/>
    <x v="48"/>
    <e v="#N/A"/>
    <e v="#N/A"/>
    <e v="#N/A"/>
    <e v="#N/A"/>
  </r>
  <r>
    <s v="Id1686"/>
    <s v="Mr. Ken "/>
    <n v="20.86"/>
    <x v="2"/>
    <n v="4.3600000000000003"/>
    <x v="2"/>
    <s v="yes"/>
    <s v="No"/>
    <s v="No"/>
    <n v="0"/>
    <s v="No"/>
    <e v="#N/A"/>
    <x v="48"/>
    <e v="#N/A"/>
    <e v="#N/A"/>
    <e v="#N/A"/>
    <e v="#N/A"/>
  </r>
  <r>
    <s v="Id1687"/>
    <s v="Ms. Annie "/>
    <n v="18.34"/>
    <x v="3"/>
    <n v="10.01"/>
    <x v="0"/>
    <s v="No"/>
    <s v="No"/>
    <s v="No"/>
    <n v="0"/>
    <s v="No"/>
    <e v="#N/A"/>
    <x v="48"/>
    <e v="#N/A"/>
    <e v="#N/A"/>
    <e v="#N/A"/>
    <e v="#N/A"/>
  </r>
  <r>
    <s v="Id1688"/>
    <s v="Mrs. Noel "/>
    <n v="34.15"/>
    <x v="0"/>
    <n v="5.42"/>
    <x v="2"/>
    <s v="No"/>
    <s v="No"/>
    <s v="No"/>
    <n v="0"/>
    <s v="No"/>
    <e v="#N/A"/>
    <x v="48"/>
    <e v="#N/A"/>
    <e v="#N/A"/>
    <e v="#N/A"/>
    <e v="#N/A"/>
  </r>
  <r>
    <s v="Id1689"/>
    <s v="Mr. Mark "/>
    <n v="18.350000000000001"/>
    <x v="3"/>
    <n v="5.12"/>
    <x v="2"/>
    <s v="No"/>
    <s v="No"/>
    <s v="No"/>
    <n v="0"/>
    <s v="No"/>
    <e v="#N/A"/>
    <x v="48"/>
    <e v="#N/A"/>
    <e v="#N/A"/>
    <e v="#N/A"/>
    <e v="#N/A"/>
  </r>
  <r>
    <s v="Id1690"/>
    <s v="Ms. Federica "/>
    <n v="22.13"/>
    <x v="2"/>
    <n v="9.1999999999999993"/>
    <x v="0"/>
    <s v="yes"/>
    <s v="No"/>
    <s v="No"/>
    <n v="0"/>
    <s v="No"/>
    <e v="#N/A"/>
    <x v="48"/>
    <e v="#N/A"/>
    <e v="#N/A"/>
    <e v="#N/A"/>
    <e v="#N/A"/>
  </r>
  <r>
    <s v="Id1691"/>
    <s v="Ms. Pamela "/>
    <n v="22.51"/>
    <x v="2"/>
    <n v="6.08"/>
    <x v="1"/>
    <s v="yes"/>
    <s v="No"/>
    <s v="No"/>
    <n v="1"/>
    <s v="No"/>
    <e v="#N/A"/>
    <x v="48"/>
    <e v="#N/A"/>
    <e v="#N/A"/>
    <e v="#N/A"/>
    <e v="#N/A"/>
  </r>
  <r>
    <s v="Id1692"/>
    <s v="Mr. Andrew "/>
    <n v="31"/>
    <x v="0"/>
    <n v="4.7699999999999996"/>
    <x v="2"/>
    <s v="No"/>
    <s v="No"/>
    <s v="No"/>
    <n v="1"/>
    <s v="No"/>
    <e v="#N/A"/>
    <x v="48"/>
    <e v="#N/A"/>
    <e v="#N/A"/>
    <e v="#N/A"/>
    <e v="#N/A"/>
  </r>
  <r>
    <s v="Id1693"/>
    <s v="Mr. Randall "/>
    <n v="28.27"/>
    <x v="1"/>
    <n v="4.62"/>
    <x v="2"/>
    <s v="No"/>
    <s v="No"/>
    <s v="No"/>
    <n v="1"/>
    <s v="No"/>
    <e v="#N/A"/>
    <x v="48"/>
    <e v="#N/A"/>
    <e v="#N/A"/>
    <e v="#N/A"/>
    <e v="#N/A"/>
  </r>
  <r>
    <s v="Id1694"/>
    <s v="Ms. Tracy "/>
    <n v="29.92"/>
    <x v="1"/>
    <n v="9.07"/>
    <x v="0"/>
    <s v="yes"/>
    <s v="No"/>
    <s v="No"/>
    <n v="1"/>
    <s v="No"/>
    <e v="#N/A"/>
    <x v="48"/>
    <e v="#N/A"/>
    <e v="#N/A"/>
    <e v="#N/A"/>
    <e v="#N/A"/>
  </r>
  <r>
    <s v="Id1695"/>
    <s v="Ms. Azelie "/>
    <n v="25.9"/>
    <x v="1"/>
    <n v="9.1199999999999992"/>
    <x v="0"/>
    <s v="yes"/>
    <s v="No"/>
    <s v="No"/>
    <n v="1"/>
    <s v="No"/>
    <e v="#N/A"/>
    <x v="48"/>
    <e v="#N/A"/>
    <e v="#N/A"/>
    <e v="#N/A"/>
    <e v="#N/A"/>
  </r>
  <r>
    <s v="Id1696"/>
    <s v="Ms. Monica "/>
    <n v="27.74"/>
    <x v="1"/>
    <n v="7.32"/>
    <x v="0"/>
    <s v="yes"/>
    <s v="No"/>
    <s v="No"/>
    <n v="1"/>
    <s v="No"/>
    <e v="#N/A"/>
    <x v="48"/>
    <e v="#N/A"/>
    <e v="#N/A"/>
    <e v="#N/A"/>
    <e v="#N/A"/>
  </r>
  <r>
    <s v="Id1697"/>
    <s v="Ms. Katarina "/>
    <n v="17.260000000000002"/>
    <x v="3"/>
    <n v="11.73"/>
    <x v="0"/>
    <s v="No"/>
    <s v="No"/>
    <s v="No"/>
    <n v="2"/>
    <s v="No"/>
    <e v="#N/A"/>
    <x v="48"/>
    <e v="#N/A"/>
    <e v="#N/A"/>
    <e v="#N/A"/>
    <e v="#N/A"/>
  </r>
  <r>
    <s v="Id1698"/>
    <s v="Ms. Jamie "/>
    <n v="19.855"/>
    <x v="2"/>
    <n v="6.64"/>
    <x v="0"/>
    <s v="yes"/>
    <s v="No"/>
    <s v="No"/>
    <n v="1"/>
    <s v="No"/>
    <e v="#N/A"/>
    <x v="48"/>
    <e v="#N/A"/>
    <e v="#N/A"/>
    <e v="#N/A"/>
    <e v="#N/A"/>
  </r>
  <r>
    <s v="Id1699"/>
    <s v="Mr. Brian "/>
    <n v="41.69"/>
    <x v="0"/>
    <n v="5.78"/>
    <x v="1"/>
    <s v="No"/>
    <s v="No"/>
    <s v="No"/>
    <n v="0"/>
    <s v="No"/>
    <e v="#N/A"/>
    <x v="48"/>
    <e v="#N/A"/>
    <e v="#N/A"/>
    <e v="#N/A"/>
    <e v="#N/A"/>
  </r>
  <r>
    <s v="Id1700"/>
    <s v="Ms. Stacey "/>
    <n v="16.12"/>
    <x v="3"/>
    <n v="10.45"/>
    <x v="0"/>
    <s v="No"/>
    <s v="No"/>
    <s v="No"/>
    <n v="0"/>
    <s v="No"/>
    <e v="#N/A"/>
    <x v="48"/>
    <e v="#N/A"/>
    <e v="#N/A"/>
    <e v="#N/A"/>
    <e v="#N/A"/>
  </r>
  <r>
    <s v="Id1701"/>
    <s v="Mr. Stephen "/>
    <n v="37.43"/>
    <x v="0"/>
    <n v="4.5199999999999996"/>
    <x v="2"/>
    <s v="No"/>
    <s v="No"/>
    <s v="No"/>
    <n v="1"/>
    <s v="No"/>
    <e v="#N/A"/>
    <x v="48"/>
    <e v="#N/A"/>
    <e v="#N/A"/>
    <e v="#N/A"/>
    <e v="#N/A"/>
  </r>
  <r>
    <s v="Id1702"/>
    <s v="Mr. Joshua "/>
    <n v="31.065000000000001"/>
    <x v="0"/>
    <n v="5.71"/>
    <x v="1"/>
    <s v="No"/>
    <s v="No"/>
    <s v="No"/>
    <n v="0"/>
    <s v="No"/>
    <e v="#N/A"/>
    <x v="48"/>
    <e v="#N/A"/>
    <e v="#N/A"/>
    <e v="#N/A"/>
    <e v="#N/A"/>
  </r>
  <r>
    <s v="Id1703"/>
    <s v="Mr. Josh "/>
    <n v="25.08"/>
    <x v="1"/>
    <n v="4.7699999999999996"/>
    <x v="2"/>
    <s v="No"/>
    <s v="No"/>
    <s v="No"/>
    <n v="0"/>
    <s v="No"/>
    <e v="#N/A"/>
    <x v="48"/>
    <e v="#N/A"/>
    <e v="#N/A"/>
    <e v="#N/A"/>
    <e v="#N/A"/>
  </r>
  <r>
    <s v="Id1704"/>
    <s v="Ms. Heather "/>
    <n v="15.2"/>
    <x v="3"/>
    <n v="7.81"/>
    <x v="0"/>
    <s v="yes"/>
    <s v="No"/>
    <s v="No"/>
    <n v="1"/>
    <s v="No"/>
    <e v="#N/A"/>
    <x v="48"/>
    <e v="#N/A"/>
    <e v="#N/A"/>
    <e v="#N/A"/>
    <e v="#N/A"/>
  </r>
  <r>
    <s v="Id1705"/>
    <s v="Mr. James "/>
    <n v="22.34"/>
    <x v="2"/>
    <n v="5.19"/>
    <x v="2"/>
    <s v="yes"/>
    <s v="No"/>
    <s v="No"/>
    <n v="0"/>
    <s v="No"/>
    <e v="#N/A"/>
    <x v="48"/>
    <e v="#N/A"/>
    <e v="#N/A"/>
    <e v="#N/A"/>
    <e v="#N/A"/>
  </r>
  <r>
    <s v="Id1706"/>
    <s v="Ms. Kim "/>
    <n v="40.15"/>
    <x v="0"/>
    <n v="5.93"/>
    <x v="1"/>
    <s v="No"/>
    <s v="No"/>
    <s v="No"/>
    <n v="1"/>
    <s v="No"/>
    <e v="#N/A"/>
    <x v="48"/>
    <e v="#N/A"/>
    <e v="#N/A"/>
    <e v="#N/A"/>
    <e v="#N/A"/>
  </r>
  <r>
    <s v="Id1707"/>
    <s v="Ms. Marie "/>
    <n v="37.729999999999997"/>
    <x v="0"/>
    <n v="6.29"/>
    <x v="1"/>
    <s v="No"/>
    <s v="No"/>
    <s v="No"/>
    <n v="1"/>
    <s v="No"/>
    <e v="#N/A"/>
    <x v="48"/>
    <e v="#N/A"/>
    <e v="#N/A"/>
    <e v="#N/A"/>
    <e v="#N/A"/>
  </r>
  <r>
    <s v="Id1708"/>
    <s v="Mr. Dariusz "/>
    <n v="25.35"/>
    <x v="1"/>
    <n v="4.9000000000000004"/>
    <x v="2"/>
    <s v="No"/>
    <s v="No"/>
    <s v="No"/>
    <n v="0"/>
    <s v="No"/>
    <e v="#N/A"/>
    <x v="48"/>
    <e v="#N/A"/>
    <e v="#N/A"/>
    <e v="#N/A"/>
    <e v="#N/A"/>
  </r>
  <r>
    <s v="Id1709"/>
    <s v="Ms. Jessica "/>
    <n v="26.41"/>
    <x v="1"/>
    <n v="5.07"/>
    <x v="2"/>
    <s v="yes"/>
    <s v="No"/>
    <s v="No"/>
    <n v="1"/>
    <s v="No"/>
    <e v="#N/A"/>
    <x v="48"/>
    <e v="#N/A"/>
    <e v="#N/A"/>
    <e v="#N/A"/>
    <e v="#N/A"/>
  </r>
  <r>
    <s v="Id1710"/>
    <s v="Ms. Kristen "/>
    <n v="27.6"/>
    <x v="1"/>
    <n v="5.33"/>
    <x v="2"/>
    <s v="No"/>
    <s v="No"/>
    <s v="No"/>
    <n v="1"/>
    <s v="No"/>
    <e v="#N/A"/>
    <x v="48"/>
    <e v="#N/A"/>
    <e v="#N/A"/>
    <e v="#N/A"/>
    <e v="#N/A"/>
  </r>
  <r>
    <s v="Id1711"/>
    <s v="  "/>
    <n v="33.82"/>
    <x v="0"/>
    <n v="8.93"/>
    <x v="0"/>
    <s v="yes"/>
    <s v="No"/>
    <s v="No"/>
    <n v="1"/>
    <s v="No"/>
    <e v="#N/A"/>
    <x v="48"/>
    <e v="#N/A"/>
    <e v="#N/A"/>
    <e v="#N/A"/>
    <e v="#N/A"/>
  </r>
  <r>
    <s v="Id1712"/>
    <s v="Ms. Cynthia "/>
    <n v="32.9"/>
    <x v="0"/>
    <n v="4.3499999999999996"/>
    <x v="2"/>
    <s v="No"/>
    <s v="No"/>
    <s v="No"/>
    <n v="0"/>
    <s v="No"/>
    <e v="#N/A"/>
    <x v="48"/>
    <e v="#N/A"/>
    <e v="#N/A"/>
    <e v="#N/A"/>
    <e v="#N/A"/>
  </r>
  <r>
    <s v="Id1713"/>
    <s v="Mr. Tyler "/>
    <n v="30.875"/>
    <x v="0"/>
    <n v="9.5399999999999991"/>
    <x v="0"/>
    <s v="yes"/>
    <s v="No"/>
    <s v="No"/>
    <n v="1"/>
    <s v="No"/>
    <e v="#N/A"/>
    <x v="48"/>
    <e v="#N/A"/>
    <e v="#N/A"/>
    <e v="#N/A"/>
    <e v="#N/A"/>
  </r>
  <r>
    <s v="Id1714"/>
    <s v="Ms. Holly "/>
    <n v="32.64"/>
    <x v="0"/>
    <n v="5.91"/>
    <x v="1"/>
    <s v="No"/>
    <s v="No"/>
    <s v="No"/>
    <n v="0"/>
    <s v="No"/>
    <e v="#N/A"/>
    <x v="48"/>
    <e v="#N/A"/>
    <e v="#N/A"/>
    <e v="#N/A"/>
    <e v="#N/A"/>
  </r>
  <r>
    <s v="Id1715"/>
    <s v="Ms. Kristen "/>
    <n v="22.135000000000002"/>
    <x v="2"/>
    <n v="5.0999999999999996"/>
    <x v="2"/>
    <s v="No"/>
    <s v="No"/>
    <s v="No"/>
    <n v="0"/>
    <s v="No"/>
    <e v="#N/A"/>
    <x v="48"/>
    <e v="#N/A"/>
    <e v="#N/A"/>
    <e v="#N/A"/>
    <e v="#N/A"/>
  </r>
  <r>
    <s v="Id1716"/>
    <s v="Mr. Thomas "/>
    <n v="16.53"/>
    <x v="3"/>
    <n v="5.08"/>
    <x v="2"/>
    <s v="No"/>
    <s v="No"/>
    <s v="No"/>
    <n v="2"/>
    <s v="No"/>
    <e v="#N/A"/>
    <x v="48"/>
    <e v="#N/A"/>
    <e v="#N/A"/>
    <e v="#N/A"/>
    <e v="#N/A"/>
  </r>
  <r>
    <s v="Id1717"/>
    <s v="Ms. Tricity "/>
    <n v="32.774999999999999"/>
    <x v="0"/>
    <n v="4.75"/>
    <x v="2"/>
    <s v="No"/>
    <s v="No"/>
    <s v="No"/>
    <n v="0"/>
    <s v="No"/>
    <e v="#N/A"/>
    <x v="48"/>
    <e v="#N/A"/>
    <e v="#N/A"/>
    <e v="#N/A"/>
    <e v="#N/A"/>
  </r>
  <r>
    <s v="Id1718"/>
    <s v="Ms. Sarah "/>
    <n v="30.9"/>
    <x v="0"/>
    <n v="6.05"/>
    <x v="1"/>
    <s v="No"/>
    <s v="No"/>
    <s v="No"/>
    <n v="1"/>
    <s v="No"/>
    <e v="#N/A"/>
    <x v="48"/>
    <e v="#N/A"/>
    <e v="#N/A"/>
    <e v="#N/A"/>
    <e v="#N/A"/>
  </r>
  <r>
    <s v="Id1719"/>
    <s v="Ms. Lisa "/>
    <n v="15.58"/>
    <x v="3"/>
    <n v="11.56"/>
    <x v="0"/>
    <s v="No"/>
    <s v="No"/>
    <s v="No"/>
    <n v="0"/>
    <s v="No"/>
    <e v="#N/A"/>
    <x v="48"/>
    <e v="#N/A"/>
    <e v="#N/A"/>
    <e v="#N/A"/>
    <e v="#N/A"/>
  </r>
  <r>
    <s v="Id1720"/>
    <s v="Ms. Tracy "/>
    <n v="26.315000000000001"/>
    <x v="1"/>
    <n v="5.76"/>
    <x v="1"/>
    <s v="No"/>
    <s v="No"/>
    <s v="No"/>
    <n v="0"/>
    <s v="No"/>
    <e v="#N/A"/>
    <x v="48"/>
    <e v="#N/A"/>
    <e v="#N/A"/>
    <e v="#N/A"/>
    <e v="#N/A"/>
  </r>
  <r>
    <s v="Id1721"/>
    <s v="Mr. Patrick "/>
    <n v="35.61"/>
    <x v="0"/>
    <n v="5.65"/>
    <x v="2"/>
    <s v="No"/>
    <s v="yes"/>
    <s v="No"/>
    <n v="1"/>
    <s v="No"/>
    <e v="#N/A"/>
    <x v="48"/>
    <e v="#N/A"/>
    <e v="#N/A"/>
    <e v="#N/A"/>
    <e v="#N/A"/>
  </r>
  <r>
    <s v="Id1722"/>
    <s v="Mr. Trent "/>
    <n v="37.56"/>
    <x v="0"/>
    <n v="5.88"/>
    <x v="1"/>
    <s v="No"/>
    <s v="yes"/>
    <s v="No"/>
    <n v="1"/>
    <s v="No"/>
    <e v="#N/A"/>
    <x v="48"/>
    <e v="#N/A"/>
    <e v="#N/A"/>
    <e v="#N/A"/>
    <e v="#N/A"/>
  </r>
  <r>
    <s v="Id1723"/>
    <s v="Ms. Julie "/>
    <n v="15.49"/>
    <x v="3"/>
    <n v="9.6"/>
    <x v="0"/>
    <s v="No"/>
    <s v="No"/>
    <s v="No"/>
    <n v="0"/>
    <s v="No"/>
    <e v="#N/A"/>
    <x v="48"/>
    <e v="#N/A"/>
    <e v="#N/A"/>
    <e v="#N/A"/>
    <e v="#N/A"/>
  </r>
  <r>
    <s v="Id1724"/>
    <s v="Mr. Sawomir "/>
    <n v="23.48"/>
    <x v="2"/>
    <n v="6.24"/>
    <x v="1"/>
    <s v="No"/>
    <s v="No"/>
    <s v="No"/>
    <n v="1"/>
    <s v="No"/>
    <e v="#N/A"/>
    <x v="48"/>
    <e v="#N/A"/>
    <e v="#N/A"/>
    <e v="#N/A"/>
    <e v="#N/A"/>
  </r>
  <r>
    <s v="Id1725"/>
    <s v="Ms. Micah "/>
    <n v="30.02"/>
    <x v="0"/>
    <n v="7.63"/>
    <x v="0"/>
    <s v="yes"/>
    <s v="No"/>
    <s v="No"/>
    <n v="1"/>
    <s v="No"/>
    <e v="#N/A"/>
    <x v="48"/>
    <e v="#N/A"/>
    <e v="#N/A"/>
    <e v="#N/A"/>
    <e v="#N/A"/>
  </r>
  <r>
    <s v="Id1726"/>
    <s v="Ms. Kelly "/>
    <n v="26.885000000000002"/>
    <x v="1"/>
    <n v="8.66"/>
    <x v="0"/>
    <s v="yes"/>
    <s v="No"/>
    <s v="No"/>
    <n v="1"/>
    <s v="No"/>
    <e v="#N/A"/>
    <x v="48"/>
    <e v="#N/A"/>
    <e v="#N/A"/>
    <e v="#N/A"/>
    <e v="#N/A"/>
  </r>
  <r>
    <s v="Id1727"/>
    <s v="Ms. Lindsay "/>
    <n v="25.84"/>
    <x v="1"/>
    <n v="8.5500000000000007"/>
    <x v="0"/>
    <s v="yes"/>
    <s v="No"/>
    <s v="No"/>
    <n v="1"/>
    <s v="No"/>
    <e v="#N/A"/>
    <x v="48"/>
    <e v="#N/A"/>
    <e v="#N/A"/>
    <e v="#N/A"/>
    <e v="#N/A"/>
  </r>
  <r>
    <s v="Id1728"/>
    <s v="Mr. Austen "/>
    <n v="27.454999999999998"/>
    <x v="1"/>
    <n v="4.54"/>
    <x v="2"/>
    <s v="No"/>
    <s v="No"/>
    <s v="No"/>
    <n v="0"/>
    <s v="No"/>
    <e v="#N/A"/>
    <x v="48"/>
    <e v="#N/A"/>
    <e v="#N/A"/>
    <e v="#N/A"/>
    <e v="#N/A"/>
  </r>
  <r>
    <s v="Id1729"/>
    <s v="Mr. Tory "/>
    <n v="24.605"/>
    <x v="2"/>
    <n v="5.7"/>
    <x v="1"/>
    <s v="No"/>
    <s v="No"/>
    <s v="No"/>
    <n v="0"/>
    <s v="No"/>
    <e v="#N/A"/>
    <x v="48"/>
    <e v="#N/A"/>
    <e v="#N/A"/>
    <e v="#N/A"/>
    <e v="#N/A"/>
  </r>
  <r>
    <s v="Id1730"/>
    <s v="Mr. Robert "/>
    <n v="30.8"/>
    <x v="0"/>
    <n v="5.07"/>
    <x v="2"/>
    <s v="No"/>
    <s v="No"/>
    <s v="No"/>
    <n v="0"/>
    <s v="No"/>
    <e v="#N/A"/>
    <x v="48"/>
    <e v="#N/A"/>
    <e v="#N/A"/>
    <e v="#N/A"/>
    <e v="#N/A"/>
  </r>
  <r>
    <s v="Id1731"/>
    <s v="Ms. Steph "/>
    <n v="34.799999999999997"/>
    <x v="0"/>
    <n v="4.38"/>
    <x v="2"/>
    <s v="No"/>
    <s v="No"/>
    <s v="No"/>
    <n v="1"/>
    <s v="No"/>
    <e v="#N/A"/>
    <x v="48"/>
    <e v="#N/A"/>
    <e v="#N/A"/>
    <e v="#N/A"/>
    <e v="#N/A"/>
  </r>
  <r>
    <s v="Id1732"/>
    <s v="Ms. Kate "/>
    <n v="34.21"/>
    <x v="0"/>
    <n v="4.54"/>
    <x v="2"/>
    <s v="No"/>
    <s v="No"/>
    <s v="No"/>
    <n v="1"/>
    <s v="No"/>
    <e v="#N/A"/>
    <x v="48"/>
    <e v="#N/A"/>
    <e v="#N/A"/>
    <e v="#N/A"/>
    <e v="#N/A"/>
  </r>
  <r>
    <s v="Id1733"/>
    <s v="Ms. Kristina "/>
    <n v="31"/>
    <x v="0"/>
    <n v="5.38"/>
    <x v="2"/>
    <s v="No"/>
    <s v="No"/>
    <s v="No"/>
    <n v="1"/>
    <s v="No"/>
    <e v="#N/A"/>
    <x v="48"/>
    <e v="#N/A"/>
    <e v="#N/A"/>
    <e v="#N/A"/>
    <e v="#N/A"/>
  </r>
  <r>
    <s v="Id1734"/>
    <s v="Ms. Flo "/>
    <n v="26.125"/>
    <x v="1"/>
    <n v="5.55"/>
    <x v="2"/>
    <s v="No"/>
    <s v="No"/>
    <s v="No"/>
    <n v="1"/>
    <s v="No"/>
    <e v="#N/A"/>
    <x v="48"/>
    <e v="#N/A"/>
    <e v="#N/A"/>
    <e v="#N/A"/>
    <e v="#N/A"/>
  </r>
  <r>
    <s v="Id1735"/>
    <s v="Mrs. Sarah "/>
    <n v="30.13"/>
    <x v="0"/>
    <n v="4.03"/>
    <x v="2"/>
    <s v="yes"/>
    <s v="No"/>
    <s v="No"/>
    <n v="1"/>
    <s v="No"/>
    <e v="#N/A"/>
    <x v="48"/>
    <e v="#N/A"/>
    <e v="#N/A"/>
    <e v="#N/A"/>
    <e v="#N/A"/>
  </r>
  <r>
    <s v="Id1736"/>
    <s v="Ms. Anabel "/>
    <n v="34.19"/>
    <x v="0"/>
    <n v="4.1900000000000004"/>
    <x v="2"/>
    <s v="No"/>
    <s v="No"/>
    <s v="No"/>
    <n v="0"/>
    <s v="No"/>
    <e v="#N/A"/>
    <x v="48"/>
    <e v="#N/A"/>
    <e v="#N/A"/>
    <e v="#N/A"/>
    <e v="#N/A"/>
  </r>
  <r>
    <s v="Id1737"/>
    <s v="Mr. Ian "/>
    <n v="22.515000000000001"/>
    <x v="2"/>
    <n v="4.37"/>
    <x v="2"/>
    <s v="No"/>
    <s v="No"/>
    <s v="Yes"/>
    <n v="1"/>
    <s v="No"/>
    <e v="#N/A"/>
    <x v="48"/>
    <e v="#N/A"/>
    <e v="#N/A"/>
    <e v="#N/A"/>
    <e v="#N/A"/>
  </r>
  <r>
    <s v="Id1738"/>
    <s v="Mr. Alex "/>
    <n v="18.239999999999998"/>
    <x v="3"/>
    <n v="5.31"/>
    <x v="2"/>
    <s v="yes"/>
    <s v="No"/>
    <s v="Yes"/>
    <n v="1"/>
    <s v="No"/>
    <e v="#N/A"/>
    <x v="48"/>
    <e v="#N/A"/>
    <e v="#N/A"/>
    <e v="#N/A"/>
    <e v="#N/A"/>
  </r>
  <r>
    <s v="Id1739"/>
    <s v="Mr. Richard "/>
    <n v="37.28"/>
    <x v="0"/>
    <n v="4.66"/>
    <x v="2"/>
    <s v="No"/>
    <s v="yes"/>
    <s v="No"/>
    <n v="1"/>
    <s v="No"/>
    <e v="#N/A"/>
    <x v="48"/>
    <e v="#N/A"/>
    <e v="#N/A"/>
    <e v="#N/A"/>
    <e v="#N/A"/>
  </r>
  <r>
    <s v="Id1740"/>
    <s v="Ms. Jacqueline "/>
    <n v="18.2"/>
    <x v="3"/>
    <n v="6.19"/>
    <x v="1"/>
    <s v="No"/>
    <s v="No"/>
    <s v="Yes"/>
    <n v="1"/>
    <s v="No"/>
    <e v="#N/A"/>
    <x v="48"/>
    <e v="#N/A"/>
    <e v="#N/A"/>
    <e v="#N/A"/>
    <e v="#N/A"/>
  </r>
  <r>
    <s v="Id1741"/>
    <s v="Ms. Cindy "/>
    <n v="20.53"/>
    <x v="2"/>
    <n v="4.8600000000000003"/>
    <x v="2"/>
    <s v="No"/>
    <s v="No"/>
    <s v="No"/>
    <n v="1"/>
    <s v="No"/>
    <e v="#N/A"/>
    <x v="48"/>
    <e v="#N/A"/>
    <e v="#N/A"/>
    <e v="#N/A"/>
    <e v="#N/A"/>
  </r>
  <r>
    <s v="Id1742"/>
    <s v="Ms. Marcia "/>
    <n v="23.79"/>
    <x v="2"/>
    <n v="4.74"/>
    <x v="2"/>
    <s v="No"/>
    <s v="No"/>
    <s v="No"/>
    <n v="0"/>
    <s v="No"/>
    <e v="#N/A"/>
    <x v="48"/>
    <e v="#N/A"/>
    <e v="#N/A"/>
    <e v="#N/A"/>
    <e v="#N/A"/>
  </r>
  <r>
    <s v="Id1743"/>
    <s v="Ms. Samantha "/>
    <n v="29.8"/>
    <x v="1"/>
    <n v="6.03"/>
    <x v="1"/>
    <s v="No"/>
    <s v="No"/>
    <s v="No"/>
    <n v="0"/>
    <s v="No"/>
    <e v="#N/A"/>
    <x v="48"/>
    <e v="#N/A"/>
    <e v="#N/A"/>
    <e v="#N/A"/>
    <e v="#N/A"/>
  </r>
  <r>
    <s v="Id1744"/>
    <s v="Ms. Katie "/>
    <n v="31.54"/>
    <x v="0"/>
    <n v="4.71"/>
    <x v="2"/>
    <s v="No"/>
    <s v="No"/>
    <s v="No"/>
    <n v="0"/>
    <s v="No"/>
    <e v="#N/A"/>
    <x v="48"/>
    <e v="#N/A"/>
    <e v="#N/A"/>
    <e v="#N/A"/>
    <e v="#N/A"/>
  </r>
  <r>
    <s v="Id1745"/>
    <s v="Mr. John "/>
    <n v="20.82"/>
    <x v="2"/>
    <n v="5.55"/>
    <x v="2"/>
    <s v="No"/>
    <s v="No"/>
    <s v="No"/>
    <n v="1"/>
    <s v="No"/>
    <e v="#N/A"/>
    <x v="48"/>
    <e v="#N/A"/>
    <e v="#N/A"/>
    <e v="#N/A"/>
    <e v="#N/A"/>
  </r>
  <r>
    <s v="Id1746"/>
    <s v="Ms. Rachel "/>
    <n v="38.83"/>
    <x v="0"/>
    <n v="4.78"/>
    <x v="2"/>
    <s v="No"/>
    <s v="No"/>
    <s v="Yes"/>
    <n v="1"/>
    <s v="No"/>
    <e v="#N/A"/>
    <x v="48"/>
    <e v="#N/A"/>
    <e v="#N/A"/>
    <e v="#N/A"/>
    <e v="#N/A"/>
  </r>
  <r>
    <s v="Id1747"/>
    <s v="Ms. Isabelle "/>
    <n v="23.44"/>
    <x v="2"/>
    <n v="4.6500000000000004"/>
    <x v="2"/>
    <s v="yes"/>
    <s v="No"/>
    <s v="No"/>
    <n v="1"/>
    <s v="No"/>
    <e v="#N/A"/>
    <x v="48"/>
    <e v="#N/A"/>
    <e v="#N/A"/>
    <e v="#N/A"/>
    <e v="#N/A"/>
  </r>
  <r>
    <s v="Id1748"/>
    <s v="Mr. Neil "/>
    <n v="24.13"/>
    <x v="2"/>
    <n v="5.2"/>
    <x v="2"/>
    <s v="No"/>
    <s v="No"/>
    <s v="No"/>
    <n v="1"/>
    <s v="No"/>
    <e v="#N/A"/>
    <x v="48"/>
    <e v="#N/A"/>
    <e v="#N/A"/>
    <e v="#N/A"/>
    <e v="#N/A"/>
  </r>
  <r>
    <s v="Id1749"/>
    <s v="Mr. Tom "/>
    <n v="42.13"/>
    <x v="0"/>
    <n v="4.54"/>
    <x v="2"/>
    <s v="yes"/>
    <s v="No"/>
    <s v="No"/>
    <n v="1"/>
    <s v="No"/>
    <e v="#N/A"/>
    <x v="48"/>
    <e v="#N/A"/>
    <e v="#N/A"/>
    <e v="#N/A"/>
    <e v="#N/A"/>
  </r>
  <r>
    <s v="Id1750"/>
    <s v="Mr. Nathan "/>
    <n v="17.86"/>
    <x v="3"/>
    <n v="4.1100000000000003"/>
    <x v="2"/>
    <s v="No"/>
    <s v="No"/>
    <s v="No"/>
    <n v="1"/>
    <s v="No"/>
    <e v="#N/A"/>
    <x v="48"/>
    <e v="#N/A"/>
    <e v="#N/A"/>
    <e v="#N/A"/>
    <e v="#N/A"/>
  </r>
  <r>
    <s v="Id1751"/>
    <s v="Mrs. Kelli "/>
    <n v="32.78"/>
    <x v="0"/>
    <n v="4.63"/>
    <x v="2"/>
    <s v="No"/>
    <s v="No"/>
    <s v="No"/>
    <n v="0"/>
    <s v="No"/>
    <e v="#N/A"/>
    <x v="48"/>
    <e v="#N/A"/>
    <e v="#N/A"/>
    <e v="#N/A"/>
    <e v="#N/A"/>
  </r>
  <r>
    <s v="Id1752"/>
    <s v="Mr. Scott "/>
    <n v="23.9"/>
    <x v="2"/>
    <n v="6.06"/>
    <x v="1"/>
    <s v="yes"/>
    <s v="No"/>
    <s v="Yes"/>
    <n v="1"/>
    <s v="No"/>
    <e v="#N/A"/>
    <x v="48"/>
    <e v="#N/A"/>
    <e v="#N/A"/>
    <e v="#N/A"/>
    <e v="#N/A"/>
  </r>
  <r>
    <s v="Id1753"/>
    <s v="Mr. Grant "/>
    <n v="15.47"/>
    <x v="3"/>
    <n v="8.43"/>
    <x v="0"/>
    <s v="No"/>
    <s v="No"/>
    <s v="No"/>
    <n v="0"/>
    <s v="No"/>
    <e v="#N/A"/>
    <x v="48"/>
    <e v="#N/A"/>
    <e v="#N/A"/>
    <e v="#N/A"/>
    <e v="#N/A"/>
  </r>
  <r>
    <s v="Id1754"/>
    <s v="Mr. Jonathan "/>
    <n v="28.54"/>
    <x v="1"/>
    <n v="5.51"/>
    <x v="2"/>
    <s v="No"/>
    <s v="No"/>
    <s v="Yes"/>
    <n v="1"/>
    <s v="No"/>
    <e v="#N/A"/>
    <x v="48"/>
    <e v="#N/A"/>
    <e v="#N/A"/>
    <e v="#N/A"/>
    <e v="#N/A"/>
  </r>
  <r>
    <s v="Id1755"/>
    <s v="Ms. Rachael "/>
    <n v="18.54"/>
    <x v="2"/>
    <n v="4.95"/>
    <x v="2"/>
    <s v="No"/>
    <s v="No"/>
    <s v="No"/>
    <n v="0"/>
    <s v="No"/>
    <e v="#N/A"/>
    <x v="48"/>
    <e v="#N/A"/>
    <e v="#N/A"/>
    <e v="#N/A"/>
    <e v="#N/A"/>
  </r>
  <r>
    <s v="Id1756"/>
    <s v="Ms. Pilar "/>
    <n v="32.18"/>
    <x v="0"/>
    <n v="6.44"/>
    <x v="1"/>
    <s v="yes"/>
    <s v="No"/>
    <s v="Yes"/>
    <n v="1"/>
    <s v="No"/>
    <e v="#N/A"/>
    <x v="48"/>
    <e v="#N/A"/>
    <e v="#N/A"/>
    <e v="#N/A"/>
    <e v="#N/A"/>
  </r>
  <r>
    <s v="Id1757"/>
    <s v="Mr. Kyle "/>
    <n v="37.380000000000003"/>
    <x v="0"/>
    <n v="6.05"/>
    <x v="1"/>
    <s v="yes"/>
    <s v="No"/>
    <s v="No"/>
    <n v="0"/>
    <s v="No"/>
    <e v="#N/A"/>
    <x v="48"/>
    <e v="#N/A"/>
    <e v="#N/A"/>
    <e v="#N/A"/>
    <e v="#N/A"/>
  </r>
  <r>
    <s v="Id1758"/>
    <s v="  "/>
    <n v="31.12"/>
    <x v="0"/>
    <n v="4.76"/>
    <x v="2"/>
    <s v="yes"/>
    <s v="No"/>
    <s v="Yes"/>
    <n v="1"/>
    <s v="No"/>
    <e v="#N/A"/>
    <x v="48"/>
    <e v="#N/A"/>
    <e v="#N/A"/>
    <e v="#N/A"/>
    <e v="#N/A"/>
  </r>
  <r>
    <s v="Id1759"/>
    <s v="Mr. David "/>
    <n v="22.01"/>
    <x v="2"/>
    <n v="6.72"/>
    <x v="0"/>
    <s v="yes"/>
    <s v="No"/>
    <s v="No"/>
    <n v="1"/>
    <s v="No"/>
    <e v="#N/A"/>
    <x v="48"/>
    <e v="#N/A"/>
    <e v="#N/A"/>
    <e v="#N/A"/>
    <e v="#N/A"/>
  </r>
  <r>
    <s v="Id1760"/>
    <s v="Mr. Masahiro "/>
    <n v="27.645"/>
    <x v="1"/>
    <n v="5.7"/>
    <x v="1"/>
    <s v="No"/>
    <s v="No"/>
    <s v="No"/>
    <n v="0"/>
    <s v="No"/>
    <e v="#N/A"/>
    <x v="48"/>
    <e v="#N/A"/>
    <e v="#N/A"/>
    <e v="#N/A"/>
    <e v="#N/A"/>
  </r>
  <r>
    <s v="Id1761"/>
    <s v="Mr. Logan "/>
    <n v="29.64"/>
    <x v="1"/>
    <n v="5.31"/>
    <x v="2"/>
    <s v="yes"/>
    <s v="No"/>
    <s v="No"/>
    <n v="0"/>
    <s v="No"/>
    <e v="#N/A"/>
    <x v="48"/>
    <e v="#N/A"/>
    <e v="#N/A"/>
    <e v="#N/A"/>
    <e v="#N/A"/>
  </r>
  <r>
    <s v="Id1762"/>
    <s v="Ms. Stephanie "/>
    <n v="33.700000000000003"/>
    <x v="0"/>
    <n v="4.32"/>
    <x v="2"/>
    <s v="yes"/>
    <s v="No"/>
    <s v="No"/>
    <n v="1"/>
    <s v="No"/>
    <e v="#N/A"/>
    <x v="48"/>
    <e v="#N/A"/>
    <e v="#N/A"/>
    <e v="#N/A"/>
    <e v="#N/A"/>
  </r>
  <r>
    <s v="Id1763"/>
    <s v="Ms. Angela "/>
    <n v="27.5"/>
    <x v="1"/>
    <n v="4.2300000000000004"/>
    <x v="2"/>
    <s v="yes"/>
    <s v="No"/>
    <s v="No"/>
    <n v="1"/>
    <s v="No"/>
    <e v="#N/A"/>
    <x v="48"/>
    <e v="#N/A"/>
    <e v="#N/A"/>
    <e v="#N/A"/>
    <e v="#N/A"/>
  </r>
  <r>
    <s v="Id1764"/>
    <s v="Ms. Britt "/>
    <n v="16.12"/>
    <x v="3"/>
    <n v="6.09"/>
    <x v="1"/>
    <s v="No"/>
    <s v="No"/>
    <s v="No"/>
    <n v="0"/>
    <s v="No"/>
    <e v="#N/A"/>
    <x v="48"/>
    <e v="#N/A"/>
    <e v="#N/A"/>
    <e v="#N/A"/>
    <e v="#N/A"/>
  </r>
  <r>
    <s v="Id1765"/>
    <s v="Ms. Joyce "/>
    <n v="26.73"/>
    <x v="1"/>
    <n v="4.74"/>
    <x v="2"/>
    <s v="yes"/>
    <s v="No"/>
    <s v="No"/>
    <n v="1"/>
    <s v="No"/>
    <e v="#N/A"/>
    <x v="48"/>
    <e v="#N/A"/>
    <e v="#N/A"/>
    <e v="#N/A"/>
    <e v="#N/A"/>
  </r>
  <r>
    <s v="Id1766"/>
    <s v="Mr. Ben "/>
    <n v="37.25"/>
    <x v="0"/>
    <n v="6.23"/>
    <x v="1"/>
    <s v="yes"/>
    <s v="No"/>
    <s v="No"/>
    <n v="0"/>
    <s v="No"/>
    <e v="#N/A"/>
    <x v="48"/>
    <e v="#N/A"/>
    <e v="#N/A"/>
    <e v="#N/A"/>
    <e v="#N/A"/>
  </r>
  <r>
    <s v="Id1767"/>
    <s v="Ms. Sarah "/>
    <n v="23.56"/>
    <x v="2"/>
    <n v="5.45"/>
    <x v="2"/>
    <s v="yes"/>
    <s v="No"/>
    <s v="No"/>
    <n v="1"/>
    <s v="No"/>
    <e v="#N/A"/>
    <x v="48"/>
    <e v="#N/A"/>
    <e v="#N/A"/>
    <e v="#N/A"/>
    <e v="#N/A"/>
  </r>
  <r>
    <s v="Id1768"/>
    <s v="Ms. Sarah "/>
    <n v="15.84"/>
    <x v="3"/>
    <n v="10.34"/>
    <x v="0"/>
    <s v="No"/>
    <s v="No"/>
    <s v="No"/>
    <n v="2"/>
    <s v="No"/>
    <e v="#N/A"/>
    <x v="48"/>
    <e v="#N/A"/>
    <e v="#N/A"/>
    <e v="#N/A"/>
    <e v="#N/A"/>
  </r>
  <r>
    <s v="Id1769"/>
    <s v="Ms. Katie "/>
    <n v="36.630000000000003"/>
    <x v="0"/>
    <n v="5.15"/>
    <x v="2"/>
    <s v="No"/>
    <s v="No"/>
    <s v="No"/>
    <n v="0"/>
    <s v="No"/>
    <e v="#N/A"/>
    <x v="48"/>
    <e v="#N/A"/>
    <e v="#N/A"/>
    <e v="#N/A"/>
    <e v="#N/A"/>
  </r>
  <r>
    <s v="Id1770"/>
    <s v="Ms. Michaela "/>
    <n v="16.47"/>
    <x v="3"/>
    <n v="11.72"/>
    <x v="0"/>
    <s v="No"/>
    <s v="No"/>
    <s v="No"/>
    <n v="0"/>
    <s v="No"/>
    <e v="#N/A"/>
    <x v="48"/>
    <e v="#N/A"/>
    <e v="#N/A"/>
    <e v="#N/A"/>
    <e v="#N/A"/>
  </r>
  <r>
    <s v="Id1771"/>
    <s v="Ms. Shalaleh "/>
    <n v="25.8"/>
    <x v="1"/>
    <n v="5.29"/>
    <x v="2"/>
    <s v="No"/>
    <s v="No"/>
    <s v="No"/>
    <n v="0"/>
    <s v="No"/>
    <e v="#N/A"/>
    <x v="48"/>
    <e v="#N/A"/>
    <e v="#N/A"/>
    <e v="#N/A"/>
    <e v="#N/A"/>
  </r>
  <r>
    <s v="Id1772"/>
    <s v="Ms. Karen "/>
    <n v="23.6"/>
    <x v="2"/>
    <n v="4.33"/>
    <x v="2"/>
    <s v="No"/>
    <s v="No"/>
    <s v="No"/>
    <n v="0"/>
    <s v="No"/>
    <e v="#N/A"/>
    <x v="48"/>
    <e v="#N/A"/>
    <e v="#N/A"/>
    <e v="#N/A"/>
    <e v="#N/A"/>
  </r>
  <r>
    <s v="Id1773"/>
    <s v="Ms. Zuzana "/>
    <n v="32.11"/>
    <x v="0"/>
    <n v="6.24"/>
    <x v="1"/>
    <s v="No"/>
    <s v="No"/>
    <s v="Yes"/>
    <n v="1"/>
    <s v="No"/>
    <e v="#N/A"/>
    <x v="48"/>
    <e v="#N/A"/>
    <e v="#N/A"/>
    <e v="#N/A"/>
    <e v="#N/A"/>
  </r>
  <r>
    <s v="Id1774"/>
    <s v="Mr. Daniel "/>
    <n v="30.114999999999998"/>
    <x v="0"/>
    <n v="11.61"/>
    <x v="0"/>
    <s v="No"/>
    <s v="No"/>
    <s v="No"/>
    <n v="0"/>
    <s v="No"/>
    <e v="#N/A"/>
    <x v="48"/>
    <e v="#N/A"/>
    <e v="#N/A"/>
    <e v="#N/A"/>
    <e v="#N/A"/>
  </r>
  <r>
    <s v="Id1775"/>
    <s v="Ms. Alexandra "/>
    <n v="20.28"/>
    <x v="2"/>
    <n v="11.07"/>
    <x v="0"/>
    <s v="yes"/>
    <s v="No"/>
    <s v="No"/>
    <n v="0"/>
    <s v="No"/>
    <e v="#N/A"/>
    <x v="48"/>
    <e v="#N/A"/>
    <e v="#N/A"/>
    <e v="#N/A"/>
    <e v="#N/A"/>
  </r>
  <r>
    <s v="Id1776"/>
    <s v="Ms. Jessica "/>
    <n v="20.234999999999999"/>
    <x v="2"/>
    <n v="5.19"/>
    <x v="2"/>
    <s v="No"/>
    <s v="No"/>
    <s v="Yes"/>
    <n v="1"/>
    <s v="No"/>
    <e v="#N/A"/>
    <x v="48"/>
    <e v="#N/A"/>
    <e v="#N/A"/>
    <e v="#N/A"/>
    <e v="#N/A"/>
  </r>
  <r>
    <s v="Id1777"/>
    <s v="Mr. Matthew "/>
    <n v="25.27"/>
    <x v="1"/>
    <n v="5.7"/>
    <x v="1"/>
    <s v="yes"/>
    <s v="No"/>
    <s v="No"/>
    <n v="1"/>
    <s v="No"/>
    <e v="#N/A"/>
    <x v="48"/>
    <e v="#N/A"/>
    <e v="#N/A"/>
    <e v="#N/A"/>
    <e v="#N/A"/>
  </r>
  <r>
    <s v="Id1778"/>
    <s v="Ms. Nadine "/>
    <n v="24.24"/>
    <x v="2"/>
    <n v="6.15"/>
    <x v="1"/>
    <s v="No"/>
    <s v="No"/>
    <s v="No"/>
    <n v="0"/>
    <s v="No"/>
    <e v="#N/A"/>
    <x v="48"/>
    <e v="#N/A"/>
    <e v="#N/A"/>
    <e v="#N/A"/>
    <e v="#N/A"/>
  </r>
  <r>
    <s v="Id1779"/>
    <s v="Mr. Peter "/>
    <n v="35.75"/>
    <x v="0"/>
    <n v="5.07"/>
    <x v="2"/>
    <s v="No"/>
    <s v="No"/>
    <s v="No"/>
    <n v="0"/>
    <s v="No"/>
    <e v="#N/A"/>
    <x v="48"/>
    <e v="#N/A"/>
    <e v="#N/A"/>
    <e v="#N/A"/>
    <e v="#N/A"/>
  </r>
  <r>
    <s v="Id1780"/>
    <s v="Ms. Colleen "/>
    <n v="29.92"/>
    <x v="1"/>
    <n v="10.97"/>
    <x v="0"/>
    <s v="yes"/>
    <s v="No"/>
    <s v="No"/>
    <n v="1"/>
    <s v="No"/>
    <e v="#N/A"/>
    <x v="48"/>
    <e v="#N/A"/>
    <e v="#N/A"/>
    <e v="#N/A"/>
    <e v="#N/A"/>
  </r>
  <r>
    <s v="Id1781"/>
    <s v="Ms. Julie "/>
    <n v="26.2"/>
    <x v="1"/>
    <n v="10.93"/>
    <x v="0"/>
    <s v="yes"/>
    <s v="No"/>
    <s v="No"/>
    <n v="1"/>
    <s v="No"/>
    <e v="#N/A"/>
    <x v="48"/>
    <e v="#N/A"/>
    <e v="#N/A"/>
    <e v="#N/A"/>
    <e v="#N/A"/>
  </r>
  <r>
    <s v="Id1782"/>
    <s v="Mr. Douglas "/>
    <n v="26.695"/>
    <x v="1"/>
    <n v="4.21"/>
    <x v="2"/>
    <s v="yes"/>
    <s v="No"/>
    <s v="Yes"/>
    <n v="1"/>
    <s v="No"/>
    <e v="#N/A"/>
    <x v="48"/>
    <e v="#N/A"/>
    <e v="#N/A"/>
    <e v="#N/A"/>
    <e v="#N/A"/>
  </r>
  <r>
    <s v="Id1783"/>
    <s v="Ms. Catherine "/>
    <n v="23.16"/>
    <x v="2"/>
    <n v="5.5"/>
    <x v="2"/>
    <s v="No"/>
    <s v="No"/>
    <s v="No"/>
    <n v="0"/>
    <s v="No"/>
    <e v="#N/A"/>
    <x v="48"/>
    <e v="#N/A"/>
    <e v="#N/A"/>
    <e v="#N/A"/>
    <e v="#N/A"/>
  </r>
  <r>
    <s v="Id1784"/>
    <s v="Mr. James "/>
    <n v="32.585000000000001"/>
    <x v="0"/>
    <n v="4.93"/>
    <x v="2"/>
    <s v="yes"/>
    <s v="No"/>
    <s v="No"/>
    <n v="1"/>
    <s v="No"/>
    <e v="#N/A"/>
    <x v="48"/>
    <e v="#N/A"/>
    <e v="#N/A"/>
    <e v="#N/A"/>
    <e v="#N/A"/>
  </r>
  <r>
    <s v="Id1785"/>
    <s v="Mr. Youngseong "/>
    <n v="33.97"/>
    <x v="0"/>
    <n v="5.6"/>
    <x v="2"/>
    <s v="yes"/>
    <s v="No"/>
    <s v="No"/>
    <n v="0"/>
    <s v="No"/>
    <e v="#N/A"/>
    <x v="48"/>
    <e v="#N/A"/>
    <e v="#N/A"/>
    <e v="#N/A"/>
    <e v="#N/A"/>
  </r>
  <r>
    <s v="Id1786"/>
    <s v="Mr. John "/>
    <n v="16.57"/>
    <x v="3"/>
    <n v="9.99"/>
    <x v="0"/>
    <s v="No"/>
    <s v="No"/>
    <s v="No"/>
    <n v="0"/>
    <s v="No"/>
    <e v="#N/A"/>
    <x v="48"/>
    <e v="#N/A"/>
    <e v="#N/A"/>
    <e v="#N/A"/>
    <e v="#N/A"/>
  </r>
  <r>
    <s v="Id1787"/>
    <s v="Mr. Brandon "/>
    <n v="17.55"/>
    <x v="3"/>
    <n v="5.93"/>
    <x v="1"/>
    <s v="No"/>
    <s v="No"/>
    <s v="Yes"/>
    <n v="1"/>
    <s v="No"/>
    <e v="#N/A"/>
    <x v="48"/>
    <e v="#N/A"/>
    <e v="#N/A"/>
    <e v="#N/A"/>
    <e v="#N/A"/>
  </r>
  <r>
    <s v="Id1788"/>
    <s v="Mr. Sean "/>
    <n v="29.41"/>
    <x v="1"/>
    <n v="6.29"/>
    <x v="1"/>
    <s v="yes"/>
    <s v="No"/>
    <s v="No"/>
    <n v="1"/>
    <s v="No"/>
    <e v="#N/A"/>
    <x v="48"/>
    <e v="#N/A"/>
    <e v="#N/A"/>
    <e v="#N/A"/>
    <e v="#N/A"/>
  </r>
  <r>
    <s v="Id1789"/>
    <s v="Mr. Scott "/>
    <n v="17.91"/>
    <x v="3"/>
    <n v="5.65"/>
    <x v="2"/>
    <s v="No"/>
    <s v="No"/>
    <s v="No"/>
    <n v="1"/>
    <s v="No"/>
    <e v="#N/A"/>
    <x v="48"/>
    <e v="#N/A"/>
    <e v="#N/A"/>
    <e v="#N/A"/>
    <e v="#N/A"/>
  </r>
  <r>
    <s v="Id1790"/>
    <s v="Mr. Janez "/>
    <n v="31.57"/>
    <x v="0"/>
    <n v="6.15"/>
    <x v="1"/>
    <s v="No"/>
    <s v="No"/>
    <s v="No"/>
    <n v="1"/>
    <s v="No"/>
    <e v="#N/A"/>
    <x v="48"/>
    <e v="#N/A"/>
    <e v="#N/A"/>
    <e v="#N/A"/>
    <e v="#N/A"/>
  </r>
  <r>
    <s v="Id1791"/>
    <s v="Mr. John "/>
    <n v="33.18"/>
    <x v="0"/>
    <n v="5.22"/>
    <x v="2"/>
    <s v="No"/>
    <s v="yes"/>
    <s v="No"/>
    <n v="1"/>
    <s v="No"/>
    <e v="#N/A"/>
    <x v="48"/>
    <e v="#N/A"/>
    <e v="#N/A"/>
    <e v="#N/A"/>
    <e v="#N/A"/>
  </r>
  <r>
    <s v="Id1792"/>
    <s v="Ms. Heather "/>
    <n v="37"/>
    <x v="0"/>
    <n v="11.66"/>
    <x v="0"/>
    <s v="No"/>
    <s v="No"/>
    <s v="No"/>
    <n v="0"/>
    <s v="No"/>
    <e v="#N/A"/>
    <x v="48"/>
    <e v="#N/A"/>
    <e v="#N/A"/>
    <e v="#N/A"/>
    <e v="#N/A"/>
  </r>
  <r>
    <s v="Id1793"/>
    <s v="Mr. Michael "/>
    <n v="18.905000000000001"/>
    <x v="2"/>
    <n v="4.91"/>
    <x v="2"/>
    <s v="yes"/>
    <s v="No"/>
    <s v="No"/>
    <n v="1"/>
    <s v="No"/>
    <e v="#N/A"/>
    <x v="48"/>
    <e v="#N/A"/>
    <e v="#N/A"/>
    <e v="#N/A"/>
    <e v="#N/A"/>
  </r>
  <r>
    <s v="Id1794"/>
    <s v="Ms. Kathleen "/>
    <n v="20.03"/>
    <x v="2"/>
    <n v="9.25"/>
    <x v="0"/>
    <s v="yes"/>
    <s v="No"/>
    <s v="No"/>
    <n v="0"/>
    <s v="No"/>
    <e v="#N/A"/>
    <x v="48"/>
    <e v="#N/A"/>
    <e v="#N/A"/>
    <e v="#N/A"/>
    <e v="#N/A"/>
  </r>
  <r>
    <s v="Id1795"/>
    <s v="Mr. Ryan "/>
    <n v="16.7"/>
    <x v="3"/>
    <n v="11.48"/>
    <x v="0"/>
    <s v="No"/>
    <s v="No"/>
    <s v="No"/>
    <n v="0"/>
    <s v="No"/>
    <e v="#N/A"/>
    <x v="48"/>
    <e v="#N/A"/>
    <e v="#N/A"/>
    <e v="#N/A"/>
    <e v="#N/A"/>
  </r>
  <r>
    <s v="Id1796"/>
    <s v="Ms. Sara "/>
    <n v="39.82"/>
    <x v="0"/>
    <n v="6.06"/>
    <x v="1"/>
    <s v="No"/>
    <s v="No"/>
    <s v="No"/>
    <n v="0"/>
    <s v="No"/>
    <e v="#N/A"/>
    <x v="48"/>
    <e v="#N/A"/>
    <e v="#N/A"/>
    <e v="#N/A"/>
    <e v="#N/A"/>
  </r>
  <r>
    <s v="Id1797"/>
    <s v="Mr. Deniz "/>
    <n v="22.04"/>
    <x v="2"/>
    <n v="5.86"/>
    <x v="1"/>
    <s v="No"/>
    <s v="No"/>
    <s v="No"/>
    <n v="1"/>
    <s v="No"/>
    <e v="#N/A"/>
    <x v="48"/>
    <e v="#N/A"/>
    <e v="#N/A"/>
    <e v="#N/A"/>
    <e v="#N/A"/>
  </r>
  <r>
    <s v="Id1798"/>
    <s v="Ms. Shannon "/>
    <n v="28.27"/>
    <x v="1"/>
    <n v="5.33"/>
    <x v="2"/>
    <s v="No"/>
    <s v="No"/>
    <s v="No"/>
    <n v="0"/>
    <s v="No"/>
    <e v="#N/A"/>
    <x v="48"/>
    <e v="#N/A"/>
    <e v="#N/A"/>
    <e v="#N/A"/>
    <e v="#N/A"/>
  </r>
  <r>
    <s v="Id1799"/>
    <s v="Ms. Kaitlin "/>
    <n v="18.5"/>
    <x v="2"/>
    <n v="5.33"/>
    <x v="2"/>
    <s v="No"/>
    <s v="No"/>
    <s v="No"/>
    <n v="0"/>
    <s v="No"/>
    <e v="#N/A"/>
    <x v="48"/>
    <e v="#N/A"/>
    <e v="#N/A"/>
    <e v="#N/A"/>
    <e v="#N/A"/>
  </r>
  <r>
    <s v="Id1800"/>
    <s v="  "/>
    <n v="38.6"/>
    <x v="0"/>
    <n v="6.02"/>
    <x v="1"/>
    <s v="No"/>
    <s v="No"/>
    <s v="No"/>
    <n v="1"/>
    <s v="No"/>
    <e v="#N/A"/>
    <x v="48"/>
    <e v="#N/A"/>
    <e v="#N/A"/>
    <e v="#N/A"/>
    <e v="#N/A"/>
  </r>
  <r>
    <s v="Id1801"/>
    <s v="Ms. Kristen "/>
    <n v="43.12"/>
    <x v="0"/>
    <n v="6.25"/>
    <x v="1"/>
    <s v="No"/>
    <s v="No"/>
    <s v="No"/>
    <n v="1"/>
    <s v="No"/>
    <e v="#N/A"/>
    <x v="48"/>
    <e v="#N/A"/>
    <e v="#N/A"/>
    <e v="#N/A"/>
    <e v="#N/A"/>
  </r>
  <r>
    <s v="Id1802"/>
    <s v="Mr. Daniel "/>
    <n v="30.5"/>
    <x v="0"/>
    <n v="4.8099999999999996"/>
    <x v="2"/>
    <s v="No"/>
    <s v="No"/>
    <s v="No"/>
    <n v="1"/>
    <s v="No"/>
    <e v="#N/A"/>
    <x v="48"/>
    <e v="#N/A"/>
    <e v="#N/A"/>
    <e v="#N/A"/>
    <e v="#N/A"/>
  </r>
  <r>
    <s v="Id1803"/>
    <s v="Mr. Jonathan "/>
    <n v="27.61"/>
    <x v="1"/>
    <n v="4.5999999999999996"/>
    <x v="2"/>
    <s v="No"/>
    <s v="No"/>
    <s v="No"/>
    <n v="1"/>
    <s v="No"/>
    <e v="#N/A"/>
    <x v="48"/>
    <e v="#N/A"/>
    <e v="#N/A"/>
    <e v="#N/A"/>
    <e v="#N/A"/>
  </r>
  <r>
    <s v="Id1804"/>
    <s v="Mr. Troy "/>
    <n v="27.1"/>
    <x v="1"/>
    <n v="5.08"/>
    <x v="2"/>
    <s v="No"/>
    <s v="No"/>
    <s v="No"/>
    <n v="1"/>
    <s v="No"/>
    <e v="#N/A"/>
    <x v="48"/>
    <e v="#N/A"/>
    <e v="#N/A"/>
    <e v="#N/A"/>
    <e v="#N/A"/>
  </r>
  <r>
    <s v="Id1805"/>
    <s v="Mr. Daniel "/>
    <n v="35.93"/>
    <x v="0"/>
    <n v="5.43"/>
    <x v="2"/>
    <s v="No"/>
    <s v="yes"/>
    <s v="No"/>
    <n v="1"/>
    <s v="No"/>
    <e v="#N/A"/>
    <x v="48"/>
    <e v="#N/A"/>
    <e v="#N/A"/>
    <e v="#N/A"/>
    <e v="#N/A"/>
  </r>
  <r>
    <s v="Id1806"/>
    <s v="Ms. Lauren "/>
    <n v="32.68"/>
    <x v="0"/>
    <n v="5.44"/>
    <x v="2"/>
    <s v="No"/>
    <s v="No"/>
    <s v="No"/>
    <n v="0"/>
    <s v="No"/>
    <e v="#N/A"/>
    <x v="48"/>
    <e v="#N/A"/>
    <e v="#N/A"/>
    <e v="#N/A"/>
    <e v="#N/A"/>
  </r>
  <r>
    <s v="Id1807"/>
    <s v="Ms. Jennefer "/>
    <n v="20.74"/>
    <x v="2"/>
    <n v="11.69"/>
    <x v="0"/>
    <s v="yes"/>
    <s v="No"/>
    <s v="No"/>
    <n v="1"/>
    <s v="No"/>
    <e v="#N/A"/>
    <x v="48"/>
    <e v="#N/A"/>
    <e v="#N/A"/>
    <e v="#N/A"/>
    <e v="#N/A"/>
  </r>
  <r>
    <s v="Id1808"/>
    <s v="Ms. Tracey "/>
    <n v="15.57"/>
    <x v="3"/>
    <n v="6.07"/>
    <x v="1"/>
    <s v="No"/>
    <s v="No"/>
    <s v="No"/>
    <n v="0"/>
    <s v="No"/>
    <e v="#N/A"/>
    <x v="48"/>
    <e v="#N/A"/>
    <e v="#N/A"/>
    <e v="#N/A"/>
    <e v="#N/A"/>
  </r>
  <r>
    <s v="Id1809"/>
    <s v="Ms. Ashley "/>
    <n v="23.844999999999999"/>
    <x v="2"/>
    <n v="4.3600000000000003"/>
    <x v="2"/>
    <s v="No"/>
    <s v="No"/>
    <s v="No"/>
    <n v="0"/>
    <s v="No"/>
    <e v="#N/A"/>
    <x v="48"/>
    <e v="#N/A"/>
    <e v="#N/A"/>
    <e v="#N/A"/>
    <e v="#N/A"/>
  </r>
  <r>
    <s v="Id1810"/>
    <s v="Ms. Cindy "/>
    <n v="22.895"/>
    <x v="2"/>
    <n v="5.24"/>
    <x v="2"/>
    <s v="No"/>
    <s v="No"/>
    <s v="No"/>
    <n v="1"/>
    <s v="No"/>
    <e v="#N/A"/>
    <x v="48"/>
    <e v="#N/A"/>
    <e v="#N/A"/>
    <e v="#N/A"/>
    <e v="#N/A"/>
  </r>
  <r>
    <s v="Id1811"/>
    <s v="Ms. Esther "/>
    <n v="21.945"/>
    <x v="2"/>
    <n v="5.37"/>
    <x v="2"/>
    <s v="No"/>
    <s v="No"/>
    <s v="No"/>
    <n v="1"/>
    <s v="No"/>
    <e v="#N/A"/>
    <x v="48"/>
    <e v="#N/A"/>
    <e v="#N/A"/>
    <e v="#N/A"/>
    <e v="#N/A"/>
  </r>
  <r>
    <s v="Id1812"/>
    <s v="Ms. Jackie "/>
    <n v="19.47"/>
    <x v="2"/>
    <n v="6.6"/>
    <x v="0"/>
    <s v="yes"/>
    <s v="No"/>
    <s v="No"/>
    <n v="0"/>
    <s v="No"/>
    <e v="#N/A"/>
    <x v="48"/>
    <e v="#N/A"/>
    <e v="#N/A"/>
    <e v="#N/A"/>
    <e v="#N/A"/>
  </r>
  <r>
    <s v="Id1813"/>
    <s v="Mr. Timothy "/>
    <n v="15.61"/>
    <x v="3"/>
    <n v="5.77"/>
    <x v="1"/>
    <s v="No"/>
    <s v="No"/>
    <s v="No"/>
    <n v="0"/>
    <s v="No"/>
    <e v="#N/A"/>
    <x v="48"/>
    <e v="#N/A"/>
    <e v="#N/A"/>
    <e v="#N/A"/>
    <e v="#N/A"/>
  </r>
  <r>
    <s v="Id1814"/>
    <s v="Ms. Lauren "/>
    <n v="28.6"/>
    <x v="1"/>
    <n v="6.08"/>
    <x v="1"/>
    <s v="No"/>
    <s v="No"/>
    <s v="Yes"/>
    <n v="1"/>
    <s v="No"/>
    <e v="#N/A"/>
    <x v="48"/>
    <e v="#N/A"/>
    <e v="#N/A"/>
    <e v="#N/A"/>
    <e v="#N/A"/>
  </r>
  <r>
    <s v="Id1815"/>
    <s v="Mr. Benjamin "/>
    <n v="46.53"/>
    <x v="0"/>
    <n v="4.16"/>
    <x v="2"/>
    <s v="No"/>
    <s v="No"/>
    <s v="No"/>
    <n v="0"/>
    <s v="No"/>
    <e v="#N/A"/>
    <x v="48"/>
    <e v="#N/A"/>
    <e v="#N/A"/>
    <e v="#N/A"/>
    <e v="#N/A"/>
  </r>
  <r>
    <s v="Id1816"/>
    <s v="Mr. Hugo "/>
    <n v="34.99"/>
    <x v="0"/>
    <n v="5.0999999999999996"/>
    <x v="2"/>
    <s v="No"/>
    <s v="No"/>
    <s v="Yes"/>
    <n v="1"/>
    <s v="No"/>
    <e v="#N/A"/>
    <x v="48"/>
    <e v="#N/A"/>
    <e v="#N/A"/>
    <e v="#N/A"/>
    <e v="#N/A"/>
  </r>
  <r>
    <s v="Id1817"/>
    <s v="Mr. Daniel "/>
    <n v="17.05"/>
    <x v="3"/>
    <n v="5.3"/>
    <x v="2"/>
    <s v="No"/>
    <s v="No"/>
    <s v="Yes"/>
    <n v="1"/>
    <s v="No"/>
    <e v="#N/A"/>
    <x v="48"/>
    <e v="#N/A"/>
    <e v="#N/A"/>
    <e v="#N/A"/>
    <e v="#N/A"/>
  </r>
  <r>
    <s v="Id1818"/>
    <s v="Mr. Justin "/>
    <n v="37.18"/>
    <x v="0"/>
    <n v="4.9000000000000004"/>
    <x v="2"/>
    <s v="No"/>
    <s v="No"/>
    <s v="No"/>
    <n v="0"/>
    <s v="No"/>
    <e v="#N/A"/>
    <x v="48"/>
    <e v="#N/A"/>
    <e v="#N/A"/>
    <e v="#N/A"/>
    <e v="#N/A"/>
  </r>
  <r>
    <s v="Id1819"/>
    <s v="Mr. Colin "/>
    <n v="35.200000000000003"/>
    <x v="0"/>
    <n v="5.55"/>
    <x v="2"/>
    <s v="No"/>
    <s v="No"/>
    <s v="No"/>
    <n v="0"/>
    <s v="No"/>
    <e v="#N/A"/>
    <x v="48"/>
    <e v="#N/A"/>
    <e v="#N/A"/>
    <e v="#N/A"/>
    <e v="#N/A"/>
  </r>
  <r>
    <s v="Id1820"/>
    <s v="Mr. Rob "/>
    <n v="37.335000000000001"/>
    <x v="0"/>
    <n v="4.95"/>
    <x v="2"/>
    <s v="No"/>
    <s v="No"/>
    <s v="No"/>
    <n v="0"/>
    <s v="No"/>
    <e v="#N/A"/>
    <x v="48"/>
    <e v="#N/A"/>
    <e v="#N/A"/>
    <e v="#N/A"/>
    <e v="#N/A"/>
  </r>
  <r>
    <s v="Id1821"/>
    <s v="Mr. Patrick "/>
    <n v="27.265000000000001"/>
    <x v="1"/>
    <n v="6.46"/>
    <x v="1"/>
    <s v="yes"/>
    <s v="No"/>
    <s v="No"/>
    <n v="0"/>
    <s v="No"/>
    <e v="#N/A"/>
    <x v="48"/>
    <e v="#N/A"/>
    <e v="#N/A"/>
    <e v="#N/A"/>
    <e v="#N/A"/>
  </r>
  <r>
    <s v="Id1822"/>
    <s v="Mr. Austin "/>
    <n v="30.8"/>
    <x v="0"/>
    <n v="4.9000000000000004"/>
    <x v="2"/>
    <s v="yes"/>
    <s v="No"/>
    <s v="No"/>
    <n v="0"/>
    <s v="No"/>
    <e v="#N/A"/>
    <x v="48"/>
    <e v="#N/A"/>
    <e v="#N/A"/>
    <e v="#N/A"/>
    <e v="#N/A"/>
  </r>
  <r>
    <s v="Id1823"/>
    <s v="Ms. Brittany "/>
    <n v="30.21"/>
    <x v="0"/>
    <n v="5.21"/>
    <x v="2"/>
    <s v="No"/>
    <s v="No"/>
    <s v="No"/>
    <n v="1"/>
    <s v="No"/>
    <e v="#N/A"/>
    <x v="48"/>
    <e v="#N/A"/>
    <e v="#N/A"/>
    <e v="#N/A"/>
    <e v="#N/A"/>
  </r>
  <r>
    <s v="Id1824"/>
    <s v="Mr. Matthew "/>
    <n v="35.340000000000003"/>
    <x v="0"/>
    <n v="4.13"/>
    <x v="2"/>
    <s v="No"/>
    <s v="yes"/>
    <s v="No"/>
    <n v="1"/>
    <s v="No"/>
    <e v="#N/A"/>
    <x v="48"/>
    <e v="#N/A"/>
    <e v="#N/A"/>
    <e v="#N/A"/>
    <e v="#N/A"/>
  </r>
  <r>
    <s v="Id1825"/>
    <s v="Ms. Becky "/>
    <n v="26.695"/>
    <x v="1"/>
    <n v="5.28"/>
    <x v="2"/>
    <s v="No"/>
    <s v="No"/>
    <s v="No"/>
    <n v="0"/>
    <s v="No"/>
    <e v="#N/A"/>
    <x v="48"/>
    <e v="#N/A"/>
    <e v="#N/A"/>
    <e v="#N/A"/>
    <e v="#N/A"/>
  </r>
  <r>
    <s v="Id1826"/>
    <s v="Ms. Virginie "/>
    <n v="29.355"/>
    <x v="1"/>
    <n v="4.68"/>
    <x v="2"/>
    <s v="yes"/>
    <s v="No"/>
    <s v="No"/>
    <n v="0"/>
    <s v="No"/>
    <e v="#N/A"/>
    <x v="48"/>
    <e v="#N/A"/>
    <e v="#N/A"/>
    <e v="#N/A"/>
    <e v="#N/A"/>
  </r>
  <r>
    <s v="Id1827"/>
    <s v="Ms. Allison "/>
    <n v="29.59"/>
    <x v="1"/>
    <n v="4.0599999999999996"/>
    <x v="2"/>
    <s v="No"/>
    <s v="No"/>
    <s v="No"/>
    <n v="0"/>
    <s v="No"/>
    <e v="#N/A"/>
    <x v="48"/>
    <e v="#N/A"/>
    <e v="#N/A"/>
    <e v="#N/A"/>
    <e v="#N/A"/>
  </r>
  <r>
    <s v="Id1828"/>
    <s v="Ms. Julie "/>
    <n v="31.35"/>
    <x v="0"/>
    <n v="4.2"/>
    <x v="2"/>
    <s v="No"/>
    <s v="yes"/>
    <s v="No"/>
    <n v="1"/>
    <s v="No"/>
    <e v="#N/A"/>
    <x v="48"/>
    <e v="#N/A"/>
    <e v="#N/A"/>
    <e v="#N/A"/>
    <e v="#N/A"/>
  </r>
  <r>
    <s v="Id1829"/>
    <s v="Ms. Katherine "/>
    <n v="20.52"/>
    <x v="2"/>
    <n v="4.83"/>
    <x v="2"/>
    <s v="No"/>
    <s v="No"/>
    <s v="No"/>
    <n v="0"/>
    <s v="No"/>
    <e v="#N/A"/>
    <x v="48"/>
    <e v="#N/A"/>
    <e v="#N/A"/>
    <e v="#N/A"/>
    <e v="#N/A"/>
  </r>
  <r>
    <s v="Id1830"/>
    <s v="Mr. Caleb "/>
    <n v="42.9"/>
    <x v="0"/>
    <n v="4.87"/>
    <x v="2"/>
    <s v="yes"/>
    <s v="No"/>
    <s v="No"/>
    <n v="1"/>
    <s v="No"/>
    <e v="#N/A"/>
    <x v="48"/>
    <e v="#N/A"/>
    <e v="#N/A"/>
    <e v="#N/A"/>
    <e v="#N/A"/>
  </r>
  <r>
    <s v="Id1831"/>
    <s v="Ms. Jaime "/>
    <n v="24.6"/>
    <x v="2"/>
    <n v="5.86"/>
    <x v="1"/>
    <s v="No"/>
    <s v="No"/>
    <s v="Yes"/>
    <n v="1"/>
    <s v="No"/>
    <e v="#N/A"/>
    <x v="48"/>
    <e v="#N/A"/>
    <e v="#N/A"/>
    <e v="#N/A"/>
    <e v="#N/A"/>
  </r>
  <r>
    <s v="Id1832"/>
    <s v="Ms. Hannah "/>
    <n v="28.405000000000001"/>
    <x v="1"/>
    <n v="4.12"/>
    <x v="2"/>
    <s v="No"/>
    <s v="No"/>
    <s v="No"/>
    <n v="1"/>
    <s v="No"/>
    <e v="#N/A"/>
    <x v="48"/>
    <e v="#N/A"/>
    <e v="#N/A"/>
    <e v="#N/A"/>
    <e v="#N/A"/>
  </r>
  <r>
    <s v="Id1833"/>
    <s v="Mr. Zachariah "/>
    <n v="34.674999999999997"/>
    <x v="0"/>
    <n v="5.71"/>
    <x v="1"/>
    <s v="yes"/>
    <s v="No"/>
    <s v="No"/>
    <n v="1"/>
    <s v="No"/>
    <e v="#N/A"/>
    <x v="48"/>
    <e v="#N/A"/>
    <e v="#N/A"/>
    <e v="#N/A"/>
    <e v="#N/A"/>
  </r>
  <r>
    <s v="Id1834"/>
    <s v="Ms. Patricia "/>
    <n v="18.850000000000001"/>
    <x v="2"/>
    <n v="6.03"/>
    <x v="1"/>
    <s v="No"/>
    <s v="No"/>
    <s v="No"/>
    <n v="1"/>
    <s v="No"/>
    <e v="#N/A"/>
    <x v="48"/>
    <e v="#N/A"/>
    <e v="#N/A"/>
    <e v="#N/A"/>
    <e v="#N/A"/>
  </r>
  <r>
    <s v="Id1835"/>
    <s v="Mrs. Elizabeth "/>
    <n v="34.130000000000003"/>
    <x v="0"/>
    <n v="5.65"/>
    <x v="2"/>
    <s v="No"/>
    <s v="No"/>
    <s v="Yes"/>
    <n v="1"/>
    <s v="No"/>
    <e v="#N/A"/>
    <x v="48"/>
    <e v="#N/A"/>
    <e v="#N/A"/>
    <e v="#N/A"/>
    <e v="#N/A"/>
  </r>
  <r>
    <s v="Id1836"/>
    <s v="Mr. Benjamin "/>
    <n v="17.34"/>
    <x v="3"/>
    <n v="5.05"/>
    <x v="2"/>
    <s v="No"/>
    <s v="No"/>
    <s v="No"/>
    <n v="0"/>
    <s v="No"/>
    <e v="#N/A"/>
    <x v="48"/>
    <e v="#N/A"/>
    <e v="#N/A"/>
    <e v="#N/A"/>
    <e v="#N/A"/>
  </r>
  <r>
    <s v="Id1837"/>
    <s v="Mr. Breno "/>
    <n v="17.440000000000001"/>
    <x v="3"/>
    <n v="6.26"/>
    <x v="1"/>
    <s v="No"/>
    <s v="No"/>
    <s v="No"/>
    <n v="0"/>
    <s v="No"/>
    <e v="#N/A"/>
    <x v="48"/>
    <e v="#N/A"/>
    <e v="#N/A"/>
    <e v="#N/A"/>
    <e v="#N/A"/>
  </r>
  <r>
    <s v="Id1838"/>
    <s v="Mr. Takaya "/>
    <n v="33.659999999999997"/>
    <x v="0"/>
    <n v="4.08"/>
    <x v="2"/>
    <s v="yes"/>
    <s v="No"/>
    <s v="Yes"/>
    <n v="1"/>
    <s v="No"/>
    <e v="#N/A"/>
    <x v="48"/>
    <e v="#N/A"/>
    <e v="#N/A"/>
    <e v="#N/A"/>
    <e v="#N/A"/>
  </r>
  <r>
    <s v="Id1839"/>
    <s v="Mr. Thomas "/>
    <n v="21.375"/>
    <x v="2"/>
    <n v="6.19"/>
    <x v="1"/>
    <s v="yes"/>
    <s v="No"/>
    <s v="No"/>
    <n v="1"/>
    <s v="No"/>
    <e v="#N/A"/>
    <x v="48"/>
    <e v="#N/A"/>
    <e v="#N/A"/>
    <e v="#N/A"/>
    <e v="#N/A"/>
  </r>
  <r>
    <s v="Id1840"/>
    <s v="Mr. Bradley "/>
    <n v="27.14"/>
    <x v="1"/>
    <n v="6.01"/>
    <x v="1"/>
    <s v="No"/>
    <s v="No"/>
    <s v="No"/>
    <n v="1"/>
    <s v="No"/>
    <e v="#N/A"/>
    <x v="48"/>
    <e v="#N/A"/>
    <e v="#N/A"/>
    <e v="#N/A"/>
    <e v="#N/A"/>
  </r>
  <r>
    <s v="Id1841"/>
    <s v="Ms. Megan "/>
    <n v="35.78"/>
    <x v="0"/>
    <n v="6.07"/>
    <x v="1"/>
    <s v="No"/>
    <s v="yes"/>
    <s v="No"/>
    <n v="1"/>
    <s v="No"/>
    <e v="#N/A"/>
    <x v="48"/>
    <e v="#N/A"/>
    <e v="#N/A"/>
    <e v="#N/A"/>
    <e v="#N/A"/>
  </r>
  <r>
    <s v="Id1842"/>
    <s v="Ms. Ruby "/>
    <n v="34.96"/>
    <x v="0"/>
    <n v="5.63"/>
    <x v="2"/>
    <s v="No"/>
    <s v="No"/>
    <s v="No"/>
    <n v="0"/>
    <s v="No"/>
    <e v="#N/A"/>
    <x v="48"/>
    <e v="#N/A"/>
    <e v="#N/A"/>
    <e v="#N/A"/>
    <e v="#N/A"/>
  </r>
  <r>
    <s v="Id1843"/>
    <s v="Mr. Bart "/>
    <n v="38.39"/>
    <x v="0"/>
    <n v="6.05"/>
    <x v="1"/>
    <s v="No"/>
    <s v="No"/>
    <s v="No"/>
    <n v="0"/>
    <s v="No"/>
    <e v="#N/A"/>
    <x v="48"/>
    <e v="#N/A"/>
    <e v="#N/A"/>
    <e v="#N/A"/>
    <e v="#N/A"/>
  </r>
  <r>
    <s v="Id1844"/>
    <s v="Mr. Robert "/>
    <n v="33.82"/>
    <x v="0"/>
    <n v="4.6500000000000004"/>
    <x v="2"/>
    <s v="No"/>
    <s v="No"/>
    <s v="No"/>
    <n v="0"/>
    <s v="No"/>
    <e v="#N/A"/>
    <x v="48"/>
    <e v="#N/A"/>
    <e v="#N/A"/>
    <e v="#N/A"/>
    <e v="#N/A"/>
  </r>
  <r>
    <s v="Id1845"/>
    <s v="Mr. Adam "/>
    <n v="27.835000000000001"/>
    <x v="1"/>
    <n v="5.37"/>
    <x v="2"/>
    <s v="No"/>
    <s v="No"/>
    <s v="No"/>
    <n v="0"/>
    <s v="No"/>
    <e v="#N/A"/>
    <x v="48"/>
    <e v="#N/A"/>
    <e v="#N/A"/>
    <e v="#N/A"/>
    <e v="#N/A"/>
  </r>
  <r>
    <s v="Id1846"/>
    <s v="Mr. Yemane "/>
    <n v="33"/>
    <x v="0"/>
    <n v="5.39"/>
    <x v="2"/>
    <s v="No"/>
    <s v="No"/>
    <s v="No"/>
    <n v="0"/>
    <s v="No"/>
    <e v="#N/A"/>
    <x v="48"/>
    <e v="#N/A"/>
    <e v="#N/A"/>
    <e v="#N/A"/>
    <e v="#N/A"/>
  </r>
  <r>
    <s v="Id1847"/>
    <s v="Mr. Jesse "/>
    <n v="26.885000000000002"/>
    <x v="1"/>
    <n v="5.86"/>
    <x v="1"/>
    <s v="No"/>
    <s v="No"/>
    <s v="No"/>
    <n v="0"/>
    <s v="No"/>
    <e v="#N/A"/>
    <x v="48"/>
    <e v="#N/A"/>
    <e v="#N/A"/>
    <e v="#N/A"/>
    <e v="#N/A"/>
  </r>
  <r>
    <s v="Id1848"/>
    <s v="Mr. Bird "/>
    <n v="29.26"/>
    <x v="1"/>
    <n v="4.4400000000000004"/>
    <x v="2"/>
    <s v="No"/>
    <s v="No"/>
    <s v="No"/>
    <n v="0"/>
    <s v="No"/>
    <e v="#N/A"/>
    <x v="48"/>
    <e v="#N/A"/>
    <e v="#N/A"/>
    <e v="#N/A"/>
    <e v="#N/A"/>
  </r>
  <r>
    <s v="Id1849"/>
    <s v="Mr. Patrick "/>
    <n v="26.98"/>
    <x v="1"/>
    <n v="4.41"/>
    <x v="2"/>
    <s v="No"/>
    <s v="No"/>
    <s v="No"/>
    <n v="0"/>
    <s v="No"/>
    <e v="#N/A"/>
    <x v="48"/>
    <e v="#N/A"/>
    <e v="#N/A"/>
    <e v="#N/A"/>
    <e v="#N/A"/>
  </r>
  <r>
    <s v="Id1850"/>
    <s v="Mr. Kyle "/>
    <n v="32.11"/>
    <x v="0"/>
    <n v="5.19"/>
    <x v="2"/>
    <s v="No"/>
    <s v="No"/>
    <s v="Yes"/>
    <n v="1"/>
    <s v="No"/>
    <e v="#N/A"/>
    <x v="48"/>
    <e v="#N/A"/>
    <e v="#N/A"/>
    <e v="#N/A"/>
    <e v="#N/A"/>
  </r>
  <r>
    <s v="Id1851"/>
    <s v="Mr. Ryan "/>
    <n v="31.73"/>
    <x v="0"/>
    <n v="5.16"/>
    <x v="2"/>
    <s v="No"/>
    <s v="No"/>
    <s v="Yes"/>
    <n v="1"/>
    <s v="No"/>
    <e v="#N/A"/>
    <x v="48"/>
    <e v="#N/A"/>
    <e v="#N/A"/>
    <e v="#N/A"/>
    <e v="#N/A"/>
  </r>
  <r>
    <s v="Id1852"/>
    <s v="Mr. Yuri "/>
    <n v="22.515000000000001"/>
    <x v="2"/>
    <n v="4.24"/>
    <x v="2"/>
    <s v="No"/>
    <s v="No"/>
    <s v="No"/>
    <n v="0"/>
    <s v="No"/>
    <e v="#N/A"/>
    <x v="48"/>
    <e v="#N/A"/>
    <e v="#N/A"/>
    <e v="#N/A"/>
    <e v="#N/A"/>
  </r>
  <r>
    <s v="Id1853"/>
    <s v="Mr. Ryan "/>
    <n v="25.9"/>
    <x v="1"/>
    <n v="5.45"/>
    <x v="2"/>
    <s v="No"/>
    <s v="No"/>
    <s v="No"/>
    <n v="1"/>
    <s v="No"/>
    <e v="#N/A"/>
    <x v="48"/>
    <e v="#N/A"/>
    <e v="#N/A"/>
    <e v="#N/A"/>
    <e v="#N/A"/>
  </r>
  <r>
    <s v="Id1854"/>
    <s v="Ms. Debbie "/>
    <n v="27.72"/>
    <x v="1"/>
    <n v="5.03"/>
    <x v="2"/>
    <s v="yes"/>
    <s v="No"/>
    <s v="No"/>
    <n v="1"/>
    <s v="No"/>
    <e v="#N/A"/>
    <x v="48"/>
    <e v="#N/A"/>
    <e v="#N/A"/>
    <e v="#N/A"/>
    <e v="#N/A"/>
  </r>
  <r>
    <s v="Id1855"/>
    <s v="Mr. Mark "/>
    <n v="31.5"/>
    <x v="0"/>
    <n v="9.6199999999999992"/>
    <x v="0"/>
    <s v="yes"/>
    <s v="No"/>
    <s v="No"/>
    <n v="1"/>
    <s v="No"/>
    <e v="#N/A"/>
    <x v="48"/>
    <e v="#N/A"/>
    <e v="#N/A"/>
    <e v="#N/A"/>
    <e v="#N/A"/>
  </r>
  <r>
    <s v="Id1856"/>
    <s v="Mr. Christopher "/>
    <n v="29.7"/>
    <x v="1"/>
    <n v="6.77"/>
    <x v="0"/>
    <s v="yes"/>
    <s v="No"/>
    <s v="No"/>
    <n v="1"/>
    <s v="No"/>
    <e v="#N/A"/>
    <x v="48"/>
    <e v="#N/A"/>
    <e v="#N/A"/>
    <e v="#N/A"/>
    <e v="#N/A"/>
  </r>
  <r>
    <s v="Id1857"/>
    <s v="Ms. Daniell "/>
    <n v="21.26"/>
    <x v="2"/>
    <n v="5.36"/>
    <x v="2"/>
    <s v="yes"/>
    <s v="No"/>
    <s v="No"/>
    <n v="1"/>
    <s v="No"/>
    <e v="#N/A"/>
    <x v="48"/>
    <e v="#N/A"/>
    <e v="#N/A"/>
    <e v="#N/A"/>
    <e v="#N/A"/>
  </r>
  <r>
    <s v="Id1858"/>
    <s v="Mr. Janne "/>
    <n v="17.09"/>
    <x v="3"/>
    <n v="5.69"/>
    <x v="2"/>
    <s v="No"/>
    <s v="No"/>
    <s v="No"/>
    <n v="0"/>
    <s v="No"/>
    <e v="#N/A"/>
    <x v="48"/>
    <e v="#N/A"/>
    <e v="#N/A"/>
    <e v="#N/A"/>
    <e v="#N/A"/>
  </r>
  <r>
    <s v="Id1859"/>
    <s v="Ms. Martina "/>
    <n v="24.3"/>
    <x v="2"/>
    <n v="4.9000000000000004"/>
    <x v="2"/>
    <s v="yes"/>
    <s v="No"/>
    <s v="Yes"/>
    <n v="1"/>
    <s v="No"/>
    <e v="#N/A"/>
    <x v="48"/>
    <e v="#N/A"/>
    <e v="#N/A"/>
    <e v="#N/A"/>
    <e v="#N/A"/>
  </r>
  <r>
    <s v="Id1860"/>
    <s v="Ms. Elizabeth "/>
    <n v="29.734999999999999"/>
    <x v="1"/>
    <n v="5.78"/>
    <x v="1"/>
    <s v="No"/>
    <s v="No"/>
    <s v="No"/>
    <n v="0"/>
    <s v="No"/>
    <e v="#N/A"/>
    <x v="48"/>
    <e v="#N/A"/>
    <e v="#N/A"/>
    <e v="#N/A"/>
    <e v="#N/A"/>
  </r>
  <r>
    <s v="Id1861"/>
    <s v="Ms. Stephanie "/>
    <n v="29.26"/>
    <x v="1"/>
    <n v="4.7"/>
    <x v="2"/>
    <s v="No"/>
    <s v="No"/>
    <s v="No"/>
    <n v="0"/>
    <s v="No"/>
    <e v="#N/A"/>
    <x v="48"/>
    <e v="#N/A"/>
    <e v="#N/A"/>
    <e v="#N/A"/>
    <e v="#N/A"/>
  </r>
  <r>
    <s v="Id1862"/>
    <s v="Ms. Katie "/>
    <n v="33"/>
    <x v="0"/>
    <n v="6.28"/>
    <x v="1"/>
    <s v="No"/>
    <s v="No"/>
    <s v="No"/>
    <n v="0"/>
    <s v="No"/>
    <e v="#N/A"/>
    <x v="48"/>
    <e v="#N/A"/>
    <e v="#N/A"/>
    <e v="#N/A"/>
    <e v="#N/A"/>
  </r>
  <r>
    <s v="Id1863"/>
    <s v="Ms. Callie "/>
    <n v="31.065000000000001"/>
    <x v="0"/>
    <n v="4.2300000000000004"/>
    <x v="2"/>
    <s v="No"/>
    <s v="No"/>
    <s v="No"/>
    <n v="0"/>
    <s v="No"/>
    <e v="#N/A"/>
    <x v="48"/>
    <e v="#N/A"/>
    <e v="#N/A"/>
    <e v="#N/A"/>
    <e v="#N/A"/>
  </r>
  <r>
    <s v="Id1864"/>
    <s v="Ms. Inna "/>
    <n v="26.51"/>
    <x v="1"/>
    <n v="6.17"/>
    <x v="1"/>
    <s v="No"/>
    <s v="No"/>
    <s v="No"/>
    <n v="0"/>
    <s v="No"/>
    <e v="#N/A"/>
    <x v="48"/>
    <e v="#N/A"/>
    <e v="#N/A"/>
    <e v="#N/A"/>
    <e v="#N/A"/>
  </r>
  <r>
    <s v="Id1865"/>
    <s v="Ms. Mary "/>
    <n v="28.88"/>
    <x v="1"/>
    <n v="4.96"/>
    <x v="2"/>
    <s v="No"/>
    <s v="No"/>
    <s v="No"/>
    <n v="0"/>
    <s v="No"/>
    <e v="#N/A"/>
    <x v="48"/>
    <e v="#N/A"/>
    <e v="#N/A"/>
    <e v="#N/A"/>
    <e v="#N/A"/>
  </r>
  <r>
    <s v="Id1866"/>
    <s v="Mr. Samuel "/>
    <n v="35.814999999999998"/>
    <x v="0"/>
    <n v="5.1100000000000003"/>
    <x v="2"/>
    <s v="yes"/>
    <s v="No"/>
    <s v="No"/>
    <n v="1"/>
    <s v="No"/>
    <e v="#N/A"/>
    <x v="48"/>
    <e v="#N/A"/>
    <e v="#N/A"/>
    <e v="#N/A"/>
    <e v="#N/A"/>
  </r>
  <r>
    <s v="Id1867"/>
    <s v="Ms. Kimberly "/>
    <n v="21.28"/>
    <x v="2"/>
    <n v="4.05"/>
    <x v="2"/>
    <s v="No"/>
    <s v="yes"/>
    <s v="No"/>
    <n v="1"/>
    <s v="No"/>
    <e v="#N/A"/>
    <x v="48"/>
    <e v="#N/A"/>
    <e v="#N/A"/>
    <e v="#N/A"/>
    <e v="#N/A"/>
  </r>
  <r>
    <s v="Id1868"/>
    <s v="Mr. Tom "/>
    <n v="33.81"/>
    <x v="0"/>
    <n v="6.49"/>
    <x v="1"/>
    <s v="No"/>
    <s v="No"/>
    <s v="Yes"/>
    <n v="1"/>
    <s v="No"/>
    <e v="#N/A"/>
    <x v="48"/>
    <e v="#N/A"/>
    <e v="#N/A"/>
    <e v="#N/A"/>
    <e v="#N/A"/>
  </r>
  <r>
    <s v="Id1869"/>
    <s v="Mr. Zachary "/>
    <n v="44.22"/>
    <x v="0"/>
    <n v="4.1900000000000004"/>
    <x v="2"/>
    <s v="No"/>
    <s v="No"/>
    <s v="No"/>
    <n v="1"/>
    <s v="No"/>
    <e v="#N/A"/>
    <x v="48"/>
    <e v="#N/A"/>
    <e v="#N/A"/>
    <e v="#N/A"/>
    <e v="#N/A"/>
  </r>
  <r>
    <s v="Id1870"/>
    <s v="Mr. Dane "/>
    <n v="15.46"/>
    <x v="3"/>
    <n v="4.99"/>
    <x v="2"/>
    <s v="yes"/>
    <s v="No"/>
    <s v="Yes"/>
    <n v="1"/>
    <s v="No"/>
    <e v="#N/A"/>
    <x v="48"/>
    <e v="#N/A"/>
    <e v="#N/A"/>
    <e v="#N/A"/>
    <e v="#N/A"/>
  </r>
  <r>
    <s v="Id1871"/>
    <s v="Mr. Dougie "/>
    <n v="30.3"/>
    <x v="0"/>
    <n v="4.7699999999999996"/>
    <x v="2"/>
    <s v="yes"/>
    <s v="No"/>
    <s v="No"/>
    <n v="1"/>
    <s v="No"/>
    <e v="#N/A"/>
    <x v="48"/>
    <e v="#N/A"/>
    <e v="#N/A"/>
    <e v="#N/A"/>
    <e v="#N/A"/>
  </r>
  <r>
    <s v="Id1872"/>
    <s v="Mr. Jeremiah "/>
    <n v="16.670000000000002"/>
    <x v="3"/>
    <n v="5.46"/>
    <x v="2"/>
    <s v="No"/>
    <s v="No"/>
    <s v="No"/>
    <n v="0"/>
    <s v="No"/>
    <e v="#N/A"/>
    <x v="48"/>
    <e v="#N/A"/>
    <e v="#N/A"/>
    <e v="#N/A"/>
    <e v="#N/A"/>
  </r>
  <r>
    <s v="Id1873"/>
    <s v="Mr. Ashley "/>
    <n v="28.594999999999999"/>
    <x v="1"/>
    <n v="5.43"/>
    <x v="2"/>
    <s v="No"/>
    <s v="No"/>
    <s v="No"/>
    <n v="0"/>
    <s v="No"/>
    <e v="#N/A"/>
    <x v="48"/>
    <e v="#N/A"/>
    <e v="#N/A"/>
    <e v="#N/A"/>
    <e v="#N/A"/>
  </r>
  <r>
    <s v="Id1874"/>
    <s v="Mr. Turner "/>
    <n v="25.934999999999999"/>
    <x v="1"/>
    <n v="4.29"/>
    <x v="2"/>
    <s v="No"/>
    <s v="No"/>
    <s v="No"/>
    <n v="0"/>
    <s v="No"/>
    <e v="#N/A"/>
    <x v="48"/>
    <e v="#N/A"/>
    <e v="#N/A"/>
    <e v="#N/A"/>
    <e v="#N/A"/>
  </r>
  <r>
    <s v="Id1875"/>
    <s v="Mr. Roger "/>
    <n v="27.645"/>
    <x v="1"/>
    <n v="5.25"/>
    <x v="2"/>
    <s v="No"/>
    <s v="No"/>
    <s v="No"/>
    <n v="1"/>
    <s v="No"/>
    <e v="#N/A"/>
    <x v="48"/>
    <e v="#N/A"/>
    <e v="#N/A"/>
    <e v="#N/A"/>
    <e v="#N/A"/>
  </r>
  <r>
    <s v="Id1876"/>
    <s v="Ms. Pamela "/>
    <n v="30.1"/>
    <x v="0"/>
    <n v="4.04"/>
    <x v="2"/>
    <s v="No"/>
    <s v="No"/>
    <s v="No"/>
    <n v="1"/>
    <s v="No"/>
    <e v="#N/A"/>
    <x v="48"/>
    <e v="#N/A"/>
    <e v="#N/A"/>
    <e v="#N/A"/>
    <e v="#N/A"/>
  </r>
  <r>
    <s v="Id1877"/>
    <s v="Ms. Allison "/>
    <n v="26.79"/>
    <x v="1"/>
    <n v="5"/>
    <x v="2"/>
    <s v="yes"/>
    <s v="No"/>
    <s v="Yes"/>
    <n v="1"/>
    <s v="No"/>
    <e v="#N/A"/>
    <x v="48"/>
    <e v="#N/A"/>
    <e v="#N/A"/>
    <e v="#N/A"/>
    <e v="#N/A"/>
  </r>
  <r>
    <s v="Id1878"/>
    <s v="Mrs. Katherine "/>
    <n v="27.1"/>
    <x v="1"/>
    <n v="4.01"/>
    <x v="2"/>
    <s v="yes"/>
    <s v="No"/>
    <s v="No"/>
    <n v="1"/>
    <s v="No"/>
    <e v="#N/A"/>
    <x v="48"/>
    <e v="#N/A"/>
    <e v="#N/A"/>
    <e v="#N/A"/>
    <e v="#N/A"/>
  </r>
  <r>
    <s v="Id1879"/>
    <s v="Ms. Robin "/>
    <n v="24.31"/>
    <x v="2"/>
    <n v="5.4"/>
    <x v="2"/>
    <s v="No"/>
    <s v="No"/>
    <s v="No"/>
    <n v="0"/>
    <s v="No"/>
    <e v="#N/A"/>
    <x v="48"/>
    <e v="#N/A"/>
    <e v="#N/A"/>
    <e v="#N/A"/>
    <e v="#N/A"/>
  </r>
  <r>
    <s v="Id1880"/>
    <s v="Ms. Terri "/>
    <n v="15.53"/>
    <x v="3"/>
    <n v="5.81"/>
    <x v="1"/>
    <s v="No"/>
    <s v="No"/>
    <s v="No"/>
    <n v="1"/>
    <s v="No"/>
    <e v="#N/A"/>
    <x v="48"/>
    <e v="#N/A"/>
    <e v="#N/A"/>
    <e v="#N/A"/>
    <e v="#N/A"/>
  </r>
  <r>
    <s v="Id1881"/>
    <s v="Mr. Eddie "/>
    <n v="30.7"/>
    <x v="0"/>
    <n v="5.82"/>
    <x v="1"/>
    <s v="No"/>
    <s v="No"/>
    <s v="No"/>
    <n v="1"/>
    <s v="No"/>
    <e v="#N/A"/>
    <x v="48"/>
    <e v="#N/A"/>
    <e v="#N/A"/>
    <e v="#N/A"/>
    <e v="#N/A"/>
  </r>
  <r>
    <s v="Id1882"/>
    <s v="Ms. Pamela "/>
    <n v="33.33"/>
    <x v="0"/>
    <n v="4.82"/>
    <x v="2"/>
    <s v="No"/>
    <s v="No"/>
    <s v="No"/>
    <n v="1"/>
    <s v="No"/>
    <e v="#N/A"/>
    <x v="48"/>
    <e v="#N/A"/>
    <e v="#N/A"/>
    <e v="#N/A"/>
    <e v="#N/A"/>
  </r>
  <r>
    <s v="Id1883"/>
    <s v="Ms. Joyce "/>
    <n v="32.4"/>
    <x v="0"/>
    <n v="5.08"/>
    <x v="2"/>
    <s v="No"/>
    <s v="No"/>
    <s v="No"/>
    <n v="1"/>
    <s v="No"/>
    <e v="#N/A"/>
    <x v="48"/>
    <e v="#N/A"/>
    <e v="#N/A"/>
    <e v="#N/A"/>
    <e v="#N/A"/>
  </r>
  <r>
    <s v="Id1884"/>
    <s v="Ms. Alison "/>
    <n v="27.93"/>
    <x v="1"/>
    <n v="5.59"/>
    <x v="2"/>
    <s v="No"/>
    <s v="No"/>
    <s v="No"/>
    <n v="1"/>
    <s v="No"/>
    <e v="#N/A"/>
    <x v="48"/>
    <e v="#N/A"/>
    <e v="#N/A"/>
    <e v="#N/A"/>
    <e v="#N/A"/>
  </r>
  <r>
    <s v="Id1885"/>
    <s v="Ms. Tammara "/>
    <n v="21.754999999999999"/>
    <x v="2"/>
    <n v="5.12"/>
    <x v="2"/>
    <s v="No"/>
    <s v="No"/>
    <s v="No"/>
    <n v="0"/>
    <s v="No"/>
    <e v="#N/A"/>
    <x v="48"/>
    <e v="#N/A"/>
    <e v="#N/A"/>
    <e v="#N/A"/>
    <e v="#N/A"/>
  </r>
  <r>
    <s v="Id1886"/>
    <s v="Ms. Dorota "/>
    <n v="25.934999999999999"/>
    <x v="1"/>
    <n v="4.95"/>
    <x v="2"/>
    <s v="No"/>
    <s v="No"/>
    <s v="No"/>
    <n v="0"/>
    <s v="No"/>
    <e v="#N/A"/>
    <x v="48"/>
    <e v="#N/A"/>
    <e v="#N/A"/>
    <e v="#N/A"/>
    <e v="#N/A"/>
  </r>
  <r>
    <s v="Id1887"/>
    <s v="Mr. Jose "/>
    <n v="31.5"/>
    <x v="0"/>
    <n v="6.16"/>
    <x v="1"/>
    <s v="No"/>
    <s v="No"/>
    <s v="No"/>
    <n v="0"/>
    <s v="No"/>
    <e v="#N/A"/>
    <x v="48"/>
    <e v="#N/A"/>
    <e v="#N/A"/>
    <e v="#N/A"/>
    <e v="#N/A"/>
  </r>
  <r>
    <s v="Id1888"/>
    <s v="Mr. Peter "/>
    <n v="30.03"/>
    <x v="0"/>
    <n v="6.41"/>
    <x v="1"/>
    <s v="No"/>
    <s v="No"/>
    <s v="No"/>
    <n v="0"/>
    <s v="No"/>
    <e v="#N/A"/>
    <x v="48"/>
    <e v="#N/A"/>
    <e v="#N/A"/>
    <e v="#N/A"/>
    <e v="#N/A"/>
  </r>
  <r>
    <s v="Id1889"/>
    <s v="Mr. Bryant "/>
    <n v="33.479999999999997"/>
    <x v="0"/>
    <n v="8.94"/>
    <x v="0"/>
    <s v="No"/>
    <s v="No"/>
    <s v="No"/>
    <n v="0"/>
    <s v="No"/>
    <e v="#N/A"/>
    <x v="48"/>
    <e v="#N/A"/>
    <e v="#N/A"/>
    <e v="#N/A"/>
    <e v="#N/A"/>
  </r>
  <r>
    <s v="Id1890"/>
    <s v="Ms. Christina "/>
    <n v="16.510000000000002"/>
    <x v="3"/>
    <n v="4.42"/>
    <x v="2"/>
    <s v="yes"/>
    <s v="No"/>
    <s v="Yes"/>
    <n v="1"/>
    <s v="No"/>
    <e v="#N/A"/>
    <x v="48"/>
    <e v="#N/A"/>
    <e v="#N/A"/>
    <e v="#N/A"/>
    <e v="#N/A"/>
  </r>
  <r>
    <s v="Id1891"/>
    <s v="Mr. John "/>
    <n v="33.155000000000001"/>
    <x v="0"/>
    <n v="5.3"/>
    <x v="2"/>
    <s v="yes"/>
    <s v="No"/>
    <s v="No"/>
    <n v="1"/>
    <s v="No"/>
    <e v="#N/A"/>
    <x v="48"/>
    <e v="#N/A"/>
    <e v="#N/A"/>
    <e v="#N/A"/>
    <e v="#N/A"/>
  </r>
  <r>
    <s v="Id1892"/>
    <s v="Mr. Eduardo "/>
    <n v="37.29"/>
    <x v="0"/>
    <n v="4.6399999999999997"/>
    <x v="2"/>
    <s v="No"/>
    <s v="No"/>
    <s v="Yes"/>
    <n v="1"/>
    <s v="No"/>
    <e v="#N/A"/>
    <x v="48"/>
    <e v="#N/A"/>
    <e v="#N/A"/>
    <e v="#N/A"/>
    <e v="#N/A"/>
  </r>
  <r>
    <s v="Id1893"/>
    <s v="Ms. Laura "/>
    <n v="20.23"/>
    <x v="2"/>
    <n v="6.16"/>
    <x v="1"/>
    <s v="yes"/>
    <s v="No"/>
    <s v="No"/>
    <n v="1"/>
    <s v="No"/>
    <e v="#N/A"/>
    <x v="48"/>
    <e v="#N/A"/>
    <e v="#N/A"/>
    <e v="#N/A"/>
    <e v="#N/A"/>
  </r>
  <r>
    <s v="Id1894"/>
    <s v="Mr. Charlie "/>
    <n v="28.975000000000001"/>
    <x v="1"/>
    <n v="4.12"/>
    <x v="2"/>
    <s v="No"/>
    <s v="No"/>
    <s v="Yes"/>
    <n v="1"/>
    <s v="No"/>
    <e v="#N/A"/>
    <x v="48"/>
    <e v="#N/A"/>
    <e v="#N/A"/>
    <e v="#N/A"/>
    <e v="#N/A"/>
  </r>
  <r>
    <s v="Id1895"/>
    <s v="Ms. Melissa "/>
    <n v="16.420000000000002"/>
    <x v="3"/>
    <n v="5.77"/>
    <x v="1"/>
    <s v="yes"/>
    <s v="No"/>
    <s v="Yes"/>
    <n v="1"/>
    <s v="No"/>
    <e v="#N/A"/>
    <x v="48"/>
    <e v="#N/A"/>
    <e v="#N/A"/>
    <e v="#N/A"/>
    <e v="#N/A"/>
  </r>
  <r>
    <s v="Id1896"/>
    <s v="Mr. Dan "/>
    <n v="17.559999999999999"/>
    <x v="3"/>
    <n v="6.2"/>
    <x v="1"/>
    <s v="No"/>
    <s v="No"/>
    <s v="No"/>
    <n v="1"/>
    <s v="No"/>
    <e v="#N/A"/>
    <x v="48"/>
    <e v="#N/A"/>
    <e v="#N/A"/>
    <e v="#N/A"/>
    <e v="#N/A"/>
  </r>
  <r>
    <s v="Id1897"/>
    <s v="Mr. Matthew "/>
    <n v="24.13"/>
    <x v="2"/>
    <n v="4.3899999999999997"/>
    <x v="2"/>
    <s v="No"/>
    <s v="No"/>
    <s v="No"/>
    <n v="1"/>
    <s v="No"/>
    <e v="#N/A"/>
    <x v="48"/>
    <e v="#N/A"/>
    <e v="#N/A"/>
    <e v="#N/A"/>
    <e v="#N/A"/>
  </r>
  <r>
    <s v="Id1898"/>
    <s v="Mr. Wesley "/>
    <n v="19.95"/>
    <x v="2"/>
    <n v="5.13"/>
    <x v="2"/>
    <s v="No"/>
    <s v="yes"/>
    <s v="No"/>
    <n v="2"/>
    <s v="No"/>
    <e v="#N/A"/>
    <x v="48"/>
    <e v="#N/A"/>
    <e v="#N/A"/>
    <e v="#N/A"/>
    <e v="#N/A"/>
  </r>
  <r>
    <s v="Id1899"/>
    <s v="Mr. Christopher "/>
    <n v="21.24"/>
    <x v="2"/>
    <n v="4.49"/>
    <x v="2"/>
    <s v="No"/>
    <s v="No"/>
    <s v="No"/>
    <n v="0"/>
    <s v="No"/>
    <e v="#N/A"/>
    <x v="48"/>
    <e v="#N/A"/>
    <e v="#N/A"/>
    <e v="#N/A"/>
    <e v="#N/A"/>
  </r>
  <r>
    <s v="Id1900"/>
    <s v="Ms. Jessica "/>
    <n v="44.22"/>
    <x v="0"/>
    <n v="6.35"/>
    <x v="1"/>
    <s v="No"/>
    <s v="No"/>
    <s v="No"/>
    <n v="0"/>
    <s v="No"/>
    <e v="#N/A"/>
    <x v="48"/>
    <e v="#N/A"/>
    <e v="#N/A"/>
    <e v="#N/A"/>
    <e v="#N/A"/>
  </r>
  <r>
    <s v="Id1901"/>
    <s v="Ms. Christin "/>
    <n v="41.1"/>
    <x v="0"/>
    <n v="5.79"/>
    <x v="1"/>
    <s v="No"/>
    <s v="No"/>
    <s v="No"/>
    <n v="0"/>
    <s v="No"/>
    <e v="#N/A"/>
    <x v="48"/>
    <e v="#N/A"/>
    <e v="#N/A"/>
    <e v="#N/A"/>
    <e v="#N/A"/>
  </r>
  <r>
    <s v="Id1902"/>
    <s v="Ms. Sara "/>
    <n v="34.200000000000003"/>
    <x v="0"/>
    <n v="4.78"/>
    <x v="2"/>
    <s v="yes"/>
    <s v="No"/>
    <s v="No"/>
    <n v="0"/>
    <s v="No"/>
    <e v="#N/A"/>
    <x v="48"/>
    <e v="#N/A"/>
    <e v="#N/A"/>
    <e v="#N/A"/>
    <e v="#N/A"/>
  </r>
  <r>
    <s v="Id1903"/>
    <s v="Ms. Elizabeth "/>
    <n v="29.92"/>
    <x v="1"/>
    <n v="6.02"/>
    <x v="1"/>
    <s v="yes"/>
    <s v="No"/>
    <s v="No"/>
    <n v="0"/>
    <s v="No"/>
    <e v="#N/A"/>
    <x v="48"/>
    <e v="#N/A"/>
    <e v="#N/A"/>
    <e v="#N/A"/>
    <e v="#N/A"/>
  </r>
  <r>
    <s v="Id1904"/>
    <s v="Ms. Margaret "/>
    <n v="28.93"/>
    <x v="1"/>
    <n v="4.4400000000000004"/>
    <x v="2"/>
    <s v="No"/>
    <s v="No"/>
    <s v="No"/>
    <n v="0"/>
    <s v="No"/>
    <e v="#N/A"/>
    <x v="48"/>
    <e v="#N/A"/>
    <e v="#N/A"/>
    <e v="#N/A"/>
    <e v="#N/A"/>
  </r>
  <r>
    <s v="Id1905"/>
    <s v="Ms. Tiffany "/>
    <n v="31.254999999999999"/>
    <x v="0"/>
    <n v="5.84"/>
    <x v="1"/>
    <s v="yes"/>
    <s v="No"/>
    <s v="No"/>
    <n v="1"/>
    <s v="No"/>
    <e v="#N/A"/>
    <x v="48"/>
    <e v="#N/A"/>
    <e v="#N/A"/>
    <e v="#N/A"/>
    <e v="#N/A"/>
  </r>
  <r>
    <s v="Id1906"/>
    <s v="Mr. David "/>
    <n v="29.83"/>
    <x v="1"/>
    <n v="5.39"/>
    <x v="2"/>
    <s v="No"/>
    <s v="No"/>
    <s v="No"/>
    <n v="0"/>
    <s v="No"/>
    <e v="#N/A"/>
    <x v="48"/>
    <e v="#N/A"/>
    <e v="#N/A"/>
    <e v="#N/A"/>
    <e v="#N/A"/>
  </r>
  <r>
    <s v="Id1907"/>
    <s v="Ms. Christine "/>
    <n v="29.59"/>
    <x v="1"/>
    <n v="6.16"/>
    <x v="1"/>
    <s v="No"/>
    <s v="No"/>
    <s v="Yes"/>
    <n v="1"/>
    <s v="No"/>
    <e v="#N/A"/>
    <x v="48"/>
    <e v="#N/A"/>
    <e v="#N/A"/>
    <e v="#N/A"/>
    <e v="#N/A"/>
  </r>
  <r>
    <s v="Id1908"/>
    <s v="Ms. Donna "/>
    <n v="31.16"/>
    <x v="0"/>
    <n v="4.49"/>
    <x v="2"/>
    <s v="No"/>
    <s v="No"/>
    <s v="Yes"/>
    <n v="1"/>
    <s v="No"/>
    <e v="#N/A"/>
    <x v="48"/>
    <e v="#N/A"/>
    <e v="#N/A"/>
    <e v="#N/A"/>
    <e v="#N/A"/>
  </r>
  <r>
    <s v="Id1909"/>
    <s v="Mr. Rod "/>
    <n v="34.21"/>
    <x v="0"/>
    <n v="4.4800000000000004"/>
    <x v="2"/>
    <s v="yes"/>
    <s v="No"/>
    <s v="No"/>
    <n v="1"/>
    <s v="No"/>
    <e v="#N/A"/>
    <x v="48"/>
    <e v="#N/A"/>
    <e v="#N/A"/>
    <e v="#N/A"/>
    <e v="#N/A"/>
  </r>
  <r>
    <s v="Id1910"/>
    <s v="Mr. Joe "/>
    <n v="34.86"/>
    <x v="0"/>
    <n v="10.97"/>
    <x v="0"/>
    <s v="No"/>
    <s v="No"/>
    <s v="No"/>
    <n v="0"/>
    <s v="No"/>
    <e v="#N/A"/>
    <x v="48"/>
    <e v="#N/A"/>
    <e v="#N/A"/>
    <e v="#N/A"/>
    <e v="#N/A"/>
  </r>
  <r>
    <s v="Id1911"/>
    <s v="Ms. Kayleigh "/>
    <n v="34.58"/>
    <x v="0"/>
    <n v="5.14"/>
    <x v="2"/>
    <s v="No"/>
    <s v="yes"/>
    <s v="No"/>
    <n v="2"/>
    <s v="No"/>
    <e v="#N/A"/>
    <x v="48"/>
    <e v="#N/A"/>
    <e v="#N/A"/>
    <e v="#N/A"/>
    <e v="#N/A"/>
  </r>
  <r>
    <s v="Id1912"/>
    <s v="Mr. Lorcan "/>
    <n v="17.940000000000001"/>
    <x v="3"/>
    <n v="5.17"/>
    <x v="2"/>
    <s v="yes"/>
    <s v="No"/>
    <s v="No"/>
    <n v="0"/>
    <s v="No"/>
    <e v="#N/A"/>
    <x v="48"/>
    <e v="#N/A"/>
    <e v="#N/A"/>
    <e v="#N/A"/>
    <e v="#N/A"/>
  </r>
  <r>
    <s v="Id1913"/>
    <s v="Mr. Billy "/>
    <n v="26.8"/>
    <x v="1"/>
    <n v="6.18"/>
    <x v="1"/>
    <s v="yes"/>
    <s v="No"/>
    <s v="Yes"/>
    <n v="1"/>
    <s v="No"/>
    <e v="#N/A"/>
    <x v="48"/>
    <e v="#N/A"/>
    <e v="#N/A"/>
    <e v="#N/A"/>
    <e v="#N/A"/>
  </r>
  <r>
    <s v="Id1914"/>
    <s v="Mr. Paul "/>
    <n v="17.690000000000001"/>
    <x v="3"/>
    <n v="9.07"/>
    <x v="0"/>
    <s v="yes"/>
    <s v="No"/>
    <s v="No"/>
    <n v="0"/>
    <s v="No"/>
    <e v="#N/A"/>
    <x v="48"/>
    <e v="#N/A"/>
    <e v="#N/A"/>
    <e v="#N/A"/>
    <e v="#N/A"/>
  </r>
  <r>
    <s v="Id1915"/>
    <s v="Ms. Brenda "/>
    <n v="25.77"/>
    <x v="1"/>
    <n v="4.43"/>
    <x v="2"/>
    <s v="No"/>
    <s v="No"/>
    <s v="Yes"/>
    <n v="1"/>
    <s v="No"/>
    <e v="#N/A"/>
    <x v="48"/>
    <e v="#N/A"/>
    <e v="#N/A"/>
    <e v="#N/A"/>
    <e v="#N/A"/>
  </r>
  <r>
    <s v="Id1916"/>
    <s v="Mr. Jeff "/>
    <n v="34.46"/>
    <x v="0"/>
    <n v="4.17"/>
    <x v="2"/>
    <s v="No"/>
    <s v="yes"/>
    <s v="No"/>
    <n v="1"/>
    <s v="No"/>
    <e v="#N/A"/>
    <x v="48"/>
    <e v="#N/A"/>
    <e v="#N/A"/>
    <e v="#N/A"/>
    <e v="#N/A"/>
  </r>
  <r>
    <s v="Id1917"/>
    <s v="Mr. Michael "/>
    <n v="30.875"/>
    <x v="0"/>
    <n v="4.95"/>
    <x v="2"/>
    <s v="yes"/>
    <s v="No"/>
    <s v="No"/>
    <n v="0"/>
    <s v="No"/>
    <e v="#N/A"/>
    <x v="48"/>
    <e v="#N/A"/>
    <e v="#N/A"/>
    <e v="#N/A"/>
    <e v="#N/A"/>
  </r>
  <r>
    <s v="Id1918"/>
    <s v="Mr. Jan "/>
    <n v="39.49"/>
    <x v="0"/>
    <n v="5.13"/>
    <x v="2"/>
    <s v="No"/>
    <s v="No"/>
    <s v="No"/>
    <n v="0"/>
    <s v="No"/>
    <e v="#N/A"/>
    <x v="48"/>
    <e v="#N/A"/>
    <e v="#N/A"/>
    <e v="#N/A"/>
    <e v="#N/A"/>
  </r>
  <r>
    <s v="Id1919"/>
    <s v="Mr. Bernard "/>
    <n v="28.88"/>
    <x v="1"/>
    <n v="4.0999999999999996"/>
    <x v="2"/>
    <s v="No"/>
    <s v="No"/>
    <s v="No"/>
    <n v="0"/>
    <s v="No"/>
    <e v="#N/A"/>
    <x v="48"/>
    <e v="#N/A"/>
    <e v="#N/A"/>
    <e v="#N/A"/>
    <e v="#N/A"/>
  </r>
  <r>
    <s v="Id1920"/>
    <s v="Mr. Craig "/>
    <n v="20.234999999999999"/>
    <x v="2"/>
    <n v="5.01"/>
    <x v="2"/>
    <s v="yes"/>
    <s v="No"/>
    <s v="No"/>
    <n v="0"/>
    <s v="No"/>
    <e v="#N/A"/>
    <x v="48"/>
    <e v="#N/A"/>
    <e v="#N/A"/>
    <e v="#N/A"/>
    <e v="#N/A"/>
  </r>
  <r>
    <s v="Id1921"/>
    <s v="Mrs. Bryn "/>
    <n v="30.67"/>
    <x v="0"/>
    <n v="5.09"/>
    <x v="2"/>
    <s v="yes"/>
    <s v="No"/>
    <s v="No"/>
    <n v="0"/>
    <s v="No"/>
    <e v="#N/A"/>
    <x v="48"/>
    <e v="#N/A"/>
    <e v="#N/A"/>
    <e v="#N/A"/>
    <e v="#N/A"/>
  </r>
  <r>
    <s v="Id1922"/>
    <s v="Mr. Michael "/>
    <n v="30.875"/>
    <x v="0"/>
    <n v="6.49"/>
    <x v="1"/>
    <s v="No"/>
    <s v="No"/>
    <s v="No"/>
    <n v="0"/>
    <s v="No"/>
    <e v="#N/A"/>
    <x v="48"/>
    <e v="#N/A"/>
    <e v="#N/A"/>
    <e v="#N/A"/>
    <e v="#N/A"/>
  </r>
  <r>
    <s v="Id1923"/>
    <s v="Mr. Benjamin "/>
    <n v="23.8"/>
    <x v="2"/>
    <n v="4.08"/>
    <x v="2"/>
    <s v="No"/>
    <s v="No"/>
    <s v="No"/>
    <n v="0"/>
    <s v="No"/>
    <e v="#N/A"/>
    <x v="48"/>
    <e v="#N/A"/>
    <e v="#N/A"/>
    <e v="#N/A"/>
    <e v="#N/A"/>
  </r>
  <r>
    <s v="Id1924"/>
    <s v="Mr. Jay "/>
    <n v="15.37"/>
    <x v="3"/>
    <n v="8.6300000000000008"/>
    <x v="0"/>
    <s v="yes"/>
    <s v="No"/>
    <s v="No"/>
    <n v="0"/>
    <s v="No"/>
    <e v="#N/A"/>
    <x v="48"/>
    <e v="#N/A"/>
    <e v="#N/A"/>
    <e v="#N/A"/>
    <e v="#N/A"/>
  </r>
  <r>
    <s v="Id1925"/>
    <s v="Mr. William "/>
    <n v="30.4"/>
    <x v="0"/>
    <n v="5.28"/>
    <x v="2"/>
    <s v="No"/>
    <s v="No"/>
    <s v="No"/>
    <n v="0"/>
    <s v="No"/>
    <e v="#N/A"/>
    <x v="48"/>
    <e v="#N/A"/>
    <e v="#N/A"/>
    <e v="#N/A"/>
    <e v="#N/A"/>
  </r>
  <r>
    <s v="Id1926"/>
    <s v="Ms. Shelley "/>
    <n v="19.48"/>
    <x v="2"/>
    <n v="5.63"/>
    <x v="2"/>
    <s v="yes"/>
    <s v="No"/>
    <s v="No"/>
    <n v="1"/>
    <s v="No"/>
    <e v="#N/A"/>
    <x v="48"/>
    <e v="#N/A"/>
    <e v="#N/A"/>
    <e v="#N/A"/>
    <e v="#N/A"/>
  </r>
  <r>
    <s v="Id1927"/>
    <s v="Ms. Jekaterina "/>
    <n v="16.96"/>
    <x v="3"/>
    <n v="11.47"/>
    <x v="0"/>
    <s v="yes"/>
    <s v="No"/>
    <s v="No"/>
    <n v="0"/>
    <s v="No"/>
    <e v="#N/A"/>
    <x v="48"/>
    <e v="#N/A"/>
    <e v="#N/A"/>
    <e v="#N/A"/>
    <e v="#N/A"/>
  </r>
  <r>
    <s v="Id1928"/>
    <s v="Mr. Daniel "/>
    <n v="19.05"/>
    <x v="2"/>
    <n v="4.92"/>
    <x v="2"/>
    <s v="No"/>
    <s v="No"/>
    <s v="No"/>
    <n v="1"/>
    <s v="No"/>
    <e v="#N/A"/>
    <x v="48"/>
    <e v="#N/A"/>
    <e v="#N/A"/>
    <e v="#N/A"/>
    <e v="#N/A"/>
  </r>
  <r>
    <s v="Id1929"/>
    <s v="Ms. Pauline "/>
    <n v="37.619999999999997"/>
    <x v="0"/>
    <n v="4.18"/>
    <x v="2"/>
    <s v="No"/>
    <s v="No"/>
    <s v="No"/>
    <n v="0"/>
    <s v="No"/>
    <e v="#N/A"/>
    <x v="48"/>
    <e v="#N/A"/>
    <e v="#N/A"/>
    <e v="#N/A"/>
    <e v="#N/A"/>
  </r>
  <r>
    <s v="Id1930"/>
    <s v="Ms. Colleen "/>
    <n v="29.1"/>
    <x v="1"/>
    <n v="4.67"/>
    <x v="2"/>
    <s v="No"/>
    <s v="No"/>
    <s v="No"/>
    <n v="0"/>
    <s v="No"/>
    <e v="#N/A"/>
    <x v="48"/>
    <e v="#N/A"/>
    <e v="#N/A"/>
    <e v="#N/A"/>
    <e v="#N/A"/>
  </r>
  <r>
    <s v="Id1931"/>
    <s v="Ms. Aleah "/>
    <n v="26.62"/>
    <x v="1"/>
    <n v="6.24"/>
    <x v="1"/>
    <s v="No"/>
    <s v="No"/>
    <s v="No"/>
    <n v="0"/>
    <s v="No"/>
    <e v="#N/A"/>
    <x v="48"/>
    <e v="#N/A"/>
    <e v="#N/A"/>
    <e v="#N/A"/>
    <e v="#N/A"/>
  </r>
  <r>
    <s v="Id1932"/>
    <s v="Ms. Mare "/>
    <n v="25.74"/>
    <x v="1"/>
    <n v="5.99"/>
    <x v="1"/>
    <s v="No"/>
    <s v="No"/>
    <s v="No"/>
    <n v="0"/>
    <s v="No"/>
    <e v="#N/A"/>
    <x v="48"/>
    <e v="#N/A"/>
    <e v="#N/A"/>
    <e v="#N/A"/>
    <e v="#N/A"/>
  </r>
  <r>
    <s v="Id1933"/>
    <s v="Mr. Kevin "/>
    <n v="18.22"/>
    <x v="3"/>
    <n v="10.27"/>
    <x v="0"/>
    <s v="yes"/>
    <s v="No"/>
    <s v="No"/>
    <n v="1"/>
    <s v="No"/>
    <e v="#N/A"/>
    <x v="48"/>
    <e v="#N/A"/>
    <e v="#N/A"/>
    <e v="#N/A"/>
    <e v="#N/A"/>
  </r>
  <r>
    <s v="Id1934"/>
    <s v="Ms. Jessica "/>
    <n v="26.03"/>
    <x v="1"/>
    <n v="5.97"/>
    <x v="1"/>
    <s v="No"/>
    <s v="No"/>
    <s v="Yes"/>
    <n v="1"/>
    <s v="No"/>
    <e v="#N/A"/>
    <x v="48"/>
    <e v="#N/A"/>
    <e v="#N/A"/>
    <e v="#N/A"/>
    <e v="#N/A"/>
  </r>
  <r>
    <s v="Id1935"/>
    <s v="Ms. Amanda "/>
    <n v="17.29"/>
    <x v="3"/>
    <n v="4.9800000000000004"/>
    <x v="2"/>
    <s v="No"/>
    <s v="No"/>
    <s v="No"/>
    <n v="0"/>
    <s v="No"/>
    <e v="#N/A"/>
    <x v="48"/>
    <e v="#N/A"/>
    <e v="#N/A"/>
    <e v="#N/A"/>
    <e v="#N/A"/>
  </r>
  <r>
    <s v="Id1936"/>
    <s v="Mr. Murray "/>
    <n v="18.170000000000002"/>
    <x v="3"/>
    <n v="6.91"/>
    <x v="0"/>
    <s v="yes"/>
    <s v="No"/>
    <s v="No"/>
    <n v="1"/>
    <s v="No"/>
    <e v="#N/A"/>
    <x v="48"/>
    <e v="#N/A"/>
    <e v="#N/A"/>
    <e v="#N/A"/>
    <e v="#N/A"/>
  </r>
  <r>
    <s v="Id1937"/>
    <s v="Mrs. Meghan "/>
    <n v="32.54"/>
    <x v="0"/>
    <n v="6.38"/>
    <x v="1"/>
    <s v="No"/>
    <s v="yes"/>
    <s v="No"/>
    <n v="1"/>
    <s v="No"/>
    <e v="#N/A"/>
    <x v="48"/>
    <e v="#N/A"/>
    <e v="#N/A"/>
    <e v="#N/A"/>
    <e v="#N/A"/>
  </r>
  <r>
    <s v="Id1938"/>
    <s v="Mr. David "/>
    <n v="30.25"/>
    <x v="0"/>
    <n v="4.7699999999999996"/>
    <x v="2"/>
    <s v="No"/>
    <s v="No"/>
    <s v="No"/>
    <n v="0"/>
    <s v="No"/>
    <e v="#N/A"/>
    <x v="48"/>
    <e v="#N/A"/>
    <e v="#N/A"/>
    <e v="#N/A"/>
    <e v="#N/A"/>
  </r>
  <r>
    <s v="Id1939"/>
    <s v="Mr. Seth "/>
    <n v="19.59"/>
    <x v="2"/>
    <n v="6.04"/>
    <x v="1"/>
    <s v="yes"/>
    <s v="No"/>
    <s v="No"/>
    <n v="1"/>
    <s v="No"/>
    <e v="#N/A"/>
    <x v="48"/>
    <e v="#N/A"/>
    <e v="#N/A"/>
    <e v="#N/A"/>
    <e v="#N/A"/>
  </r>
  <r>
    <s v="Id1940"/>
    <s v="Mr. Michael "/>
    <n v="45.9"/>
    <x v="0"/>
    <n v="4.3"/>
    <x v="2"/>
    <s v="yes"/>
    <s v="No"/>
    <s v="No"/>
    <n v="1"/>
    <s v="No"/>
    <e v="#N/A"/>
    <x v="48"/>
    <e v="#N/A"/>
    <e v="#N/A"/>
    <e v="#N/A"/>
    <e v="#N/A"/>
  </r>
  <r>
    <s v="Id1941"/>
    <s v="Mr. Russell "/>
    <n v="17.059999999999999"/>
    <x v="3"/>
    <n v="8.75"/>
    <x v="0"/>
    <s v="yes"/>
    <s v="No"/>
    <s v="No"/>
    <n v="0"/>
    <s v="No"/>
    <e v="#N/A"/>
    <x v="48"/>
    <e v="#N/A"/>
    <e v="#N/A"/>
    <e v="#N/A"/>
    <e v="#N/A"/>
  </r>
  <r>
    <s v="Id1942"/>
    <s v="Mr. Martin "/>
    <n v="32.07"/>
    <x v="0"/>
    <n v="5.25"/>
    <x v="2"/>
    <s v="No"/>
    <s v="No"/>
    <s v="Yes"/>
    <n v="1"/>
    <s v="No"/>
    <e v="#N/A"/>
    <x v="48"/>
    <e v="#N/A"/>
    <e v="#N/A"/>
    <e v="#N/A"/>
    <e v="#N/A"/>
  </r>
  <r>
    <s v="Id1943"/>
    <s v="Mr. Michael "/>
    <n v="16.5"/>
    <x v="3"/>
    <n v="5.03"/>
    <x v="2"/>
    <s v="No"/>
    <s v="No"/>
    <s v="No"/>
    <n v="1"/>
    <s v="No"/>
    <e v="#N/A"/>
    <x v="48"/>
    <e v="#N/A"/>
    <e v="#N/A"/>
    <e v="#N/A"/>
    <e v="#N/A"/>
  </r>
  <r>
    <s v="Id1944"/>
    <s v="Mr. Miles "/>
    <n v="31.4"/>
    <x v="0"/>
    <n v="5.88"/>
    <x v="1"/>
    <s v="No"/>
    <s v="No"/>
    <s v="No"/>
    <n v="1"/>
    <s v="No"/>
    <e v="#N/A"/>
    <x v="48"/>
    <e v="#N/A"/>
    <e v="#N/A"/>
    <e v="#N/A"/>
    <e v="#N/A"/>
  </r>
  <r>
    <s v="Id1945"/>
    <s v="Ms. Amanda "/>
    <n v="20.36"/>
    <x v="2"/>
    <n v="4.49"/>
    <x v="2"/>
    <s v="No"/>
    <s v="No"/>
    <s v="No"/>
    <n v="0"/>
    <s v="No"/>
    <e v="#N/A"/>
    <x v="48"/>
    <e v="#N/A"/>
    <e v="#N/A"/>
    <e v="#N/A"/>
    <e v="#N/A"/>
  </r>
  <r>
    <s v="Id1946"/>
    <s v="Mr. Roger "/>
    <n v="25.46"/>
    <x v="1"/>
    <n v="4.1399999999999997"/>
    <x v="2"/>
    <s v="No"/>
    <s v="No"/>
    <s v="No"/>
    <n v="1"/>
    <s v="No"/>
    <e v="#N/A"/>
    <x v="48"/>
    <e v="#N/A"/>
    <e v="#N/A"/>
    <e v="#N/A"/>
    <e v="#N/A"/>
  </r>
  <r>
    <s v="Id1947"/>
    <s v="Mr. Brock "/>
    <n v="17.09"/>
    <x v="3"/>
    <n v="5.8"/>
    <x v="1"/>
    <s v="yes"/>
    <s v="No"/>
    <s v="No"/>
    <n v="0"/>
    <s v="No"/>
    <e v="#N/A"/>
    <x v="48"/>
    <e v="#N/A"/>
    <e v="#N/A"/>
    <e v="#N/A"/>
    <e v="#N/A"/>
  </r>
  <r>
    <s v="Id1948"/>
    <s v="Mr. Stephen "/>
    <n v="20.83"/>
    <x v="2"/>
    <n v="5.12"/>
    <x v="2"/>
    <s v="No"/>
    <s v="No"/>
    <s v="No"/>
    <n v="0"/>
    <s v="No"/>
    <e v="#N/A"/>
    <x v="48"/>
    <e v="#N/A"/>
    <e v="#N/A"/>
    <e v="#N/A"/>
    <e v="#N/A"/>
  </r>
  <r>
    <s v="Id1949"/>
    <s v="Ms. Missy "/>
    <n v="18.920000000000002"/>
    <x v="2"/>
    <n v="5.98"/>
    <x v="1"/>
    <s v="yes"/>
    <s v="No"/>
    <s v="No"/>
    <n v="1"/>
    <s v="No"/>
    <e v="#N/A"/>
    <x v="48"/>
    <e v="#N/A"/>
    <e v="#N/A"/>
    <e v="#N/A"/>
    <e v="#N/A"/>
  </r>
  <r>
    <s v="Id1950"/>
    <s v="Mr. William "/>
    <n v="37.1"/>
    <x v="0"/>
    <n v="5.46"/>
    <x v="2"/>
    <s v="No"/>
    <s v="No"/>
    <s v="No"/>
    <n v="0"/>
    <s v="No"/>
    <e v="#N/A"/>
    <x v="48"/>
    <e v="#N/A"/>
    <e v="#N/A"/>
    <e v="#N/A"/>
    <e v="#N/A"/>
  </r>
  <r>
    <s v="Id1951"/>
    <s v="Ms. Lauren "/>
    <n v="22.515000000000001"/>
    <x v="2"/>
    <n v="4.91"/>
    <x v="2"/>
    <s v="yes"/>
    <s v="No"/>
    <s v="Yes"/>
    <n v="1"/>
    <s v="No"/>
    <e v="#N/A"/>
    <x v="48"/>
    <e v="#N/A"/>
    <e v="#N/A"/>
    <e v="#N/A"/>
    <e v="#N/A"/>
  </r>
  <r>
    <s v="Id1952"/>
    <s v="Mr. Apolo "/>
    <n v="32.700000000000003"/>
    <x v="0"/>
    <n v="4.66"/>
    <x v="2"/>
    <s v="No"/>
    <s v="No"/>
    <s v="No"/>
    <n v="0"/>
    <s v="No"/>
    <e v="#N/A"/>
    <x v="48"/>
    <e v="#N/A"/>
    <e v="#N/A"/>
    <e v="#N/A"/>
    <e v="#N/A"/>
  </r>
  <r>
    <s v="Id1953"/>
    <s v="Mr. Alfons "/>
    <n v="17.75"/>
    <x v="3"/>
    <n v="6.8"/>
    <x v="0"/>
    <s v="yes"/>
    <s v="No"/>
    <s v="No"/>
    <n v="1"/>
    <s v="No"/>
    <e v="#N/A"/>
    <x v="48"/>
    <e v="#N/A"/>
    <e v="#N/A"/>
    <e v="#N/A"/>
    <e v="#N/A"/>
  </r>
  <r>
    <s v="Id1954"/>
    <s v="Ms. Amber "/>
    <n v="33.630000000000003"/>
    <x v="0"/>
    <n v="4.47"/>
    <x v="2"/>
    <s v="yes"/>
    <s v="No"/>
    <s v="No"/>
    <n v="0"/>
    <s v="No"/>
    <e v="#N/A"/>
    <x v="48"/>
    <e v="#N/A"/>
    <e v="#N/A"/>
    <e v="#N/A"/>
    <e v="#N/A"/>
  </r>
  <r>
    <s v="Id1955"/>
    <s v="Ms. Leah "/>
    <n v="34.799999999999997"/>
    <x v="0"/>
    <n v="4.08"/>
    <x v="2"/>
    <s v="yes"/>
    <s v="No"/>
    <s v="No"/>
    <n v="1"/>
    <s v="No"/>
    <e v="#N/A"/>
    <x v="48"/>
    <e v="#N/A"/>
    <e v="#N/A"/>
    <e v="#N/A"/>
    <e v="#N/A"/>
  </r>
  <r>
    <s v="Id1956"/>
    <s v="Ms. Lilia "/>
    <n v="16.809999999999999"/>
    <x v="3"/>
    <n v="5.51"/>
    <x v="2"/>
    <s v="yes"/>
    <s v="No"/>
    <s v="No"/>
    <n v="1"/>
    <s v="No"/>
    <e v="#N/A"/>
    <x v="48"/>
    <e v="#N/A"/>
    <e v="#N/A"/>
    <e v="#N/A"/>
    <e v="#N/A"/>
  </r>
  <r>
    <s v="Id1957"/>
    <s v="Mr. Danny "/>
    <n v="16.690000000000001"/>
    <x v="3"/>
    <n v="8.4"/>
    <x v="0"/>
    <s v="yes"/>
    <s v="No"/>
    <s v="No"/>
    <n v="0"/>
    <s v="No"/>
    <e v="#N/A"/>
    <x v="48"/>
    <e v="#N/A"/>
    <e v="#N/A"/>
    <e v="#N/A"/>
    <e v="#N/A"/>
  </r>
  <r>
    <s v="Id1958"/>
    <s v="Ms. Lauren "/>
    <n v="23.21"/>
    <x v="2"/>
    <n v="5.14"/>
    <x v="2"/>
    <s v="yes"/>
    <s v="No"/>
    <s v="No"/>
    <n v="1"/>
    <s v="No"/>
    <e v="#N/A"/>
    <x v="48"/>
    <e v="#N/A"/>
    <e v="#N/A"/>
    <e v="#N/A"/>
    <e v="#N/A"/>
  </r>
  <r>
    <s v="Id1959"/>
    <s v="Ms. Courtney "/>
    <n v="25.175000000000001"/>
    <x v="1"/>
    <n v="5.21"/>
    <x v="2"/>
    <s v="yes"/>
    <s v="No"/>
    <s v="No"/>
    <n v="1"/>
    <s v="No"/>
    <e v="#N/A"/>
    <x v="48"/>
    <e v="#N/A"/>
    <e v="#N/A"/>
    <e v="#N/A"/>
    <e v="#N/A"/>
  </r>
  <r>
    <s v="Id1960"/>
    <s v="Ms. Elizabeth "/>
    <n v="34.770000000000003"/>
    <x v="0"/>
    <n v="6.23"/>
    <x v="1"/>
    <s v="No"/>
    <s v="No"/>
    <s v="No"/>
    <n v="0"/>
    <s v="No"/>
    <e v="#N/A"/>
    <x v="48"/>
    <e v="#N/A"/>
    <e v="#N/A"/>
    <e v="#N/A"/>
    <e v="#N/A"/>
  </r>
  <r>
    <s v="Id1961"/>
    <s v="Ms. Satomi "/>
    <n v="27.7"/>
    <x v="1"/>
    <n v="5.6"/>
    <x v="2"/>
    <s v="No"/>
    <s v="No"/>
    <s v="No"/>
    <n v="1"/>
    <s v="No"/>
    <e v="#N/A"/>
    <x v="48"/>
    <e v="#N/A"/>
    <e v="#N/A"/>
    <e v="#N/A"/>
    <e v="#N/A"/>
  </r>
  <r>
    <s v="Id1962"/>
    <s v="Mr. Matthew "/>
    <n v="19.12"/>
    <x v="2"/>
    <n v="4.72"/>
    <x v="2"/>
    <s v="yes"/>
    <s v="No"/>
    <s v="No"/>
    <n v="1"/>
    <s v="No"/>
    <e v="#N/A"/>
    <x v="48"/>
    <e v="#N/A"/>
    <e v="#N/A"/>
    <e v="#N/A"/>
    <e v="#N/A"/>
  </r>
  <r>
    <s v="Id1963"/>
    <s v="Mr. Peter "/>
    <n v="32.67"/>
    <x v="0"/>
    <n v="4.67"/>
    <x v="2"/>
    <s v="No"/>
    <s v="No"/>
    <s v="Yes"/>
    <n v="1"/>
    <s v="No"/>
    <e v="#N/A"/>
    <x v="48"/>
    <e v="#N/A"/>
    <e v="#N/A"/>
    <e v="#N/A"/>
    <e v="#N/A"/>
  </r>
  <r>
    <s v="Id1964"/>
    <s v="Mr. Manuel "/>
    <n v="28.5"/>
    <x v="1"/>
    <n v="6.11"/>
    <x v="1"/>
    <s v="No"/>
    <s v="No"/>
    <s v="No"/>
    <n v="1"/>
    <s v="No"/>
    <e v="#N/A"/>
    <x v="48"/>
    <e v="#N/A"/>
    <e v="#N/A"/>
    <e v="#N/A"/>
    <e v="#N/A"/>
  </r>
  <r>
    <s v="Id1965"/>
    <s v="Ms. Kindsey "/>
    <n v="39.270000000000003"/>
    <x v="0"/>
    <n v="6.25"/>
    <x v="1"/>
    <s v="No"/>
    <s v="No"/>
    <s v="No"/>
    <n v="0"/>
    <s v="No"/>
    <e v="#N/A"/>
    <x v="48"/>
    <e v="#N/A"/>
    <e v="#N/A"/>
    <e v="#N/A"/>
    <e v="#N/A"/>
  </r>
  <r>
    <s v="Id1966"/>
    <s v="Mr. Thomas "/>
    <n v="32.49"/>
    <x v="0"/>
    <n v="4"/>
    <x v="2"/>
    <s v="yes"/>
    <s v="No"/>
    <s v="No"/>
    <n v="0"/>
    <s v="No"/>
    <e v="#N/A"/>
    <x v="48"/>
    <e v="#N/A"/>
    <e v="#N/A"/>
    <e v="#N/A"/>
    <e v="#N/A"/>
  </r>
  <r>
    <s v="Id1967"/>
    <s v="Mr. Kyle "/>
    <n v="23.7"/>
    <x v="2"/>
    <n v="5.55"/>
    <x v="2"/>
    <s v="yes"/>
    <s v="No"/>
    <s v="No"/>
    <n v="0"/>
    <s v="No"/>
    <e v="#N/A"/>
    <x v="48"/>
    <e v="#N/A"/>
    <e v="#N/A"/>
    <e v="#N/A"/>
    <e v="#N/A"/>
  </r>
  <r>
    <s v="Id1968"/>
    <s v="Mr. Alexander "/>
    <n v="30.4"/>
    <x v="0"/>
    <n v="5.95"/>
    <x v="1"/>
    <s v="No"/>
    <s v="yes"/>
    <s v="No"/>
    <n v="1"/>
    <s v="No"/>
    <e v="#N/A"/>
    <x v="48"/>
    <e v="#N/A"/>
    <e v="#N/A"/>
    <e v="#N/A"/>
    <e v="#N/A"/>
  </r>
  <r>
    <s v="Id1969"/>
    <s v="Mr. Dustin "/>
    <n v="38.94"/>
    <x v="0"/>
    <n v="4.3600000000000003"/>
    <x v="2"/>
    <s v="No"/>
    <s v="No"/>
    <s v="Yes"/>
    <n v="1"/>
    <s v="No"/>
    <e v="#N/A"/>
    <x v="48"/>
    <e v="#N/A"/>
    <e v="#N/A"/>
    <e v="#N/A"/>
    <e v="#N/A"/>
  </r>
  <r>
    <s v="Id1970"/>
    <s v="Mrs. Chloe "/>
    <n v="31.02"/>
    <x v="0"/>
    <n v="4.84"/>
    <x v="2"/>
    <s v="No"/>
    <s v="No"/>
    <s v="Yes"/>
    <n v="1"/>
    <s v="No"/>
    <e v="#N/A"/>
    <x v="48"/>
    <e v="#N/A"/>
    <e v="#N/A"/>
    <e v="#N/A"/>
    <e v="#N/A"/>
  </r>
  <r>
    <s v="Id1971"/>
    <s v="Ms. Cailtlin "/>
    <n v="17.5"/>
    <x v="3"/>
    <n v="4.5599999999999996"/>
    <x v="2"/>
    <s v="No"/>
    <s v="No"/>
    <s v="No"/>
    <n v="1"/>
    <s v="No"/>
    <e v="#N/A"/>
    <x v="48"/>
    <e v="#N/A"/>
    <e v="#N/A"/>
    <e v="#N/A"/>
    <e v="#N/A"/>
  </r>
  <r>
    <s v="Id1972"/>
    <s v="Mr. Joshua "/>
    <n v="34.799999999999997"/>
    <x v="0"/>
    <n v="4.42"/>
    <x v="2"/>
    <s v="yes"/>
    <s v="yes"/>
    <s v="No"/>
    <n v="2"/>
    <s v="No"/>
    <e v="#N/A"/>
    <x v="48"/>
    <e v="#N/A"/>
    <e v="#N/A"/>
    <e v="#N/A"/>
    <e v="#N/A"/>
  </r>
  <r>
    <s v="Id1973"/>
    <s v="Mr. Chuy "/>
    <n v="17.3"/>
    <x v="3"/>
    <n v="7.66"/>
    <x v="0"/>
    <s v="yes"/>
    <s v="No"/>
    <s v="No"/>
    <n v="1"/>
    <s v="No"/>
    <e v="#N/A"/>
    <x v="48"/>
    <e v="#N/A"/>
    <e v="#N/A"/>
    <e v="#N/A"/>
    <e v="#N/A"/>
  </r>
  <r>
    <s v="Id1974"/>
    <s v="Ms. Laurie "/>
    <n v="32.25"/>
    <x v="0"/>
    <n v="5.2"/>
    <x v="2"/>
    <s v="yes"/>
    <s v="No"/>
    <s v="No"/>
    <n v="0"/>
    <s v="No"/>
    <e v="#N/A"/>
    <x v="48"/>
    <e v="#N/A"/>
    <e v="#N/A"/>
    <e v="#N/A"/>
    <e v="#N/A"/>
  </r>
  <r>
    <s v="Id1975"/>
    <s v="Ms. Rachel "/>
    <n v="42.4"/>
    <x v="0"/>
    <n v="5.53"/>
    <x v="2"/>
    <s v="yes"/>
    <s v="No"/>
    <s v="No"/>
    <n v="0"/>
    <s v="No"/>
    <e v="#N/A"/>
    <x v="48"/>
    <e v="#N/A"/>
    <e v="#N/A"/>
    <e v="#N/A"/>
    <e v="#N/A"/>
  </r>
  <r>
    <s v="Id1976"/>
    <s v="Ms. Liza "/>
    <n v="38.664999999999999"/>
    <x v="0"/>
    <n v="4.8600000000000003"/>
    <x v="2"/>
    <s v="No"/>
    <s v="yes"/>
    <s v="No"/>
    <n v="1"/>
    <s v="No"/>
    <e v="#N/A"/>
    <x v="48"/>
    <e v="#N/A"/>
    <e v="#N/A"/>
    <e v="#N/A"/>
    <e v="#N/A"/>
  </r>
  <r>
    <s v="Id1977"/>
    <s v="Ms. Lindsey "/>
    <n v="29.92"/>
    <x v="1"/>
    <n v="5.49"/>
    <x v="2"/>
    <s v="yes"/>
    <s v="No"/>
    <s v="No"/>
    <n v="0"/>
    <s v="No"/>
    <e v="#N/A"/>
    <x v="48"/>
    <e v="#N/A"/>
    <e v="#N/A"/>
    <e v="#N/A"/>
    <e v="#N/A"/>
  </r>
  <r>
    <s v="Id1978"/>
    <s v="Ms. Lindsay "/>
    <n v="29.48"/>
    <x v="1"/>
    <n v="4.09"/>
    <x v="2"/>
    <s v="yes"/>
    <s v="No"/>
    <s v="No"/>
    <n v="0"/>
    <s v="No"/>
    <e v="#N/A"/>
    <x v="48"/>
    <e v="#N/A"/>
    <e v="#N/A"/>
    <e v="#N/A"/>
    <e v="#N/A"/>
  </r>
  <r>
    <s v="Id1979"/>
    <s v="Ms. Kathleen "/>
    <n v="28.785"/>
    <x v="1"/>
    <n v="4.3099999999999996"/>
    <x v="2"/>
    <s v="yes"/>
    <s v="No"/>
    <s v="No"/>
    <n v="0"/>
    <s v="No"/>
    <e v="#N/A"/>
    <x v="48"/>
    <e v="#N/A"/>
    <e v="#N/A"/>
    <e v="#N/A"/>
    <e v="#N/A"/>
  </r>
  <r>
    <s v="Id1980"/>
    <s v="Ms. Aya "/>
    <n v="19.8"/>
    <x v="2"/>
    <n v="4"/>
    <x v="2"/>
    <s v="yes"/>
    <s v="No"/>
    <s v="No"/>
    <n v="0"/>
    <s v="No"/>
    <e v="#N/A"/>
    <x v="48"/>
    <e v="#N/A"/>
    <e v="#N/A"/>
    <e v="#N/A"/>
    <e v="#N/A"/>
  </r>
  <r>
    <s v="Id1981"/>
    <s v="Ms. Carolyn "/>
    <n v="35.53"/>
    <x v="0"/>
    <n v="4.68"/>
    <x v="2"/>
    <s v="No"/>
    <s v="No"/>
    <s v="Yes"/>
    <n v="1"/>
    <s v="No"/>
    <e v="#N/A"/>
    <x v="48"/>
    <e v="#N/A"/>
    <e v="#N/A"/>
    <e v="#N/A"/>
    <e v="#N/A"/>
  </r>
  <r>
    <s v="Id1982"/>
    <s v="Ms. Bethany "/>
    <n v="21.47"/>
    <x v="2"/>
    <n v="4.0199999999999996"/>
    <x v="2"/>
    <s v="yes"/>
    <s v="No"/>
    <s v="No"/>
    <n v="1"/>
    <s v="No"/>
    <e v="#N/A"/>
    <x v="48"/>
    <e v="#N/A"/>
    <e v="#N/A"/>
    <e v="#N/A"/>
    <e v="#N/A"/>
  </r>
  <r>
    <s v="Id1983"/>
    <s v="Ms. Holly "/>
    <n v="25.9"/>
    <x v="1"/>
    <n v="5.12"/>
    <x v="2"/>
    <s v="No"/>
    <s v="No"/>
    <s v="Yes"/>
    <n v="1"/>
    <s v="No"/>
    <e v="#N/A"/>
    <x v="48"/>
    <e v="#N/A"/>
    <e v="#N/A"/>
    <e v="#N/A"/>
    <e v="#N/A"/>
  </r>
  <r>
    <s v="Id1984"/>
    <s v="Mr. Ping "/>
    <n v="20.81"/>
    <x v="2"/>
    <n v="5.52"/>
    <x v="2"/>
    <s v="No"/>
    <s v="No"/>
    <s v="No"/>
    <n v="0"/>
    <s v="No"/>
    <e v="#N/A"/>
    <x v="48"/>
    <e v="#N/A"/>
    <e v="#N/A"/>
    <e v="#N/A"/>
    <e v="#N/A"/>
  </r>
  <r>
    <s v="Id1985"/>
    <s v="Mr. Tim "/>
    <n v="25.84"/>
    <x v="1"/>
    <n v="5.81"/>
    <x v="1"/>
    <s v="yes"/>
    <s v="No"/>
    <s v="Yes"/>
    <n v="1"/>
    <s v="No"/>
    <e v="#N/A"/>
    <x v="48"/>
    <e v="#N/A"/>
    <e v="#N/A"/>
    <e v="#N/A"/>
    <e v="#N/A"/>
  </r>
  <r>
    <s v="Id1986"/>
    <s v="Mr. John "/>
    <n v="30.95"/>
    <x v="0"/>
    <n v="5.16"/>
    <x v="2"/>
    <s v="No"/>
    <s v="No"/>
    <s v="Yes"/>
    <n v="1"/>
    <s v="No"/>
    <e v="#N/A"/>
    <x v="48"/>
    <e v="#N/A"/>
    <e v="#N/A"/>
    <e v="#N/A"/>
    <e v="#N/A"/>
  </r>
  <r>
    <s v="Id1987"/>
    <s v="Mrs. Cynthia "/>
    <n v="30.54"/>
    <x v="0"/>
    <n v="5"/>
    <x v="2"/>
    <s v="No"/>
    <s v="No"/>
    <s v="Yes"/>
    <n v="1"/>
    <s v="No"/>
    <e v="#N/A"/>
    <x v="48"/>
    <e v="#N/A"/>
    <e v="#N/A"/>
    <e v="#N/A"/>
    <e v="#N/A"/>
  </r>
  <r>
    <s v="Id1988"/>
    <s v="Mr. Emmett "/>
    <n v="33.914999999999999"/>
    <x v="0"/>
    <n v="5.84"/>
    <x v="1"/>
    <s v="yes"/>
    <s v="No"/>
    <s v="No"/>
    <n v="0"/>
    <s v="No"/>
    <e v="#N/A"/>
    <x v="48"/>
    <e v="#N/A"/>
    <e v="#N/A"/>
    <e v="#N/A"/>
    <e v="#N/A"/>
  </r>
  <r>
    <s v="Id1989"/>
    <s v="Ms. Kate "/>
    <n v="33.31"/>
    <x v="0"/>
    <n v="4.1900000000000004"/>
    <x v="2"/>
    <s v="No"/>
    <s v="No"/>
    <s v="Yes"/>
    <n v="1"/>
    <s v="No"/>
    <e v="#N/A"/>
    <x v="48"/>
    <e v="#N/A"/>
    <e v="#N/A"/>
    <e v="#N/A"/>
    <e v="#N/A"/>
  </r>
  <r>
    <s v="Id1990"/>
    <s v="Mr. Christopher "/>
    <n v="25.745000000000001"/>
    <x v="1"/>
    <n v="4.62"/>
    <x v="2"/>
    <s v="yes"/>
    <s v="No"/>
    <s v="No"/>
    <n v="0"/>
    <s v="No"/>
    <e v="#N/A"/>
    <x v="48"/>
    <e v="#N/A"/>
    <e v="#N/A"/>
    <e v="#N/A"/>
    <e v="#N/A"/>
  </r>
  <r>
    <s v="Id1991"/>
    <s v="Mr. Christopher "/>
    <n v="37.1"/>
    <x v="0"/>
    <n v="6.24"/>
    <x v="1"/>
    <s v="No"/>
    <s v="No"/>
    <s v="No"/>
    <n v="0"/>
    <s v="No"/>
    <e v="#N/A"/>
    <x v="48"/>
    <e v="#N/A"/>
    <e v="#N/A"/>
    <e v="#N/A"/>
    <e v="#N/A"/>
  </r>
  <r>
    <s v="Id1992"/>
    <s v="Mr. Christopher "/>
    <n v="35.435000000000002"/>
    <x v="0"/>
    <n v="5.81"/>
    <x v="1"/>
    <s v="No"/>
    <s v="No"/>
    <s v="No"/>
    <n v="0"/>
    <s v="No"/>
    <e v="#N/A"/>
    <x v="48"/>
    <e v="#N/A"/>
    <e v="#N/A"/>
    <e v="#N/A"/>
    <e v="#N/A"/>
  </r>
  <r>
    <s v="Id1993"/>
    <s v="Mr. Norman "/>
    <n v="20.399999999999999"/>
    <x v="2"/>
    <n v="4.83"/>
    <x v="2"/>
    <s v="No"/>
    <s v="No"/>
    <s v="No"/>
    <n v="0"/>
    <s v="No"/>
    <e v="#N/A"/>
    <x v="48"/>
    <e v="#N/A"/>
    <e v="#N/A"/>
    <e v="#N/A"/>
    <e v="#N/A"/>
  </r>
  <r>
    <s v="Id1994"/>
    <s v="Ms. Susan "/>
    <n v="42.13"/>
    <x v="0"/>
    <n v="5.72"/>
    <x v="1"/>
    <s v="yes"/>
    <s v="No"/>
    <s v="Yes"/>
    <n v="1"/>
    <s v="No"/>
    <e v="#N/A"/>
    <x v="48"/>
    <e v="#N/A"/>
    <e v="#N/A"/>
    <e v="#N/A"/>
    <e v="#N/A"/>
  </r>
  <r>
    <s v="Id1995"/>
    <s v="Ms. Tatyana "/>
    <n v="33.99"/>
    <x v="0"/>
    <n v="4.83"/>
    <x v="2"/>
    <s v="yes"/>
    <s v="No"/>
    <s v="Yes"/>
    <n v="1"/>
    <s v="No"/>
    <e v="#N/A"/>
    <x v="48"/>
    <e v="#N/A"/>
    <e v="#N/A"/>
    <e v="#N/A"/>
    <e v="#N/A"/>
  </r>
  <r>
    <s v="Id1996"/>
    <s v="Ms. Chrissy "/>
    <n v="28.594999999999999"/>
    <x v="1"/>
    <n v="4.1399999999999997"/>
    <x v="2"/>
    <s v="yes"/>
    <s v="No"/>
    <s v="Yes"/>
    <n v="1"/>
    <s v="No"/>
    <e v="#N/A"/>
    <x v="48"/>
    <e v="#N/A"/>
    <e v="#N/A"/>
    <e v="#N/A"/>
    <e v="#N/A"/>
  </r>
  <r>
    <s v="Id1997"/>
    <s v="Ms. Carrie "/>
    <n v="20.8"/>
    <x v="2"/>
    <n v="4.07"/>
    <x v="2"/>
    <s v="yes"/>
    <s v="No"/>
    <s v="Yes"/>
    <n v="1"/>
    <s v="No"/>
    <e v="#N/A"/>
    <x v="48"/>
    <e v="#N/A"/>
    <e v="#N/A"/>
    <e v="#N/A"/>
    <e v="#N/A"/>
  </r>
  <r>
    <s v="Id1998"/>
    <s v="Ms. Halle "/>
    <n v="23.465"/>
    <x v="2"/>
    <n v="6.26"/>
    <x v="1"/>
    <s v="yes"/>
    <s v="No"/>
    <s v="Yes"/>
    <n v="1"/>
    <s v="No"/>
    <e v="#N/A"/>
    <x v="48"/>
    <e v="#N/A"/>
    <e v="#N/A"/>
    <e v="#N/A"/>
    <e v="#N/A"/>
  </r>
  <r>
    <s v="Id1999"/>
    <s v="Ms. Carolyn "/>
    <n v="40.185000000000002"/>
    <x v="0"/>
    <n v="5.88"/>
    <x v="1"/>
    <s v="yes"/>
    <s v="No"/>
    <s v="No"/>
    <n v="0"/>
    <s v="No"/>
    <e v="#N/A"/>
    <x v="48"/>
    <e v="#N/A"/>
    <e v="#N/A"/>
    <e v="#N/A"/>
    <e v="#N/A"/>
  </r>
  <r>
    <s v="Id2000"/>
    <s v="Ms. Tara "/>
    <n v="21.89"/>
    <x v="2"/>
    <n v="5.72"/>
    <x v="1"/>
    <s v="yes"/>
    <s v="No"/>
    <s v="No"/>
    <n v="0"/>
    <s v="No"/>
    <e v="#N/A"/>
    <x v="48"/>
    <e v="#N/A"/>
    <e v="#N/A"/>
    <e v="#N/A"/>
    <e v="#N/A"/>
  </r>
  <r>
    <s v="Id2001"/>
    <s v="Mr. Rasim "/>
    <n v="29.34"/>
    <x v="1"/>
    <n v="6.09"/>
    <x v="1"/>
    <s v="yes"/>
    <s v="yes"/>
    <s v="No"/>
    <n v="2"/>
    <s v="No"/>
    <e v="#N/A"/>
    <x v="48"/>
    <e v="#N/A"/>
    <e v="#N/A"/>
    <e v="#N/A"/>
    <e v="#N/A"/>
  </r>
  <r>
    <s v="Id2002"/>
    <s v="Ms. Dina "/>
    <n v="22.61"/>
    <x v="2"/>
    <n v="4.25"/>
    <x v="2"/>
    <s v="yes"/>
    <s v="No"/>
    <s v="No"/>
    <n v="0"/>
    <s v="No"/>
    <e v="#N/A"/>
    <x v="48"/>
    <e v="#N/A"/>
    <e v="#N/A"/>
    <e v="#N/A"/>
    <e v="#N/A"/>
  </r>
  <r>
    <s v="Id2003"/>
    <s v="Ms. Lisa "/>
    <n v="22.23"/>
    <x v="2"/>
    <n v="6.09"/>
    <x v="1"/>
    <s v="yes"/>
    <s v="No"/>
    <s v="No"/>
    <n v="0"/>
    <s v="No"/>
    <e v="#N/A"/>
    <x v="48"/>
    <e v="#N/A"/>
    <e v="#N/A"/>
    <e v="#N/A"/>
    <e v="#N/A"/>
  </r>
  <r>
    <s v="Id2004"/>
    <s v="Ms. Caitrin "/>
    <n v="33.4"/>
    <x v="0"/>
    <n v="5.51"/>
    <x v="2"/>
    <s v="No"/>
    <s v="No"/>
    <s v="No"/>
    <n v="0"/>
    <s v="No"/>
    <e v="#N/A"/>
    <x v="48"/>
    <e v="#N/A"/>
    <e v="#N/A"/>
    <e v="#N/A"/>
    <e v="#N/A"/>
  </r>
  <r>
    <s v="Id2005"/>
    <s v="Ms. Adriana "/>
    <n v="33.11"/>
    <x v="0"/>
    <n v="5.63"/>
    <x v="2"/>
    <s v="No"/>
    <s v="No"/>
    <s v="No"/>
    <n v="0"/>
    <s v="No"/>
    <e v="#N/A"/>
    <x v="48"/>
    <e v="#N/A"/>
    <e v="#N/A"/>
    <e v="#N/A"/>
    <e v="#N/A"/>
  </r>
  <r>
    <s v="Id2006"/>
    <s v="Ms. Megan "/>
    <n v="16.815000000000001"/>
    <x v="3"/>
    <n v="5.29"/>
    <x v="2"/>
    <s v="yes"/>
    <s v="No"/>
    <s v="No"/>
    <n v="0"/>
    <s v="No"/>
    <e v="#N/A"/>
    <x v="48"/>
    <e v="#N/A"/>
    <e v="#N/A"/>
    <e v="#N/A"/>
    <e v="#N/A"/>
  </r>
  <r>
    <s v="Id2007"/>
    <s v="Mrs. Kristen "/>
    <n v="25.61"/>
    <x v="1"/>
    <n v="4"/>
    <x v="2"/>
    <s v="No"/>
    <s v="No"/>
    <s v="Yes"/>
    <n v="1"/>
    <s v="No"/>
    <e v="#N/A"/>
    <x v="48"/>
    <e v="#N/A"/>
    <e v="#N/A"/>
    <e v="#N/A"/>
    <e v="#N/A"/>
  </r>
  <r>
    <s v="Id2008"/>
    <s v="Ms. Alix "/>
    <n v="25.8"/>
    <x v="1"/>
    <n v="5.49"/>
    <x v="2"/>
    <s v="No"/>
    <s v="No"/>
    <s v="No"/>
    <n v="0"/>
    <s v="No"/>
    <e v="#N/A"/>
    <x v="48"/>
    <e v="#N/A"/>
    <e v="#N/A"/>
    <e v="#N/A"/>
    <e v="#N/A"/>
  </r>
  <r>
    <s v="Id2009"/>
    <s v="Mr. Kakushin "/>
    <n v="27.39"/>
    <x v="1"/>
    <n v="5.34"/>
    <x v="2"/>
    <s v="No"/>
    <s v="No"/>
    <s v="No"/>
    <n v="0"/>
    <s v="No"/>
    <e v="#N/A"/>
    <x v="48"/>
    <e v="#N/A"/>
    <e v="#N/A"/>
    <e v="#N/A"/>
    <e v="#N/A"/>
  </r>
  <r>
    <s v="Id2010"/>
    <s v="Mr. Michael "/>
    <n v="17.03"/>
    <x v="3"/>
    <n v="4.12"/>
    <x v="2"/>
    <s v="No"/>
    <s v="No"/>
    <s v="No"/>
    <n v="1"/>
    <s v="No"/>
    <e v="#N/A"/>
    <x v="48"/>
    <e v="#N/A"/>
    <e v="#N/A"/>
    <e v="#N/A"/>
    <e v="#N/A"/>
  </r>
  <r>
    <s v="Id2011"/>
    <s v="Mr. Bradley "/>
    <n v="23.75"/>
    <x v="2"/>
    <n v="5.49"/>
    <x v="2"/>
    <s v="yes"/>
    <s v="No"/>
    <s v="No"/>
    <n v="0"/>
    <s v="No"/>
    <e v="#N/A"/>
    <x v="48"/>
    <e v="#N/A"/>
    <e v="#N/A"/>
    <e v="#N/A"/>
    <e v="#N/A"/>
  </r>
  <r>
    <s v="Id2012"/>
    <s v="Mr. Matt "/>
    <n v="26.03"/>
    <x v="1"/>
    <n v="5.1100000000000003"/>
    <x v="2"/>
    <s v="yes"/>
    <s v="No"/>
    <s v="No"/>
    <n v="1"/>
    <s v="No"/>
    <e v="#N/A"/>
    <x v="48"/>
    <e v="#N/A"/>
    <e v="#N/A"/>
    <e v="#N/A"/>
    <e v="#N/A"/>
  </r>
  <r>
    <s v="Id2013"/>
    <s v="Ms. Amanda "/>
    <n v="16.079999999999998"/>
    <x v="3"/>
    <n v="5.94"/>
    <x v="1"/>
    <s v="No"/>
    <s v="No"/>
    <s v="No"/>
    <n v="0"/>
    <s v="No"/>
    <e v="#N/A"/>
    <x v="48"/>
    <e v="#N/A"/>
    <e v="#N/A"/>
    <e v="#N/A"/>
    <e v="#N/A"/>
  </r>
  <r>
    <s v="Id2014"/>
    <s v="Mr. Valur "/>
    <n v="30.875"/>
    <x v="0"/>
    <n v="5.54"/>
    <x v="2"/>
    <s v="No"/>
    <s v="No"/>
    <s v="No"/>
    <n v="0"/>
    <s v="No"/>
    <e v="#N/A"/>
    <x v="48"/>
    <e v="#N/A"/>
    <e v="#N/A"/>
    <e v="#N/A"/>
    <e v="#N/A"/>
  </r>
  <r>
    <s v="Id2015"/>
    <s v="Ms. Erica "/>
    <n v="31.79"/>
    <x v="0"/>
    <n v="7.09"/>
    <x v="0"/>
    <s v="No"/>
    <s v="No"/>
    <s v="No"/>
    <n v="0"/>
    <s v="No"/>
    <e v="#N/A"/>
    <x v="48"/>
    <e v="#N/A"/>
    <e v="#N/A"/>
    <e v="#N/A"/>
    <e v="#N/A"/>
  </r>
  <r>
    <s v="Id2016"/>
    <s v="Mr. Stephen "/>
    <n v="28.48"/>
    <x v="1"/>
    <n v="6.22"/>
    <x v="1"/>
    <s v="yes"/>
    <s v="No"/>
    <s v="Yes"/>
    <n v="1"/>
    <s v="No"/>
    <e v="#N/A"/>
    <x v="48"/>
    <e v="#N/A"/>
    <e v="#N/A"/>
    <e v="#N/A"/>
    <e v="#N/A"/>
  </r>
  <r>
    <s v="Id2017"/>
    <s v="Ms. Lissa "/>
    <n v="26.6"/>
    <x v="1"/>
    <n v="4.33"/>
    <x v="2"/>
    <s v="No"/>
    <s v="No"/>
    <s v="No"/>
    <n v="1"/>
    <s v="No"/>
    <e v="#N/A"/>
    <x v="48"/>
    <e v="#N/A"/>
    <e v="#N/A"/>
    <e v="#N/A"/>
    <e v="#N/A"/>
  </r>
  <r>
    <s v="Id2018"/>
    <s v="Ms. Megan "/>
    <n v="25.27"/>
    <x v="1"/>
    <n v="5.83"/>
    <x v="1"/>
    <s v="No"/>
    <s v="No"/>
    <s v="No"/>
    <n v="1"/>
    <s v="No"/>
    <e v="#N/A"/>
    <x v="48"/>
    <e v="#N/A"/>
    <e v="#N/A"/>
    <e v="#N/A"/>
    <e v="#N/A"/>
  </r>
  <r>
    <s v="Id2019"/>
    <s v="Ms. Alyson "/>
    <n v="34.484999999999999"/>
    <x v="0"/>
    <n v="4.7"/>
    <x v="2"/>
    <s v="yes"/>
    <s v="No"/>
    <s v="Yes"/>
    <n v="1"/>
    <s v="No"/>
    <e v="#N/A"/>
    <x v="48"/>
    <e v="#N/A"/>
    <e v="#N/A"/>
    <e v="#N/A"/>
    <e v="#N/A"/>
  </r>
  <r>
    <s v="Id2020"/>
    <s v="Mr. Chance "/>
    <n v="15.57"/>
    <x v="3"/>
    <n v="4.07"/>
    <x v="2"/>
    <s v="yes"/>
    <s v="No"/>
    <s v="No"/>
    <n v="1"/>
    <s v="No"/>
    <e v="#N/A"/>
    <x v="48"/>
    <e v="#N/A"/>
    <e v="#N/A"/>
    <e v="#N/A"/>
    <e v="#N/A"/>
  </r>
  <r>
    <s v="Id2021"/>
    <s v="Mr. Sean "/>
    <n v="30.36"/>
    <x v="0"/>
    <n v="9.39"/>
    <x v="0"/>
    <s v="No"/>
    <s v="No"/>
    <s v="No"/>
    <n v="0"/>
    <s v="No"/>
    <e v="#N/A"/>
    <x v="48"/>
    <e v="#N/A"/>
    <e v="#N/A"/>
    <e v="#N/A"/>
    <e v="#N/A"/>
  </r>
  <r>
    <s v="Id2022"/>
    <s v="Ms. Therese "/>
    <n v="19.37"/>
    <x v="2"/>
    <n v="4.18"/>
    <x v="2"/>
    <s v="No"/>
    <s v="No"/>
    <s v="No"/>
    <n v="0"/>
    <s v="No"/>
    <e v="#N/A"/>
    <x v="48"/>
    <e v="#N/A"/>
    <e v="#N/A"/>
    <e v="#N/A"/>
    <e v="#N/A"/>
  </r>
  <r>
    <s v="Id2023"/>
    <s v="Mr. Beau "/>
    <n v="16.71"/>
    <x v="3"/>
    <n v="4.18"/>
    <x v="2"/>
    <s v="No"/>
    <s v="No"/>
    <s v="No"/>
    <n v="1"/>
    <s v="No"/>
    <e v="#N/A"/>
    <x v="48"/>
    <e v="#N/A"/>
    <e v="#N/A"/>
    <e v="#N/A"/>
    <e v="#N/A"/>
  </r>
  <r>
    <s v="Id2024"/>
    <s v="Ms. Kelsey "/>
    <n v="24.1"/>
    <x v="2"/>
    <n v="4.4000000000000004"/>
    <x v="2"/>
    <s v="yes"/>
    <s v="No"/>
    <s v="No"/>
    <n v="1"/>
    <s v="No"/>
    <e v="#N/A"/>
    <x v="48"/>
    <e v="#N/A"/>
    <e v="#N/A"/>
    <e v="#N/A"/>
    <e v="#N/A"/>
  </r>
  <r>
    <s v="Id2025"/>
    <s v="Ms. Gretchen "/>
    <n v="29.77"/>
    <x v="1"/>
    <n v="9.9"/>
    <x v="0"/>
    <s v="No"/>
    <s v="No"/>
    <s v="No"/>
    <n v="0"/>
    <s v="No"/>
    <e v="#N/A"/>
    <x v="48"/>
    <e v="#N/A"/>
    <e v="#N/A"/>
    <e v="#N/A"/>
    <e v="#N/A"/>
  </r>
  <r>
    <s v="Id2026"/>
    <s v="Mr. Nicholas "/>
    <n v="46.53"/>
    <x v="0"/>
    <n v="4.84"/>
    <x v="2"/>
    <s v="yes"/>
    <s v="No"/>
    <s v="No"/>
    <n v="0"/>
    <s v="No"/>
    <e v="#N/A"/>
    <x v="48"/>
    <e v="#N/A"/>
    <e v="#N/A"/>
    <e v="#N/A"/>
    <e v="#N/A"/>
  </r>
  <r>
    <s v="Id2027"/>
    <s v="Ms. Deborah "/>
    <n v="23.4"/>
    <x v="2"/>
    <n v="5.53"/>
    <x v="2"/>
    <s v="No"/>
    <s v="No"/>
    <s v="Yes"/>
    <n v="1"/>
    <s v="No"/>
    <e v="#N/A"/>
    <x v="48"/>
    <e v="#N/A"/>
    <e v="#N/A"/>
    <e v="#N/A"/>
    <e v="#N/A"/>
  </r>
  <r>
    <s v="Id2028"/>
    <s v="Mr. Chuck "/>
    <n v="30"/>
    <x v="0"/>
    <n v="4.33"/>
    <x v="2"/>
    <s v="yes"/>
    <s v="No"/>
    <s v="No"/>
    <n v="0"/>
    <s v="No"/>
    <e v="#N/A"/>
    <x v="48"/>
    <e v="#N/A"/>
    <e v="#N/A"/>
    <e v="#N/A"/>
    <e v="#N/A"/>
  </r>
  <r>
    <s v="Id2029"/>
    <s v="Mr. Daniel "/>
    <n v="29.15"/>
    <x v="1"/>
    <n v="4.91"/>
    <x v="2"/>
    <s v="yes"/>
    <s v="No"/>
    <s v="No"/>
    <n v="0"/>
    <s v="No"/>
    <e v="#N/A"/>
    <x v="48"/>
    <e v="#N/A"/>
    <e v="#N/A"/>
    <e v="#N/A"/>
    <e v="#N/A"/>
  </r>
  <r>
    <s v="Id2030"/>
    <s v="Ms. Amany "/>
    <n v="34.865000000000002"/>
    <x v="0"/>
    <n v="4.8"/>
    <x v="2"/>
    <s v="No"/>
    <s v="No"/>
    <s v="No"/>
    <n v="0"/>
    <s v="No"/>
    <e v="#N/A"/>
    <x v="48"/>
    <e v="#N/A"/>
    <e v="#N/A"/>
    <e v="#N/A"/>
    <e v="#N/A"/>
  </r>
  <r>
    <s v="Id2031"/>
    <s v="Ms. Kipling "/>
    <n v="28.12"/>
    <x v="1"/>
    <n v="5.55"/>
    <x v="2"/>
    <s v="yes"/>
    <s v="yes"/>
    <s v="No"/>
    <n v="2"/>
    <s v="No"/>
    <e v="#N/A"/>
    <x v="48"/>
    <e v="#N/A"/>
    <e v="#N/A"/>
    <e v="#N/A"/>
    <e v="#N/A"/>
  </r>
  <r>
    <s v="Id2032"/>
    <s v="Mr. Duncan "/>
    <n v="29.45"/>
    <x v="1"/>
    <n v="5.24"/>
    <x v="2"/>
    <s v="yes"/>
    <s v="No"/>
    <s v="No"/>
    <n v="0"/>
    <s v="No"/>
    <e v="#N/A"/>
    <x v="48"/>
    <e v="#N/A"/>
    <e v="#N/A"/>
    <e v="#N/A"/>
    <e v="#N/A"/>
  </r>
  <r>
    <s v="Id2033"/>
    <s v="Mr. Louis "/>
    <n v="27.94"/>
    <x v="1"/>
    <n v="6.08"/>
    <x v="1"/>
    <s v="No"/>
    <s v="No"/>
    <s v="Yes"/>
    <n v="1"/>
    <s v="No"/>
    <e v="#N/A"/>
    <x v="48"/>
    <e v="#N/A"/>
    <e v="#N/A"/>
    <e v="#N/A"/>
    <e v="#N/A"/>
  </r>
  <r>
    <s v="Id2034"/>
    <s v="Mr. Daniel "/>
    <n v="27.2"/>
    <x v="1"/>
    <n v="5.83"/>
    <x v="1"/>
    <s v="No"/>
    <s v="No"/>
    <s v="Yes"/>
    <n v="1"/>
    <s v="No"/>
    <e v="#N/A"/>
    <x v="48"/>
    <e v="#N/A"/>
    <e v="#N/A"/>
    <e v="#N/A"/>
    <e v="#N/A"/>
  </r>
  <r>
    <s v="Id2035"/>
    <s v="Ms. Ildiko "/>
    <n v="33.344999999999999"/>
    <x v="0"/>
    <n v="4.29"/>
    <x v="2"/>
    <s v="No"/>
    <s v="No"/>
    <s v="No"/>
    <n v="1"/>
    <s v="No"/>
    <e v="#N/A"/>
    <x v="48"/>
    <e v="#N/A"/>
    <e v="#N/A"/>
    <e v="#N/A"/>
    <e v="#N/A"/>
  </r>
  <r>
    <s v="Id2036"/>
    <s v="Ms. Melinda "/>
    <n v="29.925000000000001"/>
    <x v="1"/>
    <n v="5.3"/>
    <x v="2"/>
    <s v="No"/>
    <s v="No"/>
    <s v="No"/>
    <n v="1"/>
    <s v="No"/>
    <e v="#N/A"/>
    <x v="48"/>
    <e v="#N/A"/>
    <e v="#N/A"/>
    <e v="#N/A"/>
    <e v="#N/A"/>
  </r>
  <r>
    <s v="Id2037"/>
    <s v="Ms. Ashley "/>
    <n v="24.225000000000001"/>
    <x v="2"/>
    <n v="4.42"/>
    <x v="2"/>
    <s v="No"/>
    <s v="No"/>
    <s v="No"/>
    <n v="1"/>
    <s v="No"/>
    <e v="#N/A"/>
    <x v="48"/>
    <e v="#N/A"/>
    <e v="#N/A"/>
    <e v="#N/A"/>
    <e v="#N/A"/>
  </r>
  <r>
    <s v="Id2038"/>
    <s v="Ms. Stephanie "/>
    <n v="29.68"/>
    <x v="1"/>
    <n v="5.68"/>
    <x v="2"/>
    <s v="No"/>
    <s v="yes"/>
    <s v="No"/>
    <n v="1"/>
    <s v="No"/>
    <e v="#N/A"/>
    <x v="48"/>
    <e v="#N/A"/>
    <e v="#N/A"/>
    <e v="#N/A"/>
    <e v="#N/A"/>
  </r>
  <r>
    <s v="Id2039"/>
    <s v="Mr. Sean "/>
    <n v="20.614999999999998"/>
    <x v="2"/>
    <n v="6.05"/>
    <x v="1"/>
    <s v="No"/>
    <s v="No"/>
    <s v="Yes"/>
    <n v="1"/>
    <s v="No"/>
    <e v="#N/A"/>
    <x v="48"/>
    <e v="#N/A"/>
    <e v="#N/A"/>
    <e v="#N/A"/>
    <e v="#N/A"/>
  </r>
  <r>
    <s v="Id2040"/>
    <s v="Ms. Emily "/>
    <n v="32.119999999999997"/>
    <x v="0"/>
    <n v="5.33"/>
    <x v="2"/>
    <s v="No"/>
    <s v="yes"/>
    <s v="No"/>
    <n v="1"/>
    <s v="No"/>
    <e v="#N/A"/>
    <x v="48"/>
    <e v="#N/A"/>
    <e v="#N/A"/>
    <e v="#N/A"/>
    <e v="#N/A"/>
  </r>
  <r>
    <s v="Id2041"/>
    <s v="Mr. Malcolm "/>
    <n v="27.36"/>
    <x v="1"/>
    <n v="6.22"/>
    <x v="1"/>
    <s v="No"/>
    <s v="No"/>
    <s v="No"/>
    <n v="0"/>
    <s v="No"/>
    <e v="#N/A"/>
    <x v="48"/>
    <e v="#N/A"/>
    <e v="#N/A"/>
    <e v="#N/A"/>
    <e v="#N/A"/>
  </r>
  <r>
    <s v="Id2042"/>
    <s v="Mr. Danilo "/>
    <n v="17.385000000000002"/>
    <x v="3"/>
    <n v="5.84"/>
    <x v="1"/>
    <s v="No"/>
    <s v="No"/>
    <s v="No"/>
    <n v="0"/>
    <s v="No"/>
    <e v="#N/A"/>
    <x v="48"/>
    <e v="#N/A"/>
    <e v="#N/A"/>
    <e v="#N/A"/>
    <e v="#N/A"/>
  </r>
  <r>
    <s v="Id2043"/>
    <s v="Mr. Mikko "/>
    <n v="30.13"/>
    <x v="0"/>
    <n v="5.71"/>
    <x v="1"/>
    <s v="No"/>
    <s v="yes"/>
    <s v="No"/>
    <n v="1"/>
    <s v="No"/>
    <e v="#N/A"/>
    <x v="48"/>
    <e v="#N/A"/>
    <e v="#N/A"/>
    <e v="#N/A"/>
    <e v="#N/A"/>
  </r>
  <r>
    <s v="Id2044"/>
    <s v="Ms. Paula "/>
    <n v="25.44"/>
    <x v="1"/>
    <n v="6.04"/>
    <x v="1"/>
    <s v="yes"/>
    <s v="No"/>
    <s v="Yes"/>
    <n v="1"/>
    <s v="No"/>
    <e v="#N/A"/>
    <x v="48"/>
    <e v="#N/A"/>
    <e v="#N/A"/>
    <e v="#N/A"/>
    <e v="#N/A"/>
  </r>
  <r>
    <s v="Id2045"/>
    <s v="Ms. Kirsten "/>
    <n v="39.805"/>
    <x v="0"/>
    <n v="4.38"/>
    <x v="2"/>
    <s v="No"/>
    <s v="yes"/>
    <s v="No"/>
    <n v="1"/>
    <s v="No"/>
    <e v="#N/A"/>
    <x v="48"/>
    <e v="#N/A"/>
    <e v="#N/A"/>
    <e v="#N/A"/>
    <e v="#N/A"/>
  </r>
  <r>
    <s v="Id2046"/>
    <s v="Ms. Christy "/>
    <n v="30.4"/>
    <x v="0"/>
    <n v="5.56"/>
    <x v="2"/>
    <s v="yes"/>
    <s v="yes"/>
    <s v="No"/>
    <n v="1"/>
    <s v="No"/>
    <e v="#N/A"/>
    <x v="48"/>
    <e v="#N/A"/>
    <e v="#N/A"/>
    <e v="#N/A"/>
    <e v="#N/A"/>
  </r>
  <r>
    <s v="Id2047"/>
    <s v="Ms. Jennifer "/>
    <n v="23.18"/>
    <x v="2"/>
    <n v="4.24"/>
    <x v="2"/>
    <s v="No"/>
    <s v="yes"/>
    <s v="No"/>
    <n v="1"/>
    <s v="No"/>
    <e v="#N/A"/>
    <x v="48"/>
    <e v="#N/A"/>
    <e v="#N/A"/>
    <e v="#N/A"/>
    <e v="#N/A"/>
  </r>
  <r>
    <s v="Id2048"/>
    <s v="Ms. Jingjing "/>
    <n v="39.615000000000002"/>
    <x v="0"/>
    <n v="6.32"/>
    <x v="1"/>
    <s v="No"/>
    <s v="No"/>
    <s v="Yes"/>
    <n v="1"/>
    <s v="No"/>
    <e v="#N/A"/>
    <x v="48"/>
    <e v="#N/A"/>
    <e v="#N/A"/>
    <e v="#N/A"/>
    <e v="#N/A"/>
  </r>
  <r>
    <s v="Id2049"/>
    <s v="Mr. Morgan "/>
    <n v="30.59"/>
    <x v="0"/>
    <n v="6.3"/>
    <x v="1"/>
    <s v="yes"/>
    <s v="No"/>
    <s v="Yes"/>
    <n v="1"/>
    <s v="No"/>
    <e v="#N/A"/>
    <x v="48"/>
    <e v="#N/A"/>
    <e v="#N/A"/>
    <e v="#N/A"/>
    <e v="#N/A"/>
  </r>
  <r>
    <s v="Id2050"/>
    <s v="Mr. Patrick "/>
    <n v="16.72"/>
    <x v="3"/>
    <n v="4.38"/>
    <x v="2"/>
    <s v="yes"/>
    <s v="No"/>
    <s v="No"/>
    <n v="1"/>
    <s v="No"/>
    <e v="#N/A"/>
    <x v="48"/>
    <e v="#N/A"/>
    <e v="#N/A"/>
    <e v="#N/A"/>
    <e v="#N/A"/>
  </r>
  <r>
    <s v="Id2051"/>
    <s v="Mr. Frankline "/>
    <n v="26.22"/>
    <x v="1"/>
    <n v="4.6500000000000004"/>
    <x v="2"/>
    <s v="yes"/>
    <s v="No"/>
    <s v="Yes"/>
    <n v="1"/>
    <s v="No"/>
    <e v="#N/A"/>
    <x v="48"/>
    <e v="#N/A"/>
    <e v="#N/A"/>
    <e v="#N/A"/>
    <e v="#N/A"/>
  </r>
  <r>
    <s v="Id2052"/>
    <s v="Ms. Laura "/>
    <n v="31.824999999999999"/>
    <x v="0"/>
    <n v="4.7"/>
    <x v="2"/>
    <s v="No"/>
    <s v="No"/>
    <s v="Yes"/>
    <n v="1"/>
    <s v="No"/>
    <e v="#N/A"/>
    <x v="48"/>
    <e v="#N/A"/>
    <e v="#N/A"/>
    <e v="#N/A"/>
    <e v="#N/A"/>
  </r>
  <r>
    <s v="Id2053"/>
    <s v="Ms. Natalia "/>
    <n v="25.745000000000001"/>
    <x v="1"/>
    <n v="4.34"/>
    <x v="2"/>
    <s v="No"/>
    <s v="No"/>
    <s v="Yes"/>
    <n v="1"/>
    <s v="No"/>
    <e v="#N/A"/>
    <x v="48"/>
    <e v="#N/A"/>
    <e v="#N/A"/>
    <e v="#N/A"/>
    <e v="#N/A"/>
  </r>
  <r>
    <s v="Id2054"/>
    <s v="Ms. Jennifer "/>
    <n v="24.605"/>
    <x v="2"/>
    <n v="5.62"/>
    <x v="2"/>
    <s v="No"/>
    <s v="No"/>
    <s v="Yes"/>
    <n v="1"/>
    <s v="No"/>
    <e v="#N/A"/>
    <x v="48"/>
    <e v="#N/A"/>
    <e v="#N/A"/>
    <e v="#N/A"/>
    <e v="#N/A"/>
  </r>
  <r>
    <s v="Id2055"/>
    <s v="Ms. Brooke "/>
    <n v="24.51"/>
    <x v="2"/>
    <n v="4.24"/>
    <x v="2"/>
    <s v="No"/>
    <s v="No"/>
    <s v="Yes"/>
    <n v="1"/>
    <s v="No"/>
    <e v="#N/A"/>
    <x v="48"/>
    <e v="#N/A"/>
    <e v="#N/A"/>
    <e v="#N/A"/>
    <e v="#N/A"/>
  </r>
  <r>
    <s v="Id2056"/>
    <s v="Mr. Jeremy "/>
    <n v="31.065000000000001"/>
    <x v="0"/>
    <n v="4.57"/>
    <x v="2"/>
    <s v="yes"/>
    <s v="No"/>
    <s v="No"/>
    <n v="0"/>
    <s v="No"/>
    <e v="#N/A"/>
    <x v="48"/>
    <e v="#N/A"/>
    <e v="#N/A"/>
    <e v="#N/A"/>
    <e v="#N/A"/>
  </r>
  <r>
    <s v="Id2057"/>
    <s v="Ms. Megan "/>
    <n v="28.12"/>
    <x v="1"/>
    <n v="5.05"/>
    <x v="2"/>
    <s v="No"/>
    <s v="No"/>
    <s v="No"/>
    <n v="0"/>
    <s v="No"/>
    <e v="#N/A"/>
    <x v="48"/>
    <e v="#N/A"/>
    <e v="#N/A"/>
    <e v="#N/A"/>
    <e v="#N/A"/>
  </r>
  <r>
    <s v="Id2058"/>
    <s v="Mr. Bryan "/>
    <n v="38.06"/>
    <x v="0"/>
    <n v="6.16"/>
    <x v="1"/>
    <s v="No"/>
    <s v="No"/>
    <s v="No"/>
    <n v="0"/>
    <s v="No"/>
    <e v="#N/A"/>
    <x v="48"/>
    <e v="#N/A"/>
    <e v="#N/A"/>
    <e v="#N/A"/>
    <e v="#N/A"/>
  </r>
  <r>
    <s v="Id2059"/>
    <s v="Ms. Marny "/>
    <n v="24.96"/>
    <x v="1"/>
    <n v="4.57"/>
    <x v="2"/>
    <s v="No"/>
    <s v="No"/>
    <s v="No"/>
    <n v="0"/>
    <s v="No"/>
    <e v="#N/A"/>
    <x v="48"/>
    <e v="#N/A"/>
    <e v="#N/A"/>
    <e v="#N/A"/>
    <e v="#N/A"/>
  </r>
  <r>
    <s v="Id2060"/>
    <s v="Mr. Marc "/>
    <n v="17.670000000000002"/>
    <x v="3"/>
    <n v="5.53"/>
    <x v="2"/>
    <s v="yes"/>
    <s v="No"/>
    <s v="No"/>
    <n v="0"/>
    <s v="No"/>
    <e v="#N/A"/>
    <x v="48"/>
    <e v="#N/A"/>
    <e v="#N/A"/>
    <e v="#N/A"/>
    <e v="#N/A"/>
  </r>
  <r>
    <s v="Id2061"/>
    <s v="Mr. Benjamin "/>
    <n v="31.35"/>
    <x v="0"/>
    <n v="5.84"/>
    <x v="1"/>
    <s v="No"/>
    <s v="yes"/>
    <s v="No"/>
    <n v="1"/>
    <s v="No"/>
    <e v="#N/A"/>
    <x v="48"/>
    <e v="#N/A"/>
    <e v="#N/A"/>
    <e v="#N/A"/>
    <e v="#N/A"/>
  </r>
  <r>
    <s v="Id2062"/>
    <s v="Mr. Rob "/>
    <n v="28.31"/>
    <x v="1"/>
    <n v="6.41"/>
    <x v="1"/>
    <s v="No"/>
    <s v="yes"/>
    <s v="No"/>
    <n v="1"/>
    <s v="No"/>
    <e v="#N/A"/>
    <x v="48"/>
    <e v="#N/A"/>
    <e v="#N/A"/>
    <e v="#N/A"/>
    <e v="#N/A"/>
  </r>
  <r>
    <s v="Id2063"/>
    <s v="Ms. Stefanie "/>
    <n v="30.3"/>
    <x v="0"/>
    <n v="4.7300000000000004"/>
    <x v="2"/>
    <s v="yes"/>
    <s v="No"/>
    <s v="Yes"/>
    <n v="1"/>
    <s v="No"/>
    <e v="#N/A"/>
    <x v="48"/>
    <e v="#N/A"/>
    <e v="#N/A"/>
    <e v="#N/A"/>
    <e v="#N/A"/>
  </r>
  <r>
    <s v="Id2064"/>
    <s v="Ms. Stephanie "/>
    <n v="26.4"/>
    <x v="1"/>
    <n v="6.22"/>
    <x v="1"/>
    <s v="yes"/>
    <s v="No"/>
    <s v="No"/>
    <n v="0"/>
    <s v="No"/>
    <e v="#N/A"/>
    <x v="48"/>
    <e v="#N/A"/>
    <e v="#N/A"/>
    <e v="#N/A"/>
    <e v="#N/A"/>
  </r>
  <r>
    <s v="Id2065"/>
    <s v="Ms. Caroline "/>
    <n v="22.135000000000002"/>
    <x v="2"/>
    <n v="4.46"/>
    <x v="2"/>
    <s v="yes"/>
    <s v="No"/>
    <s v="No"/>
    <n v="0"/>
    <s v="No"/>
    <e v="#N/A"/>
    <x v="48"/>
    <e v="#N/A"/>
    <e v="#N/A"/>
    <e v="#N/A"/>
    <e v="#N/A"/>
  </r>
  <r>
    <s v="Id2066"/>
    <s v="Ms. Julia "/>
    <n v="17.399999999999999"/>
    <x v="3"/>
    <n v="4.5"/>
    <x v="2"/>
    <s v="yes"/>
    <s v="No"/>
    <s v="No"/>
    <n v="0"/>
    <s v="No"/>
    <e v="#N/A"/>
    <x v="48"/>
    <e v="#N/A"/>
    <e v="#N/A"/>
    <e v="#N/A"/>
    <e v="#N/A"/>
  </r>
  <r>
    <s v="Id2067"/>
    <s v="Mr. Jack "/>
    <n v="28.06"/>
    <x v="1"/>
    <n v="8.93"/>
    <x v="0"/>
    <s v="No"/>
    <s v="No"/>
    <s v="No"/>
    <n v="0"/>
    <s v="No"/>
    <e v="#N/A"/>
    <x v="48"/>
    <e v="#N/A"/>
    <e v="#N/A"/>
    <e v="#N/A"/>
    <e v="#N/A"/>
  </r>
  <r>
    <s v="Id2068"/>
    <s v="Mr. Bernat "/>
    <n v="31.13"/>
    <x v="0"/>
    <n v="11.02"/>
    <x v="0"/>
    <s v="No"/>
    <s v="No"/>
    <s v="No"/>
    <n v="0"/>
    <s v="No"/>
    <e v="#N/A"/>
    <x v="48"/>
    <e v="#N/A"/>
    <e v="#N/A"/>
    <e v="#N/A"/>
    <e v="#N/A"/>
  </r>
  <r>
    <s v="Id2069"/>
    <s v="Mr. Hicham "/>
    <n v="18.46"/>
    <x v="3"/>
    <n v="5.25"/>
    <x v="2"/>
    <s v="No"/>
    <s v="No"/>
    <s v="No"/>
    <n v="0"/>
    <s v="No"/>
    <e v="#N/A"/>
    <x v="48"/>
    <e v="#N/A"/>
    <e v="#N/A"/>
    <e v="#N/A"/>
    <e v="#N/A"/>
  </r>
  <r>
    <s v="Id2070"/>
    <s v="Ms. Sarah "/>
    <n v="17.3"/>
    <x v="3"/>
    <n v="4.75"/>
    <x v="2"/>
    <s v="No"/>
    <s v="No"/>
    <s v="No"/>
    <n v="0"/>
    <s v="No"/>
    <e v="#N/A"/>
    <x v="48"/>
    <e v="#N/A"/>
    <e v="#N/A"/>
    <e v="#N/A"/>
    <e v="#N/A"/>
  </r>
  <r>
    <s v="Id2071"/>
    <s v="Mr. Anthony "/>
    <n v="35.625"/>
    <x v="0"/>
    <n v="4.68"/>
    <x v="2"/>
    <s v="yes"/>
    <s v="No"/>
    <s v="Yes"/>
    <n v="1"/>
    <s v="No"/>
    <e v="#N/A"/>
    <x v="48"/>
    <e v="#N/A"/>
    <e v="#N/A"/>
    <e v="#N/A"/>
    <e v="#N/A"/>
  </r>
  <r>
    <s v="Id2072"/>
    <s v="Ms. Elisabetta "/>
    <n v="20.234999999999999"/>
    <x v="2"/>
    <n v="6.17"/>
    <x v="1"/>
    <s v="yes"/>
    <s v="yes"/>
    <s v="No"/>
    <n v="2"/>
    <s v="No"/>
    <e v="#N/A"/>
    <x v="48"/>
    <e v="#N/A"/>
    <e v="#N/A"/>
    <e v="#N/A"/>
    <e v="#N/A"/>
  </r>
  <r>
    <s v="Id2073"/>
    <s v="Mr. Trevor "/>
    <n v="27.55"/>
    <x v="1"/>
    <n v="4.5599999999999996"/>
    <x v="2"/>
    <s v="yes"/>
    <s v="No"/>
    <s v="Yes"/>
    <n v="1"/>
    <s v="No"/>
    <e v="#N/A"/>
    <x v="48"/>
    <e v="#N/A"/>
    <e v="#N/A"/>
    <e v="#N/A"/>
    <e v="#N/A"/>
  </r>
  <r>
    <s v="Id2074"/>
    <s v="Ms. Nancy "/>
    <n v="17.97"/>
    <x v="3"/>
    <n v="6.3"/>
    <x v="1"/>
    <s v="No"/>
    <s v="No"/>
    <s v="No"/>
    <n v="0"/>
    <s v="No"/>
    <e v="#N/A"/>
    <x v="48"/>
    <e v="#N/A"/>
    <e v="#N/A"/>
    <e v="#N/A"/>
    <e v="#N/A"/>
  </r>
  <r>
    <s v="Id2075"/>
    <s v="Ms. Allison "/>
    <n v="29.98"/>
    <x v="1"/>
    <n v="6.03"/>
    <x v="1"/>
    <s v="No"/>
    <s v="yes"/>
    <s v="No"/>
    <n v="1"/>
    <s v="No"/>
    <e v="#N/A"/>
    <x v="48"/>
    <e v="#N/A"/>
    <e v="#N/A"/>
    <e v="#N/A"/>
    <e v="#N/A"/>
  </r>
  <r>
    <s v="Id2076"/>
    <s v="Mr. Robert "/>
    <n v="33.659999999999997"/>
    <x v="0"/>
    <n v="4.2"/>
    <x v="2"/>
    <s v="yes"/>
    <s v="No"/>
    <s v="No"/>
    <n v="1"/>
    <s v="No"/>
    <e v="#N/A"/>
    <x v="48"/>
    <e v="#N/A"/>
    <e v="#N/A"/>
    <e v="#N/A"/>
    <e v="#N/A"/>
  </r>
  <r>
    <s v="Id2077"/>
    <s v="Mr. Nicholas "/>
    <n v="32.67"/>
    <x v="0"/>
    <n v="5.61"/>
    <x v="2"/>
    <s v="yes"/>
    <s v="No"/>
    <s v="No"/>
    <n v="1"/>
    <s v="No"/>
    <e v="#N/A"/>
    <x v="48"/>
    <e v="#N/A"/>
    <e v="#N/A"/>
    <e v="#N/A"/>
    <e v="#N/A"/>
  </r>
  <r>
    <s v="Id2078"/>
    <s v="Mr. Kevin "/>
    <n v="30.5"/>
    <x v="0"/>
    <n v="5.88"/>
    <x v="1"/>
    <s v="yes"/>
    <s v="No"/>
    <s v="No"/>
    <n v="1"/>
    <s v="No"/>
    <e v="#N/A"/>
    <x v="48"/>
    <e v="#N/A"/>
    <e v="#N/A"/>
    <e v="#N/A"/>
    <e v="#N/A"/>
  </r>
  <r>
    <s v="Id2079"/>
    <s v="Mr. Bryan "/>
    <n v="23.1"/>
    <x v="2"/>
    <n v="5.92"/>
    <x v="1"/>
    <s v="yes"/>
    <s v="No"/>
    <s v="No"/>
    <n v="1"/>
    <s v="No"/>
    <e v="#N/A"/>
    <x v="48"/>
    <e v="#N/A"/>
    <e v="#N/A"/>
    <e v="#N/A"/>
    <e v="#N/A"/>
  </r>
  <r>
    <s v="Id2080"/>
    <s v="Ms. Janae "/>
    <n v="39.49"/>
    <x v="0"/>
    <n v="4.8099999999999996"/>
    <x v="2"/>
    <s v="No"/>
    <s v="No"/>
    <s v="No"/>
    <n v="1"/>
    <s v="No"/>
    <e v="#N/A"/>
    <x v="48"/>
    <e v="#N/A"/>
    <e v="#N/A"/>
    <e v="#N/A"/>
    <e v="#N/A"/>
  </r>
  <r>
    <s v="Id2081"/>
    <s v="Ms. Audrey "/>
    <n v="33.99"/>
    <x v="0"/>
    <n v="4.55"/>
    <x v="2"/>
    <s v="No"/>
    <s v="No"/>
    <s v="No"/>
    <n v="1"/>
    <s v="No"/>
    <e v="#N/A"/>
    <x v="48"/>
    <e v="#N/A"/>
    <e v="#N/A"/>
    <e v="#N/A"/>
    <e v="#N/A"/>
  </r>
  <r>
    <s v="Id2082"/>
    <s v="Ms. Laura "/>
    <n v="27.72"/>
    <x v="1"/>
    <n v="6.43"/>
    <x v="1"/>
    <s v="No"/>
    <s v="No"/>
    <s v="No"/>
    <n v="1"/>
    <s v="No"/>
    <e v="#N/A"/>
    <x v="48"/>
    <e v="#N/A"/>
    <e v="#N/A"/>
    <e v="#N/A"/>
    <e v="#N/A"/>
  </r>
  <r>
    <s v="Id2083"/>
    <s v="Ms. Nicole "/>
    <n v="30.59"/>
    <x v="0"/>
    <n v="11.62"/>
    <x v="0"/>
    <s v="No"/>
    <s v="No"/>
    <s v="No"/>
    <n v="0"/>
    <s v="No"/>
    <e v="#N/A"/>
    <x v="48"/>
    <e v="#N/A"/>
    <e v="#N/A"/>
    <e v="#N/A"/>
    <e v="#N/A"/>
  </r>
  <r>
    <s v="Id2084"/>
    <s v="Ms. Krista "/>
    <n v="22.6"/>
    <x v="2"/>
    <n v="6.04"/>
    <x v="1"/>
    <s v="No"/>
    <s v="No"/>
    <s v="No"/>
    <n v="1"/>
    <s v="No"/>
    <e v="#N/A"/>
    <x v="48"/>
    <e v="#N/A"/>
    <e v="#N/A"/>
    <e v="#N/A"/>
    <e v="#N/A"/>
  </r>
  <r>
    <s v="Id2085"/>
    <s v="Ms. Denise "/>
    <n v="28.785"/>
    <x v="1"/>
    <n v="8.82"/>
    <x v="0"/>
    <s v="No"/>
    <s v="No"/>
    <s v="No"/>
    <n v="0"/>
    <s v="No"/>
    <e v="#N/A"/>
    <x v="48"/>
    <e v="#N/A"/>
    <e v="#N/A"/>
    <e v="#N/A"/>
    <e v="#N/A"/>
  </r>
  <r>
    <s v="Id2086"/>
    <s v="Mr. Ariel "/>
    <n v="50.38"/>
    <x v="0"/>
    <n v="5.8"/>
    <x v="1"/>
    <s v="No"/>
    <s v="No"/>
    <s v="No"/>
    <n v="0"/>
    <s v="No"/>
    <e v="#N/A"/>
    <x v="48"/>
    <e v="#N/A"/>
    <e v="#N/A"/>
    <e v="#N/A"/>
    <e v="#N/A"/>
  </r>
  <r>
    <s v="Id2087"/>
    <s v="Mr. Jeremy "/>
    <n v="35.200000000000003"/>
    <x v="0"/>
    <n v="4.28"/>
    <x v="2"/>
    <s v="No"/>
    <s v="No"/>
    <s v="No"/>
    <n v="0"/>
    <s v="No"/>
    <e v="#N/A"/>
    <x v="48"/>
    <e v="#N/A"/>
    <e v="#N/A"/>
    <e v="#N/A"/>
    <e v="#N/A"/>
  </r>
  <r>
    <s v="Id2088"/>
    <s v="Ms. Rosalie "/>
    <n v="35.72"/>
    <x v="0"/>
    <n v="5.5"/>
    <x v="2"/>
    <s v="yes"/>
    <s v="No"/>
    <s v="No"/>
    <n v="0"/>
    <s v="No"/>
    <e v="#N/A"/>
    <x v="48"/>
    <e v="#N/A"/>
    <e v="#N/A"/>
    <e v="#N/A"/>
    <e v="#N/A"/>
  </r>
  <r>
    <s v="Id2089"/>
    <s v="Mr. Jay "/>
    <n v="24.51"/>
    <x v="2"/>
    <n v="4.6900000000000004"/>
    <x v="2"/>
    <s v="No"/>
    <s v="No"/>
    <s v="No"/>
    <n v="0"/>
    <s v="No"/>
    <e v="#N/A"/>
    <x v="48"/>
    <e v="#N/A"/>
    <e v="#N/A"/>
    <e v="#N/A"/>
    <e v="#N/A"/>
  </r>
  <r>
    <s v="Id2090"/>
    <s v="Mr. Vitaliy "/>
    <n v="23.844999999999999"/>
    <x v="2"/>
    <n v="4.43"/>
    <x v="2"/>
    <s v="No"/>
    <s v="No"/>
    <s v="No"/>
    <n v="0"/>
    <s v="No"/>
    <e v="#N/A"/>
    <x v="48"/>
    <e v="#N/A"/>
    <e v="#N/A"/>
    <e v="#N/A"/>
    <e v="#N/A"/>
  </r>
  <r>
    <s v="Id2091"/>
    <s v="Mr. Benjamin "/>
    <n v="15.68"/>
    <x v="3"/>
    <n v="6.16"/>
    <x v="1"/>
    <s v="yes"/>
    <s v="No"/>
    <s v="No"/>
    <n v="1"/>
    <s v="No"/>
    <e v="#N/A"/>
    <x v="48"/>
    <e v="#N/A"/>
    <e v="#N/A"/>
    <e v="#N/A"/>
    <e v="#N/A"/>
  </r>
  <r>
    <s v="Id2092"/>
    <s v="Mr. Jesse "/>
    <n v="32.395000000000003"/>
    <x v="0"/>
    <n v="6.66"/>
    <x v="0"/>
    <s v="No"/>
    <s v="No"/>
    <s v="No"/>
    <n v="0"/>
    <s v="No"/>
    <e v="#N/A"/>
    <x v="48"/>
    <e v="#N/A"/>
    <e v="#N/A"/>
    <e v="#N/A"/>
    <e v="#N/A"/>
  </r>
  <r>
    <s v="Id2093"/>
    <s v="Mr. Mark "/>
    <n v="23.655000000000001"/>
    <x v="2"/>
    <n v="5.92"/>
    <x v="1"/>
    <s v="No"/>
    <s v="No"/>
    <s v="No"/>
    <n v="1"/>
    <s v="No"/>
    <e v="#N/A"/>
    <x v="48"/>
    <e v="#N/A"/>
    <e v="#N/A"/>
    <e v="#N/A"/>
    <e v="#N/A"/>
  </r>
  <r>
    <s v="Id2094"/>
    <s v="Ms. Lauren "/>
    <n v="28.4"/>
    <x v="1"/>
    <n v="5.97"/>
    <x v="1"/>
    <s v="No"/>
    <s v="No"/>
    <s v="Yes"/>
    <n v="1"/>
    <s v="No"/>
    <e v="#N/A"/>
    <x v="48"/>
    <e v="#N/A"/>
    <e v="#N/A"/>
    <e v="#N/A"/>
    <e v="#N/A"/>
  </r>
  <r>
    <s v="Id2095"/>
    <s v="Mr. Massimiliano "/>
    <n v="35.42"/>
    <x v="0"/>
    <n v="4.6399999999999997"/>
    <x v="2"/>
    <s v="yes"/>
    <s v="No"/>
    <s v="No"/>
    <n v="0"/>
    <s v="No"/>
    <e v="#N/A"/>
    <x v="48"/>
    <e v="#N/A"/>
    <e v="#N/A"/>
    <e v="#N/A"/>
    <e v="#N/A"/>
  </r>
  <r>
    <s v="Id2096"/>
    <s v="Mr. Josh "/>
    <n v="26.18"/>
    <x v="1"/>
    <n v="6.12"/>
    <x v="1"/>
    <s v="No"/>
    <s v="yes"/>
    <s v="No"/>
    <n v="1"/>
    <s v="No"/>
    <e v="#N/A"/>
    <x v="48"/>
    <e v="#N/A"/>
    <e v="#N/A"/>
    <e v="#N/A"/>
    <e v="#N/A"/>
  </r>
  <r>
    <s v="Id2097"/>
    <s v="Mr. Kiyokatsu "/>
    <n v="20.8"/>
    <x v="2"/>
    <n v="4.87"/>
    <x v="2"/>
    <s v="yes"/>
    <s v="No"/>
    <s v="No"/>
    <n v="0"/>
    <s v="No"/>
    <e v="#N/A"/>
    <x v="48"/>
    <e v="#N/A"/>
    <e v="#N/A"/>
    <e v="#N/A"/>
    <e v="#N/A"/>
  </r>
  <r>
    <s v="Id2098"/>
    <s v="Ms. Amanda "/>
    <n v="15.82"/>
    <x v="3"/>
    <n v="4.5999999999999996"/>
    <x v="2"/>
    <s v="No"/>
    <s v="No"/>
    <s v="No"/>
    <n v="0"/>
    <s v="No"/>
    <e v="#N/A"/>
    <x v="48"/>
    <e v="#N/A"/>
    <e v="#N/A"/>
    <e v="#N/A"/>
    <e v="#N/A"/>
  </r>
  <r>
    <s v="Id2099"/>
    <s v="Mr. Matthew "/>
    <n v="17.670000000000002"/>
    <x v="3"/>
    <n v="4.78"/>
    <x v="2"/>
    <s v="No"/>
    <s v="No"/>
    <s v="No"/>
    <n v="0"/>
    <s v="No"/>
    <e v="#N/A"/>
    <x v="48"/>
    <e v="#N/A"/>
    <e v="#N/A"/>
    <e v="#N/A"/>
    <e v="#N/A"/>
  </r>
  <r>
    <s v="Id2100"/>
    <s v="Ms. Julia "/>
    <n v="31.92"/>
    <x v="0"/>
    <n v="11.05"/>
    <x v="0"/>
    <s v="No"/>
    <s v="No"/>
    <s v="No"/>
    <n v="0"/>
    <s v="No"/>
    <e v="#N/A"/>
    <x v="48"/>
    <e v="#N/A"/>
    <e v="#N/A"/>
    <e v="#N/A"/>
    <e v="#N/A"/>
  </r>
  <r>
    <s v="Id2101"/>
    <s v="Ms. Rhea "/>
    <n v="28.975000000000001"/>
    <x v="1"/>
    <n v="7.62"/>
    <x v="0"/>
    <s v="No"/>
    <s v="No"/>
    <s v="No"/>
    <n v="0"/>
    <s v="No"/>
    <e v="#N/A"/>
    <x v="48"/>
    <e v="#N/A"/>
    <e v="#N/A"/>
    <e v="#N/A"/>
    <e v="#N/A"/>
  </r>
  <r>
    <s v="Id2102"/>
    <s v="Mr. Justin "/>
    <n v="31.73"/>
    <x v="0"/>
    <n v="4.78"/>
    <x v="2"/>
    <s v="yes"/>
    <s v="yes"/>
    <s v="No"/>
    <n v="2"/>
    <s v="No"/>
    <e v="#N/A"/>
    <x v="48"/>
    <e v="#N/A"/>
    <e v="#N/A"/>
    <e v="#N/A"/>
    <e v="#N/A"/>
  </r>
  <r>
    <s v="Id2103"/>
    <s v="Mr. Shamus "/>
    <n v="28.88"/>
    <x v="1"/>
    <n v="6.09"/>
    <x v="1"/>
    <s v="yes"/>
    <s v="yes"/>
    <s v="No"/>
    <n v="2"/>
    <s v="No"/>
    <e v="#N/A"/>
    <x v="48"/>
    <e v="#N/A"/>
    <e v="#N/A"/>
    <e v="#N/A"/>
    <e v="#N/A"/>
  </r>
  <r>
    <s v="Id2104"/>
    <s v="Mr. Mike "/>
    <n v="25.555"/>
    <x v="1"/>
    <n v="5.1100000000000003"/>
    <x v="2"/>
    <s v="No"/>
    <s v="No"/>
    <s v="Yes"/>
    <n v="1"/>
    <s v="No"/>
    <e v="#N/A"/>
    <x v="48"/>
    <e v="#N/A"/>
    <e v="#N/A"/>
    <e v="#N/A"/>
    <e v="#N/A"/>
  </r>
  <r>
    <s v="Id2105"/>
    <s v="Ms. Mary "/>
    <n v="37.29"/>
    <x v="0"/>
    <n v="4.46"/>
    <x v="2"/>
    <s v="No"/>
    <s v="yes"/>
    <s v="No"/>
    <n v="1"/>
    <s v="No"/>
    <e v="#N/A"/>
    <x v="48"/>
    <e v="#N/A"/>
    <e v="#N/A"/>
    <e v="#N/A"/>
    <e v="#N/A"/>
  </r>
  <r>
    <s v="Id2106"/>
    <s v="Ms. Erin "/>
    <n v="40.28"/>
    <x v="0"/>
    <n v="6.11"/>
    <x v="1"/>
    <s v="No"/>
    <s v="yes"/>
    <s v="No"/>
    <n v="1"/>
    <s v="No"/>
    <e v="#N/A"/>
    <x v="48"/>
    <e v="#N/A"/>
    <e v="#N/A"/>
    <e v="#N/A"/>
    <e v="#N/A"/>
  </r>
  <r>
    <s v="Id2107"/>
    <s v="Ms. Hallie "/>
    <n v="40.185000000000002"/>
    <x v="0"/>
    <n v="4.66"/>
    <x v="2"/>
    <s v="No"/>
    <s v="yes"/>
    <s v="No"/>
    <n v="1"/>
    <s v="No"/>
    <e v="#N/A"/>
    <x v="48"/>
    <e v="#N/A"/>
    <e v="#N/A"/>
    <e v="#N/A"/>
    <e v="#N/A"/>
  </r>
  <r>
    <s v="Id2108"/>
    <s v="Ms. Paige "/>
    <n v="23.57"/>
    <x v="2"/>
    <n v="6.14"/>
    <x v="1"/>
    <s v="No"/>
    <s v="No"/>
    <s v="No"/>
    <n v="0"/>
    <s v="No"/>
    <e v="#N/A"/>
    <x v="48"/>
    <e v="#N/A"/>
    <e v="#N/A"/>
    <e v="#N/A"/>
    <e v="#N/A"/>
  </r>
  <r>
    <s v="Id2109"/>
    <s v="Ms. Ji "/>
    <n v="35.625"/>
    <x v="0"/>
    <n v="6.21"/>
    <x v="1"/>
    <s v="No"/>
    <s v="yes"/>
    <s v="No"/>
    <n v="1"/>
    <s v="No"/>
    <e v="#N/A"/>
    <x v="48"/>
    <e v="#N/A"/>
    <e v="#N/A"/>
    <e v="#N/A"/>
    <e v="#N/A"/>
  </r>
  <r>
    <s v="Id2110"/>
    <s v="Ms. Carissa "/>
    <n v="33.155000000000001"/>
    <x v="0"/>
    <n v="4.5999999999999996"/>
    <x v="2"/>
    <s v="No"/>
    <s v="yes"/>
    <s v="No"/>
    <n v="1"/>
    <s v="No"/>
    <e v="#N/A"/>
    <x v="48"/>
    <e v="#N/A"/>
    <e v="#N/A"/>
    <e v="#N/A"/>
    <e v="#N/A"/>
  </r>
  <r>
    <s v="Id2111"/>
    <s v="Ms. Mona "/>
    <n v="31.92"/>
    <x v="0"/>
    <n v="5.04"/>
    <x v="2"/>
    <s v="No"/>
    <s v="yes"/>
    <s v="No"/>
    <n v="1"/>
    <s v="No"/>
    <e v="#N/A"/>
    <x v="48"/>
    <e v="#N/A"/>
    <e v="#N/A"/>
    <e v="#N/A"/>
    <e v="#N/A"/>
  </r>
  <r>
    <s v="Id2112"/>
    <s v="Ms. Kristin "/>
    <n v="30.305"/>
    <x v="0"/>
    <n v="5.08"/>
    <x v="2"/>
    <s v="No"/>
    <s v="yes"/>
    <s v="No"/>
    <n v="1"/>
    <s v="No"/>
    <e v="#N/A"/>
    <x v="48"/>
    <e v="#N/A"/>
    <e v="#N/A"/>
    <e v="#N/A"/>
    <e v="#N/A"/>
  </r>
  <r>
    <s v="Id2113"/>
    <s v="Ms. Beth "/>
    <n v="30.114999999999998"/>
    <x v="0"/>
    <n v="4.38"/>
    <x v="2"/>
    <s v="No"/>
    <s v="yes"/>
    <s v="No"/>
    <n v="1"/>
    <s v="No"/>
    <e v="#N/A"/>
    <x v="48"/>
    <e v="#N/A"/>
    <e v="#N/A"/>
    <e v="#N/A"/>
    <e v="#N/A"/>
  </r>
  <r>
    <s v="Id2114"/>
    <s v="Ms. Allison "/>
    <n v="24.09"/>
    <x v="2"/>
    <n v="4.79"/>
    <x v="2"/>
    <s v="No"/>
    <s v="yes"/>
    <s v="No"/>
    <n v="1"/>
    <s v="No"/>
    <e v="#N/A"/>
    <x v="48"/>
    <e v="#N/A"/>
    <e v="#N/A"/>
    <e v="#N/A"/>
    <e v="#N/A"/>
  </r>
  <r>
    <s v="Id2115"/>
    <s v="Ms. Ashley "/>
    <n v="28.215"/>
    <x v="1"/>
    <n v="4.21"/>
    <x v="2"/>
    <s v="No"/>
    <s v="yes"/>
    <s v="No"/>
    <n v="1"/>
    <s v="No"/>
    <e v="#N/A"/>
    <x v="48"/>
    <e v="#N/A"/>
    <e v="#N/A"/>
    <e v="#N/A"/>
    <e v="#N/A"/>
  </r>
  <r>
    <s v="Id2116"/>
    <s v="Ms. Hilary "/>
    <n v="26.315000000000001"/>
    <x v="1"/>
    <n v="5.47"/>
    <x v="2"/>
    <s v="No"/>
    <s v="yes"/>
    <s v="No"/>
    <n v="1"/>
    <s v="No"/>
    <e v="#N/A"/>
    <x v="48"/>
    <e v="#N/A"/>
    <e v="#N/A"/>
    <e v="#N/A"/>
    <e v="#N/A"/>
  </r>
  <r>
    <s v="Id2117"/>
    <s v="Ms. Dominique "/>
    <n v="25.08"/>
    <x v="1"/>
    <n v="5.09"/>
    <x v="2"/>
    <s v="No"/>
    <s v="yes"/>
    <s v="No"/>
    <n v="1"/>
    <s v="No"/>
    <e v="#N/A"/>
    <x v="48"/>
    <e v="#N/A"/>
    <e v="#N/A"/>
    <e v="#N/A"/>
    <e v="#N/A"/>
  </r>
  <r>
    <s v="Id2118"/>
    <s v="Mr. Carlos "/>
    <n v="15.41"/>
    <x v="3"/>
    <n v="5.08"/>
    <x v="2"/>
    <s v="No"/>
    <s v="No"/>
    <s v="No"/>
    <n v="0"/>
    <s v="No"/>
    <e v="#N/A"/>
    <x v="48"/>
    <e v="#N/A"/>
    <e v="#N/A"/>
    <e v="#N/A"/>
    <e v="#N/A"/>
  </r>
  <r>
    <s v="Id2119"/>
    <s v="Mr. Matthew "/>
    <n v="23.83"/>
    <x v="2"/>
    <n v="5.68"/>
    <x v="2"/>
    <s v="No"/>
    <s v="No"/>
    <s v="No"/>
    <n v="0"/>
    <s v="No"/>
    <e v="#N/A"/>
    <x v="48"/>
    <e v="#N/A"/>
    <e v="#N/A"/>
    <e v="#N/A"/>
    <e v="#N/A"/>
  </r>
  <r>
    <s v="Id2120"/>
    <s v="Ms. Kara "/>
    <n v="36"/>
    <x v="0"/>
    <n v="4.66"/>
    <x v="2"/>
    <s v="No"/>
    <s v="yes"/>
    <s v="No"/>
    <n v="1"/>
    <s v="No"/>
    <e v="#N/A"/>
    <x v="48"/>
    <e v="#N/A"/>
    <e v="#N/A"/>
    <e v="#N/A"/>
    <e v="#N/A"/>
  </r>
  <r>
    <s v="Id2121"/>
    <s v="Ms. Sarah "/>
    <n v="28.82"/>
    <x v="1"/>
    <n v="5.59"/>
    <x v="2"/>
    <s v="No"/>
    <s v="yes"/>
    <s v="No"/>
    <n v="1"/>
    <s v="No"/>
    <e v="#N/A"/>
    <x v="48"/>
    <e v="#N/A"/>
    <e v="#N/A"/>
    <e v="#N/A"/>
    <e v="#N/A"/>
  </r>
  <r>
    <s v="Id2122"/>
    <s v="Ms. Shauna "/>
    <n v="28.05"/>
    <x v="1"/>
    <n v="6.2"/>
    <x v="1"/>
    <s v="No"/>
    <s v="yes"/>
    <s v="No"/>
    <n v="1"/>
    <s v="No"/>
    <e v="#N/A"/>
    <x v="48"/>
    <e v="#N/A"/>
    <e v="#N/A"/>
    <e v="#N/A"/>
    <e v="#N/A"/>
  </r>
  <r>
    <s v="Id2123"/>
    <s v="Ms. Lindsay "/>
    <n v="27.1"/>
    <x v="1"/>
    <n v="4.45"/>
    <x v="2"/>
    <s v="No"/>
    <s v="yes"/>
    <s v="No"/>
    <n v="1"/>
    <s v="No"/>
    <e v="#N/A"/>
    <x v="48"/>
    <e v="#N/A"/>
    <e v="#N/A"/>
    <e v="#N/A"/>
    <e v="#N/A"/>
  </r>
  <r>
    <s v="Id2124"/>
    <s v="Ms. Danya "/>
    <n v="24.3"/>
    <x v="2"/>
    <n v="6.1"/>
    <x v="1"/>
    <s v="yes"/>
    <s v="yes"/>
    <s v="No"/>
    <n v="1"/>
    <s v="No"/>
    <e v="#N/A"/>
    <x v="48"/>
    <e v="#N/A"/>
    <e v="#N/A"/>
    <e v="#N/A"/>
    <e v="#N/A"/>
  </r>
  <r>
    <s v="Id2125"/>
    <s v="Ms. Lorraine "/>
    <n v="30.72"/>
    <x v="0"/>
    <n v="6.06"/>
    <x v="1"/>
    <s v="No"/>
    <s v="yes"/>
    <s v="No"/>
    <n v="1"/>
    <s v="No"/>
    <e v="#N/A"/>
    <x v="48"/>
    <e v="#N/A"/>
    <e v="#N/A"/>
    <e v="#N/A"/>
    <e v="#N/A"/>
  </r>
  <r>
    <s v="Id2126"/>
    <s v="Ms. Jennifer "/>
    <n v="37.43"/>
    <x v="0"/>
    <n v="4.5599999999999996"/>
    <x v="2"/>
    <s v="No"/>
    <s v="No"/>
    <s v="Yes"/>
    <n v="1"/>
    <s v="No"/>
    <e v="#N/A"/>
    <x v="48"/>
    <e v="#N/A"/>
    <e v="#N/A"/>
    <e v="#N/A"/>
    <e v="#N/A"/>
  </r>
  <r>
    <s v="Id2127"/>
    <s v="Mr. Jesus "/>
    <n v="25.74"/>
    <x v="1"/>
    <n v="6.41"/>
    <x v="1"/>
    <s v="yes"/>
    <s v="No"/>
    <s v="Yes"/>
    <n v="1"/>
    <s v="No"/>
    <e v="#N/A"/>
    <x v="48"/>
    <e v="#N/A"/>
    <e v="#N/A"/>
    <e v="#N/A"/>
    <e v="#N/A"/>
  </r>
  <r>
    <s v="Id2128"/>
    <s v="Ms. Kristen "/>
    <n v="36.575000000000003"/>
    <x v="0"/>
    <n v="5.57"/>
    <x v="2"/>
    <s v="No"/>
    <s v="No"/>
    <s v="Yes"/>
    <n v="1"/>
    <s v="No"/>
    <e v="#N/A"/>
    <x v="48"/>
    <e v="#N/A"/>
    <e v="#N/A"/>
    <e v="#N/A"/>
    <e v="#N/A"/>
  </r>
  <r>
    <s v="Id2129"/>
    <s v="Ms. Catherine "/>
    <n v="35.15"/>
    <x v="0"/>
    <n v="5.47"/>
    <x v="2"/>
    <s v="No"/>
    <s v="No"/>
    <s v="Yes"/>
    <n v="1"/>
    <s v="No"/>
    <e v="#N/A"/>
    <x v="48"/>
    <e v="#N/A"/>
    <e v="#N/A"/>
    <e v="#N/A"/>
    <e v="#N/A"/>
  </r>
  <r>
    <s v="Id2130"/>
    <s v="Ms. Paula "/>
    <n v="32.11"/>
    <x v="0"/>
    <n v="4.43"/>
    <x v="2"/>
    <s v="No"/>
    <s v="No"/>
    <s v="Yes"/>
    <n v="1"/>
    <s v="No"/>
    <e v="#N/A"/>
    <x v="48"/>
    <e v="#N/A"/>
    <e v="#N/A"/>
    <e v="#N/A"/>
    <e v="#N/A"/>
  </r>
  <r>
    <s v="Id2131"/>
    <s v="Ms. Evan "/>
    <n v="30.495000000000001"/>
    <x v="0"/>
    <n v="4.95"/>
    <x v="2"/>
    <s v="No"/>
    <s v="No"/>
    <s v="Yes"/>
    <n v="1"/>
    <s v="No"/>
    <e v="#N/A"/>
    <x v="48"/>
    <e v="#N/A"/>
    <e v="#N/A"/>
    <e v="#N/A"/>
    <e v="#N/A"/>
  </r>
  <r>
    <s v="Id2132"/>
    <s v="Mr. Nathan "/>
    <n v="29.24"/>
    <x v="1"/>
    <n v="4.04"/>
    <x v="2"/>
    <s v="No"/>
    <s v="yes"/>
    <s v="No"/>
    <n v="1"/>
    <s v="No"/>
    <e v="#N/A"/>
    <x v="48"/>
    <e v="#N/A"/>
    <e v="#N/A"/>
    <e v="#N/A"/>
    <e v="#N/A"/>
  </r>
  <r>
    <s v="Id2133"/>
    <s v="Ms. Ashley "/>
    <n v="22.515000000000001"/>
    <x v="2"/>
    <n v="5.93"/>
    <x v="1"/>
    <s v="No"/>
    <s v="No"/>
    <s v="Yes"/>
    <n v="1"/>
    <s v="No"/>
    <e v="#N/A"/>
    <x v="48"/>
    <e v="#N/A"/>
    <e v="#N/A"/>
    <e v="#N/A"/>
    <e v="#N/A"/>
  </r>
  <r>
    <s v="Id2134"/>
    <s v="Mr. Jason "/>
    <n v="15.65"/>
    <x v="3"/>
    <n v="4.2300000000000004"/>
    <x v="2"/>
    <s v="No"/>
    <s v="No"/>
    <s v="No"/>
    <n v="0"/>
    <s v="No"/>
    <e v="#N/A"/>
    <x v="48"/>
    <e v="#N/A"/>
    <e v="#N/A"/>
    <e v="#N/A"/>
    <e v="#N/A"/>
  </r>
  <r>
    <s v="Id2135"/>
    <s v="Mr. Marshall "/>
    <n v="27.36"/>
    <x v="1"/>
    <n v="5.59"/>
    <x v="2"/>
    <s v="yes"/>
    <s v="No"/>
    <s v="No"/>
    <n v="0"/>
    <s v="No"/>
    <e v="#N/A"/>
    <x v="48"/>
    <e v="#N/A"/>
    <e v="#N/A"/>
    <e v="#N/A"/>
    <e v="#N/A"/>
  </r>
  <r>
    <s v="Id2136"/>
    <s v="Mr. Lavar "/>
    <n v="22.3"/>
    <x v="2"/>
    <n v="4.8899999999999997"/>
    <x v="2"/>
    <s v="yes"/>
    <s v="No"/>
    <s v="No"/>
    <n v="0"/>
    <s v="No"/>
    <e v="#N/A"/>
    <x v="48"/>
    <e v="#N/A"/>
    <e v="#N/A"/>
    <e v="#N/A"/>
    <e v="#N/A"/>
  </r>
  <r>
    <s v="Id2137"/>
    <s v="Mr. Charlie "/>
    <n v="26.03"/>
    <x v="1"/>
    <n v="5.81"/>
    <x v="1"/>
    <s v="yes"/>
    <s v="No"/>
    <s v="No"/>
    <n v="0"/>
    <s v="No"/>
    <e v="#N/A"/>
    <x v="48"/>
    <e v="#N/A"/>
    <e v="#N/A"/>
    <e v="#N/A"/>
    <e v="#N/A"/>
  </r>
  <r>
    <s v="Id2138"/>
    <s v="Mrs. Lauren "/>
    <n v="27.74"/>
    <x v="1"/>
    <n v="4.29"/>
    <x v="2"/>
    <s v="No"/>
    <s v="yes"/>
    <s v="No"/>
    <n v="1"/>
    <s v="No"/>
    <e v="#N/A"/>
    <x v="48"/>
    <e v="#N/A"/>
    <e v="#N/A"/>
    <e v="#N/A"/>
    <e v="#N/A"/>
  </r>
  <r>
    <s v="Id2139"/>
    <s v="Mr. Arthur "/>
    <n v="32.11"/>
    <x v="0"/>
    <n v="4.03"/>
    <x v="2"/>
    <s v="yes"/>
    <s v="yes"/>
    <s v="No"/>
    <n v="2"/>
    <s v="No"/>
    <e v="#N/A"/>
    <x v="48"/>
    <e v="#N/A"/>
    <e v="#N/A"/>
    <e v="#N/A"/>
    <e v="#N/A"/>
  </r>
  <r>
    <s v="Id2140"/>
    <s v="Mr. Thomas "/>
    <n v="25.175000000000001"/>
    <x v="1"/>
    <n v="6.29"/>
    <x v="1"/>
    <s v="yes"/>
    <s v="yes"/>
    <s v="No"/>
    <n v="2"/>
    <s v="No"/>
    <e v="#N/A"/>
    <x v="48"/>
    <e v="#N/A"/>
    <e v="#N/A"/>
    <e v="#N/A"/>
    <e v="#N/A"/>
  </r>
  <r>
    <s v="Id2141"/>
    <s v="Ms. Jennifer "/>
    <n v="39.49"/>
    <x v="0"/>
    <n v="4.4800000000000004"/>
    <x v="2"/>
    <s v="yes"/>
    <s v="No"/>
    <s v="No"/>
    <n v="0"/>
    <s v="No"/>
    <e v="#N/A"/>
    <x v="48"/>
    <e v="#N/A"/>
    <e v="#N/A"/>
    <e v="#N/A"/>
    <e v="#N/A"/>
  </r>
  <r>
    <s v="Id2142"/>
    <s v="Ms. Tammy "/>
    <n v="34.869999999999997"/>
    <x v="0"/>
    <n v="5.51"/>
    <x v="2"/>
    <s v="yes"/>
    <s v="No"/>
    <s v="No"/>
    <n v="0"/>
    <s v="No"/>
    <e v="#N/A"/>
    <x v="48"/>
    <e v="#N/A"/>
    <e v="#N/A"/>
    <e v="#N/A"/>
    <e v="#N/A"/>
  </r>
  <r>
    <s v="Id2143"/>
    <s v="Ms. Lena "/>
    <n v="34.6"/>
    <x v="0"/>
    <n v="4.5"/>
    <x v="2"/>
    <s v="yes"/>
    <s v="No"/>
    <s v="No"/>
    <n v="0"/>
    <s v="No"/>
    <e v="#N/A"/>
    <x v="48"/>
    <e v="#N/A"/>
    <e v="#N/A"/>
    <e v="#N/A"/>
    <e v="#N/A"/>
  </r>
  <r>
    <s v="Id2144"/>
    <s v="Ms. Valentina "/>
    <n v="25.8"/>
    <x v="1"/>
    <n v="6.29"/>
    <x v="1"/>
    <s v="yes"/>
    <s v="No"/>
    <s v="No"/>
    <n v="0"/>
    <s v="No"/>
    <e v="#N/A"/>
    <x v="48"/>
    <e v="#N/A"/>
    <e v="#N/A"/>
    <e v="#N/A"/>
    <e v="#N/A"/>
  </r>
  <r>
    <s v="Id2145"/>
    <s v="Mr. Russell "/>
    <n v="35.86"/>
    <x v="0"/>
    <n v="4.33"/>
    <x v="2"/>
    <s v="No"/>
    <s v="No"/>
    <s v="No"/>
    <n v="1"/>
    <s v="No"/>
    <e v="#N/A"/>
    <x v="48"/>
    <e v="#N/A"/>
    <e v="#N/A"/>
    <e v="#N/A"/>
    <e v="#N/A"/>
  </r>
  <r>
    <s v="Id2146"/>
    <s v="Mr. Scott "/>
    <n v="40.47"/>
    <x v="0"/>
    <n v="11.15"/>
    <x v="0"/>
    <s v="No"/>
    <s v="No"/>
    <s v="No"/>
    <n v="0"/>
    <s v="No"/>
    <e v="#N/A"/>
    <x v="48"/>
    <e v="#N/A"/>
    <e v="#N/A"/>
    <e v="#N/A"/>
    <e v="#N/A"/>
  </r>
  <r>
    <s v="Id2147"/>
    <s v="Mr. Jose "/>
    <n v="32.01"/>
    <x v="0"/>
    <n v="6.45"/>
    <x v="1"/>
    <s v="No"/>
    <s v="No"/>
    <s v="No"/>
    <n v="1"/>
    <s v="No"/>
    <e v="#N/A"/>
    <x v="48"/>
    <e v="#N/A"/>
    <e v="#N/A"/>
    <e v="#N/A"/>
    <e v="#N/A"/>
  </r>
  <r>
    <s v="Id2148"/>
    <s v="Mr. Paul "/>
    <n v="33"/>
    <x v="0"/>
    <n v="9.27"/>
    <x v="0"/>
    <s v="No"/>
    <s v="No"/>
    <s v="No"/>
    <n v="0"/>
    <s v="No"/>
    <e v="#N/A"/>
    <x v="48"/>
    <e v="#N/A"/>
    <e v="#N/A"/>
    <e v="#N/A"/>
    <e v="#N/A"/>
  </r>
  <r>
    <s v="Id2149"/>
    <s v="Mr. Adam "/>
    <n v="29.3"/>
    <x v="1"/>
    <n v="6.15"/>
    <x v="1"/>
    <s v="No"/>
    <s v="No"/>
    <s v="No"/>
    <n v="1"/>
    <s v="No"/>
    <e v="#N/A"/>
    <x v="48"/>
    <e v="#N/A"/>
    <e v="#N/A"/>
    <e v="#N/A"/>
    <e v="#N/A"/>
  </r>
  <r>
    <s v="Id2150"/>
    <s v="Mr. Edward "/>
    <n v="25.8"/>
    <x v="1"/>
    <n v="4.13"/>
    <x v="2"/>
    <s v="No"/>
    <s v="No"/>
    <s v="No"/>
    <n v="1"/>
    <s v="No"/>
    <e v="#N/A"/>
    <x v="48"/>
    <e v="#N/A"/>
    <e v="#N/A"/>
    <e v="#N/A"/>
    <e v="#N/A"/>
  </r>
  <r>
    <s v="Id2151"/>
    <s v="Mr. Patrick "/>
    <n v="23.4"/>
    <x v="2"/>
    <n v="4.24"/>
    <x v="2"/>
    <s v="No"/>
    <s v="No"/>
    <s v="No"/>
    <n v="1"/>
    <s v="No"/>
    <e v="#N/A"/>
    <x v="48"/>
    <e v="#N/A"/>
    <e v="#N/A"/>
    <e v="#N/A"/>
    <e v="#N/A"/>
  </r>
  <r>
    <s v="Id2152"/>
    <s v="Mr. Geraint "/>
    <n v="27.93"/>
    <x v="1"/>
    <n v="9.8800000000000008"/>
    <x v="0"/>
    <s v="No"/>
    <s v="No"/>
    <s v="No"/>
    <n v="0"/>
    <s v="No"/>
    <e v="#N/A"/>
    <x v="48"/>
    <e v="#N/A"/>
    <e v="#N/A"/>
    <e v="#N/A"/>
    <e v="#N/A"/>
  </r>
  <r>
    <s v="Id2153"/>
    <s v="Mr. Dj "/>
    <n v="22"/>
    <x v="2"/>
    <n v="9.5"/>
    <x v="0"/>
    <s v="No"/>
    <s v="No"/>
    <s v="No"/>
    <n v="0"/>
    <s v="No"/>
    <e v="#N/A"/>
    <x v="48"/>
    <e v="#N/A"/>
    <e v="#N/A"/>
    <e v="#N/A"/>
    <e v="#N/A"/>
  </r>
  <r>
    <s v="Id2154"/>
    <s v="Mr. Zachary "/>
    <n v="36.86"/>
    <x v="0"/>
    <n v="4.97"/>
    <x v="2"/>
    <s v="yes"/>
    <s v="No"/>
    <s v="No"/>
    <n v="0"/>
    <s v="No"/>
    <e v="#N/A"/>
    <x v="48"/>
    <e v="#N/A"/>
    <e v="#N/A"/>
    <e v="#N/A"/>
    <e v="#N/A"/>
  </r>
  <r>
    <s v="Id2155"/>
    <s v="Mr. Brian "/>
    <n v="31.254999999999999"/>
    <x v="0"/>
    <n v="5.49"/>
    <x v="2"/>
    <s v="yes"/>
    <s v="No"/>
    <s v="No"/>
    <n v="0"/>
    <s v="No"/>
    <e v="#N/A"/>
    <x v="48"/>
    <e v="#N/A"/>
    <e v="#N/A"/>
    <e v="#N/A"/>
    <e v="#N/A"/>
  </r>
  <r>
    <s v="Id2156"/>
    <s v="Mr. Joe "/>
    <n v="23.06"/>
    <x v="2"/>
    <n v="4.47"/>
    <x v="2"/>
    <s v="No"/>
    <s v="No"/>
    <s v="No"/>
    <n v="0"/>
    <s v="No"/>
    <e v="#N/A"/>
    <x v="48"/>
    <e v="#N/A"/>
    <e v="#N/A"/>
    <e v="#N/A"/>
    <e v="#N/A"/>
  </r>
  <r>
    <s v="Id2157"/>
    <s v="Mr. Stephen "/>
    <n v="28.975000000000001"/>
    <x v="1"/>
    <n v="4.34"/>
    <x v="2"/>
    <s v="yes"/>
    <s v="No"/>
    <s v="No"/>
    <n v="0"/>
    <s v="No"/>
    <e v="#N/A"/>
    <x v="48"/>
    <e v="#N/A"/>
    <e v="#N/A"/>
    <e v="#N/A"/>
    <e v="#N/A"/>
  </r>
  <r>
    <s v="Id2158"/>
    <s v="Ms. Ellen "/>
    <n v="33.299999999999997"/>
    <x v="0"/>
    <n v="9.49"/>
    <x v="0"/>
    <s v="No"/>
    <s v="No"/>
    <s v="No"/>
    <n v="0"/>
    <s v="No"/>
    <e v="#N/A"/>
    <x v="48"/>
    <e v="#N/A"/>
    <e v="#N/A"/>
    <e v="#N/A"/>
    <e v="#N/A"/>
  </r>
  <r>
    <s v="Id2159"/>
    <s v="Ms. Cindy "/>
    <n v="33"/>
    <x v="0"/>
    <n v="10.16"/>
    <x v="0"/>
    <s v="No"/>
    <s v="No"/>
    <s v="No"/>
    <n v="0"/>
    <s v="No"/>
    <e v="#N/A"/>
    <x v="48"/>
    <e v="#N/A"/>
    <e v="#N/A"/>
    <e v="#N/A"/>
    <e v="#N/A"/>
  </r>
  <r>
    <s v="Id2160"/>
    <s v="Ms. Abigail "/>
    <n v="31.46"/>
    <x v="0"/>
    <n v="11.19"/>
    <x v="0"/>
    <s v="No"/>
    <s v="No"/>
    <s v="No"/>
    <n v="0"/>
    <s v="No"/>
    <e v="#N/A"/>
    <x v="48"/>
    <e v="#N/A"/>
    <e v="#N/A"/>
    <e v="#N/A"/>
    <e v="#N/A"/>
  </r>
  <r>
    <s v="Id2161"/>
    <s v="Ms. Amy "/>
    <n v="29.6"/>
    <x v="1"/>
    <n v="11.03"/>
    <x v="0"/>
    <s v="No"/>
    <s v="No"/>
    <s v="No"/>
    <n v="0"/>
    <s v="No"/>
    <e v="#N/A"/>
    <x v="48"/>
    <e v="#N/A"/>
    <e v="#N/A"/>
    <e v="#N/A"/>
    <e v="#N/A"/>
  </r>
  <r>
    <s v="Id2162"/>
    <s v="Ms. Amy "/>
    <n v="22.05"/>
    <x v="2"/>
    <n v="4.43"/>
    <x v="2"/>
    <s v="yes"/>
    <s v="No"/>
    <s v="No"/>
    <n v="0"/>
    <s v="No"/>
    <e v="#N/A"/>
    <x v="48"/>
    <e v="#N/A"/>
    <e v="#N/A"/>
    <e v="#N/A"/>
    <e v="#N/A"/>
  </r>
  <r>
    <s v="Id2163"/>
    <s v="Mrs. Grace "/>
    <n v="27.06"/>
    <x v="1"/>
    <n v="6.14"/>
    <x v="1"/>
    <s v="No"/>
    <s v="yes"/>
    <s v="No"/>
    <n v="1"/>
    <s v="No"/>
    <e v="#N/A"/>
    <x v="48"/>
    <e v="#N/A"/>
    <e v="#N/A"/>
    <e v="#N/A"/>
    <e v="#N/A"/>
  </r>
  <r>
    <s v="Id2164"/>
    <s v="Ms. Caitie "/>
    <n v="20.49"/>
    <x v="2"/>
    <n v="4.87"/>
    <x v="2"/>
    <s v="No"/>
    <s v="No"/>
    <s v="No"/>
    <n v="0"/>
    <s v="No"/>
    <e v="#N/A"/>
    <x v="48"/>
    <e v="#N/A"/>
    <e v="#N/A"/>
    <e v="#N/A"/>
    <e v="#N/A"/>
  </r>
  <r>
    <s v="Id2165"/>
    <s v="Mr. Benjamin "/>
    <n v="28.4"/>
    <x v="1"/>
    <n v="4.3"/>
    <x v="2"/>
    <s v="No"/>
    <s v="No"/>
    <s v="Yes"/>
    <n v="1"/>
    <s v="No"/>
    <e v="#N/A"/>
    <x v="48"/>
    <e v="#N/A"/>
    <e v="#N/A"/>
    <e v="#N/A"/>
    <e v="#N/A"/>
  </r>
  <r>
    <s v="Id2166"/>
    <s v="Mr. Ian "/>
    <n v="41.91"/>
    <x v="0"/>
    <n v="6.19"/>
    <x v="1"/>
    <s v="No"/>
    <s v="No"/>
    <s v="No"/>
    <n v="0"/>
    <s v="No"/>
    <e v="#N/A"/>
    <x v="48"/>
    <e v="#N/A"/>
    <e v="#N/A"/>
    <e v="#N/A"/>
    <e v="#N/A"/>
  </r>
  <r>
    <s v="Id2167"/>
    <s v="Mr. Tadese "/>
    <n v="24.6"/>
    <x v="2"/>
    <n v="6.19"/>
    <x v="1"/>
    <s v="No"/>
    <s v="No"/>
    <s v="Yes"/>
    <n v="1"/>
    <s v="No"/>
    <e v="#N/A"/>
    <x v="48"/>
    <e v="#N/A"/>
    <e v="#N/A"/>
    <e v="#N/A"/>
    <e v="#N/A"/>
  </r>
  <r>
    <s v="Id2168"/>
    <s v="Mr. Jonathan "/>
    <n v="20.9"/>
    <x v="2"/>
    <n v="5.12"/>
    <x v="2"/>
    <s v="No"/>
    <s v="No"/>
    <s v="Yes"/>
    <n v="1"/>
    <s v="No"/>
    <e v="#N/A"/>
    <x v="48"/>
    <e v="#N/A"/>
    <e v="#N/A"/>
    <e v="#N/A"/>
    <e v="#N/A"/>
  </r>
  <r>
    <s v="Id2169"/>
    <s v="Mr. Dathan "/>
    <n v="34.4"/>
    <x v="0"/>
    <n v="4.04"/>
    <x v="2"/>
    <s v="No"/>
    <s v="No"/>
    <s v="No"/>
    <n v="0"/>
    <s v="No"/>
    <e v="#N/A"/>
    <x v="48"/>
    <e v="#N/A"/>
    <e v="#N/A"/>
    <e v="#N/A"/>
    <e v="#N/A"/>
  </r>
  <r>
    <s v="Id2170"/>
    <s v="Mr. Eric "/>
    <n v="32.56"/>
    <x v="0"/>
    <n v="5.36"/>
    <x v="2"/>
    <s v="No"/>
    <s v="No"/>
    <s v="No"/>
    <n v="0"/>
    <s v="No"/>
    <e v="#N/A"/>
    <x v="48"/>
    <e v="#N/A"/>
    <e v="#N/A"/>
    <e v="#N/A"/>
    <e v="#N/A"/>
  </r>
  <r>
    <s v="Id2171"/>
    <s v="Ms. Allison "/>
    <n v="27.98"/>
    <x v="1"/>
    <n v="4.38"/>
    <x v="2"/>
    <s v="No"/>
    <s v="yes"/>
    <s v="No"/>
    <n v="1"/>
    <s v="No"/>
    <e v="#N/A"/>
    <x v="48"/>
    <e v="#N/A"/>
    <e v="#N/A"/>
    <e v="#N/A"/>
    <e v="#N/A"/>
  </r>
  <r>
    <s v="Id2172"/>
    <s v="Mr. Paul "/>
    <n v="26.51"/>
    <x v="1"/>
    <n v="4.58"/>
    <x v="2"/>
    <s v="No"/>
    <s v="No"/>
    <s v="No"/>
    <n v="0"/>
    <s v="No"/>
    <e v="#N/A"/>
    <x v="48"/>
    <e v="#N/A"/>
    <e v="#N/A"/>
    <e v="#N/A"/>
    <e v="#N/A"/>
  </r>
  <r>
    <s v="Id2173"/>
    <s v="Mr. Aaron "/>
    <n v="29.734999999999999"/>
    <x v="1"/>
    <n v="11.92"/>
    <x v="0"/>
    <s v="No"/>
    <s v="No"/>
    <s v="No"/>
    <n v="0"/>
    <s v="No"/>
    <e v="#N/A"/>
    <x v="48"/>
    <e v="#N/A"/>
    <e v="#N/A"/>
    <e v="#N/A"/>
    <e v="#N/A"/>
  </r>
  <r>
    <s v="Id2174"/>
    <s v="Ms. Caitlin "/>
    <n v="40.5"/>
    <x v="0"/>
    <n v="5.4"/>
    <x v="2"/>
    <s v="No"/>
    <s v="No"/>
    <s v="Yes"/>
    <n v="1"/>
    <s v="No"/>
    <e v="#N/A"/>
    <x v="48"/>
    <e v="#N/A"/>
    <e v="#N/A"/>
    <e v="#N/A"/>
    <e v="#N/A"/>
  </r>
  <r>
    <s v="Id2175"/>
    <s v="Mr. Harald "/>
    <n v="25.64"/>
    <x v="1"/>
    <n v="4.76"/>
    <x v="2"/>
    <s v="No"/>
    <s v="No"/>
    <s v="No"/>
    <n v="1"/>
    <s v="No"/>
    <e v="#N/A"/>
    <x v="48"/>
    <e v="#N/A"/>
    <e v="#N/A"/>
    <e v="#N/A"/>
    <e v="#N/A"/>
  </r>
  <r>
    <s v="Id2176"/>
    <s v="Ms. Siobhan "/>
    <n v="32.9"/>
    <x v="0"/>
    <n v="4.78"/>
    <x v="2"/>
    <s v="No"/>
    <s v="No"/>
    <s v="Yes"/>
    <n v="1"/>
    <s v="No"/>
    <e v="#N/A"/>
    <x v="48"/>
    <e v="#N/A"/>
    <e v="#N/A"/>
    <e v="#N/A"/>
    <e v="#N/A"/>
  </r>
  <r>
    <s v="Id2177"/>
    <s v="Ms. Andrea "/>
    <n v="29.8"/>
    <x v="1"/>
    <n v="4.26"/>
    <x v="2"/>
    <s v="No"/>
    <s v="No"/>
    <s v="Yes"/>
    <n v="1"/>
    <s v="No"/>
    <e v="#N/A"/>
    <x v="48"/>
    <e v="#N/A"/>
    <e v="#N/A"/>
    <e v="#N/A"/>
    <e v="#N/A"/>
  </r>
  <r>
    <s v="Id2178"/>
    <s v="Ms. Marie "/>
    <n v="28.9"/>
    <x v="1"/>
    <n v="5.85"/>
    <x v="1"/>
    <s v="No"/>
    <s v="No"/>
    <s v="Yes"/>
    <n v="1"/>
    <s v="No"/>
    <e v="#N/A"/>
    <x v="48"/>
    <e v="#N/A"/>
    <e v="#N/A"/>
    <e v="#N/A"/>
    <e v="#N/A"/>
  </r>
  <r>
    <s v="Id2179"/>
    <s v="Ms. Rachel "/>
    <n v="24.7"/>
    <x v="2"/>
    <n v="5.32"/>
    <x v="2"/>
    <s v="No"/>
    <s v="No"/>
    <s v="Yes"/>
    <n v="1"/>
    <s v="No"/>
    <e v="#N/A"/>
    <x v="48"/>
    <e v="#N/A"/>
    <e v="#N/A"/>
    <e v="#N/A"/>
    <e v="#N/A"/>
  </r>
  <r>
    <s v="Id2180"/>
    <s v="Ms. Emma "/>
    <n v="20.6"/>
    <x v="2"/>
    <n v="5.14"/>
    <x v="2"/>
    <s v="No"/>
    <s v="No"/>
    <s v="Yes"/>
    <n v="1"/>
    <s v="No"/>
    <e v="#N/A"/>
    <x v="48"/>
    <e v="#N/A"/>
    <e v="#N/A"/>
    <e v="#N/A"/>
    <e v="#N/A"/>
  </r>
  <r>
    <s v="Id2181"/>
    <s v="Ms. Kiersten "/>
    <n v="18.600000000000001"/>
    <x v="2"/>
    <n v="5"/>
    <x v="2"/>
    <s v="No"/>
    <s v="No"/>
    <s v="Yes"/>
    <n v="1"/>
    <s v="No"/>
    <e v="#N/A"/>
    <x v="48"/>
    <e v="#N/A"/>
    <e v="#N/A"/>
    <e v="#N/A"/>
    <e v="#N/A"/>
  </r>
  <r>
    <s v="Id2182"/>
    <s v="Ms. Rachael "/>
    <n v="17.8"/>
    <x v="3"/>
    <n v="4.55"/>
    <x v="2"/>
    <s v="No"/>
    <s v="No"/>
    <s v="Yes"/>
    <n v="1"/>
    <s v="No"/>
    <e v="#N/A"/>
    <x v="48"/>
    <e v="#N/A"/>
    <e v="#N/A"/>
    <e v="#N/A"/>
    <e v="#N/A"/>
  </r>
  <r>
    <s v="Id2183"/>
    <s v="Mr. Timothy "/>
    <n v="35.200000000000003"/>
    <x v="0"/>
    <n v="5.97"/>
    <x v="1"/>
    <s v="No"/>
    <s v="yes"/>
    <s v="No"/>
    <n v="1"/>
    <s v="No"/>
    <e v="#N/A"/>
    <x v="48"/>
    <e v="#N/A"/>
    <e v="#N/A"/>
    <e v="#N/A"/>
    <e v="#N/A"/>
  </r>
  <r>
    <s v="Id2184"/>
    <s v="Mr. Lelisa "/>
    <n v="33.770000000000003"/>
    <x v="0"/>
    <n v="4.0199999999999996"/>
    <x v="2"/>
    <s v="No"/>
    <s v="yes"/>
    <s v="No"/>
    <n v="1"/>
    <s v="No"/>
    <e v="#N/A"/>
    <x v="48"/>
    <e v="#N/A"/>
    <e v="#N/A"/>
    <e v="#N/A"/>
    <e v="#N/A"/>
  </r>
  <r>
    <s v="Id2185"/>
    <s v="Mr. Nate "/>
    <n v="30.03"/>
    <x v="0"/>
    <n v="4.04"/>
    <x v="2"/>
    <s v="No"/>
    <s v="yes"/>
    <s v="No"/>
    <n v="1"/>
    <s v="No"/>
    <e v="#N/A"/>
    <x v="48"/>
    <e v="#N/A"/>
    <e v="#N/A"/>
    <e v="#N/A"/>
    <e v="#N/A"/>
  </r>
  <r>
    <s v="Id2186"/>
    <s v="Mr. Chris "/>
    <n v="29.37"/>
    <x v="1"/>
    <n v="5.54"/>
    <x v="2"/>
    <s v="No"/>
    <s v="yes"/>
    <s v="No"/>
    <n v="1"/>
    <s v="No"/>
    <e v="#N/A"/>
    <x v="48"/>
    <e v="#N/A"/>
    <e v="#N/A"/>
    <e v="#N/A"/>
    <e v="#N/A"/>
  </r>
  <r>
    <s v="Id2187"/>
    <s v="Mr. Scott "/>
    <n v="28.5"/>
    <x v="1"/>
    <n v="4.03"/>
    <x v="2"/>
    <s v="No"/>
    <s v="yes"/>
    <s v="No"/>
    <n v="1"/>
    <s v="No"/>
    <e v="#N/A"/>
    <x v="48"/>
    <e v="#N/A"/>
    <e v="#N/A"/>
    <e v="#N/A"/>
    <e v="#N/A"/>
  </r>
  <r>
    <s v="Id2188"/>
    <s v="Mr. Kevin "/>
    <n v="23.32"/>
    <x v="2"/>
    <n v="5.62"/>
    <x v="2"/>
    <s v="No"/>
    <s v="yes"/>
    <s v="No"/>
    <n v="1"/>
    <s v="No"/>
    <e v="#N/A"/>
    <x v="48"/>
    <e v="#N/A"/>
    <e v="#N/A"/>
    <e v="#N/A"/>
    <e v="#N/A"/>
  </r>
  <r>
    <s v="Id2189"/>
    <s v="Mr. Erik "/>
    <n v="26.125"/>
    <x v="1"/>
    <n v="5.27"/>
    <x v="2"/>
    <s v="No"/>
    <s v="yes"/>
    <s v="No"/>
    <n v="1"/>
    <s v="No"/>
    <e v="#N/A"/>
    <x v="48"/>
    <e v="#N/A"/>
    <e v="#N/A"/>
    <e v="#N/A"/>
    <e v="#N/A"/>
  </r>
  <r>
    <s v="Id2190"/>
    <s v="Mr. Shawn "/>
    <n v="25.46"/>
    <x v="1"/>
    <n v="5.18"/>
    <x v="2"/>
    <s v="No"/>
    <s v="yes"/>
    <s v="No"/>
    <n v="1"/>
    <s v="No"/>
    <e v="#N/A"/>
    <x v="48"/>
    <e v="#N/A"/>
    <e v="#N/A"/>
    <e v="#N/A"/>
    <e v="#N/A"/>
  </r>
  <r>
    <s v="Id2191"/>
    <s v="Mr. Vajin "/>
    <n v="23.75"/>
    <x v="2"/>
    <n v="5.27"/>
    <x v="2"/>
    <s v="No"/>
    <s v="yes"/>
    <s v="No"/>
    <n v="1"/>
    <s v="No"/>
    <e v="#N/A"/>
    <x v="48"/>
    <e v="#N/A"/>
    <e v="#N/A"/>
    <e v="#N/A"/>
    <e v="#N/A"/>
  </r>
  <r>
    <s v="Id2192"/>
    <s v="Mr. John "/>
    <n v="23.085000000000001"/>
    <x v="2"/>
    <n v="5.62"/>
    <x v="2"/>
    <s v="No"/>
    <s v="yes"/>
    <s v="No"/>
    <n v="1"/>
    <s v="No"/>
    <e v="#N/A"/>
    <x v="48"/>
    <e v="#N/A"/>
    <e v="#N/A"/>
    <e v="#N/A"/>
    <e v="#N/A"/>
  </r>
  <r>
    <s v="Id2193"/>
    <s v="Mr. Kevin "/>
    <n v="22.99"/>
    <x v="2"/>
    <n v="5.0599999999999996"/>
    <x v="2"/>
    <s v="No"/>
    <s v="yes"/>
    <s v="No"/>
    <n v="1"/>
    <s v="No"/>
    <e v="#N/A"/>
    <x v="48"/>
    <e v="#N/A"/>
    <e v="#N/A"/>
    <e v="#N/A"/>
    <e v="#N/A"/>
  </r>
  <r>
    <s v="Id2194"/>
    <s v="Mr. Kirby "/>
    <n v="21.47"/>
    <x v="2"/>
    <n v="4.6900000000000004"/>
    <x v="2"/>
    <s v="No"/>
    <s v="yes"/>
    <s v="No"/>
    <n v="1"/>
    <s v="No"/>
    <e v="#N/A"/>
    <x v="48"/>
    <e v="#N/A"/>
    <e v="#N/A"/>
    <e v="#N/A"/>
    <e v="#N/A"/>
  </r>
  <r>
    <s v="Id2195"/>
    <s v="Mr. J "/>
    <n v="15.96"/>
    <x v="3"/>
    <n v="5.44"/>
    <x v="2"/>
    <s v="No"/>
    <s v="yes"/>
    <s v="No"/>
    <n v="1"/>
    <s v="No"/>
    <e v="#N/A"/>
    <x v="48"/>
    <e v="#N/A"/>
    <e v="#N/A"/>
    <e v="#N/A"/>
    <e v="#N/A"/>
  </r>
  <r>
    <s v="Id2196"/>
    <s v="Mr. Dustin "/>
    <n v="39.5"/>
    <x v="0"/>
    <n v="5.05"/>
    <x v="2"/>
    <s v="No"/>
    <s v="yes"/>
    <s v="No"/>
    <n v="1"/>
    <s v="No"/>
    <e v="#N/A"/>
    <x v="48"/>
    <e v="#N/A"/>
    <e v="#N/A"/>
    <e v="#N/A"/>
    <e v="#N/A"/>
  </r>
  <r>
    <s v="Id2197"/>
    <s v="Mr. Anthony "/>
    <n v="33.770000000000003"/>
    <x v="0"/>
    <n v="6"/>
    <x v="1"/>
    <s v="No"/>
    <s v="yes"/>
    <s v="No"/>
    <n v="1"/>
    <s v="No"/>
    <e v="#N/A"/>
    <x v="48"/>
    <e v="#N/A"/>
    <e v="#N/A"/>
    <e v="#N/A"/>
    <e v="#N/A"/>
  </r>
  <r>
    <s v="Id2198"/>
    <s v="Mr. Ryan "/>
    <n v="26.84"/>
    <x v="1"/>
    <n v="5.99"/>
    <x v="1"/>
    <s v="yes"/>
    <s v="yes"/>
    <s v="No"/>
    <n v="1"/>
    <s v="No"/>
    <e v="#N/A"/>
    <x v="48"/>
    <e v="#N/A"/>
    <e v="#N/A"/>
    <e v="#N/A"/>
    <e v="#N/A"/>
  </r>
  <r>
    <s v="Id2199"/>
    <s v="Mr. Eric "/>
    <n v="35.53"/>
    <x v="0"/>
    <n v="4.3600000000000003"/>
    <x v="2"/>
    <s v="No"/>
    <s v="No"/>
    <s v="Yes"/>
    <n v="1"/>
    <s v="No"/>
    <e v="#N/A"/>
    <x v="48"/>
    <e v="#N/A"/>
    <e v="#N/A"/>
    <e v="#N/A"/>
    <e v="#N/A"/>
  </r>
  <r>
    <s v="Id2200"/>
    <s v="Mr. Connor "/>
    <n v="30.59"/>
    <x v="0"/>
    <n v="4.41"/>
    <x v="2"/>
    <s v="No"/>
    <s v="No"/>
    <s v="Yes"/>
    <n v="1"/>
    <s v="No"/>
    <e v="#N/A"/>
    <x v="48"/>
    <e v="#N/A"/>
    <e v="#N/A"/>
    <e v="#N/A"/>
    <e v="#N/A"/>
  </r>
  <r>
    <s v="Id2201"/>
    <s v="Mr. Patrick "/>
    <n v="30.59"/>
    <x v="0"/>
    <n v="4.17"/>
    <x v="2"/>
    <s v="No"/>
    <s v="No"/>
    <s v="Yes"/>
    <n v="1"/>
    <s v="No"/>
    <e v="#N/A"/>
    <x v="48"/>
    <e v="#N/A"/>
    <e v="#N/A"/>
    <e v="#N/A"/>
    <e v="#N/A"/>
  </r>
  <r>
    <s v="Id2202"/>
    <s v="Mr. Tyler "/>
    <n v="27.835000000000001"/>
    <x v="1"/>
    <n v="4.4400000000000004"/>
    <x v="2"/>
    <s v="No"/>
    <s v="No"/>
    <s v="Yes"/>
    <n v="1"/>
    <s v="No"/>
    <e v="#N/A"/>
    <x v="48"/>
    <e v="#N/A"/>
    <e v="#N/A"/>
    <e v="#N/A"/>
    <e v="#N/A"/>
  </r>
  <r>
    <s v="Id2203"/>
    <s v="Ms. Deborah "/>
    <n v="40.26"/>
    <x v="0"/>
    <n v="5.52"/>
    <x v="2"/>
    <s v="No"/>
    <s v="yes"/>
    <s v="No"/>
    <n v="1"/>
    <s v="No"/>
    <e v="#N/A"/>
    <x v="48"/>
    <e v="#N/A"/>
    <e v="#N/A"/>
    <e v="#N/A"/>
    <e v="#N/A"/>
  </r>
  <r>
    <s v="Id2204"/>
    <s v="Ms. Andrea "/>
    <n v="39.82"/>
    <x v="0"/>
    <n v="6.01"/>
    <x v="1"/>
    <s v="No"/>
    <s v="yes"/>
    <s v="No"/>
    <n v="1"/>
    <s v="No"/>
    <e v="#N/A"/>
    <x v="48"/>
    <e v="#N/A"/>
    <e v="#N/A"/>
    <e v="#N/A"/>
    <e v="#N/A"/>
  </r>
  <r>
    <s v="Id2205"/>
    <s v="Ms. Elleree "/>
    <n v="39.159999999999997"/>
    <x v="0"/>
    <n v="5.81"/>
    <x v="1"/>
    <s v="No"/>
    <s v="yes"/>
    <s v="No"/>
    <n v="1"/>
    <s v="No"/>
    <e v="#N/A"/>
    <x v="48"/>
    <e v="#N/A"/>
    <e v="#N/A"/>
    <e v="#N/A"/>
    <e v="#N/A"/>
  </r>
  <r>
    <s v="Id2206"/>
    <s v="Mr. Brandon "/>
    <n v="25.555"/>
    <x v="1"/>
    <n v="4.37"/>
    <x v="2"/>
    <s v="No"/>
    <s v="No"/>
    <s v="Yes"/>
    <n v="1"/>
    <s v="No"/>
    <e v="#N/A"/>
    <x v="48"/>
    <e v="#N/A"/>
    <e v="#N/A"/>
    <e v="#N/A"/>
    <e v="#N/A"/>
  </r>
  <r>
    <s v="Id2207"/>
    <s v="Mr. Steve "/>
    <n v="25.175000000000001"/>
    <x v="1"/>
    <n v="5.74"/>
    <x v="1"/>
    <s v="No"/>
    <s v="No"/>
    <s v="Yes"/>
    <n v="1"/>
    <s v="No"/>
    <e v="#N/A"/>
    <x v="48"/>
    <e v="#N/A"/>
    <e v="#N/A"/>
    <e v="#N/A"/>
    <e v="#N/A"/>
  </r>
  <r>
    <s v="Id2208"/>
    <s v="Ms. Nina "/>
    <n v="38.28"/>
    <x v="0"/>
    <n v="5.39"/>
    <x v="2"/>
    <s v="No"/>
    <s v="yes"/>
    <s v="No"/>
    <n v="1"/>
    <s v="No"/>
    <e v="#N/A"/>
    <x v="48"/>
    <e v="#N/A"/>
    <e v="#N/A"/>
    <e v="#N/A"/>
    <e v="#N/A"/>
  </r>
  <r>
    <s v="Id2209"/>
    <s v="Ms. Dani "/>
    <n v="38.17"/>
    <x v="0"/>
    <n v="4.07"/>
    <x v="2"/>
    <s v="No"/>
    <s v="yes"/>
    <s v="No"/>
    <n v="1"/>
    <s v="No"/>
    <e v="#N/A"/>
    <x v="48"/>
    <e v="#N/A"/>
    <e v="#N/A"/>
    <e v="#N/A"/>
    <e v="#N/A"/>
  </r>
  <r>
    <s v="Id2210"/>
    <s v="Ms. Jennifer "/>
    <n v="36.85"/>
    <x v="0"/>
    <n v="5.49"/>
    <x v="2"/>
    <s v="No"/>
    <s v="yes"/>
    <s v="No"/>
    <n v="1"/>
    <s v="No"/>
    <e v="#N/A"/>
    <x v="48"/>
    <e v="#N/A"/>
    <e v="#N/A"/>
    <e v="#N/A"/>
    <e v="#N/A"/>
  </r>
  <r>
    <s v="Id2211"/>
    <s v="Mr. Martin "/>
    <n v="22.61"/>
    <x v="2"/>
    <n v="5.68"/>
    <x v="2"/>
    <s v="No"/>
    <s v="No"/>
    <s v="Yes"/>
    <n v="1"/>
    <s v="No"/>
    <e v="#N/A"/>
    <x v="48"/>
    <e v="#N/A"/>
    <e v="#N/A"/>
    <e v="#N/A"/>
    <e v="#N/A"/>
  </r>
  <r>
    <s v="Id2212"/>
    <s v="Mr. Steve "/>
    <n v="21.754999999999999"/>
    <x v="2"/>
    <n v="6.09"/>
    <x v="1"/>
    <s v="No"/>
    <s v="No"/>
    <s v="Yes"/>
    <n v="1"/>
    <s v="No"/>
    <e v="#N/A"/>
    <x v="48"/>
    <e v="#N/A"/>
    <e v="#N/A"/>
    <e v="#N/A"/>
    <e v="#N/A"/>
  </r>
  <r>
    <s v="Id2213"/>
    <s v="Mr. Christopher "/>
    <n v="20.425000000000001"/>
    <x v="2"/>
    <n v="5.53"/>
    <x v="2"/>
    <s v="No"/>
    <s v="No"/>
    <s v="Yes"/>
    <n v="1"/>
    <s v="No"/>
    <e v="#N/A"/>
    <x v="48"/>
    <e v="#N/A"/>
    <e v="#N/A"/>
    <e v="#N/A"/>
    <e v="#N/A"/>
  </r>
  <r>
    <s v="Id2214"/>
    <s v="Ms. Kathryn "/>
    <n v="31.35"/>
    <x v="0"/>
    <n v="4.28"/>
    <x v="2"/>
    <s v="No"/>
    <s v="yes"/>
    <s v="No"/>
    <n v="1"/>
    <s v="No"/>
    <e v="#N/A"/>
    <x v="48"/>
    <e v="#N/A"/>
    <e v="#N/A"/>
    <e v="#N/A"/>
    <e v="#N/A"/>
  </r>
  <r>
    <s v="Id2215"/>
    <s v="Ms. Emily "/>
    <n v="31.13"/>
    <x v="0"/>
    <n v="6.01"/>
    <x v="1"/>
    <s v="No"/>
    <s v="yes"/>
    <s v="No"/>
    <n v="1"/>
    <s v="No"/>
    <e v="#N/A"/>
    <x v="48"/>
    <e v="#N/A"/>
    <e v="#N/A"/>
    <e v="#N/A"/>
    <e v="#N/A"/>
  </r>
  <r>
    <s v="Id2216"/>
    <s v="Mr. Trent "/>
    <n v="17.48"/>
    <x v="3"/>
    <n v="4.59"/>
    <x v="2"/>
    <s v="No"/>
    <s v="No"/>
    <s v="Yes"/>
    <n v="1"/>
    <s v="No"/>
    <e v="#N/A"/>
    <x v="48"/>
    <e v="#N/A"/>
    <e v="#N/A"/>
    <e v="#N/A"/>
    <e v="#N/A"/>
  </r>
  <r>
    <s v="Id2217"/>
    <s v="Ms. Jennifer "/>
    <n v="22.57"/>
    <x v="2"/>
    <n v="5.8"/>
    <x v="1"/>
    <s v="yes"/>
    <s v="No"/>
    <s v="No"/>
    <n v="1"/>
    <s v="No"/>
    <e v="#N/A"/>
    <x v="48"/>
    <e v="#N/A"/>
    <e v="#N/A"/>
    <e v="#N/A"/>
    <e v="#N/A"/>
  </r>
  <r>
    <s v="Id2218"/>
    <s v="Ms. Polly "/>
    <n v="26.73"/>
    <x v="1"/>
    <n v="5.08"/>
    <x v="2"/>
    <s v="No"/>
    <s v="yes"/>
    <s v="No"/>
    <n v="1"/>
    <s v="No"/>
    <e v="#N/A"/>
    <x v="48"/>
    <e v="#N/A"/>
    <e v="#N/A"/>
    <e v="#N/A"/>
    <e v="#N/A"/>
  </r>
  <r>
    <s v="Id2219"/>
    <s v="Ms. Elizabeth "/>
    <n v="20.79"/>
    <x v="2"/>
    <n v="5.84"/>
    <x v="1"/>
    <s v="No"/>
    <s v="yes"/>
    <s v="No"/>
    <n v="1"/>
    <s v="No"/>
    <e v="#N/A"/>
    <x v="48"/>
    <e v="#N/A"/>
    <e v="#N/A"/>
    <e v="#N/A"/>
    <e v="#N/A"/>
  </r>
  <r>
    <s v="Id2220"/>
    <s v="Ms. Tiffany "/>
    <n v="20.149999999999999"/>
    <x v="2"/>
    <n v="4.1500000000000004"/>
    <x v="2"/>
    <s v="No"/>
    <s v="No"/>
    <s v="No"/>
    <n v="1"/>
    <s v="No"/>
    <e v="#N/A"/>
    <x v="48"/>
    <e v="#N/A"/>
    <e v="#N/A"/>
    <e v="#N/A"/>
    <e v="#N/A"/>
  </r>
  <r>
    <s v="Id2221"/>
    <s v="Mr. Cole "/>
    <n v="36.85"/>
    <x v="0"/>
    <n v="4.3600000000000003"/>
    <x v="2"/>
    <s v="yes"/>
    <s v="No"/>
    <s v="No"/>
    <n v="0"/>
    <s v="No"/>
    <e v="#N/A"/>
    <x v="48"/>
    <e v="#N/A"/>
    <e v="#N/A"/>
    <e v="#N/A"/>
    <e v="#N/A"/>
  </r>
  <r>
    <s v="Id2222"/>
    <s v="Mr. Matthew "/>
    <n v="35.53"/>
    <x v="0"/>
    <n v="4.55"/>
    <x v="2"/>
    <s v="yes"/>
    <s v="No"/>
    <s v="No"/>
    <n v="0"/>
    <s v="No"/>
    <e v="#N/A"/>
    <x v="48"/>
    <e v="#N/A"/>
    <e v="#N/A"/>
    <e v="#N/A"/>
    <e v="#N/A"/>
  </r>
  <r>
    <s v="Id2223"/>
    <s v="Mr. Zachary "/>
    <n v="31.1"/>
    <x v="0"/>
    <n v="4.37"/>
    <x v="2"/>
    <s v="yes"/>
    <s v="No"/>
    <s v="No"/>
    <n v="0"/>
    <s v="No"/>
    <e v="#N/A"/>
    <x v="48"/>
    <e v="#N/A"/>
    <e v="#N/A"/>
    <e v="#N/A"/>
    <e v="#N/A"/>
  </r>
  <r>
    <s v="Id2224"/>
    <s v="Mr. Matthew "/>
    <n v="23.21"/>
    <x v="2"/>
    <n v="5.24"/>
    <x v="2"/>
    <s v="yes"/>
    <s v="No"/>
    <s v="No"/>
    <n v="0"/>
    <s v="No"/>
    <e v="#N/A"/>
    <x v="48"/>
    <e v="#N/A"/>
    <e v="#N/A"/>
    <e v="#N/A"/>
    <e v="#N/A"/>
  </r>
  <r>
    <s v="Id2225"/>
    <s v="Mr. Pat "/>
    <n v="18.36"/>
    <x v="3"/>
    <n v="5.96"/>
    <x v="1"/>
    <s v="No"/>
    <s v="No"/>
    <s v="No"/>
    <n v="1"/>
    <s v="No"/>
    <e v="#N/A"/>
    <x v="48"/>
    <e v="#N/A"/>
    <e v="#N/A"/>
    <e v="#N/A"/>
    <e v="#N/A"/>
  </r>
  <r>
    <s v="Id2226"/>
    <s v="Ms. Ashley "/>
    <n v="15.92"/>
    <x v="3"/>
    <n v="4.76"/>
    <x v="2"/>
    <s v="yes"/>
    <s v="No"/>
    <s v="No"/>
    <n v="1"/>
    <s v="No"/>
    <e v="#N/A"/>
    <x v="48"/>
    <e v="#N/A"/>
    <e v="#N/A"/>
    <e v="#N/A"/>
    <e v="#N/A"/>
  </r>
  <r>
    <s v="Id2227"/>
    <s v="Ms. Elizabeth "/>
    <n v="15.17"/>
    <x v="3"/>
    <n v="4.3"/>
    <x v="2"/>
    <s v="yes"/>
    <s v="No"/>
    <s v="Yes"/>
    <n v="1"/>
    <s v="No"/>
    <e v="#N/A"/>
    <x v="48"/>
    <e v="#N/A"/>
    <e v="#N/A"/>
    <e v="#N/A"/>
    <e v="#N/A"/>
  </r>
  <r>
    <s v="Id2228"/>
    <s v="Ms. Rebecca "/>
    <n v="16.63"/>
    <x v="3"/>
    <n v="4.5"/>
    <x v="2"/>
    <s v="No"/>
    <s v="No"/>
    <s v="No"/>
    <n v="1"/>
    <s v="No"/>
    <e v="#N/A"/>
    <x v="48"/>
    <e v="#N/A"/>
    <e v="#N/A"/>
    <e v="#N/A"/>
    <e v="#N/A"/>
  </r>
  <r>
    <s v="Id2229"/>
    <s v="Ms. Ruth "/>
    <n v="19.39"/>
    <x v="2"/>
    <n v="5.59"/>
    <x v="2"/>
    <s v="No"/>
    <s v="No"/>
    <s v="Yes"/>
    <n v="1"/>
    <s v="No"/>
    <e v="#N/A"/>
    <x v="48"/>
    <e v="#N/A"/>
    <e v="#N/A"/>
    <e v="#N/A"/>
    <e v="#N/A"/>
  </r>
  <r>
    <s v="Id2230"/>
    <s v="Mr. Gregory "/>
    <n v="17.34"/>
    <x v="3"/>
    <n v="6.29"/>
    <x v="1"/>
    <s v="yes"/>
    <s v="No"/>
    <s v="Yes"/>
    <n v="1"/>
    <s v="No"/>
    <e v="#N/A"/>
    <x v="48"/>
    <e v="#N/A"/>
    <e v="#N/A"/>
    <e v="#N/A"/>
    <e v="#N/A"/>
  </r>
  <r>
    <s v="Id2231"/>
    <s v="Ms. Alexandra "/>
    <n v="17.940000000000001"/>
    <x v="3"/>
    <n v="4.1900000000000004"/>
    <x v="2"/>
    <s v="No"/>
    <s v="yes"/>
    <s v="No"/>
    <n v="1"/>
    <s v="No"/>
    <e v="#N/A"/>
    <x v="48"/>
    <e v="#N/A"/>
    <e v="#N/A"/>
    <e v="#N/A"/>
    <e v="#N/A"/>
  </r>
  <r>
    <s v="Id2232"/>
    <s v="Ms. Hillary "/>
    <n v="16.670000000000002"/>
    <x v="3"/>
    <n v="4.7"/>
    <x v="2"/>
    <s v="yes"/>
    <s v="No"/>
    <s v="Yes"/>
    <n v="1"/>
    <s v="No"/>
    <e v="#N/A"/>
    <x v="48"/>
    <e v="#N/A"/>
    <e v="#N/A"/>
    <e v="#N/A"/>
    <e v="#N/A"/>
  </r>
  <r>
    <s v="Id2233"/>
    <s v="Ms. Amy "/>
    <n v="20.58"/>
    <x v="2"/>
    <n v="5.64"/>
    <x v="2"/>
    <s v="yes"/>
    <s v="No"/>
    <s v="No"/>
    <n v="0"/>
    <s v="No"/>
    <e v="#N/A"/>
    <x v="48"/>
    <e v="#N/A"/>
    <e v="#N/A"/>
    <e v="#N/A"/>
    <e v="#N/A"/>
  </r>
  <r>
    <s v="Id2234"/>
    <s v="Mr. Scott "/>
    <n v="16.5"/>
    <x v="3"/>
    <n v="4.1100000000000003"/>
    <x v="2"/>
    <s v="yes"/>
    <s v="No"/>
    <s v="No"/>
    <n v="0"/>
    <s v="No"/>
    <e v="#N/A"/>
    <x v="48"/>
    <e v="#N/A"/>
    <e v="#N/A"/>
    <e v="#N/A"/>
    <e v="#N/A"/>
  </r>
  <r>
    <s v="Id2235"/>
    <s v="Mr. John "/>
    <n v="15.41"/>
    <x v="3"/>
    <n v="5.43"/>
    <x v="2"/>
    <s v="yes"/>
    <s v="No"/>
    <s v="Yes"/>
    <n v="1"/>
    <s v="No"/>
    <e v="#N/A"/>
    <x v="48"/>
    <e v="#N/A"/>
    <e v="#N/A"/>
    <e v="#N/A"/>
    <e v="#N/A"/>
  </r>
  <r>
    <s v="Id2236"/>
    <s v="Mr. Maaikel "/>
    <n v="24.59"/>
    <x v="2"/>
    <n v="4.38"/>
    <x v="2"/>
    <s v="No"/>
    <s v="No"/>
    <s v="No"/>
    <n v="1"/>
    <s v="No"/>
    <e v="#N/A"/>
    <x v="48"/>
    <e v="#N/A"/>
    <e v="#N/A"/>
    <e v="#N/A"/>
    <e v="#N/A"/>
  </r>
  <r>
    <s v="Id2237"/>
    <s v="Mr. Daniel "/>
    <n v="33.33"/>
    <x v="0"/>
    <n v="9.7899999999999991"/>
    <x v="0"/>
    <s v="No"/>
    <s v="No"/>
    <s v="No"/>
    <n v="0"/>
    <s v="No"/>
    <e v="#N/A"/>
    <x v="48"/>
    <e v="#N/A"/>
    <e v="#N/A"/>
    <e v="#N/A"/>
    <e v="#N/A"/>
  </r>
  <r>
    <s v="Id2238"/>
    <s v="Mr. Christopher "/>
    <n v="18.5"/>
    <x v="2"/>
    <n v="11.84"/>
    <x v="0"/>
    <s v="No"/>
    <s v="No"/>
    <s v="No"/>
    <n v="0"/>
    <s v="No"/>
    <e v="#N/A"/>
    <x v="48"/>
    <e v="#N/A"/>
    <e v="#N/A"/>
    <e v="#N/A"/>
    <e v="#N/A"/>
  </r>
  <r>
    <s v="Id2239"/>
    <s v="Mr. William "/>
    <n v="18.579999999999998"/>
    <x v="2"/>
    <n v="6.22"/>
    <x v="1"/>
    <s v="No"/>
    <s v="No"/>
    <s v="No"/>
    <n v="0"/>
    <s v="No"/>
    <e v="#N/A"/>
    <x v="48"/>
    <e v="#N/A"/>
    <e v="#N/A"/>
    <e v="#N/A"/>
    <e v="#N/A"/>
  </r>
  <r>
    <s v="Id2240"/>
    <s v="Ms. Lyndsy "/>
    <n v="16.64"/>
    <x v="3"/>
    <n v="10.01"/>
    <x v="0"/>
    <s v="No"/>
    <s v="No"/>
    <s v="No"/>
    <n v="0"/>
    <s v="No"/>
    <e v="#N/A"/>
    <x v="48"/>
    <e v="#N/A"/>
    <e v="#N/A"/>
    <e v="#N/A"/>
    <e v="#N/A"/>
  </r>
  <r>
    <s v="Id2241"/>
    <s v="Ms. Jessica "/>
    <n v="19.329999999999998"/>
    <x v="2"/>
    <n v="4.32"/>
    <x v="2"/>
    <s v="No"/>
    <s v="No"/>
    <s v="No"/>
    <n v="1"/>
    <s v="No"/>
    <e v="#N/A"/>
    <x v="48"/>
    <e v="#N/A"/>
    <e v="#N/A"/>
    <e v="#N/A"/>
    <e v="#N/A"/>
  </r>
  <r>
    <s v="Id2242"/>
    <s v="Ms. Anna "/>
    <n v="21.26"/>
    <x v="2"/>
    <n v="5.65"/>
    <x v="2"/>
    <s v="yes"/>
    <s v="No"/>
    <s v="Yes"/>
    <n v="1"/>
    <s v="No"/>
    <e v="#N/A"/>
    <x v="48"/>
    <e v="#N/A"/>
    <e v="#N/A"/>
    <e v="#N/A"/>
    <e v="#N/A"/>
  </r>
  <r>
    <s v="Id2243"/>
    <s v="Mr. Jordan "/>
    <n v="15.6"/>
    <x v="3"/>
    <n v="4.12"/>
    <x v="2"/>
    <s v="yes"/>
    <s v="No"/>
    <s v="No"/>
    <n v="1"/>
    <s v="No"/>
    <e v="#N/A"/>
    <x v="48"/>
    <e v="#N/A"/>
    <e v="#N/A"/>
    <e v="#N/A"/>
    <e v="#N/A"/>
  </r>
  <r>
    <s v="Id2244"/>
    <s v="Mr. Brian "/>
    <n v="24.39"/>
    <x v="2"/>
    <n v="6.24"/>
    <x v="1"/>
    <s v="No"/>
    <s v="No"/>
    <s v="No"/>
    <n v="1"/>
    <s v="No"/>
    <e v="#N/A"/>
    <x v="48"/>
    <e v="#N/A"/>
    <e v="#N/A"/>
    <e v="#N/A"/>
    <e v="#N/A"/>
  </r>
  <r>
    <s v="Id2245"/>
    <s v="Ms. Katherine "/>
    <n v="24.75"/>
    <x v="2"/>
    <n v="4.83"/>
    <x v="2"/>
    <s v="No"/>
    <s v="No"/>
    <s v="No"/>
    <n v="0"/>
    <s v="No"/>
    <e v="#N/A"/>
    <x v="48"/>
    <e v="#N/A"/>
    <e v="#N/A"/>
    <e v="#N/A"/>
    <e v="#N/A"/>
  </r>
  <r>
    <s v="Id2246"/>
    <s v="Ms. Melanie "/>
    <n v="20.88"/>
    <x v="2"/>
    <n v="7.4"/>
    <x v="0"/>
    <s v="No"/>
    <s v="No"/>
    <s v="No"/>
    <n v="0"/>
    <s v="No"/>
    <e v="#N/A"/>
    <x v="48"/>
    <e v="#N/A"/>
    <e v="#N/A"/>
    <e v="#N/A"/>
    <e v="#N/A"/>
  </r>
  <r>
    <s v="Id2247"/>
    <s v="Ms. Jessica "/>
    <n v="20.43"/>
    <x v="2"/>
    <n v="4.54"/>
    <x v="2"/>
    <s v="No"/>
    <s v="No"/>
    <s v="No"/>
    <n v="0"/>
    <s v="No"/>
    <e v="#N/A"/>
    <x v="48"/>
    <e v="#N/A"/>
    <e v="#N/A"/>
    <e v="#N/A"/>
    <e v="#N/A"/>
  </r>
  <r>
    <s v="Id2248"/>
    <s v="Mr. Eric "/>
    <n v="15.18"/>
    <x v="3"/>
    <n v="11.11"/>
    <x v="0"/>
    <s v="No"/>
    <s v="No"/>
    <s v="No"/>
    <n v="0"/>
    <s v="No"/>
    <e v="#N/A"/>
    <x v="48"/>
    <e v="#N/A"/>
    <e v="#N/A"/>
    <e v="#N/A"/>
    <e v="#N/A"/>
  </r>
  <r>
    <s v="Id2249"/>
    <s v="Mr. Joseph "/>
    <n v="15.12"/>
    <x v="3"/>
    <n v="4.03"/>
    <x v="2"/>
    <s v="yes"/>
    <s v="No"/>
    <s v="No"/>
    <n v="0"/>
    <s v="No"/>
    <e v="#N/A"/>
    <x v="48"/>
    <e v="#N/A"/>
    <e v="#N/A"/>
    <e v="#N/A"/>
    <e v="#N/A"/>
  </r>
  <r>
    <s v="Id2250"/>
    <s v="Ms. Mary "/>
    <n v="23.88"/>
    <x v="2"/>
    <n v="4.51"/>
    <x v="2"/>
    <s v="No"/>
    <s v="No"/>
    <s v="No"/>
    <n v="1"/>
    <s v="No"/>
    <e v="#N/A"/>
    <x v="48"/>
    <e v="#N/A"/>
    <e v="#N/A"/>
    <e v="#N/A"/>
    <e v="#N/A"/>
  </r>
  <r>
    <s v="Id2251"/>
    <s v="Ms. Natalie "/>
    <n v="16.13"/>
    <x v="3"/>
    <n v="5.56"/>
    <x v="2"/>
    <s v="No"/>
    <s v="yes"/>
    <s v="No"/>
    <n v="1"/>
    <s v="No"/>
    <e v="#N/A"/>
    <x v="48"/>
    <e v="#N/A"/>
    <e v="#N/A"/>
    <e v="#N/A"/>
    <e v="#N/A"/>
  </r>
  <r>
    <s v="Id2252"/>
    <s v="Mr. Christopher "/>
    <n v="24.09"/>
    <x v="2"/>
    <n v="4.0999999999999996"/>
    <x v="2"/>
    <s v="No"/>
    <s v="yes"/>
    <s v="No"/>
    <n v="1"/>
    <s v="No"/>
    <e v="#N/A"/>
    <x v="48"/>
    <e v="#N/A"/>
    <e v="#N/A"/>
    <e v="#N/A"/>
    <e v="#N/A"/>
  </r>
  <r>
    <s v="Id2253"/>
    <s v="Ms. Sonja "/>
    <n v="19.43"/>
    <x v="2"/>
    <n v="5.85"/>
    <x v="1"/>
    <s v="No"/>
    <s v="yes"/>
    <s v="No"/>
    <n v="1"/>
    <s v="No"/>
    <e v="#N/A"/>
    <x v="48"/>
    <e v="#N/A"/>
    <e v="#N/A"/>
    <e v="#N/A"/>
    <e v="#N/A"/>
  </r>
  <r>
    <s v="Id2254"/>
    <s v="Ms. Alexandra "/>
    <n v="15.22"/>
    <x v="3"/>
    <n v="4.92"/>
    <x v="2"/>
    <s v="yes"/>
    <s v="No"/>
    <s v="Yes"/>
    <n v="1"/>
    <s v="No"/>
    <e v="#N/A"/>
    <x v="48"/>
    <e v="#N/A"/>
    <e v="#N/A"/>
    <e v="#N/A"/>
    <e v="#N/A"/>
  </r>
  <r>
    <s v="Id2255"/>
    <s v="Ms. Martha "/>
    <n v="20.72"/>
    <x v="2"/>
    <n v="9.4600000000000009"/>
    <x v="0"/>
    <s v="No"/>
    <s v="No"/>
    <s v="No"/>
    <n v="0"/>
    <s v="No"/>
    <e v="#N/A"/>
    <x v="48"/>
    <e v="#N/A"/>
    <e v="#N/A"/>
    <e v="#N/A"/>
    <e v="#N/A"/>
  </r>
  <r>
    <s v="Id2256"/>
    <s v="Mr. Ryan "/>
    <n v="35.4"/>
    <x v="0"/>
    <n v="5.94"/>
    <x v="1"/>
    <s v="No"/>
    <s v="No"/>
    <s v="Yes"/>
    <n v="1"/>
    <s v="No"/>
    <e v="#N/A"/>
    <x v="48"/>
    <e v="#N/A"/>
    <e v="#N/A"/>
    <e v="#N/A"/>
    <e v="#N/A"/>
  </r>
  <r>
    <s v="Id2257"/>
    <s v="Mr. Cliff "/>
    <n v="34.4"/>
    <x v="0"/>
    <n v="5.7"/>
    <x v="1"/>
    <s v="No"/>
    <s v="No"/>
    <s v="Yes"/>
    <n v="1"/>
    <s v="No"/>
    <e v="#N/A"/>
    <x v="48"/>
    <e v="#N/A"/>
    <e v="#N/A"/>
    <e v="#N/A"/>
    <e v="#N/A"/>
  </r>
  <r>
    <s v="Id2258"/>
    <s v="Mr. Blue "/>
    <n v="34.1"/>
    <x v="0"/>
    <n v="4.13"/>
    <x v="2"/>
    <s v="No"/>
    <s v="No"/>
    <s v="Yes"/>
    <n v="1"/>
    <s v="No"/>
    <e v="#N/A"/>
    <x v="48"/>
    <e v="#N/A"/>
    <e v="#N/A"/>
    <e v="#N/A"/>
    <e v="#N/A"/>
  </r>
  <r>
    <s v="Id2259"/>
    <s v="Mr. Jeffrey "/>
    <n v="30.4"/>
    <x v="0"/>
    <n v="4.7699999999999996"/>
    <x v="2"/>
    <s v="No"/>
    <s v="No"/>
    <s v="Yes"/>
    <n v="1"/>
    <s v="No"/>
    <e v="#N/A"/>
    <x v="48"/>
    <e v="#N/A"/>
    <e v="#N/A"/>
    <e v="#N/A"/>
    <e v="#N/A"/>
  </r>
  <r>
    <s v="Id2260"/>
    <s v="Mr. Andrew "/>
    <n v="28.7"/>
    <x v="1"/>
    <n v="4.99"/>
    <x v="2"/>
    <s v="No"/>
    <s v="No"/>
    <s v="Yes"/>
    <n v="1"/>
    <s v="No"/>
    <e v="#N/A"/>
    <x v="48"/>
    <e v="#N/A"/>
    <e v="#N/A"/>
    <e v="#N/A"/>
    <e v="#N/A"/>
  </r>
  <r>
    <s v="Id2261"/>
    <s v="Ms. Julia "/>
    <n v="17.440000000000001"/>
    <x v="3"/>
    <n v="4.42"/>
    <x v="2"/>
    <s v="yes"/>
    <s v="No"/>
    <s v="Yes"/>
    <n v="1"/>
    <s v="No"/>
    <e v="#N/A"/>
    <x v="48"/>
    <e v="#N/A"/>
    <e v="#N/A"/>
    <e v="#N/A"/>
    <e v="#N/A"/>
  </r>
  <r>
    <s v="Id2262"/>
    <s v="Mr. Daniel "/>
    <n v="27.6"/>
    <x v="1"/>
    <n v="4.01"/>
    <x v="2"/>
    <s v="No"/>
    <s v="No"/>
    <s v="Yes"/>
    <n v="1"/>
    <s v="No"/>
    <e v="#N/A"/>
    <x v="48"/>
    <e v="#N/A"/>
    <e v="#N/A"/>
    <e v="#N/A"/>
    <e v="#N/A"/>
  </r>
  <r>
    <s v="Id2263"/>
    <s v="Mr. Jaime "/>
    <n v="20.7"/>
    <x v="2"/>
    <n v="4.49"/>
    <x v="2"/>
    <s v="No"/>
    <s v="No"/>
    <s v="Yes"/>
    <n v="1"/>
    <s v="No"/>
    <e v="#N/A"/>
    <x v="48"/>
    <e v="#N/A"/>
    <e v="#N/A"/>
    <e v="#N/A"/>
    <e v="#N/A"/>
  </r>
  <r>
    <s v="Id2264"/>
    <s v="Mr. Mohd "/>
    <n v="20.3"/>
    <x v="2"/>
    <n v="6.37"/>
    <x v="1"/>
    <s v="No"/>
    <s v="No"/>
    <s v="Yes"/>
    <n v="1"/>
    <s v="No"/>
    <e v="#N/A"/>
    <x v="48"/>
    <e v="#N/A"/>
    <e v="#N/A"/>
    <e v="#N/A"/>
    <e v="#N/A"/>
  </r>
  <r>
    <s v="Id2265"/>
    <s v="Mr. Matthew "/>
    <n v="19.8"/>
    <x v="2"/>
    <n v="5.12"/>
    <x v="2"/>
    <s v="No"/>
    <s v="No"/>
    <s v="Yes"/>
    <n v="1"/>
    <s v="No"/>
    <e v="#N/A"/>
    <x v="48"/>
    <e v="#N/A"/>
    <e v="#N/A"/>
    <e v="#N/A"/>
    <e v="#N/A"/>
  </r>
  <r>
    <s v="Id2266"/>
    <s v="Ms. Elizabeth "/>
    <n v="21.87"/>
    <x v="2"/>
    <n v="8.59"/>
    <x v="0"/>
    <s v="No"/>
    <s v="No"/>
    <s v="No"/>
    <n v="0"/>
    <s v="No"/>
    <e v="#N/A"/>
    <x v="48"/>
    <e v="#N/A"/>
    <e v="#N/A"/>
    <e v="#N/A"/>
    <e v="#N/A"/>
  </r>
  <r>
    <s v="Id2267"/>
    <s v="Ms. Katie "/>
    <n v="16.600000000000001"/>
    <x v="3"/>
    <n v="5.87"/>
    <x v="1"/>
    <s v="No"/>
    <s v="No"/>
    <s v="No"/>
    <n v="1"/>
    <s v="No"/>
    <e v="#N/A"/>
    <x v="48"/>
    <e v="#N/A"/>
    <e v="#N/A"/>
    <e v="#N/A"/>
    <e v="#N/A"/>
  </r>
  <r>
    <s v="Id2268"/>
    <s v="Ms. Christi "/>
    <n v="21.98"/>
    <x v="2"/>
    <n v="7.03"/>
    <x v="0"/>
    <s v="No"/>
    <s v="No"/>
    <s v="No"/>
    <n v="0"/>
    <s v="No"/>
    <e v="#N/A"/>
    <x v="48"/>
    <e v="#N/A"/>
    <e v="#N/A"/>
    <e v="#N/A"/>
    <e v="#N/A"/>
  </r>
  <r>
    <s v="Id2269"/>
    <s v="Ms. Sandra "/>
    <n v="19.7"/>
    <x v="2"/>
    <n v="5.51"/>
    <x v="2"/>
    <s v="No"/>
    <s v="No"/>
    <s v="No"/>
    <n v="1"/>
    <s v="No"/>
    <e v="#N/A"/>
    <x v="48"/>
    <e v="#N/A"/>
    <e v="#N/A"/>
    <e v="#N/A"/>
    <e v="#N/A"/>
  </r>
  <r>
    <s v="Id2270"/>
    <s v="Ms. Katharine "/>
    <n v="19.21"/>
    <x v="2"/>
    <n v="4.76"/>
    <x v="2"/>
    <s v="No"/>
    <s v="yes"/>
    <s v="No"/>
    <n v="1"/>
    <s v="No"/>
    <e v="#N/A"/>
    <x v="48"/>
    <e v="#N/A"/>
    <e v="#N/A"/>
    <e v="#N/A"/>
    <e v="#N/A"/>
  </r>
  <r>
    <s v="Id2271"/>
    <s v="Mr. Jerome "/>
    <n v="19.3"/>
    <x v="2"/>
    <n v="4.7"/>
    <x v="2"/>
    <s v="No"/>
    <s v="yes"/>
    <s v="No"/>
    <n v="1"/>
    <s v="No"/>
    <e v="#N/A"/>
    <x v="48"/>
    <e v="#N/A"/>
    <e v="#N/A"/>
    <e v="#N/A"/>
    <e v="#N/A"/>
  </r>
  <r>
    <s v="Id2272"/>
    <s v="Ms. Julia "/>
    <n v="16.22"/>
    <x v="3"/>
    <n v="6.21"/>
    <x v="1"/>
    <s v="yes"/>
    <s v="No"/>
    <s v="No"/>
    <n v="0"/>
    <s v="No"/>
    <e v="#N/A"/>
    <x v="48"/>
    <e v="#N/A"/>
    <e v="#N/A"/>
    <e v="#N/A"/>
    <e v="#N/A"/>
  </r>
  <r>
    <s v="Id2273"/>
    <s v="Mr. Sean "/>
    <n v="17.12"/>
    <x v="3"/>
    <n v="4.5199999999999996"/>
    <x v="2"/>
    <s v="No"/>
    <s v="yes"/>
    <s v="No"/>
    <n v="1"/>
    <s v="No"/>
    <e v="#N/A"/>
    <x v="48"/>
    <e v="#N/A"/>
    <e v="#N/A"/>
    <e v="#N/A"/>
    <e v="#N/A"/>
  </r>
  <r>
    <s v="Id2274"/>
    <s v="Ms. Rachel "/>
    <n v="19.07"/>
    <x v="2"/>
    <n v="5.45"/>
    <x v="2"/>
    <s v="No"/>
    <s v="No"/>
    <s v="No"/>
    <n v="1"/>
    <s v="No"/>
    <e v="#N/A"/>
    <x v="48"/>
    <e v="#N/A"/>
    <e v="#N/A"/>
    <e v="#N/A"/>
    <e v="#N/A"/>
  </r>
  <r>
    <s v="Id2275"/>
    <s v="Mr. Jim "/>
    <n v="15.56"/>
    <x v="3"/>
    <n v="4.42"/>
    <x v="2"/>
    <s v="No"/>
    <s v="No"/>
    <s v="No"/>
    <n v="0"/>
    <s v="No"/>
    <e v="#N/A"/>
    <x v="48"/>
    <e v="#N/A"/>
    <e v="#N/A"/>
    <e v="#N/A"/>
    <e v="#N/A"/>
  </r>
  <r>
    <s v="Id2276"/>
    <s v="Mr. Tim "/>
    <n v="22.76"/>
    <x v="2"/>
    <n v="9.44"/>
    <x v="0"/>
    <s v="No"/>
    <s v="No"/>
    <s v="No"/>
    <n v="0"/>
    <s v="No"/>
    <e v="#N/A"/>
    <x v="48"/>
    <e v="#N/A"/>
    <e v="#N/A"/>
    <e v="#N/A"/>
    <e v="#N/A"/>
  </r>
  <r>
    <s v="Id2277"/>
    <s v="Ms. Abby "/>
    <n v="22.79"/>
    <x v="2"/>
    <n v="6.15"/>
    <x v="1"/>
    <s v="yes"/>
    <s v="No"/>
    <s v="Yes"/>
    <n v="1"/>
    <s v="No"/>
    <e v="#N/A"/>
    <x v="48"/>
    <e v="#N/A"/>
    <e v="#N/A"/>
    <e v="#N/A"/>
    <e v="#N/A"/>
  </r>
  <r>
    <s v="Id2278"/>
    <s v="Mr. Mark "/>
    <n v="17.41"/>
    <x v="3"/>
    <n v="5.13"/>
    <x v="2"/>
    <s v="yes"/>
    <s v="No"/>
    <s v="No"/>
    <n v="0"/>
    <s v="No"/>
    <e v="#N/A"/>
    <x v="48"/>
    <e v="#N/A"/>
    <e v="#N/A"/>
    <e v="#N/A"/>
    <e v="#N/A"/>
  </r>
  <r>
    <s v="Id2279"/>
    <s v="Mr. Ali "/>
    <n v="19.32"/>
    <x v="2"/>
    <n v="4.96"/>
    <x v="2"/>
    <s v="yes"/>
    <s v="No"/>
    <s v="No"/>
    <n v="0"/>
    <s v="No"/>
    <e v="#N/A"/>
    <x v="48"/>
    <e v="#N/A"/>
    <e v="#N/A"/>
    <e v="#N/A"/>
    <e v="#N/A"/>
  </r>
  <r>
    <s v="Id2280"/>
    <s v="Mr. Joshua "/>
    <n v="18.25"/>
    <x v="3"/>
    <n v="10.95"/>
    <x v="0"/>
    <s v="No"/>
    <s v="No"/>
    <s v="No"/>
    <n v="0"/>
    <s v="No"/>
    <e v="#N/A"/>
    <x v="48"/>
    <e v="#N/A"/>
    <e v="#N/A"/>
    <e v="#N/A"/>
    <e v="#N/A"/>
  </r>
  <r>
    <s v="Id2281"/>
    <s v="Mr. Pierre "/>
    <n v="53.13"/>
    <x v="0"/>
    <n v="4.4400000000000004"/>
    <x v="2"/>
    <s v="No"/>
    <s v="yes"/>
    <s v="No"/>
    <n v="1"/>
    <s v="No"/>
    <e v="#N/A"/>
    <x v="48"/>
    <e v="#N/A"/>
    <e v="#N/A"/>
    <e v="#N/A"/>
    <e v="#N/A"/>
  </r>
  <r>
    <s v="Id2282"/>
    <s v="Ms. Kate "/>
    <n v="20.46"/>
    <x v="2"/>
    <n v="4.0199999999999996"/>
    <x v="2"/>
    <s v="No"/>
    <s v="No"/>
    <s v="No"/>
    <n v="0"/>
    <s v="No"/>
    <e v="#N/A"/>
    <x v="48"/>
    <e v="#N/A"/>
    <e v="#N/A"/>
    <e v="#N/A"/>
    <e v="#N/A"/>
  </r>
  <r>
    <s v="Id2283"/>
    <s v="Mr. David "/>
    <n v="43.01"/>
    <x v="0"/>
    <n v="5.44"/>
    <x v="2"/>
    <s v="No"/>
    <s v="yes"/>
    <s v="No"/>
    <n v="1"/>
    <s v="No"/>
    <e v="#N/A"/>
    <x v="48"/>
    <e v="#N/A"/>
    <e v="#N/A"/>
    <e v="#N/A"/>
    <e v="#N/A"/>
  </r>
  <r>
    <s v="Id2284"/>
    <s v="Ms. Carla "/>
    <n v="15.01"/>
    <x v="3"/>
    <n v="4.1500000000000004"/>
    <x v="2"/>
    <s v="No"/>
    <s v="No"/>
    <s v="Yes"/>
    <n v="1"/>
    <s v="No"/>
    <e v="#N/A"/>
    <x v="48"/>
    <e v="#N/A"/>
    <e v="#N/A"/>
    <e v="#N/A"/>
    <e v="#N/A"/>
  </r>
  <r>
    <s v="Id2285"/>
    <s v="Mr. Alvaro "/>
    <n v="41.14"/>
    <x v="0"/>
    <n v="6.02"/>
    <x v="1"/>
    <s v="No"/>
    <s v="yes"/>
    <s v="No"/>
    <n v="1"/>
    <s v="No"/>
    <e v="#N/A"/>
    <x v="48"/>
    <e v="#N/A"/>
    <e v="#N/A"/>
    <e v="#N/A"/>
    <e v="#N/A"/>
  </r>
  <r>
    <s v="Id2286"/>
    <s v="Ms. Hope "/>
    <n v="16.55"/>
    <x v="3"/>
    <n v="7.73"/>
    <x v="0"/>
    <s v="No"/>
    <s v="No"/>
    <s v="No"/>
    <n v="0"/>
    <s v="No"/>
    <e v="#N/A"/>
    <x v="48"/>
    <e v="#N/A"/>
    <e v="#N/A"/>
    <e v="#N/A"/>
    <e v="#N/A"/>
  </r>
  <r>
    <s v="Id2287"/>
    <s v="Mr. Mark "/>
    <n v="37.29"/>
    <x v="0"/>
    <n v="5.03"/>
    <x v="2"/>
    <s v="No"/>
    <s v="yes"/>
    <s v="No"/>
    <n v="1"/>
    <s v="No"/>
    <e v="#N/A"/>
    <x v="48"/>
    <e v="#N/A"/>
    <e v="#N/A"/>
    <e v="#N/A"/>
    <e v="#N/A"/>
  </r>
  <r>
    <s v="Id2288"/>
    <s v="Ms. Desiree "/>
    <n v="16.739999999999998"/>
    <x v="3"/>
    <n v="4.08"/>
    <x v="2"/>
    <s v="yes"/>
    <s v="No"/>
    <s v="No"/>
    <n v="0"/>
    <s v="No"/>
    <e v="#N/A"/>
    <x v="48"/>
    <e v="#N/A"/>
    <e v="#N/A"/>
    <e v="#N/A"/>
    <e v="#N/A"/>
  </r>
  <r>
    <s v="Id2289"/>
    <s v="Mr. Mario "/>
    <n v="34.43"/>
    <x v="0"/>
    <n v="4.2699999999999996"/>
    <x v="2"/>
    <s v="No"/>
    <s v="yes"/>
    <s v="No"/>
    <n v="1"/>
    <s v="No"/>
    <e v="#N/A"/>
    <x v="48"/>
    <e v="#N/A"/>
    <e v="#N/A"/>
    <e v="#N/A"/>
    <e v="#N/A"/>
  </r>
  <r>
    <s v="Id2290"/>
    <s v="Mr. Lusapho "/>
    <n v="34.1"/>
    <x v="0"/>
    <n v="4.07"/>
    <x v="2"/>
    <s v="No"/>
    <s v="yes"/>
    <s v="No"/>
    <n v="1"/>
    <s v="No"/>
    <e v="#N/A"/>
    <x v="48"/>
    <e v="#N/A"/>
    <e v="#N/A"/>
    <e v="#N/A"/>
    <e v="#N/A"/>
  </r>
  <r>
    <s v="Id2291"/>
    <s v="Ms. Erin "/>
    <n v="19.3"/>
    <x v="2"/>
    <n v="10.36"/>
    <x v="0"/>
    <s v="No"/>
    <s v="No"/>
    <s v="No"/>
    <n v="0"/>
    <s v="No"/>
    <e v="#N/A"/>
    <x v="48"/>
    <e v="#N/A"/>
    <e v="#N/A"/>
    <e v="#N/A"/>
    <e v="#N/A"/>
  </r>
  <r>
    <s v="Id2292"/>
    <s v="Mr. Alan "/>
    <n v="33.659999999999997"/>
    <x v="0"/>
    <n v="5.71"/>
    <x v="1"/>
    <s v="No"/>
    <s v="yes"/>
    <s v="No"/>
    <n v="1"/>
    <s v="No"/>
    <e v="#N/A"/>
    <x v="48"/>
    <e v="#N/A"/>
    <e v="#N/A"/>
    <e v="#N/A"/>
    <e v="#N/A"/>
  </r>
  <r>
    <s v="Id2293"/>
    <s v="Mr. Ryan "/>
    <n v="33.33"/>
    <x v="0"/>
    <n v="6.08"/>
    <x v="1"/>
    <s v="No"/>
    <s v="yes"/>
    <s v="No"/>
    <n v="1"/>
    <s v="No"/>
    <e v="#N/A"/>
    <x v="48"/>
    <e v="#N/A"/>
    <e v="#N/A"/>
    <e v="#N/A"/>
    <e v="#N/A"/>
  </r>
  <r>
    <s v="Id2294"/>
    <s v="Ms. Hope "/>
    <n v="21.84"/>
    <x v="2"/>
    <n v="5.71"/>
    <x v="1"/>
    <s v="No"/>
    <s v="yes"/>
    <s v="No"/>
    <n v="1"/>
    <s v="No"/>
    <e v="#N/A"/>
    <x v="48"/>
    <e v="#N/A"/>
    <e v="#N/A"/>
    <e v="#N/A"/>
    <e v="#N/A"/>
  </r>
  <r>
    <s v="Id2295"/>
    <s v="Mr. Josh "/>
    <n v="16.87"/>
    <x v="3"/>
    <n v="9.1300000000000008"/>
    <x v="0"/>
    <s v="No"/>
    <s v="No"/>
    <s v="No"/>
    <n v="0"/>
    <s v="No"/>
    <e v="#N/A"/>
    <x v="48"/>
    <e v="#N/A"/>
    <e v="#N/A"/>
    <e v="#N/A"/>
    <e v="#N/A"/>
  </r>
  <r>
    <s v="Id2296"/>
    <s v="Mr. Jacob "/>
    <n v="30.14"/>
    <x v="0"/>
    <n v="5.49"/>
    <x v="2"/>
    <s v="No"/>
    <s v="yes"/>
    <s v="No"/>
    <n v="1"/>
    <s v="No"/>
    <e v="#N/A"/>
    <x v="48"/>
    <e v="#N/A"/>
    <e v="#N/A"/>
    <e v="#N/A"/>
    <e v="#N/A"/>
  </r>
  <r>
    <s v="Id2297"/>
    <s v="Mr. Jose "/>
    <n v="23.21"/>
    <x v="2"/>
    <n v="4.37"/>
    <x v="2"/>
    <s v="No"/>
    <s v="yes"/>
    <s v="No"/>
    <n v="1"/>
    <s v="No"/>
    <e v="#N/A"/>
    <x v="48"/>
    <e v="#N/A"/>
    <e v="#N/A"/>
    <e v="#N/A"/>
    <e v="#N/A"/>
  </r>
  <r>
    <s v="Id2298"/>
    <s v="Ms. Mary "/>
    <n v="17.170000000000002"/>
    <x v="3"/>
    <n v="8.4600000000000009"/>
    <x v="0"/>
    <s v="No"/>
    <s v="No"/>
    <s v="No"/>
    <n v="0"/>
    <s v="No"/>
    <e v="#N/A"/>
    <x v="48"/>
    <e v="#N/A"/>
    <e v="#N/A"/>
    <e v="#N/A"/>
    <e v="#N/A"/>
  </r>
  <r>
    <s v="Id2299"/>
    <s v="Mr. Justin "/>
    <n v="15.61"/>
    <x v="3"/>
    <n v="5.28"/>
    <x v="2"/>
    <s v="No"/>
    <s v="No"/>
    <s v="No"/>
    <n v="1"/>
    <s v="No"/>
    <e v="#N/A"/>
    <x v="48"/>
    <e v="#N/A"/>
    <e v="#N/A"/>
    <e v="#N/A"/>
    <e v="#N/A"/>
  </r>
  <r>
    <s v="Id2300"/>
    <s v="Mr. Patrick "/>
    <n v="17.98"/>
    <x v="3"/>
    <n v="5.33"/>
    <x v="2"/>
    <s v="yes"/>
    <s v="No"/>
    <s v="Yes"/>
    <n v="1"/>
    <s v="No"/>
    <e v="#N/A"/>
    <x v="48"/>
    <e v="#N/A"/>
    <e v="#N/A"/>
    <e v="#N/A"/>
    <e v="#N/A"/>
  </r>
  <r>
    <s v="Id2301"/>
    <s v="Mr. Roman "/>
    <n v="21.64"/>
    <x v="2"/>
    <n v="5.5"/>
    <x v="2"/>
    <s v="No"/>
    <s v="yes"/>
    <s v="No"/>
    <n v="1"/>
    <s v="No"/>
    <e v="#N/A"/>
    <x v="48"/>
    <e v="#N/A"/>
    <e v="#N/A"/>
    <e v="#N/A"/>
    <e v="#N/A"/>
  </r>
  <r>
    <s v="Id2302"/>
    <s v="Mr. David "/>
    <n v="16.399999999999999"/>
    <x v="3"/>
    <n v="5.4"/>
    <x v="2"/>
    <s v="No"/>
    <s v="No"/>
    <s v="Yes"/>
    <n v="1"/>
    <s v="No"/>
    <e v="#N/A"/>
    <x v="48"/>
    <e v="#N/A"/>
    <e v="#N/A"/>
    <e v="#N/A"/>
    <e v="#N/A"/>
  </r>
  <r>
    <s v="Id2303"/>
    <s v="Ms. Evelyn "/>
    <n v="15.77"/>
    <x v="3"/>
    <n v="6.05"/>
    <x v="1"/>
    <s v="yes"/>
    <s v="No"/>
    <s v="No"/>
    <n v="1"/>
    <s v="No"/>
    <e v="#N/A"/>
    <x v="48"/>
    <e v="#N/A"/>
    <e v="#N/A"/>
    <e v="#N/A"/>
    <e v="#N/A"/>
  </r>
  <r>
    <s v="Id2304"/>
    <s v="Mr. Jim "/>
    <n v="18.27"/>
    <x v="3"/>
    <n v="11.46"/>
    <x v="0"/>
    <s v="No"/>
    <s v="No"/>
    <s v="No"/>
    <n v="0"/>
    <s v="No"/>
    <e v="#N/A"/>
    <x v="48"/>
    <e v="#N/A"/>
    <e v="#N/A"/>
    <e v="#N/A"/>
    <e v="#N/A"/>
  </r>
  <r>
    <s v="Id2305"/>
    <s v="Mr. Matthew "/>
    <n v="16.489999999999998"/>
    <x v="3"/>
    <n v="8.48"/>
    <x v="0"/>
    <s v="No"/>
    <s v="No"/>
    <s v="No"/>
    <n v="0"/>
    <s v="No"/>
    <e v="#N/A"/>
    <x v="48"/>
    <e v="#N/A"/>
    <e v="#N/A"/>
    <e v="#N/A"/>
    <e v="#N/A"/>
  </r>
  <r>
    <s v="Id2306"/>
    <s v="Mr. Kenneth "/>
    <n v="16.14"/>
    <x v="3"/>
    <n v="4.8600000000000003"/>
    <x v="2"/>
    <s v="No"/>
    <s v="No"/>
    <s v="No"/>
    <n v="0"/>
    <s v="No"/>
    <e v="#N/A"/>
    <x v="48"/>
    <e v="#N/A"/>
    <e v="#N/A"/>
    <e v="#N/A"/>
    <e v="#N/A"/>
  </r>
  <r>
    <s v="Id2307"/>
    <s v="Ms. Andrea "/>
    <n v="20.85"/>
    <x v="2"/>
    <n v="4.45"/>
    <x v="2"/>
    <s v="yes"/>
    <s v="No"/>
    <s v="No"/>
    <n v="1"/>
    <s v="No"/>
    <e v="#N/A"/>
    <x v="48"/>
    <e v="#N/A"/>
    <e v="#N/A"/>
    <e v="#N/A"/>
    <e v="#N/A"/>
  </r>
  <r>
    <s v="Id2308"/>
    <s v="Ms. Kristina "/>
    <n v="15.88"/>
    <x v="3"/>
    <n v="4.3600000000000003"/>
    <x v="2"/>
    <s v="No"/>
    <s v="No"/>
    <s v="No"/>
    <n v="0"/>
    <s v="No"/>
    <e v="#N/A"/>
    <x v="48"/>
    <e v="#N/A"/>
    <e v="#N/A"/>
    <e v="#N/A"/>
    <e v="#N/A"/>
  </r>
  <r>
    <s v="Id2309"/>
    <s v="Ms. Kristen "/>
    <n v="20.66"/>
    <x v="2"/>
    <n v="5.8"/>
    <x v="1"/>
    <s v="No"/>
    <s v="yes"/>
    <s v="No"/>
    <n v="1"/>
    <s v="No"/>
    <e v="#N/A"/>
    <x v="48"/>
    <e v="#N/A"/>
    <e v="#N/A"/>
    <e v="#N/A"/>
    <e v="#N/A"/>
  </r>
  <r>
    <s v="Id2310"/>
    <s v="Mr. Matthew "/>
    <n v="20.399999999999999"/>
    <x v="2"/>
    <n v="5.27"/>
    <x v="2"/>
    <s v="No"/>
    <s v="No"/>
    <s v="No"/>
    <n v="0"/>
    <s v="No"/>
    <e v="#N/A"/>
    <x v="48"/>
    <e v="#N/A"/>
    <e v="#N/A"/>
    <e v="#N/A"/>
    <e v="#N/A"/>
  </r>
  <r>
    <s v="Id2311"/>
    <s v="Mrs. Kathleen "/>
    <n v="25.19"/>
    <x v="1"/>
    <n v="5.64"/>
    <x v="2"/>
    <s v="yes"/>
    <s v="No"/>
    <s v="No"/>
    <n v="0"/>
    <s v="No"/>
    <e v="#N/A"/>
    <x v="48"/>
    <e v="#N/A"/>
    <e v="#N/A"/>
    <e v="#N/A"/>
    <e v="#N/A"/>
  </r>
  <r>
    <s v="Id2312"/>
    <s v="Ms. Lindsey "/>
    <n v="20.54"/>
    <x v="2"/>
    <n v="4.2"/>
    <x v="2"/>
    <s v="yes"/>
    <s v="No"/>
    <s v="No"/>
    <n v="1"/>
    <s v="No"/>
    <e v="#N/A"/>
    <x v="48"/>
    <e v="#N/A"/>
    <e v="#N/A"/>
    <e v="#N/A"/>
    <e v="#N/A"/>
  </r>
  <r>
    <s v="Id2313"/>
    <s v="Mr. Robert "/>
    <n v="20.13"/>
    <x v="2"/>
    <n v="5.42"/>
    <x v="2"/>
    <s v="No"/>
    <s v="No"/>
    <s v="No"/>
    <n v="0"/>
    <s v="No"/>
    <e v="#N/A"/>
    <x v="48"/>
    <e v="#N/A"/>
    <e v="#N/A"/>
    <e v="#N/A"/>
    <e v="#N/A"/>
  </r>
  <r>
    <s v="Id2314"/>
    <s v="Ms. Sarah "/>
    <n v="18.93"/>
    <x v="2"/>
    <n v="6.11"/>
    <x v="1"/>
    <s v="No"/>
    <s v="No"/>
    <s v="Yes"/>
    <n v="1"/>
    <s v="No"/>
    <e v="#N/A"/>
    <x v="48"/>
    <e v="#N/A"/>
    <e v="#N/A"/>
    <e v="#N/A"/>
    <e v="#N/A"/>
  </r>
  <r>
    <s v="Id2315"/>
    <s v="Ms. Flannery "/>
    <n v="24.14"/>
    <x v="2"/>
    <n v="5.29"/>
    <x v="2"/>
    <s v="No"/>
    <s v="yes"/>
    <s v="No"/>
    <n v="1"/>
    <s v="No"/>
    <e v="#N/A"/>
    <x v="48"/>
    <e v="#N/A"/>
    <e v="#N/A"/>
    <e v="#N/A"/>
    <e v="#N/A"/>
  </r>
  <r>
    <s v="Id2316"/>
    <s v="Mr. John "/>
    <n v="25.03"/>
    <x v="1"/>
    <n v="5.91"/>
    <x v="1"/>
    <s v="No"/>
    <s v="yes"/>
    <s v="No"/>
    <n v="1"/>
    <s v="No"/>
    <e v="#N/A"/>
    <x v="48"/>
    <e v="#N/A"/>
    <e v="#N/A"/>
    <e v="#N/A"/>
    <e v="#N/A"/>
  </r>
  <r>
    <s v="Id2317"/>
    <s v="Mr. Koji "/>
    <n v="20.47"/>
    <x v="2"/>
    <n v="5.81"/>
    <x v="1"/>
    <s v="yes"/>
    <s v="No"/>
    <s v="No"/>
    <n v="1"/>
    <s v="No"/>
    <e v="#N/A"/>
    <x v="48"/>
    <e v="#N/A"/>
    <e v="#N/A"/>
    <e v="#N/A"/>
    <e v="#N/A"/>
  </r>
  <r>
    <s v="Id2318"/>
    <s v="Ms. Candice "/>
    <n v="18.82"/>
    <x v="2"/>
    <n v="5.51"/>
    <x v="2"/>
    <s v="yes"/>
    <s v="No"/>
    <s v="No"/>
    <n v="0"/>
    <s v="No"/>
    <e v="#N/A"/>
    <x v="48"/>
    <e v="#N/A"/>
    <e v="#N/A"/>
    <e v="#N/A"/>
    <e v="#N/A"/>
  </r>
  <r>
    <s v="Id2319"/>
    <s v="Mr. Theodore "/>
    <n v="17.079999999999998"/>
    <x v="3"/>
    <n v="5.73"/>
    <x v="1"/>
    <s v="No"/>
    <s v="No"/>
    <s v="Yes"/>
    <n v="1"/>
    <s v="No"/>
    <e v="#N/A"/>
    <x v="48"/>
    <e v="#N/A"/>
    <e v="#N/A"/>
    <e v="#N/A"/>
    <e v="#N/A"/>
  </r>
  <r>
    <s v="Id2320"/>
    <s v="Ms. Lindy "/>
    <n v="19.21"/>
    <x v="2"/>
    <n v="5.53"/>
    <x v="2"/>
    <s v="yes"/>
    <s v="No"/>
    <s v="No"/>
    <n v="0"/>
    <s v="No"/>
    <e v="#N/A"/>
    <x v="48"/>
    <e v="#N/A"/>
    <e v="#N/A"/>
    <e v="#N/A"/>
    <e v="#N/A"/>
  </r>
  <r>
    <s v="Id2321"/>
    <s v="Mr. Thomas "/>
    <n v="17.86"/>
    <x v="3"/>
    <n v="5.43"/>
    <x v="2"/>
    <s v="No"/>
    <s v="No"/>
    <s v="Yes"/>
    <n v="1"/>
    <s v="No"/>
    <e v="#N/A"/>
    <x v="48"/>
    <e v="#N/A"/>
    <e v="#N/A"/>
    <e v="#N/A"/>
    <e v="#N/A"/>
  </r>
  <r>
    <s v="Id2322"/>
    <s v="Ms. Holly "/>
    <n v="21.38"/>
    <x v="2"/>
    <n v="8.01"/>
    <x v="0"/>
    <s v="No"/>
    <s v="No"/>
    <s v="No"/>
    <n v="0"/>
    <s v="No"/>
    <e v="#N/A"/>
    <x v="48"/>
    <e v="#N/A"/>
    <e v="#N/A"/>
    <e v="#N/A"/>
    <e v="#N/A"/>
  </r>
  <r>
    <s v="Id2323"/>
    <s v="Mr. Matthew "/>
    <n v="23.35"/>
    <x v="2"/>
    <n v="5.94"/>
    <x v="1"/>
    <s v="No"/>
    <s v="No"/>
    <s v="No"/>
    <n v="0"/>
    <s v="No"/>
    <e v="#N/A"/>
    <x v="48"/>
    <e v="#N/A"/>
    <e v="#N/A"/>
    <e v="#N/A"/>
    <e v="#N/A"/>
  </r>
  <r>
    <s v="Id2324"/>
    <s v="Ms. Meghan "/>
    <n v="22.24"/>
    <x v="2"/>
    <n v="5.04"/>
    <x v="2"/>
    <s v="No"/>
    <s v="No"/>
    <s v="No"/>
    <n v="0"/>
    <s v="No"/>
    <e v="#N/A"/>
    <x v="48"/>
    <e v="#N/A"/>
    <e v="#N/A"/>
    <e v="#N/A"/>
    <e v="#N/A"/>
  </r>
  <r>
    <s v="Id2325"/>
    <s v="Mr. Fred "/>
    <n v="24.76"/>
    <x v="2"/>
    <n v="4.54"/>
    <x v="2"/>
    <s v="yes"/>
    <s v="No"/>
    <s v="No"/>
    <n v="0"/>
    <s v="No"/>
    <e v="#N/A"/>
    <x v="48"/>
    <e v="#N/A"/>
    <e v="#N/A"/>
    <e v="#N/A"/>
    <e v="#N/A"/>
  </r>
  <r>
    <s v="Id2326"/>
    <s v="Mr. Sebastian "/>
    <n v="20.100000000000001"/>
    <x v="2"/>
    <n v="5.6"/>
    <x v="2"/>
    <s v="yes"/>
    <s v="No"/>
    <s v="Yes"/>
    <n v="1"/>
    <s v="No"/>
    <e v="#N/A"/>
    <x v="48"/>
    <e v="#N/A"/>
    <e v="#N/A"/>
    <e v="#N/A"/>
    <e v="#N/A"/>
  </r>
  <r>
    <s v="Id2327"/>
    <s v="Ms. Laura "/>
    <n v="21.77"/>
    <x v="2"/>
    <n v="10.67"/>
    <x v="0"/>
    <s v="No"/>
    <s v="No"/>
    <s v="No"/>
    <n v="0"/>
    <s v="No"/>
    <e v="#N/A"/>
    <x v="48"/>
    <e v="#N/A"/>
    <e v="#N/A"/>
    <e v="#N/A"/>
    <e v="#N/A"/>
  </r>
  <r>
    <s v="Id2328"/>
    <s v="Ms. Nicole "/>
    <n v="17.82"/>
    <x v="3"/>
    <n v="5.26"/>
    <x v="2"/>
    <s v="yes"/>
    <s v="No"/>
    <s v="No"/>
    <n v="1"/>
    <s v="No"/>
    <e v="#N/A"/>
    <x v="48"/>
    <e v="#N/A"/>
    <e v="#N/A"/>
    <e v="#N/A"/>
    <e v="#N/A"/>
  </r>
  <r>
    <s v="Id2329"/>
    <s v="Ms. Susan "/>
    <n v="17.07"/>
    <x v="3"/>
    <n v="5.22"/>
    <x v="2"/>
    <s v="No"/>
    <s v="No"/>
    <s v="Yes"/>
    <n v="1"/>
    <s v="No"/>
    <e v="#N/A"/>
    <x v="48"/>
    <e v="#N/A"/>
    <e v="#N/A"/>
    <e v="#N/A"/>
    <e v="#N/A"/>
  </r>
  <r>
    <s v="Id2330"/>
    <s v="Ms. Katy "/>
    <n v="22.24"/>
    <x v="2"/>
    <n v="4.29"/>
    <x v="2"/>
    <s v="yes"/>
    <s v="No"/>
    <s v="No"/>
    <n v="0"/>
    <s v="No"/>
    <e v="#N/A"/>
    <x v="48"/>
    <e v="#N/A"/>
    <e v="#N/A"/>
    <e v="#N/A"/>
    <e v="#N/A"/>
  </r>
  <r>
    <s v="Id2331"/>
    <s v="Mr. Jordan "/>
    <n v="22.34"/>
    <x v="2"/>
    <n v="5.57"/>
    <x v="2"/>
    <s v="No"/>
    <s v="No"/>
    <s v="No"/>
    <n v="1"/>
    <s v="No"/>
    <e v="#N/A"/>
    <x v="48"/>
    <e v="#N/A"/>
    <e v="#N/A"/>
    <e v="#N/A"/>
    <e v="#N/A"/>
  </r>
  <r>
    <s v="Id2332"/>
    <s v="Mr. Juan "/>
    <n v="17.7"/>
    <x v="3"/>
    <n v="6.28"/>
    <x v="1"/>
    <s v="No"/>
    <s v="No"/>
    <s v="No"/>
    <n v="1"/>
    <s v="No"/>
    <e v="#N/A"/>
    <x v="48"/>
    <e v="#N/A"/>
    <e v="#N/A"/>
    <e v="#N/A"/>
    <e v="#N/A"/>
  </r>
  <r>
    <s v="Id2333"/>
    <s v="Ms. Julie "/>
    <n v="16.47"/>
    <x v="3"/>
    <n v="6.35"/>
    <x v="1"/>
    <s v="No"/>
    <s v="No"/>
    <s v="Yes"/>
    <n v="1"/>
    <s v="No"/>
    <e v="#N/A"/>
    <x v="48"/>
    <e v="#N/A"/>
    <e v="#N/A"/>
    <e v="#N/A"/>
    <e v="#N/A"/>
  </r>
  <r>
    <s v="Id2334"/>
    <s v="Mr. Evan "/>
    <n v="17.600000000000001"/>
    <x v="3"/>
    <n v="4.3899999999999997"/>
    <x v="2"/>
    <s v="No"/>
    <s v="No"/>
    <s v="No"/>
    <n v="1"/>
    <s v="No"/>
    <e v="#N/A"/>
    <x v="48"/>
    <e v="#N/A"/>
    <e v="#N/A"/>
    <e v="#N/A"/>
    <e v="#N/A"/>
  </r>
  <r>
    <s v="Id2335"/>
    <s v="Mr. Aaron "/>
    <n v="17.579999999999998"/>
    <x v="3"/>
    <n v="4.51"/>
    <x v="2"/>
    <s v="No"/>
    <s v="No"/>
    <s v="No"/>
    <n v="1"/>
    <s v="No"/>
    <e v="#N/A"/>
    <x v="48"/>
    <e v="#N/A"/>
    <e v="#N/A"/>
    <e v="#N/A"/>
    <e v="#N/A"/>
  </r>
  <r>
    <m/>
    <e v="#N/A"/>
    <e v="#N/A"/>
    <x v="4"/>
    <e v="#N/A"/>
    <x v="3"/>
    <e v="#N/A"/>
    <e v="#N/A"/>
    <e v="#N/A"/>
    <e v="#N/A"/>
    <e v="#N/A"/>
    <e v="#N/A"/>
    <x v="48"/>
    <e v="#N/A"/>
    <e v="#N/A"/>
    <e v="#N/A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50CCD-924B-CE4A-83CC-CD148C29F1A7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53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0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x="4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Average of charges" fld="13" subtotal="average" baseField="0" baseItem="0"/>
  </dataField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611FC-36DA-5A4E-A564-5063D98690B1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44">
  <location ref="A2:E4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smoker" fld="10" subtotal="count" baseField="0" baseItem="0"/>
  </dataFields>
  <chartFormats count="13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2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2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2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5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5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5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6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6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6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7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7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7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2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2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2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3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5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5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5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6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6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6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7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7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7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8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8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8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9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9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9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2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2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2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3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14203-9B9B-3C4D-B929-5B76AE851C4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5:C41" firstHeaderRow="1" firstDataRow="1" firstDataCol="2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sd="0" x="0"/>
        <item sd="0" x="1"/>
        <item sd="0" x="2"/>
        <item x="3"/>
        <item t="default"/>
      </items>
    </pivotField>
    <pivotField compact="0" outline="0" showAll="0"/>
    <pivotField axis="axisRow" compact="0" outline="0" showAll="0">
      <items count="19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x="17"/>
        <item t="default"/>
      </items>
    </pivotField>
  </pivotFields>
  <rowFields count="2">
    <field x="14"/>
    <field x="16"/>
  </rowFields>
  <rowItems count="6">
    <i>
      <x/>
    </i>
    <i>
      <x v="1"/>
    </i>
    <i>
      <x v="2"/>
    </i>
    <i>
      <x v="3"/>
      <x v="17"/>
    </i>
    <i t="default">
      <x v="3"/>
    </i>
    <i t="grand">
      <x/>
    </i>
  </rowItems>
  <colItems count="1">
    <i/>
  </colItems>
  <dataFields count="1">
    <dataField name="Sum of charge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B4226-5802-A143-B5B6-9D010976F2E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1">
  <location ref="A12:C19" firstHeaderRow="1" firstDataRow="1" firstDataCol="2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6">
        <item sd="0" x="0"/>
        <item sd="0" x="2"/>
        <item sd="0" x="1"/>
        <item sd="0" x="3"/>
        <item x="4"/>
        <item t="default"/>
      </items>
    </pivotField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3"/>
    <field x="5"/>
  </rowFields>
  <rowItems count="7">
    <i>
      <x/>
    </i>
    <i>
      <x v="1"/>
    </i>
    <i>
      <x v="2"/>
    </i>
    <i>
      <x v="3"/>
    </i>
    <i>
      <x v="4"/>
      <x v="3"/>
    </i>
    <i t="default">
      <x v="4"/>
    </i>
    <i t="grand">
      <x/>
    </i>
  </rowItems>
  <colItems count="1">
    <i/>
  </colItems>
  <dataFields count="1">
    <dataField name="Count of charges" fld="13" subtotal="count" baseField="0" baseItem="0"/>
  </dataFields>
  <chartFormats count="6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chartFormat>
    <chartFormat chart="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6012F-9319-BA4B-B98A-AB359E388253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0">
  <location ref="A45:G51" firstHeaderRow="1" firstDataRow="2" firstDataCol="1" rowPageCount="1" colPageCount="1"/>
  <pivotFields count="17"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axis="axisCol" compact="0" outline="0" subtotalTop="0" showAll="0" defaultSubtotal="0">
      <items count="5">
        <item x="0"/>
        <item x="2"/>
        <item x="1"/>
        <item x="3"/>
        <item x="4"/>
      </items>
    </pivotField>
    <pivotField compact="0" outline="0" subtotalTop="0" showAll="0" defaultSubtotal="0"/>
    <pivotField axis="axisRow" compact="0" outline="0" subtotalTop="0" showAll="0" defaultSubtotal="0">
      <items count="4">
        <item x="0"/>
        <item x="2"/>
        <item x="1"/>
        <item x="3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49">
        <item x="41"/>
        <item sd="0" x="39"/>
        <item sd="0" x="43"/>
        <item sd="0" x="47"/>
        <item sd="0" x="21"/>
        <item sd="0" x="35"/>
        <item sd="0" x="44"/>
        <item sd="0" x="31"/>
        <item sd="0" x="45"/>
        <item sd="0" x="40"/>
        <item sd="0" x="6"/>
        <item sd="0" x="20"/>
        <item sd="0" x="34"/>
        <item sd="0" x="42"/>
        <item sd="0" x="3"/>
        <item sd="0" x="4"/>
        <item sd="0" x="23"/>
        <item sd="0" x="38"/>
        <item sd="0" x="26"/>
        <item sd="0" x="17"/>
        <item sd="0" x="32"/>
        <item sd="0" x="33"/>
        <item sd="0" x="37"/>
        <item sd="0" x="36"/>
        <item sd="0" x="25"/>
        <item sd="0" x="18"/>
        <item sd="0" x="9"/>
        <item sd="0" x="29"/>
        <item sd="0" x="1"/>
        <item sd="0" x="27"/>
        <item sd="0" x="19"/>
        <item sd="0" x="30"/>
        <item sd="0" x="28"/>
        <item sd="0" x="14"/>
        <item sd="0" x="2"/>
        <item sd="0"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x="48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2" hier="-1"/>
  </pageFields>
  <dataFields count="1">
    <dataField name="Count of Weight " fld="2" subtotal="count" baseField="0" baseItem="0"/>
  </dataFields>
  <chartFormats count="391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3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5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5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5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6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6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6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6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6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7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7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7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7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7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8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8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9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9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9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9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9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3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7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7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8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8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9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9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9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9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9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1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1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3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4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5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5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5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6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6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6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6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6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7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7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7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7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7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8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8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9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9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9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9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9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1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1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3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4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5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5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5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7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7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8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9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6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6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6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6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6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7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7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7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7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7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8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8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9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9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9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9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9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1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1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3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4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5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5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5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6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6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6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6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6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7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7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7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7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7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8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8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9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9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9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9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9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150C5-E42A-F747-AB63-F4FA3764A9AF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3">
  <location ref="A6:C10" firstHeaderRow="0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BA1C" fld="4" subtotal="average" baseField="0" baseItem="0"/>
    <dataField name="Count of NumberOfMajorSurgeries" fld="9" subtotal="count" baseField="0" baseItem="0"/>
  </dataFields>
  <formats count="2">
    <format dxfId="37">
      <pivotArea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format>
    <format dxfId="36">
      <pivotArea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E90F2-1C70-6D46-AFB7-15F7A687E181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C22" firstHeaderRow="1" firstDataRow="1" firstDataCol="2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sd="0" x="0"/>
        <item sd="0" x="1"/>
        <item sd="0" x="2"/>
        <item h="1" x="3"/>
        <item t="default"/>
      </items>
    </pivotField>
    <pivotField compact="0" outline="0" showAll="0"/>
    <pivotField axis="axisRow" compact="0" outline="0" showAll="0">
      <items count="19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x="17"/>
        <item t="default"/>
      </items>
    </pivotField>
  </pivotFields>
  <rowFields count="2">
    <field x="14"/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arge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8D6D6-83EC-EC4F-81CA-2636138C4CE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H6:M11" firstHeaderRow="1" firstDataRow="2" firstDataCol="1" rowPageCount="1" colPageCount="1"/>
  <pivotFields count="17">
    <pivotField compact="0" outline="0" showAll="0"/>
    <pivotField compact="0" outline="0" showAll="0"/>
    <pivotField dataField="1" compact="0" outline="0" showAll="0"/>
    <pivotField axis="axisCol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Row"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0">
        <item x="41"/>
        <item sd="0" x="39"/>
        <item sd="0" x="43"/>
        <item sd="0" x="47"/>
        <item sd="0" x="21"/>
        <item sd="0" x="35"/>
        <item sd="0" x="44"/>
        <item sd="0" x="31"/>
        <item sd="0" x="45"/>
        <item sd="0" x="40"/>
        <item sd="0" x="6"/>
        <item sd="0" x="20"/>
        <item sd="0" x="34"/>
        <item sd="0" x="42"/>
        <item sd="0" x="3"/>
        <item sd="0" x="4"/>
        <item sd="0" x="23"/>
        <item sd="0" x="38"/>
        <item sd="0" x="26"/>
        <item sd="0" x="17"/>
        <item sd="0" x="32"/>
        <item sd="0" x="33"/>
        <item sd="0" x="37"/>
        <item sd="0" x="36"/>
        <item sd="0" x="25"/>
        <item sd="0" x="18"/>
        <item sd="0" x="9"/>
        <item sd="0" x="29"/>
        <item sd="0" x="1"/>
        <item sd="0" x="27"/>
        <item sd="0" x="19"/>
        <item sd="0" x="30"/>
        <item sd="0" x="28"/>
        <item sd="0" x="14"/>
        <item sd="0" x="2"/>
        <item sd="0"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x="4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2" hier="-1"/>
  </pageFields>
  <dataFields count="1">
    <dataField name="Count of Weight " fld="2" subtotal="count" baseField="0" baseItem="0"/>
  </dataFields>
  <chartFormats count="11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12574-F9BE-C44B-B74B-F11C58EA79F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:C16" firstHeaderRow="1" firstDataRow="1" firstDataCol="2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6">
        <item sd="0" x="0"/>
        <item sd="0" x="2"/>
        <item sd="0" x="1"/>
        <item sd="0" x="3"/>
        <item h="1" x="4"/>
        <item t="default"/>
      </items>
    </pivotField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3"/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arges" fld="13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EFE14-B0A5-7140-A746-E76B713AE29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C7" firstHeaderRow="0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h="1"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BA1C" fld="4" subtotal="average" baseField="0" baseItem="0"/>
    <dataField name="Count of NumberOfMajorSurgeries" fld="9" subtotal="count" baseField="0" baseItem="0"/>
  </dataFields>
  <formats count="2">
    <format dxfId="39">
      <pivotArea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format>
    <format dxfId="38">
      <pivotArea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9BFC67-630C-0C46-AB5A-B11A72F11AE9}" name="Table5" displayName="Table5" ref="A1:M2337" totalsRowShown="0" headerRowDxfId="35">
  <autoFilter ref="A1:M2337" xr:uid="{159BFC67-630C-0C46-AB5A-B11A72F11AE9}"/>
  <tableColumns count="13">
    <tableColumn id="1" xr3:uid="{A65076E2-2A7C-BE4C-A509-7135AA3F0C25}" name="Column1" dataCellStyle="Normal 2"/>
    <tableColumn id="2" xr3:uid="{685E5891-AD52-FB4A-8D8A-D37ACA5A8D88}" name="Column2" dataCellStyle="Normal 2"/>
    <tableColumn id="3" xr3:uid="{8F271649-F0AA-044E-8675-1E99CE447225}" name="Column3" dataCellStyle="Normal 2"/>
    <tableColumn id="12" xr3:uid="{D48A38F8-B6B0-5B4C-B57C-8E9347FEC9D3}" name="Column32" dataDxfId="34" dataCellStyle="Normal 2">
      <calculatedColumnFormula>Table5[[#This Row],[Column5]]&amp;" "&amp;Table5[[#This Row],[Column7]]&amp;" "</calculatedColumnFormula>
    </tableColumn>
    <tableColumn id="14" xr3:uid="{680CE29C-A746-C149-AC28-8294A27AF3FC}" name="Column33" dataCellStyle="Normal 2"/>
    <tableColumn id="4" xr3:uid="{75D4636D-77C8-DD44-B1A0-E6186EBE84FB}" name="Column4"/>
    <tableColumn id="5" xr3:uid="{37EBB09A-0763-2D49-83E4-4CDA437F5111}" name="Column5"/>
    <tableColumn id="6" xr3:uid="{AF4CCCB2-CC5E-8F49-A531-ABF4845BB148}" name="Column6"/>
    <tableColumn id="7" xr3:uid="{746B9E64-CB2D-F944-9715-33D82268D9CD}" name="Column7"/>
    <tableColumn id="8" xr3:uid="{51A40003-C19D-2443-871A-15B4DA9B6CB0}" name="Column8"/>
    <tableColumn id="9" xr3:uid="{289B2B6F-96D3-A642-80FF-9EC4A7BFE9EF}" name="Column9"/>
    <tableColumn id="10" xr3:uid="{36B97F6D-B25E-DE46-BD7C-D7BC449071C8}" name="Column10"/>
    <tableColumn id="11" xr3:uid="{F9A62419-93B9-884D-BDB1-3A50E39EC5CE}" name="Column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AAA75E-4E63-2B48-8699-9FBEAF9D92BF}" name="Table2" displayName="Table2" ref="A1:J2336" totalsRowShown="0" headerRowDxfId="33" headerRowBorderDxfId="32">
  <autoFilter ref="A1:J2336" xr:uid="{41AAA75E-4E63-2B48-8699-9FBEAF9D92BF}"/>
  <tableColumns count="10">
    <tableColumn id="1" xr3:uid="{4C5E5B34-6914-2444-B51B-80E38E79C5B6}" name="Customer ID"/>
    <tableColumn id="2" xr3:uid="{F59C7940-6671-9E48-AF15-8C7817AF96B8}" name="BMI"/>
    <tableColumn id="10" xr3:uid="{D503F064-CEAE-6F49-A651-FF42A6527783}" name="Weight status" dataDxfId="31">
      <calculatedColumnFormula>IF(Table2[[#This Row],[BMI]]&lt;18.5,"under weight ",IF(Table2[[#This Row],[BMI]]&lt;24.9,"normal weight",IF(Table2[[#This Row],[BMI]]&lt;30,"over weight",IF(Table2[[#This Row],[BMI]]&gt;29.9," obesity "))))</calculatedColumnFormula>
    </tableColumn>
    <tableColumn id="3" xr3:uid="{5EE1FD82-F668-AB45-9712-70AF20B5D168}" name="HBA1C"/>
    <tableColumn id="11" xr3:uid="{1A6A3DC8-E650-ED43-A8C9-2797DCA07FB2}" name="Column1" dataDxfId="30">
      <calculatedColumnFormula>IF(Table2[[#This Row],[HBA1C]]&lt;5.7,"normal ",IF(Table2[[#This Row],[HBA1C]]&lt;6.5,"prediabetes",IF(Table2[[#This Row],[HBA1C]]=6.5&gt;6.5,"diabetes ")))</calculatedColumnFormula>
    </tableColumn>
    <tableColumn id="4" xr3:uid="{29CA45AA-090E-B64B-93EB-CC76CA89AB80}" name="Heart Issues"/>
    <tableColumn id="5" xr3:uid="{6A89E23C-B50A-ED46-ABF8-FCC36F2A43FD}" name="Any Transplants"/>
    <tableColumn id="6" xr3:uid="{A2157C67-9997-784D-96C1-F6E4A10B16FF}" name="Cancer history"/>
    <tableColumn id="7" xr3:uid="{21B3FB65-D3FA-E84A-86BE-C942F86430A9}" name="NumberOfMajorSurgeries"/>
    <tableColumn id="8" xr3:uid="{9693C99A-8F55-D04A-8C09-7D4D66A8BE41}" name="smok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1DE50-59E6-6047-A3D9-D66CD1168C84}" name="Table1" displayName="Table1" ref="A1:K2344" totalsRowShown="0" headerRowDxfId="29" headerRowBorderDxfId="28" tableBorderDxfId="27">
  <autoFilter ref="A1:K2344" xr:uid="{A421DE50-59E6-6047-A3D9-D66CD1168C84}"/>
  <tableColumns count="11">
    <tableColumn id="1" xr3:uid="{1FA47A82-207E-DC41-AD22-BC5D996293D5}" name="Customer ID"/>
    <tableColumn id="2" xr3:uid="{DDE10B76-B5BE-E64E-BE8F-DDD561C0432E}" name="year"/>
    <tableColumn id="3" xr3:uid="{E19BDC2A-1447-E34E-B516-FC8042FD1036}" name="month"/>
    <tableColumn id="4" xr3:uid="{F9CD6247-E9FA-3240-A821-B5B4ABEE42F0}" name="date"/>
    <tableColumn id="10" xr3:uid="{AF7A6734-A3FD-8644-9B27-7C70B9B6B030}" name="DOB" dataDxfId="26">
      <calculatedColumnFormula>Table1[[#This Row],[date]]&amp;" "&amp;Table1[[#This Row],[month]]&amp;" "&amp;Table1[[#This Row],[year]]</calculatedColumnFormula>
    </tableColumn>
    <tableColumn id="11" xr3:uid="{6CA5175B-B5FF-B343-A9C6-F0D20529C034}" name="Age" dataDxfId="25">
      <calculatedColumnFormula>DATEDIF(Table1[[#This Row],[DOB]],"8-6-2023","y")</calculatedColumnFormula>
    </tableColumn>
    <tableColumn id="5" xr3:uid="{FB7F7708-8257-C745-B141-AD5CFB483814}" name="children"/>
    <tableColumn id="6" xr3:uid="{A38E6F6D-7C4E-E141-842C-F54DDA8BD37D}" name="charges" dataDxfId="24"/>
    <tableColumn id="7" xr3:uid="{D14E467E-CF54-0047-AC02-95F1807A1EBF}" name="Hospital tier"/>
    <tableColumn id="8" xr3:uid="{C5C9FAAD-FBC7-1748-B6DA-5808423A1D9D}" name="City tier"/>
    <tableColumn id="9" xr3:uid="{44231CDD-EF39-BB40-B150-9CDB95585C60}" name="State 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3BEFDF-982F-F345-A244-7E2856648EAE}" name="Table3" displayName="Table3" ref="A1:Q2337" totalsRowShown="0" headerRowDxfId="23" dataDxfId="21" headerRowBorderDxfId="22">
  <autoFilter ref="A1:Q2337" xr:uid="{DD3BEFDF-982F-F345-A244-7E2856648EAE}"/>
  <tableColumns count="17">
    <tableColumn id="1" xr3:uid="{5E605DEF-E879-8C46-BA11-42039C0F2FA1}" name="Customer ID" dataDxfId="20" dataCellStyle="Normal 2"/>
    <tableColumn id="2" xr3:uid="{DAC4BC01-A6D7-B646-A00C-5FD4FC1A6C55}" name="Name" dataDxfId="19">
      <calculatedColumnFormula>VLOOKUP(Table3[[#This Row],[Customer ID]],'Customer name 1'!1:$1048576,4,FALSE())</calculatedColumnFormula>
    </tableColumn>
    <tableColumn id="3" xr3:uid="{22672EE7-780E-7A43-A08C-6AF99BD0DFCC}" name="Weight " dataDxfId="18">
      <calculatedColumnFormula>VLOOKUP(Table3[[#This Row],[Customer ID]],'Medical Examinations'!$1:$1048576,2,FALSE())</calculatedColumnFormula>
    </tableColumn>
    <tableColumn id="4" xr3:uid="{50F745E9-4368-694F-8861-B155B7D0384B}" name="Weight status" dataDxfId="17">
      <calculatedColumnFormula>VLOOKUP(Table3[[#This Row],[Customer ID]],'Medical Examinations'!$1:$1048576,3,FALSE())</calculatedColumnFormula>
    </tableColumn>
    <tableColumn id="17" xr3:uid="{398DD84E-5C9A-8243-BF7C-03806BC87B85}" name="HBA1C" dataDxfId="16">
      <calculatedColumnFormula>VLOOKUP(Table3[[#This Row],[Customer ID]],'Medical Examinations'!$1:$1048576,4,FALSE())</calculatedColumnFormula>
    </tableColumn>
    <tableColumn id="5" xr3:uid="{F98C53F9-9DC7-7349-A337-BB865755BE90}" name="Diabetes status" dataDxfId="15">
      <calculatedColumnFormula>VLOOKUP(Table3[[#This Row],[Customer ID]],'Medical Examinations'!$1:$1048576,5,FALSE())</calculatedColumnFormula>
    </tableColumn>
    <tableColumn id="6" xr3:uid="{90FAA48F-60DB-0444-92D3-CF1F9DB4C0EF}" name="Heart Issues" dataDxfId="14">
      <calculatedColumnFormula>VLOOKUP(Table3[[#This Row],[Customer ID]],'Medical Examinations'!$1:$1048576,6,FALSE())</calculatedColumnFormula>
    </tableColumn>
    <tableColumn id="7" xr3:uid="{42495FC9-CC62-F448-B9CF-6E604DC4E62F}" name="Any Transplants" dataDxfId="13">
      <calculatedColumnFormula>VLOOKUP(Table3[[#This Row],[Customer ID]],'Medical Examinations'!$1:$1048576,7,FALSE())</calculatedColumnFormula>
    </tableColumn>
    <tableColumn id="8" xr3:uid="{C7A97821-3582-EE42-AFF3-93374FC13007}" name="Cancer history" dataDxfId="12">
      <calculatedColumnFormula>VLOOKUP(Table3[[#This Row],[Customer ID]],'Medical Examinations'!$1:$1048576,8,FALSE())</calculatedColumnFormula>
    </tableColumn>
    <tableColumn id="9" xr3:uid="{17382168-3208-D241-A03F-605DAE35DD30}" name="NumberOfMajorSurgeries" dataDxfId="11">
      <calculatedColumnFormula>VLOOKUP(Table3[[#This Row],[Customer ID]],'Medical Examinations'!$1:$1048576,9,FALSE())</calculatedColumnFormula>
    </tableColumn>
    <tableColumn id="10" xr3:uid="{C9BE1A60-758D-2148-BA99-1B4C3DB70B9F}" name="smoker" dataDxfId="10">
      <calculatedColumnFormula>VLOOKUP(Table3[[#This Row],[Customer ID]],'Medical Examinations'!$1:$1048576,10,FALSE())</calculatedColumnFormula>
    </tableColumn>
    <tableColumn id="11" xr3:uid="{29CA6FA3-3E91-1C4F-AC2D-9F5DEAF830CC}" name="DOB" dataDxfId="9">
      <calculatedColumnFormula>VLOOKUP(Table3[[#This Row],[Customer ID]],'Hospitalisation Details'!1:$1048576,5,FALSE())</calculatedColumnFormula>
    </tableColumn>
    <tableColumn id="13" xr3:uid="{7DA6ECC8-E336-BB43-88AB-A508FB84FBFD}" name="Age" dataDxfId="8">
      <calculatedColumnFormula>VLOOKUP(Table3[[#This Row],[Customer ID]],'Hospitalisation Details'!1:$1048576,6,FALSE())</calculatedColumnFormula>
    </tableColumn>
    <tableColumn id="15" xr3:uid="{8AE422BF-7AF3-9540-9D56-10FEEF55DDC3}" name="charges" dataDxfId="7">
      <calculatedColumnFormula>VLOOKUP(Table3[[#This Row],[Customer ID]],'Hospitalisation Details'!1:$1048576,8,FALSE())</calculatedColumnFormula>
    </tableColumn>
    <tableColumn id="12" xr3:uid="{5A33C94B-3DC7-2545-98FA-B33081EC9392}" name="Hospital tier" dataDxfId="6">
      <calculatedColumnFormula>VLOOKUP(Table3[[#This Row],[Customer ID]],'Hospitalisation Details'!1:$1048576,9,FALSE())</calculatedColumnFormula>
    </tableColumn>
    <tableColumn id="14" xr3:uid="{8220850E-833C-FE4B-BC65-6E6F6B1DB7E2}" name="City tier" dataDxfId="5">
      <calculatedColumnFormula>VLOOKUP(Table3[[#This Row],[Customer ID]],'Hospitalisation Details'!1:$1048576,10,FALSE())</calculatedColumnFormula>
    </tableColumn>
    <tableColumn id="16" xr3:uid="{8D9E7093-E76E-B741-8672-B38D444CD4F8}" name="State ID" dataDxfId="4">
      <calculatedColumnFormula>VLOOKUP(Table3[[#This Row],[Customer ID]],'Hospitalisation Details'!1:$1048576,11,FALSE())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8F15-B99B-E046-B53D-9ECEE86C8622}">
  <dimension ref="A3:B53"/>
  <sheetViews>
    <sheetView zoomScaleNormal="150" zoomScaleSheetLayoutView="100" workbookViewId="0">
      <selection activeCell="B12" sqref="B12"/>
    </sheetView>
  </sheetViews>
  <sheetFormatPr defaultRowHeight="15" x14ac:dyDescent="0.2"/>
  <cols>
    <col min="1" max="1" width="10.625" bestFit="1" customWidth="1"/>
    <col min="2" max="2" width="16.140625" bestFit="1" customWidth="1"/>
    <col min="3" max="3" width="13.31640625" bestFit="1" customWidth="1"/>
    <col min="4" max="29" width="7.3984375" bestFit="1" customWidth="1"/>
    <col min="30" max="30" width="6.45703125" bestFit="1" customWidth="1"/>
    <col min="31" max="32" width="7.3984375" bestFit="1" customWidth="1"/>
    <col min="33" max="33" width="6.45703125" bestFit="1" customWidth="1"/>
    <col min="34" max="46" width="7.3984375" bestFit="1" customWidth="1"/>
    <col min="47" max="66" width="8.47265625" bestFit="1" customWidth="1"/>
    <col min="67" max="67" width="7.3984375" bestFit="1" customWidth="1"/>
    <col min="68" max="75" width="8.47265625" bestFit="1" customWidth="1"/>
    <col min="76" max="76" width="7.3984375" bestFit="1" customWidth="1"/>
    <col min="77" max="92" width="8.47265625" bestFit="1" customWidth="1"/>
    <col min="93" max="93" width="7.3984375" bestFit="1" customWidth="1"/>
    <col min="94" max="94" width="8.47265625" bestFit="1" customWidth="1"/>
    <col min="95" max="95" width="7.3984375" bestFit="1" customWidth="1"/>
    <col min="96" max="101" width="8.47265625" bestFit="1" customWidth="1"/>
    <col min="102" max="102" width="7.3984375" bestFit="1" customWidth="1"/>
    <col min="103" max="108" width="8.47265625" bestFit="1" customWidth="1"/>
    <col min="109" max="109" width="7.3984375" bestFit="1" customWidth="1"/>
    <col min="110" max="145" width="8.47265625" bestFit="1" customWidth="1"/>
    <col min="146" max="146" width="7.3984375" bestFit="1" customWidth="1"/>
    <col min="147" max="155" width="8.47265625" bestFit="1" customWidth="1"/>
    <col min="156" max="156" width="7.3984375" bestFit="1" customWidth="1"/>
    <col min="157" max="167" width="8.47265625" bestFit="1" customWidth="1"/>
    <col min="168" max="168" width="7.3984375" bestFit="1" customWidth="1"/>
    <col min="169" max="199" width="8.47265625" bestFit="1" customWidth="1"/>
    <col min="200" max="200" width="7.3984375" bestFit="1" customWidth="1"/>
    <col min="201" max="214" width="8.47265625" bestFit="1" customWidth="1"/>
    <col min="215" max="215" width="7.3984375" bestFit="1" customWidth="1"/>
    <col min="216" max="220" width="8.47265625" bestFit="1" customWidth="1"/>
    <col min="221" max="221" width="7.3984375" bestFit="1" customWidth="1"/>
    <col min="222" max="222" width="8.47265625" bestFit="1" customWidth="1"/>
    <col min="223" max="223" width="7.3984375" bestFit="1" customWidth="1"/>
    <col min="224" max="238" width="8.47265625" bestFit="1" customWidth="1"/>
    <col min="239" max="239" width="7.3984375" bestFit="1" customWidth="1"/>
    <col min="240" max="241" width="8.47265625" bestFit="1" customWidth="1"/>
    <col min="242" max="242" width="5.91796875" bestFit="1" customWidth="1"/>
    <col min="243" max="252" width="8.47265625" bestFit="1" customWidth="1"/>
    <col min="253" max="253" width="7.3984375" bestFit="1" customWidth="1"/>
    <col min="254" max="256" width="8.47265625" bestFit="1" customWidth="1"/>
    <col min="257" max="257" width="7.3984375" bestFit="1" customWidth="1"/>
    <col min="258" max="278" width="8.47265625" bestFit="1" customWidth="1"/>
    <col min="279" max="280" width="7.3984375" bestFit="1" customWidth="1"/>
    <col min="281" max="282" width="8.47265625" bestFit="1" customWidth="1"/>
    <col min="283" max="283" width="7.3984375" bestFit="1" customWidth="1"/>
    <col min="284" max="284" width="8.47265625" bestFit="1" customWidth="1"/>
    <col min="285" max="286" width="7.3984375" bestFit="1" customWidth="1"/>
    <col min="287" max="307" width="8.47265625" bestFit="1" customWidth="1"/>
    <col min="308" max="308" width="7.3984375" bestFit="1" customWidth="1"/>
    <col min="309" max="313" width="8.47265625" bestFit="1" customWidth="1"/>
    <col min="314" max="314" width="7.3984375" bestFit="1" customWidth="1"/>
    <col min="315" max="316" width="8.47265625" bestFit="1" customWidth="1"/>
    <col min="317" max="317" width="7.3984375" bestFit="1" customWidth="1"/>
    <col min="318" max="326" width="8.47265625" bestFit="1" customWidth="1"/>
    <col min="327" max="328" width="7.3984375" bestFit="1" customWidth="1"/>
    <col min="329" max="332" width="8.47265625" bestFit="1" customWidth="1"/>
    <col min="333" max="333" width="7.3984375" bestFit="1" customWidth="1"/>
    <col min="334" max="336" width="8.47265625" bestFit="1" customWidth="1"/>
    <col min="337" max="337" width="5.91796875" bestFit="1" customWidth="1"/>
    <col min="338" max="338" width="8.47265625" bestFit="1" customWidth="1"/>
    <col min="339" max="339" width="5.91796875" bestFit="1" customWidth="1"/>
    <col min="340" max="377" width="8.47265625" bestFit="1" customWidth="1"/>
    <col min="378" max="378" width="7.3984375" bestFit="1" customWidth="1"/>
    <col min="379" max="381" width="8.47265625" bestFit="1" customWidth="1"/>
    <col min="382" max="382" width="7.3984375" bestFit="1" customWidth="1"/>
    <col min="383" max="392" width="8.47265625" bestFit="1" customWidth="1"/>
    <col min="393" max="393" width="7.3984375" bestFit="1" customWidth="1"/>
    <col min="394" max="405" width="8.47265625" bestFit="1" customWidth="1"/>
    <col min="406" max="406" width="7.3984375" bestFit="1" customWidth="1"/>
    <col min="407" max="409" width="8.47265625" bestFit="1" customWidth="1"/>
    <col min="410" max="411" width="7.3984375" bestFit="1" customWidth="1"/>
    <col min="412" max="415" width="8.47265625" bestFit="1" customWidth="1"/>
    <col min="416" max="416" width="5.91796875" bestFit="1" customWidth="1"/>
    <col min="417" max="430" width="8.47265625" bestFit="1" customWidth="1"/>
    <col min="431" max="431" width="7.3984375" bestFit="1" customWidth="1"/>
    <col min="432" max="433" width="8.47265625" bestFit="1" customWidth="1"/>
    <col min="434" max="434" width="7.3984375" bestFit="1" customWidth="1"/>
    <col min="435" max="436" width="8.47265625" bestFit="1" customWidth="1"/>
    <col min="437" max="437" width="7.3984375" bestFit="1" customWidth="1"/>
    <col min="438" max="439" width="8.47265625" bestFit="1" customWidth="1"/>
    <col min="440" max="441" width="7.3984375" bestFit="1" customWidth="1"/>
    <col min="442" max="457" width="8.47265625" bestFit="1" customWidth="1"/>
    <col min="458" max="458" width="7.3984375" bestFit="1" customWidth="1"/>
    <col min="459" max="465" width="8.47265625" bestFit="1" customWidth="1"/>
    <col min="466" max="466" width="7.3984375" bestFit="1" customWidth="1"/>
    <col min="467" max="473" width="8.47265625" bestFit="1" customWidth="1"/>
    <col min="474" max="474" width="7.3984375" bestFit="1" customWidth="1"/>
    <col min="475" max="495" width="8.47265625" bestFit="1" customWidth="1"/>
    <col min="496" max="496" width="7.3984375" bestFit="1" customWidth="1"/>
    <col min="497" max="502" width="8.47265625" bestFit="1" customWidth="1"/>
    <col min="503" max="503" width="5.91796875" bestFit="1" customWidth="1"/>
    <col min="504" max="514" width="8.47265625" bestFit="1" customWidth="1"/>
    <col min="515" max="515" width="7.3984375" bestFit="1" customWidth="1"/>
    <col min="516" max="529" width="8.47265625" bestFit="1" customWidth="1"/>
    <col min="530" max="531" width="7.3984375" bestFit="1" customWidth="1"/>
    <col min="532" max="534" width="8.47265625" bestFit="1" customWidth="1"/>
    <col min="535" max="535" width="7.3984375" bestFit="1" customWidth="1"/>
    <col min="536" max="543" width="8.47265625" bestFit="1" customWidth="1"/>
    <col min="544" max="544" width="7.3984375" bestFit="1" customWidth="1"/>
    <col min="545" max="547" width="8.47265625" bestFit="1" customWidth="1"/>
    <col min="548" max="548" width="7.3984375" bestFit="1" customWidth="1"/>
    <col min="549" max="558" width="8.47265625" bestFit="1" customWidth="1"/>
    <col min="559" max="559" width="7.3984375" bestFit="1" customWidth="1"/>
    <col min="560" max="563" width="8.47265625" bestFit="1" customWidth="1"/>
    <col min="564" max="564" width="7.3984375" bestFit="1" customWidth="1"/>
    <col min="565" max="574" width="8.47265625" bestFit="1" customWidth="1"/>
    <col min="575" max="575" width="7.3984375" bestFit="1" customWidth="1"/>
    <col min="576" max="581" width="8.47265625" bestFit="1" customWidth="1"/>
    <col min="582" max="583" width="7.3984375" bestFit="1" customWidth="1"/>
    <col min="584" max="586" width="8.47265625" bestFit="1" customWidth="1"/>
    <col min="587" max="587" width="7.3984375" bestFit="1" customWidth="1"/>
    <col min="588" max="615" width="8.47265625" bestFit="1" customWidth="1"/>
    <col min="616" max="616" width="7.3984375" bestFit="1" customWidth="1"/>
    <col min="617" max="617" width="8.47265625" bestFit="1" customWidth="1"/>
    <col min="618" max="618" width="7.3984375" bestFit="1" customWidth="1"/>
    <col min="619" max="620" width="8.47265625" bestFit="1" customWidth="1"/>
    <col min="621" max="621" width="7.3984375" bestFit="1" customWidth="1"/>
    <col min="622" max="629" width="8.47265625" bestFit="1" customWidth="1"/>
    <col min="630" max="630" width="7.3984375" bestFit="1" customWidth="1"/>
    <col min="631" max="643" width="8.47265625" bestFit="1" customWidth="1"/>
    <col min="644" max="644" width="7.3984375" bestFit="1" customWidth="1"/>
    <col min="645" max="650" width="8.47265625" bestFit="1" customWidth="1"/>
    <col min="651" max="651" width="7.3984375" bestFit="1" customWidth="1"/>
    <col min="652" max="660" width="8.47265625" bestFit="1" customWidth="1"/>
    <col min="661" max="661" width="5.91796875" bestFit="1" customWidth="1"/>
    <col min="662" max="684" width="8.47265625" bestFit="1" customWidth="1"/>
    <col min="685" max="686" width="7.3984375" bestFit="1" customWidth="1"/>
    <col min="687" max="687" width="8.47265625" bestFit="1" customWidth="1"/>
    <col min="688" max="688" width="5.91796875" bestFit="1" customWidth="1"/>
    <col min="689" max="711" width="8.47265625" bestFit="1" customWidth="1"/>
    <col min="712" max="712" width="5.91796875" bestFit="1" customWidth="1"/>
    <col min="713" max="713" width="8.47265625" bestFit="1" customWidth="1"/>
    <col min="714" max="714" width="7.3984375" bestFit="1" customWidth="1"/>
    <col min="715" max="724" width="8.47265625" bestFit="1" customWidth="1"/>
    <col min="725" max="725" width="7.3984375" bestFit="1" customWidth="1"/>
    <col min="726" max="749" width="8.47265625" bestFit="1" customWidth="1"/>
    <col min="750" max="750" width="7.3984375" bestFit="1" customWidth="1"/>
    <col min="751" max="765" width="8.47265625" bestFit="1" customWidth="1"/>
    <col min="766" max="766" width="7.3984375" bestFit="1" customWidth="1"/>
    <col min="767" max="779" width="8.47265625" bestFit="1" customWidth="1"/>
    <col min="780" max="781" width="7.3984375" bestFit="1" customWidth="1"/>
    <col min="782" max="795" width="8.47265625" bestFit="1" customWidth="1"/>
    <col min="796" max="796" width="7.3984375" bestFit="1" customWidth="1"/>
    <col min="797" max="815" width="8.47265625" bestFit="1" customWidth="1"/>
    <col min="816" max="816" width="7.3984375" bestFit="1" customWidth="1"/>
    <col min="817" max="832" width="8.47265625" bestFit="1" customWidth="1"/>
    <col min="833" max="833" width="7.3984375" bestFit="1" customWidth="1"/>
    <col min="834" max="837" width="8.47265625" bestFit="1" customWidth="1"/>
    <col min="838" max="838" width="7.3984375" bestFit="1" customWidth="1"/>
    <col min="839" max="840" width="8.47265625" bestFit="1" customWidth="1"/>
    <col min="841" max="841" width="7.3984375" bestFit="1" customWidth="1"/>
    <col min="842" max="854" width="8.47265625" bestFit="1" customWidth="1"/>
    <col min="855" max="855" width="5.91796875" bestFit="1" customWidth="1"/>
    <col min="856" max="861" width="8.47265625" bestFit="1" customWidth="1"/>
    <col min="862" max="862" width="7.3984375" bestFit="1" customWidth="1"/>
    <col min="863" max="873" width="8.47265625" bestFit="1" customWidth="1"/>
    <col min="874" max="874" width="5.91796875" bestFit="1" customWidth="1"/>
    <col min="875" max="875" width="7.3984375" bestFit="1" customWidth="1"/>
    <col min="876" max="876" width="8.47265625" bestFit="1" customWidth="1"/>
    <col min="877" max="877" width="7.3984375" bestFit="1" customWidth="1"/>
    <col min="878" max="891" width="8.47265625" bestFit="1" customWidth="1"/>
    <col min="892" max="892" width="7.3984375" bestFit="1" customWidth="1"/>
    <col min="893" max="904" width="8.47265625" bestFit="1" customWidth="1"/>
    <col min="905" max="905" width="5.91796875" bestFit="1" customWidth="1"/>
    <col min="906" max="911" width="8.47265625" bestFit="1" customWidth="1"/>
    <col min="912" max="912" width="7.3984375" bestFit="1" customWidth="1"/>
    <col min="913" max="962" width="8.47265625" bestFit="1" customWidth="1"/>
    <col min="963" max="963" width="7.3984375" bestFit="1" customWidth="1"/>
    <col min="964" max="974" width="8.47265625" bestFit="1" customWidth="1"/>
    <col min="975" max="976" width="7.3984375" bestFit="1" customWidth="1"/>
    <col min="977" max="977" width="8.47265625" bestFit="1" customWidth="1"/>
    <col min="978" max="978" width="7.3984375" bestFit="1" customWidth="1"/>
    <col min="979" max="984" width="8.47265625" bestFit="1" customWidth="1"/>
    <col min="985" max="985" width="7.3984375" bestFit="1" customWidth="1"/>
    <col min="986" max="1000" width="8.47265625" bestFit="1" customWidth="1"/>
    <col min="1001" max="1001" width="7.3984375" bestFit="1" customWidth="1"/>
    <col min="1002" max="1013" width="8.47265625" bestFit="1" customWidth="1"/>
    <col min="1014" max="1014" width="7.3984375" bestFit="1" customWidth="1"/>
    <col min="1015" max="1018" width="8.47265625" bestFit="1" customWidth="1"/>
    <col min="1019" max="1019" width="7.3984375" bestFit="1" customWidth="1"/>
    <col min="1020" max="1031" width="8.47265625" bestFit="1" customWidth="1"/>
    <col min="1032" max="1032" width="5.91796875" bestFit="1" customWidth="1"/>
    <col min="1033" max="1047" width="8.47265625" bestFit="1" customWidth="1"/>
    <col min="1048" max="1048" width="7.3984375" bestFit="1" customWidth="1"/>
    <col min="1049" max="1059" width="8.47265625" bestFit="1" customWidth="1"/>
    <col min="1060" max="1061" width="7.3984375" bestFit="1" customWidth="1"/>
    <col min="1062" max="1079" width="8.47265625" bestFit="1" customWidth="1"/>
    <col min="1080" max="1080" width="7.3984375" bestFit="1" customWidth="1"/>
    <col min="1081" max="1089" width="8.47265625" bestFit="1" customWidth="1"/>
    <col min="1090" max="1090" width="7.3984375" bestFit="1" customWidth="1"/>
    <col min="1091" max="1093" width="8.47265625" bestFit="1" customWidth="1"/>
    <col min="1094" max="1095" width="7.3984375" bestFit="1" customWidth="1"/>
    <col min="1096" max="1099" width="8.47265625" bestFit="1" customWidth="1"/>
    <col min="1100" max="1100" width="7.3984375" bestFit="1" customWidth="1"/>
    <col min="1101" max="1108" width="8.47265625" bestFit="1" customWidth="1"/>
    <col min="1109" max="1109" width="7.3984375" bestFit="1" customWidth="1"/>
    <col min="1110" max="1111" width="8.47265625" bestFit="1" customWidth="1"/>
    <col min="1112" max="1113" width="7.3984375" bestFit="1" customWidth="1"/>
    <col min="1114" max="1129" width="8.47265625" bestFit="1" customWidth="1"/>
    <col min="1130" max="1131" width="7.3984375" bestFit="1" customWidth="1"/>
    <col min="1132" max="1132" width="8.47265625" bestFit="1" customWidth="1"/>
    <col min="1133" max="1133" width="7.3984375" bestFit="1" customWidth="1"/>
    <col min="1134" max="1166" width="8.47265625" bestFit="1" customWidth="1"/>
    <col min="1167" max="1167" width="7.3984375" bestFit="1" customWidth="1"/>
    <col min="1168" max="1168" width="8.47265625" bestFit="1" customWidth="1"/>
    <col min="1169" max="1169" width="7.3984375" bestFit="1" customWidth="1"/>
    <col min="1170" max="1171" width="8.47265625" bestFit="1" customWidth="1"/>
    <col min="1172" max="1172" width="5.24609375" bestFit="1" customWidth="1"/>
    <col min="1173" max="1173" width="10.625" bestFit="1" customWidth="1"/>
  </cols>
  <sheetData>
    <row r="3" spans="1:2" x14ac:dyDescent="0.2">
      <c r="A3" s="21" t="s">
        <v>5374</v>
      </c>
      <c r="B3" t="s">
        <v>5396</v>
      </c>
    </row>
    <row r="4" spans="1:2" x14ac:dyDescent="0.2">
      <c r="A4">
        <v>18</v>
      </c>
      <c r="B4" s="12">
        <v>22539.556499999999</v>
      </c>
    </row>
    <row r="5" spans="1:2" x14ac:dyDescent="0.2">
      <c r="A5">
        <v>19</v>
      </c>
      <c r="B5" s="12">
        <v>26436.838461538464</v>
      </c>
    </row>
    <row r="6" spans="1:2" x14ac:dyDescent="0.2">
      <c r="A6">
        <v>20</v>
      </c>
      <c r="B6" s="12">
        <v>23933.688571428567</v>
      </c>
    </row>
    <row r="7" spans="1:2" x14ac:dyDescent="0.2">
      <c r="A7">
        <v>21</v>
      </c>
      <c r="B7" s="12">
        <v>16919.117142857143</v>
      </c>
    </row>
    <row r="8" spans="1:2" x14ac:dyDescent="0.2">
      <c r="A8">
        <v>22</v>
      </c>
      <c r="B8" s="12">
        <v>30026.68153846154</v>
      </c>
    </row>
    <row r="9" spans="1:2" x14ac:dyDescent="0.2">
      <c r="A9">
        <v>23</v>
      </c>
      <c r="B9" s="12">
        <v>26061.338235294115</v>
      </c>
    </row>
    <row r="10" spans="1:2" x14ac:dyDescent="0.2">
      <c r="A10">
        <v>24</v>
      </c>
      <c r="B10" s="12">
        <v>25858.908571428568</v>
      </c>
    </row>
    <row r="11" spans="1:2" x14ac:dyDescent="0.2">
      <c r="A11">
        <v>25</v>
      </c>
      <c r="B11" s="12">
        <v>24760.697333333334</v>
      </c>
    </row>
    <row r="12" spans="1:2" x14ac:dyDescent="0.2">
      <c r="A12">
        <v>26</v>
      </c>
      <c r="B12" s="12">
        <v>17566.632857142857</v>
      </c>
    </row>
    <row r="13" spans="1:2" x14ac:dyDescent="0.2">
      <c r="A13">
        <v>27</v>
      </c>
      <c r="B13" s="12">
        <v>24531.522499999999</v>
      </c>
    </row>
    <row r="14" spans="1:2" x14ac:dyDescent="0.2">
      <c r="A14">
        <v>28</v>
      </c>
      <c r="B14" s="12">
        <v>24778.54</v>
      </c>
    </row>
    <row r="15" spans="1:2" x14ac:dyDescent="0.2">
      <c r="A15">
        <v>29</v>
      </c>
      <c r="B15" s="12">
        <v>23141.134000000005</v>
      </c>
    </row>
    <row r="16" spans="1:2" x14ac:dyDescent="0.2">
      <c r="A16">
        <v>30</v>
      </c>
      <c r="B16" s="12">
        <v>24691.638076923082</v>
      </c>
    </row>
    <row r="17" spans="1:2" x14ac:dyDescent="0.2">
      <c r="A17">
        <v>31</v>
      </c>
      <c r="B17" s="12">
        <v>21467.709374999999</v>
      </c>
    </row>
    <row r="18" spans="1:2" x14ac:dyDescent="0.2">
      <c r="A18">
        <v>32</v>
      </c>
      <c r="B18" s="12">
        <v>26324.967391304344</v>
      </c>
    </row>
    <row r="19" spans="1:2" x14ac:dyDescent="0.2">
      <c r="A19">
        <v>33</v>
      </c>
      <c r="B19" s="12">
        <v>21821.586111111115</v>
      </c>
    </row>
    <row r="20" spans="1:2" x14ac:dyDescent="0.2">
      <c r="A20">
        <v>34</v>
      </c>
      <c r="B20" s="12">
        <v>21448.922000000002</v>
      </c>
    </row>
    <row r="21" spans="1:2" x14ac:dyDescent="0.2">
      <c r="A21">
        <v>35</v>
      </c>
      <c r="B21" s="12">
        <v>24624.51272727273</v>
      </c>
    </row>
    <row r="22" spans="1:2" x14ac:dyDescent="0.2">
      <c r="A22">
        <v>36</v>
      </c>
      <c r="B22" s="12">
        <v>24621.727333333332</v>
      </c>
    </row>
    <row r="23" spans="1:2" x14ac:dyDescent="0.2">
      <c r="A23">
        <v>37</v>
      </c>
      <c r="B23" s="12">
        <v>25465.101071428566</v>
      </c>
    </row>
    <row r="24" spans="1:2" x14ac:dyDescent="0.2">
      <c r="A24">
        <v>38</v>
      </c>
      <c r="B24" s="12">
        <v>22678.245454545453</v>
      </c>
    </row>
    <row r="25" spans="1:2" x14ac:dyDescent="0.2">
      <c r="A25">
        <v>39</v>
      </c>
      <c r="B25" s="12">
        <v>23734.128421052632</v>
      </c>
    </row>
    <row r="26" spans="1:2" x14ac:dyDescent="0.2">
      <c r="A26">
        <v>40</v>
      </c>
      <c r="B26" s="12">
        <v>22922.769047619047</v>
      </c>
    </row>
    <row r="27" spans="1:2" x14ac:dyDescent="0.2">
      <c r="A27">
        <v>41</v>
      </c>
      <c r="B27" s="12">
        <v>24756.251250000001</v>
      </c>
    </row>
    <row r="28" spans="1:2" x14ac:dyDescent="0.2">
      <c r="A28">
        <v>42</v>
      </c>
      <c r="B28" s="12">
        <v>23455.924999999999</v>
      </c>
    </row>
    <row r="29" spans="1:2" x14ac:dyDescent="0.2">
      <c r="A29">
        <v>43</v>
      </c>
      <c r="B29" s="12">
        <v>24065.000625000004</v>
      </c>
    </row>
    <row r="30" spans="1:2" x14ac:dyDescent="0.2">
      <c r="A30">
        <v>44</v>
      </c>
      <c r="B30" s="12">
        <v>27490.174000000006</v>
      </c>
    </row>
    <row r="31" spans="1:2" x14ac:dyDescent="0.2">
      <c r="A31">
        <v>45</v>
      </c>
      <c r="B31" s="12">
        <v>26557.87470588235</v>
      </c>
    </row>
    <row r="32" spans="1:2" x14ac:dyDescent="0.2">
      <c r="A32">
        <v>46</v>
      </c>
      <c r="B32" s="12">
        <v>26670.996896551726</v>
      </c>
    </row>
    <row r="33" spans="1:2" x14ac:dyDescent="0.2">
      <c r="A33">
        <v>47</v>
      </c>
      <c r="B33" s="12">
        <v>25828.49</v>
      </c>
    </row>
    <row r="34" spans="1:2" x14ac:dyDescent="0.2">
      <c r="A34">
        <v>48</v>
      </c>
      <c r="B34" s="12">
        <v>20761.921470588237</v>
      </c>
    </row>
    <row r="35" spans="1:2" x14ac:dyDescent="0.2">
      <c r="A35">
        <v>49</v>
      </c>
      <c r="B35" s="12">
        <v>20960.9604</v>
      </c>
    </row>
    <row r="36" spans="1:2" x14ac:dyDescent="0.2">
      <c r="A36">
        <v>50</v>
      </c>
      <c r="B36" s="12">
        <v>20349.571282051278</v>
      </c>
    </row>
    <row r="37" spans="1:2" x14ac:dyDescent="0.2">
      <c r="A37">
        <v>51</v>
      </c>
      <c r="B37" s="12">
        <v>21568.303421052628</v>
      </c>
    </row>
    <row r="38" spans="1:2" x14ac:dyDescent="0.2">
      <c r="A38">
        <v>52</v>
      </c>
      <c r="B38" s="12">
        <v>20113.094523809523</v>
      </c>
    </row>
    <row r="39" spans="1:2" x14ac:dyDescent="0.2">
      <c r="A39">
        <v>53</v>
      </c>
      <c r="B39" s="12">
        <v>17933.103255813952</v>
      </c>
    </row>
    <row r="40" spans="1:2" x14ac:dyDescent="0.2">
      <c r="A40">
        <v>54</v>
      </c>
      <c r="B40" s="12">
        <v>19614.843571428577</v>
      </c>
    </row>
    <row r="41" spans="1:2" x14ac:dyDescent="0.2">
      <c r="A41">
        <v>55</v>
      </c>
      <c r="B41" s="12">
        <v>19465.857804878047</v>
      </c>
    </row>
    <row r="42" spans="1:2" x14ac:dyDescent="0.2">
      <c r="A42">
        <v>56</v>
      </c>
      <c r="B42" s="12">
        <v>18046.456744186049</v>
      </c>
    </row>
    <row r="43" spans="1:2" x14ac:dyDescent="0.2">
      <c r="A43">
        <v>57</v>
      </c>
      <c r="B43" s="12">
        <v>17889.45</v>
      </c>
    </row>
    <row r="44" spans="1:2" x14ac:dyDescent="0.2">
      <c r="A44">
        <v>58</v>
      </c>
      <c r="B44" s="12">
        <v>15440.13075</v>
      </c>
    </row>
    <row r="45" spans="1:2" x14ac:dyDescent="0.2">
      <c r="A45">
        <v>59</v>
      </c>
      <c r="B45" s="12">
        <v>18805.668260869566</v>
      </c>
    </row>
    <row r="46" spans="1:2" x14ac:dyDescent="0.2">
      <c r="A46">
        <v>60</v>
      </c>
      <c r="B46" s="12">
        <v>21595.937083333327</v>
      </c>
    </row>
    <row r="47" spans="1:2" x14ac:dyDescent="0.2">
      <c r="A47">
        <v>61</v>
      </c>
      <c r="B47" s="12">
        <v>22024.457391304342</v>
      </c>
    </row>
    <row r="48" spans="1:2" x14ac:dyDescent="0.2">
      <c r="A48">
        <v>62</v>
      </c>
      <c r="B48" s="12">
        <v>19325.295454545456</v>
      </c>
    </row>
    <row r="49" spans="1:2" x14ac:dyDescent="0.2">
      <c r="A49">
        <v>63</v>
      </c>
      <c r="B49" s="12">
        <v>19904.59304347826</v>
      </c>
    </row>
    <row r="50" spans="1:2" x14ac:dyDescent="0.2">
      <c r="A50">
        <v>64</v>
      </c>
      <c r="B50" s="12">
        <v>22631.465</v>
      </c>
    </row>
    <row r="51" spans="1:2" x14ac:dyDescent="0.2">
      <c r="A51">
        <v>65</v>
      </c>
      <c r="B51" s="12">
        <v>29330.98</v>
      </c>
    </row>
    <row r="52" spans="1:2" x14ac:dyDescent="0.2">
      <c r="A52" t="s">
        <v>5379</v>
      </c>
      <c r="B52" s="12" t="e">
        <v>#N/A</v>
      </c>
    </row>
    <row r="53" spans="1:2" x14ac:dyDescent="0.2">
      <c r="A53" t="s">
        <v>5380</v>
      </c>
      <c r="B53" s="12" t="e">
        <v>#N/A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6F90-6C1D-5D4B-B2DF-47BA34FF0CFC}">
  <dimension ref="A2:G51"/>
  <sheetViews>
    <sheetView topLeftCell="B42" zoomScaleNormal="150" zoomScaleSheetLayoutView="100" workbookViewId="0">
      <selection activeCell="K58" sqref="K58"/>
    </sheetView>
  </sheetViews>
  <sheetFormatPr defaultRowHeight="15" x14ac:dyDescent="0.2"/>
  <cols>
    <col min="1" max="1" width="14.796875" customWidth="1"/>
    <col min="2" max="2" width="12.23828125" customWidth="1"/>
    <col min="3" max="3" width="12.77734375" customWidth="1"/>
    <col min="4" max="4" width="10.625" customWidth="1"/>
    <col min="5" max="5" width="12.23828125" bestFit="1" customWidth="1"/>
    <col min="6" max="6" width="5.24609375" bestFit="1" customWidth="1"/>
    <col min="7" max="9" width="10.625" bestFit="1" customWidth="1"/>
    <col min="10" max="10" width="5.37890625" bestFit="1" customWidth="1"/>
    <col min="11" max="11" width="4.4375" bestFit="1" customWidth="1"/>
    <col min="12" max="22" width="5.37890625" bestFit="1" customWidth="1"/>
    <col min="23" max="23" width="4.4375" bestFit="1" customWidth="1"/>
    <col min="24" max="40" width="5.37890625" bestFit="1" customWidth="1"/>
    <col min="41" max="41" width="4.4375" bestFit="1" customWidth="1"/>
    <col min="42" max="44" width="5.37890625" bestFit="1" customWidth="1"/>
    <col min="45" max="45" width="4.4375" bestFit="1" customWidth="1"/>
    <col min="46" max="49" width="5.37890625" bestFit="1" customWidth="1"/>
    <col min="50" max="50" width="4.4375" bestFit="1" customWidth="1"/>
    <col min="51" max="55" width="5.37890625" bestFit="1" customWidth="1"/>
    <col min="56" max="56" width="4.4375" bestFit="1" customWidth="1"/>
    <col min="57" max="62" width="5.37890625" bestFit="1" customWidth="1"/>
    <col min="63" max="63" width="4.4375" bestFit="1" customWidth="1"/>
    <col min="64" max="67" width="5.37890625" bestFit="1" customWidth="1"/>
    <col min="68" max="68" width="4.4375" bestFit="1" customWidth="1"/>
    <col min="69" max="69" width="5.37890625" bestFit="1" customWidth="1"/>
    <col min="70" max="70" width="6.45703125" bestFit="1" customWidth="1"/>
    <col min="71" max="84" width="5.37890625" bestFit="1" customWidth="1"/>
    <col min="85" max="85" width="6.45703125" bestFit="1" customWidth="1"/>
    <col min="86" max="86" width="4.4375" bestFit="1" customWidth="1"/>
    <col min="87" max="89" width="5.37890625" bestFit="1" customWidth="1"/>
    <col min="90" max="90" width="4.4375" bestFit="1" customWidth="1"/>
    <col min="91" max="92" width="5.37890625" bestFit="1" customWidth="1"/>
    <col min="93" max="93" width="6.45703125" bestFit="1" customWidth="1"/>
    <col min="94" max="94" width="4.4375" bestFit="1" customWidth="1"/>
    <col min="95" max="98" width="5.37890625" bestFit="1" customWidth="1"/>
    <col min="99" max="99" width="4.4375" bestFit="1" customWidth="1"/>
    <col min="100" max="102" width="5.37890625" bestFit="1" customWidth="1"/>
    <col min="103" max="103" width="4.4375" bestFit="1" customWidth="1"/>
    <col min="104" max="106" width="5.37890625" bestFit="1" customWidth="1"/>
    <col min="107" max="107" width="4.4375" bestFit="1" customWidth="1"/>
    <col min="108" max="109" width="5.37890625" bestFit="1" customWidth="1"/>
    <col min="110" max="110" width="6.45703125" bestFit="1" customWidth="1"/>
    <col min="111" max="111" width="5.37890625" bestFit="1" customWidth="1"/>
    <col min="112" max="112" width="4.4375" bestFit="1" customWidth="1"/>
    <col min="113" max="116" width="5.37890625" bestFit="1" customWidth="1"/>
    <col min="117" max="117" width="6.45703125" bestFit="1" customWidth="1"/>
    <col min="118" max="121" width="5.37890625" bestFit="1" customWidth="1"/>
    <col min="122" max="122" width="4.4375" bestFit="1" customWidth="1"/>
    <col min="123" max="123" width="5.37890625" bestFit="1" customWidth="1"/>
    <col min="124" max="124" width="4.4375" bestFit="1" customWidth="1"/>
    <col min="125" max="130" width="5.37890625" bestFit="1" customWidth="1"/>
    <col min="131" max="131" width="4.4375" bestFit="1" customWidth="1"/>
    <col min="132" max="132" width="5.37890625" bestFit="1" customWidth="1"/>
    <col min="133" max="133" width="6.45703125" bestFit="1" customWidth="1"/>
    <col min="134" max="139" width="5.37890625" bestFit="1" customWidth="1"/>
    <col min="140" max="140" width="4.4375" bestFit="1" customWidth="1"/>
    <col min="141" max="142" width="5.37890625" bestFit="1" customWidth="1"/>
    <col min="143" max="143" width="4.4375" bestFit="1" customWidth="1"/>
    <col min="144" max="147" width="5.37890625" bestFit="1" customWidth="1"/>
    <col min="148" max="148" width="6.45703125" bestFit="1" customWidth="1"/>
    <col min="149" max="158" width="5.37890625" bestFit="1" customWidth="1"/>
    <col min="159" max="159" width="6.45703125" bestFit="1" customWidth="1"/>
    <col min="160" max="163" width="5.37890625" bestFit="1" customWidth="1"/>
    <col min="164" max="164" width="2.82421875" bestFit="1" customWidth="1"/>
    <col min="165" max="168" width="5.37890625" bestFit="1" customWidth="1"/>
    <col min="169" max="169" width="6.45703125" bestFit="1" customWidth="1"/>
    <col min="170" max="176" width="5.37890625" bestFit="1" customWidth="1"/>
    <col min="177" max="177" width="4.4375" bestFit="1" customWidth="1"/>
    <col min="178" max="183" width="5.37890625" bestFit="1" customWidth="1"/>
    <col min="184" max="184" width="4.4375" bestFit="1" customWidth="1"/>
    <col min="185" max="186" width="5.37890625" bestFit="1" customWidth="1"/>
    <col min="187" max="187" width="6.45703125" bestFit="1" customWidth="1"/>
    <col min="188" max="194" width="5.37890625" bestFit="1" customWidth="1"/>
    <col min="195" max="195" width="4.4375" bestFit="1" customWidth="1"/>
    <col min="196" max="197" width="5.37890625" bestFit="1" customWidth="1"/>
    <col min="198" max="198" width="4.4375" bestFit="1" customWidth="1"/>
    <col min="199" max="199" width="6.45703125" bestFit="1" customWidth="1"/>
    <col min="200" max="202" width="5.37890625" bestFit="1" customWidth="1"/>
    <col min="203" max="203" width="6.45703125" bestFit="1" customWidth="1"/>
    <col min="204" max="204" width="4.4375" bestFit="1" customWidth="1"/>
    <col min="205" max="208" width="5.37890625" bestFit="1" customWidth="1"/>
    <col min="209" max="209" width="6.45703125" bestFit="1" customWidth="1"/>
    <col min="210" max="210" width="5.37890625" bestFit="1" customWidth="1"/>
    <col min="211" max="211" width="4.4375" bestFit="1" customWidth="1"/>
    <col min="212" max="213" width="5.37890625" bestFit="1" customWidth="1"/>
    <col min="214" max="214" width="4.4375" bestFit="1" customWidth="1"/>
    <col min="215" max="215" width="6.45703125" bestFit="1" customWidth="1"/>
    <col min="216" max="224" width="5.37890625" bestFit="1" customWidth="1"/>
    <col min="225" max="225" width="4.4375" bestFit="1" customWidth="1"/>
    <col min="226" max="226" width="5.37890625" bestFit="1" customWidth="1"/>
    <col min="227" max="227" width="6.45703125" bestFit="1" customWidth="1"/>
    <col min="228" max="229" width="5.37890625" bestFit="1" customWidth="1"/>
    <col min="230" max="230" width="4.4375" bestFit="1" customWidth="1"/>
    <col min="231" max="235" width="5.37890625" bestFit="1" customWidth="1"/>
    <col min="236" max="236" width="4.4375" bestFit="1" customWidth="1"/>
    <col min="237" max="242" width="5.37890625" bestFit="1" customWidth="1"/>
    <col min="243" max="243" width="4.4375" bestFit="1" customWidth="1"/>
    <col min="244" max="250" width="5.37890625" bestFit="1" customWidth="1"/>
    <col min="251" max="251" width="4.4375" bestFit="1" customWidth="1"/>
    <col min="252" max="254" width="5.37890625" bestFit="1" customWidth="1"/>
    <col min="255" max="255" width="4.4375" bestFit="1" customWidth="1"/>
    <col min="256" max="257" width="5.37890625" bestFit="1" customWidth="1"/>
    <col min="258" max="258" width="6.45703125" bestFit="1" customWidth="1"/>
    <col min="259" max="259" width="5.37890625" bestFit="1" customWidth="1"/>
    <col min="260" max="260" width="4.4375" bestFit="1" customWidth="1"/>
    <col min="261" max="261" width="5.37890625" bestFit="1" customWidth="1"/>
    <col min="262" max="262" width="4.4375" bestFit="1" customWidth="1"/>
    <col min="263" max="263" width="5.37890625" bestFit="1" customWidth="1"/>
    <col min="264" max="264" width="6.45703125" bestFit="1" customWidth="1"/>
    <col min="265" max="267" width="5.37890625" bestFit="1" customWidth="1"/>
    <col min="268" max="268" width="4.4375" bestFit="1" customWidth="1"/>
    <col min="269" max="269" width="6.45703125" bestFit="1" customWidth="1"/>
    <col min="270" max="272" width="5.37890625" bestFit="1" customWidth="1"/>
    <col min="273" max="273" width="4.4375" bestFit="1" customWidth="1"/>
    <col min="274" max="279" width="5.37890625" bestFit="1" customWidth="1"/>
    <col min="280" max="280" width="6.45703125" bestFit="1" customWidth="1"/>
    <col min="281" max="282" width="5.37890625" bestFit="1" customWidth="1"/>
    <col min="283" max="283" width="2.82421875" bestFit="1" customWidth="1"/>
    <col min="284" max="287" width="5.37890625" bestFit="1" customWidth="1"/>
    <col min="288" max="288" width="4.4375" bestFit="1" customWidth="1"/>
    <col min="289" max="289" width="5.37890625" bestFit="1" customWidth="1"/>
    <col min="290" max="290" width="6.45703125" bestFit="1" customWidth="1"/>
    <col min="291" max="291" width="5.37890625" bestFit="1" customWidth="1"/>
    <col min="292" max="292" width="4.4375" bestFit="1" customWidth="1"/>
    <col min="293" max="295" width="5.37890625" bestFit="1" customWidth="1"/>
    <col min="296" max="296" width="4.4375" bestFit="1" customWidth="1"/>
    <col min="297" max="304" width="5.37890625" bestFit="1" customWidth="1"/>
    <col min="305" max="305" width="6.45703125" bestFit="1" customWidth="1"/>
    <col min="306" max="308" width="5.37890625" bestFit="1" customWidth="1"/>
    <col min="309" max="309" width="4.4375" bestFit="1" customWidth="1"/>
    <col min="310" max="313" width="5.37890625" bestFit="1" customWidth="1"/>
    <col min="314" max="314" width="6.45703125" bestFit="1" customWidth="1"/>
    <col min="315" max="318" width="5.37890625" bestFit="1" customWidth="1"/>
    <col min="319" max="319" width="4.4375" bestFit="1" customWidth="1"/>
    <col min="320" max="321" width="5.37890625" bestFit="1" customWidth="1"/>
    <col min="322" max="322" width="6.45703125" bestFit="1" customWidth="1"/>
    <col min="323" max="326" width="5.37890625" bestFit="1" customWidth="1"/>
    <col min="327" max="327" width="2.82421875" bestFit="1" customWidth="1"/>
    <col min="328" max="329" width="5.37890625" bestFit="1" customWidth="1"/>
    <col min="330" max="330" width="6.45703125" bestFit="1" customWidth="1"/>
    <col min="331" max="331" width="4.4375" bestFit="1" customWidth="1"/>
    <col min="332" max="335" width="5.37890625" bestFit="1" customWidth="1"/>
    <col min="336" max="336" width="4.4375" bestFit="1" customWidth="1"/>
    <col min="337" max="338" width="5.37890625" bestFit="1" customWidth="1"/>
    <col min="339" max="339" width="6.45703125" bestFit="1" customWidth="1"/>
    <col min="340" max="340" width="4.4375" bestFit="1" customWidth="1"/>
    <col min="341" max="344" width="5.37890625" bestFit="1" customWidth="1"/>
    <col min="345" max="345" width="4.4375" bestFit="1" customWidth="1"/>
    <col min="346" max="347" width="5.37890625" bestFit="1" customWidth="1"/>
    <col min="348" max="348" width="6.45703125" bestFit="1" customWidth="1"/>
    <col min="349" max="353" width="5.37890625" bestFit="1" customWidth="1"/>
    <col min="354" max="354" width="4.4375" bestFit="1" customWidth="1"/>
    <col min="355" max="355" width="5.37890625" bestFit="1" customWidth="1"/>
    <col min="356" max="356" width="6.45703125" bestFit="1" customWidth="1"/>
    <col min="357" max="357" width="5.37890625" bestFit="1" customWidth="1"/>
    <col min="358" max="358" width="4.4375" bestFit="1" customWidth="1"/>
    <col min="359" max="361" width="5.37890625" bestFit="1" customWidth="1"/>
    <col min="362" max="362" width="4.4375" bestFit="1" customWidth="1"/>
    <col min="363" max="364" width="5.37890625" bestFit="1" customWidth="1"/>
    <col min="365" max="365" width="6.45703125" bestFit="1" customWidth="1"/>
    <col min="366" max="368" width="5.37890625" bestFit="1" customWidth="1"/>
    <col min="369" max="369" width="4.4375" bestFit="1" customWidth="1"/>
    <col min="370" max="372" width="5.37890625" bestFit="1" customWidth="1"/>
    <col min="373" max="373" width="2.82421875" bestFit="1" customWidth="1"/>
    <col min="374" max="375" width="5.37890625" bestFit="1" customWidth="1"/>
    <col min="376" max="376" width="6.45703125" bestFit="1" customWidth="1"/>
    <col min="377" max="377" width="5.37890625" bestFit="1" customWidth="1"/>
    <col min="378" max="378" width="4.4375" bestFit="1" customWidth="1"/>
    <col min="379" max="381" width="5.37890625" bestFit="1" customWidth="1"/>
    <col min="382" max="382" width="4.4375" bestFit="1" customWidth="1"/>
    <col min="383" max="383" width="6.45703125" bestFit="1" customWidth="1"/>
    <col min="384" max="386" width="5.37890625" bestFit="1" customWidth="1"/>
    <col min="387" max="387" width="4.4375" bestFit="1" customWidth="1"/>
    <col min="388" max="393" width="5.37890625" bestFit="1" customWidth="1"/>
    <col min="394" max="394" width="4.4375" bestFit="1" customWidth="1"/>
    <col min="395" max="395" width="6.45703125" bestFit="1" customWidth="1"/>
    <col min="396" max="404" width="5.37890625" bestFit="1" customWidth="1"/>
    <col min="405" max="405" width="4.4375" bestFit="1" customWidth="1"/>
    <col min="406" max="406" width="6.45703125" bestFit="1" customWidth="1"/>
    <col min="407" max="407" width="5.37890625" bestFit="1" customWidth="1"/>
    <col min="408" max="408" width="4.4375" bestFit="1" customWidth="1"/>
    <col min="409" max="412" width="5.37890625" bestFit="1" customWidth="1"/>
    <col min="413" max="413" width="6.45703125" bestFit="1" customWidth="1"/>
    <col min="414" max="419" width="5.37890625" bestFit="1" customWidth="1"/>
    <col min="420" max="420" width="6.45703125" bestFit="1" customWidth="1"/>
    <col min="421" max="421" width="2.82421875" bestFit="1" customWidth="1"/>
    <col min="422" max="425" width="5.37890625" bestFit="1" customWidth="1"/>
    <col min="426" max="426" width="4.4375" bestFit="1" customWidth="1"/>
    <col min="427" max="429" width="5.37890625" bestFit="1" customWidth="1"/>
    <col min="430" max="430" width="6.45703125" bestFit="1" customWidth="1"/>
    <col min="431" max="431" width="5.37890625" bestFit="1" customWidth="1"/>
    <col min="432" max="432" width="4.4375" bestFit="1" customWidth="1"/>
    <col min="433" max="434" width="5.37890625" bestFit="1" customWidth="1"/>
    <col min="435" max="435" width="4.4375" bestFit="1" customWidth="1"/>
    <col min="436" max="436" width="5.37890625" bestFit="1" customWidth="1"/>
    <col min="437" max="437" width="6.45703125" bestFit="1" customWidth="1"/>
    <col min="438" max="438" width="4.4375" bestFit="1" customWidth="1"/>
    <col min="439" max="445" width="5.37890625" bestFit="1" customWidth="1"/>
    <col min="446" max="446" width="6.45703125" bestFit="1" customWidth="1"/>
    <col min="447" max="447" width="4.4375" bestFit="1" customWidth="1"/>
    <col min="448" max="452" width="5.37890625" bestFit="1" customWidth="1"/>
    <col min="453" max="453" width="4.4375" bestFit="1" customWidth="1"/>
    <col min="454" max="456" width="5.37890625" bestFit="1" customWidth="1"/>
    <col min="457" max="457" width="6.45703125" bestFit="1" customWidth="1"/>
    <col min="458" max="461" width="5.37890625" bestFit="1" customWidth="1"/>
    <col min="462" max="462" width="4.4375" bestFit="1" customWidth="1"/>
    <col min="463" max="466" width="5.37890625" bestFit="1" customWidth="1"/>
    <col min="467" max="467" width="4.4375" bestFit="1" customWidth="1"/>
    <col min="468" max="468" width="6.45703125" bestFit="1" customWidth="1"/>
    <col min="469" max="473" width="5.37890625" bestFit="1" customWidth="1"/>
    <col min="474" max="474" width="6.45703125" bestFit="1" customWidth="1"/>
    <col min="475" max="475" width="5.37890625" bestFit="1" customWidth="1"/>
    <col min="476" max="476" width="4.4375" bestFit="1" customWidth="1"/>
    <col min="477" max="481" width="5.37890625" bestFit="1" customWidth="1"/>
    <col min="482" max="482" width="6.45703125" bestFit="1" customWidth="1"/>
    <col min="483" max="486" width="5.37890625" bestFit="1" customWidth="1"/>
    <col min="487" max="487" width="4.4375" bestFit="1" customWidth="1"/>
    <col min="488" max="489" width="5.37890625" bestFit="1" customWidth="1"/>
    <col min="490" max="490" width="6.45703125" bestFit="1" customWidth="1"/>
    <col min="491" max="491" width="5.37890625" bestFit="1" customWidth="1"/>
    <col min="492" max="492" width="4.4375" bestFit="1" customWidth="1"/>
    <col min="493" max="495" width="5.37890625" bestFit="1" customWidth="1"/>
    <col min="496" max="496" width="6.45703125" bestFit="1" customWidth="1"/>
    <col min="497" max="497" width="4.4375" bestFit="1" customWidth="1"/>
    <col min="498" max="502" width="5.37890625" bestFit="1" customWidth="1"/>
    <col min="503" max="503" width="4.4375" bestFit="1" customWidth="1"/>
    <col min="504" max="504" width="5.37890625" bestFit="1" customWidth="1"/>
    <col min="505" max="505" width="6.45703125" bestFit="1" customWidth="1"/>
    <col min="506" max="506" width="4.4375" bestFit="1" customWidth="1"/>
    <col min="507" max="508" width="5.37890625" bestFit="1" customWidth="1"/>
    <col min="509" max="509" width="2.82421875" bestFit="1" customWidth="1"/>
    <col min="510" max="511" width="5.37890625" bestFit="1" customWidth="1"/>
    <col min="512" max="512" width="6.45703125" bestFit="1" customWidth="1"/>
    <col min="513" max="513" width="4.4375" bestFit="1" customWidth="1"/>
    <col min="514" max="517" width="5.37890625" bestFit="1" customWidth="1"/>
    <col min="518" max="518" width="4.4375" bestFit="1" customWidth="1"/>
    <col min="519" max="519" width="6.45703125" bestFit="1" customWidth="1"/>
    <col min="520" max="521" width="5.37890625" bestFit="1" customWidth="1"/>
    <col min="522" max="522" width="4.4375" bestFit="1" customWidth="1"/>
    <col min="523" max="525" width="5.37890625" bestFit="1" customWidth="1"/>
    <col min="526" max="526" width="4.4375" bestFit="1" customWidth="1"/>
    <col min="527" max="527" width="6.45703125" bestFit="1" customWidth="1"/>
    <col min="528" max="528" width="4.4375" bestFit="1" customWidth="1"/>
    <col min="529" max="530" width="5.37890625" bestFit="1" customWidth="1"/>
    <col min="531" max="531" width="4.4375" bestFit="1" customWidth="1"/>
    <col min="532" max="532" width="5.37890625" bestFit="1" customWidth="1"/>
    <col min="533" max="533" width="6.45703125" bestFit="1" customWidth="1"/>
    <col min="534" max="534" width="4.4375" bestFit="1" customWidth="1"/>
    <col min="535" max="538" width="5.37890625" bestFit="1" customWidth="1"/>
    <col min="539" max="539" width="4.4375" bestFit="1" customWidth="1"/>
    <col min="540" max="541" width="5.37890625" bestFit="1" customWidth="1"/>
    <col min="542" max="542" width="6.45703125" bestFit="1" customWidth="1"/>
    <col min="543" max="543" width="4.4375" bestFit="1" customWidth="1"/>
    <col min="544" max="547" width="5.37890625" bestFit="1" customWidth="1"/>
    <col min="548" max="548" width="2.82421875" bestFit="1" customWidth="1"/>
    <col min="549" max="549" width="6.45703125" bestFit="1" customWidth="1"/>
    <col min="550" max="552" width="5.37890625" bestFit="1" customWidth="1"/>
    <col min="553" max="553" width="4.4375" bestFit="1" customWidth="1"/>
    <col min="554" max="555" width="5.37890625" bestFit="1" customWidth="1"/>
    <col min="556" max="556" width="4.4375" bestFit="1" customWidth="1"/>
    <col min="557" max="557" width="6.45703125" bestFit="1" customWidth="1"/>
    <col min="558" max="560" width="5.37890625" bestFit="1" customWidth="1"/>
    <col min="561" max="561" width="4.4375" bestFit="1" customWidth="1"/>
    <col min="562" max="564" width="5.37890625" bestFit="1" customWidth="1"/>
    <col min="565" max="565" width="4.4375" bestFit="1" customWidth="1"/>
    <col min="566" max="566" width="6.45703125" bestFit="1" customWidth="1"/>
    <col min="567" max="569" width="5.37890625" bestFit="1" customWidth="1"/>
    <col min="570" max="570" width="4.4375" bestFit="1" customWidth="1"/>
    <col min="571" max="572" width="5.37890625" bestFit="1" customWidth="1"/>
    <col min="573" max="573" width="6.45703125" bestFit="1" customWidth="1"/>
    <col min="574" max="574" width="4.4375" bestFit="1" customWidth="1"/>
    <col min="575" max="576" width="5.37890625" bestFit="1" customWidth="1"/>
    <col min="577" max="577" width="4.4375" bestFit="1" customWidth="1"/>
    <col min="578" max="580" width="5.37890625" bestFit="1" customWidth="1"/>
    <col min="581" max="581" width="6.45703125" bestFit="1" customWidth="1"/>
    <col min="582" max="582" width="4.4375" bestFit="1" customWidth="1"/>
    <col min="583" max="585" width="5.37890625" bestFit="1" customWidth="1"/>
    <col min="586" max="586" width="4.4375" bestFit="1" customWidth="1"/>
    <col min="587" max="587" width="5.37890625" bestFit="1" customWidth="1"/>
    <col min="588" max="588" width="6.45703125" bestFit="1" customWidth="1"/>
    <col min="589" max="589" width="5.37890625" bestFit="1" customWidth="1"/>
    <col min="590" max="590" width="2.82421875" bestFit="1" customWidth="1"/>
    <col min="591" max="593" width="5.37890625" bestFit="1" customWidth="1"/>
    <col min="594" max="594" width="4.4375" bestFit="1" customWidth="1"/>
    <col min="595" max="595" width="5.37890625" bestFit="1" customWidth="1"/>
    <col min="596" max="596" width="6.45703125" bestFit="1" customWidth="1"/>
    <col min="597" max="597" width="5.37890625" bestFit="1" customWidth="1"/>
    <col min="598" max="598" width="4.4375" bestFit="1" customWidth="1"/>
    <col min="599" max="600" width="5.37890625" bestFit="1" customWidth="1"/>
    <col min="601" max="601" width="4.4375" bestFit="1" customWidth="1"/>
    <col min="602" max="602" width="5.37890625" bestFit="1" customWidth="1"/>
    <col min="603" max="603" width="6.45703125" bestFit="1" customWidth="1"/>
    <col min="604" max="605" width="5.37890625" bestFit="1" customWidth="1"/>
    <col min="606" max="606" width="4.4375" bestFit="1" customWidth="1"/>
    <col min="607" max="609" width="5.37890625" bestFit="1" customWidth="1"/>
    <col min="610" max="610" width="4.4375" bestFit="1" customWidth="1"/>
    <col min="611" max="611" width="5.37890625" bestFit="1" customWidth="1"/>
    <col min="612" max="612" width="6.45703125" bestFit="1" customWidth="1"/>
    <col min="613" max="614" width="5.37890625" bestFit="1" customWidth="1"/>
    <col min="615" max="615" width="4.4375" bestFit="1" customWidth="1"/>
    <col min="616" max="617" width="5.37890625" bestFit="1" customWidth="1"/>
    <col min="618" max="618" width="4.4375" bestFit="1" customWidth="1"/>
    <col min="619" max="619" width="5.37890625" bestFit="1" customWidth="1"/>
    <col min="620" max="620" width="6.45703125" bestFit="1" customWidth="1"/>
    <col min="621" max="623" width="5.37890625" bestFit="1" customWidth="1"/>
    <col min="624" max="624" width="4.4375" bestFit="1" customWidth="1"/>
    <col min="625" max="626" width="5.37890625" bestFit="1" customWidth="1"/>
    <col min="627" max="627" width="4.4375" bestFit="1" customWidth="1"/>
    <col min="628" max="629" width="5.37890625" bestFit="1" customWidth="1"/>
    <col min="630" max="630" width="6.45703125" bestFit="1" customWidth="1"/>
    <col min="631" max="633" width="5.37890625" bestFit="1" customWidth="1"/>
    <col min="634" max="634" width="2.82421875" bestFit="1" customWidth="1"/>
    <col min="635" max="636" width="5.37890625" bestFit="1" customWidth="1"/>
    <col min="637" max="637" width="4.4375" bestFit="1" customWidth="1"/>
    <col min="638" max="638" width="5.37890625" bestFit="1" customWidth="1"/>
    <col min="639" max="639" width="6.45703125" bestFit="1" customWidth="1"/>
    <col min="640" max="643" width="5.37890625" bestFit="1" customWidth="1"/>
    <col min="644" max="644" width="4.4375" bestFit="1" customWidth="1"/>
    <col min="645" max="648" width="5.37890625" bestFit="1" customWidth="1"/>
    <col min="649" max="649" width="4.4375" bestFit="1" customWidth="1"/>
    <col min="650" max="650" width="6.45703125" bestFit="1" customWidth="1"/>
    <col min="651" max="651" width="5.37890625" bestFit="1" customWidth="1"/>
    <col min="652" max="652" width="4.4375" bestFit="1" customWidth="1"/>
    <col min="653" max="654" width="5.37890625" bestFit="1" customWidth="1"/>
    <col min="655" max="655" width="6.45703125" bestFit="1" customWidth="1"/>
    <col min="656" max="656" width="4.4375" bestFit="1" customWidth="1"/>
    <col min="657" max="661" width="5.37890625" bestFit="1" customWidth="1"/>
    <col min="662" max="662" width="4.4375" bestFit="1" customWidth="1"/>
    <col min="663" max="664" width="5.37890625" bestFit="1" customWidth="1"/>
    <col min="665" max="665" width="6.45703125" bestFit="1" customWidth="1"/>
    <col min="666" max="666" width="5.37890625" bestFit="1" customWidth="1"/>
    <col min="667" max="667" width="4.4375" bestFit="1" customWidth="1"/>
    <col min="668" max="670" width="5.37890625" bestFit="1" customWidth="1"/>
    <col min="671" max="671" width="4.4375" bestFit="1" customWidth="1"/>
    <col min="672" max="673" width="5.37890625" bestFit="1" customWidth="1"/>
    <col min="674" max="674" width="6.45703125" bestFit="1" customWidth="1"/>
    <col min="675" max="675" width="5.37890625" bestFit="1" customWidth="1"/>
    <col min="676" max="676" width="4.4375" bestFit="1" customWidth="1"/>
    <col min="677" max="678" width="5.37890625" bestFit="1" customWidth="1"/>
    <col min="679" max="679" width="2.82421875" bestFit="1" customWidth="1"/>
    <col min="680" max="680" width="5.37890625" bestFit="1" customWidth="1"/>
    <col min="681" max="681" width="6.45703125" bestFit="1" customWidth="1"/>
    <col min="682" max="682" width="5.37890625" bestFit="1" customWidth="1"/>
    <col min="683" max="683" width="4.4375" bestFit="1" customWidth="1"/>
    <col min="684" max="687" width="5.37890625" bestFit="1" customWidth="1"/>
    <col min="688" max="688" width="4.4375" bestFit="1" customWidth="1"/>
    <col min="689" max="690" width="5.37890625" bestFit="1" customWidth="1"/>
    <col min="691" max="691" width="6.45703125" bestFit="1" customWidth="1"/>
    <col min="692" max="694" width="5.37890625" bestFit="1" customWidth="1"/>
    <col min="695" max="695" width="4.4375" bestFit="1" customWidth="1"/>
    <col min="696" max="698" width="5.37890625" bestFit="1" customWidth="1"/>
    <col min="699" max="699" width="4.4375" bestFit="1" customWidth="1"/>
    <col min="700" max="700" width="6.45703125" bestFit="1" customWidth="1"/>
    <col min="701" max="701" width="5.37890625" bestFit="1" customWidth="1"/>
    <col min="702" max="702" width="4.4375" bestFit="1" customWidth="1"/>
    <col min="703" max="706" width="5.37890625" bestFit="1" customWidth="1"/>
    <col min="707" max="707" width="4.4375" bestFit="1" customWidth="1"/>
    <col min="708" max="708" width="6.45703125" bestFit="1" customWidth="1"/>
    <col min="709" max="715" width="5.37890625" bestFit="1" customWidth="1"/>
    <col min="716" max="716" width="4.4375" bestFit="1" customWidth="1"/>
    <col min="717" max="717" width="6.45703125" bestFit="1" customWidth="1"/>
    <col min="718" max="718" width="5.37890625" bestFit="1" customWidth="1"/>
    <col min="719" max="719" width="4.4375" bestFit="1" customWidth="1"/>
    <col min="720" max="723" width="5.37890625" bestFit="1" customWidth="1"/>
    <col min="724" max="724" width="2.82421875" bestFit="1" customWidth="1"/>
    <col min="725" max="725" width="5.37890625" bestFit="1" customWidth="1"/>
    <col min="726" max="726" width="6.45703125" bestFit="1" customWidth="1"/>
    <col min="727" max="728" width="5.37890625" bestFit="1" customWidth="1"/>
    <col min="729" max="729" width="4.4375" bestFit="1" customWidth="1"/>
    <col min="730" max="733" width="5.37890625" bestFit="1" customWidth="1"/>
    <col min="734" max="734" width="4.4375" bestFit="1" customWidth="1"/>
    <col min="735" max="735" width="6.45703125" bestFit="1" customWidth="1"/>
    <col min="736" max="737" width="5.37890625" bestFit="1" customWidth="1"/>
    <col min="738" max="738" width="4.4375" bestFit="1" customWidth="1"/>
    <col min="739" max="739" width="5.37890625" bestFit="1" customWidth="1"/>
    <col min="740" max="740" width="6.45703125" bestFit="1" customWidth="1"/>
    <col min="741" max="741" width="4.4375" bestFit="1" customWidth="1"/>
    <col min="742" max="743" width="5.37890625" bestFit="1" customWidth="1"/>
    <col min="744" max="744" width="4.4375" bestFit="1" customWidth="1"/>
    <col min="745" max="747" width="5.37890625" bestFit="1" customWidth="1"/>
    <col min="748" max="748" width="6.45703125" bestFit="1" customWidth="1"/>
    <col min="749" max="749" width="4.4375" bestFit="1" customWidth="1"/>
    <col min="750" max="753" width="5.37890625" bestFit="1" customWidth="1"/>
    <col min="754" max="754" width="4.4375" bestFit="1" customWidth="1"/>
    <col min="755" max="756" width="5.37890625" bestFit="1" customWidth="1"/>
    <col min="757" max="757" width="6.45703125" bestFit="1" customWidth="1"/>
    <col min="758" max="758" width="5.37890625" bestFit="1" customWidth="1"/>
    <col min="759" max="759" width="4.4375" bestFit="1" customWidth="1"/>
    <col min="760" max="760" width="5.37890625" bestFit="1" customWidth="1"/>
    <col min="761" max="761" width="4.4375" bestFit="1" customWidth="1"/>
    <col min="762" max="762" width="6.45703125" bestFit="1" customWidth="1"/>
    <col min="763" max="763" width="2.82421875" bestFit="1" customWidth="1"/>
    <col min="764" max="766" width="5.37890625" bestFit="1" customWidth="1"/>
    <col min="767" max="767" width="4.4375" bestFit="1" customWidth="1"/>
    <col min="768" max="769" width="5.37890625" bestFit="1" customWidth="1"/>
    <col min="770" max="770" width="6.45703125" bestFit="1" customWidth="1"/>
    <col min="771" max="771" width="5.37890625" bestFit="1" customWidth="1"/>
    <col min="772" max="772" width="4.4375" bestFit="1" customWidth="1"/>
    <col min="773" max="774" width="5.37890625" bestFit="1" customWidth="1"/>
    <col min="775" max="775" width="4.4375" bestFit="1" customWidth="1"/>
    <col min="776" max="777" width="5.37890625" bestFit="1" customWidth="1"/>
    <col min="778" max="778" width="6.45703125" bestFit="1" customWidth="1"/>
    <col min="779" max="779" width="5.37890625" bestFit="1" customWidth="1"/>
    <col min="780" max="780" width="4.4375" bestFit="1" customWidth="1"/>
    <col min="781" max="783" width="5.37890625" bestFit="1" customWidth="1"/>
    <col min="784" max="784" width="4.4375" bestFit="1" customWidth="1"/>
    <col min="785" max="785" width="6.45703125" bestFit="1" customWidth="1"/>
    <col min="786" max="788" width="5.37890625" bestFit="1" customWidth="1"/>
    <col min="789" max="789" width="4.4375" bestFit="1" customWidth="1"/>
    <col min="790" max="792" width="5.37890625" bestFit="1" customWidth="1"/>
    <col min="793" max="793" width="4.4375" bestFit="1" customWidth="1"/>
    <col min="794" max="795" width="5.37890625" bestFit="1" customWidth="1"/>
    <col min="796" max="796" width="6.45703125" bestFit="1" customWidth="1"/>
    <col min="797" max="797" width="5.37890625" bestFit="1" customWidth="1"/>
    <col min="798" max="798" width="4.4375" bestFit="1" customWidth="1"/>
    <col min="799" max="801" width="5.37890625" bestFit="1" customWidth="1"/>
    <col min="802" max="802" width="6.45703125" bestFit="1" customWidth="1"/>
    <col min="803" max="809" width="5.37890625" bestFit="1" customWidth="1"/>
    <col min="810" max="810" width="4.4375" bestFit="1" customWidth="1"/>
    <col min="811" max="811" width="6.45703125" bestFit="1" customWidth="1"/>
    <col min="812" max="814" width="5.37890625" bestFit="1" customWidth="1"/>
    <col min="815" max="815" width="4.4375" bestFit="1" customWidth="1"/>
    <col min="816" max="816" width="5.37890625" bestFit="1" customWidth="1"/>
    <col min="817" max="817" width="6.45703125" bestFit="1" customWidth="1"/>
    <col min="818" max="818" width="4.4375" bestFit="1" customWidth="1"/>
    <col min="819" max="820" width="5.37890625" bestFit="1" customWidth="1"/>
    <col min="821" max="821" width="4.4375" bestFit="1" customWidth="1"/>
    <col min="822" max="826" width="5.37890625" bestFit="1" customWidth="1"/>
    <col min="827" max="827" width="6.45703125" bestFit="1" customWidth="1"/>
    <col min="828" max="828" width="4.4375" bestFit="1" customWidth="1"/>
    <col min="829" max="831" width="5.37890625" bestFit="1" customWidth="1"/>
    <col min="832" max="832" width="4.4375" bestFit="1" customWidth="1"/>
    <col min="833" max="834" width="5.37890625" bestFit="1" customWidth="1"/>
    <col min="835" max="835" width="6.45703125" bestFit="1" customWidth="1"/>
    <col min="836" max="836" width="5.37890625" bestFit="1" customWidth="1"/>
    <col min="837" max="837" width="4.4375" bestFit="1" customWidth="1"/>
    <col min="838" max="839" width="5.37890625" bestFit="1" customWidth="1"/>
    <col min="840" max="840" width="4.4375" bestFit="1" customWidth="1"/>
    <col min="841" max="844" width="5.37890625" bestFit="1" customWidth="1"/>
    <col min="845" max="845" width="6.45703125" bestFit="1" customWidth="1"/>
    <col min="846" max="846" width="5.37890625" bestFit="1" customWidth="1"/>
    <col min="847" max="847" width="4.4375" bestFit="1" customWidth="1"/>
    <col min="848" max="849" width="5.37890625" bestFit="1" customWidth="1"/>
    <col min="850" max="850" width="2.82421875" bestFit="1" customWidth="1"/>
    <col min="851" max="852" width="5.37890625" bestFit="1" customWidth="1"/>
    <col min="853" max="853" width="4.4375" bestFit="1" customWidth="1"/>
    <col min="854" max="854" width="5.37890625" bestFit="1" customWidth="1"/>
    <col min="855" max="855" width="4.4375" bestFit="1" customWidth="1"/>
    <col min="856" max="856" width="6.45703125" bestFit="1" customWidth="1"/>
    <col min="857" max="858" width="5.37890625" bestFit="1" customWidth="1"/>
    <col min="859" max="859" width="4.4375" bestFit="1" customWidth="1"/>
    <col min="860" max="862" width="5.37890625" bestFit="1" customWidth="1"/>
    <col min="863" max="863" width="4.4375" bestFit="1" customWidth="1"/>
    <col min="864" max="866" width="5.37890625" bestFit="1" customWidth="1"/>
    <col min="867" max="867" width="6.45703125" bestFit="1" customWidth="1"/>
    <col min="868" max="868" width="5.37890625" bestFit="1" customWidth="1"/>
    <col min="869" max="869" width="4.4375" bestFit="1" customWidth="1"/>
    <col min="870" max="873" width="5.37890625" bestFit="1" customWidth="1"/>
    <col min="874" max="874" width="4.4375" bestFit="1" customWidth="1"/>
    <col min="875" max="876" width="5.37890625" bestFit="1" customWidth="1"/>
    <col min="877" max="877" width="6.45703125" bestFit="1" customWidth="1"/>
    <col min="878" max="879" width="5.37890625" bestFit="1" customWidth="1"/>
    <col min="880" max="880" width="4.4375" bestFit="1" customWidth="1"/>
    <col min="881" max="884" width="5.37890625" bestFit="1" customWidth="1"/>
    <col min="885" max="885" width="4.4375" bestFit="1" customWidth="1"/>
    <col min="886" max="886" width="6.45703125" bestFit="1" customWidth="1"/>
    <col min="887" max="888" width="5.37890625" bestFit="1" customWidth="1"/>
    <col min="889" max="889" width="4.4375" bestFit="1" customWidth="1"/>
    <col min="890" max="893" width="5.37890625" bestFit="1" customWidth="1"/>
    <col min="894" max="894" width="2.82421875" bestFit="1" customWidth="1"/>
    <col min="895" max="895" width="6.45703125" bestFit="1" customWidth="1"/>
    <col min="896" max="897" width="5.37890625" bestFit="1" customWidth="1"/>
    <col min="898" max="898" width="4.4375" bestFit="1" customWidth="1"/>
    <col min="899" max="903" width="5.37890625" bestFit="1" customWidth="1"/>
    <col min="904" max="904" width="6.45703125" bestFit="1" customWidth="1"/>
    <col min="905" max="905" width="4.4375" bestFit="1" customWidth="1"/>
    <col min="906" max="907" width="5.37890625" bestFit="1" customWidth="1"/>
    <col min="908" max="908" width="4.4375" bestFit="1" customWidth="1"/>
    <col min="909" max="909" width="5.37890625" bestFit="1" customWidth="1"/>
    <col min="910" max="910" width="6.45703125" bestFit="1" customWidth="1"/>
    <col min="911" max="911" width="4.4375" bestFit="1" customWidth="1"/>
    <col min="912" max="916" width="5.37890625" bestFit="1" customWidth="1"/>
    <col min="917" max="917" width="6.45703125" bestFit="1" customWidth="1"/>
    <col min="918" max="918" width="4.4375" bestFit="1" customWidth="1"/>
    <col min="919" max="923" width="5.37890625" bestFit="1" customWidth="1"/>
    <col min="924" max="924" width="4.4375" bestFit="1" customWidth="1"/>
    <col min="925" max="925" width="5.37890625" bestFit="1" customWidth="1"/>
    <col min="926" max="926" width="6.45703125" bestFit="1" customWidth="1"/>
    <col min="927" max="927" width="4.4375" bestFit="1" customWidth="1"/>
    <col min="928" max="930" width="5.37890625" bestFit="1" customWidth="1"/>
    <col min="931" max="931" width="6.45703125" bestFit="1" customWidth="1"/>
    <col min="932" max="934" width="5.37890625" bestFit="1" customWidth="1"/>
    <col min="935" max="935" width="2.82421875" bestFit="1" customWidth="1"/>
    <col min="936" max="937" width="5.37890625" bestFit="1" customWidth="1"/>
    <col min="938" max="938" width="4.4375" bestFit="1" customWidth="1"/>
    <col min="939" max="939" width="5.37890625" bestFit="1" customWidth="1"/>
    <col min="940" max="940" width="6.45703125" bestFit="1" customWidth="1"/>
    <col min="941" max="941" width="5.37890625" bestFit="1" customWidth="1"/>
    <col min="942" max="942" width="4.4375" bestFit="1" customWidth="1"/>
    <col min="943" max="946" width="5.37890625" bestFit="1" customWidth="1"/>
    <col min="947" max="947" width="4.4375" bestFit="1" customWidth="1"/>
    <col min="948" max="948" width="6.45703125" bestFit="1" customWidth="1"/>
    <col min="949" max="949" width="5.37890625" bestFit="1" customWidth="1"/>
    <col min="950" max="950" width="4.4375" bestFit="1" customWidth="1"/>
    <col min="951" max="953" width="5.37890625" bestFit="1" customWidth="1"/>
    <col min="954" max="954" width="6.45703125" bestFit="1" customWidth="1"/>
    <col min="955" max="958" width="5.37890625" bestFit="1" customWidth="1"/>
    <col min="959" max="959" width="4.4375" bestFit="1" customWidth="1"/>
    <col min="960" max="960" width="6.45703125" bestFit="1" customWidth="1"/>
    <col min="961" max="963" width="5.37890625" bestFit="1" customWidth="1"/>
    <col min="964" max="964" width="4.4375" bestFit="1" customWidth="1"/>
    <col min="965" max="967" width="5.37890625" bestFit="1" customWidth="1"/>
    <col min="968" max="968" width="4.4375" bestFit="1" customWidth="1"/>
    <col min="969" max="969" width="6.45703125" bestFit="1" customWidth="1"/>
    <col min="970" max="971" width="5.37890625" bestFit="1" customWidth="1"/>
    <col min="972" max="972" width="2.82421875" bestFit="1" customWidth="1"/>
    <col min="973" max="975" width="5.37890625" bestFit="1" customWidth="1"/>
    <col min="976" max="976" width="6.45703125" bestFit="1" customWidth="1"/>
    <col min="977" max="981" width="5.37890625" bestFit="1" customWidth="1"/>
    <col min="982" max="982" width="6.45703125" bestFit="1" customWidth="1"/>
    <col min="983" max="983" width="4.4375" bestFit="1" customWidth="1"/>
    <col min="984" max="988" width="5.37890625" bestFit="1" customWidth="1"/>
    <col min="989" max="989" width="4.4375" bestFit="1" customWidth="1"/>
    <col min="990" max="990" width="6.45703125" bestFit="1" customWidth="1"/>
    <col min="991" max="996" width="5.37890625" bestFit="1" customWidth="1"/>
    <col min="997" max="997" width="4.4375" bestFit="1" customWidth="1"/>
    <col min="998" max="1002" width="5.37890625" bestFit="1" customWidth="1"/>
    <col min="1003" max="1003" width="2.82421875" bestFit="1" customWidth="1"/>
    <col min="1004" max="1006" width="5.37890625" bestFit="1" customWidth="1"/>
    <col min="1007" max="1007" width="4.4375" bestFit="1" customWidth="1"/>
    <col min="1008" max="1011" width="5.37890625" bestFit="1" customWidth="1"/>
    <col min="1012" max="1012" width="4.4375" bestFit="1" customWidth="1"/>
    <col min="1013" max="1021" width="5.37890625" bestFit="1" customWidth="1"/>
    <col min="1022" max="1022" width="4.4375" bestFit="1" customWidth="1"/>
    <col min="1023" max="1023" width="5.37890625" bestFit="1" customWidth="1"/>
    <col min="1024" max="1024" width="6.45703125" bestFit="1" customWidth="1"/>
    <col min="1025" max="1026" width="5.37890625" bestFit="1" customWidth="1"/>
    <col min="1027" max="1027" width="4.4375" bestFit="1" customWidth="1"/>
    <col min="1028" max="1029" width="5.37890625" bestFit="1" customWidth="1"/>
    <col min="1030" max="1030" width="4.4375" bestFit="1" customWidth="1"/>
    <col min="1031" max="1031" width="6.45703125" bestFit="1" customWidth="1"/>
    <col min="1032" max="1033" width="5.37890625" bestFit="1" customWidth="1"/>
    <col min="1034" max="1034" width="4.4375" bestFit="1" customWidth="1"/>
    <col min="1035" max="1038" width="5.37890625" bestFit="1" customWidth="1"/>
    <col min="1039" max="1039" width="4.4375" bestFit="1" customWidth="1"/>
    <col min="1040" max="1040" width="6.45703125" bestFit="1" customWidth="1"/>
    <col min="1041" max="1043" width="5.37890625" bestFit="1" customWidth="1"/>
    <col min="1044" max="1044" width="4.4375" bestFit="1" customWidth="1"/>
    <col min="1045" max="1048" width="5.37890625" bestFit="1" customWidth="1"/>
    <col min="1049" max="1049" width="6.45703125" bestFit="1" customWidth="1"/>
    <col min="1050" max="1052" width="5.37890625" bestFit="1" customWidth="1"/>
    <col min="1053" max="1053" width="6.45703125" bestFit="1" customWidth="1"/>
    <col min="1054" max="1056" width="5.37890625" bestFit="1" customWidth="1"/>
    <col min="1057" max="1057" width="4.4375" bestFit="1" customWidth="1"/>
    <col min="1058" max="1059" width="5.37890625" bestFit="1" customWidth="1"/>
    <col min="1060" max="1060" width="6.45703125" bestFit="1" customWidth="1"/>
    <col min="1061" max="1064" width="5.37890625" bestFit="1" customWidth="1"/>
    <col min="1065" max="1065" width="4.4375" bestFit="1" customWidth="1"/>
    <col min="1066" max="1066" width="6.45703125" bestFit="1" customWidth="1"/>
    <col min="1067" max="1069" width="5.37890625" bestFit="1" customWidth="1"/>
    <col min="1070" max="1070" width="4.4375" bestFit="1" customWidth="1"/>
    <col min="1071" max="1075" width="5.37890625" bestFit="1" customWidth="1"/>
    <col min="1076" max="1076" width="6.45703125" bestFit="1" customWidth="1"/>
    <col min="1077" max="1078" width="5.37890625" bestFit="1" customWidth="1"/>
    <col min="1079" max="1079" width="4.4375" bestFit="1" customWidth="1"/>
    <col min="1080" max="1082" width="5.37890625" bestFit="1" customWidth="1"/>
    <col min="1083" max="1083" width="4.4375" bestFit="1" customWidth="1"/>
    <col min="1084" max="1086" width="5.37890625" bestFit="1" customWidth="1"/>
    <col min="1087" max="1087" width="4.4375" bestFit="1" customWidth="1"/>
    <col min="1088" max="1088" width="6.45703125" bestFit="1" customWidth="1"/>
    <col min="1089" max="1100" width="5.37890625" bestFit="1" customWidth="1"/>
    <col min="1101" max="1101" width="4.4375" bestFit="1" customWidth="1"/>
    <col min="1102" max="1102" width="6.45703125" bestFit="1" customWidth="1"/>
    <col min="1103" max="1103" width="4.4375" bestFit="1" customWidth="1"/>
    <col min="1104" max="1110" width="5.37890625" bestFit="1" customWidth="1"/>
    <col min="1111" max="1111" width="4.4375" bestFit="1" customWidth="1"/>
    <col min="1112" max="1112" width="5.37890625" bestFit="1" customWidth="1"/>
    <col min="1113" max="1113" width="4.4375" bestFit="1" customWidth="1"/>
    <col min="1114" max="1115" width="5.37890625" bestFit="1" customWidth="1"/>
    <col min="1116" max="1116" width="6.45703125" bestFit="1" customWidth="1"/>
    <col min="1117" max="1129" width="5.37890625" bestFit="1" customWidth="1"/>
    <col min="1130" max="1130" width="4.4375" bestFit="1" customWidth="1"/>
    <col min="1131" max="1146" width="5.37890625" bestFit="1" customWidth="1"/>
    <col min="1147" max="1147" width="4.4375" bestFit="1" customWidth="1"/>
    <col min="1148" max="1149" width="5.37890625" bestFit="1" customWidth="1"/>
    <col min="1150" max="1150" width="4.4375" bestFit="1" customWidth="1"/>
    <col min="1151" max="1152" width="5.37890625" bestFit="1" customWidth="1"/>
    <col min="1153" max="1153" width="4.4375" bestFit="1" customWidth="1"/>
    <col min="1154" max="1158" width="5.37890625" bestFit="1" customWidth="1"/>
    <col min="1159" max="1159" width="2.82421875" bestFit="1" customWidth="1"/>
    <col min="1160" max="1160" width="5.37890625" bestFit="1" customWidth="1"/>
    <col min="1161" max="1161" width="4.4375" bestFit="1" customWidth="1"/>
    <col min="1162" max="1162" width="5.37890625" bestFit="1" customWidth="1"/>
    <col min="1163" max="1163" width="4.4375" bestFit="1" customWidth="1"/>
    <col min="1164" max="1172" width="5.37890625" bestFit="1" customWidth="1"/>
    <col min="1173" max="1173" width="4.4375" bestFit="1" customWidth="1"/>
    <col min="1174" max="1174" width="6.45703125" bestFit="1" customWidth="1"/>
    <col min="1175" max="1180" width="5.37890625" bestFit="1" customWidth="1"/>
    <col min="1181" max="1181" width="2.82421875" bestFit="1" customWidth="1"/>
    <col min="1182" max="1187" width="5.37890625" bestFit="1" customWidth="1"/>
    <col min="1188" max="1188" width="4.4375" bestFit="1" customWidth="1"/>
    <col min="1189" max="1196" width="5.37890625" bestFit="1" customWidth="1"/>
    <col min="1197" max="1197" width="4.4375" bestFit="1" customWidth="1"/>
    <col min="1198" max="1198" width="5.37890625" bestFit="1" customWidth="1"/>
    <col min="1199" max="1199" width="4.4375" bestFit="1" customWidth="1"/>
    <col min="1200" max="1204" width="5.37890625" bestFit="1" customWidth="1"/>
    <col min="1205" max="1205" width="4.4375" bestFit="1" customWidth="1"/>
    <col min="1206" max="1206" width="5.37890625" bestFit="1" customWidth="1"/>
    <col min="1207" max="1207" width="4.4375" bestFit="1" customWidth="1"/>
    <col min="1208" max="1216" width="5.37890625" bestFit="1" customWidth="1"/>
    <col min="1217" max="1217" width="4.4375" bestFit="1" customWidth="1"/>
    <col min="1218" max="1222" width="5.37890625" bestFit="1" customWidth="1"/>
    <col min="1223" max="1223" width="2.82421875" bestFit="1" customWidth="1"/>
    <col min="1224" max="1226" width="5.37890625" bestFit="1" customWidth="1"/>
    <col min="1227" max="1227" width="4.4375" bestFit="1" customWidth="1"/>
    <col min="1228" max="1232" width="5.37890625" bestFit="1" customWidth="1"/>
    <col min="1233" max="1233" width="4.4375" bestFit="1" customWidth="1"/>
    <col min="1234" max="1234" width="5.37890625" bestFit="1" customWidth="1"/>
    <col min="1235" max="1235" width="2.82421875" bestFit="1" customWidth="1"/>
    <col min="1236" max="1238" width="5.37890625" bestFit="1" customWidth="1"/>
    <col min="1239" max="1239" width="4.4375" bestFit="1" customWidth="1"/>
    <col min="1240" max="1244" width="5.37890625" bestFit="1" customWidth="1"/>
    <col min="1245" max="1245" width="4.4375" bestFit="1" customWidth="1"/>
    <col min="1246" max="1246" width="5.37890625" bestFit="1" customWidth="1"/>
    <col min="1247" max="1247" width="4.4375" bestFit="1" customWidth="1"/>
    <col min="1248" max="1258" width="5.37890625" bestFit="1" customWidth="1"/>
    <col min="1259" max="1259" width="4.4375" bestFit="1" customWidth="1"/>
    <col min="1260" max="1268" width="5.37890625" bestFit="1" customWidth="1"/>
    <col min="1269" max="1269" width="4.4375" bestFit="1" customWidth="1"/>
    <col min="1270" max="1271" width="5.37890625" bestFit="1" customWidth="1"/>
    <col min="1272" max="1272" width="4.4375" bestFit="1" customWidth="1"/>
    <col min="1273" max="1298" width="5.37890625" bestFit="1" customWidth="1"/>
    <col min="1299" max="1299" width="4.4375" bestFit="1" customWidth="1"/>
    <col min="1300" max="1307" width="5.37890625" bestFit="1" customWidth="1"/>
    <col min="1308" max="1308" width="4.4375" bestFit="1" customWidth="1"/>
    <col min="1309" max="1323" width="5.37890625" bestFit="1" customWidth="1"/>
    <col min="1324" max="1324" width="2.82421875" bestFit="1" customWidth="1"/>
    <col min="1325" max="1325" width="5.37890625" bestFit="1" customWidth="1"/>
    <col min="1326" max="1327" width="4.4375" bestFit="1" customWidth="1"/>
    <col min="1328" max="1337" width="5.37890625" bestFit="1" customWidth="1"/>
    <col min="1338" max="1338" width="5.24609375" bestFit="1" customWidth="1"/>
    <col min="1339" max="1340" width="10.625" bestFit="1" customWidth="1"/>
  </cols>
  <sheetData>
    <row r="2" spans="1:5" x14ac:dyDescent="0.2">
      <c r="B2" s="21" t="s">
        <v>2377</v>
      </c>
    </row>
    <row r="3" spans="1:5" x14ac:dyDescent="0.2">
      <c r="B3" t="s">
        <v>2380</v>
      </c>
      <c r="C3" t="s">
        <v>2382</v>
      </c>
      <c r="D3" t="s">
        <v>5379</v>
      </c>
      <c r="E3" t="s">
        <v>5380</v>
      </c>
    </row>
    <row r="4" spans="1:5" ht="19.5" customHeight="1" x14ac:dyDescent="0.2">
      <c r="A4" t="s">
        <v>5392</v>
      </c>
      <c r="B4" s="12">
        <v>1944</v>
      </c>
      <c r="C4" s="12">
        <v>391</v>
      </c>
      <c r="D4" s="12">
        <v>1</v>
      </c>
      <c r="E4" s="12">
        <v>2336</v>
      </c>
    </row>
    <row r="6" spans="1:5" ht="45.75" customHeight="1" x14ac:dyDescent="0.2">
      <c r="A6" s="21" t="s">
        <v>2376</v>
      </c>
      <c r="B6" t="s">
        <v>5390</v>
      </c>
      <c r="C6" t="s">
        <v>5386</v>
      </c>
    </row>
    <row r="7" spans="1:5" x14ac:dyDescent="0.2">
      <c r="A7" t="s">
        <v>2380</v>
      </c>
      <c r="B7" s="22">
        <v>6.6704427202190848</v>
      </c>
      <c r="C7" s="12">
        <v>2191</v>
      </c>
    </row>
    <row r="8" spans="1:5" x14ac:dyDescent="0.2">
      <c r="A8" t="s">
        <v>2381</v>
      </c>
      <c r="B8" s="22">
        <v>5.1876388888888894</v>
      </c>
      <c r="C8" s="12">
        <v>144</v>
      </c>
    </row>
    <row r="9" spans="1:5" x14ac:dyDescent="0.2">
      <c r="A9" t="s">
        <v>5379</v>
      </c>
      <c r="B9" s="12" t="e">
        <v>#N/A</v>
      </c>
      <c r="C9" s="12">
        <v>1</v>
      </c>
    </row>
    <row r="10" spans="1:5" x14ac:dyDescent="0.2">
      <c r="A10" t="s">
        <v>5380</v>
      </c>
      <c r="B10" s="12" t="e">
        <v>#N/A</v>
      </c>
      <c r="C10" s="12" t="e">
        <v>#N/A</v>
      </c>
    </row>
    <row r="12" spans="1:5" x14ac:dyDescent="0.2">
      <c r="A12" s="21" t="s">
        <v>5372</v>
      </c>
      <c r="B12" s="21" t="s">
        <v>5378</v>
      </c>
      <c r="C12" t="s">
        <v>5391</v>
      </c>
    </row>
    <row r="13" spans="1:5" x14ac:dyDescent="0.2">
      <c r="A13" t="s">
        <v>5382</v>
      </c>
      <c r="C13" s="12">
        <v>1221</v>
      </c>
    </row>
    <row r="14" spans="1:5" x14ac:dyDescent="0.2">
      <c r="A14" t="s">
        <v>5383</v>
      </c>
      <c r="C14" s="12">
        <v>431</v>
      </c>
    </row>
    <row r="15" spans="1:5" x14ac:dyDescent="0.2">
      <c r="A15" t="s">
        <v>5384</v>
      </c>
      <c r="C15" s="12">
        <v>507</v>
      </c>
    </row>
    <row r="16" spans="1:5" x14ac:dyDescent="0.2">
      <c r="A16" t="s">
        <v>5385</v>
      </c>
      <c r="C16" s="12">
        <v>176</v>
      </c>
    </row>
    <row r="17" spans="1:3" x14ac:dyDescent="0.2">
      <c r="A17" t="s">
        <v>5379</v>
      </c>
      <c r="B17" t="s">
        <v>5379</v>
      </c>
      <c r="C17" s="12">
        <v>1</v>
      </c>
    </row>
    <row r="18" spans="1:3" x14ac:dyDescent="0.2">
      <c r="A18" t="s">
        <v>5381</v>
      </c>
      <c r="C18" s="12">
        <v>1</v>
      </c>
    </row>
    <row r="19" spans="1:3" x14ac:dyDescent="0.2">
      <c r="A19" t="s">
        <v>5380</v>
      </c>
      <c r="C19" s="12">
        <v>2336</v>
      </c>
    </row>
    <row r="35" spans="1:7" x14ac:dyDescent="0.2">
      <c r="A35" s="21" t="s">
        <v>6</v>
      </c>
      <c r="B35" s="21" t="s">
        <v>8</v>
      </c>
      <c r="C35" t="s">
        <v>5394</v>
      </c>
    </row>
    <row r="36" spans="1:7" x14ac:dyDescent="0.2">
      <c r="A36" t="s">
        <v>16</v>
      </c>
      <c r="C36" s="12">
        <v>9020911.900000006</v>
      </c>
    </row>
    <row r="37" spans="1:7" x14ac:dyDescent="0.2">
      <c r="A37" t="s">
        <v>11</v>
      </c>
      <c r="C37" s="12">
        <v>11331149.41</v>
      </c>
    </row>
    <row r="38" spans="1:7" x14ac:dyDescent="0.2">
      <c r="A38" t="s">
        <v>12</v>
      </c>
      <c r="C38" s="12">
        <v>5349293.5799999982</v>
      </c>
    </row>
    <row r="39" spans="1:7" x14ac:dyDescent="0.2">
      <c r="A39" t="s">
        <v>5379</v>
      </c>
      <c r="B39" t="s">
        <v>5379</v>
      </c>
      <c r="C39" s="12" t="e">
        <v>#N/A</v>
      </c>
    </row>
    <row r="40" spans="1:7" x14ac:dyDescent="0.2">
      <c r="A40" t="s">
        <v>5381</v>
      </c>
      <c r="C40" s="12" t="e">
        <v>#N/A</v>
      </c>
    </row>
    <row r="41" spans="1:7" x14ac:dyDescent="0.2">
      <c r="A41" t="s">
        <v>5380</v>
      </c>
      <c r="C41" s="12" t="e">
        <v>#N/A</v>
      </c>
    </row>
    <row r="43" spans="1:7" x14ac:dyDescent="0.2">
      <c r="A43" s="21" t="s">
        <v>5374</v>
      </c>
      <c r="B43" t="s">
        <v>5393</v>
      </c>
    </row>
    <row r="45" spans="1:7" x14ac:dyDescent="0.2">
      <c r="A45" s="21" t="s">
        <v>5395</v>
      </c>
      <c r="B45" s="21" t="s">
        <v>5372</v>
      </c>
    </row>
    <row r="46" spans="1:7" x14ac:dyDescent="0.2">
      <c r="A46" s="21" t="s">
        <v>5378</v>
      </c>
      <c r="B46" t="s">
        <v>5382</v>
      </c>
      <c r="C46" t="s">
        <v>5383</v>
      </c>
      <c r="D46" t="s">
        <v>5384</v>
      </c>
      <c r="E46" t="s">
        <v>5385</v>
      </c>
      <c r="F46" t="s">
        <v>5379</v>
      </c>
      <c r="G46" t="s">
        <v>5380</v>
      </c>
    </row>
    <row r="47" spans="1:7" x14ac:dyDescent="0.2">
      <c r="A47" t="s">
        <v>5388</v>
      </c>
      <c r="B47" s="12">
        <v>423</v>
      </c>
      <c r="C47" s="12">
        <v>137</v>
      </c>
      <c r="D47" s="12">
        <v>159</v>
      </c>
      <c r="E47" s="12">
        <v>65</v>
      </c>
      <c r="F47" s="12"/>
      <c r="G47" s="12">
        <v>784</v>
      </c>
    </row>
    <row r="48" spans="1:7" x14ac:dyDescent="0.2">
      <c r="A48" t="s">
        <v>5389</v>
      </c>
      <c r="B48" s="12">
        <v>561</v>
      </c>
      <c r="C48" s="12">
        <v>212</v>
      </c>
      <c r="D48" s="12">
        <v>240</v>
      </c>
      <c r="E48" s="12">
        <v>82</v>
      </c>
      <c r="F48" s="12"/>
      <c r="G48" s="12">
        <v>1095</v>
      </c>
    </row>
    <row r="49" spans="1:7" x14ac:dyDescent="0.2">
      <c r="A49" t="s">
        <v>5387</v>
      </c>
      <c r="B49" s="12">
        <v>237</v>
      </c>
      <c r="C49" s="12">
        <v>82</v>
      </c>
      <c r="D49" s="12">
        <v>108</v>
      </c>
      <c r="E49" s="12">
        <v>29</v>
      </c>
      <c r="F49" s="12"/>
      <c r="G49" s="12">
        <v>456</v>
      </c>
    </row>
    <row r="50" spans="1:7" x14ac:dyDescent="0.2">
      <c r="A50" t="s">
        <v>5379</v>
      </c>
      <c r="B50" s="12"/>
      <c r="C50" s="12"/>
      <c r="D50" s="12"/>
      <c r="E50" s="12"/>
      <c r="F50" s="12">
        <v>1</v>
      </c>
      <c r="G50" s="12">
        <v>1</v>
      </c>
    </row>
    <row r="51" spans="1:7" x14ac:dyDescent="0.2">
      <c r="A51" t="s">
        <v>5380</v>
      </c>
      <c r="B51" s="12">
        <v>1221</v>
      </c>
      <c r="C51" s="12">
        <v>431</v>
      </c>
      <c r="D51" s="12">
        <v>507</v>
      </c>
      <c r="E51" s="12">
        <v>176</v>
      </c>
      <c r="F51" s="12">
        <v>1</v>
      </c>
      <c r="G51" s="12">
        <v>2336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9E00-9DEC-274F-B66B-21F08799395F}">
  <dimension ref="A1:M22"/>
  <sheetViews>
    <sheetView tabSelected="1" zoomScaleNormal="150" zoomScaleSheetLayoutView="100" workbookViewId="0">
      <selection activeCell="K4" sqref="K4"/>
    </sheetView>
  </sheetViews>
  <sheetFormatPr defaultRowHeight="15" x14ac:dyDescent="0.2"/>
  <cols>
    <col min="1" max="1" width="14.125" style="23" customWidth="1"/>
    <col min="2" max="2" width="15.6015625" style="23" customWidth="1"/>
    <col min="3" max="3" width="14.52734375" style="23" customWidth="1"/>
    <col min="4" max="4" width="10.625" style="23" bestFit="1" customWidth="1"/>
    <col min="5" max="5" width="12.23828125" style="23" bestFit="1" customWidth="1"/>
    <col min="6" max="6" width="10.625" style="23" bestFit="1" customWidth="1"/>
    <col min="7" max="7" width="8.609375" style="23"/>
    <col min="8" max="8" width="14.796875" style="23" bestFit="1" customWidth="1"/>
    <col min="9" max="9" width="12.23828125" style="23" bestFit="1" customWidth="1"/>
    <col min="10" max="10" width="12.77734375" style="23" customWidth="1"/>
    <col min="11" max="11" width="10.625" style="23" customWidth="1"/>
    <col min="12" max="12" width="12.23828125" style="23" customWidth="1"/>
    <col min="13" max="13" width="10.625" style="23" customWidth="1"/>
    <col min="14" max="16384" width="8.609375" style="23"/>
  </cols>
  <sheetData>
    <row r="1" spans="1:13" x14ac:dyDescent="0.2">
      <c r="C1" s="25" t="s">
        <v>5397</v>
      </c>
      <c r="D1" s="25"/>
      <c r="E1" s="25"/>
      <c r="F1" s="25"/>
      <c r="G1" s="25"/>
      <c r="H1" s="25"/>
    </row>
    <row r="2" spans="1:13" x14ac:dyDescent="0.2">
      <c r="C2" s="25"/>
      <c r="D2" s="25"/>
      <c r="E2" s="25"/>
      <c r="F2" s="25"/>
      <c r="G2" s="25"/>
      <c r="H2" s="25"/>
      <c r="I2" s="24"/>
    </row>
    <row r="3" spans="1:13" x14ac:dyDescent="0.2">
      <c r="C3" s="25"/>
      <c r="D3" s="25"/>
      <c r="E3" s="25"/>
      <c r="F3" s="25"/>
      <c r="G3" s="25"/>
      <c r="H3" s="25"/>
      <c r="I3" s="24"/>
    </row>
    <row r="4" spans="1:13" ht="39.75" customHeight="1" x14ac:dyDescent="0.2">
      <c r="A4" s="21" t="s">
        <v>2376</v>
      </c>
      <c r="B4" t="s">
        <v>5390</v>
      </c>
      <c r="C4" t="s">
        <v>5386</v>
      </c>
      <c r="H4" s="21" t="s">
        <v>5374</v>
      </c>
      <c r="I4" t="s">
        <v>5393</v>
      </c>
    </row>
    <row r="5" spans="1:13" x14ac:dyDescent="0.2">
      <c r="A5" t="s">
        <v>2380</v>
      </c>
      <c r="B5" s="22">
        <v>6.6704427202190848</v>
      </c>
      <c r="C5" s="12">
        <v>2191</v>
      </c>
      <c r="H5"/>
      <c r="I5"/>
    </row>
    <row r="6" spans="1:13" x14ac:dyDescent="0.2">
      <c r="A6" t="s">
        <v>2381</v>
      </c>
      <c r="B6" s="22">
        <v>5.1876388888888894</v>
      </c>
      <c r="C6" s="12">
        <v>144</v>
      </c>
      <c r="H6" s="21" t="s">
        <v>5395</v>
      </c>
      <c r="I6" s="21" t="s">
        <v>5372</v>
      </c>
      <c r="J6"/>
      <c r="K6"/>
      <c r="L6"/>
      <c r="M6"/>
    </row>
    <row r="7" spans="1:13" x14ac:dyDescent="0.2">
      <c r="A7" t="s">
        <v>5380</v>
      </c>
      <c r="B7" s="12">
        <v>6.578997858672385</v>
      </c>
      <c r="C7" s="12">
        <v>2335</v>
      </c>
      <c r="H7" s="21" t="s">
        <v>5378</v>
      </c>
      <c r="I7" t="s">
        <v>5382</v>
      </c>
      <c r="J7" t="s">
        <v>5383</v>
      </c>
      <c r="K7" t="s">
        <v>5384</v>
      </c>
      <c r="L7" t="s">
        <v>5385</v>
      </c>
      <c r="M7" t="s">
        <v>5380</v>
      </c>
    </row>
    <row r="8" spans="1:13" x14ac:dyDescent="0.2">
      <c r="H8" t="s">
        <v>5388</v>
      </c>
      <c r="I8" s="12">
        <v>423</v>
      </c>
      <c r="J8" s="12">
        <v>137</v>
      </c>
      <c r="K8" s="12">
        <v>159</v>
      </c>
      <c r="L8" s="12">
        <v>65</v>
      </c>
      <c r="M8" s="12">
        <v>784</v>
      </c>
    </row>
    <row r="9" spans="1:13" x14ac:dyDescent="0.2">
      <c r="H9" t="s">
        <v>5389</v>
      </c>
      <c r="I9" s="12">
        <v>561</v>
      </c>
      <c r="J9" s="12">
        <v>212</v>
      </c>
      <c r="K9" s="12">
        <v>240</v>
      </c>
      <c r="L9" s="12">
        <v>82</v>
      </c>
      <c r="M9" s="12">
        <v>1095</v>
      </c>
    </row>
    <row r="10" spans="1:13" x14ac:dyDescent="0.2">
      <c r="H10" t="s">
        <v>5387</v>
      </c>
      <c r="I10" s="12">
        <v>237</v>
      </c>
      <c r="J10" s="12">
        <v>82</v>
      </c>
      <c r="K10" s="12">
        <v>108</v>
      </c>
      <c r="L10" s="12">
        <v>29</v>
      </c>
      <c r="M10" s="12">
        <v>456</v>
      </c>
    </row>
    <row r="11" spans="1:13" x14ac:dyDescent="0.2">
      <c r="A11" s="21" t="s">
        <v>5372</v>
      </c>
      <c r="B11" s="21" t="s">
        <v>5378</v>
      </c>
      <c r="C11" t="s">
        <v>5391</v>
      </c>
      <c r="H11" t="s">
        <v>5380</v>
      </c>
      <c r="I11" s="12">
        <v>1221</v>
      </c>
      <c r="J11" s="12">
        <v>431</v>
      </c>
      <c r="K11" s="12">
        <v>507</v>
      </c>
      <c r="L11" s="12">
        <v>176</v>
      </c>
      <c r="M11" s="12">
        <v>2335</v>
      </c>
    </row>
    <row r="12" spans="1:13" x14ac:dyDescent="0.2">
      <c r="A12" t="s">
        <v>5382</v>
      </c>
      <c r="B12"/>
      <c r="C12" s="12">
        <v>1221</v>
      </c>
    </row>
    <row r="13" spans="1:13" x14ac:dyDescent="0.2">
      <c r="A13" t="s">
        <v>5383</v>
      </c>
      <c r="B13"/>
      <c r="C13" s="12">
        <v>431</v>
      </c>
    </row>
    <row r="14" spans="1:13" x14ac:dyDescent="0.2">
      <c r="A14" t="s">
        <v>5384</v>
      </c>
      <c r="B14"/>
      <c r="C14" s="12">
        <v>507</v>
      </c>
    </row>
    <row r="15" spans="1:13" x14ac:dyDescent="0.2">
      <c r="A15" t="s">
        <v>5385</v>
      </c>
      <c r="B15"/>
      <c r="C15" s="12">
        <v>176</v>
      </c>
    </row>
    <row r="16" spans="1:13" x14ac:dyDescent="0.2">
      <c r="A16" t="s">
        <v>5380</v>
      </c>
      <c r="B16"/>
      <c r="C16" s="12">
        <v>2335</v>
      </c>
    </row>
    <row r="18" spans="1:3" x14ac:dyDescent="0.2">
      <c r="A18" s="21" t="s">
        <v>6</v>
      </c>
      <c r="B18" s="21" t="s">
        <v>8</v>
      </c>
      <c r="C18" t="s">
        <v>5394</v>
      </c>
    </row>
    <row r="19" spans="1:3" x14ac:dyDescent="0.2">
      <c r="A19" t="s">
        <v>16</v>
      </c>
      <c r="B19"/>
      <c r="C19" s="12">
        <v>9020911.900000006</v>
      </c>
    </row>
    <row r="20" spans="1:3" x14ac:dyDescent="0.2">
      <c r="A20" t="s">
        <v>11</v>
      </c>
      <c r="B20"/>
      <c r="C20" s="12">
        <v>11331149.41</v>
      </c>
    </row>
    <row r="21" spans="1:3" x14ac:dyDescent="0.2">
      <c r="A21" t="s">
        <v>12</v>
      </c>
      <c r="B21"/>
      <c r="C21" s="12">
        <v>5349293.5799999982</v>
      </c>
    </row>
    <row r="22" spans="1:3" x14ac:dyDescent="0.2">
      <c r="A22" t="s">
        <v>5380</v>
      </c>
      <c r="B22"/>
      <c r="C22" s="12">
        <v>25701354.890000004</v>
      </c>
    </row>
  </sheetData>
  <mergeCells count="1">
    <mergeCell ref="C1:H3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37"/>
  <sheetViews>
    <sheetView workbookViewId="0">
      <selection activeCell="A2" sqref="A1:E1048576"/>
    </sheetView>
  </sheetViews>
  <sheetFormatPr defaultRowHeight="15" x14ac:dyDescent="0.2"/>
  <cols>
    <col min="1" max="1" width="10.35546875" customWidth="1"/>
    <col min="2" max="2" width="14.9296875" customWidth="1"/>
    <col min="3" max="4" width="28.11328125" customWidth="1"/>
    <col min="5" max="10" width="10.89453125" bestFit="1" customWidth="1"/>
    <col min="11" max="12" width="11.8359375" bestFit="1" customWidth="1"/>
  </cols>
  <sheetData>
    <row r="1" spans="1:13" s="2" customFormat="1" ht="18.95" customHeight="1" x14ac:dyDescent="0.2">
      <c r="A1" s="4" t="s">
        <v>4353</v>
      </c>
      <c r="B1" s="5" t="s">
        <v>5355</v>
      </c>
      <c r="C1" s="7" t="s">
        <v>5356</v>
      </c>
      <c r="D1" s="7" t="s">
        <v>5365</v>
      </c>
      <c r="E1" s="7" t="s">
        <v>5366</v>
      </c>
      <c r="F1" s="2" t="s">
        <v>5357</v>
      </c>
      <c r="G1" s="2" t="s">
        <v>5358</v>
      </c>
      <c r="H1" s="2" t="s">
        <v>5359</v>
      </c>
      <c r="I1" s="2" t="s">
        <v>5360</v>
      </c>
      <c r="J1" s="2" t="s">
        <v>5361</v>
      </c>
      <c r="K1" s="2" t="s">
        <v>5362</v>
      </c>
      <c r="L1" s="2" t="s">
        <v>5363</v>
      </c>
      <c r="M1" s="2" t="s">
        <v>5364</v>
      </c>
    </row>
    <row r="2" spans="1:13" x14ac:dyDescent="0.2">
      <c r="A2" s="4" t="s">
        <v>0</v>
      </c>
      <c r="B2" s="5" t="s">
        <v>2383</v>
      </c>
      <c r="C2" s="7" t="s">
        <v>4352</v>
      </c>
      <c r="D2" s="7" t="str">
        <f>Table5[[#This Row],[Column5]]&amp;" "&amp;Table5[[#This Row],[Column7]]&amp;" "</f>
        <v xml:space="preserve">  </v>
      </c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1" t="s">
        <v>2372</v>
      </c>
      <c r="B3" s="1" t="s">
        <v>2390</v>
      </c>
      <c r="C3" s="1" t="str">
        <f>B3&amp;" "&amp;F3</f>
        <v xml:space="preserve">Hawks </v>
      </c>
      <c r="D3" s="1" t="str">
        <f>Table5[[#This Row],[Column5]]&amp;" "&amp;Table5[[#This Row],[Column7]]&amp;" "</f>
        <v xml:space="preserve">Ms. Kelly </v>
      </c>
      <c r="G3" t="s">
        <v>4354</v>
      </c>
      <c r="I3" t="s">
        <v>2813</v>
      </c>
    </row>
    <row r="4" spans="1:13" x14ac:dyDescent="0.2">
      <c r="A4" s="1" t="s">
        <v>2371</v>
      </c>
      <c r="B4" s="1" t="s">
        <v>2391</v>
      </c>
      <c r="C4" s="1" t="str">
        <f>B4&amp;" "&amp;F4</f>
        <v xml:space="preserve">Lehner </v>
      </c>
      <c r="D4" s="1" t="str">
        <f>Table5[[#This Row],[Column5]]&amp;" "&amp;Table5[[#This Row],[Column7]]&amp;" "</f>
        <v xml:space="preserve">Mr. Matthew </v>
      </c>
      <c r="E4" t="s">
        <v>4357</v>
      </c>
      <c r="G4" t="s">
        <v>4355</v>
      </c>
      <c r="I4" t="s">
        <v>4356</v>
      </c>
      <c r="J4" t="s">
        <v>4357</v>
      </c>
    </row>
    <row r="5" spans="1:13" x14ac:dyDescent="0.2">
      <c r="A5" s="1" t="s">
        <v>2370</v>
      </c>
      <c r="B5" s="1" t="s">
        <v>2392</v>
      </c>
      <c r="C5" s="1" t="str">
        <f>B5&amp;" "&amp;F5</f>
        <v xml:space="preserve">Lu </v>
      </c>
      <c r="D5" s="1" t="str">
        <f>Table5[[#This Row],[Column5]]&amp;" "&amp;Table5[[#This Row],[Column7]]&amp;" "</f>
        <v xml:space="preserve">Mr. Phil </v>
      </c>
      <c r="G5" t="s">
        <v>4355</v>
      </c>
      <c r="I5" t="s">
        <v>4358</v>
      </c>
    </row>
    <row r="6" spans="1:13" x14ac:dyDescent="0.2">
      <c r="A6" s="1" t="s">
        <v>2369</v>
      </c>
      <c r="B6" s="1" t="s">
        <v>2393</v>
      </c>
      <c r="C6" s="1" t="str">
        <f>B6&amp;" "&amp;F6</f>
        <v xml:space="preserve">Osborne </v>
      </c>
      <c r="D6" s="1" t="str">
        <f>Table5[[#This Row],[Column5]]&amp;" "&amp;Table5[[#This Row],[Column7]]&amp;" "</f>
        <v xml:space="preserve">Ms. Kelsey </v>
      </c>
      <c r="G6" t="s">
        <v>4354</v>
      </c>
      <c r="I6" t="s">
        <v>4359</v>
      </c>
    </row>
    <row r="7" spans="1:13" x14ac:dyDescent="0.2">
      <c r="A7" s="1" t="s">
        <v>2368</v>
      </c>
      <c r="B7" s="1" t="s">
        <v>2394</v>
      </c>
      <c r="C7" s="1" t="str">
        <f>B7&amp;" "&amp;F7</f>
        <v xml:space="preserve">Kadala </v>
      </c>
      <c r="D7" s="1" t="str">
        <f>Table5[[#This Row],[Column5]]&amp;" "&amp;Table5[[#This Row],[Column7]]&amp;" "</f>
        <v xml:space="preserve">Ms. Kristyn </v>
      </c>
      <c r="G7" t="s">
        <v>4354</v>
      </c>
      <c r="I7" t="s">
        <v>4360</v>
      </c>
    </row>
    <row r="8" spans="1:13" x14ac:dyDescent="0.2">
      <c r="A8" s="1" t="s">
        <v>2367</v>
      </c>
      <c r="B8" s="1" t="s">
        <v>2395</v>
      </c>
      <c r="C8" s="1" t="str">
        <f>B8&amp;" "&amp;F8</f>
        <v xml:space="preserve">Baker </v>
      </c>
      <c r="D8" s="1" t="str">
        <f>Table5[[#This Row],[Column5]]&amp;" "&amp;Table5[[#This Row],[Column7]]&amp;" "</f>
        <v xml:space="preserve">Mr. Russell </v>
      </c>
      <c r="E8" t="s">
        <v>4362</v>
      </c>
      <c r="G8" t="s">
        <v>4355</v>
      </c>
      <c r="I8" t="s">
        <v>4361</v>
      </c>
      <c r="J8" t="s">
        <v>4362</v>
      </c>
    </row>
    <row r="9" spans="1:13" x14ac:dyDescent="0.2">
      <c r="A9" s="1" t="s">
        <v>2366</v>
      </c>
      <c r="B9" s="1" t="s">
        <v>2396</v>
      </c>
      <c r="C9" s="1" t="str">
        <f>B9&amp;" "&amp;F9</f>
        <v xml:space="preserve">Macpherson </v>
      </c>
      <c r="D9" s="1" t="str">
        <f>Table5[[#This Row],[Column5]]&amp;" "&amp;Table5[[#This Row],[Column7]]&amp;" "</f>
        <v xml:space="preserve">Mr. Scott </v>
      </c>
      <c r="G9" t="s">
        <v>4355</v>
      </c>
      <c r="I9" t="s">
        <v>2950</v>
      </c>
    </row>
    <row r="10" spans="1:13" x14ac:dyDescent="0.2">
      <c r="A10" s="1" t="s">
        <v>2365</v>
      </c>
      <c r="B10" s="1" t="s">
        <v>2397</v>
      </c>
      <c r="C10" s="1" t="str">
        <f>B10&amp;" "&amp;F10</f>
        <v xml:space="preserve">Hallman </v>
      </c>
      <c r="D10" s="1" t="str">
        <f>Table5[[#This Row],[Column5]]&amp;" "&amp;Table5[[#This Row],[Column7]]&amp;" "</f>
        <v xml:space="preserve">Mr. Stephen </v>
      </c>
      <c r="G10" t="s">
        <v>4355</v>
      </c>
      <c r="I10" t="s">
        <v>4363</v>
      </c>
    </row>
    <row r="11" spans="1:13" x14ac:dyDescent="0.2">
      <c r="A11" s="1" t="s">
        <v>2364</v>
      </c>
      <c r="B11" s="1" t="s">
        <v>2398</v>
      </c>
      <c r="C11" s="1" t="str">
        <f>B11&amp;" "&amp;F11</f>
        <v xml:space="preserve">Moran </v>
      </c>
      <c r="D11" s="1" t="str">
        <f>Table5[[#This Row],[Column5]]&amp;" "&amp;Table5[[#This Row],[Column7]]&amp;" "</f>
        <v xml:space="preserve">Mr. Patrick </v>
      </c>
      <c r="E11" t="s">
        <v>4364</v>
      </c>
      <c r="G11" t="s">
        <v>4355</v>
      </c>
      <c r="I11" t="s">
        <v>3501</v>
      </c>
      <c r="J11" t="s">
        <v>4364</v>
      </c>
    </row>
    <row r="12" spans="1:13" x14ac:dyDescent="0.2">
      <c r="A12" s="1" t="s">
        <v>2363</v>
      </c>
      <c r="B12" s="1" t="s">
        <v>2399</v>
      </c>
      <c r="C12" s="1" t="str">
        <f>B12&amp;" "&amp;F12</f>
        <v xml:space="preserve">Benner </v>
      </c>
      <c r="D12" s="1" t="str">
        <f>Table5[[#This Row],[Column5]]&amp;" "&amp;Table5[[#This Row],[Column7]]&amp;" "</f>
        <v xml:space="preserve">Ms. Brooke </v>
      </c>
      <c r="E12" t="s">
        <v>4366</v>
      </c>
      <c r="G12" t="s">
        <v>4354</v>
      </c>
      <c r="I12" t="s">
        <v>4365</v>
      </c>
      <c r="J12" t="s">
        <v>4366</v>
      </c>
    </row>
    <row r="13" spans="1:13" x14ac:dyDescent="0.2">
      <c r="A13" s="1" t="s">
        <v>2362</v>
      </c>
      <c r="B13" s="1" t="s">
        <v>4367</v>
      </c>
      <c r="C13" s="1" t="str">
        <f>B13&amp;" "&amp;F13</f>
        <v>Fierro Vargas</v>
      </c>
      <c r="D13" s="1" t="str">
        <f>Table5[[#This Row],[Column6]]&amp;" "&amp;Table5[[#This Row],[Column8]]&amp;" "</f>
        <v xml:space="preserve">Ms. Paola </v>
      </c>
      <c r="E13" t="s">
        <v>4370</v>
      </c>
      <c r="F13" t="s">
        <v>4368</v>
      </c>
      <c r="H13" t="s">
        <v>4354</v>
      </c>
      <c r="J13" t="s">
        <v>4369</v>
      </c>
    </row>
    <row r="14" spans="1:13" x14ac:dyDescent="0.2">
      <c r="A14" s="1" t="s">
        <v>2361</v>
      </c>
      <c r="B14" s="1" t="s">
        <v>2400</v>
      </c>
      <c r="C14" s="1" t="str">
        <f>B14&amp;" "&amp;F14</f>
        <v xml:space="preserve">Franz </v>
      </c>
      <c r="D14" s="1" t="str">
        <f>Table5[[#This Row],[Column5]]&amp;" "&amp;Table5[[#This Row],[Column7]]&amp;" "</f>
        <v xml:space="preserve">Mr. David </v>
      </c>
      <c r="G14" t="s">
        <v>4355</v>
      </c>
      <c r="I14" t="s">
        <v>4371</v>
      </c>
    </row>
    <row r="15" spans="1:13" x14ac:dyDescent="0.2">
      <c r="A15" s="1" t="s">
        <v>2360</v>
      </c>
      <c r="B15" s="1" t="s">
        <v>2401</v>
      </c>
      <c r="C15" s="1" t="str">
        <f>B15&amp;" "&amp;F15</f>
        <v xml:space="preserve">Foster </v>
      </c>
      <c r="D15" s="1" t="str">
        <f>Table5[[#This Row],[Column5]]&amp;" "&amp;Table5[[#This Row],[Column7]]&amp;" "</f>
        <v xml:space="preserve">Mr. Wade </v>
      </c>
      <c r="G15" t="s">
        <v>4355</v>
      </c>
      <c r="I15" t="s">
        <v>4372</v>
      </c>
    </row>
    <row r="16" spans="1:13" x14ac:dyDescent="0.2">
      <c r="A16" s="1" t="s">
        <v>2359</v>
      </c>
      <c r="B16" s="1" t="s">
        <v>2402</v>
      </c>
      <c r="C16" s="1" t="str">
        <f>B16&amp;" "&amp;F16</f>
        <v xml:space="preserve">Tenorio </v>
      </c>
      <c r="D16" s="1" t="str">
        <f>Table5[[#This Row],[Column5]]&amp;" "&amp;Table5[[#This Row],[Column7]]&amp;" "</f>
        <v xml:space="preserve">Mr. Franklin </v>
      </c>
      <c r="G16" t="s">
        <v>4355</v>
      </c>
      <c r="I16" t="s">
        <v>4373</v>
      </c>
    </row>
    <row r="17" spans="1:10" x14ac:dyDescent="0.2">
      <c r="A17" s="1" t="s">
        <v>2358</v>
      </c>
      <c r="B17" s="1" t="s">
        <v>2403</v>
      </c>
      <c r="C17" s="1" t="str">
        <f>B17&amp;" "&amp;F17</f>
        <v xml:space="preserve">Rios </v>
      </c>
      <c r="D17" s="1" t="str">
        <f>Table5[[#This Row],[Column5]]&amp;" "&amp;Table5[[#This Row],[Column7]]&amp;" "</f>
        <v xml:space="preserve">Ms. Leilani </v>
      </c>
      <c r="E17" t="s">
        <v>4375</v>
      </c>
      <c r="G17" t="s">
        <v>4354</v>
      </c>
      <c r="I17" t="s">
        <v>4374</v>
      </c>
      <c r="J17" t="s">
        <v>4375</v>
      </c>
    </row>
    <row r="18" spans="1:10" x14ac:dyDescent="0.2">
      <c r="A18" s="1" t="s">
        <v>2357</v>
      </c>
      <c r="B18" s="1" t="s">
        <v>2404</v>
      </c>
      <c r="C18" s="1" t="str">
        <f>B18&amp;" "&amp;F18</f>
        <v xml:space="preserve">Viau-Dupuis </v>
      </c>
      <c r="D18" s="1" t="str">
        <f>Table5[[#This Row],[Column5]]&amp;" "&amp;Table5[[#This Row],[Column7]]&amp;" "</f>
        <v xml:space="preserve">Mr. Philippe </v>
      </c>
      <c r="G18" t="s">
        <v>4355</v>
      </c>
      <c r="I18" t="s">
        <v>4376</v>
      </c>
    </row>
    <row r="19" spans="1:10" x14ac:dyDescent="0.2">
      <c r="A19" s="1" t="s">
        <v>2356</v>
      </c>
      <c r="B19" s="1" t="s">
        <v>2405</v>
      </c>
      <c r="C19" s="1" t="str">
        <f>B19&amp;" "&amp;F19</f>
        <v xml:space="preserve">Cronin </v>
      </c>
      <c r="D19" s="1" t="str">
        <f>Table5[[#This Row],[Column5]]&amp;" "&amp;Table5[[#This Row],[Column7]]&amp;" "</f>
        <v xml:space="preserve">Ms. Jennifer </v>
      </c>
      <c r="E19" t="s">
        <v>4378</v>
      </c>
      <c r="G19" t="s">
        <v>4354</v>
      </c>
      <c r="I19" t="s">
        <v>4377</v>
      </c>
      <c r="J19" t="s">
        <v>4378</v>
      </c>
    </row>
    <row r="20" spans="1:10" x14ac:dyDescent="0.2">
      <c r="A20" s="1" t="s">
        <v>2355</v>
      </c>
      <c r="B20" s="1" t="s">
        <v>2406</v>
      </c>
      <c r="C20" s="1" t="str">
        <f>B20&amp;" "&amp;F20</f>
        <v xml:space="preserve">Noordstar </v>
      </c>
      <c r="D20" s="1" t="str">
        <f>Table5[[#This Row],[Column5]]&amp;" "&amp;Table5[[#This Row],[Column7]]&amp;" "</f>
        <v xml:space="preserve">Ms. Christina </v>
      </c>
      <c r="E20" t="s">
        <v>4375</v>
      </c>
      <c r="G20" t="s">
        <v>4354</v>
      </c>
      <c r="I20" t="s">
        <v>4379</v>
      </c>
      <c r="J20" t="s">
        <v>4375</v>
      </c>
    </row>
    <row r="21" spans="1:10" x14ac:dyDescent="0.2">
      <c r="A21" s="1" t="s">
        <v>2354</v>
      </c>
      <c r="B21" s="1" t="s">
        <v>2407</v>
      </c>
      <c r="C21" s="1" t="str">
        <f>B21&amp;" "&amp;F21</f>
        <v xml:space="preserve">Boudalia </v>
      </c>
      <c r="D21" s="1" t="str">
        <f>Table5[[#This Row],[Column5]]&amp;" "&amp;Table5[[#This Row],[Column7]]&amp;" "</f>
        <v xml:space="preserve">Mr. Said </v>
      </c>
      <c r="E21" t="s">
        <v>4381</v>
      </c>
      <c r="G21" t="s">
        <v>4355</v>
      </c>
      <c r="I21" t="s">
        <v>4380</v>
      </c>
      <c r="J21" t="s">
        <v>4381</v>
      </c>
    </row>
    <row r="22" spans="1:10" x14ac:dyDescent="0.2">
      <c r="A22" s="1" t="s">
        <v>2353</v>
      </c>
      <c r="B22" s="1" t="s">
        <v>2408</v>
      </c>
      <c r="C22" s="1" t="str">
        <f>B22&amp;" "&amp;F22</f>
        <v xml:space="preserve">Flor </v>
      </c>
      <c r="D22" s="1" t="str">
        <f>Table5[[#This Row],[Column5]]&amp;" "&amp;Table5[[#This Row],[Column7]]&amp;" "</f>
        <v xml:space="preserve">Mr. John </v>
      </c>
      <c r="G22" t="s">
        <v>4355</v>
      </c>
      <c r="I22" t="s">
        <v>4382</v>
      </c>
    </row>
    <row r="23" spans="1:10" x14ac:dyDescent="0.2">
      <c r="A23" s="1" t="s">
        <v>2352</v>
      </c>
      <c r="B23" s="1" t="s">
        <v>2409</v>
      </c>
      <c r="C23" s="1" t="str">
        <f>B23&amp;" "&amp;F23</f>
        <v xml:space="preserve">Fennon </v>
      </c>
      <c r="D23" s="1" t="str">
        <f>Table5[[#This Row],[Column5]]&amp;" "&amp;Table5[[#This Row],[Column7]]&amp;" "</f>
        <v xml:space="preserve">Mr. Myles </v>
      </c>
      <c r="G23" t="s">
        <v>4355</v>
      </c>
      <c r="I23" t="s">
        <v>4383</v>
      </c>
    </row>
    <row r="24" spans="1:10" x14ac:dyDescent="0.2">
      <c r="A24" s="1" t="s">
        <v>2351</v>
      </c>
      <c r="B24" s="1" t="s">
        <v>2410</v>
      </c>
      <c r="C24" s="1" t="str">
        <f>B24&amp;" "&amp;F24</f>
        <v xml:space="preserve">Hribar </v>
      </c>
      <c r="D24" s="1" t="str">
        <f>Table5[[#This Row],[Column5]]&amp;" "&amp;Table5[[#This Row],[Column7]]&amp;" "</f>
        <v xml:space="preserve">Ms. Madelyn </v>
      </c>
      <c r="E24" t="s">
        <v>4385</v>
      </c>
      <c r="G24" t="s">
        <v>4354</v>
      </c>
      <c r="I24" t="s">
        <v>4384</v>
      </c>
      <c r="J24" t="s">
        <v>4385</v>
      </c>
    </row>
    <row r="25" spans="1:10" x14ac:dyDescent="0.2">
      <c r="A25" s="1" t="s">
        <v>2350</v>
      </c>
      <c r="B25" s="1" t="s">
        <v>2411</v>
      </c>
      <c r="C25" s="1" t="str">
        <f>B25&amp;" "&amp;F25</f>
        <v xml:space="preserve">Tassello </v>
      </c>
      <c r="D25" s="1" t="str">
        <f>Table5[[#This Row],[Column5]]&amp;" "&amp;Table5[[#This Row],[Column7]]&amp;" "</f>
        <v xml:space="preserve">Ms. Nicole </v>
      </c>
      <c r="G25" t="s">
        <v>4354</v>
      </c>
      <c r="I25" t="s">
        <v>4386</v>
      </c>
    </row>
    <row r="26" spans="1:10" x14ac:dyDescent="0.2">
      <c r="A26" s="1" t="s">
        <v>2349</v>
      </c>
      <c r="B26" s="1" t="s">
        <v>2412</v>
      </c>
      <c r="C26" s="1" t="str">
        <f>B26&amp;" "&amp;F26</f>
        <v xml:space="preserve">Mauricette </v>
      </c>
      <c r="D26" s="1" t="str">
        <f>Table5[[#This Row],[Column5]]&amp;" "&amp;Table5[[#This Row],[Column7]]&amp;" "</f>
        <v xml:space="preserve">Mr. Eric </v>
      </c>
      <c r="E26" t="s">
        <v>4378</v>
      </c>
      <c r="G26" t="s">
        <v>4355</v>
      </c>
      <c r="I26" t="s">
        <v>4387</v>
      </c>
      <c r="J26" t="s">
        <v>4378</v>
      </c>
    </row>
    <row r="27" spans="1:10" x14ac:dyDescent="0.2">
      <c r="A27" s="1" t="s">
        <v>2348</v>
      </c>
      <c r="B27" s="1" t="s">
        <v>2413</v>
      </c>
      <c r="C27" s="1" t="str">
        <f>B27&amp;" "&amp;F27</f>
        <v xml:space="preserve">Garcia </v>
      </c>
      <c r="D27" s="1" t="str">
        <f>Table5[[#This Row],[Column5]]&amp;" "&amp;Table5[[#This Row],[Column7]]&amp;" "</f>
        <v xml:space="preserve">Mr. Emiliano </v>
      </c>
      <c r="E27" t="s">
        <v>4389</v>
      </c>
      <c r="G27" t="s">
        <v>4355</v>
      </c>
      <c r="I27" t="s">
        <v>4388</v>
      </c>
      <c r="J27" t="s">
        <v>4389</v>
      </c>
    </row>
    <row r="28" spans="1:10" x14ac:dyDescent="0.2">
      <c r="A28" s="1" t="s">
        <v>2347</v>
      </c>
      <c r="B28" s="1" t="s">
        <v>2414</v>
      </c>
      <c r="C28" s="1" t="str">
        <f>B28&amp;" "&amp;F28</f>
        <v xml:space="preserve">Airoldi </v>
      </c>
      <c r="D28" s="1" t="str">
        <f>Table5[[#This Row],[Column5]]&amp;" "&amp;Table5[[#This Row],[Column7]]&amp;" "</f>
        <v xml:space="preserve">Mr. Adam </v>
      </c>
      <c r="G28" t="s">
        <v>4355</v>
      </c>
      <c r="I28" t="s">
        <v>4390</v>
      </c>
    </row>
    <row r="29" spans="1:10" x14ac:dyDescent="0.2">
      <c r="A29" s="1" t="s">
        <v>2346</v>
      </c>
      <c r="B29" s="1" t="s">
        <v>2415</v>
      </c>
      <c r="C29" s="1" t="str">
        <f>B29&amp;" "&amp;F29</f>
        <v xml:space="preserve">Cater-Cyker </v>
      </c>
      <c r="D29" s="1" t="str">
        <f>Table5[[#This Row],[Column5]]&amp;" "&amp;Table5[[#This Row],[Column7]]&amp;" "</f>
        <v xml:space="preserve">Mr. Zach </v>
      </c>
      <c r="G29" t="s">
        <v>4355</v>
      </c>
      <c r="I29" t="s">
        <v>4391</v>
      </c>
    </row>
    <row r="30" spans="1:10" x14ac:dyDescent="0.2">
      <c r="A30" s="1" t="s">
        <v>2345</v>
      </c>
      <c r="B30" s="1" t="s">
        <v>2416</v>
      </c>
      <c r="C30" s="1" t="str">
        <f>B30&amp;" "&amp;F30</f>
        <v xml:space="preserve">Hamm </v>
      </c>
      <c r="D30" s="1" t="str">
        <f>Table5[[#This Row],[Column5]]&amp;" "&amp;Table5[[#This Row],[Column7]]&amp;" "</f>
        <v xml:space="preserve">Ms. Stephanie </v>
      </c>
      <c r="E30" t="s">
        <v>4393</v>
      </c>
      <c r="G30" t="s">
        <v>4354</v>
      </c>
      <c r="I30" t="s">
        <v>4392</v>
      </c>
      <c r="J30" t="s">
        <v>4393</v>
      </c>
    </row>
    <row r="31" spans="1:10" x14ac:dyDescent="0.2">
      <c r="A31" s="1" t="s">
        <v>2344</v>
      </c>
      <c r="B31" s="1" t="s">
        <v>2417</v>
      </c>
      <c r="C31" s="1" t="str">
        <f>B31&amp;" "&amp;F31</f>
        <v xml:space="preserve">Cox </v>
      </c>
      <c r="D31" s="1" t="str">
        <f>Table5[[#This Row],[Column5]]&amp;" "&amp;Table5[[#This Row],[Column7]]&amp;" "</f>
        <v xml:space="preserve">Mr. Stephen </v>
      </c>
      <c r="G31" t="s">
        <v>4355</v>
      </c>
      <c r="I31" t="s">
        <v>4363</v>
      </c>
    </row>
    <row r="32" spans="1:10" x14ac:dyDescent="0.2">
      <c r="A32" s="1" t="s">
        <v>2343</v>
      </c>
      <c r="B32" s="1" t="s">
        <v>2418</v>
      </c>
      <c r="C32" s="1" t="str">
        <f>B32&amp;" "&amp;F32</f>
        <v xml:space="preserve">Sachrajda </v>
      </c>
      <c r="D32" s="1" t="str">
        <f>Table5[[#This Row],[Column5]]&amp;" "&amp;Table5[[#This Row],[Column7]]&amp;" "</f>
        <v xml:space="preserve">Ms. Natalie </v>
      </c>
      <c r="G32" t="s">
        <v>4354</v>
      </c>
      <c r="I32" t="s">
        <v>4394</v>
      </c>
    </row>
    <row r="33" spans="1:10" x14ac:dyDescent="0.2">
      <c r="A33" s="1" t="s">
        <v>2342</v>
      </c>
      <c r="B33" s="1" t="s">
        <v>2419</v>
      </c>
      <c r="C33" s="1" t="str">
        <f>B33&amp;" "&amp;F33</f>
        <v xml:space="preserve">Gareri </v>
      </c>
      <c r="D33" s="1" t="str">
        <f>Table5[[#This Row],[Column5]]&amp;" "&amp;Table5[[#This Row],[Column7]]&amp;" "</f>
        <v xml:space="preserve">Ms. Nicole </v>
      </c>
      <c r="E33" t="s">
        <v>4395</v>
      </c>
      <c r="G33" t="s">
        <v>4354</v>
      </c>
      <c r="I33" t="s">
        <v>4386</v>
      </c>
      <c r="J33" t="s">
        <v>4395</v>
      </c>
    </row>
    <row r="34" spans="1:10" x14ac:dyDescent="0.2">
      <c r="A34" s="1" t="s">
        <v>2341</v>
      </c>
      <c r="B34" s="1" t="s">
        <v>2420</v>
      </c>
      <c r="C34" s="1" t="str">
        <f>B34&amp;" "&amp;F34</f>
        <v xml:space="preserve">Welch </v>
      </c>
      <c r="D34" s="1" t="str">
        <f>Table5[[#This Row],[Column5]]&amp;" "&amp;Table5[[#This Row],[Column7]]&amp;" "</f>
        <v xml:space="preserve">Mr. Jefferson </v>
      </c>
      <c r="E34" t="s">
        <v>4357</v>
      </c>
      <c r="G34" t="s">
        <v>4355</v>
      </c>
      <c r="I34" t="s">
        <v>4396</v>
      </c>
      <c r="J34" t="s">
        <v>4357</v>
      </c>
    </row>
    <row r="35" spans="1:10" x14ac:dyDescent="0.2">
      <c r="A35" s="1" t="s">
        <v>2340</v>
      </c>
      <c r="B35" s="1" t="s">
        <v>2421</v>
      </c>
      <c r="C35" s="1" t="str">
        <f>B35&amp;" "&amp;F35</f>
        <v xml:space="preserve">Prindiville </v>
      </c>
      <c r="D35" s="1" t="str">
        <f>Table5[[#This Row],[Column5]]&amp;" "&amp;Table5[[#This Row],[Column7]]&amp;" "</f>
        <v xml:space="preserve">Mr. Brendan </v>
      </c>
      <c r="E35" t="s">
        <v>4398</v>
      </c>
      <c r="G35" t="s">
        <v>4355</v>
      </c>
      <c r="I35" t="s">
        <v>4397</v>
      </c>
      <c r="J35" t="s">
        <v>4398</v>
      </c>
    </row>
    <row r="36" spans="1:10" x14ac:dyDescent="0.2">
      <c r="A36" s="1" t="s">
        <v>2339</v>
      </c>
      <c r="B36" s="1" t="s">
        <v>2422</v>
      </c>
      <c r="C36" s="1" t="str">
        <f>B36&amp;" "&amp;F36</f>
        <v xml:space="preserve">Kincaid </v>
      </c>
      <c r="D36" s="1" t="str">
        <f>Table5[[#This Row],[Column5]]&amp;" "&amp;Table5[[#This Row],[Column7]]&amp;" "</f>
        <v xml:space="preserve">Ms. Courtney </v>
      </c>
      <c r="G36" t="s">
        <v>4354</v>
      </c>
      <c r="I36" t="s">
        <v>4399</v>
      </c>
    </row>
    <row r="37" spans="1:10" x14ac:dyDescent="0.2">
      <c r="A37" s="1" t="s">
        <v>2338</v>
      </c>
      <c r="B37" s="1" t="s">
        <v>2423</v>
      </c>
      <c r="C37" s="1" t="str">
        <f>B37&amp;" "&amp;F37</f>
        <v xml:space="preserve">Bruestle </v>
      </c>
      <c r="D37" s="1" t="str">
        <f>Table5[[#This Row],[Column5]]&amp;" "&amp;Table5[[#This Row],[Column7]]&amp;" "</f>
        <v xml:space="preserve">Ms. Sydney </v>
      </c>
      <c r="E37" t="s">
        <v>4401</v>
      </c>
      <c r="G37" t="s">
        <v>4354</v>
      </c>
      <c r="I37" t="s">
        <v>4400</v>
      </c>
      <c r="J37" t="s">
        <v>4401</v>
      </c>
    </row>
    <row r="38" spans="1:10" x14ac:dyDescent="0.2">
      <c r="A38" s="1" t="s">
        <v>2337</v>
      </c>
      <c r="B38" s="1" t="s">
        <v>2424</v>
      </c>
      <c r="C38" s="1" t="str">
        <f>B38&amp;" "&amp;F38</f>
        <v xml:space="preserve">Lachance </v>
      </c>
      <c r="D38" s="1" t="str">
        <f>Table5[[#This Row],[Column5]]&amp;" "&amp;Table5[[#This Row],[Column7]]&amp;" "</f>
        <v xml:space="preserve">Mr. Julien </v>
      </c>
      <c r="G38" t="s">
        <v>4355</v>
      </c>
      <c r="I38" t="s">
        <v>4402</v>
      </c>
    </row>
    <row r="39" spans="1:10" x14ac:dyDescent="0.2">
      <c r="A39" s="1" t="s">
        <v>2336</v>
      </c>
      <c r="B39" s="1" t="s">
        <v>2425</v>
      </c>
      <c r="C39" s="1" t="str">
        <f>B39&amp;" "&amp;F39</f>
        <v xml:space="preserve">Eason </v>
      </c>
      <c r="D39" s="1" t="str">
        <f>Table5[[#This Row],[Column5]]&amp;" "&amp;Table5[[#This Row],[Column7]]&amp;" "</f>
        <v xml:space="preserve">Mr. Ryan </v>
      </c>
      <c r="E39" t="s">
        <v>4403</v>
      </c>
      <c r="G39" t="s">
        <v>4355</v>
      </c>
      <c r="I39" t="s">
        <v>2847</v>
      </c>
      <c r="J39" t="s">
        <v>4403</v>
      </c>
    </row>
    <row r="40" spans="1:10" x14ac:dyDescent="0.2">
      <c r="A40" s="1" t="s">
        <v>2335</v>
      </c>
      <c r="B40" s="1" t="s">
        <v>2426</v>
      </c>
      <c r="C40" s="1" t="str">
        <f>B40&amp;" "&amp;F40</f>
        <v xml:space="preserve">Grummon </v>
      </c>
      <c r="D40" s="1" t="str">
        <f>Table5[[#This Row],[Column5]]&amp;" "&amp;Table5[[#This Row],[Column7]]&amp;" "</f>
        <v xml:space="preserve">Ms. Anna </v>
      </c>
      <c r="E40" t="s">
        <v>4405</v>
      </c>
      <c r="G40" t="s">
        <v>4354</v>
      </c>
      <c r="I40" t="s">
        <v>4404</v>
      </c>
      <c r="J40" t="s">
        <v>4405</v>
      </c>
    </row>
    <row r="41" spans="1:10" x14ac:dyDescent="0.2">
      <c r="A41" s="1" t="s">
        <v>2334</v>
      </c>
      <c r="B41" s="1" t="s">
        <v>2427</v>
      </c>
      <c r="C41" s="1" t="str">
        <f>B41&amp;" "&amp;F41</f>
        <v xml:space="preserve">Vanwechel </v>
      </c>
      <c r="D41" s="1" t="str">
        <f>Table5[[#This Row],[Column5]]&amp;" "&amp;Table5[[#This Row],[Column7]]&amp;" "</f>
        <v xml:space="preserve">Ms. Samantha </v>
      </c>
      <c r="G41" t="s">
        <v>4354</v>
      </c>
      <c r="I41" t="s">
        <v>4406</v>
      </c>
    </row>
    <row r="42" spans="1:10" x14ac:dyDescent="0.2">
      <c r="A42" s="1" t="s">
        <v>2333</v>
      </c>
      <c r="B42" s="1" t="s">
        <v>2428</v>
      </c>
      <c r="C42" s="1" t="str">
        <f>B42&amp;" "&amp;F42</f>
        <v xml:space="preserve">Fisher </v>
      </c>
      <c r="D42" s="1" t="str">
        <f>Table5[[#This Row],[Column5]]&amp;" "&amp;Table5[[#This Row],[Column7]]&amp;" "</f>
        <v xml:space="preserve">Mr. Robert </v>
      </c>
      <c r="G42" t="s">
        <v>4355</v>
      </c>
      <c r="I42" t="s">
        <v>4407</v>
      </c>
    </row>
    <row r="43" spans="1:10" x14ac:dyDescent="0.2">
      <c r="A43" s="1" t="s">
        <v>2332</v>
      </c>
      <c r="B43" s="1" t="s">
        <v>2429</v>
      </c>
      <c r="C43" s="1" t="str">
        <f>B43&amp;" "&amp;F43</f>
        <v xml:space="preserve">Jenkins </v>
      </c>
      <c r="D43" s="1" t="str">
        <f>Table5[[#This Row],[Column5]]&amp;" "&amp;Table5[[#This Row],[Column7]]&amp;" "</f>
        <v xml:space="preserve">Mr. James </v>
      </c>
      <c r="E43" t="s">
        <v>4364</v>
      </c>
      <c r="G43" t="s">
        <v>4355</v>
      </c>
      <c r="I43" t="s">
        <v>4408</v>
      </c>
      <c r="J43" t="s">
        <v>4364</v>
      </c>
    </row>
    <row r="44" spans="1:10" x14ac:dyDescent="0.2">
      <c r="A44" s="1" t="s">
        <v>2331</v>
      </c>
      <c r="B44" s="1" t="s">
        <v>2430</v>
      </c>
      <c r="C44" s="1" t="str">
        <f>B44&amp;" "&amp;F44</f>
        <v xml:space="preserve">Peters </v>
      </c>
      <c r="D44" s="1" t="str">
        <f>Table5[[#This Row],[Column5]]&amp;" "&amp;Table5[[#This Row],[Column7]]&amp;" "</f>
        <v xml:space="preserve">Ms. Roseann </v>
      </c>
      <c r="G44" t="s">
        <v>4354</v>
      </c>
      <c r="I44" t="s">
        <v>4409</v>
      </c>
    </row>
    <row r="45" spans="1:10" x14ac:dyDescent="0.2">
      <c r="A45" s="1" t="s">
        <v>2330</v>
      </c>
      <c r="B45" s="1" t="s">
        <v>2431</v>
      </c>
      <c r="C45" s="1" t="str">
        <f>B45&amp;" "&amp;F45</f>
        <v xml:space="preserve">Aha </v>
      </c>
      <c r="D45" s="1" t="str">
        <f>Table5[[#This Row],[Column5]]&amp;" "&amp;Table5[[#This Row],[Column7]]&amp;" "</f>
        <v xml:space="preserve">Ms. Nicole </v>
      </c>
      <c r="G45" t="s">
        <v>4354</v>
      </c>
      <c r="I45" t="s">
        <v>4386</v>
      </c>
    </row>
    <row r="46" spans="1:10" x14ac:dyDescent="0.2">
      <c r="A46" s="1" t="s">
        <v>2329</v>
      </c>
      <c r="B46" s="1" t="s">
        <v>2432</v>
      </c>
      <c r="C46" s="1" t="str">
        <f>B46&amp;" "&amp;F46</f>
        <v xml:space="preserve">McElwain </v>
      </c>
      <c r="D46" s="1" t="str">
        <f>Table5[[#This Row],[Column5]]&amp;" "&amp;Table5[[#This Row],[Column7]]&amp;" "</f>
        <v xml:space="preserve">Mr. Spencer </v>
      </c>
      <c r="G46" t="s">
        <v>4355</v>
      </c>
      <c r="I46" t="s">
        <v>2706</v>
      </c>
    </row>
    <row r="47" spans="1:10" x14ac:dyDescent="0.2">
      <c r="A47" s="1" t="s">
        <v>2328</v>
      </c>
      <c r="B47" s="1" t="s">
        <v>2433</v>
      </c>
      <c r="C47" s="1" t="str">
        <f>B47&amp;" "&amp;F47</f>
        <v xml:space="preserve">Januszewski </v>
      </c>
      <c r="D47" s="1" t="str">
        <f>Table5[[#This Row],[Column5]]&amp;" "&amp;Table5[[#This Row],[Column7]]&amp;" "</f>
        <v xml:space="preserve">Mr. Eric </v>
      </c>
      <c r="E47" t="s">
        <v>4410</v>
      </c>
      <c r="G47" t="s">
        <v>4355</v>
      </c>
      <c r="I47" t="s">
        <v>4387</v>
      </c>
      <c r="J47" t="s">
        <v>4410</v>
      </c>
    </row>
    <row r="48" spans="1:10" x14ac:dyDescent="0.2">
      <c r="A48" s="1" t="s">
        <v>2327</v>
      </c>
      <c r="B48" s="1" t="s">
        <v>2434</v>
      </c>
      <c r="C48" s="1" t="str">
        <f>B48&amp;" "&amp;F48</f>
        <v xml:space="preserve">Rohne </v>
      </c>
      <c r="D48" s="1" t="str">
        <f>Table5[[#This Row],[Column5]]&amp;" "&amp;Table5[[#This Row],[Column7]]&amp;" "</f>
        <v xml:space="preserve">Ms. Brianna </v>
      </c>
      <c r="E48" t="s">
        <v>4412</v>
      </c>
      <c r="G48" t="s">
        <v>4354</v>
      </c>
      <c r="I48" t="s">
        <v>4411</v>
      </c>
      <c r="J48" t="s">
        <v>4412</v>
      </c>
    </row>
    <row r="49" spans="1:10" x14ac:dyDescent="0.2">
      <c r="A49" s="1" t="s">
        <v>2326</v>
      </c>
      <c r="B49" s="1" t="s">
        <v>2435</v>
      </c>
      <c r="C49" s="1" t="str">
        <f>B49&amp;" "&amp;F49</f>
        <v xml:space="preserve">O'Grady </v>
      </c>
      <c r="D49" s="1" t="str">
        <f>Table5[[#This Row],[Column5]]&amp;" "&amp;Table5[[#This Row],[Column7]]&amp;" "</f>
        <v xml:space="preserve">Mr. Thomas </v>
      </c>
      <c r="E49" t="s">
        <v>4395</v>
      </c>
      <c r="G49" t="s">
        <v>4355</v>
      </c>
      <c r="I49" t="s">
        <v>3215</v>
      </c>
      <c r="J49" t="s">
        <v>4395</v>
      </c>
    </row>
    <row r="50" spans="1:10" x14ac:dyDescent="0.2">
      <c r="A50" s="1" t="s">
        <v>2325</v>
      </c>
      <c r="B50" s="1" t="s">
        <v>2430</v>
      </c>
      <c r="C50" s="1" t="str">
        <f>B50&amp;" "&amp;F50</f>
        <v xml:space="preserve">Peters </v>
      </c>
      <c r="D50" s="1" t="str">
        <f>Table5[[#This Row],[Column5]]&amp;" "&amp;Table5[[#This Row],[Column7]]&amp;" "</f>
        <v xml:space="preserve">Ms. Melissa </v>
      </c>
      <c r="E50" t="s">
        <v>4412</v>
      </c>
      <c r="G50" t="s">
        <v>4354</v>
      </c>
      <c r="I50" t="s">
        <v>4413</v>
      </c>
      <c r="J50" t="s">
        <v>4412</v>
      </c>
    </row>
    <row r="51" spans="1:10" x14ac:dyDescent="0.2">
      <c r="A51" s="1" t="s">
        <v>2324</v>
      </c>
      <c r="B51" s="1" t="s">
        <v>4414</v>
      </c>
      <c r="C51" s="1" t="str">
        <f>B51&amp;" "&amp;F51</f>
        <v>De Simone</v>
      </c>
      <c r="D51" s="1" t="s">
        <v>5367</v>
      </c>
      <c r="F51" t="s">
        <v>4181</v>
      </c>
    </row>
    <row r="52" spans="1:10" x14ac:dyDescent="0.2">
      <c r="A52" s="1" t="s">
        <v>2323</v>
      </c>
      <c r="B52" s="1" t="s">
        <v>2436</v>
      </c>
      <c r="C52" s="1" t="str">
        <f>B52&amp;" "&amp;F52</f>
        <v xml:space="preserve">Beckett </v>
      </c>
      <c r="D52" s="1" t="str">
        <f>Table5[[#This Row],[Column5]]&amp;" "&amp;Table5[[#This Row],[Column7]]&amp;" "</f>
        <v xml:space="preserve">Mr. Ryan </v>
      </c>
      <c r="G52" t="s">
        <v>4355</v>
      </c>
      <c r="I52" t="s">
        <v>2847</v>
      </c>
    </row>
    <row r="53" spans="1:10" x14ac:dyDescent="0.2">
      <c r="A53" s="1" t="s">
        <v>2322</v>
      </c>
      <c r="B53" s="1" t="s">
        <v>2437</v>
      </c>
      <c r="C53" s="1" t="str">
        <f>B53&amp;" "&amp;F53</f>
        <v xml:space="preserve">Sobrilsky </v>
      </c>
      <c r="D53" s="1" t="str">
        <f>Table5[[#This Row],[Column5]]&amp;" "&amp;Table5[[#This Row],[Column7]]&amp;" "</f>
        <v xml:space="preserve">Mr. Anthony </v>
      </c>
      <c r="E53" t="s">
        <v>4395</v>
      </c>
      <c r="G53" t="s">
        <v>4355</v>
      </c>
      <c r="I53" t="s">
        <v>3932</v>
      </c>
      <c r="J53" t="s">
        <v>4395</v>
      </c>
    </row>
    <row r="54" spans="1:10" x14ac:dyDescent="0.2">
      <c r="A54" s="1" t="s">
        <v>2321</v>
      </c>
      <c r="B54" s="1" t="s">
        <v>2438</v>
      </c>
      <c r="C54" s="1" t="str">
        <f>B54&amp;" "&amp;F54</f>
        <v xml:space="preserve">Wang </v>
      </c>
      <c r="D54" s="1" t="str">
        <f>Table5[[#This Row],[Column5]]&amp;" "&amp;Table5[[#This Row],[Column7]]&amp;" "</f>
        <v xml:space="preserve">Ms. Alex </v>
      </c>
      <c r="G54" t="s">
        <v>4354</v>
      </c>
      <c r="I54" t="s">
        <v>4415</v>
      </c>
    </row>
    <row r="55" spans="1:10" x14ac:dyDescent="0.2">
      <c r="A55" s="1" t="s">
        <v>2320</v>
      </c>
      <c r="B55" s="1" t="s">
        <v>2439</v>
      </c>
      <c r="C55" s="1" t="str">
        <f>B55&amp;" "&amp;F55</f>
        <v xml:space="preserve">Campa </v>
      </c>
      <c r="D55" s="1" t="str">
        <f>Table5[[#This Row],[Column5]]&amp;" "&amp;Table5[[#This Row],[Column7]]&amp;" "</f>
        <v xml:space="preserve">Mr. David </v>
      </c>
      <c r="G55" t="s">
        <v>4355</v>
      </c>
      <c r="I55" t="s">
        <v>4371</v>
      </c>
    </row>
    <row r="56" spans="1:10" x14ac:dyDescent="0.2">
      <c r="A56" s="1" t="s">
        <v>2319</v>
      </c>
      <c r="B56" s="1" t="s">
        <v>2440</v>
      </c>
      <c r="C56" s="1" t="str">
        <f>B56&amp;" "&amp;F56</f>
        <v xml:space="preserve">Clifford </v>
      </c>
      <c r="D56" s="1" t="str">
        <f>Table5[[#This Row],[Column5]]&amp;" "&amp;Table5[[#This Row],[Column7]]&amp;" "</f>
        <v xml:space="preserve">Mr. Andrew </v>
      </c>
      <c r="E56" t="s">
        <v>4416</v>
      </c>
      <c r="G56" t="s">
        <v>4355</v>
      </c>
      <c r="I56" t="s">
        <v>3889</v>
      </c>
      <c r="J56" t="s">
        <v>4416</v>
      </c>
    </row>
    <row r="57" spans="1:10" x14ac:dyDescent="0.2">
      <c r="A57" s="1" t="s">
        <v>2318</v>
      </c>
      <c r="B57" s="1" t="s">
        <v>2441</v>
      </c>
      <c r="C57" s="1" t="str">
        <f>B57&amp;" "&amp;F57</f>
        <v xml:space="preserve">Dalmata </v>
      </c>
      <c r="D57" s="1" t="str">
        <f>Table5[[#This Row],[Column5]]&amp;" "&amp;Table5[[#This Row],[Column7]]&amp;" "</f>
        <v xml:space="preserve">Ms. Dara </v>
      </c>
      <c r="E57" t="s">
        <v>4418</v>
      </c>
      <c r="G57" t="s">
        <v>4354</v>
      </c>
      <c r="I57" t="s">
        <v>4417</v>
      </c>
      <c r="J57" t="s">
        <v>4418</v>
      </c>
    </row>
    <row r="58" spans="1:10" x14ac:dyDescent="0.2">
      <c r="A58" s="1" t="s">
        <v>2317</v>
      </c>
      <c r="B58" s="1" t="s">
        <v>2442</v>
      </c>
      <c r="C58" s="1" t="str">
        <f>B58&amp;" "&amp;F58</f>
        <v xml:space="preserve">Vishik </v>
      </c>
      <c r="D58" s="1" t="str">
        <f>Table5[[#This Row],[Column5]]&amp;" "&amp;Table5[[#This Row],[Column7]]&amp;" "</f>
        <v xml:space="preserve">Ms. Inna </v>
      </c>
      <c r="G58" t="s">
        <v>4354</v>
      </c>
      <c r="I58" t="s">
        <v>4419</v>
      </c>
    </row>
    <row r="59" spans="1:10" x14ac:dyDescent="0.2">
      <c r="A59" s="1" t="s">
        <v>2316</v>
      </c>
      <c r="B59" s="1" t="s">
        <v>2443</v>
      </c>
      <c r="C59" s="1" t="str">
        <f>B59&amp;" "&amp;F59</f>
        <v xml:space="preserve">Schorr </v>
      </c>
      <c r="D59" s="1" t="str">
        <f>Table5[[#This Row],[Column5]]&amp;" "&amp;Table5[[#This Row],[Column7]]&amp;" "</f>
        <v xml:space="preserve">Mr. Ari </v>
      </c>
      <c r="G59" t="s">
        <v>4355</v>
      </c>
      <c r="I59" t="s">
        <v>4420</v>
      </c>
    </row>
    <row r="60" spans="1:10" x14ac:dyDescent="0.2">
      <c r="A60" s="1" t="s">
        <v>2315</v>
      </c>
      <c r="B60" s="1" t="s">
        <v>2444</v>
      </c>
      <c r="C60" s="1" t="str">
        <f>B60&amp;" "&amp;F60</f>
        <v xml:space="preserve">Lusardi </v>
      </c>
      <c r="D60" s="1" t="str">
        <f>Table5[[#This Row],[Column5]]&amp;" "&amp;Table5[[#This Row],[Column7]]&amp;" "</f>
        <v xml:space="preserve">Ms. Lindsey </v>
      </c>
      <c r="G60" t="s">
        <v>4354</v>
      </c>
      <c r="I60" t="s">
        <v>3614</v>
      </c>
    </row>
    <row r="61" spans="1:10" x14ac:dyDescent="0.2">
      <c r="A61" s="1" t="s">
        <v>2314</v>
      </c>
      <c r="B61" s="1" t="s">
        <v>2445</v>
      </c>
      <c r="C61" s="1" t="str">
        <f>B61&amp;" "&amp;F61</f>
        <v xml:space="preserve">Rayner </v>
      </c>
      <c r="D61" s="1" t="str">
        <f>Table5[[#This Row],[Column5]]&amp;" "&amp;Table5[[#This Row],[Column7]]&amp;" "</f>
        <v xml:space="preserve">Mr. Kenny </v>
      </c>
      <c r="G61" t="s">
        <v>4355</v>
      </c>
      <c r="I61" t="s">
        <v>4421</v>
      </c>
    </row>
    <row r="62" spans="1:10" x14ac:dyDescent="0.2">
      <c r="A62" s="1" t="s">
        <v>2313</v>
      </c>
      <c r="B62" s="1" t="s">
        <v>2446</v>
      </c>
      <c r="C62" s="1" t="str">
        <f>B62&amp;" "&amp;F62</f>
        <v xml:space="preserve">Voghel </v>
      </c>
      <c r="D62" s="1" t="str">
        <f>Table5[[#This Row],[Column5]]&amp;" "&amp;Table5[[#This Row],[Column7]]&amp;" "</f>
        <v xml:space="preserve">Ms. Louise </v>
      </c>
      <c r="G62" t="s">
        <v>4354</v>
      </c>
      <c r="I62" t="s">
        <v>4422</v>
      </c>
    </row>
    <row r="63" spans="1:10" x14ac:dyDescent="0.2">
      <c r="A63" s="1" t="s">
        <v>2312</v>
      </c>
      <c r="B63" s="1" t="s">
        <v>2447</v>
      </c>
      <c r="C63" s="1" t="str">
        <f>B63&amp;" "&amp;F63</f>
        <v xml:space="preserve">Rieth </v>
      </c>
      <c r="D63" s="1" t="str">
        <f>Table5[[#This Row],[Column5]]&amp;" "&amp;Table5[[#This Row],[Column7]]&amp;" "</f>
        <v xml:space="preserve">Mr. Cameron </v>
      </c>
      <c r="G63" t="s">
        <v>4355</v>
      </c>
      <c r="I63" t="s">
        <v>4423</v>
      </c>
    </row>
    <row r="64" spans="1:10" x14ac:dyDescent="0.2">
      <c r="A64" s="1" t="s">
        <v>2311</v>
      </c>
      <c r="B64" s="1" t="s">
        <v>2448</v>
      </c>
      <c r="C64" s="1" t="str">
        <f>B64&amp;" "&amp;F64</f>
        <v xml:space="preserve">Gollotto </v>
      </c>
      <c r="D64" s="1" t="str">
        <f>Table5[[#This Row],[Column5]]&amp;" "&amp;Table5[[#This Row],[Column7]]&amp;" "</f>
        <v xml:space="preserve">Ms. Katie </v>
      </c>
      <c r="E64" t="s">
        <v>4425</v>
      </c>
      <c r="G64" t="s">
        <v>4354</v>
      </c>
      <c r="I64" t="s">
        <v>4424</v>
      </c>
      <c r="J64" t="s">
        <v>4425</v>
      </c>
    </row>
    <row r="65" spans="1:11" x14ac:dyDescent="0.2">
      <c r="A65" s="1" t="s">
        <v>2310</v>
      </c>
      <c r="B65" s="1" t="s">
        <v>2449</v>
      </c>
      <c r="C65" s="1" t="str">
        <f>B65&amp;" "&amp;F65</f>
        <v xml:space="preserve">Dunn </v>
      </c>
      <c r="D65" s="1" t="str">
        <f>Table5[[#This Row],[Column5]]&amp;" "&amp;Table5[[#This Row],[Column7]]&amp;" "</f>
        <v xml:space="preserve">Ms. Casey </v>
      </c>
      <c r="G65" t="s">
        <v>4354</v>
      </c>
      <c r="I65" t="s">
        <v>3745</v>
      </c>
    </row>
    <row r="66" spans="1:11" x14ac:dyDescent="0.2">
      <c r="A66" s="1" t="s">
        <v>2309</v>
      </c>
      <c r="B66" s="1" t="s">
        <v>2450</v>
      </c>
      <c r="C66" s="1" t="str">
        <f>B66&amp;" "&amp;F66</f>
        <v xml:space="preserve">Blitzer </v>
      </c>
      <c r="D66" s="1" t="str">
        <f>Table5[[#This Row],[Column5]]&amp;" "&amp;Table5[[#This Row],[Column7]]&amp;" "</f>
        <v xml:space="preserve">Mr. David </v>
      </c>
      <c r="G66" t="s">
        <v>4355</v>
      </c>
      <c r="I66" t="s">
        <v>4371</v>
      </c>
    </row>
    <row r="67" spans="1:11" x14ac:dyDescent="0.2">
      <c r="A67" s="1" t="s">
        <v>2308</v>
      </c>
      <c r="B67" s="1" t="s">
        <v>2451</v>
      </c>
      <c r="C67" s="1" t="str">
        <f>B67&amp;" "&amp;F67</f>
        <v xml:space="preserve">Smith </v>
      </c>
      <c r="D67" s="1" t="str">
        <f>Table5[[#This Row],[Column5]]&amp;" "&amp;Table5[[#This Row],[Column7]]&amp;" "</f>
        <v xml:space="preserve">Mr. Bryson </v>
      </c>
      <c r="E67" t="s">
        <v>4427</v>
      </c>
      <c r="G67" t="s">
        <v>4355</v>
      </c>
      <c r="I67" t="s">
        <v>4426</v>
      </c>
      <c r="J67" t="s">
        <v>4427</v>
      </c>
    </row>
    <row r="68" spans="1:11" x14ac:dyDescent="0.2">
      <c r="A68" s="1" t="s">
        <v>2307</v>
      </c>
      <c r="B68" s="1" t="s">
        <v>2452</v>
      </c>
      <c r="C68" s="1" t="str">
        <f>B68&amp;" "&amp;F68</f>
        <v xml:space="preserve">Hyland </v>
      </c>
      <c r="D68" s="1" t="str">
        <f>Table5[[#This Row],[Column5]]&amp;" "&amp;Table5[[#This Row],[Column7]]&amp;" "</f>
        <v xml:space="preserve">Ms. Megan </v>
      </c>
      <c r="G68" t="s">
        <v>4354</v>
      </c>
      <c r="I68" t="s">
        <v>4428</v>
      </c>
    </row>
    <row r="69" spans="1:11" x14ac:dyDescent="0.2">
      <c r="A69" s="1" t="s">
        <v>2306</v>
      </c>
      <c r="B69" s="1" t="s">
        <v>2453</v>
      </c>
      <c r="C69" s="1" t="str">
        <f>B69&amp;" "&amp;F69</f>
        <v xml:space="preserve">Ducharme </v>
      </c>
      <c r="D69" s="1" t="str">
        <f>Table5[[#This Row],[Column5]]&amp;" "&amp;Table5[[#This Row],[Column7]]&amp;" "</f>
        <v xml:space="preserve">Mr. Daniel </v>
      </c>
      <c r="G69" t="s">
        <v>4355</v>
      </c>
      <c r="I69" t="s">
        <v>4429</v>
      </c>
    </row>
    <row r="70" spans="1:11" x14ac:dyDescent="0.2">
      <c r="A70" s="1" t="s">
        <v>2305</v>
      </c>
      <c r="B70" s="1" t="s">
        <v>2454</v>
      </c>
      <c r="C70" s="1" t="str">
        <f>B70&amp;" "&amp;F70</f>
        <v xml:space="preserve">Johnson </v>
      </c>
      <c r="D70" s="1" t="str">
        <f>Table5[[#This Row],[Column5]]&amp;" "&amp;Table5[[#This Row],[Column7]]&amp;" "</f>
        <v xml:space="preserve">Mr. Steven </v>
      </c>
      <c r="E70" t="s">
        <v>4375</v>
      </c>
      <c r="G70" t="s">
        <v>4355</v>
      </c>
      <c r="I70" t="s">
        <v>4430</v>
      </c>
      <c r="J70" t="s">
        <v>4375</v>
      </c>
    </row>
    <row r="71" spans="1:11" x14ac:dyDescent="0.2">
      <c r="A71" s="1" t="s">
        <v>2304</v>
      </c>
      <c r="B71" s="1" t="s">
        <v>2455</v>
      </c>
      <c r="C71" s="1" t="str">
        <f>B71&amp;" "&amp;F71</f>
        <v xml:space="preserve">Mutz </v>
      </c>
      <c r="D71" s="1" t="str">
        <f>Table5[[#This Row],[Column5]]&amp;" "&amp;Table5[[#This Row],[Column7]]&amp;" "</f>
        <v xml:space="preserve">Ms. Jenna </v>
      </c>
      <c r="E71" t="s">
        <v>4401</v>
      </c>
      <c r="G71" t="s">
        <v>4354</v>
      </c>
      <c r="I71" t="s">
        <v>4431</v>
      </c>
      <c r="J71" t="s">
        <v>4401</v>
      </c>
    </row>
    <row r="72" spans="1:11" x14ac:dyDescent="0.2">
      <c r="A72" s="1" t="s">
        <v>2303</v>
      </c>
      <c r="B72" s="1" t="s">
        <v>2456</v>
      </c>
      <c r="C72" s="1" t="str">
        <f>B72&amp;" "&amp;F72</f>
        <v xml:space="preserve">Lee </v>
      </c>
      <c r="D72" s="1" t="str">
        <f>Table5[[#This Row],[Column5]]&amp;" "&amp;Table5[[#This Row],[Column7]]&amp;" "</f>
        <v xml:space="preserve">Mr. Freeman </v>
      </c>
      <c r="G72" t="s">
        <v>4355</v>
      </c>
      <c r="I72" t="s">
        <v>4261</v>
      </c>
    </row>
    <row r="73" spans="1:11" x14ac:dyDescent="0.2">
      <c r="A73" s="1" t="s">
        <v>2302</v>
      </c>
      <c r="B73" s="1" t="s">
        <v>2457</v>
      </c>
      <c r="C73" s="1" t="str">
        <f>B73&amp;" "&amp;F73</f>
        <v xml:space="preserve">Turner </v>
      </c>
      <c r="D73" s="1" t="str">
        <f>Table5[[#This Row],[Column5]]&amp;" "&amp;Table5[[#This Row],[Column7]]&amp;" "</f>
        <v xml:space="preserve">Mr. Jeff </v>
      </c>
      <c r="G73" t="s">
        <v>4355</v>
      </c>
      <c r="I73" t="s">
        <v>4432</v>
      </c>
    </row>
    <row r="74" spans="1:11" x14ac:dyDescent="0.2">
      <c r="A74" s="1" t="s">
        <v>2301</v>
      </c>
      <c r="B74" s="1" t="s">
        <v>2458</v>
      </c>
      <c r="C74" s="1" t="str">
        <f>B74&amp;" "&amp;F74</f>
        <v xml:space="preserve">Rangel </v>
      </c>
      <c r="D74" s="1" t="str">
        <f>Table5[[#This Row],[Column5]]&amp;" "&amp;Table5[[#This Row],[Column7]]&amp;" "</f>
        <v xml:space="preserve">Mr. Elenilton </v>
      </c>
      <c r="E74" t="s">
        <v>4434</v>
      </c>
      <c r="G74" t="s">
        <v>4355</v>
      </c>
      <c r="I74" t="s">
        <v>4433</v>
      </c>
      <c r="J74" t="s">
        <v>4434</v>
      </c>
      <c r="K74" t="s">
        <v>4381</v>
      </c>
    </row>
    <row r="75" spans="1:11" x14ac:dyDescent="0.2">
      <c r="A75" s="1" t="s">
        <v>2300</v>
      </c>
      <c r="B75" s="1" t="s">
        <v>2459</v>
      </c>
      <c r="C75" s="1" t="str">
        <f>B75&amp;" "&amp;F75</f>
        <v xml:space="preserve">Lacey </v>
      </c>
      <c r="D75" s="1" t="str">
        <f>Table5[[#This Row],[Column5]]&amp;" "&amp;Table5[[#This Row],[Column7]]&amp;" "</f>
        <v xml:space="preserve">Ms. Maurya </v>
      </c>
      <c r="G75" t="s">
        <v>4354</v>
      </c>
      <c r="I75" t="s">
        <v>4435</v>
      </c>
    </row>
    <row r="76" spans="1:11" x14ac:dyDescent="0.2">
      <c r="A76" s="1" t="s">
        <v>2299</v>
      </c>
      <c r="B76" s="1" t="s">
        <v>2460</v>
      </c>
      <c r="C76" s="1" t="str">
        <f>B76&amp;" "&amp;F76</f>
        <v xml:space="preserve">Stiger </v>
      </c>
      <c r="D76" s="1" t="str">
        <f>Table5[[#This Row],[Column5]]&amp;" "&amp;Table5[[#This Row],[Column7]]&amp;" "</f>
        <v xml:space="preserve">Ms. Samantha </v>
      </c>
      <c r="E76" t="s">
        <v>4385</v>
      </c>
      <c r="G76" t="s">
        <v>4354</v>
      </c>
      <c r="I76" t="s">
        <v>4406</v>
      </c>
      <c r="J76" t="s">
        <v>4385</v>
      </c>
    </row>
    <row r="77" spans="1:11" x14ac:dyDescent="0.2">
      <c r="A77" s="1" t="s">
        <v>2298</v>
      </c>
      <c r="B77" s="1" t="s">
        <v>2461</v>
      </c>
      <c r="C77" s="1" t="str">
        <f>B77&amp;" "&amp;F77</f>
        <v xml:space="preserve">Caldwell </v>
      </c>
      <c r="D77" s="1" t="str">
        <f>Table5[[#This Row],[Column5]]&amp;" "&amp;Table5[[#This Row],[Column7]]&amp;" "</f>
        <v xml:space="preserve">Ms. Bethany </v>
      </c>
      <c r="E77" t="s">
        <v>4437</v>
      </c>
      <c r="G77" t="s">
        <v>4354</v>
      </c>
      <c r="I77" t="s">
        <v>4436</v>
      </c>
      <c r="J77" t="s">
        <v>4437</v>
      </c>
    </row>
    <row r="78" spans="1:11" x14ac:dyDescent="0.2">
      <c r="A78" s="1" t="s">
        <v>2297</v>
      </c>
      <c r="B78" s="1" t="s">
        <v>2462</v>
      </c>
      <c r="C78" s="1" t="str">
        <f>B78&amp;" "&amp;F78</f>
        <v xml:space="preserve">Marmillod </v>
      </c>
      <c r="D78" s="1" t="str">
        <f>Table5[[#This Row],[Column5]]&amp;" "&amp;Table5[[#This Row],[Column7]]&amp;" "</f>
        <v xml:space="preserve">Mr. Yves </v>
      </c>
      <c r="G78" t="s">
        <v>4355</v>
      </c>
      <c r="I78" t="s">
        <v>4438</v>
      </c>
    </row>
    <row r="79" spans="1:11" x14ac:dyDescent="0.2">
      <c r="A79" s="1" t="s">
        <v>2296</v>
      </c>
      <c r="B79" s="1" t="s">
        <v>2463</v>
      </c>
      <c r="C79" s="1" t="str">
        <f>B79&amp;" "&amp;F79</f>
        <v xml:space="preserve">Cloutier-Simons </v>
      </c>
      <c r="D79" s="1" t="str">
        <f>Table5[[#This Row],[Column5]]&amp;" "&amp;Table5[[#This Row],[Column7]]&amp;" "</f>
        <v xml:space="preserve">Ms. Danielle </v>
      </c>
      <c r="G79" t="s">
        <v>4354</v>
      </c>
      <c r="I79" t="s">
        <v>4439</v>
      </c>
    </row>
    <row r="80" spans="1:11" x14ac:dyDescent="0.2">
      <c r="A80" s="1" t="s">
        <v>2295</v>
      </c>
      <c r="B80" s="1" t="s">
        <v>2464</v>
      </c>
      <c r="C80" s="1" t="str">
        <f>B80&amp;" "&amp;F80</f>
        <v xml:space="preserve">Vegas </v>
      </c>
      <c r="D80" s="1" t="str">
        <f>Table5[[#This Row],[Column5]]&amp;" "&amp;Table5[[#This Row],[Column7]]&amp;" "</f>
        <v xml:space="preserve">Ms. Julia </v>
      </c>
      <c r="G80" t="s">
        <v>4354</v>
      </c>
      <c r="I80" t="s">
        <v>3624</v>
      </c>
    </row>
    <row r="81" spans="1:10" x14ac:dyDescent="0.2">
      <c r="A81" s="1" t="s">
        <v>2294</v>
      </c>
      <c r="B81" s="1" t="s">
        <v>2465</v>
      </c>
      <c r="C81" s="1" t="str">
        <f>B81&amp;" "&amp;F81</f>
        <v xml:space="preserve">Cochran </v>
      </c>
      <c r="D81" s="1" t="str">
        <f>Table5[[#This Row],[Column5]]&amp;" "&amp;Table5[[#This Row],[Column7]]&amp;" "</f>
        <v xml:space="preserve">Mr. Joshua </v>
      </c>
      <c r="G81" t="s">
        <v>4355</v>
      </c>
      <c r="I81" t="s">
        <v>4440</v>
      </c>
    </row>
    <row r="82" spans="1:10" x14ac:dyDescent="0.2">
      <c r="A82" s="1" t="s">
        <v>2293</v>
      </c>
      <c r="B82" s="1" t="s">
        <v>2466</v>
      </c>
      <c r="C82" s="1" t="str">
        <f>B82&amp;" "&amp;F82</f>
        <v xml:space="preserve">Holtzapple </v>
      </c>
      <c r="D82" s="1" t="str">
        <f>Table5[[#This Row],[Column5]]&amp;" "&amp;Table5[[#This Row],[Column7]]&amp;" "</f>
        <v xml:space="preserve">Ms. Jennifer </v>
      </c>
      <c r="G82" t="s">
        <v>4354</v>
      </c>
      <c r="I82" t="s">
        <v>4377</v>
      </c>
    </row>
    <row r="83" spans="1:10" x14ac:dyDescent="0.2">
      <c r="A83" s="1" t="s">
        <v>2292</v>
      </c>
      <c r="B83" s="1" t="s">
        <v>2467</v>
      </c>
      <c r="C83" s="1" t="str">
        <f>B83&amp;" "&amp;F83</f>
        <v xml:space="preserve">Meyer </v>
      </c>
      <c r="D83" s="1" t="str">
        <f>Table5[[#This Row],[Column5]]&amp;" "&amp;Table5[[#This Row],[Column7]]&amp;" "</f>
        <v xml:space="preserve">Ms. Gwen </v>
      </c>
      <c r="E83" t="s">
        <v>4375</v>
      </c>
      <c r="G83" t="s">
        <v>4354</v>
      </c>
      <c r="I83" t="s">
        <v>4441</v>
      </c>
      <c r="J83" t="s">
        <v>4375</v>
      </c>
    </row>
    <row r="84" spans="1:10" x14ac:dyDescent="0.2">
      <c r="A84" s="1" t="s">
        <v>2291</v>
      </c>
      <c r="B84" s="1" t="s">
        <v>2468</v>
      </c>
      <c r="C84" s="1" t="str">
        <f>B84&amp;" "&amp;F84</f>
        <v xml:space="preserve">Brickley </v>
      </c>
      <c r="D84" s="1" t="str">
        <f>Table5[[#This Row],[Column5]]&amp;" "&amp;Table5[[#This Row],[Column7]]&amp;" "</f>
        <v xml:space="preserve">Mr. Patrick </v>
      </c>
      <c r="G84" t="s">
        <v>4355</v>
      </c>
      <c r="I84" t="s">
        <v>3501</v>
      </c>
    </row>
    <row r="85" spans="1:10" x14ac:dyDescent="0.2">
      <c r="A85" s="1" t="s">
        <v>2290</v>
      </c>
      <c r="B85" s="1" t="s">
        <v>2469</v>
      </c>
      <c r="C85" s="1" t="str">
        <f>B85&amp;" "&amp;F85</f>
        <v xml:space="preserve">Magee </v>
      </c>
      <c r="D85" s="1" t="str">
        <f>Table5[[#This Row],[Column5]]&amp;" "&amp;Table5[[#This Row],[Column7]]&amp;" "</f>
        <v xml:space="preserve">Ms. Kate </v>
      </c>
      <c r="G85" t="s">
        <v>4354</v>
      </c>
      <c r="I85" t="s">
        <v>4442</v>
      </c>
    </row>
    <row r="86" spans="1:10" x14ac:dyDescent="0.2">
      <c r="A86" s="1" t="s">
        <v>2289</v>
      </c>
      <c r="B86" s="1" t="s">
        <v>2470</v>
      </c>
      <c r="C86" s="1" t="str">
        <f>B86&amp;" "&amp;F86</f>
        <v xml:space="preserve">Thoma </v>
      </c>
      <c r="D86" s="1" t="str">
        <f>Table5[[#This Row],[Column5]]&amp;" "&amp;Table5[[#This Row],[Column7]]&amp;" "</f>
        <v xml:space="preserve">Mr. Kevin </v>
      </c>
      <c r="G86" t="s">
        <v>4355</v>
      </c>
      <c r="I86" t="s">
        <v>4443</v>
      </c>
    </row>
    <row r="87" spans="1:10" x14ac:dyDescent="0.2">
      <c r="A87" s="1" t="s">
        <v>2288</v>
      </c>
      <c r="B87" s="1" t="s">
        <v>2471</v>
      </c>
      <c r="C87" s="1" t="str">
        <f>B87&amp;" "&amp;F87</f>
        <v xml:space="preserve">Heagy </v>
      </c>
      <c r="D87" s="1" t="str">
        <f>Table5[[#This Row],[Column5]]&amp;" "&amp;Table5[[#This Row],[Column7]]&amp;" "</f>
        <v xml:space="preserve">Mr. Stephen </v>
      </c>
      <c r="E87" t="s">
        <v>4444</v>
      </c>
      <c r="G87" t="s">
        <v>4355</v>
      </c>
      <c r="I87" t="s">
        <v>4363</v>
      </c>
      <c r="J87" t="s">
        <v>4444</v>
      </c>
    </row>
    <row r="88" spans="1:10" x14ac:dyDescent="0.2">
      <c r="A88" s="1" t="s">
        <v>2287</v>
      </c>
      <c r="B88" s="1" t="s">
        <v>2472</v>
      </c>
      <c r="C88" s="1" t="str">
        <f>B88&amp;" "&amp;F88</f>
        <v xml:space="preserve">Regnier </v>
      </c>
      <c r="D88" s="1" t="str">
        <f>Table5[[#This Row],[Column5]]&amp;" "&amp;Table5[[#This Row],[Column7]]&amp;" "</f>
        <v xml:space="preserve">Mr. Philip </v>
      </c>
      <c r="G88" t="s">
        <v>4355</v>
      </c>
      <c r="I88" t="s">
        <v>4445</v>
      </c>
    </row>
    <row r="89" spans="1:10" x14ac:dyDescent="0.2">
      <c r="A89" s="1" t="s">
        <v>2286</v>
      </c>
      <c r="B89" s="1" t="s">
        <v>2473</v>
      </c>
      <c r="C89" s="1" t="str">
        <f>B89&amp;" "&amp;F89</f>
        <v xml:space="preserve">Parendo </v>
      </c>
      <c r="D89" s="1" t="str">
        <f>Table5[[#This Row],[Column5]]&amp;" "&amp;Table5[[#This Row],[Column7]]&amp;" "</f>
        <v xml:space="preserve">Mr. Brett </v>
      </c>
      <c r="E89" t="s">
        <v>4437</v>
      </c>
      <c r="G89" t="s">
        <v>4355</v>
      </c>
      <c r="I89" t="s">
        <v>4446</v>
      </c>
      <c r="J89" t="s">
        <v>4437</v>
      </c>
    </row>
    <row r="90" spans="1:10" x14ac:dyDescent="0.2">
      <c r="A90" s="1" t="s">
        <v>2285</v>
      </c>
      <c r="B90" s="1" t="s">
        <v>2474</v>
      </c>
      <c r="C90" s="1" t="str">
        <f>B90&amp;" "&amp;F90</f>
        <v xml:space="preserve">Schell </v>
      </c>
      <c r="D90" s="1" t="str">
        <f>Table5[[#This Row],[Column5]]&amp;" "&amp;Table5[[#This Row],[Column7]]&amp;" "</f>
        <v xml:space="preserve">Ms. Rebecca </v>
      </c>
      <c r="G90" t="s">
        <v>4354</v>
      </c>
      <c r="I90" t="s">
        <v>4447</v>
      </c>
    </row>
    <row r="91" spans="1:10" x14ac:dyDescent="0.2">
      <c r="A91" s="1" t="s">
        <v>2284</v>
      </c>
      <c r="B91" s="1" t="s">
        <v>2475</v>
      </c>
      <c r="C91" s="1" t="str">
        <f>B91&amp;" "&amp;F91</f>
        <v xml:space="preserve">Driscoll </v>
      </c>
      <c r="D91" s="1" t="str">
        <f>Table5[[#This Row],[Column5]]&amp;" "&amp;Table5[[#This Row],[Column7]]&amp;" "</f>
        <v xml:space="preserve">Ms. Kelley </v>
      </c>
      <c r="G91" t="s">
        <v>4354</v>
      </c>
      <c r="I91" t="s">
        <v>2709</v>
      </c>
    </row>
    <row r="92" spans="1:10" x14ac:dyDescent="0.2">
      <c r="A92" s="1" t="s">
        <v>2283</v>
      </c>
      <c r="B92" s="1" t="s">
        <v>2476</v>
      </c>
      <c r="C92" s="1" t="str">
        <f>B92&amp;" "&amp;F92</f>
        <v xml:space="preserve">Mitchell </v>
      </c>
      <c r="D92" s="1" t="str">
        <f>Table5[[#This Row],[Column5]]&amp;" "&amp;Table5[[#This Row],[Column7]]&amp;" "</f>
        <v xml:space="preserve">Ms. Abigail </v>
      </c>
      <c r="E92" t="s">
        <v>4449</v>
      </c>
      <c r="G92" t="s">
        <v>4354</v>
      </c>
      <c r="I92" t="s">
        <v>4448</v>
      </c>
      <c r="J92" t="s">
        <v>4449</v>
      </c>
    </row>
    <row r="93" spans="1:10" x14ac:dyDescent="0.2">
      <c r="A93" s="1" t="s">
        <v>2282</v>
      </c>
      <c r="B93" s="1" t="s">
        <v>2477</v>
      </c>
      <c r="C93" s="1" t="str">
        <f>B93&amp;" "&amp;F93</f>
        <v xml:space="preserve">Cutler </v>
      </c>
      <c r="D93" s="1" t="str">
        <f>Table5[[#This Row],[Column5]]&amp;" "&amp;Table5[[#This Row],[Column7]]&amp;" "</f>
        <v xml:space="preserve">Ms. Hope </v>
      </c>
      <c r="G93" t="s">
        <v>4354</v>
      </c>
      <c r="I93" t="s">
        <v>4450</v>
      </c>
    </row>
    <row r="94" spans="1:10" x14ac:dyDescent="0.2">
      <c r="A94" s="1" t="s">
        <v>2281</v>
      </c>
      <c r="B94" s="1" t="s">
        <v>2478</v>
      </c>
      <c r="C94" s="1" t="str">
        <f>B94&amp;" "&amp;F94</f>
        <v xml:space="preserve">Derian </v>
      </c>
      <c r="D94" s="1" t="str">
        <f>Table5[[#This Row],[Column5]]&amp;" "&amp;Table5[[#This Row],[Column7]]&amp;" "</f>
        <v xml:space="preserve">Ms. Elyse </v>
      </c>
      <c r="E94" t="s">
        <v>4375</v>
      </c>
      <c r="G94" t="s">
        <v>4354</v>
      </c>
      <c r="I94" t="s">
        <v>4451</v>
      </c>
      <c r="J94" t="s">
        <v>4375</v>
      </c>
    </row>
    <row r="95" spans="1:10" x14ac:dyDescent="0.2">
      <c r="A95" s="1" t="s">
        <v>2280</v>
      </c>
      <c r="B95" s="1" t="s">
        <v>2479</v>
      </c>
      <c r="C95" s="1" t="str">
        <f>B95&amp;" "&amp;F95</f>
        <v xml:space="preserve">Farina </v>
      </c>
      <c r="D95" s="1" t="str">
        <f>Table5[[#This Row],[Column5]]&amp;" "&amp;Table5[[#This Row],[Column7]]&amp;" "</f>
        <v xml:space="preserve">Mr. Nicholas </v>
      </c>
      <c r="G95" t="s">
        <v>4355</v>
      </c>
      <c r="I95" t="s">
        <v>4452</v>
      </c>
    </row>
    <row r="96" spans="1:10" x14ac:dyDescent="0.2">
      <c r="A96" s="1" t="s">
        <v>2279</v>
      </c>
      <c r="B96" s="1" t="s">
        <v>2480</v>
      </c>
      <c r="C96" s="1" t="str">
        <f>B96&amp;" "&amp;F96</f>
        <v xml:space="preserve">Saunders </v>
      </c>
      <c r="D96" s="1" t="str">
        <f>Table5[[#This Row],[Column5]]&amp;" "&amp;Table5[[#This Row],[Column7]]&amp;" "</f>
        <v xml:space="preserve">Mr. David </v>
      </c>
      <c r="G96" t="s">
        <v>4355</v>
      </c>
      <c r="I96" t="s">
        <v>4371</v>
      </c>
    </row>
    <row r="97" spans="1:11" x14ac:dyDescent="0.2">
      <c r="A97" s="1" t="s">
        <v>2278</v>
      </c>
      <c r="B97" s="1" t="s">
        <v>2481</v>
      </c>
      <c r="C97" s="1" t="str">
        <f>B97&amp;" "&amp;F97</f>
        <v xml:space="preserve">Kratz </v>
      </c>
      <c r="D97" s="1" t="str">
        <f>Table5[[#This Row],[Column5]]&amp;" "&amp;Table5[[#This Row],[Column7]]&amp;" "</f>
        <v xml:space="preserve">Ms. Natalie </v>
      </c>
      <c r="G97" t="s">
        <v>4354</v>
      </c>
      <c r="I97" t="s">
        <v>4394</v>
      </c>
    </row>
    <row r="98" spans="1:11" x14ac:dyDescent="0.2">
      <c r="A98" s="1" t="s">
        <v>2277</v>
      </c>
      <c r="B98" s="1" t="s">
        <v>2482</v>
      </c>
      <c r="C98" s="1" t="str">
        <f>B98&amp;" "&amp;F98</f>
        <v xml:space="preserve">Boland </v>
      </c>
      <c r="D98" s="1" t="str">
        <f>Table5[[#This Row],[Column5]]&amp;" "&amp;Table5[[#This Row],[Column7]]&amp;" "</f>
        <v xml:space="preserve">Mr. Thomas </v>
      </c>
      <c r="G98" t="s">
        <v>4355</v>
      </c>
      <c r="I98" t="s">
        <v>3215</v>
      </c>
    </row>
    <row r="99" spans="1:11" x14ac:dyDescent="0.2">
      <c r="A99" s="1" t="s">
        <v>2276</v>
      </c>
      <c r="B99" s="1" t="s">
        <v>4453</v>
      </c>
      <c r="C99" s="1" t="str">
        <f>B99&amp;" "&amp;F99</f>
        <v>Van Hout</v>
      </c>
      <c r="D99" s="1" t="s">
        <v>5368</v>
      </c>
      <c r="E99" t="s">
        <v>4455</v>
      </c>
      <c r="F99" t="s">
        <v>4454</v>
      </c>
      <c r="H99" t="s">
        <v>4354</v>
      </c>
      <c r="J99" t="s">
        <v>4455</v>
      </c>
      <c r="K99" t="s">
        <v>4395</v>
      </c>
    </row>
    <row r="100" spans="1:11" x14ac:dyDescent="0.2">
      <c r="A100" s="1" t="s">
        <v>2275</v>
      </c>
      <c r="B100" s="1" t="s">
        <v>2483</v>
      </c>
      <c r="C100" s="1" t="str">
        <f>B100&amp;" "&amp;F100</f>
        <v xml:space="preserve">Ramsey </v>
      </c>
      <c r="D100" s="1" t="str">
        <f>Table5[[#This Row],[Column5]]&amp;" "&amp;Table5[[#This Row],[Column7]]&amp;" "</f>
        <v xml:space="preserve">Ms. Jessica </v>
      </c>
      <c r="G100" t="s">
        <v>4354</v>
      </c>
      <c r="I100" t="s">
        <v>4456</v>
      </c>
    </row>
    <row r="101" spans="1:11" x14ac:dyDescent="0.2">
      <c r="A101" s="1" t="s">
        <v>2274</v>
      </c>
      <c r="B101" s="1" t="s">
        <v>2484</v>
      </c>
      <c r="C101" s="1" t="str">
        <f>B101&amp;" "&amp;F101</f>
        <v xml:space="preserve">Gage </v>
      </c>
      <c r="D101" s="1" t="str">
        <f>Table5[[#This Row],[Column5]]&amp;" "&amp;Table5[[#This Row],[Column7]]&amp;" "</f>
        <v xml:space="preserve">Mr. Ron </v>
      </c>
      <c r="E101" t="s">
        <v>4458</v>
      </c>
      <c r="G101" t="s">
        <v>4355</v>
      </c>
      <c r="I101" t="s">
        <v>4457</v>
      </c>
      <c r="J101" t="s">
        <v>4458</v>
      </c>
    </row>
    <row r="102" spans="1:11" x14ac:dyDescent="0.2">
      <c r="A102" s="1" t="s">
        <v>2273</v>
      </c>
      <c r="B102" s="1" t="s">
        <v>2485</v>
      </c>
      <c r="C102" s="1" t="str">
        <f>B102&amp;" "&amp;F102</f>
        <v xml:space="preserve">Gollins </v>
      </c>
      <c r="D102" s="1" t="str">
        <f>Table5[[#This Row],[Column5]]&amp;" "&amp;Table5[[#This Row],[Column7]]&amp;" "</f>
        <v xml:space="preserve">Mr. Daniel </v>
      </c>
      <c r="G102" t="s">
        <v>4355</v>
      </c>
      <c r="I102" t="s">
        <v>4429</v>
      </c>
    </row>
    <row r="103" spans="1:11" x14ac:dyDescent="0.2">
      <c r="A103" s="1" t="s">
        <v>2272</v>
      </c>
      <c r="B103" s="1" t="s">
        <v>2486</v>
      </c>
      <c r="C103" s="1" t="str">
        <f>B103&amp;" "&amp;F103</f>
        <v xml:space="preserve">Benestad </v>
      </c>
      <c r="D103" s="1" t="str">
        <f>Table5[[#This Row],[Column5]]&amp;" "&amp;Table5[[#This Row],[Column7]]&amp;" "</f>
        <v xml:space="preserve">Mr. Brian </v>
      </c>
      <c r="G103" t="s">
        <v>4355</v>
      </c>
      <c r="I103" t="s">
        <v>3913</v>
      </c>
    </row>
    <row r="104" spans="1:11" x14ac:dyDescent="0.2">
      <c r="A104" s="1" t="s">
        <v>2271</v>
      </c>
      <c r="B104" s="1" t="s">
        <v>2487</v>
      </c>
      <c r="C104" s="1" t="str">
        <f>B104&amp;" "&amp;F104</f>
        <v xml:space="preserve">Aviv </v>
      </c>
      <c r="D104" s="1" t="str">
        <f>Table5[[#This Row],[Column5]]&amp;" "&amp;Table5[[#This Row],[Column7]]&amp;" "</f>
        <v xml:space="preserve">Ms. Sari </v>
      </c>
      <c r="G104" t="s">
        <v>4354</v>
      </c>
      <c r="I104" t="s">
        <v>4459</v>
      </c>
    </row>
    <row r="105" spans="1:11" x14ac:dyDescent="0.2">
      <c r="A105" s="1" t="s">
        <v>2270</v>
      </c>
      <c r="B105" s="1" t="s">
        <v>2488</v>
      </c>
      <c r="C105" s="1" t="str">
        <f>B105&amp;" "&amp;F105</f>
        <v xml:space="preserve">Burns </v>
      </c>
      <c r="D105" s="1" t="str">
        <f>Table5[[#This Row],[Column5]]&amp;" "&amp;Table5[[#This Row],[Column7]]&amp;" "</f>
        <v xml:space="preserve">Mr. Robert </v>
      </c>
      <c r="E105" t="s">
        <v>4375</v>
      </c>
      <c r="G105" t="s">
        <v>4355</v>
      </c>
      <c r="I105" t="s">
        <v>4407</v>
      </c>
      <c r="J105" t="s">
        <v>4375</v>
      </c>
    </row>
    <row r="106" spans="1:11" x14ac:dyDescent="0.2">
      <c r="A106" s="1" t="s">
        <v>2269</v>
      </c>
      <c r="B106" s="1" t="s">
        <v>2489</v>
      </c>
      <c r="C106" s="1" t="str">
        <f>B106&amp;" "&amp;F106</f>
        <v xml:space="preserve">Maldonado </v>
      </c>
      <c r="D106" s="1" t="str">
        <f>Table5[[#This Row],[Column5]]&amp;" "&amp;Table5[[#This Row],[Column7]]&amp;" "</f>
        <v xml:space="preserve">Mr. Ricardo </v>
      </c>
      <c r="G106" t="s">
        <v>4355</v>
      </c>
      <c r="I106" t="s">
        <v>4460</v>
      </c>
    </row>
    <row r="107" spans="1:11" x14ac:dyDescent="0.2">
      <c r="A107" s="1" t="s">
        <v>2268</v>
      </c>
      <c r="B107" s="1" t="s">
        <v>2490</v>
      </c>
      <c r="C107" s="1" t="str">
        <f>B107&amp;" "&amp;F107</f>
        <v xml:space="preserve">Yitref </v>
      </c>
      <c r="D107" s="1" t="str">
        <f>Table5[[#This Row],[Column5]]&amp;" "&amp;Table5[[#This Row],[Column7]]&amp;" "</f>
        <v xml:space="preserve">Mr. Gedion </v>
      </c>
      <c r="G107" t="s">
        <v>4355</v>
      </c>
      <c r="I107" t="s">
        <v>4461</v>
      </c>
    </row>
    <row r="108" spans="1:11" x14ac:dyDescent="0.2">
      <c r="A108" s="1" t="s">
        <v>2267</v>
      </c>
      <c r="B108" s="1" t="s">
        <v>2491</v>
      </c>
      <c r="C108" s="1" t="str">
        <f>B108&amp;" "&amp;F108</f>
        <v xml:space="preserve">Loudon-Brown </v>
      </c>
      <c r="D108" s="1" t="str">
        <f>Table5[[#This Row],[Column5]]&amp;" "&amp;Table5[[#This Row],[Column7]]&amp;" "</f>
        <v xml:space="preserve">Mr. Mark </v>
      </c>
      <c r="G108" t="s">
        <v>4355</v>
      </c>
      <c r="I108" t="s">
        <v>4462</v>
      </c>
    </row>
    <row r="109" spans="1:11" x14ac:dyDescent="0.2">
      <c r="A109" s="1" t="s">
        <v>2266</v>
      </c>
      <c r="B109" s="1" t="s">
        <v>2492</v>
      </c>
      <c r="C109" s="1" t="str">
        <f>B109&amp;" "&amp;F109</f>
        <v xml:space="preserve">Sugathadasa </v>
      </c>
      <c r="D109" s="1" t="str">
        <f>Table5[[#This Row],[Column5]]&amp;" "&amp;Table5[[#This Row],[Column7]]&amp;" "</f>
        <v xml:space="preserve">Mr. Gamini </v>
      </c>
      <c r="E109" t="s">
        <v>4464</v>
      </c>
      <c r="G109" t="s">
        <v>4355</v>
      </c>
      <c r="I109" t="s">
        <v>4463</v>
      </c>
      <c r="J109" t="s">
        <v>4464</v>
      </c>
    </row>
    <row r="110" spans="1:11" x14ac:dyDescent="0.2">
      <c r="A110" s="1" t="s">
        <v>2265</v>
      </c>
      <c r="B110" s="1" t="s">
        <v>2493</v>
      </c>
      <c r="C110" s="1" t="str">
        <f>B110&amp;" "&amp;F110</f>
        <v xml:space="preserve">Ganley </v>
      </c>
      <c r="D110" s="1" t="str">
        <f>Table5[[#This Row],[Column5]]&amp;" "&amp;Table5[[#This Row],[Column7]]&amp;" "</f>
        <v xml:space="preserve">Ms. Emily </v>
      </c>
      <c r="E110" t="s">
        <v>4466</v>
      </c>
      <c r="G110" t="s">
        <v>4354</v>
      </c>
      <c r="I110" t="s">
        <v>4465</v>
      </c>
      <c r="J110" t="s">
        <v>4466</v>
      </c>
    </row>
    <row r="111" spans="1:11" x14ac:dyDescent="0.2">
      <c r="A111" s="1" t="s">
        <v>2264</v>
      </c>
      <c r="B111" s="1" t="s">
        <v>2494</v>
      </c>
      <c r="C111" s="1" t="str">
        <f>B111&amp;" "&amp;F111</f>
        <v xml:space="preserve">Potter </v>
      </c>
      <c r="D111" s="1" t="str">
        <f>Table5[[#This Row],[Column5]]&amp;" "&amp;Table5[[#This Row],[Column7]]&amp;" "</f>
        <v xml:space="preserve">Ms. Amanda </v>
      </c>
      <c r="G111" t="s">
        <v>4354</v>
      </c>
      <c r="I111" t="s">
        <v>4467</v>
      </c>
    </row>
    <row r="112" spans="1:11" x14ac:dyDescent="0.2">
      <c r="A112" s="1" t="s">
        <v>2263</v>
      </c>
      <c r="B112" s="1" t="s">
        <v>2495</v>
      </c>
      <c r="C112" s="1" t="str">
        <f>B112&amp;" "&amp;F112</f>
        <v xml:space="preserve">Rasmussen </v>
      </c>
      <c r="D112" s="1" t="str">
        <f>Table5[[#This Row],[Column5]]&amp;" "&amp;Table5[[#This Row],[Column7]]&amp;" "</f>
        <v xml:space="preserve">Mr. Nicholas </v>
      </c>
      <c r="G112" t="s">
        <v>4355</v>
      </c>
      <c r="I112" t="s">
        <v>4452</v>
      </c>
    </row>
    <row r="113" spans="1:10" x14ac:dyDescent="0.2">
      <c r="A113" s="1" t="s">
        <v>2262</v>
      </c>
      <c r="B113" s="1" t="s">
        <v>2496</v>
      </c>
      <c r="C113" s="1" t="str">
        <f>B113&amp;" "&amp;F113</f>
        <v xml:space="preserve">Robinson </v>
      </c>
      <c r="D113" s="1" t="str">
        <f>Table5[[#This Row],[Column5]]&amp;" "&amp;Table5[[#This Row],[Column7]]&amp;" "</f>
        <v xml:space="preserve">Mr. Knox </v>
      </c>
      <c r="G113" t="s">
        <v>4355</v>
      </c>
      <c r="I113" t="s">
        <v>4468</v>
      </c>
    </row>
    <row r="114" spans="1:10" x14ac:dyDescent="0.2">
      <c r="A114" s="1" t="s">
        <v>2261</v>
      </c>
      <c r="B114" s="1" t="s">
        <v>2497</v>
      </c>
      <c r="C114" s="1" t="str">
        <f>B114&amp;" "&amp;F114</f>
        <v xml:space="preserve">Antonopoulos </v>
      </c>
      <c r="D114" s="1" t="str">
        <f>Table5[[#This Row],[Column5]]&amp;" "&amp;Table5[[#This Row],[Column7]]&amp;" "</f>
        <v xml:space="preserve">Ms. Yianna </v>
      </c>
      <c r="G114" t="s">
        <v>4354</v>
      </c>
      <c r="I114" t="s">
        <v>4469</v>
      </c>
    </row>
    <row r="115" spans="1:10" x14ac:dyDescent="0.2">
      <c r="A115" s="1" t="s">
        <v>2260</v>
      </c>
      <c r="B115" s="1" t="s">
        <v>2498</v>
      </c>
      <c r="C115" s="1" t="str">
        <f>B115&amp;" "&amp;F115</f>
        <v xml:space="preserve">Groner </v>
      </c>
      <c r="D115" s="1" t="str">
        <f>Table5[[#This Row],[Column5]]&amp;" "&amp;Table5[[#This Row],[Column7]]&amp;" "</f>
        <v xml:space="preserve">Ms. Roberta </v>
      </c>
      <c r="G115" t="s">
        <v>4354</v>
      </c>
      <c r="I115" t="s">
        <v>4470</v>
      </c>
    </row>
    <row r="116" spans="1:10" x14ac:dyDescent="0.2">
      <c r="A116" s="1" t="s">
        <v>2259</v>
      </c>
      <c r="B116" s="1" t="s">
        <v>2499</v>
      </c>
      <c r="C116" s="1" t="str">
        <f>B116&amp;" "&amp;F116</f>
        <v xml:space="preserve">Zywicki </v>
      </c>
      <c r="D116" s="1" t="str">
        <f>Table5[[#This Row],[Column5]]&amp;" "&amp;Table5[[#This Row],[Column7]]&amp;" "</f>
        <v xml:space="preserve">Mr. Benjamin </v>
      </c>
      <c r="E116" t="s">
        <v>4464</v>
      </c>
      <c r="G116" t="s">
        <v>4355</v>
      </c>
      <c r="I116" t="s">
        <v>4471</v>
      </c>
      <c r="J116" t="s">
        <v>4464</v>
      </c>
    </row>
    <row r="117" spans="1:10" x14ac:dyDescent="0.2">
      <c r="A117" s="1" t="s">
        <v>2258</v>
      </c>
      <c r="B117" s="1" t="s">
        <v>2500</v>
      </c>
      <c r="C117" s="1" t="str">
        <f>B117&amp;" "&amp;F117</f>
        <v xml:space="preserve">Cardinal </v>
      </c>
      <c r="D117" s="1" t="str">
        <f>Table5[[#This Row],[Column5]]&amp;" "&amp;Table5[[#This Row],[Column7]]&amp;" "</f>
        <v xml:space="preserve">Mr. Craig </v>
      </c>
      <c r="G117" t="s">
        <v>4355</v>
      </c>
      <c r="I117" t="s">
        <v>2891</v>
      </c>
    </row>
    <row r="118" spans="1:10" x14ac:dyDescent="0.2">
      <c r="A118" s="1" t="s">
        <v>2257</v>
      </c>
      <c r="B118" s="1" t="s">
        <v>2501</v>
      </c>
      <c r="C118" s="1" t="str">
        <f>B118&amp;" "&amp;F118</f>
        <v xml:space="preserve">Alleman </v>
      </c>
      <c r="D118" s="1" t="str">
        <f>Table5[[#This Row],[Column5]]&amp;" "&amp;Table5[[#This Row],[Column7]]&amp;" "</f>
        <v xml:space="preserve">Ms. Ann </v>
      </c>
      <c r="G118" t="s">
        <v>4354</v>
      </c>
      <c r="I118" t="s">
        <v>4472</v>
      </c>
    </row>
    <row r="119" spans="1:10" x14ac:dyDescent="0.2">
      <c r="A119" s="1" t="s">
        <v>2256</v>
      </c>
      <c r="B119" s="1" t="s">
        <v>2502</v>
      </c>
      <c r="C119" s="1" t="str">
        <f>B119&amp;" "&amp;F119</f>
        <v xml:space="preserve">Stroffolino </v>
      </c>
      <c r="D119" s="1" t="str">
        <f>Table5[[#This Row],[Column5]]&amp;" "&amp;Table5[[#This Row],[Column7]]&amp;" "</f>
        <v xml:space="preserve">Mr. Jamie </v>
      </c>
      <c r="E119" t="s">
        <v>4474</v>
      </c>
      <c r="G119" t="s">
        <v>4355</v>
      </c>
      <c r="I119" t="s">
        <v>4473</v>
      </c>
      <c r="J119" t="s">
        <v>4474</v>
      </c>
    </row>
    <row r="120" spans="1:10" x14ac:dyDescent="0.2">
      <c r="A120" s="1" t="s">
        <v>2255</v>
      </c>
      <c r="B120" s="1" t="s">
        <v>2503</v>
      </c>
      <c r="C120" s="1" t="str">
        <f>B120&amp;" "&amp;F120</f>
        <v xml:space="preserve">Clubb </v>
      </c>
      <c r="D120" s="1" t="str">
        <f>Table5[[#This Row],[Column5]]&amp;" "&amp;Table5[[#This Row],[Column7]]&amp;" "</f>
        <v xml:space="preserve">Mr. John </v>
      </c>
      <c r="G120" t="s">
        <v>4355</v>
      </c>
      <c r="I120" t="s">
        <v>4382</v>
      </c>
    </row>
    <row r="121" spans="1:10" x14ac:dyDescent="0.2">
      <c r="A121" s="1" t="s">
        <v>2254</v>
      </c>
      <c r="B121" s="1" t="s">
        <v>2504</v>
      </c>
      <c r="C121" s="1" t="str">
        <f>B121&amp;" "&amp;F121</f>
        <v xml:space="preserve">McGoogan </v>
      </c>
      <c r="D121" s="1" t="str">
        <f>Table5[[#This Row],[Column5]]&amp;" "&amp;Table5[[#This Row],[Column7]]&amp;" "</f>
        <v xml:space="preserve">Mr. Charlie </v>
      </c>
      <c r="G121" t="s">
        <v>4355</v>
      </c>
      <c r="I121" t="s">
        <v>4475</v>
      </c>
    </row>
    <row r="122" spans="1:10" x14ac:dyDescent="0.2">
      <c r="A122" s="1" t="s">
        <v>2253</v>
      </c>
      <c r="B122" s="1" t="s">
        <v>2505</v>
      </c>
      <c r="C122" s="1" t="str">
        <f>B122&amp;" "&amp;F122</f>
        <v xml:space="preserve">Keflezighi </v>
      </c>
      <c r="D122" s="1" t="str">
        <f>Table5[[#This Row],[Column5]]&amp;" "&amp;Table5[[#This Row],[Column7]]&amp;" "</f>
        <v xml:space="preserve">Mr. Meb </v>
      </c>
      <c r="G122" t="s">
        <v>4355</v>
      </c>
      <c r="I122" t="s">
        <v>4476</v>
      </c>
    </row>
    <row r="123" spans="1:10" x14ac:dyDescent="0.2">
      <c r="A123" s="1" t="s">
        <v>2252</v>
      </c>
      <c r="B123" s="1" t="s">
        <v>2506</v>
      </c>
      <c r="C123" s="1" t="str">
        <f>B123&amp;" "&amp;F123</f>
        <v xml:space="preserve">Syed </v>
      </c>
      <c r="D123" s="1" t="str">
        <f>Table5[[#This Row],[Column5]]&amp;" "&amp;Table5[[#This Row],[Column7]]&amp;" "</f>
        <v xml:space="preserve">Mr. Aaqib </v>
      </c>
      <c r="E123" t="s">
        <v>4401</v>
      </c>
      <c r="G123" t="s">
        <v>4355</v>
      </c>
      <c r="I123" t="s">
        <v>4477</v>
      </c>
      <c r="J123" t="s">
        <v>4401</v>
      </c>
    </row>
    <row r="124" spans="1:10" x14ac:dyDescent="0.2">
      <c r="A124" s="1" t="s">
        <v>2251</v>
      </c>
      <c r="B124" s="1" t="s">
        <v>2507</v>
      </c>
      <c r="C124" s="1" t="str">
        <f>B124&amp;" "&amp;F124</f>
        <v xml:space="preserve">Segal </v>
      </c>
      <c r="D124" s="1" t="str">
        <f>Table5[[#This Row],[Column5]]&amp;" "&amp;Table5[[#This Row],[Column7]]&amp;" "</f>
        <v xml:space="preserve">Mr. Craig </v>
      </c>
      <c r="E124" t="s">
        <v>4378</v>
      </c>
      <c r="G124" t="s">
        <v>4355</v>
      </c>
      <c r="I124" t="s">
        <v>2891</v>
      </c>
      <c r="J124" t="s">
        <v>4378</v>
      </c>
    </row>
    <row r="125" spans="1:10" x14ac:dyDescent="0.2">
      <c r="A125" s="1" t="s">
        <v>2250</v>
      </c>
      <c r="B125" s="1" t="s">
        <v>2508</v>
      </c>
      <c r="C125" s="1" t="str">
        <f>B125&amp;" "&amp;F125</f>
        <v xml:space="preserve">Defranco </v>
      </c>
      <c r="D125" s="1" t="str">
        <f>Table5[[#This Row],[Column5]]&amp;" "&amp;Table5[[#This Row],[Column7]]&amp;" "</f>
        <v xml:space="preserve">Ms. Meredith </v>
      </c>
      <c r="G125" t="s">
        <v>4354</v>
      </c>
      <c r="I125" t="s">
        <v>4478</v>
      </c>
    </row>
    <row r="126" spans="1:10" x14ac:dyDescent="0.2">
      <c r="A126" s="1" t="s">
        <v>2249</v>
      </c>
      <c r="B126" s="1" t="s">
        <v>2509</v>
      </c>
      <c r="C126" s="1" t="str">
        <f>B126&amp;" "&amp;F126</f>
        <v xml:space="preserve">Kells </v>
      </c>
      <c r="D126" s="1" t="str">
        <f>Table5[[#This Row],[Column5]]&amp;" "&amp;Table5[[#This Row],[Column7]]&amp;" "</f>
        <v xml:space="preserve">Mr. Doug </v>
      </c>
      <c r="G126" t="s">
        <v>4355</v>
      </c>
      <c r="I126" t="s">
        <v>4479</v>
      </c>
    </row>
    <row r="127" spans="1:10" x14ac:dyDescent="0.2">
      <c r="A127" s="1" t="s">
        <v>2248</v>
      </c>
      <c r="B127" s="1" t="s">
        <v>2510</v>
      </c>
      <c r="C127" s="1" t="str">
        <f>B127&amp;" "&amp;F127</f>
        <v xml:space="preserve">Lawton </v>
      </c>
      <c r="D127" s="1" t="str">
        <f>Table5[[#This Row],[Column5]]&amp;" "&amp;Table5[[#This Row],[Column7]]&amp;" "</f>
        <v xml:space="preserve">Ms. Elizabeth </v>
      </c>
      <c r="E127" t="s">
        <v>4395</v>
      </c>
      <c r="G127" t="s">
        <v>4354</v>
      </c>
      <c r="I127" t="s">
        <v>4480</v>
      </c>
      <c r="J127" t="s">
        <v>4395</v>
      </c>
    </row>
    <row r="128" spans="1:10" x14ac:dyDescent="0.2">
      <c r="A128" s="1" t="s">
        <v>2247</v>
      </c>
      <c r="B128" s="1" t="s">
        <v>2511</v>
      </c>
      <c r="C128" s="1" t="str">
        <f>B128&amp;" "&amp;F128</f>
        <v xml:space="preserve">Bejar </v>
      </c>
      <c r="D128" s="1" t="str">
        <f>Table5[[#This Row],[Column5]]&amp;" "&amp;Table5[[#This Row],[Column7]]&amp;" "</f>
        <v xml:space="preserve">Mr. Matthew </v>
      </c>
      <c r="E128" t="s">
        <v>4474</v>
      </c>
      <c r="G128" t="s">
        <v>4355</v>
      </c>
      <c r="I128" t="s">
        <v>4356</v>
      </c>
      <c r="J128" t="s">
        <v>4474</v>
      </c>
    </row>
    <row r="129" spans="1:11" x14ac:dyDescent="0.2">
      <c r="A129" s="1" t="s">
        <v>2246</v>
      </c>
      <c r="B129" s="1" t="s">
        <v>4481</v>
      </c>
      <c r="C129" s="1" t="str">
        <f>B129&amp;" "&amp;F129</f>
        <v>Navarro Castro</v>
      </c>
      <c r="D129" s="1" t="s">
        <v>5369</v>
      </c>
      <c r="F129" t="s">
        <v>4344</v>
      </c>
      <c r="H129" t="s">
        <v>4355</v>
      </c>
      <c r="J129" t="s">
        <v>4482</v>
      </c>
      <c r="K129" t="s">
        <v>4381</v>
      </c>
    </row>
    <row r="130" spans="1:11" x14ac:dyDescent="0.2">
      <c r="A130" s="1" t="s">
        <v>2245</v>
      </c>
      <c r="B130" s="1" t="s">
        <v>2512</v>
      </c>
      <c r="C130" s="1" t="str">
        <f>B130&amp;" "&amp;F130</f>
        <v xml:space="preserve">Tice </v>
      </c>
      <c r="D130" s="1" t="str">
        <f>Table5[[#This Row],[Column5]]&amp;" "&amp;Table5[[#This Row],[Column7]]&amp;" "</f>
        <v xml:space="preserve">Mr. Ryan </v>
      </c>
      <c r="E130" t="s">
        <v>4385</v>
      </c>
      <c r="G130" t="s">
        <v>4355</v>
      </c>
      <c r="I130" t="s">
        <v>2847</v>
      </c>
      <c r="J130" t="s">
        <v>4385</v>
      </c>
    </row>
    <row r="131" spans="1:11" x14ac:dyDescent="0.2">
      <c r="A131" s="1" t="s">
        <v>2244</v>
      </c>
      <c r="B131" s="1" t="s">
        <v>2513</v>
      </c>
      <c r="C131" s="1" t="str">
        <f>B131&amp;" "&amp;F131</f>
        <v xml:space="preserve">Wolf </v>
      </c>
      <c r="D131" s="1" t="str">
        <f>Table5[[#This Row],[Column5]]&amp;" "&amp;Table5[[#This Row],[Column7]]&amp;" "</f>
        <v xml:space="preserve">Mr. Dane </v>
      </c>
      <c r="G131" t="s">
        <v>4355</v>
      </c>
      <c r="I131" t="s">
        <v>4483</v>
      </c>
    </row>
    <row r="132" spans="1:11" x14ac:dyDescent="0.2">
      <c r="A132" s="1" t="s">
        <v>2243</v>
      </c>
      <c r="B132" s="1" t="s">
        <v>2514</v>
      </c>
      <c r="C132" s="1" t="str">
        <f>B132&amp;" "&amp;F132</f>
        <v xml:space="preserve">Oppedal </v>
      </c>
      <c r="D132" s="1" t="str">
        <f>Table5[[#This Row],[Column5]]&amp;" "&amp;Table5[[#This Row],[Column7]]&amp;" "</f>
        <v xml:space="preserve">Mr. Jonas </v>
      </c>
      <c r="G132" t="s">
        <v>4355</v>
      </c>
      <c r="I132" t="s">
        <v>4484</v>
      </c>
    </row>
    <row r="133" spans="1:11" x14ac:dyDescent="0.2">
      <c r="A133" s="1" t="s">
        <v>2242</v>
      </c>
      <c r="B133" s="1" t="s">
        <v>2515</v>
      </c>
      <c r="C133" s="1" t="str">
        <f>B133&amp;" "&amp;F133</f>
        <v xml:space="preserve">Wright </v>
      </c>
      <c r="D133" s="1" t="str">
        <f>Table5[[#This Row],[Column5]]&amp;" "&amp;Table5[[#This Row],[Column7]]&amp;" "</f>
        <v xml:space="preserve">Mr. George </v>
      </c>
      <c r="E133" t="s">
        <v>4418</v>
      </c>
      <c r="G133" t="s">
        <v>4355</v>
      </c>
      <c r="I133" t="s">
        <v>2868</v>
      </c>
      <c r="J133" t="s">
        <v>4418</v>
      </c>
    </row>
    <row r="134" spans="1:11" x14ac:dyDescent="0.2">
      <c r="A134" s="1" t="s">
        <v>2241</v>
      </c>
      <c r="B134" s="1" t="s">
        <v>2516</v>
      </c>
      <c r="C134" s="1" t="str">
        <f>B134&amp;" "&amp;F134</f>
        <v xml:space="preserve">Ellis </v>
      </c>
      <c r="D134" s="1" t="str">
        <f>Table5[[#This Row],[Column5]]&amp;" "&amp;Table5[[#This Row],[Column7]]&amp;" "</f>
        <v xml:space="preserve">Ms. Sara </v>
      </c>
      <c r="E134" t="s">
        <v>4486</v>
      </c>
      <c r="G134" t="s">
        <v>4354</v>
      </c>
      <c r="I134" t="s">
        <v>4485</v>
      </c>
      <c r="J134" t="s">
        <v>4486</v>
      </c>
    </row>
    <row r="135" spans="1:11" x14ac:dyDescent="0.2">
      <c r="A135" s="1" t="s">
        <v>2240</v>
      </c>
      <c r="B135" s="1" t="s">
        <v>2517</v>
      </c>
      <c r="C135" s="1" t="str">
        <f>B135&amp;" "&amp;F135</f>
        <v xml:space="preserve">Taormina </v>
      </c>
      <c r="D135" s="1" t="str">
        <f>Table5[[#This Row],[Column5]]&amp;" "&amp;Table5[[#This Row],[Column7]]&amp;" "</f>
        <v xml:space="preserve">Mr. Nick </v>
      </c>
      <c r="G135" t="s">
        <v>4355</v>
      </c>
      <c r="I135" t="s">
        <v>4487</v>
      </c>
    </row>
    <row r="136" spans="1:11" x14ac:dyDescent="0.2">
      <c r="A136" s="1" t="s">
        <v>2239</v>
      </c>
      <c r="B136" s="1" t="s">
        <v>2518</v>
      </c>
      <c r="C136" s="1" t="str">
        <f>B136&amp;" "&amp;F136</f>
        <v xml:space="preserve">Lynch </v>
      </c>
      <c r="D136" s="1" t="str">
        <f>Table5[[#This Row],[Column5]]&amp;" "&amp;Table5[[#This Row],[Column7]]&amp;" "</f>
        <v xml:space="preserve">Mr. Timothy </v>
      </c>
      <c r="G136" t="s">
        <v>4355</v>
      </c>
      <c r="I136" t="s">
        <v>4488</v>
      </c>
    </row>
    <row r="137" spans="1:11" x14ac:dyDescent="0.2">
      <c r="A137" s="1" t="s">
        <v>2238</v>
      </c>
      <c r="B137" s="1" t="s">
        <v>2519</v>
      </c>
      <c r="C137" s="1" t="str">
        <f>B137&amp;" "&amp;F137</f>
        <v xml:space="preserve">Tavella </v>
      </c>
      <c r="D137" s="1" t="str">
        <f>Table5[[#This Row],[Column5]]&amp;" "&amp;Table5[[#This Row],[Column7]]&amp;" "</f>
        <v xml:space="preserve">Ms. Becky </v>
      </c>
      <c r="E137" t="s">
        <v>4412</v>
      </c>
      <c r="G137" t="s">
        <v>4354</v>
      </c>
      <c r="I137" t="s">
        <v>4489</v>
      </c>
      <c r="J137" t="s">
        <v>4412</v>
      </c>
    </row>
    <row r="138" spans="1:11" x14ac:dyDescent="0.2">
      <c r="A138" s="1" t="s">
        <v>2237</v>
      </c>
      <c r="B138" s="1" t="s">
        <v>2520</v>
      </c>
      <c r="C138" s="1" t="str">
        <f>B138&amp;" "&amp;F138</f>
        <v xml:space="preserve">Neufeld </v>
      </c>
      <c r="D138" s="1" t="str">
        <f>Table5[[#This Row],[Column5]]&amp;" "&amp;Table5[[#This Row],[Column7]]&amp;" "</f>
        <v xml:space="preserve">Ms. Steph </v>
      </c>
      <c r="E138" t="s">
        <v>4491</v>
      </c>
      <c r="G138" t="s">
        <v>4354</v>
      </c>
      <c r="I138" t="s">
        <v>4490</v>
      </c>
      <c r="J138" t="s">
        <v>4491</v>
      </c>
    </row>
    <row r="139" spans="1:11" x14ac:dyDescent="0.2">
      <c r="A139" s="1" t="s">
        <v>2236</v>
      </c>
      <c r="B139" s="1" t="s">
        <v>2521</v>
      </c>
      <c r="C139" s="1" t="str">
        <f>B139&amp;" "&amp;F139</f>
        <v xml:space="preserve">Walhovd </v>
      </c>
      <c r="D139" s="1" t="str">
        <f>Table5[[#This Row],[Column5]]&amp;" "&amp;Table5[[#This Row],[Column7]]&amp;" "</f>
        <v xml:space="preserve">Ms. Kristine </v>
      </c>
      <c r="E139" t="s">
        <v>4362</v>
      </c>
      <c r="G139" t="s">
        <v>4354</v>
      </c>
      <c r="I139" t="s">
        <v>4492</v>
      </c>
      <c r="J139" t="s">
        <v>4362</v>
      </c>
    </row>
    <row r="140" spans="1:11" x14ac:dyDescent="0.2">
      <c r="A140" s="1" t="s">
        <v>2235</v>
      </c>
      <c r="B140" s="1" t="s">
        <v>2522</v>
      </c>
      <c r="C140" s="1" t="str">
        <f>B140&amp;" "&amp;F140</f>
        <v xml:space="preserve">Washburn </v>
      </c>
      <c r="D140" s="1" t="str">
        <f>Table5[[#This Row],[Column5]]&amp;" "&amp;Table5[[#This Row],[Column7]]&amp;" "</f>
        <v xml:space="preserve">Mr. Taylor </v>
      </c>
      <c r="E140" t="s">
        <v>4416</v>
      </c>
      <c r="G140" t="s">
        <v>4355</v>
      </c>
      <c r="I140" t="s">
        <v>3108</v>
      </c>
      <c r="J140" t="s">
        <v>4416</v>
      </c>
    </row>
    <row r="141" spans="1:11" x14ac:dyDescent="0.2">
      <c r="A141" s="1" t="s">
        <v>2234</v>
      </c>
      <c r="B141" s="1" t="s">
        <v>2523</v>
      </c>
      <c r="C141" s="1" t="str">
        <f>B141&amp;" "&amp;F141</f>
        <v xml:space="preserve">Mroz </v>
      </c>
      <c r="D141" s="1" t="str">
        <f>Table5[[#This Row],[Column5]]&amp;" "&amp;Table5[[#This Row],[Column7]]&amp;" "</f>
        <v xml:space="preserve">Mr. William </v>
      </c>
      <c r="G141" t="s">
        <v>4355</v>
      </c>
      <c r="I141" t="s">
        <v>4493</v>
      </c>
    </row>
    <row r="142" spans="1:11" x14ac:dyDescent="0.2">
      <c r="A142" s="1" t="s">
        <v>2233</v>
      </c>
      <c r="B142" s="1" t="s">
        <v>2524</v>
      </c>
      <c r="C142" s="1" t="str">
        <f>B142&amp;" "&amp;F142</f>
        <v xml:space="preserve">Canaday </v>
      </c>
      <c r="D142" s="1" t="str">
        <f>Table5[[#This Row],[Column5]]&amp;" "&amp;Table5[[#This Row],[Column7]]&amp;" "</f>
        <v xml:space="preserve">Mr. Sage </v>
      </c>
      <c r="G142" t="s">
        <v>4355</v>
      </c>
      <c r="I142" t="s">
        <v>4494</v>
      </c>
    </row>
    <row r="143" spans="1:11" x14ac:dyDescent="0.2">
      <c r="A143" s="1" t="s">
        <v>2232</v>
      </c>
      <c r="B143" s="1" t="s">
        <v>2525</v>
      </c>
      <c r="C143" s="1" t="str">
        <f>B143&amp;" "&amp;F143</f>
        <v xml:space="preserve">Atkins </v>
      </c>
      <c r="D143" s="1" t="str">
        <f>Table5[[#This Row],[Column5]]&amp;" "&amp;Table5[[#This Row],[Column7]]&amp;" "</f>
        <v xml:space="preserve">Mr. Cole </v>
      </c>
      <c r="G143" t="s">
        <v>4355</v>
      </c>
      <c r="I143" t="s">
        <v>4495</v>
      </c>
    </row>
    <row r="144" spans="1:11" x14ac:dyDescent="0.2">
      <c r="A144" s="1" t="s">
        <v>2231</v>
      </c>
      <c r="B144" s="1" t="s">
        <v>2526</v>
      </c>
      <c r="C144" s="1" t="str">
        <f>B144&amp;" "&amp;F144</f>
        <v xml:space="preserve">Kropelnicki </v>
      </c>
      <c r="D144" s="1" t="str">
        <f>Table5[[#This Row],[Column5]]&amp;" "&amp;Table5[[#This Row],[Column7]]&amp;" "</f>
        <v xml:space="preserve">Mr. Jesse </v>
      </c>
      <c r="G144" t="s">
        <v>4355</v>
      </c>
      <c r="I144" t="s">
        <v>4496</v>
      </c>
    </row>
    <row r="145" spans="1:10" x14ac:dyDescent="0.2">
      <c r="A145" s="1" t="s">
        <v>2230</v>
      </c>
      <c r="B145" s="1" t="s">
        <v>2527</v>
      </c>
      <c r="C145" s="1" t="str">
        <f>B145&amp;" "&amp;F145</f>
        <v xml:space="preserve">Braund </v>
      </c>
      <c r="D145" s="1" t="str">
        <f>Table5[[#This Row],[Column5]]&amp;" "&amp;Table5[[#This Row],[Column7]]&amp;" "</f>
        <v xml:space="preserve">Ms. Tammi </v>
      </c>
      <c r="E145" t="s">
        <v>4395</v>
      </c>
      <c r="G145" t="s">
        <v>4354</v>
      </c>
      <c r="I145" t="s">
        <v>4497</v>
      </c>
      <c r="J145" t="s">
        <v>4395</v>
      </c>
    </row>
    <row r="146" spans="1:10" x14ac:dyDescent="0.2">
      <c r="A146" s="1" t="s">
        <v>2229</v>
      </c>
      <c r="B146" s="1" t="s">
        <v>2528</v>
      </c>
      <c r="C146" s="1" t="str">
        <f>B146&amp;" "&amp;F146</f>
        <v xml:space="preserve">Anderson </v>
      </c>
      <c r="D146" s="1" t="str">
        <f>Table5[[#This Row],[Column5]]&amp;" "&amp;Table5[[#This Row],[Column7]]&amp;" "</f>
        <v xml:space="preserve">Mr. Matthew </v>
      </c>
      <c r="E146" t="s">
        <v>4498</v>
      </c>
      <c r="G146" t="s">
        <v>4355</v>
      </c>
      <c r="I146" t="s">
        <v>4356</v>
      </c>
      <c r="J146" t="s">
        <v>4498</v>
      </c>
    </row>
    <row r="147" spans="1:10" x14ac:dyDescent="0.2">
      <c r="A147" s="1" t="s">
        <v>2228</v>
      </c>
      <c r="B147" s="1" t="s">
        <v>2529</v>
      </c>
      <c r="C147" s="1" t="str">
        <f>B147&amp;" "&amp;F147</f>
        <v xml:space="preserve">Bilbrey </v>
      </c>
      <c r="D147" s="1" t="str">
        <f>Table5[[#This Row],[Column5]]&amp;" "&amp;Table5[[#This Row],[Column7]]&amp;" "</f>
        <v xml:space="preserve">Mr. Eric </v>
      </c>
      <c r="G147" t="s">
        <v>4355</v>
      </c>
      <c r="I147" t="s">
        <v>4387</v>
      </c>
    </row>
    <row r="148" spans="1:10" x14ac:dyDescent="0.2">
      <c r="A148" s="1" t="s">
        <v>2227</v>
      </c>
      <c r="B148" s="1" t="s">
        <v>2530</v>
      </c>
      <c r="C148" s="1" t="str">
        <f>B148&amp;" "&amp;F148</f>
        <v xml:space="preserve">Curtis </v>
      </c>
      <c r="D148" s="1" t="str">
        <f>Table5[[#This Row],[Column5]]&amp;" "&amp;Table5[[#This Row],[Column7]]&amp;" "</f>
        <v xml:space="preserve">Ms. Valeria </v>
      </c>
      <c r="E148" t="s">
        <v>4500</v>
      </c>
      <c r="G148" t="s">
        <v>4354</v>
      </c>
      <c r="I148" t="s">
        <v>4499</v>
      </c>
      <c r="J148" t="s">
        <v>4500</v>
      </c>
    </row>
    <row r="149" spans="1:10" x14ac:dyDescent="0.2">
      <c r="A149" s="1" t="s">
        <v>2226</v>
      </c>
      <c r="B149" s="1" t="s">
        <v>2467</v>
      </c>
      <c r="C149" s="1" t="str">
        <f>B149&amp;" "&amp;F149</f>
        <v xml:space="preserve">Meyer </v>
      </c>
      <c r="D149" s="1" t="str">
        <f>Table5[[#This Row],[Column5]]&amp;" "&amp;Table5[[#This Row],[Column7]]&amp;" "</f>
        <v xml:space="preserve">Mr. Michael </v>
      </c>
      <c r="E149" t="s">
        <v>4474</v>
      </c>
      <c r="G149" t="s">
        <v>4355</v>
      </c>
      <c r="I149" t="s">
        <v>4501</v>
      </c>
      <c r="J149" t="s">
        <v>4474</v>
      </c>
    </row>
    <row r="150" spans="1:10" x14ac:dyDescent="0.2">
      <c r="A150" s="1" t="s">
        <v>2225</v>
      </c>
      <c r="B150" s="1" t="s">
        <v>2531</v>
      </c>
      <c r="C150" s="1" t="str">
        <f>B150&amp;" "&amp;F150</f>
        <v xml:space="preserve">Bardeesy </v>
      </c>
      <c r="D150" s="1" t="str">
        <f>Table5[[#This Row],[Column5]]&amp;" "&amp;Table5[[#This Row],[Column7]]&amp;" "</f>
        <v xml:space="preserve">Mr. Rami </v>
      </c>
      <c r="G150" t="s">
        <v>4355</v>
      </c>
      <c r="I150" t="s">
        <v>4502</v>
      </c>
    </row>
    <row r="151" spans="1:10" x14ac:dyDescent="0.2">
      <c r="A151" s="1" t="s">
        <v>2224</v>
      </c>
      <c r="B151" s="1" t="s">
        <v>2532</v>
      </c>
      <c r="C151" s="1" t="str">
        <f>B151&amp;" "&amp;F151</f>
        <v xml:space="preserve">Shanahan </v>
      </c>
      <c r="D151" s="1" t="str">
        <f>Table5[[#This Row],[Column5]]&amp;" "&amp;Table5[[#This Row],[Column7]]&amp;" "</f>
        <v xml:space="preserve">Mr. Denis </v>
      </c>
      <c r="G151" t="s">
        <v>4355</v>
      </c>
      <c r="I151" t="s">
        <v>4503</v>
      </c>
    </row>
    <row r="152" spans="1:10" x14ac:dyDescent="0.2">
      <c r="A152" s="1" t="s">
        <v>2223</v>
      </c>
      <c r="B152" s="1" t="s">
        <v>2533</v>
      </c>
      <c r="C152" s="1" t="str">
        <f>B152&amp;" "&amp;F152</f>
        <v xml:space="preserve">Sutter </v>
      </c>
      <c r="D152" s="1" t="str">
        <f>Table5[[#This Row],[Column5]]&amp;" "&amp;Table5[[#This Row],[Column7]]&amp;" "</f>
        <v xml:space="preserve">Mr. Brian </v>
      </c>
      <c r="E152" t="s">
        <v>4418</v>
      </c>
      <c r="G152" t="s">
        <v>4355</v>
      </c>
      <c r="I152" t="s">
        <v>3913</v>
      </c>
      <c r="J152" t="s">
        <v>4418</v>
      </c>
    </row>
    <row r="153" spans="1:10" x14ac:dyDescent="0.2">
      <c r="A153" s="1" t="s">
        <v>2222</v>
      </c>
      <c r="B153" s="1" t="s">
        <v>2534</v>
      </c>
      <c r="C153" s="1" t="str">
        <f>B153&amp;" "&amp;F153</f>
        <v xml:space="preserve">Yesian </v>
      </c>
      <c r="D153" s="1" t="str">
        <f>Table5[[#This Row],[Column5]]&amp;" "&amp;Table5[[#This Row],[Column7]]&amp;" "</f>
        <v xml:space="preserve">Ms. Bonnie </v>
      </c>
      <c r="G153" t="s">
        <v>4354</v>
      </c>
      <c r="I153" t="s">
        <v>4504</v>
      </c>
    </row>
    <row r="154" spans="1:10" x14ac:dyDescent="0.2">
      <c r="A154" s="1" t="s">
        <v>2221</v>
      </c>
      <c r="B154" s="1" t="s">
        <v>2535</v>
      </c>
      <c r="C154" s="1" t="str">
        <f>B154&amp;" "&amp;F154</f>
        <v xml:space="preserve">Meers </v>
      </c>
      <c r="D154" s="1" t="str">
        <f>Table5[[#This Row],[Column5]]&amp;" "&amp;Table5[[#This Row],[Column7]]&amp;" "</f>
        <v xml:space="preserve">Mr. Michael </v>
      </c>
      <c r="E154" t="s">
        <v>4474</v>
      </c>
      <c r="G154" t="s">
        <v>4355</v>
      </c>
      <c r="I154" t="s">
        <v>4501</v>
      </c>
      <c r="J154" t="s">
        <v>4474</v>
      </c>
    </row>
    <row r="155" spans="1:10" x14ac:dyDescent="0.2">
      <c r="A155" s="1" t="s">
        <v>2220</v>
      </c>
      <c r="B155" s="1" t="s">
        <v>2536</v>
      </c>
      <c r="C155" s="1" t="str">
        <f>B155&amp;" "&amp;F155</f>
        <v xml:space="preserve">Conlon </v>
      </c>
      <c r="D155" s="1" t="str">
        <f>Table5[[#This Row],[Column5]]&amp;" "&amp;Table5[[#This Row],[Column7]]&amp;" "</f>
        <v xml:space="preserve">Mr. Paul </v>
      </c>
      <c r="G155" t="s">
        <v>4355</v>
      </c>
      <c r="I155" t="s">
        <v>3389</v>
      </c>
    </row>
    <row r="156" spans="1:10" x14ac:dyDescent="0.2">
      <c r="A156" s="1" t="s">
        <v>2219</v>
      </c>
      <c r="B156" s="1" t="s">
        <v>2537</v>
      </c>
      <c r="C156" s="1" t="str">
        <f>B156&amp;" "&amp;F156</f>
        <v xml:space="preserve">Arnstein </v>
      </c>
      <c r="D156" s="1" t="str">
        <f>Table5[[#This Row],[Column5]]&amp;" "&amp;Table5[[#This Row],[Column7]]&amp;" "</f>
        <v xml:space="preserve">Mr. Michael </v>
      </c>
      <c r="G156" t="s">
        <v>4355</v>
      </c>
      <c r="I156" t="s">
        <v>4501</v>
      </c>
    </row>
    <row r="157" spans="1:10" x14ac:dyDescent="0.2">
      <c r="A157" s="1" t="s">
        <v>2218</v>
      </c>
      <c r="B157" s="1" t="s">
        <v>2538</v>
      </c>
      <c r="C157" s="1" t="str">
        <f>B157&amp;" "&amp;F157</f>
        <v xml:space="preserve">Jurek </v>
      </c>
      <c r="D157" s="1" t="str">
        <f>Table5[[#This Row],[Column5]]&amp;" "&amp;Table5[[#This Row],[Column7]]&amp;" "</f>
        <v xml:space="preserve">Mr. Samuel </v>
      </c>
      <c r="G157" t="s">
        <v>4355</v>
      </c>
      <c r="I157" t="s">
        <v>4505</v>
      </c>
    </row>
    <row r="158" spans="1:10" x14ac:dyDescent="0.2">
      <c r="A158" s="1" t="s">
        <v>2217</v>
      </c>
      <c r="B158" s="1" t="s">
        <v>2539</v>
      </c>
      <c r="C158" s="1" t="str">
        <f>B158&amp;" "&amp;F158</f>
        <v xml:space="preserve">Thill </v>
      </c>
      <c r="D158" s="1" t="str">
        <f>Table5[[#This Row],[Column5]]&amp;" "&amp;Table5[[#This Row],[Column7]]&amp;" "</f>
        <v xml:space="preserve">Mr. Matthew </v>
      </c>
      <c r="G158" t="s">
        <v>4355</v>
      </c>
      <c r="I158" t="s">
        <v>4356</v>
      </c>
    </row>
    <row r="159" spans="1:10" x14ac:dyDescent="0.2">
      <c r="A159" s="1" t="s">
        <v>2216</v>
      </c>
      <c r="B159" s="1" t="s">
        <v>2540</v>
      </c>
      <c r="C159" s="1" t="str">
        <f>B159&amp;" "&amp;F159</f>
        <v xml:space="preserve">Glaz </v>
      </c>
      <c r="D159" s="1" t="str">
        <f>Table5[[#This Row],[Column5]]&amp;" "&amp;Table5[[#This Row],[Column7]]&amp;" "</f>
        <v xml:space="preserve">Mr. Daniel </v>
      </c>
      <c r="G159" t="s">
        <v>4355</v>
      </c>
      <c r="I159" t="s">
        <v>4429</v>
      </c>
    </row>
    <row r="160" spans="1:10" x14ac:dyDescent="0.2">
      <c r="A160" s="1" t="s">
        <v>2215</v>
      </c>
      <c r="B160" s="1" t="s">
        <v>2541</v>
      </c>
      <c r="C160" s="1" t="str">
        <f>B160&amp;" "&amp;F160</f>
        <v xml:space="preserve">Sampson </v>
      </c>
      <c r="D160" s="1" t="str">
        <f>Table5[[#This Row],[Column5]]&amp;" "&amp;Table5[[#This Row],[Column7]]&amp;" "</f>
        <v xml:space="preserve">Ms. Syndy </v>
      </c>
      <c r="G160" t="s">
        <v>4354</v>
      </c>
      <c r="I160" t="s">
        <v>4506</v>
      </c>
    </row>
    <row r="161" spans="1:11" x14ac:dyDescent="0.2">
      <c r="A161" s="1" t="s">
        <v>2214</v>
      </c>
      <c r="B161" s="1" t="s">
        <v>2542</v>
      </c>
      <c r="C161" s="1" t="str">
        <f>B161&amp;" "&amp;F161</f>
        <v xml:space="preserve">Duliba </v>
      </c>
      <c r="D161" s="1" t="str">
        <f>Table5[[#This Row],[Column5]]&amp;" "&amp;Table5[[#This Row],[Column7]]&amp;" "</f>
        <v xml:space="preserve">Ms. Aleksandra </v>
      </c>
      <c r="G161" t="s">
        <v>4354</v>
      </c>
      <c r="I161" t="s">
        <v>4507</v>
      </c>
    </row>
    <row r="162" spans="1:11" x14ac:dyDescent="0.2">
      <c r="A162" s="1" t="s">
        <v>2213</v>
      </c>
      <c r="B162" s="1" t="s">
        <v>2543</v>
      </c>
      <c r="C162" s="1" t="str">
        <f>B162&amp;" "&amp;F162</f>
        <v xml:space="preserve">Tanguay </v>
      </c>
      <c r="D162" s="1" t="str">
        <f>Table5[[#This Row],[Column5]]&amp;" "&amp;Table5[[#This Row],[Column7]]&amp;" "</f>
        <v xml:space="preserve">Mr. Steeve </v>
      </c>
      <c r="E162" t="s">
        <v>4509</v>
      </c>
      <c r="G162" t="s">
        <v>4355</v>
      </c>
      <c r="I162" t="s">
        <v>4508</v>
      </c>
      <c r="J162" t="s">
        <v>4509</v>
      </c>
      <c r="K162" t="s">
        <v>4381</v>
      </c>
    </row>
    <row r="163" spans="1:11" x14ac:dyDescent="0.2">
      <c r="A163" s="1" t="s">
        <v>2212</v>
      </c>
      <c r="B163" s="1" t="s">
        <v>2544</v>
      </c>
      <c r="C163" s="1" t="str">
        <f>B163&amp;" "&amp;F163</f>
        <v xml:space="preserve">McClelland </v>
      </c>
      <c r="D163" s="1" t="str">
        <f>Table5[[#This Row],[Column5]]&amp;" "&amp;Table5[[#This Row],[Column7]]&amp;" "</f>
        <v xml:space="preserve">Mr. Richard </v>
      </c>
      <c r="G163" t="s">
        <v>4355</v>
      </c>
      <c r="I163" t="s">
        <v>4510</v>
      </c>
    </row>
    <row r="164" spans="1:11" x14ac:dyDescent="0.2">
      <c r="A164" s="1" t="s">
        <v>2211</v>
      </c>
      <c r="B164" s="1" t="s">
        <v>2545</v>
      </c>
      <c r="C164" s="1" t="str">
        <f>B164&amp;" "&amp;F164</f>
        <v xml:space="preserve">Gorman </v>
      </c>
      <c r="D164" s="1" t="str">
        <f>Table5[[#This Row],[Column5]]&amp;" "&amp;Table5[[#This Row],[Column7]]&amp;" "</f>
        <v xml:space="preserve">Mr. Aaron </v>
      </c>
      <c r="E164" t="s">
        <v>4509</v>
      </c>
      <c r="G164" t="s">
        <v>4355</v>
      </c>
      <c r="I164" t="s">
        <v>4511</v>
      </c>
      <c r="J164" t="s">
        <v>4509</v>
      </c>
    </row>
    <row r="165" spans="1:11" x14ac:dyDescent="0.2">
      <c r="A165" s="1" t="s">
        <v>2210</v>
      </c>
      <c r="B165" s="1" t="s">
        <v>2546</v>
      </c>
      <c r="C165" s="1" t="str">
        <f>B165&amp;" "&amp;F165</f>
        <v xml:space="preserve">Nishimura </v>
      </c>
      <c r="D165" s="1" t="str">
        <f>Table5[[#This Row],[Column5]]&amp;" "&amp;Table5[[#This Row],[Column7]]&amp;" "</f>
        <v xml:space="preserve">Mr. Akira </v>
      </c>
      <c r="G165" t="s">
        <v>4355</v>
      </c>
      <c r="I165" t="s">
        <v>4512</v>
      </c>
    </row>
    <row r="166" spans="1:11" x14ac:dyDescent="0.2">
      <c r="A166" s="1" t="s">
        <v>2209</v>
      </c>
      <c r="B166" s="1" t="s">
        <v>2547</v>
      </c>
      <c r="C166" s="1" t="str">
        <f>B166&amp;" "&amp;F166</f>
        <v xml:space="preserve">Brimble </v>
      </c>
      <c r="D166" s="1" t="str">
        <f>Table5[[#This Row],[Column5]]&amp;" "&amp;Table5[[#This Row],[Column7]]&amp;" "</f>
        <v xml:space="preserve">Mr. Ben </v>
      </c>
      <c r="G166" t="s">
        <v>4355</v>
      </c>
      <c r="I166" t="s">
        <v>4513</v>
      </c>
    </row>
    <row r="167" spans="1:11" x14ac:dyDescent="0.2">
      <c r="A167" s="1" t="s">
        <v>2208</v>
      </c>
      <c r="B167" s="1" t="s">
        <v>2548</v>
      </c>
      <c r="C167" s="1" t="str">
        <f>B167&amp;" "&amp;F167</f>
        <v xml:space="preserve">Trenk </v>
      </c>
      <c r="D167" s="1" t="str">
        <f>Table5[[#This Row],[Column5]]&amp;" "&amp;Table5[[#This Row],[Column7]]&amp;" "</f>
        <v xml:space="preserve">Ms. Jana </v>
      </c>
      <c r="G167" t="s">
        <v>4354</v>
      </c>
      <c r="I167" t="s">
        <v>4514</v>
      </c>
    </row>
    <row r="168" spans="1:11" x14ac:dyDescent="0.2">
      <c r="A168" s="1" t="s">
        <v>2207</v>
      </c>
      <c r="B168" s="1" t="s">
        <v>2549</v>
      </c>
      <c r="C168" s="1" t="str">
        <f>B168&amp;" "&amp;F168</f>
        <v xml:space="preserve">Wittmann </v>
      </c>
      <c r="D168" s="1" t="str">
        <f>Table5[[#This Row],[Column5]]&amp;" "&amp;Table5[[#This Row],[Column7]]&amp;" "</f>
        <v xml:space="preserve">Mr. Jay </v>
      </c>
      <c r="E168" t="s">
        <v>4425</v>
      </c>
      <c r="G168" t="s">
        <v>4355</v>
      </c>
      <c r="I168" t="s">
        <v>4515</v>
      </c>
      <c r="J168" t="s">
        <v>4425</v>
      </c>
    </row>
    <row r="169" spans="1:11" x14ac:dyDescent="0.2">
      <c r="A169" s="1" t="s">
        <v>2206</v>
      </c>
      <c r="B169" s="1" t="s">
        <v>2550</v>
      </c>
      <c r="C169" s="1" t="str">
        <f>B169&amp;" "&amp;F169</f>
        <v xml:space="preserve">Tremblay </v>
      </c>
      <c r="D169" s="1" t="str">
        <f>Table5[[#This Row],[Column5]]&amp;" "&amp;Table5[[#This Row],[Column7]]&amp;" "</f>
        <v xml:space="preserve">Ms. Marie-Helene </v>
      </c>
      <c r="G169" t="s">
        <v>4354</v>
      </c>
      <c r="I169" t="s">
        <v>4516</v>
      </c>
    </row>
    <row r="170" spans="1:11" x14ac:dyDescent="0.2">
      <c r="A170" s="1" t="s">
        <v>2205</v>
      </c>
      <c r="B170" s="1" t="s">
        <v>2551</v>
      </c>
      <c r="C170" s="1" t="str">
        <f>B170&amp;" "&amp;F170</f>
        <v xml:space="preserve">Scofield </v>
      </c>
      <c r="D170" s="1" t="str">
        <f>Table5[[#This Row],[Column5]]&amp;" "&amp;Table5[[#This Row],[Column7]]&amp;" "</f>
        <v xml:space="preserve">Ms. Bret </v>
      </c>
      <c r="E170" t="s">
        <v>4500</v>
      </c>
      <c r="G170" t="s">
        <v>4354</v>
      </c>
      <c r="I170" t="s">
        <v>4517</v>
      </c>
      <c r="J170" t="s">
        <v>4500</v>
      </c>
    </row>
    <row r="171" spans="1:11" x14ac:dyDescent="0.2">
      <c r="A171" s="1" t="s">
        <v>2204</v>
      </c>
      <c r="B171" s="1" t="s">
        <v>2552</v>
      </c>
      <c r="C171" s="1" t="str">
        <f>B171&amp;" "&amp;F171</f>
        <v xml:space="preserve">Yost </v>
      </c>
      <c r="D171" s="1" t="str">
        <f>Table5[[#This Row],[Column5]]&amp;" "&amp;Table5[[#This Row],[Column7]]&amp;" "</f>
        <v xml:space="preserve">Mr. Gardner </v>
      </c>
      <c r="E171" t="s">
        <v>4412</v>
      </c>
      <c r="G171" t="s">
        <v>4355</v>
      </c>
      <c r="I171" t="s">
        <v>3331</v>
      </c>
      <c r="J171" t="s">
        <v>4412</v>
      </c>
    </row>
    <row r="172" spans="1:11" x14ac:dyDescent="0.2">
      <c r="A172" s="1" t="s">
        <v>2203</v>
      </c>
      <c r="B172" s="1" t="s">
        <v>2553</v>
      </c>
      <c r="C172" s="1" t="str">
        <f>B172&amp;" "&amp;F172</f>
        <v xml:space="preserve">Torphy </v>
      </c>
      <c r="D172" s="1" t="str">
        <f>Table5[[#This Row],[Column5]]&amp;" "&amp;Table5[[#This Row],[Column7]]&amp;" "</f>
        <v xml:space="preserve">Mr. Bobby </v>
      </c>
      <c r="G172" t="s">
        <v>4355</v>
      </c>
      <c r="I172" t="s">
        <v>4518</v>
      </c>
    </row>
    <row r="173" spans="1:11" x14ac:dyDescent="0.2">
      <c r="A173" s="1" t="s">
        <v>2202</v>
      </c>
      <c r="B173" s="1" t="s">
        <v>2554</v>
      </c>
      <c r="C173" s="1" t="str">
        <f>B173&amp;" "&amp;F173</f>
        <v xml:space="preserve">Busby </v>
      </c>
      <c r="D173" s="1" t="str">
        <f>Table5[[#This Row],[Column5]]&amp;" "&amp;Table5[[#This Row],[Column7]]&amp;" "</f>
        <v xml:space="preserve">Ms. Natalie </v>
      </c>
      <c r="G173" t="s">
        <v>4354</v>
      </c>
      <c r="I173" t="s">
        <v>4394</v>
      </c>
    </row>
    <row r="174" spans="1:11" x14ac:dyDescent="0.2">
      <c r="A174" s="1" t="s">
        <v>2201</v>
      </c>
      <c r="B174" s="1" t="s">
        <v>2555</v>
      </c>
      <c r="C174" s="1" t="str">
        <f>B174&amp;" "&amp;F174</f>
        <v xml:space="preserve">Nguyen </v>
      </c>
      <c r="D174" s="1" t="str">
        <f>Table5[[#This Row],[Column5]]&amp;" "&amp;Table5[[#This Row],[Column7]]&amp;" "</f>
        <v xml:space="preserve">Ms. Lina </v>
      </c>
      <c r="G174" t="s">
        <v>4354</v>
      </c>
      <c r="I174" t="s">
        <v>4519</v>
      </c>
    </row>
    <row r="175" spans="1:11" x14ac:dyDescent="0.2">
      <c r="A175" s="1" t="s">
        <v>2200</v>
      </c>
      <c r="B175" s="1" t="s">
        <v>2556</v>
      </c>
      <c r="C175" s="1" t="str">
        <f>B175&amp;" "&amp;F175</f>
        <v xml:space="preserve">Hanley </v>
      </c>
      <c r="D175" s="1" t="str">
        <f>Table5[[#This Row],[Column5]]&amp;" "&amp;Table5[[#This Row],[Column7]]&amp;" "</f>
        <v xml:space="preserve">Mr. Zebulon </v>
      </c>
      <c r="G175" t="s">
        <v>4355</v>
      </c>
      <c r="I175" t="s">
        <v>4520</v>
      </c>
    </row>
    <row r="176" spans="1:11" x14ac:dyDescent="0.2">
      <c r="A176" s="1" t="s">
        <v>2199</v>
      </c>
      <c r="B176" s="1" t="s">
        <v>2557</v>
      </c>
      <c r="C176" s="1" t="str">
        <f>B176&amp;" "&amp;F176</f>
        <v xml:space="preserve">Scheer </v>
      </c>
      <c r="D176" s="1" t="str">
        <f>Table5[[#This Row],[Column5]]&amp;" "&amp;Table5[[#This Row],[Column7]]&amp;" "</f>
        <v xml:space="preserve">Ms. Amanda </v>
      </c>
      <c r="G176" t="s">
        <v>4354</v>
      </c>
      <c r="I176" t="s">
        <v>4467</v>
      </c>
    </row>
    <row r="177" spans="1:11" x14ac:dyDescent="0.2">
      <c r="A177" s="1" t="s">
        <v>2198</v>
      </c>
      <c r="B177" s="1" t="s">
        <v>2558</v>
      </c>
      <c r="C177" s="1" t="str">
        <f>B177&amp;" "&amp;F177</f>
        <v xml:space="preserve">Rankin </v>
      </c>
      <c r="D177" s="1" t="str">
        <f>Table5[[#This Row],[Column5]]&amp;" "&amp;Table5[[#This Row],[Column7]]&amp;" "</f>
        <v xml:space="preserve">Mr. Greg </v>
      </c>
      <c r="G177" t="s">
        <v>4355</v>
      </c>
      <c r="I177" t="s">
        <v>4521</v>
      </c>
    </row>
    <row r="178" spans="1:11" x14ac:dyDescent="0.2">
      <c r="A178" s="1" t="s">
        <v>2197</v>
      </c>
      <c r="B178" s="1" t="s">
        <v>2559</v>
      </c>
      <c r="C178" s="1" t="str">
        <f>B178&amp;" "&amp;F178</f>
        <v xml:space="preserve">Ricardi </v>
      </c>
      <c r="D178" s="1" t="str">
        <f>Table5[[#This Row],[Column5]]&amp;" "&amp;Table5[[#This Row],[Column7]]&amp;" "</f>
        <v xml:space="preserve">Mr. John </v>
      </c>
      <c r="G178" t="s">
        <v>4355</v>
      </c>
      <c r="I178" t="s">
        <v>4382</v>
      </c>
    </row>
    <row r="179" spans="1:11" x14ac:dyDescent="0.2">
      <c r="A179" s="1" t="s">
        <v>2196</v>
      </c>
      <c r="B179" s="1" t="s">
        <v>2560</v>
      </c>
      <c r="C179" s="1" t="str">
        <f>B179&amp;" "&amp;F179</f>
        <v xml:space="preserve">Karkos </v>
      </c>
      <c r="D179" s="1" t="str">
        <f>Table5[[#This Row],[Column5]]&amp;" "&amp;Table5[[#This Row],[Column7]]&amp;" "</f>
        <v xml:space="preserve">Ms. Kelsey </v>
      </c>
      <c r="E179" t="s">
        <v>4378</v>
      </c>
      <c r="G179" t="s">
        <v>4354</v>
      </c>
      <c r="I179" t="s">
        <v>4359</v>
      </c>
      <c r="J179" t="s">
        <v>4378</v>
      </c>
    </row>
    <row r="180" spans="1:11" x14ac:dyDescent="0.2">
      <c r="A180" s="1" t="s">
        <v>2195</v>
      </c>
      <c r="B180" s="1" t="s">
        <v>2561</v>
      </c>
      <c r="C180" s="1" t="str">
        <f>B180&amp;" "&amp;F180</f>
        <v xml:space="preserve">Price-Dierksen </v>
      </c>
      <c r="D180" s="1" t="str">
        <f>Table5[[#This Row],[Column5]]&amp;" "&amp;Table5[[#This Row],[Column7]]&amp;" "</f>
        <v xml:space="preserve">Ms. Bronwen </v>
      </c>
      <c r="E180" t="s">
        <v>4412</v>
      </c>
      <c r="G180" t="s">
        <v>4354</v>
      </c>
      <c r="I180" t="s">
        <v>4522</v>
      </c>
      <c r="J180" t="s">
        <v>4412</v>
      </c>
    </row>
    <row r="181" spans="1:11" x14ac:dyDescent="0.2">
      <c r="A181" s="1" t="s">
        <v>2194</v>
      </c>
      <c r="B181" s="1" t="s">
        <v>2562</v>
      </c>
      <c r="C181" s="1" t="str">
        <f>B181&amp;" "&amp;F181</f>
        <v xml:space="preserve">Knispel </v>
      </c>
      <c r="D181" s="1" t="str">
        <f>Table5[[#This Row],[Column5]]&amp;" "&amp;Table5[[#This Row],[Column7]]&amp;" "</f>
        <v xml:space="preserve">Ms. Manuela </v>
      </c>
      <c r="G181" t="s">
        <v>4354</v>
      </c>
      <c r="I181" t="s">
        <v>4523</v>
      </c>
    </row>
    <row r="182" spans="1:11" x14ac:dyDescent="0.2">
      <c r="A182" s="1" t="s">
        <v>2193</v>
      </c>
      <c r="B182" s="1" t="s">
        <v>2563</v>
      </c>
      <c r="C182" s="1" t="str">
        <f>B182&amp;" "&amp;F182</f>
        <v xml:space="preserve">King </v>
      </c>
      <c r="D182" s="1" t="str">
        <f>Table5[[#This Row],[Column5]]&amp;" "&amp;Table5[[#This Row],[Column7]]&amp;" "</f>
        <v xml:space="preserve">Ms. Jennifer </v>
      </c>
      <c r="E182" t="s">
        <v>4412</v>
      </c>
      <c r="G182" t="s">
        <v>4354</v>
      </c>
      <c r="I182" t="s">
        <v>4377</v>
      </c>
      <c r="J182" t="s">
        <v>4412</v>
      </c>
    </row>
    <row r="183" spans="1:11" x14ac:dyDescent="0.2">
      <c r="A183" s="1" t="s">
        <v>2192</v>
      </c>
      <c r="B183" s="1" t="s">
        <v>2564</v>
      </c>
      <c r="C183" s="1" t="str">
        <f>B183&amp;" "&amp;F183</f>
        <v xml:space="preserve">Samuelson </v>
      </c>
      <c r="D183" s="1" t="str">
        <f>Table5[[#This Row],[Column5]]&amp;" "&amp;Table5[[#This Row],[Column7]]&amp;" "</f>
        <v xml:space="preserve">Ms. Abby </v>
      </c>
      <c r="E183" t="s">
        <v>4393</v>
      </c>
      <c r="G183" t="s">
        <v>4354</v>
      </c>
      <c r="I183" t="s">
        <v>4524</v>
      </c>
      <c r="J183" t="s">
        <v>4393</v>
      </c>
    </row>
    <row r="184" spans="1:11" x14ac:dyDescent="0.2">
      <c r="A184" s="1" t="s">
        <v>2191</v>
      </c>
      <c r="B184" s="1" t="s">
        <v>2565</v>
      </c>
      <c r="C184" s="1" t="str">
        <f>B184&amp;" "&amp;F184</f>
        <v xml:space="preserve">Fredsall </v>
      </c>
      <c r="D184" s="1" t="str">
        <f>Table5[[#This Row],[Column5]]&amp;" "&amp;Table5[[#This Row],[Column7]]&amp;" "</f>
        <v xml:space="preserve">Mr. Tyler </v>
      </c>
      <c r="G184" t="s">
        <v>4355</v>
      </c>
      <c r="I184" t="s">
        <v>4525</v>
      </c>
    </row>
    <row r="185" spans="1:11" x14ac:dyDescent="0.2">
      <c r="A185" s="1" t="s">
        <v>2190</v>
      </c>
      <c r="B185" s="1" t="s">
        <v>2566</v>
      </c>
      <c r="C185" s="1" t="str">
        <f>B185&amp;" "&amp;F185</f>
        <v xml:space="preserve">Eggleston </v>
      </c>
      <c r="D185" s="1" t="str">
        <f>Table5[[#This Row],[Column5]]&amp;" "&amp;Table5[[#This Row],[Column7]]&amp;" "</f>
        <v xml:space="preserve">Mr. Jeffrey </v>
      </c>
      <c r="G185" t="s">
        <v>4355</v>
      </c>
      <c r="I185" t="s">
        <v>4526</v>
      </c>
    </row>
    <row r="186" spans="1:11" x14ac:dyDescent="0.2">
      <c r="A186" s="1" t="s">
        <v>2189</v>
      </c>
      <c r="B186" s="1" t="s">
        <v>2567</v>
      </c>
      <c r="C186" s="1" t="str">
        <f>B186&amp;" "&amp;F186</f>
        <v xml:space="preserve">Palombaro </v>
      </c>
      <c r="D186" s="1" t="str">
        <f>Table5[[#This Row],[Column5]]&amp;" "&amp;Table5[[#This Row],[Column7]]&amp;" "</f>
        <v xml:space="preserve">Mr. Matthew </v>
      </c>
      <c r="E186" t="s">
        <v>4527</v>
      </c>
      <c r="G186" t="s">
        <v>4355</v>
      </c>
      <c r="I186" t="s">
        <v>4356</v>
      </c>
      <c r="J186" t="s">
        <v>4527</v>
      </c>
    </row>
    <row r="187" spans="1:11" x14ac:dyDescent="0.2">
      <c r="A187" s="1" t="s">
        <v>2188</v>
      </c>
      <c r="B187" s="1" t="s">
        <v>2568</v>
      </c>
      <c r="C187" s="1" t="str">
        <f>B187&amp;" "&amp;F187</f>
        <v xml:space="preserve">Silva </v>
      </c>
      <c r="D187" s="1" t="str">
        <f>Table5[[#This Row],[Column5]]&amp;" "&amp;Table5[[#This Row],[Column7]]&amp;" "</f>
        <v xml:space="preserve">Mr. Ryan </v>
      </c>
      <c r="E187" t="s">
        <v>4395</v>
      </c>
      <c r="G187" t="s">
        <v>4355</v>
      </c>
      <c r="I187" t="s">
        <v>2847</v>
      </c>
      <c r="J187" t="s">
        <v>4395</v>
      </c>
    </row>
    <row r="188" spans="1:11" x14ac:dyDescent="0.2">
      <c r="A188" s="1" t="s">
        <v>2187</v>
      </c>
      <c r="B188" s="1" t="s">
        <v>2569</v>
      </c>
      <c r="C188" s="1" t="str">
        <f>B188&amp;" "&amp;F188</f>
        <v xml:space="preserve">Bugala </v>
      </c>
      <c r="D188" s="1" t="str">
        <f>Table5[[#This Row],[Column5]]&amp;" "&amp;Table5[[#This Row],[Column7]]&amp;" "</f>
        <v xml:space="preserve">Ms. Amy </v>
      </c>
      <c r="G188" t="s">
        <v>4354</v>
      </c>
      <c r="I188" t="s">
        <v>4528</v>
      </c>
    </row>
    <row r="189" spans="1:11" x14ac:dyDescent="0.2">
      <c r="A189" s="1" t="s">
        <v>2186</v>
      </c>
      <c r="B189" s="1" t="s">
        <v>2570</v>
      </c>
      <c r="C189" s="1" t="str">
        <f>B189&amp;" "&amp;F189</f>
        <v xml:space="preserve">Dublin </v>
      </c>
      <c r="D189" s="1" t="str">
        <f>Table5[[#This Row],[Column5]]&amp;" "&amp;Table5[[#This Row],[Column7]]&amp;" "</f>
        <v xml:space="preserve">Mr. Andrew </v>
      </c>
      <c r="E189" t="s">
        <v>4474</v>
      </c>
      <c r="G189" t="s">
        <v>4355</v>
      </c>
      <c r="I189" t="s">
        <v>3889</v>
      </c>
      <c r="J189" t="s">
        <v>4474</v>
      </c>
    </row>
    <row r="190" spans="1:11" x14ac:dyDescent="0.2">
      <c r="A190" s="1" t="s">
        <v>2185</v>
      </c>
      <c r="B190" s="1" t="s">
        <v>2571</v>
      </c>
      <c r="C190" s="1" t="str">
        <f>B190&amp;" "&amp;F190</f>
        <v xml:space="preserve">Cleland </v>
      </c>
      <c r="D190" s="1" t="str">
        <f>Table5[[#This Row],[Column5]]&amp;" "&amp;Table5[[#This Row],[Column7]]&amp;" "</f>
        <v xml:space="preserve">Mr. George </v>
      </c>
      <c r="E190" t="s">
        <v>4375</v>
      </c>
      <c r="G190" t="s">
        <v>4355</v>
      </c>
      <c r="I190" t="s">
        <v>2868</v>
      </c>
      <c r="J190" t="s">
        <v>4375</v>
      </c>
      <c r="K190" t="s">
        <v>4529</v>
      </c>
    </row>
    <row r="191" spans="1:11" x14ac:dyDescent="0.2">
      <c r="A191" s="1" t="s">
        <v>2184</v>
      </c>
      <c r="B191" s="1" t="s">
        <v>2572</v>
      </c>
      <c r="C191" s="1" t="str">
        <f>B191&amp;" "&amp;F191</f>
        <v xml:space="preserve">Evans </v>
      </c>
      <c r="D191" s="1" t="str">
        <f>Table5[[#This Row],[Column5]]&amp;" "&amp;Table5[[#This Row],[Column7]]&amp;" "</f>
        <v xml:space="preserve">Ms. Sarah </v>
      </c>
      <c r="G191" t="s">
        <v>4354</v>
      </c>
      <c r="I191" t="s">
        <v>4530</v>
      </c>
    </row>
    <row r="192" spans="1:11" x14ac:dyDescent="0.2">
      <c r="A192" s="1" t="s">
        <v>2183</v>
      </c>
      <c r="B192" s="1" t="s">
        <v>2573</v>
      </c>
      <c r="C192" s="1" t="str">
        <f>B192&amp;" "&amp;F192</f>
        <v xml:space="preserve">Boyd </v>
      </c>
      <c r="D192" s="1" t="str">
        <f>Table5[[#This Row],[Column5]]&amp;" "&amp;Table5[[#This Row],[Column7]]&amp;" "</f>
        <v xml:space="preserve">Ms. Lara </v>
      </c>
      <c r="G192" t="s">
        <v>4354</v>
      </c>
      <c r="I192" t="s">
        <v>4531</v>
      </c>
    </row>
    <row r="193" spans="1:10" x14ac:dyDescent="0.2">
      <c r="A193" s="1" t="s">
        <v>2182</v>
      </c>
      <c r="B193" s="1" t="s">
        <v>2574</v>
      </c>
      <c r="C193" s="1" t="str">
        <f>B193&amp;" "&amp;F193</f>
        <v xml:space="preserve">Roulier </v>
      </c>
      <c r="D193" s="1" t="str">
        <f>Table5[[#This Row],[Column5]]&amp;" "&amp;Table5[[#This Row],[Column7]]&amp;" "</f>
        <v xml:space="preserve">Mr. Sebastien </v>
      </c>
      <c r="G193" t="s">
        <v>4355</v>
      </c>
      <c r="I193" t="s">
        <v>4532</v>
      </c>
    </row>
    <row r="194" spans="1:10" x14ac:dyDescent="0.2">
      <c r="A194" s="1" t="s">
        <v>2181</v>
      </c>
      <c r="B194" s="1" t="s">
        <v>2575</v>
      </c>
      <c r="C194" s="1" t="str">
        <f>B194&amp;" "&amp;F194</f>
        <v xml:space="preserve">Mullins </v>
      </c>
      <c r="D194" s="1" t="str">
        <f>Table5[[#This Row],[Column5]]&amp;" "&amp;Table5[[#This Row],[Column7]]&amp;" "</f>
        <v xml:space="preserve">Mr. Padraig </v>
      </c>
      <c r="G194" t="s">
        <v>4355</v>
      </c>
      <c r="I194" t="s">
        <v>4533</v>
      </c>
    </row>
    <row r="195" spans="1:10" x14ac:dyDescent="0.2">
      <c r="A195" s="1" t="s">
        <v>2180</v>
      </c>
      <c r="B195" s="1" t="s">
        <v>2576</v>
      </c>
      <c r="C195" s="1" t="str">
        <f>B195&amp;" "&amp;F195</f>
        <v xml:space="preserve">Hofmann </v>
      </c>
      <c r="D195" s="1" t="str">
        <f>Table5[[#This Row],[Column5]]&amp;" "&amp;Table5[[#This Row],[Column7]]&amp;" "</f>
        <v xml:space="preserve">Ms. Heather </v>
      </c>
      <c r="G195" t="s">
        <v>4354</v>
      </c>
      <c r="I195" t="s">
        <v>4534</v>
      </c>
    </row>
    <row r="196" spans="1:10" x14ac:dyDescent="0.2">
      <c r="A196" s="1" t="s">
        <v>2179</v>
      </c>
      <c r="B196" s="1" t="s">
        <v>2413</v>
      </c>
      <c r="C196" s="1" t="str">
        <f>B196&amp;" "&amp;F196</f>
        <v>Garcia Garcia</v>
      </c>
      <c r="D196" s="1" t="str">
        <f>Table5[[#This Row],[Column6]]&amp;" "&amp;Table5[[#This Row],[Column8]]&amp;" "</f>
        <v xml:space="preserve">Mr. Jorge </v>
      </c>
      <c r="E196" t="s">
        <v>4535</v>
      </c>
      <c r="F196" t="s">
        <v>2413</v>
      </c>
      <c r="H196" t="s">
        <v>4355</v>
      </c>
      <c r="J196" t="s">
        <v>4535</v>
      </c>
    </row>
    <row r="197" spans="1:10" x14ac:dyDescent="0.2">
      <c r="A197" s="1" t="s">
        <v>2178</v>
      </c>
      <c r="B197" s="1" t="s">
        <v>2577</v>
      </c>
      <c r="C197" s="1" t="str">
        <f>B197&amp;" "&amp;F197</f>
        <v xml:space="preserve">Klecker </v>
      </c>
      <c r="D197" s="1" t="str">
        <f>Table5[[#This Row],[Column5]]&amp;" "&amp;Table5[[#This Row],[Column7]]&amp;" "</f>
        <v xml:space="preserve">Mr. Jack </v>
      </c>
      <c r="E197" t="s">
        <v>4500</v>
      </c>
      <c r="G197" t="s">
        <v>4355</v>
      </c>
      <c r="I197" t="s">
        <v>4536</v>
      </c>
      <c r="J197" t="s">
        <v>4500</v>
      </c>
    </row>
    <row r="198" spans="1:10" x14ac:dyDescent="0.2">
      <c r="A198" s="1" t="s">
        <v>2177</v>
      </c>
      <c r="B198" s="1" t="s">
        <v>2578</v>
      </c>
      <c r="C198" s="1" t="str">
        <f>B198&amp;" "&amp;F198</f>
        <v xml:space="preserve">Cancre </v>
      </c>
      <c r="D198" s="1" t="str">
        <f>Table5[[#This Row],[Column5]]&amp;" "&amp;Table5[[#This Row],[Column7]]&amp;" "</f>
        <v xml:space="preserve">Mr. Felix </v>
      </c>
      <c r="G198" t="s">
        <v>4355</v>
      </c>
      <c r="I198" t="s">
        <v>4537</v>
      </c>
    </row>
    <row r="199" spans="1:10" x14ac:dyDescent="0.2">
      <c r="A199" s="1" t="s">
        <v>2176</v>
      </c>
      <c r="B199" s="1" t="s">
        <v>2579</v>
      </c>
      <c r="C199" s="1" t="str">
        <f>B199&amp;" "&amp;F199</f>
        <v xml:space="preserve">Denucci </v>
      </c>
      <c r="D199" s="1" t="str">
        <f>Table5[[#This Row],[Column5]]&amp;" "&amp;Table5[[#This Row],[Column7]]&amp;" "</f>
        <v xml:space="preserve">Mr. Christopher </v>
      </c>
      <c r="E199" t="s">
        <v>4385</v>
      </c>
      <c r="G199" t="s">
        <v>4355</v>
      </c>
      <c r="I199" t="s">
        <v>4538</v>
      </c>
      <c r="J199" t="s">
        <v>4385</v>
      </c>
    </row>
    <row r="200" spans="1:10" x14ac:dyDescent="0.2">
      <c r="A200" s="1" t="s">
        <v>2175</v>
      </c>
      <c r="B200" s="1" t="s">
        <v>2580</v>
      </c>
      <c r="C200" s="1" t="str">
        <f>B200&amp;" "&amp;F200</f>
        <v xml:space="preserve">Saldana </v>
      </c>
      <c r="D200" s="1" t="str">
        <f>Table5[[#This Row],[Column5]]&amp;" "&amp;Table5[[#This Row],[Column7]]&amp;" "</f>
        <v xml:space="preserve">Mr. Jesse </v>
      </c>
      <c r="G200" t="s">
        <v>4355</v>
      </c>
      <c r="I200" t="s">
        <v>4496</v>
      </c>
    </row>
    <row r="201" spans="1:10" x14ac:dyDescent="0.2">
      <c r="A201" s="1" t="s">
        <v>2174</v>
      </c>
      <c r="B201" s="1" t="s">
        <v>2581</v>
      </c>
      <c r="C201" s="1" t="str">
        <f>B201&amp;" "&amp;F201</f>
        <v xml:space="preserve">Weinberg </v>
      </c>
      <c r="D201" s="1" t="str">
        <f>Table5[[#This Row],[Column5]]&amp;" "&amp;Table5[[#This Row],[Column7]]&amp;" "</f>
        <v xml:space="preserve">Ms. Jill </v>
      </c>
      <c r="G201" t="s">
        <v>4354</v>
      </c>
      <c r="I201" t="s">
        <v>4539</v>
      </c>
    </row>
    <row r="202" spans="1:10" x14ac:dyDescent="0.2">
      <c r="A202" s="1" t="s">
        <v>2173</v>
      </c>
      <c r="B202" s="1" t="s">
        <v>2582</v>
      </c>
      <c r="C202" s="1" t="str">
        <f>B202&amp;" "&amp;F202</f>
        <v xml:space="preserve">Walsh </v>
      </c>
      <c r="D202" s="1" t="str">
        <f>Table5[[#This Row],[Column5]]&amp;" "&amp;Table5[[#This Row],[Column7]]&amp;" "</f>
        <v xml:space="preserve">Mr. William </v>
      </c>
      <c r="G202" t="s">
        <v>4355</v>
      </c>
      <c r="I202" t="s">
        <v>4493</v>
      </c>
    </row>
    <row r="203" spans="1:10" x14ac:dyDescent="0.2">
      <c r="A203" s="1" t="s">
        <v>2172</v>
      </c>
      <c r="B203" s="1" t="s">
        <v>2583</v>
      </c>
      <c r="C203" s="1" t="str">
        <f>B203&amp;" "&amp;F203</f>
        <v xml:space="preserve">Pasten </v>
      </c>
      <c r="D203" s="1" t="str">
        <f>Table5[[#This Row],[Column5]]&amp;" "&amp;Table5[[#This Row],[Column7]]&amp;" "</f>
        <v xml:space="preserve">Mr. Alejandro </v>
      </c>
      <c r="G203" t="s">
        <v>4355</v>
      </c>
      <c r="I203" t="s">
        <v>4540</v>
      </c>
    </row>
    <row r="204" spans="1:10" x14ac:dyDescent="0.2">
      <c r="A204" s="1" t="s">
        <v>2171</v>
      </c>
      <c r="B204" s="1" t="s">
        <v>2584</v>
      </c>
      <c r="C204" s="1" t="str">
        <f>B204&amp;" "&amp;F204</f>
        <v xml:space="preserve">LaBelle </v>
      </c>
      <c r="D204" s="1" t="str">
        <f>Table5[[#This Row],[Column5]]&amp;" "&amp;Table5[[#This Row],[Column7]]&amp;" "</f>
        <v xml:space="preserve">Mr. Ian </v>
      </c>
      <c r="E204" t="s">
        <v>4542</v>
      </c>
      <c r="G204" t="s">
        <v>4355</v>
      </c>
      <c r="I204" t="s">
        <v>4541</v>
      </c>
      <c r="J204" t="s">
        <v>4542</v>
      </c>
    </row>
    <row r="205" spans="1:10" x14ac:dyDescent="0.2">
      <c r="A205" s="1" t="s">
        <v>2170</v>
      </c>
      <c r="B205" s="1" t="s">
        <v>2585</v>
      </c>
      <c r="C205" s="1" t="str">
        <f>B205&amp;" "&amp;F205</f>
        <v xml:space="preserve">Guzman </v>
      </c>
      <c r="D205" s="1" t="str">
        <f>Table5[[#This Row],[Column5]]&amp;" "&amp;Table5[[#This Row],[Column7]]&amp;" "</f>
        <v xml:space="preserve">Mr. Hector </v>
      </c>
      <c r="E205" t="s">
        <v>4381</v>
      </c>
      <c r="G205" t="s">
        <v>4355</v>
      </c>
      <c r="I205" t="s">
        <v>4543</v>
      </c>
      <c r="J205" t="s">
        <v>4381</v>
      </c>
    </row>
    <row r="206" spans="1:10" x14ac:dyDescent="0.2">
      <c r="A206" s="1" t="s">
        <v>2169</v>
      </c>
      <c r="B206" s="1" t="s">
        <v>2586</v>
      </c>
      <c r="C206" s="1" t="str">
        <f>B206&amp;" "&amp;F206</f>
        <v xml:space="preserve">Turnbull </v>
      </c>
      <c r="D206" s="1" t="str">
        <f>Table5[[#This Row],[Column5]]&amp;" "&amp;Table5[[#This Row],[Column7]]&amp;" "</f>
        <v xml:space="preserve">Ms. Rebecca </v>
      </c>
      <c r="G206" t="s">
        <v>4354</v>
      </c>
      <c r="I206" t="s">
        <v>4447</v>
      </c>
    </row>
    <row r="207" spans="1:10" x14ac:dyDescent="0.2">
      <c r="A207" s="1" t="s">
        <v>2168</v>
      </c>
      <c r="B207" s="1" t="s">
        <v>2587</v>
      </c>
      <c r="C207" s="1" t="str">
        <f>B207&amp;" "&amp;F207</f>
        <v xml:space="preserve">Aguero </v>
      </c>
      <c r="D207" s="1" t="str">
        <f>Table5[[#This Row],[Column5]]&amp;" "&amp;Table5[[#This Row],[Column7]]&amp;" "</f>
        <v xml:space="preserve">Mr. Matt </v>
      </c>
      <c r="G207" t="s">
        <v>4355</v>
      </c>
      <c r="I207" t="s">
        <v>4544</v>
      </c>
    </row>
    <row r="208" spans="1:10" x14ac:dyDescent="0.2">
      <c r="A208" s="1" t="s">
        <v>2167</v>
      </c>
      <c r="B208" s="1" t="s">
        <v>2588</v>
      </c>
      <c r="C208" s="1" t="str">
        <f>B208&amp;" "&amp;F208</f>
        <v xml:space="preserve">Woodward </v>
      </c>
      <c r="D208" s="1" t="str">
        <f>Table5[[#This Row],[Column5]]&amp;" "&amp;Table5[[#This Row],[Column7]]&amp;" "</f>
        <v xml:space="preserve">Ms. Elizabeth </v>
      </c>
      <c r="E208" t="s">
        <v>4545</v>
      </c>
      <c r="G208" t="s">
        <v>4354</v>
      </c>
      <c r="I208" t="s">
        <v>4480</v>
      </c>
      <c r="J208" t="s">
        <v>4545</v>
      </c>
    </row>
    <row r="209" spans="1:10" x14ac:dyDescent="0.2">
      <c r="A209" s="1" t="s">
        <v>2166</v>
      </c>
      <c r="B209" s="1" t="s">
        <v>2589</v>
      </c>
      <c r="C209" s="1" t="str">
        <f>B209&amp;" "&amp;F209</f>
        <v xml:space="preserve">McElroy </v>
      </c>
      <c r="D209" s="1" t="str">
        <f>Table5[[#This Row],[Column5]]&amp;" "&amp;Table5[[#This Row],[Column7]]&amp;" "</f>
        <v xml:space="preserve">Ms. Grace </v>
      </c>
      <c r="G209" t="s">
        <v>4354</v>
      </c>
      <c r="I209" t="s">
        <v>4546</v>
      </c>
    </row>
    <row r="210" spans="1:10" x14ac:dyDescent="0.2">
      <c r="A210" s="1" t="s">
        <v>2165</v>
      </c>
      <c r="B210" s="1" t="s">
        <v>2590</v>
      </c>
      <c r="C210" s="1" t="str">
        <f>B210&amp;" "&amp;F210</f>
        <v xml:space="preserve">Lopez </v>
      </c>
      <c r="D210" s="1" t="str">
        <f>Table5[[#This Row],[Column5]]&amp;" "&amp;Table5[[#This Row],[Column7]]&amp;" "</f>
        <v xml:space="preserve">Mr. Jaime </v>
      </c>
      <c r="G210" t="s">
        <v>4355</v>
      </c>
      <c r="I210" t="s">
        <v>4547</v>
      </c>
    </row>
    <row r="211" spans="1:10" x14ac:dyDescent="0.2">
      <c r="A211" s="1" t="s">
        <v>2164</v>
      </c>
      <c r="B211" s="1" t="s">
        <v>2591</v>
      </c>
      <c r="C211" s="1" t="str">
        <f>B211&amp;" "&amp;F211</f>
        <v xml:space="preserve">Cardosi </v>
      </c>
      <c r="D211" s="1" t="str">
        <f>Table5[[#This Row],[Column5]]&amp;" "&amp;Table5[[#This Row],[Column7]]&amp;" "</f>
        <v xml:space="preserve">Ms. Calesse </v>
      </c>
      <c r="G211" t="s">
        <v>4354</v>
      </c>
      <c r="I211" t="s">
        <v>4548</v>
      </c>
    </row>
    <row r="212" spans="1:10" x14ac:dyDescent="0.2">
      <c r="A212" s="1" t="s">
        <v>2163</v>
      </c>
      <c r="B212" s="1" t="s">
        <v>2592</v>
      </c>
      <c r="C212" s="1" t="str">
        <f>B212&amp;" "&amp;F212</f>
        <v xml:space="preserve">Looney </v>
      </c>
      <c r="D212" s="1" t="str">
        <f>Table5[[#This Row],[Column5]]&amp;" "&amp;Table5[[#This Row],[Column7]]&amp;" "</f>
        <v xml:space="preserve">Ms. Kate </v>
      </c>
      <c r="E212" t="s">
        <v>4412</v>
      </c>
      <c r="G212" t="s">
        <v>4354</v>
      </c>
      <c r="I212" t="s">
        <v>4442</v>
      </c>
      <c r="J212" t="s">
        <v>4412</v>
      </c>
    </row>
    <row r="213" spans="1:10" x14ac:dyDescent="0.2">
      <c r="A213" s="1" t="s">
        <v>2162</v>
      </c>
      <c r="B213" s="1" t="s">
        <v>2593</v>
      </c>
      <c r="C213" s="1" t="str">
        <f>B213&amp;" "&amp;F213</f>
        <v xml:space="preserve">Zyryanov </v>
      </c>
      <c r="D213" s="1" t="str">
        <f>Table5[[#This Row],[Column5]]&amp;" "&amp;Table5[[#This Row],[Column7]]&amp;" "</f>
        <v xml:space="preserve">Mr. Sergey </v>
      </c>
      <c r="G213" t="s">
        <v>4355</v>
      </c>
      <c r="I213" t="s">
        <v>4549</v>
      </c>
    </row>
    <row r="214" spans="1:10" x14ac:dyDescent="0.2">
      <c r="A214" s="1" t="s">
        <v>2161</v>
      </c>
      <c r="B214" s="1" t="s">
        <v>2594</v>
      </c>
      <c r="C214" s="1" t="str">
        <f>B214&amp;" "&amp;F214</f>
        <v xml:space="preserve">Gavin </v>
      </c>
      <c r="D214" s="1" t="str">
        <f>Table5[[#This Row],[Column5]]&amp;" "&amp;Table5[[#This Row],[Column7]]&amp;" "</f>
        <v xml:space="preserve">Mr. Timothy </v>
      </c>
      <c r="E214" t="s">
        <v>4529</v>
      </c>
      <c r="G214" t="s">
        <v>4355</v>
      </c>
      <c r="I214" t="s">
        <v>4488</v>
      </c>
      <c r="J214" t="s">
        <v>4529</v>
      </c>
    </row>
    <row r="215" spans="1:10" x14ac:dyDescent="0.2">
      <c r="A215" s="1" t="s">
        <v>2160</v>
      </c>
      <c r="B215" s="1" t="s">
        <v>2595</v>
      </c>
      <c r="C215" s="1" t="str">
        <f>B215&amp;" "&amp;F215</f>
        <v xml:space="preserve">Littlefield </v>
      </c>
      <c r="D215" s="1" t="str">
        <f>Table5[[#This Row],[Column5]]&amp;" "&amp;Table5[[#This Row],[Column7]]&amp;" "</f>
        <v xml:space="preserve">Mr. Andrew </v>
      </c>
      <c r="E215" t="s">
        <v>4486</v>
      </c>
      <c r="G215" t="s">
        <v>4355</v>
      </c>
      <c r="I215" t="s">
        <v>3889</v>
      </c>
      <c r="J215" t="s">
        <v>4486</v>
      </c>
    </row>
    <row r="216" spans="1:10" x14ac:dyDescent="0.2">
      <c r="A216" s="1" t="s">
        <v>2159</v>
      </c>
      <c r="B216" s="1" t="s">
        <v>2596</v>
      </c>
      <c r="C216" s="1" t="str">
        <f>B216&amp;" "&amp;F216</f>
        <v xml:space="preserve">Shearer </v>
      </c>
      <c r="D216" s="1" t="str">
        <f>Table5[[#This Row],[Column5]]&amp;" "&amp;Table5[[#This Row],[Column7]]&amp;" "</f>
        <v xml:space="preserve">Mr. Matthew </v>
      </c>
      <c r="E216" t="s">
        <v>4357</v>
      </c>
      <c r="G216" t="s">
        <v>4355</v>
      </c>
      <c r="I216" t="s">
        <v>4356</v>
      </c>
      <c r="J216" t="s">
        <v>4357</v>
      </c>
    </row>
    <row r="217" spans="1:10" x14ac:dyDescent="0.2">
      <c r="A217" s="1" t="s">
        <v>2158</v>
      </c>
      <c r="B217" s="1" t="s">
        <v>2597</v>
      </c>
      <c r="C217" s="1" t="str">
        <f>B217&amp;" "&amp;F217</f>
        <v xml:space="preserve">Armstrong </v>
      </c>
      <c r="D217" s="1" t="str">
        <f>Table5[[#This Row],[Column5]]&amp;" "&amp;Table5[[#This Row],[Column7]]&amp;" "</f>
        <v xml:space="preserve">Ms. Jessica </v>
      </c>
      <c r="G217" t="s">
        <v>4354</v>
      </c>
      <c r="I217" t="s">
        <v>4456</v>
      </c>
    </row>
    <row r="218" spans="1:10" x14ac:dyDescent="0.2">
      <c r="A218" s="1" t="s">
        <v>2157</v>
      </c>
      <c r="B218" s="1" t="s">
        <v>2598</v>
      </c>
      <c r="C218" s="1" t="str">
        <f>B218&amp;" "&amp;F218</f>
        <v xml:space="preserve">Warriner </v>
      </c>
      <c r="D218" s="1" t="str">
        <f>Table5[[#This Row],[Column5]]&amp;" "&amp;Table5[[#This Row],[Column7]]&amp;" "</f>
        <v xml:space="preserve">Mr. Lawrence </v>
      </c>
      <c r="G218" t="s">
        <v>4355</v>
      </c>
      <c r="I218" t="s">
        <v>4550</v>
      </c>
    </row>
    <row r="219" spans="1:10" x14ac:dyDescent="0.2">
      <c r="A219" s="1" t="s">
        <v>2156</v>
      </c>
      <c r="B219" s="1" t="s">
        <v>2599</v>
      </c>
      <c r="C219" s="1" t="str">
        <f>B219&amp;" "&amp;F219</f>
        <v xml:space="preserve">White </v>
      </c>
      <c r="D219" s="1" t="str">
        <f>Table5[[#This Row],[Column5]]&amp;" "&amp;Table5[[#This Row],[Column7]]&amp;" "</f>
        <v xml:space="preserve">Mr. Alex </v>
      </c>
      <c r="G219" t="s">
        <v>4355</v>
      </c>
      <c r="I219" t="s">
        <v>4415</v>
      </c>
    </row>
    <row r="220" spans="1:10" x14ac:dyDescent="0.2">
      <c r="A220" s="1" t="s">
        <v>2155</v>
      </c>
      <c r="B220" s="1" t="s">
        <v>2600</v>
      </c>
      <c r="C220" s="1" t="str">
        <f>B220&amp;" "&amp;F220</f>
        <v xml:space="preserve">Cordaro </v>
      </c>
      <c r="D220" s="1" t="str">
        <f>Table5[[#This Row],[Column5]]&amp;" "&amp;Table5[[#This Row],[Column7]]&amp;" "</f>
        <v xml:space="preserve">Mr. Kevin </v>
      </c>
      <c r="G220" t="s">
        <v>4355</v>
      </c>
      <c r="I220" t="s">
        <v>4443</v>
      </c>
    </row>
    <row r="221" spans="1:10" x14ac:dyDescent="0.2">
      <c r="A221" s="1" t="s">
        <v>2154</v>
      </c>
      <c r="B221" s="1" t="s">
        <v>2601</v>
      </c>
      <c r="C221" s="1" t="str">
        <f>B221&amp;" "&amp;F221</f>
        <v xml:space="preserve">Hamilton </v>
      </c>
      <c r="D221" s="1" t="str">
        <f>Table5[[#This Row],[Column5]]&amp;" "&amp;Table5[[#This Row],[Column7]]&amp;" "</f>
        <v xml:space="preserve">Mr. Gavin </v>
      </c>
      <c r="E221" t="s">
        <v>4375</v>
      </c>
      <c r="G221" t="s">
        <v>4355</v>
      </c>
      <c r="I221" t="s">
        <v>2594</v>
      </c>
      <c r="J221" t="s">
        <v>4375</v>
      </c>
    </row>
    <row r="222" spans="1:10" x14ac:dyDescent="0.2">
      <c r="A222" s="1" t="s">
        <v>2153</v>
      </c>
      <c r="B222" s="1" t="s">
        <v>2467</v>
      </c>
      <c r="C222" s="1" t="str">
        <f>B222&amp;" "&amp;F222</f>
        <v xml:space="preserve">Meyer </v>
      </c>
      <c r="D222" s="1" t="str">
        <f>Table5[[#This Row],[Column5]]&amp;" "&amp;Table5[[#This Row],[Column7]]&amp;" "</f>
        <v xml:space="preserve">Mr. Rick </v>
      </c>
      <c r="E222" t="s">
        <v>4418</v>
      </c>
      <c r="G222" t="s">
        <v>4355</v>
      </c>
      <c r="I222" t="s">
        <v>4551</v>
      </c>
      <c r="J222" t="s">
        <v>4418</v>
      </c>
    </row>
    <row r="223" spans="1:10" x14ac:dyDescent="0.2">
      <c r="A223" s="1" t="s">
        <v>2152</v>
      </c>
      <c r="B223" s="1" t="s">
        <v>2602</v>
      </c>
      <c r="C223" s="1" t="str">
        <f>B223&amp;" "&amp;F223</f>
        <v xml:space="preserve">Duke </v>
      </c>
      <c r="D223" s="1" t="str">
        <f>Table5[[#This Row],[Column5]]&amp;" "&amp;Table5[[#This Row],[Column7]]&amp;" "</f>
        <v xml:space="preserve">Ms. Andrea </v>
      </c>
      <c r="E223" t="s">
        <v>4405</v>
      </c>
      <c r="G223" t="s">
        <v>4354</v>
      </c>
      <c r="I223" t="s">
        <v>4370</v>
      </c>
      <c r="J223" t="s">
        <v>4405</v>
      </c>
    </row>
    <row r="224" spans="1:10" x14ac:dyDescent="0.2">
      <c r="A224" s="1" t="s">
        <v>2151</v>
      </c>
      <c r="B224" s="1" t="s">
        <v>2603</v>
      </c>
      <c r="C224" s="1" t="str">
        <f>B224&amp;" "&amp;F224</f>
        <v xml:space="preserve">Malatesta </v>
      </c>
      <c r="D224" s="1" t="str">
        <f>Table5[[#This Row],[Column5]]&amp;" "&amp;Table5[[#This Row],[Column7]]&amp;" "</f>
        <v xml:space="preserve">Mr. Anthony </v>
      </c>
      <c r="E224" t="s">
        <v>4486</v>
      </c>
      <c r="G224" t="s">
        <v>4355</v>
      </c>
      <c r="I224" t="s">
        <v>3932</v>
      </c>
      <c r="J224" t="s">
        <v>4486</v>
      </c>
    </row>
    <row r="225" spans="1:10" x14ac:dyDescent="0.2">
      <c r="A225" s="1" t="s">
        <v>2150</v>
      </c>
      <c r="B225" s="1" t="s">
        <v>2604</v>
      </c>
      <c r="C225" s="1" t="str">
        <f>B225&amp;" "&amp;F225</f>
        <v xml:space="preserve">Hinrichsen </v>
      </c>
      <c r="D225" s="1" t="str">
        <f>Table5[[#This Row],[Column5]]&amp;" "&amp;Table5[[#This Row],[Column7]]&amp;" "</f>
        <v xml:space="preserve">Mr. Erik </v>
      </c>
      <c r="G225" t="s">
        <v>4355</v>
      </c>
      <c r="I225" t="s">
        <v>4552</v>
      </c>
    </row>
    <row r="226" spans="1:10" x14ac:dyDescent="0.2">
      <c r="A226" s="1" t="s">
        <v>2149</v>
      </c>
      <c r="B226" s="1" t="s">
        <v>2605</v>
      </c>
      <c r="C226" s="1" t="str">
        <f>B226&amp;" "&amp;F226</f>
        <v xml:space="preserve">Lucan </v>
      </c>
      <c r="D226" s="1" t="str">
        <f>Table5[[#This Row],[Column5]]&amp;" "&amp;Table5[[#This Row],[Column7]]&amp;" "</f>
        <v xml:space="preserve">Ms. Kiley </v>
      </c>
      <c r="E226" t="s">
        <v>4357</v>
      </c>
      <c r="G226" t="s">
        <v>4354</v>
      </c>
      <c r="I226" t="s">
        <v>4553</v>
      </c>
      <c r="J226" t="s">
        <v>4357</v>
      </c>
    </row>
    <row r="227" spans="1:10" x14ac:dyDescent="0.2">
      <c r="A227" s="1" t="s">
        <v>2148</v>
      </c>
      <c r="B227" s="1" t="s">
        <v>2606</v>
      </c>
      <c r="C227" s="1" t="str">
        <f>B227&amp;" "&amp;F227</f>
        <v xml:space="preserve">Koch </v>
      </c>
      <c r="D227" s="1" t="str">
        <f>Table5[[#This Row],[Column5]]&amp;" "&amp;Table5[[#This Row],[Column7]]&amp;" "</f>
        <v xml:space="preserve">Ms. Jennifer </v>
      </c>
      <c r="G227" t="s">
        <v>4354</v>
      </c>
      <c r="I227" t="s">
        <v>4377</v>
      </c>
    </row>
    <row r="228" spans="1:10" x14ac:dyDescent="0.2">
      <c r="A228" s="1" t="s">
        <v>2147</v>
      </c>
      <c r="B228" s="1" t="s">
        <v>2451</v>
      </c>
      <c r="C228" s="1" t="str">
        <f>B228&amp;" "&amp;F228</f>
        <v xml:space="preserve">Smith </v>
      </c>
      <c r="D228" s="1" t="str">
        <f>Table5[[#This Row],[Column5]]&amp;" "&amp;Table5[[#This Row],[Column7]]&amp;" "</f>
        <v xml:space="preserve">Mr. Chris </v>
      </c>
      <c r="G228" t="s">
        <v>4355</v>
      </c>
      <c r="I228" t="s">
        <v>4554</v>
      </c>
    </row>
    <row r="229" spans="1:10" x14ac:dyDescent="0.2">
      <c r="A229" s="1" t="s">
        <v>2146</v>
      </c>
      <c r="B229" s="1" t="s">
        <v>2607</v>
      </c>
      <c r="C229" s="1" t="str">
        <f>B229&amp;" "&amp;F229</f>
        <v xml:space="preserve">O'Connor </v>
      </c>
      <c r="D229" s="1" t="str">
        <f>Table5[[#This Row],[Column5]]&amp;" "&amp;Table5[[#This Row],[Column7]]&amp;" "</f>
        <v xml:space="preserve">Ms. Marian </v>
      </c>
      <c r="E229" t="s">
        <v>4375</v>
      </c>
      <c r="G229" t="s">
        <v>4354</v>
      </c>
      <c r="I229" t="s">
        <v>4555</v>
      </c>
      <c r="J229" t="s">
        <v>4375</v>
      </c>
    </row>
    <row r="230" spans="1:10" x14ac:dyDescent="0.2">
      <c r="A230" s="1" t="s">
        <v>2145</v>
      </c>
      <c r="B230" s="1" t="s">
        <v>2608</v>
      </c>
      <c r="C230" s="1" t="str">
        <f>B230&amp;" "&amp;F230</f>
        <v xml:space="preserve">Kampwerth </v>
      </c>
      <c r="D230" s="1" t="str">
        <f>Table5[[#This Row],[Column5]]&amp;" "&amp;Table5[[#This Row],[Column7]]&amp;" "</f>
        <v xml:space="preserve">Mr. Jeremy </v>
      </c>
      <c r="G230" t="s">
        <v>4355</v>
      </c>
      <c r="I230" t="s">
        <v>4556</v>
      </c>
    </row>
    <row r="231" spans="1:10" x14ac:dyDescent="0.2">
      <c r="A231" s="1" t="s">
        <v>2144</v>
      </c>
      <c r="B231" s="1" t="s">
        <v>2609</v>
      </c>
      <c r="C231" s="1" t="str">
        <f>B231&amp;" "&amp;F231</f>
        <v xml:space="preserve">Federoff </v>
      </c>
      <c r="D231" s="1" t="str">
        <f>Table5[[#This Row],[Column5]]&amp;" "&amp;Table5[[#This Row],[Column7]]&amp;" "</f>
        <v xml:space="preserve">Ms. Allison </v>
      </c>
      <c r="E231" t="s">
        <v>4545</v>
      </c>
      <c r="G231" t="s">
        <v>4354</v>
      </c>
      <c r="I231" t="s">
        <v>4557</v>
      </c>
      <c r="J231" t="s">
        <v>4545</v>
      </c>
    </row>
    <row r="232" spans="1:10" x14ac:dyDescent="0.2">
      <c r="A232" s="1" t="s">
        <v>2143</v>
      </c>
      <c r="B232" s="1" t="s">
        <v>2610</v>
      </c>
      <c r="C232" s="1" t="str">
        <f>B232&amp;" "&amp;F232</f>
        <v xml:space="preserve">Goya </v>
      </c>
      <c r="D232" s="1" t="str">
        <f>Table5[[#This Row],[Column5]]&amp;" "&amp;Table5[[#This Row],[Column7]]&amp;" "</f>
        <v xml:space="preserve">Ms. Elizabeth </v>
      </c>
      <c r="G232" t="s">
        <v>4354</v>
      </c>
      <c r="I232" t="s">
        <v>4480</v>
      </c>
    </row>
    <row r="233" spans="1:10" x14ac:dyDescent="0.2">
      <c r="A233" s="1" t="s">
        <v>2142</v>
      </c>
      <c r="B233" s="1" t="s">
        <v>2611</v>
      </c>
      <c r="C233" s="1" t="str">
        <f>B233&amp;" "&amp;F233</f>
        <v xml:space="preserve">Hodges </v>
      </c>
      <c r="D233" s="1" t="str">
        <f>Table5[[#This Row],[Column5]]&amp;" "&amp;Table5[[#This Row],[Column7]]&amp;" "</f>
        <v xml:space="preserve">Mr. Andrew </v>
      </c>
      <c r="G233" t="s">
        <v>4355</v>
      </c>
      <c r="I233" t="s">
        <v>3889</v>
      </c>
    </row>
    <row r="234" spans="1:10" x14ac:dyDescent="0.2">
      <c r="A234" s="1" t="s">
        <v>2141</v>
      </c>
      <c r="B234" s="1" t="s">
        <v>2612</v>
      </c>
      <c r="C234" s="1" t="str">
        <f>B234&amp;" "&amp;F234</f>
        <v xml:space="preserve">Erickson </v>
      </c>
      <c r="D234" s="1" t="str">
        <f>Table5[[#This Row],[Column5]]&amp;" "&amp;Table5[[#This Row],[Column7]]&amp;" "</f>
        <v xml:space="preserve">Mr. Anders </v>
      </c>
      <c r="E234" t="s">
        <v>4466</v>
      </c>
      <c r="G234" t="s">
        <v>4355</v>
      </c>
      <c r="I234" t="s">
        <v>4558</v>
      </c>
      <c r="J234" t="s">
        <v>4466</v>
      </c>
    </row>
    <row r="235" spans="1:10" x14ac:dyDescent="0.2">
      <c r="A235" s="1" t="s">
        <v>2140</v>
      </c>
      <c r="B235" s="1" t="s">
        <v>2613</v>
      </c>
      <c r="C235" s="1" t="str">
        <f>B235&amp;" "&amp;F235</f>
        <v xml:space="preserve">Welleck </v>
      </c>
      <c r="D235" s="1" t="str">
        <f>Table5[[#This Row],[Column5]]&amp;" "&amp;Table5[[#This Row],[Column7]]&amp;" "</f>
        <v xml:space="preserve">Mr. Sean </v>
      </c>
      <c r="G235" t="s">
        <v>4355</v>
      </c>
      <c r="I235" t="s">
        <v>4559</v>
      </c>
    </row>
    <row r="236" spans="1:10" x14ac:dyDescent="0.2">
      <c r="A236" s="1" t="s">
        <v>2139</v>
      </c>
      <c r="B236" s="1" t="s">
        <v>2614</v>
      </c>
      <c r="C236" s="1" t="str">
        <f>B236&amp;" "&amp;F236</f>
        <v xml:space="preserve">Polen </v>
      </c>
      <c r="D236" s="1" t="str">
        <f>Table5[[#This Row],[Column5]]&amp;" "&amp;Table5[[#This Row],[Column7]]&amp;" "</f>
        <v xml:space="preserve">Mr. Brian </v>
      </c>
      <c r="E236" t="s">
        <v>4375</v>
      </c>
      <c r="G236" t="s">
        <v>4355</v>
      </c>
      <c r="I236" t="s">
        <v>3913</v>
      </c>
      <c r="J236" t="s">
        <v>4375</v>
      </c>
    </row>
    <row r="237" spans="1:10" x14ac:dyDescent="0.2">
      <c r="A237" s="1" t="s">
        <v>2138</v>
      </c>
      <c r="B237" s="1" t="s">
        <v>2518</v>
      </c>
      <c r="C237" s="1" t="str">
        <f>B237&amp;" "&amp;F237</f>
        <v xml:space="preserve">Lynch </v>
      </c>
      <c r="D237" s="1" t="str">
        <f>Table5[[#This Row],[Column5]]&amp;" "&amp;Table5[[#This Row],[Column7]]&amp;" "</f>
        <v xml:space="preserve">Mr. Jeremy </v>
      </c>
      <c r="G237" t="s">
        <v>4355</v>
      </c>
      <c r="I237" t="s">
        <v>4556</v>
      </c>
    </row>
    <row r="238" spans="1:10" x14ac:dyDescent="0.2">
      <c r="A238" s="1" t="s">
        <v>2137</v>
      </c>
      <c r="B238" s="1" t="s">
        <v>2615</v>
      </c>
      <c r="C238" s="1" t="str">
        <f>B238&amp;" "&amp;F238</f>
        <v xml:space="preserve">Hufstader </v>
      </c>
      <c r="D238" s="1" t="str">
        <f>Table5[[#This Row],[Column5]]&amp;" "&amp;Table5[[#This Row],[Column7]]&amp;" "</f>
        <v xml:space="preserve">Ms. Susannah </v>
      </c>
      <c r="G238" t="s">
        <v>4354</v>
      </c>
      <c r="I238" t="s">
        <v>4560</v>
      </c>
    </row>
    <row r="239" spans="1:10" x14ac:dyDescent="0.2">
      <c r="A239" s="1" t="s">
        <v>2136</v>
      </c>
      <c r="B239" s="1" t="s">
        <v>2616</v>
      </c>
      <c r="C239" s="1" t="str">
        <f>B239&amp;" "&amp;F239</f>
        <v xml:space="preserve">Doak </v>
      </c>
      <c r="D239" s="1" t="str">
        <f>Table5[[#This Row],[Column5]]&amp;" "&amp;Table5[[#This Row],[Column7]]&amp;" "</f>
        <v xml:space="preserve">Mr. Randy </v>
      </c>
      <c r="G239" t="s">
        <v>4355</v>
      </c>
      <c r="I239" t="s">
        <v>4561</v>
      </c>
    </row>
    <row r="240" spans="1:10" x14ac:dyDescent="0.2">
      <c r="A240" s="1" t="s">
        <v>2135</v>
      </c>
      <c r="B240" s="1" t="s">
        <v>2617</v>
      </c>
      <c r="C240" s="1" t="str">
        <f>B240&amp;" "&amp;F240</f>
        <v xml:space="preserve">Noya </v>
      </c>
      <c r="D240" s="1" t="str">
        <f>Table5[[#This Row],[Column5]]&amp;" "&amp;Table5[[#This Row],[Column7]]&amp;" "</f>
        <v xml:space="preserve">Mr. Leslie </v>
      </c>
      <c r="G240" t="s">
        <v>4355</v>
      </c>
      <c r="I240" t="s">
        <v>4562</v>
      </c>
    </row>
    <row r="241" spans="1:10" x14ac:dyDescent="0.2">
      <c r="A241" s="1" t="s">
        <v>2134</v>
      </c>
      <c r="B241" s="1" t="s">
        <v>2618</v>
      </c>
      <c r="C241" s="1" t="str">
        <f>B241&amp;" "&amp;F241</f>
        <v xml:space="preserve">Heninger </v>
      </c>
      <c r="D241" s="1" t="str">
        <f>Table5[[#This Row],[Column5]]&amp;" "&amp;Table5[[#This Row],[Column7]]&amp;" "</f>
        <v xml:space="preserve">Ms. Brittany </v>
      </c>
      <c r="E241" t="s">
        <v>4401</v>
      </c>
      <c r="G241" t="s">
        <v>4354</v>
      </c>
      <c r="I241" t="s">
        <v>4563</v>
      </c>
      <c r="J241" t="s">
        <v>4401</v>
      </c>
    </row>
    <row r="242" spans="1:10" x14ac:dyDescent="0.2">
      <c r="A242" s="1" t="s">
        <v>2133</v>
      </c>
      <c r="B242" s="1" t="s">
        <v>2619</v>
      </c>
      <c r="C242" s="1" t="str">
        <f>B242&amp;" "&amp;F242</f>
        <v xml:space="preserve">Richardson </v>
      </c>
      <c r="D242" s="1" t="str">
        <f>Table5[[#This Row],[Column5]]&amp;" "&amp;Table5[[#This Row],[Column7]]&amp;" "</f>
        <v xml:space="preserve">Ms. Cassie </v>
      </c>
      <c r="E242" t="s">
        <v>4395</v>
      </c>
      <c r="G242" t="s">
        <v>4354</v>
      </c>
      <c r="I242" t="s">
        <v>4564</v>
      </c>
      <c r="J242" t="s">
        <v>4395</v>
      </c>
    </row>
    <row r="243" spans="1:10" x14ac:dyDescent="0.2">
      <c r="A243" s="1" t="s">
        <v>2132</v>
      </c>
      <c r="B243" s="1" t="s">
        <v>2620</v>
      </c>
      <c r="C243" s="1" t="str">
        <f>B243&amp;" "&amp;F243</f>
        <v xml:space="preserve">Deucher </v>
      </c>
      <c r="D243" s="1" t="str">
        <f>Table5[[#This Row],[Column5]]&amp;" "&amp;Table5[[#This Row],[Column7]]&amp;" "</f>
        <v xml:space="preserve">Mr. Peter </v>
      </c>
      <c r="E243" t="s">
        <v>4410</v>
      </c>
      <c r="G243" t="s">
        <v>4355</v>
      </c>
      <c r="I243" t="s">
        <v>4565</v>
      </c>
      <c r="J243" t="s">
        <v>4410</v>
      </c>
    </row>
    <row r="244" spans="1:10" x14ac:dyDescent="0.2">
      <c r="A244" s="1" t="s">
        <v>2130</v>
      </c>
      <c r="B244" s="1" t="s">
        <v>2621</v>
      </c>
      <c r="C244" s="1" t="str">
        <f>B244&amp;" "&amp;F244</f>
        <v xml:space="preserve">Wilson </v>
      </c>
      <c r="D244" s="1" t="str">
        <f>Table5[[#This Row],[Column5]]&amp;" "&amp;Table5[[#This Row],[Column7]]&amp;" "</f>
        <v xml:space="preserve">Mr. Douglas </v>
      </c>
      <c r="G244" t="s">
        <v>4355</v>
      </c>
      <c r="I244" t="s">
        <v>3674</v>
      </c>
    </row>
    <row r="245" spans="1:10" x14ac:dyDescent="0.2">
      <c r="A245" s="1" t="s">
        <v>2129</v>
      </c>
      <c r="B245" s="1" t="s">
        <v>2622</v>
      </c>
      <c r="C245" s="1" t="str">
        <f>B245&amp;" "&amp;F245</f>
        <v xml:space="preserve">Hall </v>
      </c>
      <c r="D245" s="1" t="str">
        <f>Table5[[#This Row],[Column5]]&amp;" "&amp;Table5[[#This Row],[Column7]]&amp;" "</f>
        <v xml:space="preserve">Mr. Dan </v>
      </c>
      <c r="G245" t="s">
        <v>4355</v>
      </c>
      <c r="I245" t="s">
        <v>4566</v>
      </c>
    </row>
    <row r="246" spans="1:10" x14ac:dyDescent="0.2">
      <c r="A246" s="1" t="s">
        <v>2128</v>
      </c>
      <c r="B246" s="1" t="s">
        <v>2623</v>
      </c>
      <c r="C246" s="1" t="str">
        <f>B246&amp;" "&amp;F246</f>
        <v xml:space="preserve">Reed </v>
      </c>
      <c r="D246" s="1" t="str">
        <f>Table5[[#This Row],[Column5]]&amp;" "&amp;Table5[[#This Row],[Column7]]&amp;" "</f>
        <v xml:space="preserve">Mr. Dan </v>
      </c>
      <c r="E246" t="s">
        <v>4375</v>
      </c>
      <c r="G246" t="s">
        <v>4355</v>
      </c>
      <c r="I246" t="s">
        <v>4566</v>
      </c>
      <c r="J246" t="s">
        <v>4375</v>
      </c>
    </row>
    <row r="247" spans="1:10" x14ac:dyDescent="0.2">
      <c r="A247" s="1" t="s">
        <v>2127</v>
      </c>
      <c r="B247" s="1" t="s">
        <v>2624</v>
      </c>
      <c r="C247" s="1" t="str">
        <f>B247&amp;" "&amp;F247</f>
        <v xml:space="preserve">Frome </v>
      </c>
      <c r="D247" s="1" t="str">
        <f>Table5[[#This Row],[Column5]]&amp;" "&amp;Table5[[#This Row],[Column7]]&amp;" "</f>
        <v xml:space="preserve">Mr. Eric </v>
      </c>
      <c r="E247" t="s">
        <v>4401</v>
      </c>
      <c r="G247" t="s">
        <v>4355</v>
      </c>
      <c r="I247" t="s">
        <v>4387</v>
      </c>
      <c r="J247" t="s">
        <v>4401</v>
      </c>
    </row>
    <row r="248" spans="1:10" x14ac:dyDescent="0.2">
      <c r="A248" s="1" t="s">
        <v>2126</v>
      </c>
      <c r="B248" s="1" t="s">
        <v>2625</v>
      </c>
      <c r="C248" s="1" t="str">
        <f>B248&amp;" "&amp;F248</f>
        <v xml:space="preserve">Creasy </v>
      </c>
      <c r="D248" s="1" t="str">
        <f>Table5[[#This Row],[Column5]]&amp;" "&amp;Table5[[#This Row],[Column7]]&amp;" "</f>
        <v xml:space="preserve">Mr. Les </v>
      </c>
      <c r="E248" t="s">
        <v>4466</v>
      </c>
      <c r="G248" t="s">
        <v>4355</v>
      </c>
      <c r="I248" t="s">
        <v>4567</v>
      </c>
      <c r="J248" t="s">
        <v>4466</v>
      </c>
    </row>
    <row r="249" spans="1:10" x14ac:dyDescent="0.2">
      <c r="A249" s="1" t="s">
        <v>2125</v>
      </c>
      <c r="B249" s="1" t="s">
        <v>2626</v>
      </c>
      <c r="C249" s="1" t="str">
        <f>B249&amp;" "&amp;F249</f>
        <v xml:space="preserve">Latimer </v>
      </c>
      <c r="D249" s="1" t="str">
        <f>Table5[[#This Row],[Column5]]&amp;" "&amp;Table5[[#This Row],[Column7]]&amp;" "</f>
        <v xml:space="preserve">Ms. Stephanie </v>
      </c>
      <c r="G249" t="s">
        <v>4354</v>
      </c>
      <c r="I249" t="s">
        <v>4392</v>
      </c>
    </row>
    <row r="250" spans="1:10" x14ac:dyDescent="0.2">
      <c r="A250" s="1" t="s">
        <v>2124</v>
      </c>
      <c r="B250" s="1" t="s">
        <v>2627</v>
      </c>
      <c r="C250" s="1" t="str">
        <f>B250&amp;" "&amp;F250</f>
        <v xml:space="preserve">Wei </v>
      </c>
      <c r="D250" s="1" t="str">
        <f>Table5[[#This Row],[Column5]]&amp;" "&amp;Table5[[#This Row],[Column7]]&amp;" "</f>
        <v xml:space="preserve">Ms. Melissa </v>
      </c>
      <c r="E250" t="s">
        <v>4568</v>
      </c>
      <c r="G250" t="s">
        <v>4354</v>
      </c>
      <c r="I250" t="s">
        <v>4413</v>
      </c>
      <c r="J250" t="s">
        <v>4568</v>
      </c>
    </row>
    <row r="251" spans="1:10" x14ac:dyDescent="0.2">
      <c r="A251" s="1" t="s">
        <v>2123</v>
      </c>
      <c r="B251" s="1" t="s">
        <v>2628</v>
      </c>
      <c r="C251" s="1" t="str">
        <f>B251&amp;" "&amp;F251</f>
        <v xml:space="preserve">Hayes </v>
      </c>
      <c r="D251" s="1" t="str">
        <f>Table5[[#This Row],[Column5]]&amp;" "&amp;Table5[[#This Row],[Column7]]&amp;" "</f>
        <v xml:space="preserve">Ms. Ashley </v>
      </c>
      <c r="G251" t="s">
        <v>4354</v>
      </c>
      <c r="I251" t="s">
        <v>2677</v>
      </c>
    </row>
    <row r="252" spans="1:10" x14ac:dyDescent="0.2">
      <c r="A252" s="1" t="s">
        <v>2122</v>
      </c>
      <c r="B252" s="1" t="s">
        <v>2629</v>
      </c>
      <c r="C252" s="1" t="str">
        <f>B252&amp;" "&amp;F252</f>
        <v xml:space="preserve">Velardo </v>
      </c>
      <c r="D252" s="1" t="str">
        <f>Table5[[#This Row],[Column5]]&amp;" "&amp;Table5[[#This Row],[Column7]]&amp;" "</f>
        <v xml:space="preserve">Ms. Stephanie </v>
      </c>
      <c r="E252" t="s">
        <v>4375</v>
      </c>
      <c r="G252" t="s">
        <v>4354</v>
      </c>
      <c r="I252" t="s">
        <v>4392</v>
      </c>
      <c r="J252" t="s">
        <v>4375</v>
      </c>
    </row>
    <row r="253" spans="1:10" x14ac:dyDescent="0.2">
      <c r="A253" s="1" t="s">
        <v>2121</v>
      </c>
      <c r="B253" s="1" t="s">
        <v>2630</v>
      </c>
      <c r="C253" s="1" t="str">
        <f>B253&amp;" "&amp;F253</f>
        <v xml:space="preserve">Kastes </v>
      </c>
      <c r="D253" s="1" t="str">
        <f>Table5[[#This Row],[Column5]]&amp;" "&amp;Table5[[#This Row],[Column7]]&amp;" "</f>
        <v xml:space="preserve">Ms. Kylie </v>
      </c>
      <c r="G253" t="s">
        <v>4354</v>
      </c>
      <c r="I253" t="s">
        <v>4569</v>
      </c>
    </row>
    <row r="254" spans="1:10" x14ac:dyDescent="0.2">
      <c r="A254" s="1" t="s">
        <v>2120</v>
      </c>
      <c r="B254" s="1" t="s">
        <v>2631</v>
      </c>
      <c r="C254" s="1" t="str">
        <f>B254&amp;" "&amp;F254</f>
        <v xml:space="preserve">Escorcia </v>
      </c>
      <c r="D254" s="1" t="str">
        <f>Table5[[#This Row],[Column5]]&amp;" "&amp;Table5[[#This Row],[Column7]]&amp;" "</f>
        <v xml:space="preserve">Ms. Kelly </v>
      </c>
      <c r="G254" t="s">
        <v>4354</v>
      </c>
      <c r="I254" t="s">
        <v>2813</v>
      </c>
    </row>
    <row r="255" spans="1:10" x14ac:dyDescent="0.2">
      <c r="A255" s="1" t="s">
        <v>2119</v>
      </c>
      <c r="B255" s="1" t="s">
        <v>2632</v>
      </c>
      <c r="C255" s="1" t="str">
        <f>B255&amp;" "&amp;F255</f>
        <v xml:space="preserve">Larscheid </v>
      </c>
      <c r="D255" s="1" t="str">
        <f>Table5[[#This Row],[Column5]]&amp;" "&amp;Table5[[#This Row],[Column7]]&amp;" "</f>
        <v xml:space="preserve">Ms. Carrie </v>
      </c>
      <c r="G255" t="s">
        <v>4354</v>
      </c>
      <c r="I255" t="s">
        <v>4570</v>
      </c>
    </row>
    <row r="256" spans="1:10" x14ac:dyDescent="0.2">
      <c r="A256" s="1" t="s">
        <v>2118</v>
      </c>
      <c r="B256" s="1" t="s">
        <v>2633</v>
      </c>
      <c r="C256" s="1" t="str">
        <f>B256&amp;" "&amp;F256</f>
        <v xml:space="preserve">O'Bannon </v>
      </c>
      <c r="D256" s="1" t="str">
        <f>Table5[[#This Row],[Column5]]&amp;" "&amp;Table5[[#This Row],[Column7]]&amp;" "</f>
        <v xml:space="preserve">Mr. Alex </v>
      </c>
      <c r="G256" t="s">
        <v>4355</v>
      </c>
      <c r="I256" t="s">
        <v>4415</v>
      </c>
    </row>
    <row r="257" spans="1:10" x14ac:dyDescent="0.2">
      <c r="A257" s="1" t="s">
        <v>2117</v>
      </c>
      <c r="B257" s="1" t="s">
        <v>2634</v>
      </c>
      <c r="C257" s="1" t="str">
        <f>B257&amp;" "&amp;F257</f>
        <v xml:space="preserve">Ridgway </v>
      </c>
      <c r="D257" s="1" t="str">
        <f>Table5[[#This Row],[Column5]]&amp;" "&amp;Table5[[#This Row],[Column7]]&amp;" "</f>
        <v xml:space="preserve">Mr. Zach </v>
      </c>
      <c r="E257" t="s">
        <v>4486</v>
      </c>
      <c r="G257" t="s">
        <v>4355</v>
      </c>
      <c r="I257" t="s">
        <v>4391</v>
      </c>
      <c r="J257" t="s">
        <v>4486</v>
      </c>
    </row>
    <row r="258" spans="1:10" x14ac:dyDescent="0.2">
      <c r="A258" s="1" t="s">
        <v>2116</v>
      </c>
      <c r="B258" s="1" t="s">
        <v>2635</v>
      </c>
      <c r="C258" s="1" t="str">
        <f>B258&amp;" "&amp;F258</f>
        <v xml:space="preserve">Black </v>
      </c>
      <c r="D258" s="1" t="str">
        <f>Table5[[#This Row],[Column5]]&amp;" "&amp;Table5[[#This Row],[Column7]]&amp;" "</f>
        <v xml:space="preserve">Mr. Alan </v>
      </c>
      <c r="G258" t="s">
        <v>4355</v>
      </c>
      <c r="I258" t="s">
        <v>4571</v>
      </c>
    </row>
    <row r="259" spans="1:10" x14ac:dyDescent="0.2">
      <c r="A259" s="1" t="s">
        <v>2115</v>
      </c>
      <c r="B259" s="1" t="s">
        <v>2636</v>
      </c>
      <c r="C259" s="1" t="str">
        <f>B259&amp;" "&amp;F259</f>
        <v xml:space="preserve">Canton </v>
      </c>
      <c r="D259" s="1" t="str">
        <f>Table5[[#This Row],[Column5]]&amp;" "&amp;Table5[[#This Row],[Column7]]&amp;" "</f>
        <v xml:space="preserve">Mr. Nate </v>
      </c>
      <c r="G259" t="s">
        <v>4355</v>
      </c>
      <c r="I259" t="s">
        <v>4572</v>
      </c>
    </row>
    <row r="260" spans="1:10" x14ac:dyDescent="0.2">
      <c r="A260" s="1" t="s">
        <v>2114</v>
      </c>
      <c r="B260" s="1" t="s">
        <v>2637</v>
      </c>
      <c r="C260" s="1" t="str">
        <f>B260&amp;" "&amp;F260</f>
        <v xml:space="preserve">Fine </v>
      </c>
      <c r="D260" s="1" t="str">
        <f>Table5[[#This Row],[Column5]]&amp;" "&amp;Table5[[#This Row],[Column7]]&amp;" "</f>
        <v xml:space="preserve">Mr. Jesse </v>
      </c>
      <c r="E260" t="s">
        <v>4573</v>
      </c>
      <c r="G260" t="s">
        <v>4355</v>
      </c>
      <c r="I260" t="s">
        <v>4496</v>
      </c>
      <c r="J260" t="s">
        <v>4573</v>
      </c>
    </row>
    <row r="261" spans="1:10" x14ac:dyDescent="0.2">
      <c r="A261" s="1" t="s">
        <v>2113</v>
      </c>
      <c r="B261" s="1" t="s">
        <v>2638</v>
      </c>
      <c r="C261" s="1" t="str">
        <f>B261&amp;" "&amp;F261</f>
        <v xml:space="preserve">Bui </v>
      </c>
      <c r="D261" s="1" t="str">
        <f>Table5[[#This Row],[Column5]]&amp;" "&amp;Table5[[#This Row],[Column7]]&amp;" "</f>
        <v xml:space="preserve">Mr. Jason </v>
      </c>
      <c r="G261" t="s">
        <v>4355</v>
      </c>
      <c r="I261" t="s">
        <v>4574</v>
      </c>
    </row>
    <row r="262" spans="1:10" x14ac:dyDescent="0.2">
      <c r="A262" s="1" t="s">
        <v>2112</v>
      </c>
      <c r="B262" s="1" t="s">
        <v>2639</v>
      </c>
      <c r="C262" s="1" t="str">
        <f>B262&amp;" "&amp;F262</f>
        <v xml:space="preserve">Riepma </v>
      </c>
      <c r="D262" s="1" t="str">
        <f>Table5[[#This Row],[Column5]]&amp;" "&amp;Table5[[#This Row],[Column7]]&amp;" "</f>
        <v xml:space="preserve">Ms. Megan </v>
      </c>
      <c r="E262" t="s">
        <v>4378</v>
      </c>
      <c r="G262" t="s">
        <v>4354</v>
      </c>
      <c r="I262" t="s">
        <v>4428</v>
      </c>
      <c r="J262" t="s">
        <v>4378</v>
      </c>
    </row>
    <row r="263" spans="1:10" x14ac:dyDescent="0.2">
      <c r="A263" s="1" t="s">
        <v>2111</v>
      </c>
      <c r="B263" s="1" t="s">
        <v>2640</v>
      </c>
      <c r="C263" s="1" t="str">
        <f>B263&amp;" "&amp;F263</f>
        <v xml:space="preserve">Inman </v>
      </c>
      <c r="D263" s="1" t="str">
        <f>Table5[[#This Row],[Column5]]&amp;" "&amp;Table5[[#This Row],[Column7]]&amp;" "</f>
        <v xml:space="preserve">Mr. Luke </v>
      </c>
      <c r="E263" t="s">
        <v>4403</v>
      </c>
      <c r="G263" t="s">
        <v>4355</v>
      </c>
      <c r="I263" t="s">
        <v>4575</v>
      </c>
      <c r="J263" t="s">
        <v>4403</v>
      </c>
    </row>
    <row r="264" spans="1:10" x14ac:dyDescent="0.2">
      <c r="A264" s="1" t="s">
        <v>2110</v>
      </c>
      <c r="B264" s="1" t="s">
        <v>2641</v>
      </c>
      <c r="C264" s="1" t="str">
        <f>B264&amp;" "&amp;F264</f>
        <v xml:space="preserve">Kruzel </v>
      </c>
      <c r="D264" s="1" t="str">
        <f>Table5[[#This Row],[Column5]]&amp;" "&amp;Table5[[#This Row],[Column7]]&amp;" "</f>
        <v xml:space="preserve">Ms. Jacy </v>
      </c>
      <c r="E264" t="s">
        <v>4357</v>
      </c>
      <c r="G264" t="s">
        <v>4354</v>
      </c>
      <c r="I264" t="s">
        <v>4576</v>
      </c>
      <c r="J264" t="s">
        <v>4357</v>
      </c>
    </row>
    <row r="265" spans="1:10" x14ac:dyDescent="0.2">
      <c r="A265" s="1" t="s">
        <v>2109</v>
      </c>
      <c r="B265" s="1" t="s">
        <v>2642</v>
      </c>
      <c r="C265" s="1" t="str">
        <f>B265&amp;" "&amp;F265</f>
        <v xml:space="preserve">Lindsay </v>
      </c>
      <c r="D265" s="1" t="str">
        <f>Table5[[#This Row],[Column5]]&amp;" "&amp;Table5[[#This Row],[Column7]]&amp;" "</f>
        <v xml:space="preserve">Mr. Simon </v>
      </c>
      <c r="E265" t="s">
        <v>4573</v>
      </c>
      <c r="G265" t="s">
        <v>4355</v>
      </c>
      <c r="I265" t="s">
        <v>3804</v>
      </c>
      <c r="J265" t="s">
        <v>4573</v>
      </c>
    </row>
    <row r="266" spans="1:10" x14ac:dyDescent="0.2">
      <c r="A266" s="1" t="s">
        <v>2108</v>
      </c>
      <c r="B266" s="1" t="s">
        <v>2643</v>
      </c>
      <c r="C266" s="1" t="str">
        <f>B266&amp;" "&amp;F266</f>
        <v xml:space="preserve">Land </v>
      </c>
      <c r="D266" s="1" t="str">
        <f>Table5[[#This Row],[Column5]]&amp;" "&amp;Table5[[#This Row],[Column7]]&amp;" "</f>
        <v xml:space="preserve">Ms. Ainsley </v>
      </c>
      <c r="E266" t="s">
        <v>4542</v>
      </c>
      <c r="G266" t="s">
        <v>4354</v>
      </c>
      <c r="I266" t="s">
        <v>3543</v>
      </c>
      <c r="J266" t="s">
        <v>4542</v>
      </c>
    </row>
    <row r="267" spans="1:10" x14ac:dyDescent="0.2">
      <c r="A267" s="1" t="s">
        <v>2107</v>
      </c>
      <c r="B267" s="1" t="s">
        <v>2644</v>
      </c>
      <c r="C267" s="1" t="str">
        <f>B267&amp;" "&amp;F267</f>
        <v xml:space="preserve">Brecher </v>
      </c>
      <c r="D267" s="1" t="str">
        <f>Table5[[#This Row],[Column5]]&amp;" "&amp;Table5[[#This Row],[Column7]]&amp;" "</f>
        <v xml:space="preserve">Ms. Erica </v>
      </c>
      <c r="E267" t="s">
        <v>4378</v>
      </c>
      <c r="G267" t="s">
        <v>4354</v>
      </c>
      <c r="I267" t="s">
        <v>4577</v>
      </c>
      <c r="J267" t="s">
        <v>4378</v>
      </c>
    </row>
    <row r="268" spans="1:10" x14ac:dyDescent="0.2">
      <c r="A268" s="1" t="s">
        <v>2106</v>
      </c>
      <c r="B268" s="1" t="s">
        <v>2645</v>
      </c>
      <c r="C268" s="1" t="str">
        <f>B268&amp;" "&amp;F268</f>
        <v xml:space="preserve">Debolt </v>
      </c>
      <c r="D268" s="1" t="str">
        <f>Table5[[#This Row],[Column5]]&amp;" "&amp;Table5[[#This Row],[Column7]]&amp;" "</f>
        <v xml:space="preserve">Mr. Erik </v>
      </c>
      <c r="G268" t="s">
        <v>4355</v>
      </c>
      <c r="I268" t="s">
        <v>4552</v>
      </c>
    </row>
    <row r="269" spans="1:10" x14ac:dyDescent="0.2">
      <c r="A269" s="1" t="s">
        <v>2105</v>
      </c>
      <c r="B269" s="1" t="s">
        <v>2646</v>
      </c>
      <c r="C269" s="1" t="str">
        <f>B269&amp;" "&amp;F269</f>
        <v xml:space="preserve">Oswalt </v>
      </c>
      <c r="D269" s="1" t="str">
        <f>Table5[[#This Row],[Column5]]&amp;" "&amp;Table5[[#This Row],[Column7]]&amp;" "</f>
        <v xml:space="preserve">Ms. Erin </v>
      </c>
      <c r="E269" t="s">
        <v>4427</v>
      </c>
      <c r="G269" t="s">
        <v>4354</v>
      </c>
      <c r="I269" t="s">
        <v>4578</v>
      </c>
      <c r="J269" t="s">
        <v>4427</v>
      </c>
    </row>
    <row r="270" spans="1:10" x14ac:dyDescent="0.2">
      <c r="A270" s="1" t="s">
        <v>2104</v>
      </c>
      <c r="B270" s="1" t="s">
        <v>2573</v>
      </c>
      <c r="C270" s="1" t="str">
        <f>B270&amp;" "&amp;F270</f>
        <v xml:space="preserve">Boyd </v>
      </c>
      <c r="D270" s="1" t="str">
        <f>Table5[[#This Row],[Column5]]&amp;" "&amp;Table5[[#This Row],[Column7]]&amp;" "</f>
        <v xml:space="preserve">Ms. Adrienne </v>
      </c>
      <c r="G270" t="s">
        <v>4354</v>
      </c>
      <c r="I270" t="s">
        <v>4579</v>
      </c>
    </row>
    <row r="271" spans="1:10" x14ac:dyDescent="0.2">
      <c r="A271" s="1" t="s">
        <v>2103</v>
      </c>
      <c r="B271" s="1" t="s">
        <v>2647</v>
      </c>
      <c r="C271" s="1" t="str">
        <f>B271&amp;" "&amp;F271</f>
        <v xml:space="preserve">Bulewich </v>
      </c>
      <c r="D271" s="1" t="str">
        <f>Table5[[#This Row],[Column5]]&amp;" "&amp;Table5[[#This Row],[Column7]]&amp;" "</f>
        <v xml:space="preserve">Mr. Adam </v>
      </c>
      <c r="G271" t="s">
        <v>4355</v>
      </c>
      <c r="I271" t="s">
        <v>4390</v>
      </c>
    </row>
    <row r="272" spans="1:10" x14ac:dyDescent="0.2">
      <c r="A272" s="1" t="s">
        <v>2102</v>
      </c>
      <c r="B272" s="1" t="s">
        <v>2648</v>
      </c>
      <c r="C272" s="1" t="str">
        <f>B272&amp;" "&amp;F272</f>
        <v xml:space="preserve">Fukuda </v>
      </c>
      <c r="D272" s="1" t="str">
        <f>Table5[[#This Row],[Column5]]&amp;" "&amp;Table5[[#This Row],[Column7]]&amp;" "</f>
        <v xml:space="preserve">Mr. Yutaka </v>
      </c>
      <c r="G272" t="s">
        <v>4355</v>
      </c>
      <c r="I272" t="s">
        <v>4580</v>
      </c>
    </row>
    <row r="273" spans="1:10" x14ac:dyDescent="0.2">
      <c r="A273" s="1" t="s">
        <v>2101</v>
      </c>
      <c r="B273" s="1" t="s">
        <v>2649</v>
      </c>
      <c r="C273" s="1" t="str">
        <f>B273&amp;" "&amp;F273</f>
        <v xml:space="preserve">Phillips </v>
      </c>
      <c r="D273" s="1" t="str">
        <f>Table5[[#This Row],[Column5]]&amp;" "&amp;Table5[[#This Row],[Column7]]&amp;" "</f>
        <v xml:space="preserve">Mr. Tyler </v>
      </c>
      <c r="E273" t="s">
        <v>4403</v>
      </c>
      <c r="G273" t="s">
        <v>4355</v>
      </c>
      <c r="I273" t="s">
        <v>4525</v>
      </c>
      <c r="J273" t="s">
        <v>4403</v>
      </c>
    </row>
    <row r="274" spans="1:10" x14ac:dyDescent="0.2">
      <c r="A274" s="1" t="s">
        <v>2100</v>
      </c>
      <c r="B274" s="1" t="s">
        <v>2650</v>
      </c>
      <c r="C274" s="1" t="str">
        <f>B274&amp;" "&amp;F274</f>
        <v xml:space="preserve">Maddison </v>
      </c>
      <c r="D274" s="1" t="str">
        <f>Table5[[#This Row],[Column5]]&amp;" "&amp;Table5[[#This Row],[Column7]]&amp;" "</f>
        <v xml:space="preserve">Mr. Stephen </v>
      </c>
      <c r="G274" t="s">
        <v>4355</v>
      </c>
      <c r="I274" t="s">
        <v>4363</v>
      </c>
    </row>
    <row r="275" spans="1:10" x14ac:dyDescent="0.2">
      <c r="A275" s="1" t="s">
        <v>2099</v>
      </c>
      <c r="B275" s="1" t="s">
        <v>2651</v>
      </c>
      <c r="C275" s="1" t="str">
        <f>B275&amp;" "&amp;F275</f>
        <v xml:space="preserve">Lockwood </v>
      </c>
      <c r="D275" s="1" t="str">
        <f>Table5[[#This Row],[Column5]]&amp;" "&amp;Table5[[#This Row],[Column7]]&amp;" "</f>
        <v xml:space="preserve">Mr. Andrew </v>
      </c>
      <c r="E275" t="s">
        <v>4362</v>
      </c>
      <c r="G275" t="s">
        <v>4355</v>
      </c>
      <c r="I275" t="s">
        <v>3889</v>
      </c>
      <c r="J275" t="s">
        <v>4362</v>
      </c>
    </row>
    <row r="276" spans="1:10" x14ac:dyDescent="0.2">
      <c r="A276" s="1" t="s">
        <v>2098</v>
      </c>
      <c r="B276" s="1" t="s">
        <v>2652</v>
      </c>
      <c r="C276" s="1" t="str">
        <f>B276&amp;" "&amp;F276</f>
        <v xml:space="preserve">Defilippi </v>
      </c>
      <c r="D276" s="1" t="str">
        <f>Table5[[#This Row],[Column5]]&amp;" "&amp;Table5[[#This Row],[Column7]]&amp;" "</f>
        <v xml:space="preserve">Mr. James </v>
      </c>
      <c r="G276" t="s">
        <v>4355</v>
      </c>
      <c r="I276" t="s">
        <v>4408</v>
      </c>
    </row>
    <row r="277" spans="1:10" x14ac:dyDescent="0.2">
      <c r="A277" s="1" t="s">
        <v>2097</v>
      </c>
      <c r="B277" s="1" t="s">
        <v>2653</v>
      </c>
      <c r="C277" s="1" t="str">
        <f>B277&amp;" "&amp;F277</f>
        <v xml:space="preserve">Jackson </v>
      </c>
      <c r="D277" s="1" t="str">
        <f>Table5[[#This Row],[Column5]]&amp;" "&amp;Table5[[#This Row],[Column7]]&amp;" "</f>
        <v xml:space="preserve">Mr. Shawn </v>
      </c>
      <c r="E277" t="s">
        <v>4464</v>
      </c>
      <c r="G277" t="s">
        <v>4355</v>
      </c>
      <c r="I277" t="s">
        <v>4581</v>
      </c>
      <c r="J277" t="s">
        <v>4464</v>
      </c>
    </row>
    <row r="278" spans="1:10" x14ac:dyDescent="0.2">
      <c r="A278" s="1" t="s">
        <v>2096</v>
      </c>
      <c r="B278" s="1" t="s">
        <v>2654</v>
      </c>
      <c r="C278" s="1" t="str">
        <f>B278&amp;" "&amp;F278</f>
        <v xml:space="preserve">Ozahowski </v>
      </c>
      <c r="D278" s="1" t="str">
        <f>Table5[[#This Row],[Column5]]&amp;" "&amp;Table5[[#This Row],[Column7]]&amp;" "</f>
        <v xml:space="preserve">Mr. Matt </v>
      </c>
      <c r="G278" t="s">
        <v>4355</v>
      </c>
      <c r="I278" t="s">
        <v>4544</v>
      </c>
    </row>
    <row r="279" spans="1:10" x14ac:dyDescent="0.2">
      <c r="A279" s="1" t="s">
        <v>2095</v>
      </c>
      <c r="B279" s="1" t="s">
        <v>2655</v>
      </c>
      <c r="C279" s="1" t="str">
        <f>B279&amp;" "&amp;F279</f>
        <v xml:space="preserve">Guthals </v>
      </c>
      <c r="D279" s="1" t="str">
        <f>Table5[[#This Row],[Column5]]&amp;" "&amp;Table5[[#This Row],[Column7]]&amp;" "</f>
        <v xml:space="preserve">Mr. Nathaniel </v>
      </c>
      <c r="G279" t="s">
        <v>4355</v>
      </c>
      <c r="I279" t="s">
        <v>4582</v>
      </c>
    </row>
    <row r="280" spans="1:10" x14ac:dyDescent="0.2">
      <c r="A280" s="1" t="s">
        <v>2094</v>
      </c>
      <c r="B280" s="1" t="s">
        <v>2656</v>
      </c>
      <c r="C280" s="1" t="str">
        <f>B280&amp;" "&amp;F280</f>
        <v xml:space="preserve">Yates </v>
      </c>
      <c r="D280" s="1" t="str">
        <f>Table5[[#This Row],[Column5]]&amp;" "&amp;Table5[[#This Row],[Column7]]&amp;" "</f>
        <v xml:space="preserve">Mr. Kevin </v>
      </c>
      <c r="E280" t="s">
        <v>4398</v>
      </c>
      <c r="G280" t="s">
        <v>4355</v>
      </c>
      <c r="I280" t="s">
        <v>4443</v>
      </c>
      <c r="J280" t="s">
        <v>4398</v>
      </c>
    </row>
    <row r="281" spans="1:10" x14ac:dyDescent="0.2">
      <c r="A281" s="1" t="s">
        <v>2093</v>
      </c>
      <c r="B281" s="1" t="s">
        <v>2564</v>
      </c>
      <c r="C281" s="1" t="str">
        <f>B281&amp;" "&amp;F281</f>
        <v xml:space="preserve">Samuelson </v>
      </c>
      <c r="D281" s="1" t="str">
        <f>Table5[[#This Row],[Column5]]&amp;" "&amp;Table5[[#This Row],[Column7]]&amp;" "</f>
        <v xml:space="preserve">Ms. Joan </v>
      </c>
      <c r="G281" t="s">
        <v>4354</v>
      </c>
      <c r="I281" t="s">
        <v>4583</v>
      </c>
    </row>
    <row r="282" spans="1:10" x14ac:dyDescent="0.2">
      <c r="A282" s="1" t="s">
        <v>2092</v>
      </c>
      <c r="B282" s="1" t="s">
        <v>2657</v>
      </c>
      <c r="C282" s="1" t="str">
        <f>B282&amp;" "&amp;F282</f>
        <v xml:space="preserve">Lemos </v>
      </c>
      <c r="D282" s="1" t="str">
        <f>Table5[[#This Row],[Column5]]&amp;" "&amp;Table5[[#This Row],[Column7]]&amp;" "</f>
        <v xml:space="preserve">Mr. Christopher </v>
      </c>
      <c r="E282" t="s">
        <v>4437</v>
      </c>
      <c r="G282" t="s">
        <v>4355</v>
      </c>
      <c r="I282" t="s">
        <v>4538</v>
      </c>
      <c r="J282" t="s">
        <v>4437</v>
      </c>
    </row>
    <row r="283" spans="1:10" x14ac:dyDescent="0.2">
      <c r="A283" s="1" t="s">
        <v>2091</v>
      </c>
      <c r="B283" s="1" t="s">
        <v>2658</v>
      </c>
      <c r="C283" s="1" t="str">
        <f>B283&amp;" "&amp;F283</f>
        <v xml:space="preserve">Seynders </v>
      </c>
      <c r="D283" s="1" t="str">
        <f>Table5[[#This Row],[Column5]]&amp;" "&amp;Table5[[#This Row],[Column7]]&amp;" "</f>
        <v xml:space="preserve">Ms. Kacy </v>
      </c>
      <c r="E283" t="s">
        <v>4401</v>
      </c>
      <c r="G283" t="s">
        <v>4354</v>
      </c>
      <c r="I283" t="s">
        <v>4584</v>
      </c>
      <c r="J283" t="s">
        <v>4401</v>
      </c>
    </row>
    <row r="284" spans="1:10" x14ac:dyDescent="0.2">
      <c r="A284" s="1" t="s">
        <v>2090</v>
      </c>
      <c r="B284" s="1" t="s">
        <v>2480</v>
      </c>
      <c r="C284" s="1" t="str">
        <f>B284&amp;" "&amp;F284</f>
        <v xml:space="preserve">Saunders </v>
      </c>
      <c r="D284" s="1" t="str">
        <f>Table5[[#This Row],[Column5]]&amp;" "&amp;Table5[[#This Row],[Column7]]&amp;" "</f>
        <v xml:space="preserve">Mr. Benjamin </v>
      </c>
      <c r="E284" t="s">
        <v>4405</v>
      </c>
      <c r="G284" t="s">
        <v>4355</v>
      </c>
      <c r="I284" t="s">
        <v>4471</v>
      </c>
      <c r="J284" t="s">
        <v>4405</v>
      </c>
    </row>
    <row r="285" spans="1:10" x14ac:dyDescent="0.2">
      <c r="A285" s="1" t="s">
        <v>2089</v>
      </c>
      <c r="B285" s="1" t="s">
        <v>2659</v>
      </c>
      <c r="C285" s="1" t="str">
        <f>B285&amp;" "&amp;F285</f>
        <v xml:space="preserve">Walker </v>
      </c>
      <c r="D285" s="1" t="str">
        <f>Table5[[#This Row],[Column5]]&amp;" "&amp;Table5[[#This Row],[Column7]]&amp;" "</f>
        <v xml:space="preserve">Mr. Xaviour </v>
      </c>
      <c r="E285" t="s">
        <v>4395</v>
      </c>
      <c r="G285" t="s">
        <v>4355</v>
      </c>
      <c r="I285" t="s">
        <v>4585</v>
      </c>
      <c r="J285" t="s">
        <v>4395</v>
      </c>
    </row>
    <row r="286" spans="1:10" x14ac:dyDescent="0.2">
      <c r="A286" s="1" t="s">
        <v>2088</v>
      </c>
      <c r="B286" s="1" t="s">
        <v>2660</v>
      </c>
      <c r="C286" s="1" t="str">
        <f>B286&amp;" "&amp;F286</f>
        <v xml:space="preserve">Lam </v>
      </c>
      <c r="D286" s="1" t="str">
        <f>Table5[[#This Row],[Column5]]&amp;" "&amp;Table5[[#This Row],[Column7]]&amp;" "</f>
        <v xml:space="preserve">Mr. Michael </v>
      </c>
      <c r="E286" t="s">
        <v>4425</v>
      </c>
      <c r="G286" t="s">
        <v>4355</v>
      </c>
      <c r="I286" t="s">
        <v>4501</v>
      </c>
      <c r="J286" t="s">
        <v>4425</v>
      </c>
    </row>
    <row r="287" spans="1:10" x14ac:dyDescent="0.2">
      <c r="A287" s="1" t="s">
        <v>2087</v>
      </c>
      <c r="B287" s="1" t="s">
        <v>2661</v>
      </c>
      <c r="C287" s="1" t="str">
        <f>B287&amp;" "&amp;F287</f>
        <v xml:space="preserve">Sweigart </v>
      </c>
      <c r="D287" s="1" t="str">
        <f>Table5[[#This Row],[Column5]]&amp;" "&amp;Table5[[#This Row],[Column7]]&amp;" "</f>
        <v xml:space="preserve">Mr. Bradley </v>
      </c>
      <c r="G287" t="s">
        <v>4355</v>
      </c>
      <c r="I287" t="s">
        <v>4586</v>
      </c>
    </row>
    <row r="288" spans="1:10" x14ac:dyDescent="0.2">
      <c r="A288" s="1" t="s">
        <v>2086</v>
      </c>
      <c r="B288" s="1" t="s">
        <v>2662</v>
      </c>
      <c r="C288" s="1" t="str">
        <f>B288&amp;" "&amp;F288</f>
        <v xml:space="preserve">Sieczkowski </v>
      </c>
      <c r="D288" s="1" t="str">
        <f>Table5[[#This Row],[Column5]]&amp;" "&amp;Table5[[#This Row],[Column7]]&amp;" "</f>
        <v xml:space="preserve">Ms. Andrea </v>
      </c>
      <c r="G288" t="s">
        <v>4354</v>
      </c>
      <c r="I288" t="s">
        <v>4370</v>
      </c>
    </row>
    <row r="289" spans="1:10" x14ac:dyDescent="0.2">
      <c r="A289" s="1" t="s">
        <v>2085</v>
      </c>
      <c r="B289" s="1" t="s">
        <v>2663</v>
      </c>
      <c r="C289" s="1" t="str">
        <f>B289&amp;" "&amp;F289</f>
        <v xml:space="preserve">Jurgens </v>
      </c>
      <c r="D289" s="1" t="str">
        <f>Table5[[#This Row],[Column5]]&amp;" "&amp;Table5[[#This Row],[Column7]]&amp;" "</f>
        <v xml:space="preserve">Ms. Nancy </v>
      </c>
      <c r="E289" t="s">
        <v>4403</v>
      </c>
      <c r="G289" t="s">
        <v>4354</v>
      </c>
      <c r="I289" t="s">
        <v>4587</v>
      </c>
      <c r="J289" t="s">
        <v>4403</v>
      </c>
    </row>
    <row r="290" spans="1:10" x14ac:dyDescent="0.2">
      <c r="A290" s="1" t="s">
        <v>2084</v>
      </c>
      <c r="B290" s="1" t="s">
        <v>2664</v>
      </c>
      <c r="C290" s="1" t="str">
        <f>B290&amp;" "&amp;F290</f>
        <v xml:space="preserve">Hackman </v>
      </c>
      <c r="D290" s="1" t="str">
        <f>Table5[[#This Row],[Column5]]&amp;" "&amp;Table5[[#This Row],[Column7]]&amp;" "</f>
        <v xml:space="preserve">Mr. Matt </v>
      </c>
      <c r="G290" t="s">
        <v>4355</v>
      </c>
      <c r="I290" t="s">
        <v>4544</v>
      </c>
    </row>
    <row r="291" spans="1:10" x14ac:dyDescent="0.2">
      <c r="A291" s="1" t="s">
        <v>2083</v>
      </c>
      <c r="B291" s="1" t="s">
        <v>2665</v>
      </c>
      <c r="C291" s="1" t="str">
        <f>B291&amp;" "&amp;F291</f>
        <v xml:space="preserve">Klarich </v>
      </c>
      <c r="D291" s="1" t="str">
        <f>Table5[[#This Row],[Column5]]&amp;" "&amp;Table5[[#This Row],[Column7]]&amp;" "</f>
        <v xml:space="preserve">Mr. Lee </v>
      </c>
      <c r="G291" t="s">
        <v>4355</v>
      </c>
      <c r="I291" t="s">
        <v>2456</v>
      </c>
    </row>
    <row r="292" spans="1:10" x14ac:dyDescent="0.2">
      <c r="A292" s="1" t="s">
        <v>2082</v>
      </c>
      <c r="B292" s="1" t="s">
        <v>2666</v>
      </c>
      <c r="C292" s="1" t="str">
        <f>B292&amp;" "&amp;F292</f>
        <v xml:space="preserve">Schulten </v>
      </c>
      <c r="D292" s="1" t="str">
        <f>Table5[[#This Row],[Column5]]&amp;" "&amp;Table5[[#This Row],[Column7]]&amp;" "</f>
        <v xml:space="preserve">Mr. Chris </v>
      </c>
      <c r="G292" t="s">
        <v>4355</v>
      </c>
      <c r="I292" t="s">
        <v>4554</v>
      </c>
    </row>
    <row r="293" spans="1:10" x14ac:dyDescent="0.2">
      <c r="A293" s="1" t="s">
        <v>2081</v>
      </c>
      <c r="B293" s="1" t="s">
        <v>2667</v>
      </c>
      <c r="C293" s="1" t="str">
        <f>B293&amp;" "&amp;F293</f>
        <v xml:space="preserve">Fagerstrom </v>
      </c>
      <c r="D293" s="1" t="str">
        <f>Table5[[#This Row],[Column5]]&amp;" "&amp;Table5[[#This Row],[Column7]]&amp;" "</f>
        <v xml:space="preserve">Mr. Erik </v>
      </c>
      <c r="E293" t="s">
        <v>4425</v>
      </c>
      <c r="G293" t="s">
        <v>4355</v>
      </c>
      <c r="I293" t="s">
        <v>4552</v>
      </c>
      <c r="J293" t="s">
        <v>4425</v>
      </c>
    </row>
    <row r="294" spans="1:10" x14ac:dyDescent="0.2">
      <c r="A294" s="1" t="s">
        <v>2080</v>
      </c>
      <c r="B294" s="1" t="s">
        <v>2668</v>
      </c>
      <c r="C294" s="1" t="str">
        <f>B294&amp;" "&amp;F294</f>
        <v xml:space="preserve">Bien </v>
      </c>
      <c r="D294" s="1" t="str">
        <f>Table5[[#This Row],[Column5]]&amp;" "&amp;Table5[[#This Row],[Column7]]&amp;" "</f>
        <v xml:space="preserve">Mr. Rod </v>
      </c>
      <c r="E294" t="s">
        <v>4410</v>
      </c>
      <c r="G294" t="s">
        <v>4355</v>
      </c>
      <c r="I294" t="s">
        <v>4588</v>
      </c>
      <c r="J294" t="s">
        <v>4410</v>
      </c>
    </row>
    <row r="295" spans="1:10" x14ac:dyDescent="0.2">
      <c r="A295" s="1" t="s">
        <v>2079</v>
      </c>
      <c r="B295" s="1" t="s">
        <v>2669</v>
      </c>
      <c r="C295" s="1" t="str">
        <f>B295&amp;" "&amp;F295</f>
        <v xml:space="preserve">Hess </v>
      </c>
      <c r="D295" s="1" t="str">
        <f>Table5[[#This Row],[Column5]]&amp;" "&amp;Table5[[#This Row],[Column7]]&amp;" "</f>
        <v xml:space="preserve">Mr. Joey </v>
      </c>
      <c r="G295" t="s">
        <v>4355</v>
      </c>
      <c r="I295" t="s">
        <v>4589</v>
      </c>
    </row>
    <row r="296" spans="1:10" x14ac:dyDescent="0.2">
      <c r="A296" s="1" t="s">
        <v>2078</v>
      </c>
      <c r="B296" s="1" t="s">
        <v>2670</v>
      </c>
      <c r="C296" s="1" t="str">
        <f>B296&amp;" "&amp;F296</f>
        <v xml:space="preserve">Shaw </v>
      </c>
      <c r="D296" s="1" t="str">
        <f>Table5[[#This Row],[Column5]]&amp;" "&amp;Table5[[#This Row],[Column7]]&amp;" "</f>
        <v xml:space="preserve">Ms. Hillary </v>
      </c>
      <c r="E296" t="s">
        <v>4401</v>
      </c>
      <c r="G296" t="s">
        <v>4354</v>
      </c>
      <c r="I296" t="s">
        <v>4590</v>
      </c>
      <c r="J296" t="s">
        <v>4401</v>
      </c>
    </row>
    <row r="297" spans="1:10" x14ac:dyDescent="0.2">
      <c r="A297" s="1" t="s">
        <v>2077</v>
      </c>
      <c r="B297" s="1" t="s">
        <v>2671</v>
      </c>
      <c r="C297" s="1" t="str">
        <f>B297&amp;" "&amp;F297</f>
        <v xml:space="preserve">Williams </v>
      </c>
      <c r="D297" s="1" t="str">
        <f>Table5[[#This Row],[Column5]]&amp;" "&amp;Table5[[#This Row],[Column7]]&amp;" "</f>
        <v xml:space="preserve">Mr. Eric </v>
      </c>
      <c r="E297" t="s">
        <v>4466</v>
      </c>
      <c r="G297" t="s">
        <v>4355</v>
      </c>
      <c r="I297" t="s">
        <v>4387</v>
      </c>
      <c r="J297" t="s">
        <v>4466</v>
      </c>
    </row>
    <row r="298" spans="1:10" x14ac:dyDescent="0.2">
      <c r="A298" s="1" t="s">
        <v>2076</v>
      </c>
      <c r="B298" s="1" t="s">
        <v>2672</v>
      </c>
      <c r="C298" s="1" t="str">
        <f>B298&amp;" "&amp;F298</f>
        <v xml:space="preserve">Menzies </v>
      </c>
      <c r="D298" s="1" t="str">
        <f>Table5[[#This Row],[Column5]]&amp;" "&amp;Table5[[#This Row],[Column7]]&amp;" "</f>
        <v xml:space="preserve">Mr. Nicolas </v>
      </c>
      <c r="G298" t="s">
        <v>4355</v>
      </c>
      <c r="I298" t="s">
        <v>4591</v>
      </c>
    </row>
    <row r="299" spans="1:10" x14ac:dyDescent="0.2">
      <c r="A299" s="1" t="s">
        <v>2075</v>
      </c>
      <c r="B299" s="1" t="s">
        <v>2673</v>
      </c>
      <c r="C299" s="1" t="str">
        <f>B299&amp;" "&amp;F299</f>
        <v xml:space="preserve">Buehler </v>
      </c>
      <c r="D299" s="1" t="str">
        <f>Table5[[#This Row],[Column5]]&amp;" "&amp;Table5[[#This Row],[Column7]]&amp;" "</f>
        <v xml:space="preserve">Mr. Marcel </v>
      </c>
      <c r="G299" t="s">
        <v>4355</v>
      </c>
      <c r="I299" t="s">
        <v>4592</v>
      </c>
    </row>
    <row r="300" spans="1:10" x14ac:dyDescent="0.2">
      <c r="A300" s="1" t="s">
        <v>2074</v>
      </c>
      <c r="B300" s="1" t="s">
        <v>2674</v>
      </c>
      <c r="C300" s="1" t="str">
        <f>B300&amp;" "&amp;F300</f>
        <v xml:space="preserve">Degen </v>
      </c>
      <c r="D300" s="1" t="str">
        <f>Table5[[#This Row],[Column5]]&amp;" "&amp;Table5[[#This Row],[Column7]]&amp;" "</f>
        <v xml:space="preserve">Ms. Ashley </v>
      </c>
      <c r="E300" t="s">
        <v>4458</v>
      </c>
      <c r="G300" t="s">
        <v>4354</v>
      </c>
      <c r="I300" t="s">
        <v>2677</v>
      </c>
      <c r="J300" t="s">
        <v>4458</v>
      </c>
    </row>
    <row r="301" spans="1:10" x14ac:dyDescent="0.2">
      <c r="A301" s="1" t="s">
        <v>2073</v>
      </c>
      <c r="B301" s="1" t="s">
        <v>2675</v>
      </c>
      <c r="C301" s="1" t="str">
        <f>B301&amp;" "&amp;F301</f>
        <v xml:space="preserve">Arsenault </v>
      </c>
      <c r="D301" s="1" t="str">
        <f>Table5[[#This Row],[Column5]]&amp;" "&amp;Table5[[#This Row],[Column7]]&amp;" "</f>
        <v xml:space="preserve">Mr. Evan </v>
      </c>
      <c r="E301" t="s">
        <v>4357</v>
      </c>
      <c r="G301" t="s">
        <v>4355</v>
      </c>
      <c r="I301" t="s">
        <v>4593</v>
      </c>
      <c r="J301" t="s">
        <v>4357</v>
      </c>
    </row>
    <row r="302" spans="1:10" x14ac:dyDescent="0.2">
      <c r="A302" s="1" t="s">
        <v>2072</v>
      </c>
      <c r="B302" s="1" t="s">
        <v>2676</v>
      </c>
      <c r="C302" s="1" t="str">
        <f>B302&amp;" "&amp;F302</f>
        <v xml:space="preserve">Hoff </v>
      </c>
      <c r="D302" s="1" t="str">
        <f>Table5[[#This Row],[Column5]]&amp;" "&amp;Table5[[#This Row],[Column7]]&amp;" "</f>
        <v xml:space="preserve">Ms. Krisana </v>
      </c>
      <c r="G302" t="s">
        <v>4354</v>
      </c>
      <c r="I302" t="s">
        <v>4594</v>
      </c>
    </row>
    <row r="303" spans="1:10" x14ac:dyDescent="0.2">
      <c r="A303" s="1" t="s">
        <v>2071</v>
      </c>
      <c r="B303" s="1" t="s">
        <v>2622</v>
      </c>
      <c r="C303" s="1" t="str">
        <f>B303&amp;" "&amp;F303</f>
        <v xml:space="preserve">Hall </v>
      </c>
      <c r="D303" s="1" t="str">
        <f>Table5[[#This Row],[Column5]]&amp;" "&amp;Table5[[#This Row],[Column7]]&amp;" "</f>
        <v xml:space="preserve">Mr. Kyle </v>
      </c>
      <c r="G303" t="s">
        <v>4355</v>
      </c>
      <c r="I303" t="s">
        <v>4273</v>
      </c>
    </row>
    <row r="304" spans="1:10" x14ac:dyDescent="0.2">
      <c r="A304" s="1" t="s">
        <v>2070</v>
      </c>
      <c r="B304" s="1" t="s">
        <v>2677</v>
      </c>
      <c r="C304" s="1" t="str">
        <f>B304&amp;" "&amp;F304</f>
        <v xml:space="preserve">Ashley </v>
      </c>
      <c r="D304" s="1" t="str">
        <f>Table5[[#This Row],[Column5]]&amp;" "&amp;Table5[[#This Row],[Column7]]&amp;" "</f>
        <v xml:space="preserve">Ms. Kate </v>
      </c>
      <c r="G304" t="s">
        <v>4354</v>
      </c>
      <c r="I304" t="s">
        <v>4442</v>
      </c>
    </row>
    <row r="305" spans="1:11" x14ac:dyDescent="0.2">
      <c r="A305" s="1" t="s">
        <v>2069</v>
      </c>
      <c r="B305" s="1" t="s">
        <v>2678</v>
      </c>
      <c r="C305" s="1" t="str">
        <f>B305&amp;" "&amp;F305</f>
        <v xml:space="preserve">Rindahl </v>
      </c>
      <c r="D305" s="1" t="str">
        <f>Table5[[#This Row],[Column5]]&amp;" "&amp;Table5[[#This Row],[Column7]]&amp;" "</f>
        <v xml:space="preserve">Mr. Martin </v>
      </c>
      <c r="E305" t="s">
        <v>4378</v>
      </c>
      <c r="G305" t="s">
        <v>4355</v>
      </c>
      <c r="I305" t="s">
        <v>2775</v>
      </c>
      <c r="J305" t="s">
        <v>4378</v>
      </c>
    </row>
    <row r="306" spans="1:11" x14ac:dyDescent="0.2">
      <c r="A306" s="1" t="s">
        <v>2068</v>
      </c>
      <c r="B306" s="1" t="s">
        <v>2679</v>
      </c>
      <c r="C306" s="1" t="str">
        <f>B306&amp;" "&amp;F306</f>
        <v xml:space="preserve">Clark </v>
      </c>
      <c r="D306" s="1" t="str">
        <f>Table5[[#This Row],[Column5]]&amp;" "&amp;Table5[[#This Row],[Column7]]&amp;" "</f>
        <v xml:space="preserve">Ms. Stacey </v>
      </c>
      <c r="G306" t="s">
        <v>4354</v>
      </c>
      <c r="I306" t="s">
        <v>4595</v>
      </c>
    </row>
    <row r="307" spans="1:11" x14ac:dyDescent="0.2">
      <c r="A307" s="1" t="s">
        <v>2067</v>
      </c>
      <c r="B307" s="1" t="s">
        <v>2680</v>
      </c>
      <c r="C307" s="1" t="str">
        <f>B307&amp;" "&amp;F307</f>
        <v xml:space="preserve">Irish </v>
      </c>
      <c r="D307" s="1" t="str">
        <f>Table5[[#This Row],[Column5]]&amp;" "&amp;Table5[[#This Row],[Column7]]&amp;" "</f>
        <v xml:space="preserve">Ms. Christine </v>
      </c>
      <c r="G307" t="s">
        <v>4354</v>
      </c>
      <c r="I307" t="s">
        <v>4596</v>
      </c>
    </row>
    <row r="308" spans="1:11" x14ac:dyDescent="0.2">
      <c r="A308" s="1" t="s">
        <v>2066</v>
      </c>
      <c r="B308" s="1" t="s">
        <v>2619</v>
      </c>
      <c r="C308" s="1" t="str">
        <f>B308&amp;" "&amp;F308</f>
        <v xml:space="preserve">Richardson </v>
      </c>
      <c r="D308" s="1" t="str">
        <f>Table5[[#This Row],[Column5]]&amp;" "&amp;Table5[[#This Row],[Column7]]&amp;" "</f>
        <v xml:space="preserve">Ms. Sarah </v>
      </c>
      <c r="E308" t="s">
        <v>4427</v>
      </c>
      <c r="G308" t="s">
        <v>4354</v>
      </c>
      <c r="I308" t="s">
        <v>4530</v>
      </c>
      <c r="J308" t="s">
        <v>4427</v>
      </c>
    </row>
    <row r="309" spans="1:11" x14ac:dyDescent="0.2">
      <c r="A309" s="1" t="s">
        <v>2065</v>
      </c>
      <c r="B309" s="1" t="s">
        <v>2681</v>
      </c>
      <c r="C309" s="1" t="str">
        <f>B309&amp;" "&amp;F309</f>
        <v xml:space="preserve">Dewitt </v>
      </c>
      <c r="D309" s="1" t="str">
        <f>Table5[[#This Row],[Column5]]&amp;" "&amp;Table5[[#This Row],[Column7]]&amp;" "</f>
        <v xml:space="preserve">Ms. Megan </v>
      </c>
      <c r="G309" t="s">
        <v>4354</v>
      </c>
      <c r="I309" t="s">
        <v>4428</v>
      </c>
    </row>
    <row r="310" spans="1:11" x14ac:dyDescent="0.2">
      <c r="A310" s="1" t="s">
        <v>2064</v>
      </c>
      <c r="B310" s="1" t="s">
        <v>2682</v>
      </c>
      <c r="C310" s="1" t="str">
        <f>B310&amp;" "&amp;F310</f>
        <v xml:space="preserve">Hickman </v>
      </c>
      <c r="D310" s="1" t="str">
        <f>Table5[[#This Row],[Column5]]&amp;" "&amp;Table5[[#This Row],[Column7]]&amp;" "</f>
        <v xml:space="preserve">Mr. Jason </v>
      </c>
      <c r="E310" t="s">
        <v>4410</v>
      </c>
      <c r="G310" t="s">
        <v>4355</v>
      </c>
      <c r="I310" t="s">
        <v>4574</v>
      </c>
      <c r="J310" t="s">
        <v>4410</v>
      </c>
    </row>
    <row r="311" spans="1:11" x14ac:dyDescent="0.2">
      <c r="A311" s="1" t="s">
        <v>2063</v>
      </c>
      <c r="B311" s="1" t="s">
        <v>2683</v>
      </c>
      <c r="C311" s="1" t="str">
        <f>B311&amp;" "&amp;F311</f>
        <v xml:space="preserve">Gonzalez </v>
      </c>
      <c r="D311" s="1" t="str">
        <f>Table5[[#This Row],[Column5]]&amp;" "&amp;Table5[[#This Row],[Column7]]&amp;" "</f>
        <v xml:space="preserve">Ms. Michele </v>
      </c>
      <c r="G311" t="s">
        <v>4354</v>
      </c>
      <c r="I311" t="s">
        <v>4597</v>
      </c>
    </row>
    <row r="312" spans="1:11" x14ac:dyDescent="0.2">
      <c r="A312" s="1" t="s">
        <v>2062</v>
      </c>
      <c r="B312" s="1" t="s">
        <v>2684</v>
      </c>
      <c r="C312" s="1" t="str">
        <f>B312&amp;" "&amp;F312</f>
        <v xml:space="preserve">Difani </v>
      </c>
      <c r="D312" s="1" t="str">
        <f>Table5[[#This Row],[Column5]]&amp;" "&amp;Table5[[#This Row],[Column7]]&amp;" "</f>
        <v xml:space="preserve">Ms. Nikki </v>
      </c>
      <c r="G312" t="s">
        <v>4354</v>
      </c>
      <c r="I312" t="s">
        <v>4598</v>
      </c>
    </row>
    <row r="313" spans="1:11" x14ac:dyDescent="0.2">
      <c r="A313" s="1" t="s">
        <v>2061</v>
      </c>
      <c r="B313" s="1" t="s">
        <v>2457</v>
      </c>
      <c r="C313" s="1" t="str">
        <f>B313&amp;" "&amp;F313</f>
        <v xml:space="preserve">Turner </v>
      </c>
      <c r="D313" s="1" t="str">
        <f>Table5[[#This Row],[Column5]]&amp;" "&amp;Table5[[#This Row],[Column7]]&amp;" "</f>
        <v xml:space="preserve">Mr. Philip </v>
      </c>
      <c r="E313" t="s">
        <v>4395</v>
      </c>
      <c r="G313" t="s">
        <v>4355</v>
      </c>
      <c r="I313" t="s">
        <v>4445</v>
      </c>
      <c r="J313" t="s">
        <v>4395</v>
      </c>
    </row>
    <row r="314" spans="1:11" x14ac:dyDescent="0.2">
      <c r="A314" s="1" t="s">
        <v>2060</v>
      </c>
      <c r="B314" s="1" t="s">
        <v>2685</v>
      </c>
      <c r="C314" s="1" t="str">
        <f>B314&amp;" "&amp;F314</f>
        <v xml:space="preserve">Widmann </v>
      </c>
      <c r="D314" s="1" t="str">
        <f>Table5[[#This Row],[Column5]]&amp;" "&amp;Table5[[#This Row],[Column7]]&amp;" "</f>
        <v xml:space="preserve">Mr. Bryan </v>
      </c>
      <c r="E314" t="s">
        <v>4412</v>
      </c>
      <c r="G314" t="s">
        <v>4355</v>
      </c>
      <c r="I314" t="s">
        <v>4599</v>
      </c>
      <c r="J314" t="s">
        <v>4412</v>
      </c>
    </row>
    <row r="315" spans="1:11" x14ac:dyDescent="0.2">
      <c r="A315" s="1" t="s">
        <v>2059</v>
      </c>
      <c r="B315" s="1" t="s">
        <v>2686</v>
      </c>
      <c r="C315" s="1" t="str">
        <f>B315&amp;" "&amp;F315</f>
        <v xml:space="preserve">Tunney </v>
      </c>
      <c r="D315" s="1" t="str">
        <f>Table5[[#This Row],[Column5]]&amp;" "&amp;Table5[[#This Row],[Column7]]&amp;" "</f>
        <v xml:space="preserve">Mr. Timothy </v>
      </c>
      <c r="E315" t="s">
        <v>4527</v>
      </c>
      <c r="G315" t="s">
        <v>4355</v>
      </c>
      <c r="I315" t="s">
        <v>4488</v>
      </c>
      <c r="J315" t="s">
        <v>4527</v>
      </c>
    </row>
    <row r="316" spans="1:11" x14ac:dyDescent="0.2">
      <c r="A316" s="1" t="s">
        <v>2058</v>
      </c>
      <c r="B316" s="1" t="s">
        <v>4600</v>
      </c>
      <c r="C316" s="1" t="str">
        <f>B316&amp;" "&amp;F316</f>
        <v>San Juan</v>
      </c>
      <c r="D316" s="1" t="str">
        <f>Table5[[#This Row],[Column5]]&amp;" "&amp;Table5[[#This Row],[Column7]]&amp;" "</f>
        <v xml:space="preserve">  </v>
      </c>
      <c r="E316" t="s">
        <v>4602</v>
      </c>
      <c r="F316" t="s">
        <v>4601</v>
      </c>
      <c r="H316" t="s">
        <v>4354</v>
      </c>
      <c r="J316" t="s">
        <v>4602</v>
      </c>
      <c r="K316" t="s">
        <v>4403</v>
      </c>
    </row>
    <row r="317" spans="1:11" x14ac:dyDescent="0.2">
      <c r="A317" s="1" t="s">
        <v>2057</v>
      </c>
      <c r="B317" s="1" t="s">
        <v>2687</v>
      </c>
      <c r="C317" s="1" t="str">
        <f>B317&amp;" "&amp;F317</f>
        <v xml:space="preserve">Croll </v>
      </c>
      <c r="D317" s="1" t="str">
        <f>Table5[[#This Row],[Column5]]&amp;" "&amp;Table5[[#This Row],[Column7]]&amp;" "</f>
        <v xml:space="preserve">Ms. Jeanie </v>
      </c>
      <c r="E317" t="s">
        <v>4375</v>
      </c>
      <c r="G317" t="s">
        <v>4354</v>
      </c>
      <c r="I317" t="s">
        <v>4603</v>
      </c>
      <c r="J317" t="s">
        <v>4375</v>
      </c>
    </row>
    <row r="318" spans="1:11" x14ac:dyDescent="0.2">
      <c r="A318" s="1" t="s">
        <v>2056</v>
      </c>
      <c r="B318" s="1" t="s">
        <v>2688</v>
      </c>
      <c r="C318" s="1" t="str">
        <f>B318&amp;" "&amp;F318</f>
        <v xml:space="preserve">Rolfes </v>
      </c>
      <c r="D318" s="1" t="str">
        <f>Table5[[#This Row],[Column5]]&amp;" "&amp;Table5[[#This Row],[Column7]]&amp;" "</f>
        <v xml:space="preserve">Mr. Greg </v>
      </c>
      <c r="G318" t="s">
        <v>4355</v>
      </c>
      <c r="I318" t="s">
        <v>4521</v>
      </c>
    </row>
    <row r="319" spans="1:11" x14ac:dyDescent="0.2">
      <c r="A319" s="1" t="s">
        <v>2055</v>
      </c>
      <c r="B319" s="1" t="s">
        <v>2689</v>
      </c>
      <c r="C319" s="1" t="str">
        <f>B319&amp;" "&amp;F319</f>
        <v xml:space="preserve">Hinkle </v>
      </c>
      <c r="D319" s="1" t="str">
        <f>Table5[[#This Row],[Column5]]&amp;" "&amp;Table5[[#This Row],[Column7]]&amp;" "</f>
        <v xml:space="preserve">Mr. John </v>
      </c>
      <c r="G319" t="s">
        <v>4355</v>
      </c>
      <c r="I319" t="s">
        <v>4382</v>
      </c>
    </row>
    <row r="320" spans="1:11" x14ac:dyDescent="0.2">
      <c r="A320" s="1" t="s">
        <v>2054</v>
      </c>
      <c r="B320" s="1" t="s">
        <v>2690</v>
      </c>
      <c r="C320" s="1" t="str">
        <f>B320&amp;" "&amp;F320</f>
        <v xml:space="preserve">Leuchanka </v>
      </c>
      <c r="D320" s="1" t="str">
        <f>Table5[[#This Row],[Column5]]&amp;" "&amp;Table5[[#This Row],[Column7]]&amp;" "</f>
        <v xml:space="preserve">Mr. Aliaksandr </v>
      </c>
      <c r="G320" t="s">
        <v>4355</v>
      </c>
      <c r="I320" t="s">
        <v>4604</v>
      </c>
    </row>
    <row r="321" spans="1:10" x14ac:dyDescent="0.2">
      <c r="A321" s="1" t="s">
        <v>2053</v>
      </c>
      <c r="B321" s="1" t="s">
        <v>2691</v>
      </c>
      <c r="C321" s="1" t="str">
        <f>B321&amp;" "&amp;F321</f>
        <v xml:space="preserve">Ayr </v>
      </c>
      <c r="D321" s="1" t="str">
        <f>Table5[[#This Row],[Column5]]&amp;" "&amp;Table5[[#This Row],[Column7]]&amp;" "</f>
        <v xml:space="preserve">Mr. Jason </v>
      </c>
      <c r="E321" t="s">
        <v>4375</v>
      </c>
      <c r="G321" t="s">
        <v>4355</v>
      </c>
      <c r="I321" t="s">
        <v>4574</v>
      </c>
      <c r="J321" t="s">
        <v>4375</v>
      </c>
    </row>
    <row r="322" spans="1:10" x14ac:dyDescent="0.2">
      <c r="A322" s="1" t="s">
        <v>2052</v>
      </c>
      <c r="B322" s="1" t="s">
        <v>2692</v>
      </c>
      <c r="C322" s="1" t="str">
        <f>B322&amp;" "&amp;F322</f>
        <v xml:space="preserve">Siegel </v>
      </c>
      <c r="D322" s="1" t="str">
        <f>Table5[[#This Row],[Column5]]&amp;" "&amp;Table5[[#This Row],[Column7]]&amp;" "</f>
        <v xml:space="preserve">Ms. Sheera </v>
      </c>
      <c r="E322" t="s">
        <v>4449</v>
      </c>
      <c r="G322" t="s">
        <v>4354</v>
      </c>
      <c r="I322" t="s">
        <v>4605</v>
      </c>
      <c r="J322" t="s">
        <v>4449</v>
      </c>
    </row>
    <row r="323" spans="1:10" x14ac:dyDescent="0.2">
      <c r="A323" s="1" t="s">
        <v>2051</v>
      </c>
      <c r="B323" s="1" t="s">
        <v>2693</v>
      </c>
      <c r="C323" s="1" t="str">
        <f>B323&amp;" "&amp;F323</f>
        <v xml:space="preserve">Penrose </v>
      </c>
      <c r="D323" s="1" t="str">
        <f>Table5[[#This Row],[Column5]]&amp;" "&amp;Table5[[#This Row],[Column7]]&amp;" "</f>
        <v xml:space="preserve">Ms. Janice </v>
      </c>
      <c r="G323" t="s">
        <v>4354</v>
      </c>
      <c r="I323" t="s">
        <v>4606</v>
      </c>
    </row>
    <row r="324" spans="1:10" x14ac:dyDescent="0.2">
      <c r="A324" s="1" t="s">
        <v>2050</v>
      </c>
      <c r="B324" s="1" t="s">
        <v>2694</v>
      </c>
      <c r="C324" s="1" t="str">
        <f>B324&amp;" "&amp;F324</f>
        <v xml:space="preserve">Schuler </v>
      </c>
      <c r="D324" s="1" t="str">
        <f>Table5[[#This Row],[Column5]]&amp;" "&amp;Table5[[#This Row],[Column7]]&amp;" "</f>
        <v xml:space="preserve">Mr. Timothy </v>
      </c>
      <c r="E324" t="s">
        <v>4573</v>
      </c>
      <c r="G324" t="s">
        <v>4355</v>
      </c>
      <c r="I324" t="s">
        <v>4488</v>
      </c>
      <c r="J324" t="s">
        <v>4573</v>
      </c>
    </row>
    <row r="325" spans="1:10" x14ac:dyDescent="0.2">
      <c r="A325" s="1" t="s">
        <v>2049</v>
      </c>
      <c r="B325" s="1" t="s">
        <v>2659</v>
      </c>
      <c r="C325" s="1" t="str">
        <f>B325&amp;" "&amp;F325</f>
        <v xml:space="preserve">Walker </v>
      </c>
      <c r="D325" s="1" t="str">
        <f>Table5[[#This Row],[Column5]]&amp;" "&amp;Table5[[#This Row],[Column7]]&amp;" "</f>
        <v xml:space="preserve">Mr. Alan </v>
      </c>
      <c r="E325" t="s">
        <v>4500</v>
      </c>
      <c r="G325" t="s">
        <v>4355</v>
      </c>
      <c r="I325" t="s">
        <v>4571</v>
      </c>
      <c r="J325" t="s">
        <v>4500</v>
      </c>
    </row>
    <row r="326" spans="1:10" x14ac:dyDescent="0.2">
      <c r="A326" s="1" t="s">
        <v>2048</v>
      </c>
      <c r="B326" s="1" t="s">
        <v>2695</v>
      </c>
      <c r="C326" s="1" t="str">
        <f>B326&amp;" "&amp;F326</f>
        <v xml:space="preserve">Stange </v>
      </c>
      <c r="D326" s="1" t="str">
        <f>Table5[[#This Row],[Column5]]&amp;" "&amp;Table5[[#This Row],[Column7]]&amp;" "</f>
        <v xml:space="preserve">Mr. Michael </v>
      </c>
      <c r="G326" t="s">
        <v>4355</v>
      </c>
      <c r="I326" t="s">
        <v>4501</v>
      </c>
    </row>
    <row r="327" spans="1:10" x14ac:dyDescent="0.2">
      <c r="A327" s="1" t="s">
        <v>2047</v>
      </c>
      <c r="B327" s="1" t="s">
        <v>2696</v>
      </c>
      <c r="C327" s="1" t="str">
        <f>B327&amp;" "&amp;F327</f>
        <v xml:space="preserve">Roy </v>
      </c>
      <c r="D327" s="1" t="str">
        <f>Table5[[#This Row],[Column5]]&amp;" "&amp;Table5[[#This Row],[Column7]]&amp;" "</f>
        <v xml:space="preserve">Ms. Marie-France </v>
      </c>
      <c r="G327" t="s">
        <v>4354</v>
      </c>
      <c r="I327" t="s">
        <v>4607</v>
      </c>
    </row>
    <row r="328" spans="1:10" x14ac:dyDescent="0.2">
      <c r="A328" s="1" t="s">
        <v>2046</v>
      </c>
      <c r="B328" s="1" t="s">
        <v>2697</v>
      </c>
      <c r="C328" s="1" t="str">
        <f>B328&amp;" "&amp;F328</f>
        <v xml:space="preserve">Potere </v>
      </c>
      <c r="D328" s="1" t="str">
        <f>Table5[[#This Row],[Column5]]&amp;" "&amp;Table5[[#This Row],[Column7]]&amp;" "</f>
        <v xml:space="preserve">Mr. Erik </v>
      </c>
      <c r="E328" t="s">
        <v>4608</v>
      </c>
      <c r="G328" t="s">
        <v>4355</v>
      </c>
      <c r="I328" t="s">
        <v>4552</v>
      </c>
      <c r="J328" t="s">
        <v>4608</v>
      </c>
    </row>
    <row r="329" spans="1:10" x14ac:dyDescent="0.2">
      <c r="A329" s="1" t="s">
        <v>2045</v>
      </c>
      <c r="B329" s="1" t="s">
        <v>2698</v>
      </c>
      <c r="C329" s="1" t="str">
        <f>B329&amp;" "&amp;F329</f>
        <v xml:space="preserve">Podgurski </v>
      </c>
      <c r="D329" s="1" t="str">
        <f>Table5[[#This Row],[Column5]]&amp;" "&amp;Table5[[#This Row],[Column7]]&amp;" "</f>
        <v xml:space="preserve">Mr. Andrew </v>
      </c>
      <c r="G329" t="s">
        <v>4355</v>
      </c>
      <c r="I329" t="s">
        <v>3889</v>
      </c>
    </row>
    <row r="330" spans="1:10" x14ac:dyDescent="0.2">
      <c r="A330" s="1" t="s">
        <v>2044</v>
      </c>
      <c r="B330" s="1" t="s">
        <v>2699</v>
      </c>
      <c r="C330" s="1" t="str">
        <f>B330&amp;" "&amp;F330</f>
        <v xml:space="preserve">Diamond </v>
      </c>
      <c r="D330" s="1" t="str">
        <f>Table5[[#This Row],[Column5]]&amp;" "&amp;Table5[[#This Row],[Column7]]&amp;" "</f>
        <v xml:space="preserve">Mr. Anthony </v>
      </c>
      <c r="G330" t="s">
        <v>4355</v>
      </c>
      <c r="I330" t="s">
        <v>3932</v>
      </c>
    </row>
    <row r="331" spans="1:10" x14ac:dyDescent="0.2">
      <c r="A331" s="1" t="s">
        <v>2043</v>
      </c>
      <c r="B331" s="1" t="s">
        <v>2700</v>
      </c>
      <c r="C331" s="1" t="str">
        <f>B331&amp;" "&amp;F331</f>
        <v xml:space="preserve">Sallade </v>
      </c>
      <c r="D331" s="1" t="str">
        <f>Table5[[#This Row],[Column5]]&amp;" "&amp;Table5[[#This Row],[Column7]]&amp;" "</f>
        <v xml:space="preserve">Mr. Chris </v>
      </c>
      <c r="G331" t="s">
        <v>4355</v>
      </c>
      <c r="I331" t="s">
        <v>4554</v>
      </c>
    </row>
    <row r="332" spans="1:10" x14ac:dyDescent="0.2">
      <c r="A332" s="1" t="s">
        <v>2042</v>
      </c>
      <c r="B332" s="1" t="s">
        <v>2701</v>
      </c>
      <c r="C332" s="1" t="str">
        <f>B332&amp;" "&amp;F332</f>
        <v xml:space="preserve">Zhang </v>
      </c>
      <c r="D332" s="1" t="str">
        <f>Table5[[#This Row],[Column5]]&amp;" "&amp;Table5[[#This Row],[Column7]]&amp;" "</f>
        <v xml:space="preserve">Mr. Yu </v>
      </c>
      <c r="G332" t="s">
        <v>4355</v>
      </c>
      <c r="I332" t="s">
        <v>4609</v>
      </c>
    </row>
    <row r="333" spans="1:10" x14ac:dyDescent="0.2">
      <c r="A333" s="1" t="s">
        <v>2041</v>
      </c>
      <c r="B333" s="1" t="s">
        <v>2702</v>
      </c>
      <c r="C333" s="1" t="str">
        <f>B333&amp;" "&amp;F333</f>
        <v xml:space="preserve">Chatfield </v>
      </c>
      <c r="D333" s="1" t="str">
        <f>Table5[[#This Row],[Column5]]&amp;" "&amp;Table5[[#This Row],[Column7]]&amp;" "</f>
        <v xml:space="preserve">Mr. Caleb </v>
      </c>
      <c r="E333" t="s">
        <v>4458</v>
      </c>
      <c r="G333" t="s">
        <v>4355</v>
      </c>
      <c r="I333" t="s">
        <v>4610</v>
      </c>
      <c r="J333" t="s">
        <v>4458</v>
      </c>
    </row>
    <row r="334" spans="1:10" x14ac:dyDescent="0.2">
      <c r="A334" s="1" t="s">
        <v>2040</v>
      </c>
      <c r="B334" s="1" t="s">
        <v>2703</v>
      </c>
      <c r="C334" s="1" t="str">
        <f>B334&amp;" "&amp;F334</f>
        <v xml:space="preserve">Bruns </v>
      </c>
      <c r="D334" s="1" t="str">
        <f>Table5[[#This Row],[Column5]]&amp;" "&amp;Table5[[#This Row],[Column7]]&amp;" "</f>
        <v xml:space="preserve">Mr. Jason </v>
      </c>
      <c r="E334" t="s">
        <v>4375</v>
      </c>
      <c r="G334" t="s">
        <v>4355</v>
      </c>
      <c r="I334" t="s">
        <v>4574</v>
      </c>
      <c r="J334" t="s">
        <v>4375</v>
      </c>
    </row>
    <row r="335" spans="1:10" x14ac:dyDescent="0.2">
      <c r="A335" s="1" t="s">
        <v>2039</v>
      </c>
      <c r="B335" s="1" t="s">
        <v>2704</v>
      </c>
      <c r="C335" s="1" t="str">
        <f>B335&amp;" "&amp;F335</f>
        <v xml:space="preserve">Yochum </v>
      </c>
      <c r="D335" s="1" t="str">
        <f>Table5[[#This Row],[Column5]]&amp;" "&amp;Table5[[#This Row],[Column7]]&amp;" "</f>
        <v xml:space="preserve">Ms. Angela </v>
      </c>
      <c r="E335" t="s">
        <v>4500</v>
      </c>
      <c r="G335" t="s">
        <v>4354</v>
      </c>
      <c r="I335" t="s">
        <v>4611</v>
      </c>
      <c r="J335" t="s">
        <v>4500</v>
      </c>
    </row>
    <row r="336" spans="1:10" x14ac:dyDescent="0.2">
      <c r="A336" s="1" t="s">
        <v>2038</v>
      </c>
      <c r="B336" s="1" t="s">
        <v>2705</v>
      </c>
      <c r="C336" s="1" t="str">
        <f>B336&amp;" "&amp;F336</f>
        <v xml:space="preserve">Freeburn </v>
      </c>
      <c r="D336" s="1" t="str">
        <f>Table5[[#This Row],[Column5]]&amp;" "&amp;Table5[[#This Row],[Column7]]&amp;" "</f>
        <v xml:space="preserve">Mr. Keith </v>
      </c>
      <c r="E336" t="s">
        <v>4466</v>
      </c>
      <c r="G336" t="s">
        <v>4355</v>
      </c>
      <c r="I336" t="s">
        <v>4612</v>
      </c>
      <c r="J336" t="s">
        <v>4466</v>
      </c>
    </row>
    <row r="337" spans="1:10" x14ac:dyDescent="0.2">
      <c r="A337" s="1" t="s">
        <v>2037</v>
      </c>
      <c r="B337" s="1" t="s">
        <v>2706</v>
      </c>
      <c r="C337" s="1" t="str">
        <f>B337&amp;" "&amp;F337</f>
        <v xml:space="preserve">Spencer </v>
      </c>
      <c r="D337" s="1" t="str">
        <f>Table5[[#This Row],[Column5]]&amp;" "&amp;Table5[[#This Row],[Column7]]&amp;" "</f>
        <v xml:space="preserve">Ms. Emma </v>
      </c>
      <c r="G337" t="s">
        <v>4354</v>
      </c>
      <c r="I337" t="s">
        <v>4613</v>
      </c>
    </row>
    <row r="338" spans="1:10" x14ac:dyDescent="0.2">
      <c r="A338" s="1" t="s">
        <v>2036</v>
      </c>
      <c r="B338" s="1" t="s">
        <v>2707</v>
      </c>
      <c r="C338" s="1" t="str">
        <f>B338&amp;" "&amp;F338</f>
        <v xml:space="preserve">Jarosik </v>
      </c>
      <c r="D338" s="1" t="str">
        <f>Table5[[#This Row],[Column5]]&amp;" "&amp;Table5[[#This Row],[Column7]]&amp;" "</f>
        <v xml:space="preserve">Mr. Nathan </v>
      </c>
      <c r="E338" t="s">
        <v>4437</v>
      </c>
      <c r="G338" t="s">
        <v>4355</v>
      </c>
      <c r="I338" t="s">
        <v>4614</v>
      </c>
      <c r="J338" t="s">
        <v>4437</v>
      </c>
    </row>
    <row r="339" spans="1:10" x14ac:dyDescent="0.2">
      <c r="A339" s="1" t="s">
        <v>2035</v>
      </c>
      <c r="B339" s="1" t="s">
        <v>2708</v>
      </c>
      <c r="C339" s="1" t="str">
        <f>B339&amp;" "&amp;F339</f>
        <v xml:space="preserve">Heinzen </v>
      </c>
      <c r="D339" s="1" t="str">
        <f>Table5[[#This Row],[Column5]]&amp;" "&amp;Table5[[#This Row],[Column7]]&amp;" "</f>
        <v xml:space="preserve">Ms. Kathryn </v>
      </c>
      <c r="G339" t="s">
        <v>4354</v>
      </c>
      <c r="I339" t="s">
        <v>4615</v>
      </c>
    </row>
    <row r="340" spans="1:10" x14ac:dyDescent="0.2">
      <c r="A340" s="1" t="s">
        <v>2034</v>
      </c>
      <c r="B340" s="1" t="s">
        <v>2709</v>
      </c>
      <c r="C340" s="1" t="str">
        <f>B340&amp;" "&amp;F340</f>
        <v xml:space="preserve">Kelley </v>
      </c>
      <c r="D340" s="1" t="str">
        <f>Table5[[#This Row],[Column5]]&amp;" "&amp;Table5[[#This Row],[Column7]]&amp;" "</f>
        <v xml:space="preserve">Ms. Elizabeth </v>
      </c>
      <c r="E340" t="s">
        <v>4405</v>
      </c>
      <c r="G340" t="s">
        <v>4354</v>
      </c>
      <c r="I340" t="s">
        <v>4480</v>
      </c>
      <c r="J340" t="s">
        <v>4405</v>
      </c>
    </row>
    <row r="341" spans="1:10" x14ac:dyDescent="0.2">
      <c r="A341" s="1" t="s">
        <v>2033</v>
      </c>
      <c r="B341" s="1" t="s">
        <v>2710</v>
      </c>
      <c r="C341" s="1" t="str">
        <f>B341&amp;" "&amp;F341</f>
        <v xml:space="preserve">Thacker </v>
      </c>
      <c r="D341" s="1" t="str">
        <f>Table5[[#This Row],[Column5]]&amp;" "&amp;Table5[[#This Row],[Column7]]&amp;" "</f>
        <v xml:space="preserve">Mr. Ben </v>
      </c>
      <c r="G341" t="s">
        <v>4355</v>
      </c>
      <c r="I341" t="s">
        <v>4513</v>
      </c>
    </row>
    <row r="342" spans="1:10" x14ac:dyDescent="0.2">
      <c r="A342" s="1" t="s">
        <v>2032</v>
      </c>
      <c r="B342" s="1" t="s">
        <v>2711</v>
      </c>
      <c r="C342" s="1" t="str">
        <f>B342&amp;" "&amp;F342</f>
        <v xml:space="preserve">Jeseritz </v>
      </c>
      <c r="D342" s="1" t="str">
        <f>Table5[[#This Row],[Column5]]&amp;" "&amp;Table5[[#This Row],[Column7]]&amp;" "</f>
        <v xml:space="preserve">Ms. Cheryl </v>
      </c>
      <c r="E342" t="s">
        <v>4437</v>
      </c>
      <c r="G342" t="s">
        <v>4354</v>
      </c>
      <c r="I342" t="s">
        <v>4616</v>
      </c>
      <c r="J342" t="s">
        <v>4437</v>
      </c>
    </row>
    <row r="343" spans="1:10" x14ac:dyDescent="0.2">
      <c r="A343" s="1" t="s">
        <v>2031</v>
      </c>
      <c r="B343" s="1" t="s">
        <v>2712</v>
      </c>
      <c r="C343" s="1" t="str">
        <f>B343&amp;" "&amp;F343</f>
        <v xml:space="preserve">Hohman </v>
      </c>
      <c r="D343" s="1" t="str">
        <f>Table5[[#This Row],[Column5]]&amp;" "&amp;Table5[[#This Row],[Column7]]&amp;" "</f>
        <v xml:space="preserve">Ms. Kimberly </v>
      </c>
      <c r="E343" t="s">
        <v>4437</v>
      </c>
      <c r="G343" t="s">
        <v>4354</v>
      </c>
      <c r="I343" t="s">
        <v>4617</v>
      </c>
      <c r="J343" t="s">
        <v>4437</v>
      </c>
    </row>
    <row r="344" spans="1:10" x14ac:dyDescent="0.2">
      <c r="A344" s="1" t="s">
        <v>2030</v>
      </c>
      <c r="B344" s="1" t="s">
        <v>2713</v>
      </c>
      <c r="C344" s="1" t="str">
        <f>B344&amp;" "&amp;F344</f>
        <v xml:space="preserve">Hill </v>
      </c>
      <c r="D344" s="1" t="str">
        <f>Table5[[#This Row],[Column5]]&amp;" "&amp;Table5[[#This Row],[Column7]]&amp;" "</f>
        <v xml:space="preserve">Ms. Cynthia </v>
      </c>
      <c r="G344" t="s">
        <v>4354</v>
      </c>
      <c r="I344" t="s">
        <v>4618</v>
      </c>
    </row>
    <row r="345" spans="1:10" x14ac:dyDescent="0.2">
      <c r="A345" s="1" t="s">
        <v>2029</v>
      </c>
      <c r="B345" s="1" t="s">
        <v>2714</v>
      </c>
      <c r="C345" s="1" t="str">
        <f>B345&amp;" "&amp;F345</f>
        <v xml:space="preserve">Kuepfer </v>
      </c>
      <c r="D345" s="1" t="str">
        <f>Table5[[#This Row],[Column5]]&amp;" "&amp;Table5[[#This Row],[Column7]]&amp;" "</f>
        <v xml:space="preserve">Ms. Jessica </v>
      </c>
      <c r="G345" t="s">
        <v>4354</v>
      </c>
      <c r="I345" t="s">
        <v>4456</v>
      </c>
    </row>
    <row r="346" spans="1:10" x14ac:dyDescent="0.2">
      <c r="A346" s="1" t="s">
        <v>2028</v>
      </c>
      <c r="B346" s="1" t="s">
        <v>2715</v>
      </c>
      <c r="C346" s="1" t="str">
        <f>B346&amp;" "&amp;F346</f>
        <v xml:space="preserve">Kaczmarek </v>
      </c>
      <c r="D346" s="1" t="str">
        <f>Table5[[#This Row],[Column5]]&amp;" "&amp;Table5[[#This Row],[Column7]]&amp;" "</f>
        <v xml:space="preserve">Mr. Bruce </v>
      </c>
      <c r="G346" t="s">
        <v>4355</v>
      </c>
      <c r="I346" t="s">
        <v>3718</v>
      </c>
    </row>
    <row r="347" spans="1:10" x14ac:dyDescent="0.2">
      <c r="A347" s="1" t="s">
        <v>2027</v>
      </c>
      <c r="B347" s="1" t="s">
        <v>2716</v>
      </c>
      <c r="C347" s="1" t="str">
        <f>B347&amp;" "&amp;F347</f>
        <v xml:space="preserve">Pitt </v>
      </c>
      <c r="D347" s="1" t="str">
        <f>Table5[[#This Row],[Column5]]&amp;" "&amp;Table5[[#This Row],[Column7]]&amp;" "</f>
        <v xml:space="preserve">Ms. Allison </v>
      </c>
      <c r="G347" t="s">
        <v>4354</v>
      </c>
      <c r="I347" t="s">
        <v>4557</v>
      </c>
    </row>
    <row r="348" spans="1:10" x14ac:dyDescent="0.2">
      <c r="A348" s="1" t="s">
        <v>2026</v>
      </c>
      <c r="B348" s="1" t="s">
        <v>2717</v>
      </c>
      <c r="C348" s="1" t="str">
        <f>B348&amp;" "&amp;F348</f>
        <v xml:space="preserve">Lorton </v>
      </c>
      <c r="D348" s="1" t="str">
        <f>Table5[[#This Row],[Column5]]&amp;" "&amp;Table5[[#This Row],[Column7]]&amp;" "</f>
        <v xml:space="preserve">Mr. Alex </v>
      </c>
      <c r="G348" t="s">
        <v>4355</v>
      </c>
      <c r="I348" t="s">
        <v>4415</v>
      </c>
    </row>
    <row r="349" spans="1:10" x14ac:dyDescent="0.2">
      <c r="A349" s="1" t="s">
        <v>2025</v>
      </c>
      <c r="B349" s="1" t="s">
        <v>2718</v>
      </c>
      <c r="C349" s="1" t="str">
        <f>B349&amp;" "&amp;F349</f>
        <v xml:space="preserve">Castaneda </v>
      </c>
      <c r="D349" s="1" t="str">
        <f>Table5[[#This Row],[Column5]]&amp;" "&amp;Table5[[#This Row],[Column7]]&amp;" "</f>
        <v xml:space="preserve">Ms. Gabriela </v>
      </c>
      <c r="G349" t="s">
        <v>4354</v>
      </c>
      <c r="I349" t="s">
        <v>4619</v>
      </c>
    </row>
    <row r="350" spans="1:10" x14ac:dyDescent="0.2">
      <c r="A350" s="1" t="s">
        <v>2024</v>
      </c>
      <c r="B350" s="1" t="s">
        <v>2719</v>
      </c>
      <c r="C350" s="1" t="str">
        <f>B350&amp;" "&amp;F350</f>
        <v xml:space="preserve">Cherop </v>
      </c>
      <c r="D350" s="1" t="str">
        <f>Table5[[#This Row],[Column5]]&amp;" "&amp;Table5[[#This Row],[Column7]]&amp;" "</f>
        <v xml:space="preserve">Ms. Sharon </v>
      </c>
      <c r="G350" t="s">
        <v>4354</v>
      </c>
      <c r="I350" t="s">
        <v>4620</v>
      </c>
    </row>
    <row r="351" spans="1:10" x14ac:dyDescent="0.2">
      <c r="A351" s="1" t="s">
        <v>2023</v>
      </c>
      <c r="B351" s="1" t="s">
        <v>2720</v>
      </c>
      <c r="C351" s="1" t="str">
        <f>B351&amp;" "&amp;F351</f>
        <v xml:space="preserve">Howell </v>
      </c>
      <c r="D351" s="1" t="str">
        <f>Table5[[#This Row],[Column5]]&amp;" "&amp;Table5[[#This Row],[Column7]]&amp;" "</f>
        <v xml:space="preserve">Mr. Jason </v>
      </c>
      <c r="E351" t="s">
        <v>4437</v>
      </c>
      <c r="G351" t="s">
        <v>4355</v>
      </c>
      <c r="I351" t="s">
        <v>4574</v>
      </c>
      <c r="J351" t="s">
        <v>4437</v>
      </c>
    </row>
    <row r="352" spans="1:10" x14ac:dyDescent="0.2">
      <c r="A352" s="1" t="s">
        <v>2022</v>
      </c>
      <c r="B352" s="1" t="s">
        <v>2721</v>
      </c>
      <c r="C352" s="1" t="str">
        <f>B352&amp;" "&amp;F352</f>
        <v xml:space="preserve">Palmer </v>
      </c>
      <c r="D352" s="1" t="str">
        <f>Table5[[#This Row],[Column5]]&amp;" "&amp;Table5[[#This Row],[Column7]]&amp;" "</f>
        <v xml:space="preserve">Ms. Chelsey </v>
      </c>
      <c r="E352" t="s">
        <v>4427</v>
      </c>
      <c r="G352" t="s">
        <v>4354</v>
      </c>
      <c r="I352" t="s">
        <v>4621</v>
      </c>
      <c r="J352" t="s">
        <v>4427</v>
      </c>
    </row>
    <row r="353" spans="1:11" x14ac:dyDescent="0.2">
      <c r="A353" s="1" t="s">
        <v>2021</v>
      </c>
      <c r="B353" s="1" t="s">
        <v>2722</v>
      </c>
      <c r="C353" s="1" t="str">
        <f>B353&amp;" "&amp;F353</f>
        <v xml:space="preserve">Olson </v>
      </c>
      <c r="D353" s="1" t="str">
        <f>Table5[[#This Row],[Column5]]&amp;" "&amp;Table5[[#This Row],[Column7]]&amp;" "</f>
        <v xml:space="preserve">Mr. Devon </v>
      </c>
      <c r="E353" t="s">
        <v>4378</v>
      </c>
      <c r="G353" t="s">
        <v>4355</v>
      </c>
      <c r="I353" t="s">
        <v>4622</v>
      </c>
      <c r="J353" t="s">
        <v>4378</v>
      </c>
    </row>
    <row r="354" spans="1:11" x14ac:dyDescent="0.2">
      <c r="A354" s="1" t="s">
        <v>2020</v>
      </c>
      <c r="B354" s="1" t="s">
        <v>2723</v>
      </c>
      <c r="C354" s="1" t="str">
        <f>B354&amp;" "&amp;F354</f>
        <v xml:space="preserve">Waldron </v>
      </c>
      <c r="D354" s="1" t="str">
        <f>Table5[[#This Row],[Column5]]&amp;" "&amp;Table5[[#This Row],[Column7]]&amp;" "</f>
        <v xml:space="preserve">Ms. Joni </v>
      </c>
      <c r="E354" t="s">
        <v>4412</v>
      </c>
      <c r="G354" t="s">
        <v>4354</v>
      </c>
      <c r="I354" t="s">
        <v>4623</v>
      </c>
      <c r="J354" t="s">
        <v>4412</v>
      </c>
    </row>
    <row r="355" spans="1:11" x14ac:dyDescent="0.2">
      <c r="A355" s="1" t="s">
        <v>2019</v>
      </c>
      <c r="B355" s="1" t="s">
        <v>2467</v>
      </c>
      <c r="C355" s="1" t="str">
        <f>B355&amp;" "&amp;F355</f>
        <v xml:space="preserve">Meyer </v>
      </c>
      <c r="D355" s="1" t="str">
        <f>Table5[[#This Row],[Column5]]&amp;" "&amp;Table5[[#This Row],[Column7]]&amp;" "</f>
        <v xml:space="preserve">Mr. Colin </v>
      </c>
      <c r="G355" t="s">
        <v>4355</v>
      </c>
      <c r="I355" t="s">
        <v>4624</v>
      </c>
    </row>
    <row r="356" spans="1:11" x14ac:dyDescent="0.2">
      <c r="A356" s="1" t="s">
        <v>2018</v>
      </c>
      <c r="B356" s="1" t="s">
        <v>2724</v>
      </c>
      <c r="C356" s="1" t="str">
        <f>B356&amp;" "&amp;F356</f>
        <v xml:space="preserve">Stack </v>
      </c>
      <c r="D356" s="1" t="str">
        <f>Table5[[#This Row],[Column5]]&amp;" "&amp;Table5[[#This Row],[Column7]]&amp;" "</f>
        <v xml:space="preserve">Ms. Rachael </v>
      </c>
      <c r="G356" t="s">
        <v>4354</v>
      </c>
      <c r="I356" t="s">
        <v>4625</v>
      </c>
    </row>
    <row r="357" spans="1:11" x14ac:dyDescent="0.2">
      <c r="A357" s="1" t="s">
        <v>2017</v>
      </c>
      <c r="B357" s="1" t="s">
        <v>4626</v>
      </c>
      <c r="C357" s="1" t="str">
        <f>B357&amp;" "&amp;F357</f>
        <v>Sanchez Y</v>
      </c>
      <c r="D357" s="1" t="str">
        <f>Table5[[#This Row],[Column5]]&amp;" "&amp;Table5[[#This Row],[Column7]]&amp;" "</f>
        <v xml:space="preserve">Torres Ms. </v>
      </c>
      <c r="F357" t="s">
        <v>4568</v>
      </c>
      <c r="G357" t="s">
        <v>4627</v>
      </c>
      <c r="I357" t="s">
        <v>4354</v>
      </c>
      <c r="K357" t="s">
        <v>4628</v>
      </c>
    </row>
    <row r="358" spans="1:11" x14ac:dyDescent="0.2">
      <c r="A358" s="1" t="s">
        <v>2016</v>
      </c>
      <c r="B358" s="1" t="s">
        <v>2725</v>
      </c>
      <c r="C358" s="1" t="str">
        <f>B358&amp;" "&amp;F358</f>
        <v xml:space="preserve">Daniels </v>
      </c>
      <c r="D358" s="1" t="str">
        <f>Table5[[#This Row],[Column5]]&amp;" "&amp;Table5[[#This Row],[Column7]]&amp;" "</f>
        <v xml:space="preserve">Ms. Marie </v>
      </c>
      <c r="G358" t="s">
        <v>4354</v>
      </c>
      <c r="I358" t="s">
        <v>4629</v>
      </c>
    </row>
    <row r="359" spans="1:11" x14ac:dyDescent="0.2">
      <c r="A359" s="1" t="s">
        <v>2015</v>
      </c>
      <c r="B359" s="1" t="s">
        <v>2726</v>
      </c>
      <c r="C359" s="1" t="str">
        <f>B359&amp;" "&amp;F359</f>
        <v xml:space="preserve">Pepp </v>
      </c>
      <c r="D359" s="1" t="str">
        <f>Table5[[#This Row],[Column5]]&amp;" "&amp;Table5[[#This Row],[Column7]]&amp;" "</f>
        <v xml:space="preserve">Mr. Frank </v>
      </c>
      <c r="G359" t="s">
        <v>4355</v>
      </c>
      <c r="I359" t="s">
        <v>3756</v>
      </c>
    </row>
    <row r="360" spans="1:11" x14ac:dyDescent="0.2">
      <c r="A360" s="1" t="s">
        <v>2014</v>
      </c>
      <c r="B360" s="1" t="s">
        <v>2727</v>
      </c>
      <c r="C360" s="1" t="str">
        <f>B360&amp;" "&amp;F360</f>
        <v xml:space="preserve">Buechler </v>
      </c>
      <c r="D360" s="1" t="str">
        <f>Table5[[#This Row],[Column5]]&amp;" "&amp;Table5[[#This Row],[Column7]]&amp;" "</f>
        <v xml:space="preserve">Mr. Jeffry </v>
      </c>
      <c r="G360" t="s">
        <v>4355</v>
      </c>
      <c r="I360" t="s">
        <v>4630</v>
      </c>
    </row>
    <row r="361" spans="1:11" x14ac:dyDescent="0.2">
      <c r="A361" s="1" t="s">
        <v>2013</v>
      </c>
      <c r="B361" s="1" t="s">
        <v>2728</v>
      </c>
      <c r="C361" s="1" t="str">
        <f>B361&amp;" "&amp;F361</f>
        <v xml:space="preserve">Buenting </v>
      </c>
      <c r="D361" s="1" t="str">
        <f>Table5[[#This Row],[Column5]]&amp;" "&amp;Table5[[#This Row],[Column7]]&amp;" "</f>
        <v xml:space="preserve">Mr. Mike </v>
      </c>
      <c r="G361" t="s">
        <v>4355</v>
      </c>
      <c r="I361" t="s">
        <v>4631</v>
      </c>
    </row>
    <row r="362" spans="1:11" x14ac:dyDescent="0.2">
      <c r="A362" s="1" t="s">
        <v>2012</v>
      </c>
      <c r="B362" s="1" t="s">
        <v>2572</v>
      </c>
      <c r="C362" s="1" t="str">
        <f>B362&amp;" "&amp;F362</f>
        <v xml:space="preserve">Evans </v>
      </c>
      <c r="D362" s="1" t="str">
        <f>Table5[[#This Row],[Column5]]&amp;" "&amp;Table5[[#This Row],[Column7]]&amp;" "</f>
        <v xml:space="preserve">Mr. Rick </v>
      </c>
      <c r="G362" t="s">
        <v>4355</v>
      </c>
      <c r="I362" t="s">
        <v>4551</v>
      </c>
    </row>
    <row r="363" spans="1:11" x14ac:dyDescent="0.2">
      <c r="A363" s="1" t="s">
        <v>2011</v>
      </c>
      <c r="B363" s="1" t="s">
        <v>2729</v>
      </c>
      <c r="C363" s="1" t="str">
        <f>B363&amp;" "&amp;F363</f>
        <v xml:space="preserve">Arcand </v>
      </c>
      <c r="D363" s="1" t="str">
        <f>Table5[[#This Row],[Column5]]&amp;" "&amp;Table5[[#This Row],[Column7]]&amp;" "</f>
        <v xml:space="preserve">Mr. Pierre-Michel </v>
      </c>
      <c r="G363" t="s">
        <v>4355</v>
      </c>
      <c r="I363" t="s">
        <v>4632</v>
      </c>
    </row>
    <row r="364" spans="1:11" x14ac:dyDescent="0.2">
      <c r="A364" s="1" t="s">
        <v>2010</v>
      </c>
      <c r="B364" s="1" t="s">
        <v>2730</v>
      </c>
      <c r="C364" s="1" t="str">
        <f>B364&amp;" "&amp;F364</f>
        <v xml:space="preserve">Kesack </v>
      </c>
      <c r="D364" s="1" t="str">
        <f>Table5[[#This Row],[Column5]]&amp;" "&amp;Table5[[#This Row],[Column7]]&amp;" "</f>
        <v xml:space="preserve">Mr. Daniel </v>
      </c>
      <c r="G364" t="s">
        <v>4355</v>
      </c>
      <c r="I364" t="s">
        <v>4429</v>
      </c>
    </row>
    <row r="365" spans="1:11" x14ac:dyDescent="0.2">
      <c r="A365" s="1" t="s">
        <v>2009</v>
      </c>
      <c r="B365" s="1" t="s">
        <v>2731</v>
      </c>
      <c r="C365" s="1" t="str">
        <f>B365&amp;" "&amp;F365</f>
        <v xml:space="preserve">Post </v>
      </c>
      <c r="D365" s="1" t="str">
        <f>Table5[[#This Row],[Column5]]&amp;" "&amp;Table5[[#This Row],[Column7]]&amp;" "</f>
        <v xml:space="preserve">Mr. Brian </v>
      </c>
      <c r="E365" t="s">
        <v>4401</v>
      </c>
      <c r="G365" t="s">
        <v>4355</v>
      </c>
      <c r="I365" t="s">
        <v>3913</v>
      </c>
      <c r="J365" t="s">
        <v>4401</v>
      </c>
    </row>
    <row r="366" spans="1:11" x14ac:dyDescent="0.2">
      <c r="A366" s="1" t="s">
        <v>2008</v>
      </c>
      <c r="B366" s="1" t="s">
        <v>2732</v>
      </c>
      <c r="C366" s="1" t="str">
        <f>B366&amp;" "&amp;F366</f>
        <v xml:space="preserve">Dunne </v>
      </c>
      <c r="D366" s="1" t="str">
        <f>Table5[[#This Row],[Column5]]&amp;" "&amp;Table5[[#This Row],[Column7]]&amp;" "</f>
        <v xml:space="preserve">Ms. Morgan </v>
      </c>
      <c r="E366" t="s">
        <v>4375</v>
      </c>
      <c r="G366" t="s">
        <v>4354</v>
      </c>
      <c r="I366" t="s">
        <v>3679</v>
      </c>
      <c r="J366" t="s">
        <v>4375</v>
      </c>
    </row>
    <row r="367" spans="1:11" x14ac:dyDescent="0.2">
      <c r="A367" s="1" t="s">
        <v>2007</v>
      </c>
      <c r="B367" s="1" t="s">
        <v>2733</v>
      </c>
      <c r="C367" s="1" t="str">
        <f>B367&amp;" "&amp;F367</f>
        <v xml:space="preserve">Kilel </v>
      </c>
      <c r="D367" s="1" t="str">
        <f>Table5[[#This Row],[Column5]]&amp;" "&amp;Table5[[#This Row],[Column7]]&amp;" "</f>
        <v xml:space="preserve">Ms. Caroline </v>
      </c>
      <c r="G367" t="s">
        <v>4354</v>
      </c>
      <c r="I367" t="s">
        <v>4633</v>
      </c>
    </row>
    <row r="368" spans="1:11" x14ac:dyDescent="0.2">
      <c r="A368" s="1" t="s">
        <v>2006</v>
      </c>
      <c r="B368" s="1" t="s">
        <v>2734</v>
      </c>
      <c r="C368" s="1" t="str">
        <f>B368&amp;" "&amp;F368</f>
        <v xml:space="preserve">Nicholson </v>
      </c>
      <c r="D368" s="1" t="str">
        <f>Table5[[#This Row],[Column5]]&amp;" "&amp;Table5[[#This Row],[Column7]]&amp;" "</f>
        <v xml:space="preserve">Mr. Drew </v>
      </c>
      <c r="E368" t="s">
        <v>4425</v>
      </c>
      <c r="G368" t="s">
        <v>4355</v>
      </c>
      <c r="I368" t="s">
        <v>4634</v>
      </c>
      <c r="J368" t="s">
        <v>4425</v>
      </c>
    </row>
    <row r="369" spans="1:10" x14ac:dyDescent="0.2">
      <c r="A369" s="1" t="s">
        <v>2005</v>
      </c>
      <c r="B369" s="1" t="s">
        <v>2735</v>
      </c>
      <c r="C369" s="1" t="str">
        <f>B369&amp;" "&amp;F369</f>
        <v xml:space="preserve">Susmann </v>
      </c>
      <c r="D369" s="1" t="str">
        <f>Table5[[#This Row],[Column5]]&amp;" "&amp;Table5[[#This Row],[Column7]]&amp;" "</f>
        <v xml:space="preserve">Mr. Austin </v>
      </c>
      <c r="E369" t="s">
        <v>4410</v>
      </c>
      <c r="G369" t="s">
        <v>4355</v>
      </c>
      <c r="I369" t="s">
        <v>4635</v>
      </c>
      <c r="J369" t="s">
        <v>4410</v>
      </c>
    </row>
    <row r="370" spans="1:10" x14ac:dyDescent="0.2">
      <c r="A370" s="1" t="s">
        <v>2004</v>
      </c>
      <c r="B370" s="1" t="s">
        <v>2736</v>
      </c>
      <c r="C370" s="1" t="str">
        <f>B370&amp;" "&amp;F370</f>
        <v xml:space="preserve">Harsh </v>
      </c>
      <c r="D370" s="1" t="str">
        <f>Table5[[#This Row],[Column5]]&amp;" "&amp;Table5[[#This Row],[Column7]]&amp;" "</f>
        <v xml:space="preserve">Ms. Berenice </v>
      </c>
      <c r="G370" t="s">
        <v>4354</v>
      </c>
      <c r="I370" t="s">
        <v>4636</v>
      </c>
    </row>
    <row r="371" spans="1:10" x14ac:dyDescent="0.2">
      <c r="A371" s="1" t="s">
        <v>2003</v>
      </c>
      <c r="B371" s="1" t="s">
        <v>2737</v>
      </c>
      <c r="C371" s="1" t="str">
        <f>B371&amp;" "&amp;F371</f>
        <v xml:space="preserve">Pocasangre </v>
      </c>
      <c r="D371" s="1" t="str">
        <f>Table5[[#This Row],[Column5]]&amp;" "&amp;Table5[[#This Row],[Column7]]&amp;" "</f>
        <v xml:space="preserve">Mr. Kenneth </v>
      </c>
      <c r="E371" t="s">
        <v>4437</v>
      </c>
      <c r="G371" t="s">
        <v>4355</v>
      </c>
      <c r="I371" t="s">
        <v>4637</v>
      </c>
      <c r="J371" t="s">
        <v>4437</v>
      </c>
    </row>
    <row r="372" spans="1:10" x14ac:dyDescent="0.2">
      <c r="A372" s="1" t="s">
        <v>2002</v>
      </c>
      <c r="B372" s="1" t="s">
        <v>4638</v>
      </c>
      <c r="C372" s="1" t="str">
        <f>B372&amp;" "&amp;F372</f>
        <v>Martinez Lopez</v>
      </c>
      <c r="D372" s="1" t="str">
        <f>Table5[[#This Row],[Column5]]&amp;" "&amp;Table5[[#This Row],[Column7]]&amp;" "</f>
        <v xml:space="preserve">  </v>
      </c>
      <c r="E372" t="s">
        <v>4639</v>
      </c>
      <c r="F372" t="s">
        <v>2590</v>
      </c>
      <c r="H372" t="s">
        <v>4355</v>
      </c>
      <c r="J372" t="s">
        <v>4639</v>
      </c>
    </row>
    <row r="373" spans="1:10" x14ac:dyDescent="0.2">
      <c r="A373" s="1" t="s">
        <v>2001</v>
      </c>
      <c r="B373" s="1" t="s">
        <v>2738</v>
      </c>
      <c r="C373" s="1" t="str">
        <f>B373&amp;" "&amp;F373</f>
        <v xml:space="preserve">Riegel </v>
      </c>
      <c r="D373" s="1" t="str">
        <f>Table5[[#This Row],[Column5]]&amp;" "&amp;Table5[[#This Row],[Column7]]&amp;" "</f>
        <v xml:space="preserve">Ms. Hadley </v>
      </c>
      <c r="E373" t="s">
        <v>4425</v>
      </c>
      <c r="G373" t="s">
        <v>4354</v>
      </c>
      <c r="I373" t="s">
        <v>4640</v>
      </c>
      <c r="J373" t="s">
        <v>4425</v>
      </c>
    </row>
    <row r="374" spans="1:10" x14ac:dyDescent="0.2">
      <c r="A374" s="1" t="s">
        <v>2000</v>
      </c>
      <c r="B374" s="1" t="s">
        <v>2739</v>
      </c>
      <c r="C374" s="1" t="str">
        <f>B374&amp;" "&amp;F374</f>
        <v xml:space="preserve">Monson </v>
      </c>
      <c r="D374" s="1" t="str">
        <f>Table5[[#This Row],[Column5]]&amp;" "&amp;Table5[[#This Row],[Column7]]&amp;" "</f>
        <v xml:space="preserve">Mr. Taylor </v>
      </c>
      <c r="G374" t="s">
        <v>4355</v>
      </c>
      <c r="I374" t="s">
        <v>3108</v>
      </c>
    </row>
    <row r="375" spans="1:10" x14ac:dyDescent="0.2">
      <c r="A375" s="1" t="s">
        <v>1999</v>
      </c>
      <c r="B375" s="1" t="s">
        <v>2740</v>
      </c>
      <c r="C375" s="1" t="str">
        <f>B375&amp;" "&amp;F375</f>
        <v xml:space="preserve">Klubben </v>
      </c>
      <c r="D375" s="1" t="str">
        <f>Table5[[#This Row],[Column5]]&amp;" "&amp;Table5[[#This Row],[Column7]]&amp;" "</f>
        <v xml:space="preserve">Ms. Tenielle </v>
      </c>
      <c r="E375" t="s">
        <v>4403</v>
      </c>
      <c r="G375" t="s">
        <v>4354</v>
      </c>
      <c r="I375" t="s">
        <v>4641</v>
      </c>
      <c r="J375" t="s">
        <v>4403</v>
      </c>
    </row>
    <row r="376" spans="1:10" x14ac:dyDescent="0.2">
      <c r="A376" s="1" t="s">
        <v>1998</v>
      </c>
      <c r="B376" s="1" t="s">
        <v>2741</v>
      </c>
      <c r="C376" s="1" t="str">
        <f>B376&amp;" "&amp;F376</f>
        <v xml:space="preserve">Mascaro </v>
      </c>
      <c r="D376" s="1" t="str">
        <f>Table5[[#This Row],[Column5]]&amp;" "&amp;Table5[[#This Row],[Column7]]&amp;" "</f>
        <v xml:space="preserve">Ms. Andrea </v>
      </c>
      <c r="G376" t="s">
        <v>4354</v>
      </c>
      <c r="I376" t="s">
        <v>4370</v>
      </c>
    </row>
    <row r="377" spans="1:10" x14ac:dyDescent="0.2">
      <c r="A377" s="1" t="s">
        <v>1997</v>
      </c>
      <c r="B377" s="1" t="s">
        <v>2742</v>
      </c>
      <c r="C377" s="1" t="str">
        <f>B377&amp;" "&amp;F377</f>
        <v xml:space="preserve">Norvell </v>
      </c>
      <c r="D377" s="1" t="str">
        <f>Table5[[#This Row],[Column5]]&amp;" "&amp;Table5[[#This Row],[Column7]]&amp;" "</f>
        <v xml:space="preserve">Ms. Nora </v>
      </c>
      <c r="E377" t="s">
        <v>4474</v>
      </c>
      <c r="G377" t="s">
        <v>4354</v>
      </c>
      <c r="I377" t="s">
        <v>4642</v>
      </c>
      <c r="J377" t="s">
        <v>4474</v>
      </c>
    </row>
    <row r="378" spans="1:10" x14ac:dyDescent="0.2">
      <c r="A378" s="1" t="s">
        <v>1996</v>
      </c>
      <c r="B378" s="1" t="s">
        <v>2743</v>
      </c>
      <c r="C378" s="1" t="str">
        <f>B378&amp;" "&amp;F378</f>
        <v xml:space="preserve">Ornelas </v>
      </c>
      <c r="D378" s="1" t="str">
        <f>Table5[[#This Row],[Column5]]&amp;" "&amp;Table5[[#This Row],[Column7]]&amp;" "</f>
        <v xml:space="preserve">Mr. Zachary </v>
      </c>
      <c r="G378" t="s">
        <v>4355</v>
      </c>
      <c r="I378" t="s">
        <v>4643</v>
      </c>
    </row>
    <row r="379" spans="1:10" x14ac:dyDescent="0.2">
      <c r="A379" s="1" t="s">
        <v>1995</v>
      </c>
      <c r="B379" s="1" t="s">
        <v>2744</v>
      </c>
      <c r="C379" s="1" t="str">
        <f>B379&amp;" "&amp;F379</f>
        <v xml:space="preserve">Fitzpatrick </v>
      </c>
      <c r="D379" s="1" t="str">
        <f>Table5[[#This Row],[Column5]]&amp;" "&amp;Table5[[#This Row],[Column7]]&amp;" "</f>
        <v xml:space="preserve">Mr. Michael </v>
      </c>
      <c r="G379" t="s">
        <v>4355</v>
      </c>
      <c r="I379" t="s">
        <v>4501</v>
      </c>
    </row>
    <row r="380" spans="1:10" x14ac:dyDescent="0.2">
      <c r="A380" s="1" t="s">
        <v>1994</v>
      </c>
      <c r="B380" s="1" t="s">
        <v>2745</v>
      </c>
      <c r="C380" s="1" t="str">
        <f>B380&amp;" "&amp;F380</f>
        <v xml:space="preserve">Bloomquist </v>
      </c>
      <c r="D380" s="1" t="str">
        <f>Table5[[#This Row],[Column5]]&amp;" "&amp;Table5[[#This Row],[Column7]]&amp;" "</f>
        <v xml:space="preserve">Ms. Alyssa </v>
      </c>
      <c r="E380" t="s">
        <v>4491</v>
      </c>
      <c r="G380" t="s">
        <v>4354</v>
      </c>
      <c r="I380" t="s">
        <v>4644</v>
      </c>
      <c r="J380" t="s">
        <v>4491</v>
      </c>
    </row>
    <row r="381" spans="1:10" x14ac:dyDescent="0.2">
      <c r="A381" s="1" t="s">
        <v>1993</v>
      </c>
      <c r="B381" s="1" t="s">
        <v>2746</v>
      </c>
      <c r="C381" s="1" t="str">
        <f>B381&amp;" "&amp;F381</f>
        <v xml:space="preserve">Wick </v>
      </c>
      <c r="D381" s="1" t="str">
        <f>Table5[[#This Row],[Column5]]&amp;" "&amp;Table5[[#This Row],[Column7]]&amp;" "</f>
        <v xml:space="preserve">Ms. Heather </v>
      </c>
      <c r="G381" t="s">
        <v>4354</v>
      </c>
      <c r="I381" t="s">
        <v>4534</v>
      </c>
    </row>
    <row r="382" spans="1:10" x14ac:dyDescent="0.2">
      <c r="A382" s="1" t="s">
        <v>1992</v>
      </c>
      <c r="B382" s="1" t="s">
        <v>2747</v>
      </c>
      <c r="C382" s="1" t="str">
        <f>B382&amp;" "&amp;F382</f>
        <v xml:space="preserve">Zappala </v>
      </c>
      <c r="D382" s="1" t="str">
        <f>Table5[[#This Row],[Column5]]&amp;" "&amp;Table5[[#This Row],[Column7]]&amp;" "</f>
        <v xml:space="preserve">Mr. Dante </v>
      </c>
      <c r="G382" t="s">
        <v>4355</v>
      </c>
      <c r="I382" t="s">
        <v>4645</v>
      </c>
    </row>
    <row r="383" spans="1:10" x14ac:dyDescent="0.2">
      <c r="A383" s="1" t="s">
        <v>1991</v>
      </c>
      <c r="B383" s="1" t="s">
        <v>2748</v>
      </c>
      <c r="C383" s="1" t="str">
        <f>B383&amp;" "&amp;F383</f>
        <v xml:space="preserve">Earle </v>
      </c>
      <c r="D383" s="1" t="str">
        <f>Table5[[#This Row],[Column5]]&amp;" "&amp;Table5[[#This Row],[Column7]]&amp;" "</f>
        <v xml:space="preserve">Ms. Sara </v>
      </c>
      <c r="E383" t="s">
        <v>4542</v>
      </c>
      <c r="G383" t="s">
        <v>4354</v>
      </c>
      <c r="I383" t="s">
        <v>4485</v>
      </c>
      <c r="J383" t="s">
        <v>4542</v>
      </c>
    </row>
    <row r="384" spans="1:10" x14ac:dyDescent="0.2">
      <c r="A384" s="1" t="s">
        <v>1990</v>
      </c>
      <c r="B384" s="1" t="s">
        <v>2749</v>
      </c>
      <c r="C384" s="1" t="str">
        <f>B384&amp;" "&amp;F384</f>
        <v xml:space="preserve">Majewski </v>
      </c>
      <c r="D384" s="1" t="str">
        <f>Table5[[#This Row],[Column5]]&amp;" "&amp;Table5[[#This Row],[Column7]]&amp;" "</f>
        <v xml:space="preserve">Mr. Scott </v>
      </c>
      <c r="G384" t="s">
        <v>4355</v>
      </c>
      <c r="I384" t="s">
        <v>2950</v>
      </c>
    </row>
    <row r="385" spans="1:10" x14ac:dyDescent="0.2">
      <c r="A385" s="1" t="s">
        <v>1989</v>
      </c>
      <c r="B385" s="1" t="s">
        <v>2750</v>
      </c>
      <c r="C385" s="1" t="str">
        <f>B385&amp;" "&amp;F385</f>
        <v xml:space="preserve">Apfelbaum </v>
      </c>
      <c r="D385" s="1" t="str">
        <f>Table5[[#This Row],[Column5]]&amp;" "&amp;Table5[[#This Row],[Column7]]&amp;" "</f>
        <v xml:space="preserve">Mr. Sean </v>
      </c>
      <c r="G385" t="s">
        <v>4355</v>
      </c>
      <c r="I385" t="s">
        <v>4559</v>
      </c>
    </row>
    <row r="386" spans="1:10" x14ac:dyDescent="0.2">
      <c r="A386" s="1" t="s">
        <v>1988</v>
      </c>
      <c r="B386" s="1" t="s">
        <v>2751</v>
      </c>
      <c r="C386" s="1" t="str">
        <f>B386&amp;" "&amp;F386</f>
        <v xml:space="preserve">Graham </v>
      </c>
      <c r="D386" s="1" t="str">
        <f>Table5[[#This Row],[Column5]]&amp;" "&amp;Table5[[#This Row],[Column7]]&amp;" "</f>
        <v xml:space="preserve">Ms. Danielle </v>
      </c>
      <c r="G386" t="s">
        <v>4354</v>
      </c>
      <c r="I386" t="s">
        <v>4439</v>
      </c>
    </row>
    <row r="387" spans="1:10" x14ac:dyDescent="0.2">
      <c r="A387" s="1" t="s">
        <v>1987</v>
      </c>
      <c r="B387" s="1" t="s">
        <v>2752</v>
      </c>
      <c r="C387" s="1" t="str">
        <f>B387&amp;" "&amp;F387</f>
        <v xml:space="preserve">Whitacre </v>
      </c>
      <c r="D387" s="1" t="str">
        <f>Table5[[#This Row],[Column5]]&amp;" "&amp;Table5[[#This Row],[Column7]]&amp;" "</f>
        <v xml:space="preserve">Mr. Andrew </v>
      </c>
      <c r="E387" t="s">
        <v>4398</v>
      </c>
      <c r="G387" t="s">
        <v>4355</v>
      </c>
      <c r="I387" t="s">
        <v>3889</v>
      </c>
      <c r="J387" t="s">
        <v>4398</v>
      </c>
    </row>
    <row r="388" spans="1:10" x14ac:dyDescent="0.2">
      <c r="A388" s="1" t="s">
        <v>1986</v>
      </c>
      <c r="B388" s="1" t="s">
        <v>2753</v>
      </c>
      <c r="C388" s="1" t="str">
        <f>B388&amp;" "&amp;F388</f>
        <v xml:space="preserve">Wegener </v>
      </c>
      <c r="D388" s="1" t="str">
        <f>Table5[[#This Row],[Column5]]&amp;" "&amp;Table5[[#This Row],[Column7]]&amp;" "</f>
        <v xml:space="preserve">Mr. Joel </v>
      </c>
      <c r="E388" t="s">
        <v>4357</v>
      </c>
      <c r="G388" t="s">
        <v>4355</v>
      </c>
      <c r="I388" t="s">
        <v>4646</v>
      </c>
      <c r="J388" t="s">
        <v>4357</v>
      </c>
    </row>
    <row r="389" spans="1:10" x14ac:dyDescent="0.2">
      <c r="A389" s="1" t="s">
        <v>1985</v>
      </c>
      <c r="B389" s="1" t="s">
        <v>2754</v>
      </c>
      <c r="C389" s="1" t="str">
        <f>B389&amp;" "&amp;F389</f>
        <v xml:space="preserve">Collie </v>
      </c>
      <c r="D389" s="1" t="str">
        <f>Table5[[#This Row],[Column5]]&amp;" "&amp;Table5[[#This Row],[Column7]]&amp;" "</f>
        <v xml:space="preserve">Ms. Michelle </v>
      </c>
      <c r="G389" t="s">
        <v>4354</v>
      </c>
      <c r="I389" t="s">
        <v>4647</v>
      </c>
    </row>
    <row r="390" spans="1:10" x14ac:dyDescent="0.2">
      <c r="A390" s="1" t="s">
        <v>1984</v>
      </c>
      <c r="B390" s="1" t="s">
        <v>2755</v>
      </c>
      <c r="C390" s="1" t="str">
        <f>B390&amp;" "&amp;F390</f>
        <v xml:space="preserve">Murphy </v>
      </c>
      <c r="D390" s="1" t="str">
        <f>Table5[[#This Row],[Column5]]&amp;" "&amp;Table5[[#This Row],[Column7]]&amp;" "</f>
        <v xml:space="preserve">Mr. Michael </v>
      </c>
      <c r="E390" t="s">
        <v>4395</v>
      </c>
      <c r="G390" t="s">
        <v>4355</v>
      </c>
      <c r="I390" t="s">
        <v>4501</v>
      </c>
      <c r="J390" t="s">
        <v>4395</v>
      </c>
    </row>
    <row r="391" spans="1:10" x14ac:dyDescent="0.2">
      <c r="A391" s="1" t="s">
        <v>1983</v>
      </c>
      <c r="B391" s="1" t="s">
        <v>2756</v>
      </c>
      <c r="C391" s="1" t="str">
        <f>B391&amp;" "&amp;F391</f>
        <v xml:space="preserve">Butters </v>
      </c>
      <c r="D391" s="1" t="str">
        <f>Table5[[#This Row],[Column5]]&amp;" "&amp;Table5[[#This Row],[Column7]]&amp;" "</f>
        <v xml:space="preserve">Ms. Nikki </v>
      </c>
      <c r="G391" t="s">
        <v>4354</v>
      </c>
      <c r="I391" t="s">
        <v>4598</v>
      </c>
    </row>
    <row r="392" spans="1:10" x14ac:dyDescent="0.2">
      <c r="A392" s="1" t="s">
        <v>1982</v>
      </c>
      <c r="B392" s="1" t="s">
        <v>2757</v>
      </c>
      <c r="C392" s="1" t="str">
        <f>B392&amp;" "&amp;F392</f>
        <v xml:space="preserve">Cook </v>
      </c>
      <c r="D392" s="1" t="str">
        <f>Table5[[#This Row],[Column5]]&amp;" "&amp;Table5[[#This Row],[Column7]]&amp;" "</f>
        <v xml:space="preserve">Ms. Summer </v>
      </c>
      <c r="E392" t="s">
        <v>4362</v>
      </c>
      <c r="G392" t="s">
        <v>4354</v>
      </c>
      <c r="I392" t="s">
        <v>4648</v>
      </c>
      <c r="J392" t="s">
        <v>4362</v>
      </c>
    </row>
    <row r="393" spans="1:10" x14ac:dyDescent="0.2">
      <c r="A393" s="1" t="s">
        <v>1981</v>
      </c>
      <c r="B393" s="1" t="s">
        <v>2758</v>
      </c>
      <c r="C393" s="1" t="str">
        <f>B393&amp;" "&amp;F393</f>
        <v xml:space="preserve">Breen </v>
      </c>
      <c r="D393" s="1" t="str">
        <f>Table5[[#This Row],[Column5]]&amp;" "&amp;Table5[[#This Row],[Column7]]&amp;" "</f>
        <v xml:space="preserve">Mr. Edward </v>
      </c>
      <c r="G393" t="s">
        <v>4355</v>
      </c>
      <c r="I393" t="s">
        <v>4649</v>
      </c>
    </row>
    <row r="394" spans="1:10" x14ac:dyDescent="0.2">
      <c r="A394" s="1" t="s">
        <v>1980</v>
      </c>
      <c r="B394" s="1" t="s">
        <v>2759</v>
      </c>
      <c r="C394" s="1" t="str">
        <f>B394&amp;" "&amp;F394</f>
        <v xml:space="preserve">Fitzsimons </v>
      </c>
      <c r="D394" s="1" t="str">
        <f>Table5[[#This Row],[Column5]]&amp;" "&amp;Table5[[#This Row],[Column7]]&amp;" "</f>
        <v xml:space="preserve">Mr. Ryan </v>
      </c>
      <c r="G394" t="s">
        <v>4355</v>
      </c>
      <c r="I394" t="s">
        <v>2847</v>
      </c>
    </row>
    <row r="395" spans="1:10" x14ac:dyDescent="0.2">
      <c r="A395" s="1" t="s">
        <v>1979</v>
      </c>
      <c r="B395" s="1" t="s">
        <v>2760</v>
      </c>
      <c r="C395" s="1" t="str">
        <f>B395&amp;" "&amp;F395</f>
        <v xml:space="preserve">Houle </v>
      </c>
      <c r="D395" s="1" t="str">
        <f>Table5[[#This Row],[Column5]]&amp;" "&amp;Table5[[#This Row],[Column7]]&amp;" "</f>
        <v xml:space="preserve">Ms. Kacee </v>
      </c>
      <c r="G395" t="s">
        <v>4354</v>
      </c>
      <c r="I395" t="s">
        <v>4650</v>
      </c>
    </row>
    <row r="396" spans="1:10" x14ac:dyDescent="0.2">
      <c r="A396" s="1" t="s">
        <v>1978</v>
      </c>
      <c r="B396" s="1" t="s">
        <v>2588</v>
      </c>
      <c r="C396" s="1" t="str">
        <f>B396&amp;" "&amp;F396</f>
        <v xml:space="preserve">Woodward </v>
      </c>
      <c r="D396" s="1" t="str">
        <f>Table5[[#This Row],[Column5]]&amp;" "&amp;Table5[[#This Row],[Column7]]&amp;" "</f>
        <v xml:space="preserve">Mr. Dave </v>
      </c>
      <c r="G396" t="s">
        <v>4355</v>
      </c>
      <c r="I396" t="s">
        <v>4651</v>
      </c>
    </row>
    <row r="397" spans="1:10" x14ac:dyDescent="0.2">
      <c r="A397" s="1" t="s">
        <v>1977</v>
      </c>
      <c r="B397" s="1" t="s">
        <v>2761</v>
      </c>
      <c r="C397" s="1" t="str">
        <f>B397&amp;" "&amp;F397</f>
        <v xml:space="preserve">Ray </v>
      </c>
      <c r="D397" s="1" t="str">
        <f>Table5[[#This Row],[Column5]]&amp;" "&amp;Table5[[#This Row],[Column7]]&amp;" "</f>
        <v xml:space="preserve">Ms. Maryanna </v>
      </c>
      <c r="G397" t="s">
        <v>4354</v>
      </c>
      <c r="I397" t="s">
        <v>4652</v>
      </c>
    </row>
    <row r="398" spans="1:10" x14ac:dyDescent="0.2">
      <c r="A398" s="1" t="s">
        <v>1976</v>
      </c>
      <c r="B398" s="1" t="s">
        <v>2762</v>
      </c>
      <c r="C398" s="1" t="str">
        <f>B398&amp;" "&amp;F398</f>
        <v xml:space="preserve">Jennings </v>
      </c>
      <c r="D398" s="1" t="str">
        <f>Table5[[#This Row],[Column5]]&amp;" "&amp;Table5[[#This Row],[Column7]]&amp;" "</f>
        <v xml:space="preserve">Ms. Jessica </v>
      </c>
      <c r="E398" t="s">
        <v>4405</v>
      </c>
      <c r="G398" t="s">
        <v>4354</v>
      </c>
      <c r="I398" t="s">
        <v>4456</v>
      </c>
      <c r="J398" t="s">
        <v>4405</v>
      </c>
    </row>
    <row r="399" spans="1:10" x14ac:dyDescent="0.2">
      <c r="A399" s="1" t="s">
        <v>1975</v>
      </c>
      <c r="B399" s="1" t="s">
        <v>2763</v>
      </c>
      <c r="C399" s="1" t="str">
        <f>B399&amp;" "&amp;F399</f>
        <v xml:space="preserve">Fuller </v>
      </c>
      <c r="D399" s="1" t="str">
        <f>Table5[[#This Row],[Column5]]&amp;" "&amp;Table5[[#This Row],[Column7]]&amp;" "</f>
        <v xml:space="preserve">Ms. Deanna </v>
      </c>
      <c r="G399" t="s">
        <v>4354</v>
      </c>
      <c r="I399" t="s">
        <v>4653</v>
      </c>
    </row>
    <row r="400" spans="1:10" x14ac:dyDescent="0.2">
      <c r="A400" s="1" t="s">
        <v>1974</v>
      </c>
      <c r="B400" s="1" t="s">
        <v>2764</v>
      </c>
      <c r="C400" s="1" t="str">
        <f>B400&amp;" "&amp;F400</f>
        <v xml:space="preserve">Lovisek </v>
      </c>
      <c r="D400" s="1" t="str">
        <f>Table5[[#This Row],[Column5]]&amp;" "&amp;Table5[[#This Row],[Column7]]&amp;" "</f>
        <v xml:space="preserve">Mr. Peter </v>
      </c>
      <c r="G400" t="s">
        <v>4355</v>
      </c>
      <c r="I400" t="s">
        <v>4565</v>
      </c>
    </row>
    <row r="401" spans="1:10" x14ac:dyDescent="0.2">
      <c r="A401" s="1" t="s">
        <v>1973</v>
      </c>
      <c r="B401" s="1" t="s">
        <v>2765</v>
      </c>
      <c r="C401" s="1" t="str">
        <f>B401&amp;" "&amp;F401</f>
        <v xml:space="preserve">Painter </v>
      </c>
      <c r="D401" s="1" t="str">
        <f>Table5[[#This Row],[Column5]]&amp;" "&amp;Table5[[#This Row],[Column7]]&amp;" "</f>
        <v xml:space="preserve">Ms. Rebecca </v>
      </c>
      <c r="G401" t="s">
        <v>4354</v>
      </c>
      <c r="I401" t="s">
        <v>4447</v>
      </c>
    </row>
    <row r="402" spans="1:10" x14ac:dyDescent="0.2">
      <c r="A402" s="1" t="s">
        <v>1972</v>
      </c>
      <c r="B402" s="1" t="s">
        <v>2766</v>
      </c>
      <c r="C402" s="1" t="str">
        <f>B402&amp;" "&amp;F402</f>
        <v xml:space="preserve">Edwards </v>
      </c>
      <c r="D402" s="1" t="str">
        <f>Table5[[#This Row],[Column5]]&amp;" "&amp;Table5[[#This Row],[Column7]]&amp;" "</f>
        <v xml:space="preserve">Ms. Elizabeth </v>
      </c>
      <c r="E402" t="s">
        <v>4375</v>
      </c>
      <c r="G402" t="s">
        <v>4354</v>
      </c>
      <c r="I402" t="s">
        <v>4480</v>
      </c>
      <c r="J402" t="s">
        <v>4375</v>
      </c>
    </row>
    <row r="403" spans="1:10" x14ac:dyDescent="0.2">
      <c r="A403" s="1" t="s">
        <v>1971</v>
      </c>
      <c r="B403" s="1" t="s">
        <v>2767</v>
      </c>
      <c r="C403" s="1" t="str">
        <f>B403&amp;" "&amp;F403</f>
        <v xml:space="preserve">Liebl </v>
      </c>
      <c r="D403" s="1" t="str">
        <f>Table5[[#This Row],[Column5]]&amp;" "&amp;Table5[[#This Row],[Column7]]&amp;" "</f>
        <v xml:space="preserve">Mr. Gregory </v>
      </c>
      <c r="G403" t="s">
        <v>4355</v>
      </c>
      <c r="I403" t="s">
        <v>4654</v>
      </c>
    </row>
    <row r="404" spans="1:10" x14ac:dyDescent="0.2">
      <c r="A404" s="1" t="s">
        <v>1970</v>
      </c>
      <c r="B404" s="1" t="s">
        <v>2768</v>
      </c>
      <c r="C404" s="1" t="str">
        <f>B404&amp;" "&amp;F404</f>
        <v xml:space="preserve">Kasabian-Larson </v>
      </c>
      <c r="D404" s="1" t="str">
        <f>Table5[[#This Row],[Column5]]&amp;" "&amp;Table5[[#This Row],[Column7]]&amp;" "</f>
        <v xml:space="preserve">Ms. Sarah </v>
      </c>
      <c r="E404" t="s">
        <v>4542</v>
      </c>
      <c r="G404" t="s">
        <v>4354</v>
      </c>
      <c r="I404" t="s">
        <v>4530</v>
      </c>
      <c r="J404" t="s">
        <v>4542</v>
      </c>
    </row>
    <row r="405" spans="1:10" x14ac:dyDescent="0.2">
      <c r="A405" s="1" t="s">
        <v>1969</v>
      </c>
      <c r="B405" s="1" t="s">
        <v>2769</v>
      </c>
      <c r="C405" s="1" t="str">
        <f>B405&amp;" "&amp;F405</f>
        <v xml:space="preserve">Creamer </v>
      </c>
      <c r="D405" s="1" t="str">
        <f>Table5[[#This Row],[Column5]]&amp;" "&amp;Table5[[#This Row],[Column7]]&amp;" "</f>
        <v xml:space="preserve">Ms. Anne </v>
      </c>
      <c r="E405" t="s">
        <v>4656</v>
      </c>
      <c r="G405" t="s">
        <v>4354</v>
      </c>
      <c r="I405" t="s">
        <v>4655</v>
      </c>
      <c r="J405" t="s">
        <v>4656</v>
      </c>
    </row>
    <row r="406" spans="1:10" x14ac:dyDescent="0.2">
      <c r="A406" s="1" t="s">
        <v>1968</v>
      </c>
      <c r="B406" s="1" t="s">
        <v>2770</v>
      </c>
      <c r="C406" s="1" t="str">
        <f>B406&amp;" "&amp;F406</f>
        <v xml:space="preserve">Kimbel </v>
      </c>
      <c r="D406" s="1" t="str">
        <f>Table5[[#This Row],[Column5]]&amp;" "&amp;Table5[[#This Row],[Column7]]&amp;" "</f>
        <v xml:space="preserve">Mr. Christopher </v>
      </c>
      <c r="E406" t="s">
        <v>4500</v>
      </c>
      <c r="G406" t="s">
        <v>4355</v>
      </c>
      <c r="I406" t="s">
        <v>4538</v>
      </c>
      <c r="J406" t="s">
        <v>4500</v>
      </c>
    </row>
    <row r="407" spans="1:10" x14ac:dyDescent="0.2">
      <c r="A407" s="1" t="s">
        <v>1967</v>
      </c>
      <c r="B407" s="1" t="s">
        <v>2771</v>
      </c>
      <c r="C407" s="1" t="str">
        <f>B407&amp;" "&amp;F407</f>
        <v xml:space="preserve">Livensparger </v>
      </c>
      <c r="D407" s="1" t="str">
        <f>Table5[[#This Row],[Column5]]&amp;" "&amp;Table5[[#This Row],[Column7]]&amp;" "</f>
        <v xml:space="preserve">Mr. Elliot </v>
      </c>
      <c r="G407" t="s">
        <v>4355</v>
      </c>
      <c r="I407" t="s">
        <v>4657</v>
      </c>
    </row>
    <row r="408" spans="1:10" x14ac:dyDescent="0.2">
      <c r="A408" s="1" t="s">
        <v>1966</v>
      </c>
      <c r="B408" s="1" t="s">
        <v>2772</v>
      </c>
      <c r="C408" s="1" t="str">
        <f>B408&amp;" "&amp;F408</f>
        <v xml:space="preserve">Grange </v>
      </c>
      <c r="D408" s="1" t="str">
        <f>Table5[[#This Row],[Column5]]&amp;" "&amp;Table5[[#This Row],[Column7]]&amp;" "</f>
        <v xml:space="preserve">Mr. Christopher </v>
      </c>
      <c r="E408" t="s">
        <v>4398</v>
      </c>
      <c r="G408" t="s">
        <v>4355</v>
      </c>
      <c r="I408" t="s">
        <v>4538</v>
      </c>
      <c r="J408" t="s">
        <v>4398</v>
      </c>
    </row>
    <row r="409" spans="1:10" x14ac:dyDescent="0.2">
      <c r="A409" s="1" t="s">
        <v>1965</v>
      </c>
      <c r="B409" s="1" t="s">
        <v>2773</v>
      </c>
      <c r="C409" s="1" t="str">
        <f>B409&amp;" "&amp;F409</f>
        <v xml:space="preserve">Nunlist </v>
      </c>
      <c r="D409" s="1" t="str">
        <f>Table5[[#This Row],[Column5]]&amp;" "&amp;Table5[[#This Row],[Column7]]&amp;" "</f>
        <v xml:space="preserve">Mr. Corey </v>
      </c>
      <c r="G409" t="s">
        <v>4355</v>
      </c>
      <c r="I409" t="s">
        <v>4658</v>
      </c>
    </row>
    <row r="410" spans="1:10" x14ac:dyDescent="0.2">
      <c r="A410" s="1" t="s">
        <v>1964</v>
      </c>
      <c r="B410" s="1" t="s">
        <v>2774</v>
      </c>
      <c r="C410" s="1" t="str">
        <f>B410&amp;" "&amp;F410</f>
        <v xml:space="preserve">Cutter </v>
      </c>
      <c r="D410" s="1" t="str">
        <f>Table5[[#This Row],[Column5]]&amp;" "&amp;Table5[[#This Row],[Column7]]&amp;" "</f>
        <v xml:space="preserve">Mr. Patrick </v>
      </c>
      <c r="E410" t="s">
        <v>4398</v>
      </c>
      <c r="G410" t="s">
        <v>4355</v>
      </c>
      <c r="I410" t="s">
        <v>3501</v>
      </c>
      <c r="J410" t="s">
        <v>4398</v>
      </c>
    </row>
    <row r="411" spans="1:10" x14ac:dyDescent="0.2">
      <c r="A411" s="1" t="s">
        <v>1963</v>
      </c>
      <c r="B411" s="1" t="s">
        <v>2775</v>
      </c>
      <c r="C411" s="1" t="str">
        <f>B411&amp;" "&amp;F411</f>
        <v xml:space="preserve">Martin </v>
      </c>
      <c r="D411" s="1" t="str">
        <f>Table5[[#This Row],[Column5]]&amp;" "&amp;Table5[[#This Row],[Column7]]&amp;" "</f>
        <v xml:space="preserve">Mr. Anthony </v>
      </c>
      <c r="E411" t="s">
        <v>4398</v>
      </c>
      <c r="G411" t="s">
        <v>4355</v>
      </c>
      <c r="I411" t="s">
        <v>3932</v>
      </c>
      <c r="J411" t="s">
        <v>4398</v>
      </c>
    </row>
    <row r="412" spans="1:10" x14ac:dyDescent="0.2">
      <c r="A412" s="1" t="s">
        <v>1962</v>
      </c>
      <c r="B412" s="1" t="s">
        <v>2776</v>
      </c>
      <c r="C412" s="1" t="str">
        <f>B412&amp;" "&amp;F412</f>
        <v xml:space="preserve">Cooney </v>
      </c>
      <c r="D412" s="1" t="str">
        <f>Table5[[#This Row],[Column5]]&amp;" "&amp;Table5[[#This Row],[Column7]]&amp;" "</f>
        <v xml:space="preserve">Ms. Melissa </v>
      </c>
      <c r="G412" t="s">
        <v>4354</v>
      </c>
      <c r="I412" t="s">
        <v>4413</v>
      </c>
    </row>
    <row r="413" spans="1:10" x14ac:dyDescent="0.2">
      <c r="A413" s="1" t="s">
        <v>1961</v>
      </c>
      <c r="B413" s="1" t="s">
        <v>2777</v>
      </c>
      <c r="C413" s="1" t="str">
        <f>B413&amp;" "&amp;F413</f>
        <v xml:space="preserve">Bier </v>
      </c>
      <c r="D413" s="1" t="str">
        <f>Table5[[#This Row],[Column5]]&amp;" "&amp;Table5[[#This Row],[Column7]]&amp;" "</f>
        <v xml:space="preserve">Ms. Raven </v>
      </c>
      <c r="G413" t="s">
        <v>4354</v>
      </c>
      <c r="I413" t="s">
        <v>4659</v>
      </c>
    </row>
    <row r="414" spans="1:10" x14ac:dyDescent="0.2">
      <c r="A414" s="1" t="s">
        <v>1960</v>
      </c>
      <c r="B414" s="1" t="s">
        <v>2778</v>
      </c>
      <c r="C414" s="1" t="str">
        <f>B414&amp;" "&amp;F414</f>
        <v xml:space="preserve">Muskopf </v>
      </c>
      <c r="D414" s="1" t="str">
        <f>Table5[[#This Row],[Column5]]&amp;" "&amp;Table5[[#This Row],[Column7]]&amp;" "</f>
        <v xml:space="preserve">Mr. Christopher </v>
      </c>
      <c r="G414" t="s">
        <v>4355</v>
      </c>
      <c r="I414" t="s">
        <v>4538</v>
      </c>
    </row>
    <row r="415" spans="1:10" x14ac:dyDescent="0.2">
      <c r="A415" s="1" t="s">
        <v>1959</v>
      </c>
      <c r="B415" s="1" t="s">
        <v>2779</v>
      </c>
      <c r="C415" s="1" t="str">
        <f>B415&amp;" "&amp;F415</f>
        <v xml:space="preserve">Sirak </v>
      </c>
      <c r="D415" s="1" t="str">
        <f>Table5[[#This Row],[Column5]]&amp;" "&amp;Table5[[#This Row],[Column7]]&amp;" "</f>
        <v xml:space="preserve">Ms. Kendra </v>
      </c>
      <c r="E415" t="s">
        <v>4437</v>
      </c>
      <c r="G415" t="s">
        <v>4354</v>
      </c>
      <c r="I415" t="s">
        <v>4660</v>
      </c>
      <c r="J415" t="s">
        <v>4437</v>
      </c>
    </row>
    <row r="416" spans="1:10" x14ac:dyDescent="0.2">
      <c r="A416" s="1" t="s">
        <v>1958</v>
      </c>
      <c r="B416" s="1" t="s">
        <v>2780</v>
      </c>
      <c r="C416" s="1" t="str">
        <f>B416&amp;" "&amp;F416</f>
        <v xml:space="preserve">Nelsen </v>
      </c>
      <c r="D416" s="1" t="str">
        <f>Table5[[#This Row],[Column5]]&amp;" "&amp;Table5[[#This Row],[Column7]]&amp;" "</f>
        <v xml:space="preserve">Ms. Jordan </v>
      </c>
      <c r="G416" t="s">
        <v>4354</v>
      </c>
      <c r="I416" t="s">
        <v>4661</v>
      </c>
    </row>
    <row r="417" spans="1:10" x14ac:dyDescent="0.2">
      <c r="A417" s="1" t="s">
        <v>1957</v>
      </c>
      <c r="B417" s="1" t="s">
        <v>2781</v>
      </c>
      <c r="C417" s="1" t="str">
        <f>B417&amp;" "&amp;F417</f>
        <v xml:space="preserve">Schallner </v>
      </c>
      <c r="D417" s="1" t="str">
        <f>Table5[[#This Row],[Column5]]&amp;" "&amp;Table5[[#This Row],[Column7]]&amp;" "</f>
        <v xml:space="preserve">Mr. Nils </v>
      </c>
      <c r="G417" t="s">
        <v>4355</v>
      </c>
      <c r="I417" t="s">
        <v>4662</v>
      </c>
    </row>
    <row r="418" spans="1:10" x14ac:dyDescent="0.2">
      <c r="A418" s="1" t="s">
        <v>1956</v>
      </c>
      <c r="B418" s="1" t="s">
        <v>2782</v>
      </c>
      <c r="C418" s="1" t="str">
        <f>B418&amp;" "&amp;F418</f>
        <v xml:space="preserve">Dunlap </v>
      </c>
      <c r="D418" s="1" t="str">
        <f>Table5[[#This Row],[Column5]]&amp;" "&amp;Table5[[#This Row],[Column7]]&amp;" "</f>
        <v xml:space="preserve">Mr. Scott </v>
      </c>
      <c r="G418" t="s">
        <v>4355</v>
      </c>
      <c r="I418" t="s">
        <v>2950</v>
      </c>
    </row>
    <row r="419" spans="1:10" x14ac:dyDescent="0.2">
      <c r="A419" s="1" t="s">
        <v>1955</v>
      </c>
      <c r="B419" s="1" t="s">
        <v>2783</v>
      </c>
      <c r="C419" s="1" t="str">
        <f>B419&amp;" "&amp;F419</f>
        <v xml:space="preserve">Messing </v>
      </c>
      <c r="D419" s="1" t="str">
        <f>Table5[[#This Row],[Column5]]&amp;" "&amp;Table5[[#This Row],[Column7]]&amp;" "</f>
        <v xml:space="preserve">Ms. Angela </v>
      </c>
      <c r="G419" t="s">
        <v>4354</v>
      </c>
      <c r="I419" t="s">
        <v>4611</v>
      </c>
    </row>
    <row r="420" spans="1:10" x14ac:dyDescent="0.2">
      <c r="A420" s="1" t="s">
        <v>1954</v>
      </c>
      <c r="B420" s="1" t="s">
        <v>2784</v>
      </c>
      <c r="C420" s="1" t="str">
        <f>B420&amp;" "&amp;F420</f>
        <v xml:space="preserve">Bondell </v>
      </c>
      <c r="D420" s="1" t="str">
        <f>Table5[[#This Row],[Column5]]&amp;" "&amp;Table5[[#This Row],[Column7]]&amp;" "</f>
        <v xml:space="preserve">Ms. Allison </v>
      </c>
      <c r="G420" t="s">
        <v>4354</v>
      </c>
      <c r="I420" t="s">
        <v>4557</v>
      </c>
    </row>
    <row r="421" spans="1:10" x14ac:dyDescent="0.2">
      <c r="A421" s="1" t="s">
        <v>1953</v>
      </c>
      <c r="B421" s="1" t="s">
        <v>2785</v>
      </c>
      <c r="C421" s="1" t="str">
        <f>B421&amp;" "&amp;F421</f>
        <v xml:space="preserve">Gaughan </v>
      </c>
      <c r="D421" s="1" t="str">
        <f>Table5[[#This Row],[Column5]]&amp;" "&amp;Table5[[#This Row],[Column7]]&amp;" "</f>
        <v xml:space="preserve">Ms. Caitlin </v>
      </c>
      <c r="E421" t="s">
        <v>4664</v>
      </c>
      <c r="G421" t="s">
        <v>4354</v>
      </c>
      <c r="I421" t="s">
        <v>4663</v>
      </c>
      <c r="J421" t="s">
        <v>4664</v>
      </c>
    </row>
    <row r="422" spans="1:10" x14ac:dyDescent="0.2">
      <c r="A422" s="1" t="s">
        <v>1952</v>
      </c>
      <c r="B422" s="1" t="s">
        <v>2786</v>
      </c>
      <c r="C422" s="1" t="str">
        <f>B422&amp;" "&amp;F422</f>
        <v xml:space="preserve">Gruman </v>
      </c>
      <c r="D422" s="1" t="str">
        <f>Table5[[#This Row],[Column5]]&amp;" "&amp;Table5[[#This Row],[Column7]]&amp;" "</f>
        <v xml:space="preserve">Ms. Tracy </v>
      </c>
      <c r="E422" t="s">
        <v>4403</v>
      </c>
      <c r="G422" t="s">
        <v>4354</v>
      </c>
      <c r="I422" t="s">
        <v>4665</v>
      </c>
      <c r="J422" t="s">
        <v>4403</v>
      </c>
    </row>
    <row r="423" spans="1:10" x14ac:dyDescent="0.2">
      <c r="A423" s="1" t="s">
        <v>1951</v>
      </c>
      <c r="B423" s="1" t="s">
        <v>2787</v>
      </c>
      <c r="C423" s="1" t="str">
        <f>B423&amp;" "&amp;F423</f>
        <v xml:space="preserve">Whitlow </v>
      </c>
      <c r="D423" s="1" t="str">
        <f>Table5[[#This Row],[Column5]]&amp;" "&amp;Table5[[#This Row],[Column7]]&amp;" "</f>
        <v xml:space="preserve">Mr. Dustin </v>
      </c>
      <c r="E423" t="s">
        <v>4375</v>
      </c>
      <c r="G423" t="s">
        <v>4355</v>
      </c>
      <c r="I423" t="s">
        <v>4666</v>
      </c>
      <c r="J423" t="s">
        <v>4375</v>
      </c>
    </row>
    <row r="424" spans="1:10" x14ac:dyDescent="0.2">
      <c r="A424" s="1" t="s">
        <v>1950</v>
      </c>
      <c r="B424" s="1" t="s">
        <v>2496</v>
      </c>
      <c r="C424" s="1" t="str">
        <f>B424&amp;" "&amp;F424</f>
        <v xml:space="preserve">Robinson </v>
      </c>
      <c r="D424" s="1" t="str">
        <f>Table5[[#This Row],[Column5]]&amp;" "&amp;Table5[[#This Row],[Column7]]&amp;" "</f>
        <v xml:space="preserve">Ms. Jenny </v>
      </c>
      <c r="G424" t="s">
        <v>4354</v>
      </c>
      <c r="I424" t="s">
        <v>4667</v>
      </c>
    </row>
    <row r="425" spans="1:10" x14ac:dyDescent="0.2">
      <c r="A425" s="1" t="s">
        <v>1949</v>
      </c>
      <c r="B425" s="1" t="s">
        <v>2788</v>
      </c>
      <c r="C425" s="1" t="str">
        <f>B425&amp;" "&amp;F425</f>
        <v xml:space="preserve">Sabo </v>
      </c>
      <c r="D425" s="1" t="str">
        <f>Table5[[#This Row],[Column5]]&amp;" "&amp;Table5[[#This Row],[Column7]]&amp;" "</f>
        <v xml:space="preserve">Ms. Emily </v>
      </c>
      <c r="G425" t="s">
        <v>4354</v>
      </c>
      <c r="I425" t="s">
        <v>4465</v>
      </c>
    </row>
    <row r="426" spans="1:10" x14ac:dyDescent="0.2">
      <c r="A426" s="1" t="s">
        <v>1948</v>
      </c>
      <c r="B426" s="1" t="s">
        <v>2789</v>
      </c>
      <c r="C426" s="1" t="str">
        <f>B426&amp;" "&amp;F426</f>
        <v xml:space="preserve">Nazarian </v>
      </c>
      <c r="D426" s="1" t="str">
        <f>Table5[[#This Row],[Column5]]&amp;" "&amp;Table5[[#This Row],[Column7]]&amp;" "</f>
        <v xml:space="preserve">Ms. Fabienne </v>
      </c>
      <c r="G426" t="s">
        <v>4354</v>
      </c>
      <c r="I426" t="s">
        <v>4668</v>
      </c>
    </row>
    <row r="427" spans="1:10" x14ac:dyDescent="0.2">
      <c r="A427" s="1" t="s">
        <v>1947</v>
      </c>
      <c r="B427" s="1" t="s">
        <v>2790</v>
      </c>
      <c r="C427" s="1" t="str">
        <f>B427&amp;" "&amp;F427</f>
        <v xml:space="preserve">Lerma </v>
      </c>
      <c r="D427" s="1" t="str">
        <f>Table5[[#This Row],[Column5]]&amp;" "&amp;Table5[[#This Row],[Column7]]&amp;" "</f>
        <v xml:space="preserve">Mr. Jordan </v>
      </c>
      <c r="G427" t="s">
        <v>4355</v>
      </c>
      <c r="I427" t="s">
        <v>4661</v>
      </c>
    </row>
    <row r="428" spans="1:10" x14ac:dyDescent="0.2">
      <c r="A428" s="1" t="s">
        <v>1946</v>
      </c>
      <c r="B428" s="1" t="s">
        <v>2791</v>
      </c>
      <c r="C428" s="1" t="str">
        <f>B428&amp;" "&amp;F428</f>
        <v xml:space="preserve">Dahl </v>
      </c>
      <c r="D428" s="1" t="str">
        <f>Table5[[#This Row],[Column5]]&amp;" "&amp;Table5[[#This Row],[Column7]]&amp;" "</f>
        <v xml:space="preserve">Mr. Matt </v>
      </c>
      <c r="G428" t="s">
        <v>4355</v>
      </c>
      <c r="I428" t="s">
        <v>4544</v>
      </c>
    </row>
    <row r="429" spans="1:10" x14ac:dyDescent="0.2">
      <c r="A429" s="1" t="s">
        <v>1945</v>
      </c>
      <c r="B429" s="1" t="s">
        <v>2792</v>
      </c>
      <c r="C429" s="1" t="str">
        <f>B429&amp;" "&amp;F429</f>
        <v xml:space="preserve">Surtees </v>
      </c>
      <c r="D429" s="1" t="str">
        <f>Table5[[#This Row],[Column5]]&amp;" "&amp;Table5[[#This Row],[Column7]]&amp;" "</f>
        <v xml:space="preserve">Ms. Taryn </v>
      </c>
      <c r="E429" t="s">
        <v>4412</v>
      </c>
      <c r="G429" t="s">
        <v>4354</v>
      </c>
      <c r="I429" t="s">
        <v>4669</v>
      </c>
      <c r="J429" t="s">
        <v>4412</v>
      </c>
    </row>
    <row r="430" spans="1:10" x14ac:dyDescent="0.2">
      <c r="A430" s="1" t="s">
        <v>1944</v>
      </c>
      <c r="B430" s="1" t="s">
        <v>2793</v>
      </c>
      <c r="C430" s="1" t="str">
        <f>B430&amp;" "&amp;F430</f>
        <v xml:space="preserve">Spetner </v>
      </c>
      <c r="D430" s="1" t="str">
        <f>Table5[[#This Row],[Column5]]&amp;" "&amp;Table5[[#This Row],[Column7]]&amp;" "</f>
        <v xml:space="preserve">Ms. Temima </v>
      </c>
      <c r="G430" t="s">
        <v>4354</v>
      </c>
      <c r="I430" t="s">
        <v>4670</v>
      </c>
    </row>
    <row r="431" spans="1:10" x14ac:dyDescent="0.2">
      <c r="A431" s="1" t="s">
        <v>1943</v>
      </c>
      <c r="B431" s="1" t="s">
        <v>2794</v>
      </c>
      <c r="C431" s="1" t="str">
        <f>B431&amp;" "&amp;F431</f>
        <v xml:space="preserve">Brandon </v>
      </c>
      <c r="D431" s="1" t="str">
        <f>Table5[[#This Row],[Column5]]&amp;" "&amp;Table5[[#This Row],[Column7]]&amp;" "</f>
        <v xml:space="preserve">Ms. Jennifer </v>
      </c>
      <c r="G431" t="s">
        <v>4354</v>
      </c>
      <c r="I431" t="s">
        <v>4377</v>
      </c>
    </row>
    <row r="432" spans="1:10" x14ac:dyDescent="0.2">
      <c r="A432" s="1" t="s">
        <v>1942</v>
      </c>
      <c r="B432" s="1" t="s">
        <v>2795</v>
      </c>
      <c r="C432" s="1" t="str">
        <f>B432&amp;" "&amp;F432</f>
        <v xml:space="preserve">Eley </v>
      </c>
      <c r="D432" s="1" t="str">
        <f>Table5[[#This Row],[Column5]]&amp;" "&amp;Table5[[#This Row],[Column7]]&amp;" "</f>
        <v xml:space="preserve">Ms. Serena </v>
      </c>
      <c r="E432" t="s">
        <v>4375</v>
      </c>
      <c r="G432" t="s">
        <v>4354</v>
      </c>
      <c r="I432" t="s">
        <v>4671</v>
      </c>
      <c r="J432" t="s">
        <v>4375</v>
      </c>
    </row>
    <row r="433" spans="1:10" x14ac:dyDescent="0.2">
      <c r="A433" s="1" t="s">
        <v>1941</v>
      </c>
      <c r="B433" s="1" t="s">
        <v>2796</v>
      </c>
      <c r="C433" s="1" t="str">
        <f>B433&amp;" "&amp;F433</f>
        <v xml:space="preserve">Sedicum </v>
      </c>
      <c r="D433" s="1" t="str">
        <f>Table5[[#This Row],[Column5]]&amp;" "&amp;Table5[[#This Row],[Column7]]&amp;" "</f>
        <v xml:space="preserve">Ms. Victoria </v>
      </c>
      <c r="E433" t="s">
        <v>4375</v>
      </c>
      <c r="G433" t="s">
        <v>4354</v>
      </c>
      <c r="I433" t="s">
        <v>4672</v>
      </c>
      <c r="J433" t="s">
        <v>4375</v>
      </c>
    </row>
    <row r="434" spans="1:10" x14ac:dyDescent="0.2">
      <c r="A434" s="1" t="s">
        <v>1940</v>
      </c>
      <c r="B434" s="1" t="s">
        <v>2797</v>
      </c>
      <c r="C434" s="1" t="str">
        <f>B434&amp;" "&amp;F434</f>
        <v xml:space="preserve">Markle </v>
      </c>
      <c r="D434" s="1" t="str">
        <f>Table5[[#This Row],[Column5]]&amp;" "&amp;Table5[[#This Row],[Column7]]&amp;" "</f>
        <v xml:space="preserve">Ms. Phoebe </v>
      </c>
      <c r="G434" t="s">
        <v>4354</v>
      </c>
      <c r="I434" t="s">
        <v>4673</v>
      </c>
    </row>
    <row r="435" spans="1:10" x14ac:dyDescent="0.2">
      <c r="A435" s="1" t="s">
        <v>1939</v>
      </c>
      <c r="B435" s="1" t="s">
        <v>2798</v>
      </c>
      <c r="C435" s="1" t="str">
        <f>B435&amp;" "&amp;F435</f>
        <v xml:space="preserve">Kunz </v>
      </c>
      <c r="D435" s="1" t="str">
        <f>Table5[[#This Row],[Column5]]&amp;" "&amp;Table5[[#This Row],[Column7]]&amp;" "</f>
        <v xml:space="preserve">Mr. Corey </v>
      </c>
      <c r="G435" t="s">
        <v>4355</v>
      </c>
      <c r="I435" t="s">
        <v>4658</v>
      </c>
    </row>
    <row r="436" spans="1:10" x14ac:dyDescent="0.2">
      <c r="A436" s="1" t="s">
        <v>1938</v>
      </c>
      <c r="B436" s="1" t="s">
        <v>2799</v>
      </c>
      <c r="C436" s="1" t="str">
        <f>B436&amp;" "&amp;F436</f>
        <v xml:space="preserve">Wimert </v>
      </c>
      <c r="D436" s="1" t="str">
        <f>Table5[[#This Row],[Column5]]&amp;" "&amp;Table5[[#This Row],[Column7]]&amp;" "</f>
        <v xml:space="preserve">Ms. Rebecca </v>
      </c>
      <c r="G436" t="s">
        <v>4354</v>
      </c>
      <c r="I436" t="s">
        <v>4447</v>
      </c>
    </row>
    <row r="437" spans="1:10" x14ac:dyDescent="0.2">
      <c r="A437" s="1" t="s">
        <v>1937</v>
      </c>
      <c r="B437" s="1" t="s">
        <v>2800</v>
      </c>
      <c r="C437" s="1" t="str">
        <f>B437&amp;" "&amp;F437</f>
        <v xml:space="preserve">Peterson </v>
      </c>
      <c r="D437" s="1" t="str">
        <f>Table5[[#This Row],[Column5]]&amp;" "&amp;Table5[[#This Row],[Column7]]&amp;" "</f>
        <v xml:space="preserve">Mr. Nicholas </v>
      </c>
      <c r="E437" t="s">
        <v>4357</v>
      </c>
      <c r="G437" t="s">
        <v>4355</v>
      </c>
      <c r="I437" t="s">
        <v>4452</v>
      </c>
      <c r="J437" t="s">
        <v>4357</v>
      </c>
    </row>
    <row r="438" spans="1:10" x14ac:dyDescent="0.2">
      <c r="A438" s="1" t="s">
        <v>1936</v>
      </c>
      <c r="B438" s="1" t="s">
        <v>2801</v>
      </c>
      <c r="C438" s="1" t="str">
        <f>B438&amp;" "&amp;F438</f>
        <v xml:space="preserve">Mercier </v>
      </c>
      <c r="D438" s="1" t="str">
        <f>Table5[[#This Row],[Column5]]&amp;" "&amp;Table5[[#This Row],[Column7]]&amp;" "</f>
        <v xml:space="preserve">Mr. Christian </v>
      </c>
      <c r="G438" t="s">
        <v>4355</v>
      </c>
      <c r="I438" t="s">
        <v>4674</v>
      </c>
    </row>
    <row r="439" spans="1:10" x14ac:dyDescent="0.2">
      <c r="A439" s="1" t="s">
        <v>1935</v>
      </c>
      <c r="B439" s="1" t="s">
        <v>2802</v>
      </c>
      <c r="C439" s="1" t="str">
        <f>B439&amp;" "&amp;F439</f>
        <v xml:space="preserve">Laurie </v>
      </c>
      <c r="D439" s="1" t="str">
        <f>Table5[[#This Row],[Column5]]&amp;" "&amp;Table5[[#This Row],[Column7]]&amp;" "</f>
        <v xml:space="preserve">Mr. Jonathon </v>
      </c>
      <c r="E439" t="s">
        <v>4498</v>
      </c>
      <c r="G439" t="s">
        <v>4355</v>
      </c>
      <c r="I439" t="s">
        <v>4675</v>
      </c>
      <c r="J439" t="s">
        <v>4498</v>
      </c>
    </row>
    <row r="440" spans="1:10" x14ac:dyDescent="0.2">
      <c r="A440" s="1" t="s">
        <v>1934</v>
      </c>
      <c r="B440" s="1" t="s">
        <v>2803</v>
      </c>
      <c r="C440" s="1" t="str">
        <f>B440&amp;" "&amp;F440</f>
        <v xml:space="preserve">Sekaquaptewa </v>
      </c>
      <c r="D440" s="1" t="str">
        <f>Table5[[#This Row],[Column5]]&amp;" "&amp;Table5[[#This Row],[Column7]]&amp;" "</f>
        <v xml:space="preserve">Ms. Caroline </v>
      </c>
      <c r="G440" t="s">
        <v>4354</v>
      </c>
      <c r="I440" t="s">
        <v>4633</v>
      </c>
    </row>
    <row r="441" spans="1:10" x14ac:dyDescent="0.2">
      <c r="A441" s="1" t="s">
        <v>1933</v>
      </c>
      <c r="B441" s="1" t="s">
        <v>2804</v>
      </c>
      <c r="C441" s="1" t="str">
        <f>B441&amp;" "&amp;F441</f>
        <v xml:space="preserve">Frash </v>
      </c>
      <c r="D441" s="1" t="str">
        <f>Table5[[#This Row],[Column5]]&amp;" "&amp;Table5[[#This Row],[Column7]]&amp;" "</f>
        <v xml:space="preserve">Mr. Joshua </v>
      </c>
      <c r="E441" t="s">
        <v>4398</v>
      </c>
      <c r="G441" t="s">
        <v>4355</v>
      </c>
      <c r="I441" t="s">
        <v>4440</v>
      </c>
      <c r="J441" t="s">
        <v>4398</v>
      </c>
    </row>
    <row r="442" spans="1:10" x14ac:dyDescent="0.2">
      <c r="A442" s="1" t="s">
        <v>1932</v>
      </c>
      <c r="B442" s="1" t="s">
        <v>2805</v>
      </c>
      <c r="C442" s="1" t="str">
        <f>B442&amp;" "&amp;F442</f>
        <v xml:space="preserve">Bukowski </v>
      </c>
      <c r="D442" s="1" t="str">
        <f>Table5[[#This Row],[Column5]]&amp;" "&amp;Table5[[#This Row],[Column7]]&amp;" "</f>
        <v xml:space="preserve">Ms. Nichole </v>
      </c>
      <c r="G442" t="s">
        <v>4354</v>
      </c>
      <c r="I442" t="s">
        <v>4676</v>
      </c>
    </row>
    <row r="443" spans="1:10" x14ac:dyDescent="0.2">
      <c r="A443" s="1" t="s">
        <v>1931</v>
      </c>
      <c r="B443" s="1" t="s">
        <v>2806</v>
      </c>
      <c r="C443" s="1" t="str">
        <f>B443&amp;" "&amp;F443</f>
        <v xml:space="preserve">Sandahl </v>
      </c>
      <c r="D443" s="1" t="str">
        <f>Table5[[#This Row],[Column5]]&amp;" "&amp;Table5[[#This Row],[Column7]]&amp;" "</f>
        <v xml:space="preserve">Ms. Denise </v>
      </c>
      <c r="E443" t="s">
        <v>4403</v>
      </c>
      <c r="G443" t="s">
        <v>4354</v>
      </c>
      <c r="I443" t="s">
        <v>4677</v>
      </c>
      <c r="J443" t="s">
        <v>4403</v>
      </c>
    </row>
    <row r="444" spans="1:10" x14ac:dyDescent="0.2">
      <c r="A444" s="1" t="s">
        <v>1930</v>
      </c>
      <c r="B444" s="1" t="s">
        <v>2807</v>
      </c>
      <c r="C444" s="1" t="str">
        <f>B444&amp;" "&amp;F444</f>
        <v xml:space="preserve">Speight </v>
      </c>
      <c r="D444" s="1" t="str">
        <f>Table5[[#This Row],[Column5]]&amp;" "&amp;Table5[[#This Row],[Column7]]&amp;" "</f>
        <v xml:space="preserve">Mr. Peter </v>
      </c>
      <c r="E444" t="s">
        <v>4364</v>
      </c>
      <c r="G444" t="s">
        <v>4355</v>
      </c>
      <c r="I444" t="s">
        <v>4565</v>
      </c>
      <c r="J444" t="s">
        <v>4364</v>
      </c>
    </row>
    <row r="445" spans="1:10" x14ac:dyDescent="0.2">
      <c r="A445" s="1" t="s">
        <v>1929</v>
      </c>
      <c r="B445" s="1" t="s">
        <v>2456</v>
      </c>
      <c r="C445" s="1" t="str">
        <f>B445&amp;" "&amp;F445</f>
        <v xml:space="preserve">Lee </v>
      </c>
      <c r="D445" s="1" t="str">
        <f>Table5[[#This Row],[Column5]]&amp;" "&amp;Table5[[#This Row],[Column7]]&amp;" "</f>
        <v xml:space="preserve">Mr. Johnson </v>
      </c>
      <c r="E445" t="s">
        <v>4449</v>
      </c>
      <c r="G445" t="s">
        <v>4355</v>
      </c>
      <c r="I445" t="s">
        <v>2454</v>
      </c>
      <c r="J445" t="s">
        <v>4449</v>
      </c>
    </row>
    <row r="446" spans="1:10" x14ac:dyDescent="0.2">
      <c r="A446" s="1" t="s">
        <v>1928</v>
      </c>
      <c r="B446" s="1" t="s">
        <v>2808</v>
      </c>
      <c r="C446" s="1" t="str">
        <f>B446&amp;" "&amp;F446</f>
        <v xml:space="preserve">Nielsen </v>
      </c>
      <c r="D446" s="1" t="str">
        <f>Table5[[#This Row],[Column5]]&amp;" "&amp;Table5[[#This Row],[Column7]]&amp;" "</f>
        <v xml:space="preserve">Ms. Katherine </v>
      </c>
      <c r="G446" t="s">
        <v>4354</v>
      </c>
      <c r="I446" t="s">
        <v>4678</v>
      </c>
    </row>
    <row r="447" spans="1:10" x14ac:dyDescent="0.2">
      <c r="A447" s="1" t="s">
        <v>1927</v>
      </c>
      <c r="B447" s="1" t="s">
        <v>2809</v>
      </c>
      <c r="C447" s="1" t="str">
        <f>B447&amp;" "&amp;F447</f>
        <v xml:space="preserve">Zirdok </v>
      </c>
      <c r="D447" s="1" t="str">
        <f>Table5[[#This Row],[Column5]]&amp;" "&amp;Table5[[#This Row],[Column7]]&amp;" "</f>
        <v xml:space="preserve">Ms. Lynda </v>
      </c>
      <c r="G447" t="s">
        <v>4354</v>
      </c>
      <c r="I447" t="s">
        <v>4679</v>
      </c>
    </row>
    <row r="448" spans="1:10" x14ac:dyDescent="0.2">
      <c r="A448" s="1" t="s">
        <v>1926</v>
      </c>
      <c r="B448" s="1" t="s">
        <v>2810</v>
      </c>
      <c r="C448" s="1" t="str">
        <f>B448&amp;" "&amp;F448</f>
        <v xml:space="preserve">Crudale </v>
      </c>
      <c r="D448" s="1" t="str">
        <f>Table5[[#This Row],[Column5]]&amp;" "&amp;Table5[[#This Row],[Column7]]&amp;" "</f>
        <v xml:space="preserve">Mr. Anthony </v>
      </c>
      <c r="G448" t="s">
        <v>4355</v>
      </c>
      <c r="I448" t="s">
        <v>3932</v>
      </c>
    </row>
    <row r="449" spans="1:10" x14ac:dyDescent="0.2">
      <c r="A449" s="1" t="s">
        <v>1925</v>
      </c>
      <c r="B449" s="1" t="s">
        <v>2811</v>
      </c>
      <c r="C449" s="1" t="str">
        <f>B449&amp;" "&amp;F449</f>
        <v xml:space="preserve">Koopmans </v>
      </c>
      <c r="D449" s="1" t="str">
        <f>Table5[[#This Row],[Column5]]&amp;" "&amp;Table5[[#This Row],[Column7]]&amp;" "</f>
        <v xml:space="preserve">Ms. Linnea </v>
      </c>
      <c r="E449" t="s">
        <v>4427</v>
      </c>
      <c r="G449" t="s">
        <v>4354</v>
      </c>
      <c r="I449" t="s">
        <v>4680</v>
      </c>
      <c r="J449" t="s">
        <v>4427</v>
      </c>
    </row>
    <row r="450" spans="1:10" x14ac:dyDescent="0.2">
      <c r="A450" s="1" t="s">
        <v>1924</v>
      </c>
      <c r="B450" s="1" t="s">
        <v>2812</v>
      </c>
      <c r="C450" s="1" t="str">
        <f>B450&amp;" "&amp;F450</f>
        <v xml:space="preserve">Milani </v>
      </c>
      <c r="D450" s="1" t="str">
        <f>Table5[[#This Row],[Column5]]&amp;" "&amp;Table5[[#This Row],[Column7]]&amp;" "</f>
        <v xml:space="preserve">Mr. Massimiliano </v>
      </c>
      <c r="E450" t="s">
        <v>4378</v>
      </c>
      <c r="G450" t="s">
        <v>4355</v>
      </c>
      <c r="I450" t="s">
        <v>4681</v>
      </c>
      <c r="J450" t="s">
        <v>4378</v>
      </c>
    </row>
    <row r="451" spans="1:10" x14ac:dyDescent="0.2">
      <c r="A451" s="1" t="s">
        <v>1923</v>
      </c>
      <c r="B451" s="1" t="s">
        <v>2813</v>
      </c>
      <c r="C451" s="1" t="str">
        <f>B451&amp;" "&amp;F451</f>
        <v xml:space="preserve">Kelly </v>
      </c>
      <c r="D451" s="1" t="str">
        <f>Table5[[#This Row],[Column5]]&amp;" "&amp;Table5[[#This Row],[Column7]]&amp;" "</f>
        <v xml:space="preserve">Mr. James </v>
      </c>
      <c r="E451" t="s">
        <v>4375</v>
      </c>
      <c r="G451" t="s">
        <v>4355</v>
      </c>
      <c r="I451" t="s">
        <v>4408</v>
      </c>
      <c r="J451" t="s">
        <v>4375</v>
      </c>
    </row>
    <row r="452" spans="1:10" x14ac:dyDescent="0.2">
      <c r="A452" s="1" t="s">
        <v>1922</v>
      </c>
      <c r="B452" s="1" t="s">
        <v>2814</v>
      </c>
      <c r="C452" s="1" t="str">
        <f>B452&amp;" "&amp;F452</f>
        <v xml:space="preserve">Finelli </v>
      </c>
      <c r="D452" s="1" t="str">
        <f>Table5[[#This Row],[Column5]]&amp;" "&amp;Table5[[#This Row],[Column7]]&amp;" "</f>
        <v xml:space="preserve">Ms. Lauren </v>
      </c>
      <c r="G452" t="s">
        <v>4354</v>
      </c>
      <c r="I452" t="s">
        <v>4682</v>
      </c>
    </row>
    <row r="453" spans="1:10" x14ac:dyDescent="0.2">
      <c r="A453" s="1" t="s">
        <v>1921</v>
      </c>
      <c r="B453" s="1" t="s">
        <v>2721</v>
      </c>
      <c r="C453" s="1" t="str">
        <f>B453&amp;" "&amp;F453</f>
        <v xml:space="preserve">Palmer </v>
      </c>
      <c r="D453" s="1" t="str">
        <f>Table5[[#This Row],[Column5]]&amp;" "&amp;Table5[[#This Row],[Column7]]&amp;" "</f>
        <v xml:space="preserve">Ms. Michele </v>
      </c>
      <c r="E453" t="s">
        <v>4434</v>
      </c>
      <c r="G453" t="s">
        <v>4354</v>
      </c>
      <c r="I453" t="s">
        <v>4597</v>
      </c>
      <c r="J453" t="s">
        <v>4434</v>
      </c>
    </row>
    <row r="454" spans="1:10" x14ac:dyDescent="0.2">
      <c r="A454" s="1" t="s">
        <v>1920</v>
      </c>
      <c r="B454" s="1" t="s">
        <v>2438</v>
      </c>
      <c r="C454" s="1" t="str">
        <f>B454&amp;" "&amp;F454</f>
        <v xml:space="preserve">Wang </v>
      </c>
      <c r="D454" s="1" t="str">
        <f>Table5[[#This Row],[Column5]]&amp;" "&amp;Table5[[#This Row],[Column7]]&amp;" "</f>
        <v xml:space="preserve">Mr. Xiao </v>
      </c>
      <c r="G454" t="s">
        <v>4355</v>
      </c>
      <c r="I454" t="s">
        <v>4683</v>
      </c>
    </row>
    <row r="455" spans="1:10" x14ac:dyDescent="0.2">
      <c r="A455" s="1" t="s">
        <v>1919</v>
      </c>
      <c r="B455" s="1" t="s">
        <v>2815</v>
      </c>
      <c r="C455" s="1" t="str">
        <f>B455&amp;" "&amp;F455</f>
        <v xml:space="preserve">Beasley </v>
      </c>
      <c r="D455" s="1" t="str">
        <f>Table5[[#This Row],[Column5]]&amp;" "&amp;Table5[[#This Row],[Column7]]&amp;" "</f>
        <v xml:space="preserve">Ms. Harper </v>
      </c>
      <c r="E455" t="s">
        <v>4412</v>
      </c>
      <c r="G455" t="s">
        <v>4354</v>
      </c>
      <c r="I455" t="s">
        <v>4684</v>
      </c>
      <c r="J455" t="s">
        <v>4412</v>
      </c>
    </row>
    <row r="456" spans="1:10" x14ac:dyDescent="0.2">
      <c r="A456" s="1" t="s">
        <v>1918</v>
      </c>
      <c r="B456" s="1" t="s">
        <v>2816</v>
      </c>
      <c r="C456" s="1" t="str">
        <f>B456&amp;" "&amp;F456</f>
        <v xml:space="preserve">Bedbury </v>
      </c>
      <c r="D456" s="1" t="str">
        <f>Table5[[#This Row],[Column5]]&amp;" "&amp;Table5[[#This Row],[Column7]]&amp;" "</f>
        <v xml:space="preserve">Mr. Nick </v>
      </c>
      <c r="G456" t="s">
        <v>4355</v>
      </c>
      <c r="I456" t="s">
        <v>4487</v>
      </c>
    </row>
    <row r="457" spans="1:10" x14ac:dyDescent="0.2">
      <c r="A457" s="1" t="s">
        <v>1917</v>
      </c>
      <c r="B457" s="1" t="s">
        <v>2817</v>
      </c>
      <c r="C457" s="1" t="str">
        <f>B457&amp;" "&amp;F457</f>
        <v xml:space="preserve">Stemberger </v>
      </c>
      <c r="D457" s="1" t="str">
        <f>Table5[[#This Row],[Column5]]&amp;" "&amp;Table5[[#This Row],[Column7]]&amp;" "</f>
        <v xml:space="preserve">Mr. Scott </v>
      </c>
      <c r="G457" t="s">
        <v>4355</v>
      </c>
      <c r="I457" t="s">
        <v>2950</v>
      </c>
    </row>
    <row r="458" spans="1:10" x14ac:dyDescent="0.2">
      <c r="A458" s="1" t="s">
        <v>1916</v>
      </c>
      <c r="B458" s="1" t="s">
        <v>2818</v>
      </c>
      <c r="C458" s="1" t="str">
        <f>B458&amp;" "&amp;F458</f>
        <v xml:space="preserve">Chebet </v>
      </c>
      <c r="D458" s="1" t="str">
        <f>Table5[[#This Row],[Column5]]&amp;" "&amp;Table5[[#This Row],[Column7]]&amp;" "</f>
        <v xml:space="preserve">Mr. Wilson </v>
      </c>
      <c r="G458" t="s">
        <v>4355</v>
      </c>
      <c r="I458" t="s">
        <v>2621</v>
      </c>
    </row>
    <row r="459" spans="1:10" x14ac:dyDescent="0.2">
      <c r="A459" s="1" t="s">
        <v>1915</v>
      </c>
      <c r="B459" s="1" t="s">
        <v>2819</v>
      </c>
      <c r="C459" s="1" t="str">
        <f>B459&amp;" "&amp;F459</f>
        <v xml:space="preserve">Muir </v>
      </c>
      <c r="D459" s="1" t="str">
        <f>Table5[[#This Row],[Column5]]&amp;" "&amp;Table5[[#This Row],[Column7]]&amp;" "</f>
        <v xml:space="preserve">Mr. Lee </v>
      </c>
      <c r="G459" t="s">
        <v>4355</v>
      </c>
      <c r="I459" t="s">
        <v>2456</v>
      </c>
    </row>
    <row r="460" spans="1:10" x14ac:dyDescent="0.2">
      <c r="A460" s="1" t="s">
        <v>1914</v>
      </c>
      <c r="B460" s="1" t="s">
        <v>2820</v>
      </c>
      <c r="C460" s="1" t="str">
        <f>B460&amp;" "&amp;F460</f>
        <v xml:space="preserve">Yang </v>
      </c>
      <c r="D460" s="1" t="str">
        <f>Table5[[#This Row],[Column5]]&amp;" "&amp;Table5[[#This Row],[Column7]]&amp;" "</f>
        <v xml:space="preserve">Mr. Shizhong </v>
      </c>
      <c r="G460" t="s">
        <v>4355</v>
      </c>
      <c r="I460" t="s">
        <v>4685</v>
      </c>
    </row>
    <row r="461" spans="1:10" x14ac:dyDescent="0.2">
      <c r="A461" s="1" t="s">
        <v>1913</v>
      </c>
      <c r="B461" s="1" t="s">
        <v>2821</v>
      </c>
      <c r="C461" s="1" t="str">
        <f>B461&amp;" "&amp;F461</f>
        <v xml:space="preserve">Gravel </v>
      </c>
      <c r="D461" s="1" t="str">
        <f>Table5[[#This Row],[Column5]]&amp;" "&amp;Table5[[#This Row],[Column7]]&amp;" "</f>
        <v xml:space="preserve">Ms. Marie-Claire </v>
      </c>
      <c r="G461" t="s">
        <v>4354</v>
      </c>
      <c r="I461" t="s">
        <v>4686</v>
      </c>
    </row>
    <row r="462" spans="1:10" x14ac:dyDescent="0.2">
      <c r="A462" s="1" t="s">
        <v>1912</v>
      </c>
      <c r="B462" s="1" t="s">
        <v>2451</v>
      </c>
      <c r="C462" s="1" t="str">
        <f>B462&amp;" "&amp;F462</f>
        <v xml:space="preserve">Smith </v>
      </c>
      <c r="D462" s="1" t="str">
        <f>Table5[[#This Row],[Column5]]&amp;" "&amp;Table5[[#This Row],[Column7]]&amp;" "</f>
        <v xml:space="preserve">Mr. Todd </v>
      </c>
      <c r="E462" t="s">
        <v>4395</v>
      </c>
      <c r="G462" t="s">
        <v>4355</v>
      </c>
      <c r="I462" t="s">
        <v>3698</v>
      </c>
      <c r="J462" t="s">
        <v>4395</v>
      </c>
    </row>
    <row r="463" spans="1:10" x14ac:dyDescent="0.2">
      <c r="A463" s="1" t="s">
        <v>1911</v>
      </c>
      <c r="B463" s="1" t="s">
        <v>2671</v>
      </c>
      <c r="C463" s="1" t="str">
        <f>B463&amp;" "&amp;F463</f>
        <v xml:space="preserve">Williams </v>
      </c>
      <c r="D463" s="1" t="str">
        <f>Table5[[#This Row],[Column5]]&amp;" "&amp;Table5[[#This Row],[Column7]]&amp;" "</f>
        <v xml:space="preserve">Ms. Carolyn </v>
      </c>
      <c r="G463" t="s">
        <v>4354</v>
      </c>
      <c r="I463" t="s">
        <v>4687</v>
      </c>
    </row>
    <row r="464" spans="1:10" x14ac:dyDescent="0.2">
      <c r="A464" s="1" t="s">
        <v>1910</v>
      </c>
      <c r="B464" s="1" t="s">
        <v>2467</v>
      </c>
      <c r="C464" s="1" t="str">
        <f>B464&amp;" "&amp;F464</f>
        <v xml:space="preserve">Meyer </v>
      </c>
      <c r="D464" s="1" t="str">
        <f>Table5[[#This Row],[Column5]]&amp;" "&amp;Table5[[#This Row],[Column7]]&amp;" "</f>
        <v xml:space="preserve">Ms. Lindsey </v>
      </c>
      <c r="G464" t="s">
        <v>4354</v>
      </c>
      <c r="I464" t="s">
        <v>3614</v>
      </c>
    </row>
    <row r="465" spans="1:11" x14ac:dyDescent="0.2">
      <c r="A465" s="1" t="s">
        <v>1909</v>
      </c>
      <c r="B465" s="1" t="s">
        <v>2822</v>
      </c>
      <c r="C465" s="1" t="str">
        <f>B465&amp;" "&amp;F465</f>
        <v xml:space="preserve">Jamieson </v>
      </c>
      <c r="D465" s="1" t="str">
        <f>Table5[[#This Row],[Column5]]&amp;" "&amp;Table5[[#This Row],[Column7]]&amp;" "</f>
        <v xml:space="preserve">Ms. Marissa </v>
      </c>
      <c r="E465" t="s">
        <v>4357</v>
      </c>
      <c r="G465" t="s">
        <v>4354</v>
      </c>
      <c r="I465" t="s">
        <v>4688</v>
      </c>
      <c r="J465" t="s">
        <v>4357</v>
      </c>
    </row>
    <row r="466" spans="1:11" x14ac:dyDescent="0.2">
      <c r="A466" s="1" t="s">
        <v>1908</v>
      </c>
      <c r="B466" s="1" t="s">
        <v>2823</v>
      </c>
      <c r="C466" s="1" t="str">
        <f>B466&amp;" "&amp;F466</f>
        <v xml:space="preserve">Dufeal </v>
      </c>
      <c r="D466" s="1" t="str">
        <f>Table5[[#This Row],[Column5]]&amp;" "&amp;Table5[[#This Row],[Column7]]&amp;" "</f>
        <v xml:space="preserve">Mr. Jean </v>
      </c>
      <c r="E466" t="s">
        <v>4689</v>
      </c>
      <c r="G466" t="s">
        <v>4355</v>
      </c>
      <c r="I466" t="s">
        <v>3546</v>
      </c>
      <c r="J466" t="s">
        <v>4689</v>
      </c>
    </row>
    <row r="467" spans="1:11" x14ac:dyDescent="0.2">
      <c r="A467" s="1" t="s">
        <v>1907</v>
      </c>
      <c r="B467" s="1" t="s">
        <v>2824</v>
      </c>
      <c r="C467" s="1" t="str">
        <f>B467&amp;" "&amp;F467</f>
        <v xml:space="preserve">Sansonetti </v>
      </c>
      <c r="D467" s="1" t="str">
        <f>Table5[[#This Row],[Column5]]&amp;" "&amp;Table5[[#This Row],[Column7]]&amp;" "</f>
        <v xml:space="preserve">Ms. Danielle </v>
      </c>
      <c r="G467" t="s">
        <v>4354</v>
      </c>
      <c r="I467" t="s">
        <v>4439</v>
      </c>
    </row>
    <row r="468" spans="1:11" x14ac:dyDescent="0.2">
      <c r="A468" s="1" t="s">
        <v>1906</v>
      </c>
      <c r="B468" s="1" t="s">
        <v>2825</v>
      </c>
      <c r="C468" s="1" t="str">
        <f>B468&amp;" "&amp;F468</f>
        <v xml:space="preserve">Koneazny </v>
      </c>
      <c r="D468" s="1" t="str">
        <f>Table5[[#This Row],[Column5]]&amp;" "&amp;Table5[[#This Row],[Column7]]&amp;" "</f>
        <v xml:space="preserve">Mr. Jim </v>
      </c>
      <c r="G468" t="s">
        <v>4355</v>
      </c>
      <c r="I468" t="s">
        <v>4690</v>
      </c>
    </row>
    <row r="469" spans="1:11" x14ac:dyDescent="0.2">
      <c r="A469" s="1" t="s">
        <v>1905</v>
      </c>
      <c r="B469" s="1" t="s">
        <v>2454</v>
      </c>
      <c r="C469" s="1" t="str">
        <f>B469&amp;" "&amp;F469</f>
        <v xml:space="preserve">Johnson </v>
      </c>
      <c r="D469" s="1" t="str">
        <f>Table5[[#This Row],[Column5]]&amp;" "&amp;Table5[[#This Row],[Column7]]&amp;" "</f>
        <v xml:space="preserve">Mr. Matthew </v>
      </c>
      <c r="E469" t="s">
        <v>4509</v>
      </c>
      <c r="G469" t="s">
        <v>4355</v>
      </c>
      <c r="I469" t="s">
        <v>4356</v>
      </c>
      <c r="J469" t="s">
        <v>4509</v>
      </c>
    </row>
    <row r="470" spans="1:11" x14ac:dyDescent="0.2">
      <c r="A470" s="1" t="s">
        <v>1904</v>
      </c>
      <c r="B470" s="1" t="s">
        <v>2826</v>
      </c>
      <c r="C470" s="1" t="str">
        <f>B470&amp;" "&amp;F470</f>
        <v xml:space="preserve">Glasson </v>
      </c>
      <c r="D470" s="1" t="str">
        <f>Table5[[#This Row],[Column5]]&amp;" "&amp;Table5[[#This Row],[Column7]]&amp;" "</f>
        <v xml:space="preserve">Ms. Rachel </v>
      </c>
      <c r="E470" t="s">
        <v>4401</v>
      </c>
      <c r="G470" t="s">
        <v>4354</v>
      </c>
      <c r="I470" t="s">
        <v>4691</v>
      </c>
      <c r="J470" t="s">
        <v>4401</v>
      </c>
    </row>
    <row r="471" spans="1:11" x14ac:dyDescent="0.2">
      <c r="A471" s="1" t="s">
        <v>1903</v>
      </c>
      <c r="B471" s="1" t="s">
        <v>2827</v>
      </c>
      <c r="C471" s="1" t="str">
        <f>B471&amp;" "&amp;F471</f>
        <v xml:space="preserve">Canitz </v>
      </c>
      <c r="D471" s="1" t="str">
        <f>Table5[[#This Row],[Column5]]&amp;" "&amp;Table5[[#This Row],[Column7]]&amp;" "</f>
        <v xml:space="preserve">Ms. Corina </v>
      </c>
      <c r="G471" t="s">
        <v>4354</v>
      </c>
      <c r="I471" t="s">
        <v>4692</v>
      </c>
    </row>
    <row r="472" spans="1:11" x14ac:dyDescent="0.2">
      <c r="A472" s="1" t="s">
        <v>1902</v>
      </c>
      <c r="B472" s="1" t="s">
        <v>2828</v>
      </c>
      <c r="C472" s="1" t="str">
        <f>B472&amp;" "&amp;F472</f>
        <v xml:space="preserve">Li </v>
      </c>
      <c r="D472" s="1" t="str">
        <f>Table5[[#This Row],[Column5]]&amp;" "&amp;Table5[[#This Row],[Column7]]&amp;" "</f>
        <v xml:space="preserve">Mr. Guannan </v>
      </c>
      <c r="G472" t="s">
        <v>4355</v>
      </c>
      <c r="I472" t="s">
        <v>4693</v>
      </c>
    </row>
    <row r="473" spans="1:11" x14ac:dyDescent="0.2">
      <c r="A473" s="1" t="s">
        <v>1901</v>
      </c>
      <c r="B473" s="1" t="s">
        <v>2829</v>
      </c>
      <c r="C473" s="1" t="str">
        <f>B473&amp;" "&amp;F473</f>
        <v xml:space="preserve">Parsons </v>
      </c>
      <c r="D473" s="1" t="str">
        <f>Table5[[#This Row],[Column5]]&amp;" "&amp;Table5[[#This Row],[Column7]]&amp;" "</f>
        <v xml:space="preserve">Mr. Don </v>
      </c>
      <c r="G473" t="s">
        <v>4355</v>
      </c>
      <c r="I473" t="s">
        <v>4694</v>
      </c>
    </row>
    <row r="474" spans="1:11" x14ac:dyDescent="0.2">
      <c r="A474" s="1" t="s">
        <v>1900</v>
      </c>
      <c r="B474" s="1" t="s">
        <v>2830</v>
      </c>
      <c r="C474" s="1" t="str">
        <f>B474&amp;" "&amp;F474</f>
        <v xml:space="preserve">Raulli </v>
      </c>
      <c r="D474" s="1" t="str">
        <f>Table5[[#This Row],[Column5]]&amp;" "&amp;Table5[[#This Row],[Column7]]&amp;" "</f>
        <v xml:space="preserve">Mr. Chris </v>
      </c>
      <c r="G474" t="s">
        <v>4355</v>
      </c>
      <c r="I474" t="s">
        <v>4554</v>
      </c>
    </row>
    <row r="475" spans="1:11" x14ac:dyDescent="0.2">
      <c r="A475" s="1" t="s">
        <v>1899</v>
      </c>
      <c r="B475" s="1" t="s">
        <v>2624</v>
      </c>
      <c r="C475" s="1" t="str">
        <f>B475&amp;" "&amp;F475</f>
        <v xml:space="preserve">Frome </v>
      </c>
      <c r="D475" s="1" t="str">
        <f>Table5[[#This Row],[Column5]]&amp;" "&amp;Table5[[#This Row],[Column7]]&amp;" "</f>
        <v xml:space="preserve">Mr. Gavin </v>
      </c>
      <c r="E475" t="s">
        <v>4434</v>
      </c>
      <c r="G475" t="s">
        <v>4355</v>
      </c>
      <c r="I475" t="s">
        <v>2594</v>
      </c>
      <c r="J475" t="s">
        <v>4434</v>
      </c>
    </row>
    <row r="476" spans="1:11" x14ac:dyDescent="0.2">
      <c r="A476" s="1" t="s">
        <v>1898</v>
      </c>
      <c r="B476" s="1" t="s">
        <v>2831</v>
      </c>
      <c r="C476" s="1" t="str">
        <f>B476&amp;" "&amp;F476</f>
        <v xml:space="preserve">Sevcik </v>
      </c>
      <c r="D476" s="1" t="str">
        <f>Table5[[#This Row],[Column5]]&amp;" "&amp;Table5[[#This Row],[Column7]]&amp;" "</f>
        <v xml:space="preserve">Mr. David </v>
      </c>
      <c r="G476" t="s">
        <v>4355</v>
      </c>
      <c r="I476" t="s">
        <v>4371</v>
      </c>
    </row>
    <row r="477" spans="1:11" x14ac:dyDescent="0.2">
      <c r="A477" s="1" t="s">
        <v>1897</v>
      </c>
      <c r="B477" s="1" t="s">
        <v>2832</v>
      </c>
      <c r="C477" s="1" t="str">
        <f>B477&amp;" "&amp;F477</f>
        <v xml:space="preserve">Narang </v>
      </c>
      <c r="D477" s="1" t="str">
        <f>Table5[[#This Row],[Column5]]&amp;" "&amp;Table5[[#This Row],[Column7]]&amp;" "</f>
        <v xml:space="preserve">Mr. Jatin </v>
      </c>
      <c r="G477" t="s">
        <v>4355</v>
      </c>
      <c r="I477" t="s">
        <v>4695</v>
      </c>
    </row>
    <row r="478" spans="1:11" x14ac:dyDescent="0.2">
      <c r="A478" s="1" t="s">
        <v>1895</v>
      </c>
      <c r="B478" s="1" t="s">
        <v>2833</v>
      </c>
      <c r="C478" s="1" t="str">
        <f>B478&amp;" "&amp;F478</f>
        <v xml:space="preserve">Royston </v>
      </c>
      <c r="D478" s="1" t="str">
        <f>Table5[[#This Row],[Column5]]&amp;" "&amp;Table5[[#This Row],[Column7]]&amp;" "</f>
        <v xml:space="preserve">Mr. J </v>
      </c>
      <c r="E478" t="s">
        <v>4464</v>
      </c>
      <c r="G478" t="s">
        <v>4355</v>
      </c>
      <c r="I478" t="s">
        <v>4466</v>
      </c>
      <c r="J478" t="s">
        <v>4464</v>
      </c>
      <c r="K478" t="s">
        <v>4444</v>
      </c>
    </row>
    <row r="479" spans="1:11" x14ac:dyDescent="0.2">
      <c r="A479" s="1" t="s">
        <v>1894</v>
      </c>
      <c r="B479" s="1" t="s">
        <v>2834</v>
      </c>
      <c r="C479" s="1" t="str">
        <f>B479&amp;" "&amp;F479</f>
        <v xml:space="preserve">Tieri </v>
      </c>
      <c r="D479" s="1" t="str">
        <f>Table5[[#This Row],[Column5]]&amp;" "&amp;Table5[[#This Row],[Column7]]&amp;" "</f>
        <v xml:space="preserve">Ms. Angela </v>
      </c>
      <c r="E479" t="s">
        <v>4375</v>
      </c>
      <c r="G479" t="s">
        <v>4354</v>
      </c>
      <c r="I479" t="s">
        <v>4611</v>
      </c>
      <c r="J479" t="s">
        <v>4375</v>
      </c>
    </row>
    <row r="480" spans="1:11" x14ac:dyDescent="0.2">
      <c r="A480" s="1" t="s">
        <v>1893</v>
      </c>
      <c r="B480" s="1" t="s">
        <v>2835</v>
      </c>
      <c r="C480" s="1" t="str">
        <f>B480&amp;" "&amp;F480</f>
        <v xml:space="preserve">Whitney </v>
      </c>
      <c r="D480" s="1" t="str">
        <f>Table5[[#This Row],[Column5]]&amp;" "&amp;Table5[[#This Row],[Column7]]&amp;" "</f>
        <v xml:space="preserve">Mr. Blake </v>
      </c>
      <c r="E480" t="s">
        <v>4491</v>
      </c>
      <c r="G480" t="s">
        <v>4355</v>
      </c>
      <c r="I480" t="s">
        <v>3476</v>
      </c>
      <c r="J480" t="s">
        <v>4491</v>
      </c>
    </row>
    <row r="481" spans="1:10" x14ac:dyDescent="0.2">
      <c r="A481" s="1" t="s">
        <v>1892</v>
      </c>
      <c r="B481" s="1" t="s">
        <v>2836</v>
      </c>
      <c r="C481" s="1" t="str">
        <f>B481&amp;" "&amp;F481</f>
        <v xml:space="preserve">Wandzilak </v>
      </c>
      <c r="D481" s="1" t="str">
        <f>Table5[[#This Row],[Column5]]&amp;" "&amp;Table5[[#This Row],[Column7]]&amp;" "</f>
        <v xml:space="preserve">Mr. Brian </v>
      </c>
      <c r="E481" t="s">
        <v>4425</v>
      </c>
      <c r="G481" t="s">
        <v>4355</v>
      </c>
      <c r="I481" t="s">
        <v>3913</v>
      </c>
      <c r="J481" t="s">
        <v>4425</v>
      </c>
    </row>
    <row r="482" spans="1:10" x14ac:dyDescent="0.2">
      <c r="A482" s="1" t="s">
        <v>1891</v>
      </c>
      <c r="B482" s="1" t="s">
        <v>2837</v>
      </c>
      <c r="C482" s="1" t="str">
        <f>B482&amp;" "&amp;F482</f>
        <v xml:space="preserve">Valenzona </v>
      </c>
      <c r="D482" s="1" t="str">
        <f>Table5[[#This Row],[Column5]]&amp;" "&amp;Table5[[#This Row],[Column7]]&amp;" "</f>
        <v xml:space="preserve">Mr. Damon </v>
      </c>
      <c r="G482" t="s">
        <v>4355</v>
      </c>
      <c r="I482" t="s">
        <v>4696</v>
      </c>
    </row>
    <row r="483" spans="1:10" x14ac:dyDescent="0.2">
      <c r="A483" s="1" t="s">
        <v>1890</v>
      </c>
      <c r="B483" s="1" t="s">
        <v>2838</v>
      </c>
      <c r="C483" s="1" t="str">
        <f>B483&amp;" "&amp;F483</f>
        <v xml:space="preserve">Young </v>
      </c>
      <c r="D483" s="1" t="str">
        <f>Table5[[#This Row],[Column5]]&amp;" "&amp;Table5[[#This Row],[Column7]]&amp;" "</f>
        <v xml:space="preserve">Mr. Jeffrey </v>
      </c>
      <c r="G483" t="s">
        <v>4355</v>
      </c>
      <c r="I483" t="s">
        <v>4526</v>
      </c>
    </row>
    <row r="484" spans="1:10" x14ac:dyDescent="0.2">
      <c r="A484" s="1" t="s">
        <v>1889</v>
      </c>
      <c r="B484" s="1" t="s">
        <v>2839</v>
      </c>
      <c r="C484" s="1" t="str">
        <f>B484&amp;" "&amp;F484</f>
        <v xml:space="preserve">Richards </v>
      </c>
      <c r="D484" s="1" t="str">
        <f>Table5[[#This Row],[Column5]]&amp;" "&amp;Table5[[#This Row],[Column7]]&amp;" "</f>
        <v xml:space="preserve">Mr. Malcolm </v>
      </c>
      <c r="E484" t="s">
        <v>4395</v>
      </c>
      <c r="G484" t="s">
        <v>4355</v>
      </c>
      <c r="I484" t="s">
        <v>4697</v>
      </c>
      <c r="J484" t="s">
        <v>4395</v>
      </c>
    </row>
    <row r="485" spans="1:10" x14ac:dyDescent="0.2">
      <c r="A485" s="1" t="s">
        <v>1888</v>
      </c>
      <c r="B485" s="1" t="s">
        <v>2840</v>
      </c>
      <c r="C485" s="1" t="str">
        <f>B485&amp;" "&amp;F485</f>
        <v xml:space="preserve">Alexson </v>
      </c>
      <c r="D485" s="1" t="str">
        <f>Table5[[#This Row],[Column5]]&amp;" "&amp;Table5[[#This Row],[Column7]]&amp;" "</f>
        <v xml:space="preserve">Ms. Margaret </v>
      </c>
      <c r="E485" t="s">
        <v>4362</v>
      </c>
      <c r="G485" t="s">
        <v>4354</v>
      </c>
      <c r="I485" t="s">
        <v>4698</v>
      </c>
      <c r="J485" t="s">
        <v>4362</v>
      </c>
    </row>
    <row r="486" spans="1:10" x14ac:dyDescent="0.2">
      <c r="A486" s="1" t="s">
        <v>1887</v>
      </c>
      <c r="B486" s="1" t="s">
        <v>2515</v>
      </c>
      <c r="C486" s="1" t="str">
        <f>B486&amp;" "&amp;F486</f>
        <v xml:space="preserve">Wright </v>
      </c>
      <c r="D486" s="1" t="str">
        <f>Table5[[#This Row],[Column5]]&amp;" "&amp;Table5[[#This Row],[Column7]]&amp;" "</f>
        <v xml:space="preserve">Ms. Helen </v>
      </c>
      <c r="G486" t="s">
        <v>4354</v>
      </c>
      <c r="I486" t="s">
        <v>4699</v>
      </c>
    </row>
    <row r="487" spans="1:10" x14ac:dyDescent="0.2">
      <c r="A487" s="1" t="s">
        <v>1886</v>
      </c>
      <c r="B487" s="1" t="s">
        <v>2841</v>
      </c>
      <c r="C487" s="1" t="str">
        <f>B487&amp;" "&amp;F487</f>
        <v xml:space="preserve">McKenna </v>
      </c>
      <c r="D487" s="1" t="str">
        <f>Table5[[#This Row],[Column5]]&amp;" "&amp;Table5[[#This Row],[Column7]]&amp;" "</f>
        <v xml:space="preserve">Mr. Matthew </v>
      </c>
      <c r="G487" t="s">
        <v>4355</v>
      </c>
      <c r="I487" t="s">
        <v>4356</v>
      </c>
    </row>
    <row r="488" spans="1:10" x14ac:dyDescent="0.2">
      <c r="A488" s="1" t="s">
        <v>1885</v>
      </c>
      <c r="B488" s="1" t="s">
        <v>2700</v>
      </c>
      <c r="C488" s="1" t="str">
        <f>B488&amp;" "&amp;F488</f>
        <v xml:space="preserve">Sallade </v>
      </c>
      <c r="D488" s="1" t="str">
        <f>Table5[[#This Row],[Column5]]&amp;" "&amp;Table5[[#This Row],[Column7]]&amp;" "</f>
        <v xml:space="preserve">Mr. Jeff </v>
      </c>
      <c r="G488" t="s">
        <v>4355</v>
      </c>
      <c r="I488" t="s">
        <v>4432</v>
      </c>
    </row>
    <row r="489" spans="1:10" x14ac:dyDescent="0.2">
      <c r="A489" s="1" t="s">
        <v>1884</v>
      </c>
      <c r="B489" s="1" t="s">
        <v>2842</v>
      </c>
      <c r="C489" s="1" t="str">
        <f>B489&amp;" "&amp;F489</f>
        <v xml:space="preserve">Argall </v>
      </c>
      <c r="D489" s="1" t="str">
        <f>Table5[[#This Row],[Column5]]&amp;" "&amp;Table5[[#This Row],[Column7]]&amp;" "</f>
        <v xml:space="preserve">Mrs. Tara </v>
      </c>
      <c r="E489" t="s">
        <v>4500</v>
      </c>
      <c r="G489" t="s">
        <v>4700</v>
      </c>
      <c r="I489" t="s">
        <v>4701</v>
      </c>
      <c r="J489" t="s">
        <v>4500</v>
      </c>
    </row>
    <row r="490" spans="1:10" x14ac:dyDescent="0.2">
      <c r="A490" s="1" t="s">
        <v>1883</v>
      </c>
      <c r="B490" s="1" t="s">
        <v>2843</v>
      </c>
      <c r="C490" s="1" t="str">
        <f>B490&amp;" "&amp;F490</f>
        <v xml:space="preserve">Patchell </v>
      </c>
      <c r="D490" s="1" t="str">
        <f>Table5[[#This Row],[Column5]]&amp;" "&amp;Table5[[#This Row],[Column7]]&amp;" "</f>
        <v xml:space="preserve">Ms. Kristin </v>
      </c>
      <c r="G490" t="s">
        <v>4354</v>
      </c>
      <c r="I490" t="s">
        <v>4702</v>
      </c>
    </row>
    <row r="491" spans="1:10" x14ac:dyDescent="0.2">
      <c r="A491" s="1" t="s">
        <v>1882</v>
      </c>
      <c r="B491" s="1" t="s">
        <v>2844</v>
      </c>
      <c r="C491" s="1" t="str">
        <f>B491&amp;" "&amp;F491</f>
        <v xml:space="preserve">Catoggio </v>
      </c>
      <c r="D491" s="1" t="str">
        <f>Table5[[#This Row],[Column5]]&amp;" "&amp;Table5[[#This Row],[Column7]]&amp;" "</f>
        <v xml:space="preserve">Mr. Timothy </v>
      </c>
      <c r="G491" t="s">
        <v>4355</v>
      </c>
      <c r="I491" t="s">
        <v>4488</v>
      </c>
    </row>
    <row r="492" spans="1:10" x14ac:dyDescent="0.2">
      <c r="A492" s="1" t="s">
        <v>1881</v>
      </c>
      <c r="B492" s="1" t="s">
        <v>2845</v>
      </c>
      <c r="C492" s="1" t="str">
        <f>B492&amp;" "&amp;F492</f>
        <v xml:space="preserve">Adams </v>
      </c>
      <c r="D492" s="1" t="str">
        <f>Table5[[#This Row],[Column5]]&amp;" "&amp;Table5[[#This Row],[Column7]]&amp;" "</f>
        <v xml:space="preserve">Mr. Scott </v>
      </c>
      <c r="G492" t="s">
        <v>4355</v>
      </c>
      <c r="I492" t="s">
        <v>2950</v>
      </c>
    </row>
    <row r="493" spans="1:10" x14ac:dyDescent="0.2">
      <c r="A493" s="1" t="s">
        <v>1880</v>
      </c>
      <c r="B493" s="1" t="s">
        <v>2846</v>
      </c>
      <c r="C493" s="1" t="str">
        <f>B493&amp;" "&amp;F493</f>
        <v xml:space="preserve">Windt </v>
      </c>
      <c r="D493" s="1" t="str">
        <f>Table5[[#This Row],[Column5]]&amp;" "&amp;Table5[[#This Row],[Column7]]&amp;" "</f>
        <v xml:space="preserve">Ms. Carly </v>
      </c>
      <c r="E493" t="s">
        <v>4418</v>
      </c>
      <c r="G493" t="s">
        <v>4354</v>
      </c>
      <c r="I493" t="s">
        <v>4703</v>
      </c>
      <c r="J493" t="s">
        <v>4418</v>
      </c>
    </row>
    <row r="494" spans="1:10" x14ac:dyDescent="0.2">
      <c r="A494" s="1" t="s">
        <v>1879</v>
      </c>
      <c r="B494" s="1" t="s">
        <v>2847</v>
      </c>
      <c r="C494" s="1" t="str">
        <f>B494&amp;" "&amp;F494</f>
        <v xml:space="preserve">Ryan </v>
      </c>
      <c r="D494" s="1" t="str">
        <f>Table5[[#This Row],[Column5]]&amp;" "&amp;Table5[[#This Row],[Column7]]&amp;" "</f>
        <v xml:space="preserve">Ms. Lisa </v>
      </c>
      <c r="G494" t="s">
        <v>4354</v>
      </c>
      <c r="I494" t="s">
        <v>4704</v>
      </c>
    </row>
    <row r="495" spans="1:10" x14ac:dyDescent="0.2">
      <c r="A495" s="1" t="s">
        <v>1878</v>
      </c>
      <c r="B495" s="1" t="s">
        <v>2848</v>
      </c>
      <c r="C495" s="1" t="str">
        <f>B495&amp;" "&amp;F495</f>
        <v xml:space="preserve">Marion </v>
      </c>
      <c r="D495" s="1" t="str">
        <f>Table5[[#This Row],[Column5]]&amp;" "&amp;Table5[[#This Row],[Column7]]&amp;" "</f>
        <v xml:space="preserve">Ms. Stacey </v>
      </c>
      <c r="G495" t="s">
        <v>4354</v>
      </c>
      <c r="I495" t="s">
        <v>4595</v>
      </c>
    </row>
    <row r="496" spans="1:10" x14ac:dyDescent="0.2">
      <c r="A496" s="1" t="s">
        <v>1877</v>
      </c>
      <c r="B496" s="1" t="s">
        <v>2849</v>
      </c>
      <c r="C496" s="1" t="str">
        <f>B496&amp;" "&amp;F496</f>
        <v xml:space="preserve">Raffetto </v>
      </c>
      <c r="D496" s="1" t="str">
        <f>Table5[[#This Row],[Column5]]&amp;" "&amp;Table5[[#This Row],[Column7]]&amp;" "</f>
        <v xml:space="preserve">Mr. Louis </v>
      </c>
      <c r="G496" t="s">
        <v>4355</v>
      </c>
      <c r="I496" t="s">
        <v>4705</v>
      </c>
    </row>
    <row r="497" spans="1:10" x14ac:dyDescent="0.2">
      <c r="A497" s="1" t="s">
        <v>1876</v>
      </c>
      <c r="B497" s="1" t="s">
        <v>2838</v>
      </c>
      <c r="C497" s="1" t="str">
        <f>B497&amp;" "&amp;F497</f>
        <v xml:space="preserve">Young </v>
      </c>
      <c r="D497" s="1" t="str">
        <f>Table5[[#This Row],[Column5]]&amp;" "&amp;Table5[[#This Row],[Column7]]&amp;" "</f>
        <v xml:space="preserve">Mr. Brian </v>
      </c>
      <c r="E497" t="s">
        <v>4364</v>
      </c>
      <c r="G497" t="s">
        <v>4355</v>
      </c>
      <c r="I497" t="s">
        <v>3913</v>
      </c>
      <c r="J497" t="s">
        <v>4364</v>
      </c>
    </row>
    <row r="498" spans="1:10" x14ac:dyDescent="0.2">
      <c r="A498" s="1" t="s">
        <v>1875</v>
      </c>
      <c r="B498" s="1" t="s">
        <v>2850</v>
      </c>
      <c r="C498" s="1" t="str">
        <f>B498&amp;" "&amp;F498</f>
        <v xml:space="preserve">Oehlke </v>
      </c>
      <c r="D498" s="1" t="str">
        <f>Table5[[#This Row],[Column5]]&amp;" "&amp;Table5[[#This Row],[Column7]]&amp;" "</f>
        <v xml:space="preserve">Mrs. Jessica </v>
      </c>
      <c r="G498" t="s">
        <v>4700</v>
      </c>
      <c r="I498" t="s">
        <v>4456</v>
      </c>
    </row>
    <row r="499" spans="1:10" x14ac:dyDescent="0.2">
      <c r="A499" s="1" t="s">
        <v>1874</v>
      </c>
      <c r="B499" s="1" t="s">
        <v>2851</v>
      </c>
      <c r="C499" s="1" t="str">
        <f>B499&amp;" "&amp;F499</f>
        <v xml:space="preserve">Sudol </v>
      </c>
      <c r="D499" s="1" t="str">
        <f>Table5[[#This Row],[Column5]]&amp;" "&amp;Table5[[#This Row],[Column7]]&amp;" "</f>
        <v xml:space="preserve">Ms. Dawn </v>
      </c>
      <c r="E499" t="s">
        <v>4375</v>
      </c>
      <c r="G499" t="s">
        <v>4354</v>
      </c>
      <c r="I499" t="s">
        <v>4706</v>
      </c>
      <c r="J499" t="s">
        <v>4375</v>
      </c>
    </row>
    <row r="500" spans="1:10" x14ac:dyDescent="0.2">
      <c r="A500" s="1" t="s">
        <v>1873</v>
      </c>
      <c r="B500" s="1" t="s">
        <v>4453</v>
      </c>
      <c r="C500" s="1" t="str">
        <f>B500&amp;" "&amp;F500</f>
        <v>Van Es</v>
      </c>
      <c r="D500" s="1" t="str">
        <f>Table5[[#This Row],[Column5]]&amp;" "&amp;Table5[[#This Row],[Column7]]&amp;" "</f>
        <v xml:space="preserve">  </v>
      </c>
      <c r="E500" t="s">
        <v>4554</v>
      </c>
      <c r="F500" t="s">
        <v>4707</v>
      </c>
      <c r="H500" t="s">
        <v>4355</v>
      </c>
      <c r="J500" t="s">
        <v>4554</v>
      </c>
    </row>
    <row r="501" spans="1:10" x14ac:dyDescent="0.2">
      <c r="A501" s="1" t="s">
        <v>1872</v>
      </c>
      <c r="B501" s="1" t="s">
        <v>2852</v>
      </c>
      <c r="C501" s="1" t="str">
        <f>B501&amp;" "&amp;F501</f>
        <v xml:space="preserve">Dolge </v>
      </c>
      <c r="D501" s="1" t="str">
        <f>Table5[[#This Row],[Column5]]&amp;" "&amp;Table5[[#This Row],[Column7]]&amp;" "</f>
        <v xml:space="preserve">Ms. Karen </v>
      </c>
      <c r="G501" t="s">
        <v>4354</v>
      </c>
      <c r="I501" t="s">
        <v>4708</v>
      </c>
    </row>
    <row r="502" spans="1:10" x14ac:dyDescent="0.2">
      <c r="A502" s="1" t="s">
        <v>1871</v>
      </c>
      <c r="B502" s="1" t="s">
        <v>2853</v>
      </c>
      <c r="C502" s="1" t="str">
        <f>B502&amp;" "&amp;F502</f>
        <v xml:space="preserve">Marlier </v>
      </c>
      <c r="D502" s="1" t="str">
        <f>Table5[[#This Row],[Column5]]&amp;" "&amp;Table5[[#This Row],[Column7]]&amp;" "</f>
        <v xml:space="preserve">Ms. Jessica </v>
      </c>
      <c r="G502" t="s">
        <v>4354</v>
      </c>
      <c r="I502" t="s">
        <v>4456</v>
      </c>
    </row>
    <row r="503" spans="1:10" x14ac:dyDescent="0.2">
      <c r="A503" s="1" t="s">
        <v>1870</v>
      </c>
      <c r="B503" s="1" t="s">
        <v>2854</v>
      </c>
      <c r="C503" s="1" t="str">
        <f>B503&amp;" "&amp;F503</f>
        <v xml:space="preserve">Girard </v>
      </c>
      <c r="D503" s="1" t="str">
        <f>Table5[[#This Row],[Column5]]&amp;" "&amp;Table5[[#This Row],[Column7]]&amp;" "</f>
        <v xml:space="preserve">Mr. Mathieu </v>
      </c>
      <c r="G503" t="s">
        <v>4355</v>
      </c>
      <c r="I503" t="s">
        <v>4709</v>
      </c>
    </row>
    <row r="504" spans="1:10" x14ac:dyDescent="0.2">
      <c r="A504" s="1" t="s">
        <v>1869</v>
      </c>
      <c r="B504" s="1" t="s">
        <v>2456</v>
      </c>
      <c r="C504" s="1" t="str">
        <f>B504&amp;" "&amp;F504</f>
        <v xml:space="preserve">Lee </v>
      </c>
      <c r="D504" s="1" t="str">
        <f>Table5[[#This Row],[Column5]]&amp;" "&amp;Table5[[#This Row],[Column7]]&amp;" "</f>
        <v xml:space="preserve">Mr. Kam </v>
      </c>
      <c r="E504" t="s">
        <v>4498</v>
      </c>
      <c r="G504" t="s">
        <v>4355</v>
      </c>
      <c r="I504" t="s">
        <v>4710</v>
      </c>
      <c r="J504" t="s">
        <v>4498</v>
      </c>
    </row>
    <row r="505" spans="1:10" x14ac:dyDescent="0.2">
      <c r="A505" s="1" t="s">
        <v>1868</v>
      </c>
      <c r="B505" s="1" t="s">
        <v>2855</v>
      </c>
      <c r="C505" s="1" t="str">
        <f>B505&amp;" "&amp;F505</f>
        <v xml:space="preserve">Hubbard </v>
      </c>
      <c r="D505" s="1" t="str">
        <f>Table5[[#This Row],[Column5]]&amp;" "&amp;Table5[[#This Row],[Column7]]&amp;" "</f>
        <v xml:space="preserve">Ms. Valerie </v>
      </c>
      <c r="E505" t="s">
        <v>4437</v>
      </c>
      <c r="G505" t="s">
        <v>4354</v>
      </c>
      <c r="I505" t="s">
        <v>4711</v>
      </c>
      <c r="J505" t="s">
        <v>4437</v>
      </c>
    </row>
    <row r="506" spans="1:10" x14ac:dyDescent="0.2">
      <c r="A506" s="1" t="s">
        <v>1867</v>
      </c>
      <c r="B506" s="1" t="s">
        <v>2856</v>
      </c>
      <c r="C506" s="1" t="str">
        <f>B506&amp;" "&amp;F506</f>
        <v xml:space="preserve">Koester </v>
      </c>
      <c r="D506" s="1" t="str">
        <f>Table5[[#This Row],[Column5]]&amp;" "&amp;Table5[[#This Row],[Column7]]&amp;" "</f>
        <v xml:space="preserve">Ms. Freya </v>
      </c>
      <c r="E506" t="s">
        <v>4500</v>
      </c>
      <c r="G506" t="s">
        <v>4354</v>
      </c>
      <c r="I506" t="s">
        <v>4712</v>
      </c>
      <c r="J506" t="s">
        <v>4500</v>
      </c>
    </row>
    <row r="507" spans="1:10" x14ac:dyDescent="0.2">
      <c r="A507" s="1" t="s">
        <v>1866</v>
      </c>
      <c r="B507" s="1" t="s">
        <v>2857</v>
      </c>
      <c r="C507" s="1" t="str">
        <f>B507&amp;" "&amp;F507</f>
        <v xml:space="preserve">Matthews </v>
      </c>
      <c r="D507" s="1" t="str">
        <f>Table5[[#This Row],[Column5]]&amp;" "&amp;Table5[[#This Row],[Column7]]&amp;" "</f>
        <v xml:space="preserve">Ms. Jennifer </v>
      </c>
      <c r="G507" t="s">
        <v>4354</v>
      </c>
      <c r="I507" t="s">
        <v>4377</v>
      </c>
    </row>
    <row r="508" spans="1:10" x14ac:dyDescent="0.2">
      <c r="A508" s="1" t="s">
        <v>1865</v>
      </c>
      <c r="B508" s="1" t="s">
        <v>2858</v>
      </c>
      <c r="C508" s="1" t="str">
        <f>B508&amp;" "&amp;F508</f>
        <v xml:space="preserve">Rubinich </v>
      </c>
      <c r="D508" s="1" t="str">
        <f>Table5[[#This Row],[Column5]]&amp;" "&amp;Table5[[#This Row],[Column7]]&amp;" "</f>
        <v xml:space="preserve">Ms. Kara </v>
      </c>
      <c r="G508" t="s">
        <v>4354</v>
      </c>
      <c r="I508" t="s">
        <v>4713</v>
      </c>
    </row>
    <row r="509" spans="1:10" x14ac:dyDescent="0.2">
      <c r="A509" s="1" t="s">
        <v>1864</v>
      </c>
      <c r="B509" s="1" t="s">
        <v>2859</v>
      </c>
      <c r="C509" s="1" t="str">
        <f>B509&amp;" "&amp;F509</f>
        <v xml:space="preserve">Alban </v>
      </c>
      <c r="D509" s="1" t="str">
        <f>Table5[[#This Row],[Column5]]&amp;" "&amp;Table5[[#This Row],[Column7]]&amp;" "</f>
        <v xml:space="preserve">Mr. Bradley </v>
      </c>
      <c r="E509" t="s">
        <v>4378</v>
      </c>
      <c r="G509" t="s">
        <v>4355</v>
      </c>
      <c r="I509" t="s">
        <v>4586</v>
      </c>
      <c r="J509" t="s">
        <v>4378</v>
      </c>
    </row>
    <row r="510" spans="1:10" x14ac:dyDescent="0.2">
      <c r="A510" s="1" t="s">
        <v>1863</v>
      </c>
      <c r="B510" s="1" t="s">
        <v>2860</v>
      </c>
      <c r="C510" s="1" t="str">
        <f>B510&amp;" "&amp;F510</f>
        <v xml:space="preserve">Corcoran </v>
      </c>
      <c r="D510" s="1" t="str">
        <f>Table5[[#This Row],[Column5]]&amp;" "&amp;Table5[[#This Row],[Column7]]&amp;" "</f>
        <v xml:space="preserve">Mr. Brendan </v>
      </c>
      <c r="G510" t="s">
        <v>4355</v>
      </c>
      <c r="I510" t="s">
        <v>4397</v>
      </c>
    </row>
    <row r="511" spans="1:10" x14ac:dyDescent="0.2">
      <c r="A511" s="1" t="s">
        <v>1862</v>
      </c>
      <c r="B511" s="1" t="s">
        <v>2861</v>
      </c>
      <c r="C511" s="1" t="str">
        <f>B511&amp;" "&amp;F511</f>
        <v xml:space="preserve">Sargent </v>
      </c>
      <c r="D511" s="1" t="str">
        <f>Table5[[#This Row],[Column5]]&amp;" "&amp;Table5[[#This Row],[Column7]]&amp;" "</f>
        <v xml:space="preserve">Ms. Amber </v>
      </c>
      <c r="E511" t="s">
        <v>4500</v>
      </c>
      <c r="G511" t="s">
        <v>4354</v>
      </c>
      <c r="I511" t="s">
        <v>4714</v>
      </c>
      <c r="J511" t="s">
        <v>4500</v>
      </c>
    </row>
    <row r="512" spans="1:10" x14ac:dyDescent="0.2">
      <c r="A512" s="1" t="s">
        <v>1861</v>
      </c>
      <c r="B512" s="1" t="s">
        <v>2862</v>
      </c>
      <c r="C512" s="1" t="str">
        <f>B512&amp;" "&amp;F512</f>
        <v xml:space="preserve">Watson </v>
      </c>
      <c r="D512" s="1" t="str">
        <f>Table5[[#This Row],[Column5]]&amp;" "&amp;Table5[[#This Row],[Column7]]&amp;" "</f>
        <v xml:space="preserve">Mr. Sean </v>
      </c>
      <c r="E512" t="s">
        <v>4449</v>
      </c>
      <c r="G512" t="s">
        <v>4355</v>
      </c>
      <c r="I512" t="s">
        <v>4559</v>
      </c>
      <c r="J512" t="s">
        <v>4449</v>
      </c>
    </row>
    <row r="513" spans="1:10" x14ac:dyDescent="0.2">
      <c r="A513" s="1" t="s">
        <v>1860</v>
      </c>
      <c r="B513" s="1" t="s">
        <v>2863</v>
      </c>
      <c r="C513" s="1" t="str">
        <f>B513&amp;" "&amp;F513</f>
        <v xml:space="preserve">Esponda </v>
      </c>
      <c r="D513" s="1" t="str">
        <f>Table5[[#This Row],[Column5]]&amp;" "&amp;Table5[[#This Row],[Column7]]&amp;" "</f>
        <v xml:space="preserve">Mr. Rick </v>
      </c>
      <c r="G513" t="s">
        <v>4355</v>
      </c>
      <c r="I513" t="s">
        <v>4551</v>
      </c>
    </row>
    <row r="514" spans="1:10" x14ac:dyDescent="0.2">
      <c r="A514" s="1" t="s">
        <v>1859</v>
      </c>
      <c r="B514" s="1" t="s">
        <v>2864</v>
      </c>
      <c r="C514" s="1" t="str">
        <f>B514&amp;" "&amp;F514</f>
        <v xml:space="preserve">Krall </v>
      </c>
      <c r="D514" s="1" t="str">
        <f>Table5[[#This Row],[Column5]]&amp;" "&amp;Table5[[#This Row],[Column7]]&amp;" "</f>
        <v xml:space="preserve">Mr. Matthew </v>
      </c>
      <c r="G514" t="s">
        <v>4355</v>
      </c>
      <c r="I514" t="s">
        <v>4356</v>
      </c>
    </row>
    <row r="515" spans="1:10" x14ac:dyDescent="0.2">
      <c r="A515" s="1" t="s">
        <v>1858</v>
      </c>
      <c r="B515" s="1" t="s">
        <v>2865</v>
      </c>
      <c r="C515" s="1" t="str">
        <f>B515&amp;" "&amp;F515</f>
        <v xml:space="preserve">Poskin </v>
      </c>
      <c r="D515" s="1" t="str">
        <f>Table5[[#This Row],[Column5]]&amp;" "&amp;Table5[[#This Row],[Column7]]&amp;" "</f>
        <v xml:space="preserve">Mr. Brady </v>
      </c>
      <c r="G515" t="s">
        <v>4355</v>
      </c>
      <c r="I515" t="s">
        <v>4179</v>
      </c>
    </row>
    <row r="516" spans="1:10" x14ac:dyDescent="0.2">
      <c r="A516" s="1" t="s">
        <v>1857</v>
      </c>
      <c r="B516" s="1" t="s">
        <v>2866</v>
      </c>
      <c r="C516" s="1" t="str">
        <f>B516&amp;" "&amp;F516</f>
        <v xml:space="preserve">Halfmann </v>
      </c>
      <c r="D516" s="1" t="str">
        <f>Table5[[#This Row],[Column5]]&amp;" "&amp;Table5[[#This Row],[Column7]]&amp;" "</f>
        <v xml:space="preserve">Ms. Kameko </v>
      </c>
      <c r="G516" t="s">
        <v>4354</v>
      </c>
      <c r="I516" t="s">
        <v>4715</v>
      </c>
    </row>
    <row r="517" spans="1:10" x14ac:dyDescent="0.2">
      <c r="A517" s="1" t="s">
        <v>1856</v>
      </c>
      <c r="B517" s="1" t="s">
        <v>2867</v>
      </c>
      <c r="C517" s="1" t="str">
        <f>B517&amp;" "&amp;F517</f>
        <v xml:space="preserve">Klapper </v>
      </c>
      <c r="D517" s="1" t="str">
        <f>Table5[[#This Row],[Column5]]&amp;" "&amp;Table5[[#This Row],[Column7]]&amp;" "</f>
        <v xml:space="preserve">Mr. Jeremy </v>
      </c>
      <c r="E517" t="s">
        <v>4437</v>
      </c>
      <c r="G517" t="s">
        <v>4355</v>
      </c>
      <c r="I517" t="s">
        <v>4556</v>
      </c>
      <c r="J517" t="s">
        <v>4437</v>
      </c>
    </row>
    <row r="518" spans="1:10" x14ac:dyDescent="0.2">
      <c r="A518" s="1" t="s">
        <v>1855</v>
      </c>
      <c r="B518" s="1" t="s">
        <v>2868</v>
      </c>
      <c r="C518" s="1" t="str">
        <f>B518&amp;" "&amp;F518</f>
        <v xml:space="preserve">George </v>
      </c>
      <c r="D518" s="1" t="str">
        <f>Table5[[#This Row],[Column5]]&amp;" "&amp;Table5[[#This Row],[Column7]]&amp;" "</f>
        <v xml:space="preserve">Mr. Daniel </v>
      </c>
      <c r="G518" t="s">
        <v>4355</v>
      </c>
      <c r="I518" t="s">
        <v>4429</v>
      </c>
    </row>
    <row r="519" spans="1:10" x14ac:dyDescent="0.2">
      <c r="A519" s="1" t="s">
        <v>1854</v>
      </c>
      <c r="B519" s="1" t="s">
        <v>2869</v>
      </c>
      <c r="C519" s="1" t="str">
        <f>B519&amp;" "&amp;F519</f>
        <v xml:space="preserve">Hicks </v>
      </c>
      <c r="D519" s="1" t="str">
        <f>Table5[[#This Row],[Column5]]&amp;" "&amp;Table5[[#This Row],[Column7]]&amp;" "</f>
        <v xml:space="preserve">Ms. Amanda </v>
      </c>
      <c r="G519" t="s">
        <v>4354</v>
      </c>
      <c r="I519" t="s">
        <v>4467</v>
      </c>
    </row>
    <row r="520" spans="1:10" x14ac:dyDescent="0.2">
      <c r="A520" s="1" t="s">
        <v>1853</v>
      </c>
      <c r="B520" s="1" t="s">
        <v>2870</v>
      </c>
      <c r="C520" s="1" t="str">
        <f>B520&amp;" "&amp;F520</f>
        <v xml:space="preserve">Lockyer </v>
      </c>
      <c r="D520" s="1" t="str">
        <f>Table5[[#This Row],[Column5]]&amp;" "&amp;Table5[[#This Row],[Column7]]&amp;" "</f>
        <v xml:space="preserve">Ms. Karen </v>
      </c>
      <c r="G520" t="s">
        <v>4354</v>
      </c>
      <c r="I520" t="s">
        <v>4708</v>
      </c>
    </row>
    <row r="521" spans="1:10" x14ac:dyDescent="0.2">
      <c r="A521" s="1" t="s">
        <v>1852</v>
      </c>
      <c r="B521" s="1" t="s">
        <v>2871</v>
      </c>
      <c r="C521" s="1" t="str">
        <f>B521&amp;" "&amp;F521</f>
        <v xml:space="preserve">Byrnes </v>
      </c>
      <c r="D521" s="1" t="str">
        <f>Table5[[#This Row],[Column5]]&amp;" "&amp;Table5[[#This Row],[Column7]]&amp;" "</f>
        <v xml:space="preserve">Mr. Gregory </v>
      </c>
      <c r="G521" t="s">
        <v>4355</v>
      </c>
      <c r="I521" t="s">
        <v>4654</v>
      </c>
    </row>
    <row r="522" spans="1:10" x14ac:dyDescent="0.2">
      <c r="A522" s="1" t="s">
        <v>1851</v>
      </c>
      <c r="B522" s="1" t="s">
        <v>2872</v>
      </c>
      <c r="C522" s="1" t="str">
        <f>B522&amp;" "&amp;F522</f>
        <v xml:space="preserve">Norris </v>
      </c>
      <c r="D522" s="1" t="str">
        <f>Table5[[#This Row],[Column5]]&amp;" "&amp;Table5[[#This Row],[Column7]]&amp;" "</f>
        <v xml:space="preserve">Ms. Sabine </v>
      </c>
      <c r="G522" t="s">
        <v>4354</v>
      </c>
      <c r="I522" t="s">
        <v>4716</v>
      </c>
    </row>
    <row r="523" spans="1:10" x14ac:dyDescent="0.2">
      <c r="A523" s="1" t="s">
        <v>1850</v>
      </c>
      <c r="B523" s="1" t="s">
        <v>2873</v>
      </c>
      <c r="C523" s="1" t="str">
        <f>B523&amp;" "&amp;F523</f>
        <v xml:space="preserve">Darda </v>
      </c>
      <c r="D523" s="1" t="str">
        <f>Table5[[#This Row],[Column5]]&amp;" "&amp;Table5[[#This Row],[Column7]]&amp;" "</f>
        <v xml:space="preserve">Mr. Joseph </v>
      </c>
      <c r="G523" t="s">
        <v>4355</v>
      </c>
      <c r="I523" t="s">
        <v>4717</v>
      </c>
    </row>
    <row r="524" spans="1:10" x14ac:dyDescent="0.2">
      <c r="A524" s="1" t="s">
        <v>1849</v>
      </c>
      <c r="B524" s="1" t="s">
        <v>2874</v>
      </c>
      <c r="C524" s="1" t="str">
        <f>B524&amp;" "&amp;F524</f>
        <v xml:space="preserve">Otstot </v>
      </c>
      <c r="D524" s="1" t="str">
        <f>Table5[[#This Row],[Column5]]&amp;" "&amp;Table5[[#This Row],[Column7]]&amp;" "</f>
        <v xml:space="preserve">Mr. Adam </v>
      </c>
      <c r="G524" t="s">
        <v>4355</v>
      </c>
      <c r="I524" t="s">
        <v>4390</v>
      </c>
    </row>
    <row r="525" spans="1:10" x14ac:dyDescent="0.2">
      <c r="A525" s="1" t="s">
        <v>1848</v>
      </c>
      <c r="B525" s="1" t="s">
        <v>2875</v>
      </c>
      <c r="C525" s="1" t="str">
        <f>B525&amp;" "&amp;F525</f>
        <v xml:space="preserve">Bowley </v>
      </c>
      <c r="D525" s="1" t="str">
        <f>Table5[[#This Row],[Column5]]&amp;" "&amp;Table5[[#This Row],[Column7]]&amp;" "</f>
        <v xml:space="preserve">Ms. Karolyn </v>
      </c>
      <c r="E525" t="s">
        <v>4437</v>
      </c>
      <c r="G525" t="s">
        <v>4354</v>
      </c>
      <c r="I525" t="s">
        <v>4718</v>
      </c>
      <c r="J525" t="s">
        <v>4437</v>
      </c>
    </row>
    <row r="526" spans="1:10" x14ac:dyDescent="0.2">
      <c r="A526" s="1" t="s">
        <v>1847</v>
      </c>
      <c r="B526" s="1" t="s">
        <v>2876</v>
      </c>
      <c r="C526" s="1" t="str">
        <f>B526&amp;" "&amp;F526</f>
        <v xml:space="preserve">Rogers </v>
      </c>
      <c r="D526" s="1" t="str">
        <f>Table5[[#This Row],[Column5]]&amp;" "&amp;Table5[[#This Row],[Column7]]&amp;" "</f>
        <v xml:space="preserve">Mrs. Anita </v>
      </c>
      <c r="E526" t="s">
        <v>4401</v>
      </c>
      <c r="G526" t="s">
        <v>4700</v>
      </c>
      <c r="I526" t="s">
        <v>4719</v>
      </c>
      <c r="J526" t="s">
        <v>4401</v>
      </c>
    </row>
    <row r="527" spans="1:10" x14ac:dyDescent="0.2">
      <c r="A527" s="1" t="s">
        <v>1846</v>
      </c>
      <c r="B527" s="1" t="s">
        <v>2877</v>
      </c>
      <c r="C527" s="1" t="str">
        <f>B527&amp;" "&amp;F527</f>
        <v xml:space="preserve">Mclaughlin </v>
      </c>
      <c r="D527" s="1" t="str">
        <f>Table5[[#This Row],[Column5]]&amp;" "&amp;Table5[[#This Row],[Column7]]&amp;" "</f>
        <v xml:space="preserve">Ms. Laura </v>
      </c>
      <c r="E527" t="s">
        <v>4542</v>
      </c>
      <c r="G527" t="s">
        <v>4354</v>
      </c>
      <c r="I527" t="s">
        <v>4720</v>
      </c>
      <c r="J527" t="s">
        <v>4542</v>
      </c>
    </row>
    <row r="528" spans="1:10" x14ac:dyDescent="0.2">
      <c r="A528" s="1" t="s">
        <v>1845</v>
      </c>
      <c r="B528" s="1" t="s">
        <v>2878</v>
      </c>
      <c r="C528" s="1" t="str">
        <f>B528&amp;" "&amp;F528</f>
        <v xml:space="preserve">Ziegler </v>
      </c>
      <c r="D528" s="1" t="str">
        <f>Table5[[#This Row],[Column5]]&amp;" "&amp;Table5[[#This Row],[Column7]]&amp;" "</f>
        <v xml:space="preserve">Ms. Sarah </v>
      </c>
      <c r="G528" t="s">
        <v>4354</v>
      </c>
      <c r="I528" t="s">
        <v>4530</v>
      </c>
    </row>
    <row r="529" spans="1:10" x14ac:dyDescent="0.2">
      <c r="A529" s="1" t="s">
        <v>1844</v>
      </c>
      <c r="B529" s="1" t="s">
        <v>2879</v>
      </c>
      <c r="C529" s="1" t="str">
        <f>B529&amp;" "&amp;F529</f>
        <v xml:space="preserve">Hughey </v>
      </c>
      <c r="D529" s="1" t="str">
        <f>Table5[[#This Row],[Column5]]&amp;" "&amp;Table5[[#This Row],[Column7]]&amp;" "</f>
        <v xml:space="preserve">Mrs. Ashley </v>
      </c>
      <c r="E529" t="s">
        <v>4418</v>
      </c>
      <c r="G529" t="s">
        <v>4700</v>
      </c>
      <c r="I529" t="s">
        <v>2677</v>
      </c>
      <c r="J529" t="s">
        <v>4418</v>
      </c>
    </row>
    <row r="530" spans="1:10" x14ac:dyDescent="0.2">
      <c r="A530" s="1" t="s">
        <v>1843</v>
      </c>
      <c r="B530" s="1" t="s">
        <v>2880</v>
      </c>
      <c r="C530" s="1" t="str">
        <f>B530&amp;" "&amp;F530</f>
        <v xml:space="preserve">Knast </v>
      </c>
      <c r="D530" s="1" t="str">
        <f>Table5[[#This Row],[Column5]]&amp;" "&amp;Table5[[#This Row],[Column7]]&amp;" "</f>
        <v xml:space="preserve">Ms. Lindsey </v>
      </c>
      <c r="G530" t="s">
        <v>4354</v>
      </c>
      <c r="I530" t="s">
        <v>3614</v>
      </c>
    </row>
    <row r="531" spans="1:10" x14ac:dyDescent="0.2">
      <c r="A531" s="1" t="s">
        <v>1842</v>
      </c>
      <c r="B531" s="1" t="s">
        <v>2881</v>
      </c>
      <c r="C531" s="1" t="str">
        <f>B531&amp;" "&amp;F531</f>
        <v xml:space="preserve">Stob </v>
      </c>
      <c r="D531" s="1" t="str">
        <f>Table5[[#This Row],[Column5]]&amp;" "&amp;Table5[[#This Row],[Column7]]&amp;" "</f>
        <v xml:space="preserve">Mr. Alan </v>
      </c>
      <c r="G531" t="s">
        <v>4355</v>
      </c>
      <c r="I531" t="s">
        <v>4571</v>
      </c>
    </row>
    <row r="532" spans="1:10" x14ac:dyDescent="0.2">
      <c r="A532" s="1" t="s">
        <v>1841</v>
      </c>
      <c r="B532" s="1" t="s">
        <v>2882</v>
      </c>
      <c r="C532" s="1" t="str">
        <f>B532&amp;" "&amp;F532</f>
        <v xml:space="preserve">Jensen </v>
      </c>
      <c r="D532" s="1" t="str">
        <f>Table5[[#This Row],[Column5]]&amp;" "&amp;Table5[[#This Row],[Column7]]&amp;" "</f>
        <v xml:space="preserve">Mr. Dan </v>
      </c>
      <c r="E532" t="s">
        <v>4364</v>
      </c>
      <c r="G532" t="s">
        <v>4355</v>
      </c>
      <c r="I532" t="s">
        <v>4566</v>
      </c>
      <c r="J532" t="s">
        <v>4364</v>
      </c>
    </row>
    <row r="533" spans="1:10" x14ac:dyDescent="0.2">
      <c r="A533" s="1" t="s">
        <v>1840</v>
      </c>
      <c r="B533" s="1" t="s">
        <v>2883</v>
      </c>
      <c r="C533" s="1" t="str">
        <f>B533&amp;" "&amp;F533</f>
        <v xml:space="preserve">Mutter </v>
      </c>
      <c r="D533" s="1" t="str">
        <f>Table5[[#This Row],[Column5]]&amp;" "&amp;Table5[[#This Row],[Column7]]&amp;" "</f>
        <v xml:space="preserve">Ms. Katie </v>
      </c>
      <c r="G533" t="s">
        <v>4354</v>
      </c>
      <c r="I533" t="s">
        <v>4424</v>
      </c>
    </row>
    <row r="534" spans="1:10" x14ac:dyDescent="0.2">
      <c r="A534" s="1" t="s">
        <v>1839</v>
      </c>
      <c r="B534" s="1" t="s">
        <v>2884</v>
      </c>
      <c r="C534" s="1" t="str">
        <f>B534&amp;" "&amp;F534</f>
        <v xml:space="preserve">Ahern </v>
      </c>
      <c r="D534" s="1" t="str">
        <f>Table5[[#This Row],[Column5]]&amp;" "&amp;Table5[[#This Row],[Column7]]&amp;" "</f>
        <v xml:space="preserve">Mr. Eric </v>
      </c>
      <c r="G534" t="s">
        <v>4355</v>
      </c>
      <c r="I534" t="s">
        <v>4387</v>
      </c>
    </row>
    <row r="535" spans="1:10" x14ac:dyDescent="0.2">
      <c r="A535" s="1" t="s">
        <v>1838</v>
      </c>
      <c r="B535" s="1" t="s">
        <v>2885</v>
      </c>
      <c r="C535" s="1" t="str">
        <f>B535&amp;" "&amp;F535</f>
        <v xml:space="preserve">Chviruk </v>
      </c>
      <c r="D535" s="1" t="str">
        <f>Table5[[#This Row],[Column5]]&amp;" "&amp;Table5[[#This Row],[Column7]]&amp;" "</f>
        <v xml:space="preserve">Ms. Cathryn </v>
      </c>
      <c r="G535" t="s">
        <v>4354</v>
      </c>
      <c r="I535" t="s">
        <v>4721</v>
      </c>
    </row>
    <row r="536" spans="1:10" x14ac:dyDescent="0.2">
      <c r="A536" s="1" t="s">
        <v>1837</v>
      </c>
      <c r="B536" s="1" t="s">
        <v>2886</v>
      </c>
      <c r="C536" s="1" t="str">
        <f>B536&amp;" "&amp;F536</f>
        <v xml:space="preserve">Meehan </v>
      </c>
      <c r="D536" s="1" t="str">
        <f>Table5[[#This Row],[Column5]]&amp;" "&amp;Table5[[#This Row],[Column7]]&amp;" "</f>
        <v xml:space="preserve">Mr. Brendan </v>
      </c>
      <c r="G536" t="s">
        <v>4355</v>
      </c>
      <c r="I536" t="s">
        <v>4397</v>
      </c>
    </row>
    <row r="537" spans="1:10" x14ac:dyDescent="0.2">
      <c r="A537" s="1" t="s">
        <v>1836</v>
      </c>
      <c r="B537" s="1" t="s">
        <v>2887</v>
      </c>
      <c r="C537" s="1" t="str">
        <f>B537&amp;" "&amp;F537</f>
        <v xml:space="preserve">Gammon </v>
      </c>
      <c r="D537" s="1" t="str">
        <f>Table5[[#This Row],[Column5]]&amp;" "&amp;Table5[[#This Row],[Column7]]&amp;" "</f>
        <v xml:space="preserve">Ms. Shauna </v>
      </c>
      <c r="G537" t="s">
        <v>4354</v>
      </c>
      <c r="I537" t="s">
        <v>4722</v>
      </c>
    </row>
    <row r="538" spans="1:10" x14ac:dyDescent="0.2">
      <c r="A538" s="1" t="s">
        <v>1835</v>
      </c>
      <c r="B538" s="1" t="s">
        <v>2456</v>
      </c>
      <c r="C538" s="1" t="str">
        <f>B538&amp;" "&amp;F538</f>
        <v xml:space="preserve">Lee </v>
      </c>
      <c r="D538" s="1" t="str">
        <f>Table5[[#This Row],[Column5]]&amp;" "&amp;Table5[[#This Row],[Column7]]&amp;" "</f>
        <v xml:space="preserve">Mr. Terence </v>
      </c>
      <c r="G538" t="s">
        <v>4355</v>
      </c>
      <c r="I538" t="s">
        <v>4723</v>
      </c>
    </row>
    <row r="539" spans="1:10" x14ac:dyDescent="0.2">
      <c r="A539" s="1" t="s">
        <v>1834</v>
      </c>
      <c r="B539" s="1" t="s">
        <v>2888</v>
      </c>
      <c r="C539" s="1" t="str">
        <f>B539&amp;" "&amp;F539</f>
        <v xml:space="preserve">Franco </v>
      </c>
      <c r="D539" s="1" t="str">
        <f>Table5[[#This Row],[Column5]]&amp;" "&amp;Table5[[#This Row],[Column7]]&amp;" "</f>
        <v xml:space="preserve">Ms. Marisol </v>
      </c>
      <c r="G539" t="s">
        <v>4354</v>
      </c>
      <c r="I539" t="s">
        <v>4724</v>
      </c>
    </row>
    <row r="540" spans="1:10" x14ac:dyDescent="0.2">
      <c r="A540" s="1" t="s">
        <v>1833</v>
      </c>
      <c r="B540" s="1" t="s">
        <v>2889</v>
      </c>
      <c r="C540" s="1" t="str">
        <f>B540&amp;" "&amp;F540</f>
        <v xml:space="preserve">Patterson </v>
      </c>
      <c r="D540" s="1" t="str">
        <f>Table5[[#This Row],[Column5]]&amp;" "&amp;Table5[[#This Row],[Column7]]&amp;" "</f>
        <v xml:space="preserve">Ms. Lindsay </v>
      </c>
      <c r="G540" t="s">
        <v>4354</v>
      </c>
      <c r="I540" t="s">
        <v>2642</v>
      </c>
    </row>
    <row r="541" spans="1:10" x14ac:dyDescent="0.2">
      <c r="A541" s="1" t="s">
        <v>1832</v>
      </c>
      <c r="B541" s="1" t="s">
        <v>2890</v>
      </c>
      <c r="C541" s="1" t="str">
        <f>B541&amp;" "&amp;F541</f>
        <v xml:space="preserve">Valdes </v>
      </c>
      <c r="D541" s="1" t="str">
        <f>Table5[[#This Row],[Column5]]&amp;" "&amp;Table5[[#This Row],[Column7]]&amp;" "</f>
        <v xml:space="preserve">Ms. Katie </v>
      </c>
      <c r="G541" t="s">
        <v>4354</v>
      </c>
      <c r="I541" t="s">
        <v>4424</v>
      </c>
    </row>
    <row r="542" spans="1:10" x14ac:dyDescent="0.2">
      <c r="A542" s="1" t="s">
        <v>1831</v>
      </c>
      <c r="B542" s="1" t="s">
        <v>2891</v>
      </c>
      <c r="C542" s="1" t="str">
        <f>B542&amp;" "&amp;F542</f>
        <v xml:space="preserve">Craig </v>
      </c>
      <c r="D542" s="1" t="str">
        <f>Table5[[#This Row],[Column5]]&amp;" "&amp;Table5[[#This Row],[Column7]]&amp;" "</f>
        <v xml:space="preserve">Mr. Daniel </v>
      </c>
      <c r="G542" t="s">
        <v>4355</v>
      </c>
      <c r="I542" t="s">
        <v>4429</v>
      </c>
    </row>
    <row r="543" spans="1:10" x14ac:dyDescent="0.2">
      <c r="A543" s="1" t="s">
        <v>1830</v>
      </c>
      <c r="B543" s="1" t="s">
        <v>2892</v>
      </c>
      <c r="C543" s="1" t="str">
        <f>B543&amp;" "&amp;F543</f>
        <v xml:space="preserve">Whipple </v>
      </c>
      <c r="D543" s="1" t="str">
        <f>Table5[[#This Row],[Column5]]&amp;" "&amp;Table5[[#This Row],[Column7]]&amp;" "</f>
        <v xml:space="preserve">Mr. Brett </v>
      </c>
      <c r="E543" t="s">
        <v>4410</v>
      </c>
      <c r="G543" t="s">
        <v>4355</v>
      </c>
      <c r="I543" t="s">
        <v>4446</v>
      </c>
      <c r="J543" t="s">
        <v>4410</v>
      </c>
    </row>
    <row r="544" spans="1:10" x14ac:dyDescent="0.2">
      <c r="A544" s="1" t="s">
        <v>1829</v>
      </c>
      <c r="B544" s="1" t="s">
        <v>2893</v>
      </c>
      <c r="C544" s="1" t="str">
        <f>B544&amp;" "&amp;F544</f>
        <v xml:space="preserve">Marton </v>
      </c>
      <c r="D544" s="1" t="str">
        <f>Table5[[#This Row],[Column5]]&amp;" "&amp;Table5[[#This Row],[Column7]]&amp;" "</f>
        <v xml:space="preserve">Mr. Dylan </v>
      </c>
      <c r="E544" t="s">
        <v>4466</v>
      </c>
      <c r="G544" t="s">
        <v>4355</v>
      </c>
      <c r="I544" t="s">
        <v>4725</v>
      </c>
      <c r="J544" t="s">
        <v>4466</v>
      </c>
    </row>
    <row r="545" spans="1:10" x14ac:dyDescent="0.2">
      <c r="A545" s="1" t="s">
        <v>1828</v>
      </c>
      <c r="B545" s="1" t="s">
        <v>2894</v>
      </c>
      <c r="C545" s="1" t="str">
        <f>B545&amp;" "&amp;F545</f>
        <v xml:space="preserve">Hildebrandt </v>
      </c>
      <c r="D545" s="1" t="str">
        <f>Table5[[#This Row],[Column5]]&amp;" "&amp;Table5[[#This Row],[Column7]]&amp;" "</f>
        <v xml:space="preserve">Ms. Elizabeth </v>
      </c>
      <c r="G545" t="s">
        <v>4354</v>
      </c>
      <c r="I545" t="s">
        <v>4480</v>
      </c>
    </row>
    <row r="546" spans="1:10" x14ac:dyDescent="0.2">
      <c r="A546" s="1" t="s">
        <v>1827</v>
      </c>
      <c r="B546" s="1" t="s">
        <v>2895</v>
      </c>
      <c r="C546" s="1" t="str">
        <f>B546&amp;" "&amp;F546</f>
        <v xml:space="preserve">Biggs </v>
      </c>
      <c r="D546" s="1" t="str">
        <f>Table5[[#This Row],[Column5]]&amp;" "&amp;Table5[[#This Row],[Column7]]&amp;" "</f>
        <v xml:space="preserve">Ms. Brooke </v>
      </c>
      <c r="E546" t="s">
        <v>4375</v>
      </c>
      <c r="G546" t="s">
        <v>4354</v>
      </c>
      <c r="I546" t="s">
        <v>4365</v>
      </c>
      <c r="J546" t="s">
        <v>4375</v>
      </c>
    </row>
    <row r="547" spans="1:10" x14ac:dyDescent="0.2">
      <c r="A547" s="1" t="s">
        <v>1826</v>
      </c>
      <c r="B547" s="1" t="s">
        <v>2896</v>
      </c>
      <c r="C547" s="1" t="str">
        <f>B547&amp;" "&amp;F547</f>
        <v xml:space="preserve">Shigezumi </v>
      </c>
      <c r="D547" s="1" t="str">
        <f>Table5[[#This Row],[Column5]]&amp;" "&amp;Table5[[#This Row],[Column7]]&amp;" "</f>
        <v xml:space="preserve">Mrs. Teiko </v>
      </c>
      <c r="G547" t="s">
        <v>4700</v>
      </c>
      <c r="I547" t="s">
        <v>4726</v>
      </c>
    </row>
    <row r="548" spans="1:10" x14ac:dyDescent="0.2">
      <c r="A548" s="1" t="s">
        <v>1825</v>
      </c>
      <c r="B548" s="1" t="s">
        <v>2897</v>
      </c>
      <c r="C548" s="1" t="str">
        <f>B548&amp;" "&amp;F548</f>
        <v xml:space="preserve">Meineke </v>
      </c>
      <c r="D548" s="1" t="str">
        <f>Table5[[#This Row],[Column5]]&amp;" "&amp;Table5[[#This Row],[Column7]]&amp;" "</f>
        <v xml:space="preserve">Mr. Zachary </v>
      </c>
      <c r="G548" t="s">
        <v>4355</v>
      </c>
      <c r="I548" t="s">
        <v>4643</v>
      </c>
    </row>
    <row r="549" spans="1:10" x14ac:dyDescent="0.2">
      <c r="A549" s="1" t="s">
        <v>1824</v>
      </c>
      <c r="B549" s="1" t="s">
        <v>2898</v>
      </c>
      <c r="C549" s="1" t="str">
        <f>B549&amp;" "&amp;F549</f>
        <v xml:space="preserve">Ludington </v>
      </c>
      <c r="D549" s="1" t="str">
        <f>Table5[[#This Row],[Column5]]&amp;" "&amp;Table5[[#This Row],[Column7]]&amp;" "</f>
        <v xml:space="preserve">Ms. Johannah </v>
      </c>
      <c r="G549" t="s">
        <v>4354</v>
      </c>
      <c r="I549" t="s">
        <v>4727</v>
      </c>
    </row>
    <row r="550" spans="1:10" x14ac:dyDescent="0.2">
      <c r="A550" s="1" t="s">
        <v>1823</v>
      </c>
      <c r="B550" s="1" t="s">
        <v>2899</v>
      </c>
      <c r="C550" s="1" t="str">
        <f>B550&amp;" "&amp;F550</f>
        <v xml:space="preserve">Perrich </v>
      </c>
      <c r="D550" s="1" t="str">
        <f>Table5[[#This Row],[Column5]]&amp;" "&amp;Table5[[#This Row],[Column7]]&amp;" "</f>
        <v xml:space="preserve">Mr. Ryan </v>
      </c>
      <c r="E550" t="s">
        <v>4437</v>
      </c>
      <c r="G550" t="s">
        <v>4355</v>
      </c>
      <c r="I550" t="s">
        <v>2847</v>
      </c>
      <c r="J550" t="s">
        <v>4437</v>
      </c>
    </row>
    <row r="551" spans="1:10" x14ac:dyDescent="0.2">
      <c r="A551" s="1" t="s">
        <v>1822</v>
      </c>
      <c r="B551" s="1" t="s">
        <v>2900</v>
      </c>
      <c r="C551" s="1" t="str">
        <f>B551&amp;" "&amp;F551</f>
        <v xml:space="preserve">Cervantes </v>
      </c>
      <c r="D551" s="1" t="str">
        <f>Table5[[#This Row],[Column5]]&amp;" "&amp;Table5[[#This Row],[Column7]]&amp;" "</f>
        <v xml:space="preserve">Mr. Andres </v>
      </c>
      <c r="E551" t="s">
        <v>4381</v>
      </c>
      <c r="G551" t="s">
        <v>4355</v>
      </c>
      <c r="I551" t="s">
        <v>4728</v>
      </c>
      <c r="J551" t="s">
        <v>4381</v>
      </c>
    </row>
    <row r="552" spans="1:10" x14ac:dyDescent="0.2">
      <c r="A552" s="1" t="s">
        <v>1821</v>
      </c>
      <c r="B552" s="1" t="s">
        <v>2901</v>
      </c>
      <c r="C552" s="1" t="str">
        <f>B552&amp;" "&amp;F552</f>
        <v xml:space="preserve">Andrews </v>
      </c>
      <c r="D552" s="1" t="str">
        <f>Table5[[#This Row],[Column5]]&amp;" "&amp;Table5[[#This Row],[Column7]]&amp;" "</f>
        <v xml:space="preserve">Mr. Bryan </v>
      </c>
      <c r="G552" t="s">
        <v>4355</v>
      </c>
      <c r="I552" t="s">
        <v>4599</v>
      </c>
    </row>
    <row r="553" spans="1:10" x14ac:dyDescent="0.2">
      <c r="A553" s="1" t="s">
        <v>1820</v>
      </c>
      <c r="B553" s="1" t="s">
        <v>2902</v>
      </c>
      <c r="C553" s="1" t="str">
        <f>B553&amp;" "&amp;F553</f>
        <v xml:space="preserve">Ruvalcaba </v>
      </c>
      <c r="D553" s="1" t="str">
        <f>Table5[[#This Row],[Column5]]&amp;" "&amp;Table5[[#This Row],[Column7]]&amp;" "</f>
        <v xml:space="preserve">Ms. Lizette </v>
      </c>
      <c r="G553" t="s">
        <v>4354</v>
      </c>
      <c r="I553" t="s">
        <v>4729</v>
      </c>
    </row>
    <row r="554" spans="1:10" x14ac:dyDescent="0.2">
      <c r="A554" s="1" t="s">
        <v>1819</v>
      </c>
      <c r="B554" s="1" t="s">
        <v>2563</v>
      </c>
      <c r="C554" s="1" t="str">
        <f>B554&amp;" "&amp;F554</f>
        <v xml:space="preserve">King </v>
      </c>
      <c r="D554" s="1" t="str">
        <f>Table5[[#This Row],[Column5]]&amp;" "&amp;Table5[[#This Row],[Column7]]&amp;" "</f>
        <v xml:space="preserve">Mr. Don </v>
      </c>
      <c r="G554" t="s">
        <v>4355</v>
      </c>
      <c r="I554" t="s">
        <v>4694</v>
      </c>
    </row>
    <row r="555" spans="1:10" x14ac:dyDescent="0.2">
      <c r="A555" s="1" t="s">
        <v>1818</v>
      </c>
      <c r="B555" s="1" t="s">
        <v>2903</v>
      </c>
      <c r="C555" s="1" t="str">
        <f>B555&amp;" "&amp;F555</f>
        <v xml:space="preserve">Stone </v>
      </c>
      <c r="D555" s="1" t="str">
        <f>Table5[[#This Row],[Column5]]&amp;" "&amp;Table5[[#This Row],[Column7]]&amp;" "</f>
        <v xml:space="preserve">Mr. Jeb </v>
      </c>
      <c r="G555" t="s">
        <v>4355</v>
      </c>
      <c r="I555" t="s">
        <v>4730</v>
      </c>
    </row>
    <row r="556" spans="1:10" x14ac:dyDescent="0.2">
      <c r="A556" s="1" t="s">
        <v>1817</v>
      </c>
      <c r="B556" s="1" t="s">
        <v>2904</v>
      </c>
      <c r="C556" s="1" t="str">
        <f>B556&amp;" "&amp;F556</f>
        <v xml:space="preserve">Campbell </v>
      </c>
      <c r="D556" s="1" t="str">
        <f>Table5[[#This Row],[Column5]]&amp;" "&amp;Table5[[#This Row],[Column7]]&amp;" "</f>
        <v xml:space="preserve">Ms. Amy </v>
      </c>
      <c r="E556" t="s">
        <v>4364</v>
      </c>
      <c r="G556" t="s">
        <v>4354</v>
      </c>
      <c r="I556" t="s">
        <v>4528</v>
      </c>
      <c r="J556" t="s">
        <v>4364</v>
      </c>
    </row>
    <row r="557" spans="1:10" x14ac:dyDescent="0.2">
      <c r="A557" s="1" t="s">
        <v>1816</v>
      </c>
      <c r="B557" s="1" t="s">
        <v>2905</v>
      </c>
      <c r="C557" s="1" t="str">
        <f>B557&amp;" "&amp;F557</f>
        <v xml:space="preserve">Asher </v>
      </c>
      <c r="D557" s="1" t="str">
        <f>Table5[[#This Row],[Column5]]&amp;" "&amp;Table5[[#This Row],[Column7]]&amp;" "</f>
        <v xml:space="preserve">Mr. Brian </v>
      </c>
      <c r="G557" t="s">
        <v>4355</v>
      </c>
      <c r="I557" t="s">
        <v>3913</v>
      </c>
    </row>
    <row r="558" spans="1:10" x14ac:dyDescent="0.2">
      <c r="A558" s="1" t="s">
        <v>1815</v>
      </c>
      <c r="B558" s="1" t="s">
        <v>2906</v>
      </c>
      <c r="C558" s="1" t="str">
        <f>B558&amp;" "&amp;F558</f>
        <v xml:space="preserve">Mazzotta </v>
      </c>
      <c r="D558" s="1" t="str">
        <f>Table5[[#This Row],[Column5]]&amp;" "&amp;Table5[[#This Row],[Column7]]&amp;" "</f>
        <v xml:space="preserve">Mr. Mike </v>
      </c>
      <c r="E558" t="s">
        <v>4731</v>
      </c>
      <c r="G558" t="s">
        <v>4355</v>
      </c>
      <c r="I558" t="s">
        <v>4631</v>
      </c>
      <c r="J558" t="s">
        <v>4731</v>
      </c>
    </row>
    <row r="559" spans="1:10" x14ac:dyDescent="0.2">
      <c r="A559" s="1" t="s">
        <v>1814</v>
      </c>
      <c r="B559" s="1" t="s">
        <v>2907</v>
      </c>
      <c r="C559" s="1" t="str">
        <f>B559&amp;" "&amp;F559</f>
        <v xml:space="preserve">Huttl </v>
      </c>
      <c r="D559" s="1" t="str">
        <f>Table5[[#This Row],[Column5]]&amp;" "&amp;Table5[[#This Row],[Column7]]&amp;" "</f>
        <v xml:space="preserve">Ms. Simonezitrone </v>
      </c>
      <c r="E559" t="s">
        <v>4381</v>
      </c>
      <c r="G559" t="s">
        <v>4354</v>
      </c>
      <c r="I559" t="s">
        <v>4732</v>
      </c>
      <c r="J559" t="s">
        <v>4381</v>
      </c>
    </row>
    <row r="560" spans="1:10" x14ac:dyDescent="0.2">
      <c r="A560" s="1" t="s">
        <v>1813</v>
      </c>
      <c r="B560" s="1" t="s">
        <v>2908</v>
      </c>
      <c r="C560" s="1" t="str">
        <f>B560&amp;" "&amp;F560</f>
        <v xml:space="preserve">Ferron </v>
      </c>
      <c r="D560" s="1" t="str">
        <f>Table5[[#This Row],[Column5]]&amp;" "&amp;Table5[[#This Row],[Column7]]&amp;" "</f>
        <v xml:space="preserve">Mr. Nicholas </v>
      </c>
      <c r="G560" t="s">
        <v>4355</v>
      </c>
      <c r="I560" t="s">
        <v>4452</v>
      </c>
    </row>
    <row r="561" spans="1:10" x14ac:dyDescent="0.2">
      <c r="A561" s="1" t="s">
        <v>1812</v>
      </c>
      <c r="B561" s="1" t="s">
        <v>2909</v>
      </c>
      <c r="C561" s="1" t="str">
        <f>B561&amp;" "&amp;F561</f>
        <v xml:space="preserve">Colarusso </v>
      </c>
      <c r="D561" s="1" t="str">
        <f>Table5[[#This Row],[Column5]]&amp;" "&amp;Table5[[#This Row],[Column7]]&amp;" "</f>
        <v xml:space="preserve">Ms. Angela </v>
      </c>
      <c r="E561" t="s">
        <v>4403</v>
      </c>
      <c r="G561" t="s">
        <v>4354</v>
      </c>
      <c r="I561" t="s">
        <v>4611</v>
      </c>
      <c r="J561" t="s">
        <v>4403</v>
      </c>
    </row>
    <row r="562" spans="1:10" x14ac:dyDescent="0.2">
      <c r="A562" s="1" t="s">
        <v>1811</v>
      </c>
      <c r="B562" s="1" t="s">
        <v>2910</v>
      </c>
      <c r="C562" s="1" t="str">
        <f>B562&amp;" "&amp;F562</f>
        <v xml:space="preserve">Pearlman </v>
      </c>
      <c r="D562" s="1" t="str">
        <f>Table5[[#This Row],[Column5]]&amp;" "&amp;Table5[[#This Row],[Column7]]&amp;" "</f>
        <v xml:space="preserve">Mr. Oz </v>
      </c>
      <c r="G562" t="s">
        <v>4355</v>
      </c>
      <c r="I562" t="s">
        <v>4733</v>
      </c>
    </row>
    <row r="563" spans="1:10" x14ac:dyDescent="0.2">
      <c r="A563" s="1" t="s">
        <v>1810</v>
      </c>
      <c r="B563" s="1" t="s">
        <v>2911</v>
      </c>
      <c r="C563" s="1" t="str">
        <f>B563&amp;" "&amp;F563</f>
        <v xml:space="preserve">O'Mara </v>
      </c>
      <c r="D563" s="1" t="str">
        <f>Table5[[#This Row],[Column5]]&amp;" "&amp;Table5[[#This Row],[Column7]]&amp;" "</f>
        <v xml:space="preserve">Ms. Erin </v>
      </c>
      <c r="E563" t="s">
        <v>4375</v>
      </c>
      <c r="G563" t="s">
        <v>4354</v>
      </c>
      <c r="I563" t="s">
        <v>4578</v>
      </c>
      <c r="J563" t="s">
        <v>4375</v>
      </c>
    </row>
    <row r="564" spans="1:10" x14ac:dyDescent="0.2">
      <c r="A564" s="1" t="s">
        <v>1809</v>
      </c>
      <c r="B564" s="1" t="s">
        <v>2912</v>
      </c>
      <c r="C564" s="1" t="str">
        <f>B564&amp;" "&amp;F564</f>
        <v xml:space="preserve">Niska </v>
      </c>
      <c r="D564" s="1" t="str">
        <f>Table5[[#This Row],[Column5]]&amp;" "&amp;Table5[[#This Row],[Column7]]&amp;" "</f>
        <v xml:space="preserve">Mr. Bobby </v>
      </c>
      <c r="E564" t="s">
        <v>4542</v>
      </c>
      <c r="G564" t="s">
        <v>4355</v>
      </c>
      <c r="I564" t="s">
        <v>4518</v>
      </c>
      <c r="J564" t="s">
        <v>4542</v>
      </c>
    </row>
    <row r="565" spans="1:10" x14ac:dyDescent="0.2">
      <c r="A565" s="1" t="s">
        <v>1808</v>
      </c>
      <c r="B565" s="1" t="s">
        <v>2913</v>
      </c>
      <c r="C565" s="1" t="str">
        <f>B565&amp;" "&amp;F565</f>
        <v xml:space="preserve">Schlich </v>
      </c>
      <c r="D565" s="1" t="str">
        <f>Table5[[#This Row],[Column5]]&amp;" "&amp;Table5[[#This Row],[Column7]]&amp;" "</f>
        <v xml:space="preserve">Mr. Daniel </v>
      </c>
      <c r="E565" t="s">
        <v>4464</v>
      </c>
      <c r="G565" t="s">
        <v>4355</v>
      </c>
      <c r="I565" t="s">
        <v>4429</v>
      </c>
      <c r="J565" t="s">
        <v>4464</v>
      </c>
    </row>
    <row r="566" spans="1:10" x14ac:dyDescent="0.2">
      <c r="A566" s="1" t="s">
        <v>1807</v>
      </c>
      <c r="B566" s="1" t="s">
        <v>2914</v>
      </c>
      <c r="C566" s="1" t="str">
        <f>B566&amp;" "&amp;F566</f>
        <v xml:space="preserve">Zidek </v>
      </c>
      <c r="D566" s="1" t="str">
        <f>Table5[[#This Row],[Column5]]&amp;" "&amp;Table5[[#This Row],[Column7]]&amp;" "</f>
        <v xml:space="preserve">Ms. Marie </v>
      </c>
      <c r="E566" t="s">
        <v>4542</v>
      </c>
      <c r="G566" t="s">
        <v>4354</v>
      </c>
      <c r="I566" t="s">
        <v>4629</v>
      </c>
      <c r="J566" t="s">
        <v>4542</v>
      </c>
    </row>
    <row r="567" spans="1:10" x14ac:dyDescent="0.2">
      <c r="A567" s="1" t="s">
        <v>1806</v>
      </c>
      <c r="B567" s="1" t="s">
        <v>2915</v>
      </c>
      <c r="C567" s="1" t="str">
        <f>B567&amp;" "&amp;F567</f>
        <v xml:space="preserve">Ellgass </v>
      </c>
      <c r="D567" s="1" t="str">
        <f>Table5[[#This Row],[Column5]]&amp;" "&amp;Table5[[#This Row],[Column7]]&amp;" "</f>
        <v xml:space="preserve">Mrs. Katie </v>
      </c>
      <c r="G567" t="s">
        <v>4700</v>
      </c>
      <c r="I567" t="s">
        <v>4424</v>
      </c>
    </row>
    <row r="568" spans="1:10" x14ac:dyDescent="0.2">
      <c r="A568" s="1" t="s">
        <v>1805</v>
      </c>
      <c r="B568" s="1" t="s">
        <v>2916</v>
      </c>
      <c r="C568" s="1" t="str">
        <f>B568&amp;" "&amp;F568</f>
        <v xml:space="preserve">Lowe </v>
      </c>
      <c r="D568" s="1" t="str">
        <f>Table5[[#This Row],[Column5]]&amp;" "&amp;Table5[[#This Row],[Column7]]&amp;" "</f>
        <v xml:space="preserve">Mr. Eric </v>
      </c>
      <c r="E568" t="s">
        <v>4357</v>
      </c>
      <c r="G568" t="s">
        <v>4355</v>
      </c>
      <c r="I568" t="s">
        <v>4387</v>
      </c>
      <c r="J568" t="s">
        <v>4357</v>
      </c>
    </row>
    <row r="569" spans="1:10" x14ac:dyDescent="0.2">
      <c r="A569" s="1" t="s">
        <v>1804</v>
      </c>
      <c r="B569" s="1" t="s">
        <v>2917</v>
      </c>
      <c r="C569" s="1" t="str">
        <f>B569&amp;" "&amp;F569</f>
        <v xml:space="preserve">Malone </v>
      </c>
      <c r="D569" s="1" t="str">
        <f>Table5[[#This Row],[Column5]]&amp;" "&amp;Table5[[#This Row],[Column7]]&amp;" "</f>
        <v xml:space="preserve">Ms. Tara </v>
      </c>
      <c r="G569" t="s">
        <v>4354</v>
      </c>
      <c r="I569" t="s">
        <v>4701</v>
      </c>
    </row>
    <row r="570" spans="1:10" x14ac:dyDescent="0.2">
      <c r="A570" s="1" t="s">
        <v>1803</v>
      </c>
      <c r="B570" s="1" t="s">
        <v>2918</v>
      </c>
      <c r="C570" s="1" t="str">
        <f>B570&amp;" "&amp;F570</f>
        <v xml:space="preserve">Dumke </v>
      </c>
      <c r="D570" s="1" t="str">
        <f>Table5[[#This Row],[Column5]]&amp;" "&amp;Table5[[#This Row],[Column7]]&amp;" "</f>
        <v xml:space="preserve">Ms. Haley </v>
      </c>
      <c r="E570" t="s">
        <v>4412</v>
      </c>
      <c r="G570" t="s">
        <v>4354</v>
      </c>
      <c r="I570" t="s">
        <v>2998</v>
      </c>
      <c r="J570" t="s">
        <v>4412</v>
      </c>
    </row>
    <row r="571" spans="1:10" x14ac:dyDescent="0.2">
      <c r="A571" s="1" t="s">
        <v>1802</v>
      </c>
      <c r="B571" s="1" t="s">
        <v>2919</v>
      </c>
      <c r="C571" s="1" t="str">
        <f>B571&amp;" "&amp;F571</f>
        <v xml:space="preserve">Strong </v>
      </c>
      <c r="D571" s="1" t="str">
        <f>Table5[[#This Row],[Column5]]&amp;" "&amp;Table5[[#This Row],[Column7]]&amp;" "</f>
        <v xml:space="preserve">Ms. Kayla </v>
      </c>
      <c r="E571" t="s">
        <v>4362</v>
      </c>
      <c r="G571" t="s">
        <v>4354</v>
      </c>
      <c r="I571" t="s">
        <v>4734</v>
      </c>
      <c r="J571" t="s">
        <v>4362</v>
      </c>
    </row>
    <row r="572" spans="1:10" x14ac:dyDescent="0.2">
      <c r="A572" s="1" t="s">
        <v>1801</v>
      </c>
      <c r="B572" s="1" t="s">
        <v>2920</v>
      </c>
      <c r="C572" s="1" t="str">
        <f>B572&amp;" "&amp;F572</f>
        <v xml:space="preserve">Ferguson </v>
      </c>
      <c r="D572" s="1" t="str">
        <f>Table5[[#This Row],[Column5]]&amp;" "&amp;Table5[[#This Row],[Column7]]&amp;" "</f>
        <v xml:space="preserve">Mr. Mark </v>
      </c>
      <c r="E572" t="s">
        <v>4398</v>
      </c>
      <c r="G572" t="s">
        <v>4355</v>
      </c>
      <c r="I572" t="s">
        <v>4462</v>
      </c>
      <c r="J572" t="s">
        <v>4398</v>
      </c>
    </row>
    <row r="573" spans="1:10" x14ac:dyDescent="0.2">
      <c r="A573" s="1" t="s">
        <v>1800</v>
      </c>
      <c r="B573" s="1" t="s">
        <v>2921</v>
      </c>
      <c r="C573" s="1" t="str">
        <f>B573&amp;" "&amp;F573</f>
        <v xml:space="preserve">Klein </v>
      </c>
      <c r="D573" s="1" t="str">
        <f>Table5[[#This Row],[Column5]]&amp;" "&amp;Table5[[#This Row],[Column7]]&amp;" "</f>
        <v xml:space="preserve">Mr. Patrick </v>
      </c>
      <c r="E573" t="s">
        <v>4395</v>
      </c>
      <c r="G573" t="s">
        <v>4355</v>
      </c>
      <c r="I573" t="s">
        <v>3501</v>
      </c>
      <c r="J573" t="s">
        <v>4395</v>
      </c>
    </row>
    <row r="574" spans="1:10" x14ac:dyDescent="0.2">
      <c r="A574" s="1" t="s">
        <v>1799</v>
      </c>
      <c r="B574" s="1" t="s">
        <v>2922</v>
      </c>
      <c r="C574" s="1" t="str">
        <f>B574&amp;" "&amp;F574</f>
        <v xml:space="preserve">Eusebio </v>
      </c>
      <c r="D574" s="1" t="str">
        <f>Table5[[#This Row],[Column5]]&amp;" "&amp;Table5[[#This Row],[Column7]]&amp;" "</f>
        <v xml:space="preserve">Mr. Alejandro </v>
      </c>
      <c r="G574" t="s">
        <v>4355</v>
      </c>
      <c r="I574" t="s">
        <v>4540</v>
      </c>
    </row>
    <row r="575" spans="1:10" x14ac:dyDescent="0.2">
      <c r="A575" s="1" t="s">
        <v>1798</v>
      </c>
      <c r="B575" s="1" t="s">
        <v>2923</v>
      </c>
      <c r="C575" s="1" t="str">
        <f>B575&amp;" "&amp;F575</f>
        <v xml:space="preserve">Szolosi </v>
      </c>
      <c r="D575" s="1" t="str">
        <f>Table5[[#This Row],[Column5]]&amp;" "&amp;Table5[[#This Row],[Column7]]&amp;" "</f>
        <v xml:space="preserve">Mrs. Beth </v>
      </c>
      <c r="E575" t="s">
        <v>4437</v>
      </c>
      <c r="G575" t="s">
        <v>4700</v>
      </c>
      <c r="I575" t="s">
        <v>4735</v>
      </c>
      <c r="J575" t="s">
        <v>4437</v>
      </c>
    </row>
    <row r="576" spans="1:10" x14ac:dyDescent="0.2">
      <c r="A576" s="1" t="s">
        <v>1797</v>
      </c>
      <c r="B576" s="1" t="s">
        <v>2924</v>
      </c>
      <c r="C576" s="1" t="str">
        <f>B576&amp;" "&amp;F576</f>
        <v xml:space="preserve">Butler </v>
      </c>
      <c r="D576" s="1" t="str">
        <f>Table5[[#This Row],[Column5]]&amp;" "&amp;Table5[[#This Row],[Column7]]&amp;" "</f>
        <v xml:space="preserve">Mr. Jason </v>
      </c>
      <c r="E576" t="s">
        <v>4500</v>
      </c>
      <c r="G576" t="s">
        <v>4355</v>
      </c>
      <c r="I576" t="s">
        <v>4574</v>
      </c>
      <c r="J576" t="s">
        <v>4500</v>
      </c>
    </row>
    <row r="577" spans="1:10" x14ac:dyDescent="0.2">
      <c r="A577" s="1" t="s">
        <v>1796</v>
      </c>
      <c r="B577" s="1" t="s">
        <v>2925</v>
      </c>
      <c r="C577" s="1" t="str">
        <f>B577&amp;" "&amp;F577</f>
        <v xml:space="preserve">Fukuchi </v>
      </c>
      <c r="D577" s="1" t="str">
        <f>Table5[[#This Row],[Column5]]&amp;" "&amp;Table5[[#This Row],[Column7]]&amp;" "</f>
        <v xml:space="preserve">Mr. Yoshinori </v>
      </c>
      <c r="G577" t="s">
        <v>4355</v>
      </c>
      <c r="I577" t="s">
        <v>4736</v>
      </c>
    </row>
    <row r="578" spans="1:10" x14ac:dyDescent="0.2">
      <c r="A578" s="1" t="s">
        <v>1795</v>
      </c>
      <c r="B578" s="1" t="s">
        <v>2926</v>
      </c>
      <c r="C578" s="1" t="str">
        <f>B578&amp;" "&amp;F578</f>
        <v xml:space="preserve">Drucker </v>
      </c>
      <c r="D578" s="1" t="str">
        <f>Table5[[#This Row],[Column5]]&amp;" "&amp;Table5[[#This Row],[Column7]]&amp;" "</f>
        <v xml:space="preserve">Ms. Adrienne </v>
      </c>
      <c r="E578" t="s">
        <v>4573</v>
      </c>
      <c r="G578" t="s">
        <v>4354</v>
      </c>
      <c r="I578" t="s">
        <v>4579</v>
      </c>
      <c r="J578" t="s">
        <v>4573</v>
      </c>
    </row>
    <row r="579" spans="1:10" x14ac:dyDescent="0.2">
      <c r="A579" s="1" t="s">
        <v>1794</v>
      </c>
      <c r="B579" s="1" t="s">
        <v>2927</v>
      </c>
      <c r="C579" s="1" t="str">
        <f>B579&amp;" "&amp;F579</f>
        <v xml:space="preserve">Aziz </v>
      </c>
      <c r="D579" s="1" t="str">
        <f>Table5[[#This Row],[Column5]]&amp;" "&amp;Table5[[#This Row],[Column7]]&amp;" "</f>
        <v xml:space="preserve">Mrs. Meredith </v>
      </c>
      <c r="G579" t="s">
        <v>4700</v>
      </c>
      <c r="I579" t="s">
        <v>4478</v>
      </c>
    </row>
    <row r="580" spans="1:10" x14ac:dyDescent="0.2">
      <c r="A580" s="1" t="s">
        <v>1793</v>
      </c>
      <c r="B580" s="1" t="s">
        <v>2928</v>
      </c>
      <c r="C580" s="1" t="str">
        <f>B580&amp;" "&amp;F580</f>
        <v xml:space="preserve">Pak </v>
      </c>
      <c r="D580" s="1" t="str">
        <f>Table5[[#This Row],[Column5]]&amp;" "&amp;Table5[[#This Row],[Column7]]&amp;" "</f>
        <v xml:space="preserve">Mr. Junyong </v>
      </c>
      <c r="G580" t="s">
        <v>4355</v>
      </c>
      <c r="I580" t="s">
        <v>4737</v>
      </c>
    </row>
    <row r="581" spans="1:10" x14ac:dyDescent="0.2">
      <c r="A581" s="1" t="s">
        <v>1792</v>
      </c>
      <c r="B581" s="1" t="s">
        <v>2929</v>
      </c>
      <c r="C581" s="1" t="str">
        <f>B581&amp;" "&amp;F581</f>
        <v xml:space="preserve">Kieta </v>
      </c>
      <c r="D581" s="1" t="str">
        <f>Table5[[#This Row],[Column5]]&amp;" "&amp;Table5[[#This Row],[Column7]]&amp;" "</f>
        <v xml:space="preserve">Ms. Kristen </v>
      </c>
      <c r="E581" t="s">
        <v>4378</v>
      </c>
      <c r="G581" t="s">
        <v>4354</v>
      </c>
      <c r="I581" t="s">
        <v>4738</v>
      </c>
      <c r="J581" t="s">
        <v>4378</v>
      </c>
    </row>
    <row r="582" spans="1:10" x14ac:dyDescent="0.2">
      <c r="A582" s="1" t="s">
        <v>1791</v>
      </c>
      <c r="B582" s="1" t="s">
        <v>2930</v>
      </c>
      <c r="C582" s="1" t="str">
        <f>B582&amp;" "&amp;F582</f>
        <v xml:space="preserve">Velez </v>
      </c>
      <c r="D582" s="1" t="str">
        <f>Table5[[#This Row],[Column5]]&amp;" "&amp;Table5[[#This Row],[Column7]]&amp;" "</f>
        <v xml:space="preserve">Ms. Maria </v>
      </c>
      <c r="E582" t="s">
        <v>4389</v>
      </c>
      <c r="G582" t="s">
        <v>4354</v>
      </c>
      <c r="I582" t="s">
        <v>4739</v>
      </c>
      <c r="J582" t="s">
        <v>4389</v>
      </c>
    </row>
    <row r="583" spans="1:10" x14ac:dyDescent="0.2">
      <c r="A583" s="1" t="s">
        <v>1790</v>
      </c>
      <c r="B583" s="1" t="s">
        <v>2931</v>
      </c>
      <c r="C583" s="1" t="str">
        <f>B583&amp;" "&amp;F583</f>
        <v xml:space="preserve">Bussiere </v>
      </c>
      <c r="D583" s="1" t="str">
        <f>Table5[[#This Row],[Column5]]&amp;" "&amp;Table5[[#This Row],[Column7]]&amp;" "</f>
        <v xml:space="preserve">Mr. Jonathan </v>
      </c>
      <c r="G583" t="s">
        <v>4355</v>
      </c>
      <c r="I583" t="s">
        <v>4740</v>
      </c>
    </row>
    <row r="584" spans="1:10" x14ac:dyDescent="0.2">
      <c r="A584" s="1" t="s">
        <v>1789</v>
      </c>
      <c r="B584" s="1" t="s">
        <v>2932</v>
      </c>
      <c r="C584" s="1" t="str">
        <f>B584&amp;" "&amp;F584</f>
        <v xml:space="preserve">McCartney </v>
      </c>
      <c r="D584" s="1" t="str">
        <f>Table5[[#This Row],[Column5]]&amp;" "&amp;Table5[[#This Row],[Column7]]&amp;" "</f>
        <v xml:space="preserve">Mr. Phil </v>
      </c>
      <c r="G584" t="s">
        <v>4355</v>
      </c>
      <c r="I584" t="s">
        <v>4358</v>
      </c>
    </row>
    <row r="585" spans="1:10" x14ac:dyDescent="0.2">
      <c r="A585" s="1" t="s">
        <v>1788</v>
      </c>
      <c r="B585" s="1" t="s">
        <v>2933</v>
      </c>
      <c r="C585" s="1" t="str">
        <f>B585&amp;" "&amp;F585</f>
        <v xml:space="preserve">Bambauer </v>
      </c>
      <c r="D585" s="1" t="str">
        <f>Table5[[#This Row],[Column5]]&amp;" "&amp;Table5[[#This Row],[Column7]]&amp;" "</f>
        <v xml:space="preserve">Ms. Benjamina </v>
      </c>
      <c r="E585" t="s">
        <v>4385</v>
      </c>
      <c r="G585" t="s">
        <v>4354</v>
      </c>
      <c r="I585" t="s">
        <v>4741</v>
      </c>
      <c r="J585" t="s">
        <v>4385</v>
      </c>
    </row>
    <row r="586" spans="1:10" x14ac:dyDescent="0.2">
      <c r="A586" s="1" t="s">
        <v>1787</v>
      </c>
      <c r="B586" s="1" t="s">
        <v>2934</v>
      </c>
      <c r="C586" s="1" t="str">
        <f>B586&amp;" "&amp;F586</f>
        <v xml:space="preserve">Mertz </v>
      </c>
      <c r="D586" s="1" t="str">
        <f>Table5[[#This Row],[Column5]]&amp;" "&amp;Table5[[#This Row],[Column7]]&amp;" "</f>
        <v xml:space="preserve">Mr. Christopher </v>
      </c>
      <c r="G586" t="s">
        <v>4355</v>
      </c>
      <c r="I586" t="s">
        <v>4538</v>
      </c>
    </row>
    <row r="587" spans="1:10" x14ac:dyDescent="0.2">
      <c r="A587" s="1" t="s">
        <v>1786</v>
      </c>
      <c r="B587" s="1" t="s">
        <v>2935</v>
      </c>
      <c r="C587" s="1" t="str">
        <f>B587&amp;" "&amp;F587</f>
        <v xml:space="preserve">Mason </v>
      </c>
      <c r="D587" s="1" t="str">
        <f>Table5[[#This Row],[Column5]]&amp;" "&amp;Table5[[#This Row],[Column7]]&amp;" "</f>
        <v xml:space="preserve">Ms. Alison </v>
      </c>
      <c r="E587" t="s">
        <v>4416</v>
      </c>
      <c r="G587" t="s">
        <v>4354</v>
      </c>
      <c r="I587" t="s">
        <v>4742</v>
      </c>
      <c r="J587" t="s">
        <v>4416</v>
      </c>
    </row>
    <row r="588" spans="1:10" x14ac:dyDescent="0.2">
      <c r="A588" s="1" t="s">
        <v>1785</v>
      </c>
      <c r="B588" s="1" t="s">
        <v>2936</v>
      </c>
      <c r="C588" s="1" t="str">
        <f>B588&amp;" "&amp;F588</f>
        <v xml:space="preserve">Rotich </v>
      </c>
      <c r="D588" s="1" t="str">
        <f>Table5[[#This Row],[Column5]]&amp;" "&amp;Table5[[#This Row],[Column7]]&amp;" "</f>
        <v xml:space="preserve">Ms. Caroline </v>
      </c>
      <c r="G588" t="s">
        <v>4354</v>
      </c>
      <c r="I588" t="s">
        <v>4633</v>
      </c>
    </row>
    <row r="589" spans="1:10" x14ac:dyDescent="0.2">
      <c r="A589" s="1" t="s">
        <v>1784</v>
      </c>
      <c r="B589" s="1" t="s">
        <v>2937</v>
      </c>
      <c r="C589" s="1" t="str">
        <f>B589&amp;" "&amp;F589</f>
        <v xml:space="preserve">Fetzer </v>
      </c>
      <c r="D589" s="1" t="str">
        <f>Table5[[#This Row],[Column5]]&amp;" "&amp;Table5[[#This Row],[Column7]]&amp;" "</f>
        <v xml:space="preserve">Ms. Alexis </v>
      </c>
      <c r="E589" t="s">
        <v>4458</v>
      </c>
      <c r="G589" t="s">
        <v>4354</v>
      </c>
      <c r="I589" t="s">
        <v>4743</v>
      </c>
      <c r="J589" t="s">
        <v>4458</v>
      </c>
    </row>
    <row r="590" spans="1:10" x14ac:dyDescent="0.2">
      <c r="A590" s="1" t="s">
        <v>1783</v>
      </c>
      <c r="B590" s="1" t="s">
        <v>2938</v>
      </c>
      <c r="C590" s="1" t="str">
        <f>B590&amp;" "&amp;F590</f>
        <v xml:space="preserve">Mattis </v>
      </c>
      <c r="D590" s="1" t="str">
        <f>Table5[[#This Row],[Column5]]&amp;" "&amp;Table5[[#This Row],[Column7]]&amp;" "</f>
        <v xml:space="preserve">Ms. Shanda </v>
      </c>
      <c r="E590" t="s">
        <v>4412</v>
      </c>
      <c r="G590" t="s">
        <v>4354</v>
      </c>
      <c r="I590" t="s">
        <v>4744</v>
      </c>
      <c r="J590" t="s">
        <v>4412</v>
      </c>
    </row>
    <row r="591" spans="1:10" x14ac:dyDescent="0.2">
      <c r="A591" s="1" t="s">
        <v>1782</v>
      </c>
      <c r="B591" s="1" t="s">
        <v>2465</v>
      </c>
      <c r="C591" s="1" t="str">
        <f>B591&amp;" "&amp;F591</f>
        <v xml:space="preserve">Cochran </v>
      </c>
      <c r="D591" s="1" t="str">
        <f>Table5[[#This Row],[Column5]]&amp;" "&amp;Table5[[#This Row],[Column7]]&amp;" "</f>
        <v xml:space="preserve">Mrs. Lacey </v>
      </c>
      <c r="G591" t="s">
        <v>4700</v>
      </c>
      <c r="I591" t="s">
        <v>2459</v>
      </c>
    </row>
    <row r="592" spans="1:10" x14ac:dyDescent="0.2">
      <c r="A592" s="1" t="s">
        <v>1781</v>
      </c>
      <c r="B592" s="1" t="s">
        <v>2939</v>
      </c>
      <c r="C592" s="1" t="str">
        <f>B592&amp;" "&amp;F592</f>
        <v xml:space="preserve">Balinsky </v>
      </c>
      <c r="D592" s="1" t="str">
        <f>Table5[[#This Row],[Column5]]&amp;" "&amp;Table5[[#This Row],[Column7]]&amp;" "</f>
        <v xml:space="preserve">Ms. Laurette </v>
      </c>
      <c r="G592" t="s">
        <v>4354</v>
      </c>
      <c r="I592" t="s">
        <v>4745</v>
      </c>
    </row>
    <row r="593" spans="1:10" x14ac:dyDescent="0.2">
      <c r="A593" s="1" t="s">
        <v>1780</v>
      </c>
      <c r="B593" s="1" t="s">
        <v>2940</v>
      </c>
      <c r="C593" s="1" t="str">
        <f>B593&amp;" "&amp;F593</f>
        <v xml:space="preserve">Reilly </v>
      </c>
      <c r="D593" s="1" t="str">
        <f>Table5[[#This Row],[Column5]]&amp;" "&amp;Table5[[#This Row],[Column7]]&amp;" "</f>
        <v xml:space="preserve">Mr. Jason </v>
      </c>
      <c r="G593" t="s">
        <v>4355</v>
      </c>
      <c r="I593" t="s">
        <v>4574</v>
      </c>
    </row>
    <row r="594" spans="1:10" x14ac:dyDescent="0.2">
      <c r="A594" s="1" t="s">
        <v>1779</v>
      </c>
      <c r="B594" s="1" t="s">
        <v>2454</v>
      </c>
      <c r="C594" s="1" t="str">
        <f>B594&amp;" "&amp;F594</f>
        <v xml:space="preserve">Johnson </v>
      </c>
      <c r="D594" s="1" t="str">
        <f>Table5[[#This Row],[Column5]]&amp;" "&amp;Table5[[#This Row],[Column7]]&amp;" "</f>
        <v xml:space="preserve">Ms. Mary </v>
      </c>
      <c r="G594" t="s">
        <v>4354</v>
      </c>
      <c r="I594" t="s">
        <v>4746</v>
      </c>
    </row>
    <row r="595" spans="1:10" x14ac:dyDescent="0.2">
      <c r="A595" s="1" t="s">
        <v>1778</v>
      </c>
      <c r="B595" s="1" t="s">
        <v>2941</v>
      </c>
      <c r="C595" s="1" t="str">
        <f>B595&amp;" "&amp;F595</f>
        <v xml:space="preserve">Petry </v>
      </c>
      <c r="D595" s="1" t="str">
        <f>Table5[[#This Row],[Column5]]&amp;" "&amp;Table5[[#This Row],[Column7]]&amp;" "</f>
        <v xml:space="preserve">Ms. Kati </v>
      </c>
      <c r="E595" t="s">
        <v>4437</v>
      </c>
      <c r="G595" t="s">
        <v>4354</v>
      </c>
      <c r="I595" t="s">
        <v>4747</v>
      </c>
      <c r="J595" t="s">
        <v>4437</v>
      </c>
    </row>
    <row r="596" spans="1:10" x14ac:dyDescent="0.2">
      <c r="A596" s="1" t="s">
        <v>1777</v>
      </c>
      <c r="B596" s="1" t="s">
        <v>2942</v>
      </c>
      <c r="C596" s="1" t="str">
        <f>B596&amp;" "&amp;F596</f>
        <v xml:space="preserve">Laleman </v>
      </c>
      <c r="D596" s="1" t="str">
        <f>Table5[[#This Row],[Column5]]&amp;" "&amp;Table5[[#This Row],[Column7]]&amp;" "</f>
        <v xml:space="preserve">Mrs. Kelly </v>
      </c>
      <c r="E596" t="s">
        <v>4466</v>
      </c>
      <c r="G596" t="s">
        <v>4700</v>
      </c>
      <c r="I596" t="s">
        <v>2813</v>
      </c>
      <c r="J596" t="s">
        <v>4466</v>
      </c>
    </row>
    <row r="597" spans="1:10" x14ac:dyDescent="0.2">
      <c r="A597" s="1" t="s">
        <v>1776</v>
      </c>
      <c r="B597" s="1" t="s">
        <v>2943</v>
      </c>
      <c r="C597" s="1" t="str">
        <f>B597&amp;" "&amp;F597</f>
        <v xml:space="preserve">Colby </v>
      </c>
      <c r="D597" s="1" t="str">
        <f>Table5[[#This Row],[Column5]]&amp;" "&amp;Table5[[#This Row],[Column7]]&amp;" "</f>
        <v xml:space="preserve">Ms. Greer </v>
      </c>
      <c r="E597" t="s">
        <v>4357</v>
      </c>
      <c r="G597" t="s">
        <v>4354</v>
      </c>
      <c r="I597" t="s">
        <v>4748</v>
      </c>
      <c r="J597" t="s">
        <v>4357</v>
      </c>
    </row>
    <row r="598" spans="1:10" x14ac:dyDescent="0.2">
      <c r="A598" s="1" t="s">
        <v>1775</v>
      </c>
      <c r="B598" s="1" t="s">
        <v>2944</v>
      </c>
      <c r="C598" s="1" t="str">
        <f>B598&amp;" "&amp;F598</f>
        <v xml:space="preserve">Wathke </v>
      </c>
      <c r="D598" s="1" t="str">
        <f>Table5[[#This Row],[Column5]]&amp;" "&amp;Table5[[#This Row],[Column7]]&amp;" "</f>
        <v xml:space="preserve">Mr. Brent </v>
      </c>
      <c r="G598" t="s">
        <v>4355</v>
      </c>
      <c r="I598" t="s">
        <v>4749</v>
      </c>
    </row>
    <row r="599" spans="1:10" x14ac:dyDescent="0.2">
      <c r="A599" s="1" t="s">
        <v>1774</v>
      </c>
      <c r="B599" s="1" t="s">
        <v>2945</v>
      </c>
      <c r="C599" s="1" t="str">
        <f>B599&amp;" "&amp;F599</f>
        <v xml:space="preserve">Daly </v>
      </c>
      <c r="D599" s="1" t="str">
        <f>Table5[[#This Row],[Column5]]&amp;" "&amp;Table5[[#This Row],[Column7]]&amp;" "</f>
        <v xml:space="preserve">Mr. Eugene </v>
      </c>
      <c r="E599" t="s">
        <v>4403</v>
      </c>
      <c r="G599" t="s">
        <v>4355</v>
      </c>
      <c r="I599" t="s">
        <v>4750</v>
      </c>
      <c r="J599" t="s">
        <v>4403</v>
      </c>
    </row>
    <row r="600" spans="1:10" x14ac:dyDescent="0.2">
      <c r="A600" s="1" t="s">
        <v>1773</v>
      </c>
      <c r="B600" s="1" t="s">
        <v>2946</v>
      </c>
      <c r="C600" s="1" t="str">
        <f>B600&amp;" "&amp;F600</f>
        <v xml:space="preserve">Dillon </v>
      </c>
      <c r="D600" s="1" t="str">
        <f>Table5[[#This Row],[Column5]]&amp;" "&amp;Table5[[#This Row],[Column7]]&amp;" "</f>
        <v xml:space="preserve">Ms. Erin </v>
      </c>
      <c r="E600" t="s">
        <v>4357</v>
      </c>
      <c r="G600" t="s">
        <v>4354</v>
      </c>
      <c r="I600" t="s">
        <v>4578</v>
      </c>
      <c r="J600" t="s">
        <v>4357</v>
      </c>
    </row>
    <row r="601" spans="1:10" x14ac:dyDescent="0.2">
      <c r="A601" s="1" t="s">
        <v>1772</v>
      </c>
      <c r="B601" s="1" t="s">
        <v>2947</v>
      </c>
      <c r="C601" s="1" t="str">
        <f>B601&amp;" "&amp;F601</f>
        <v xml:space="preserve">Pontes </v>
      </c>
      <c r="D601" s="1" t="str">
        <f>Table5[[#This Row],[Column5]]&amp;" "&amp;Table5[[#This Row],[Column7]]&amp;" "</f>
        <v xml:space="preserve">Ms. Kamilla </v>
      </c>
      <c r="G601" t="s">
        <v>4354</v>
      </c>
      <c r="I601" t="s">
        <v>4751</v>
      </c>
    </row>
    <row r="602" spans="1:10" x14ac:dyDescent="0.2">
      <c r="A602" s="1" t="s">
        <v>1771</v>
      </c>
      <c r="B602" s="1" t="s">
        <v>2948</v>
      </c>
      <c r="C602" s="1" t="str">
        <f>B602&amp;" "&amp;F602</f>
        <v xml:space="preserve">Spies </v>
      </c>
      <c r="D602" s="1" t="str">
        <f>Table5[[#This Row],[Column5]]&amp;" "&amp;Table5[[#This Row],[Column7]]&amp;" "</f>
        <v xml:space="preserve">Mr. Wayne </v>
      </c>
      <c r="E602" t="s">
        <v>4389</v>
      </c>
      <c r="G602" t="s">
        <v>4355</v>
      </c>
      <c r="I602" t="s">
        <v>4752</v>
      </c>
      <c r="J602" t="s">
        <v>4389</v>
      </c>
    </row>
    <row r="603" spans="1:10" x14ac:dyDescent="0.2">
      <c r="A603" s="1" t="s">
        <v>1770</v>
      </c>
      <c r="B603" s="1" t="s">
        <v>2949</v>
      </c>
      <c r="C603" s="1" t="str">
        <f>B603&amp;" "&amp;F603</f>
        <v xml:space="preserve">Greig </v>
      </c>
      <c r="D603" s="1" t="str">
        <f>Table5[[#This Row],[Column5]]&amp;" "&amp;Table5[[#This Row],[Column7]]&amp;" "</f>
        <v xml:space="preserve">Ms. Tracy </v>
      </c>
      <c r="E603" t="s">
        <v>4412</v>
      </c>
      <c r="G603" t="s">
        <v>4354</v>
      </c>
      <c r="I603" t="s">
        <v>4665</v>
      </c>
      <c r="J603" t="s">
        <v>4412</v>
      </c>
    </row>
    <row r="604" spans="1:10" x14ac:dyDescent="0.2">
      <c r="A604" s="1" t="s">
        <v>1769</v>
      </c>
      <c r="B604" s="1" t="s">
        <v>2950</v>
      </c>
      <c r="C604" s="1" t="str">
        <f>B604&amp;" "&amp;F604</f>
        <v xml:space="preserve">Scott </v>
      </c>
      <c r="D604" s="1" t="str">
        <f>Table5[[#This Row],[Column5]]&amp;" "&amp;Table5[[#This Row],[Column7]]&amp;" "</f>
        <v xml:space="preserve">Mrs. Heather </v>
      </c>
      <c r="G604" t="s">
        <v>4700</v>
      </c>
      <c r="I604" t="s">
        <v>4534</v>
      </c>
    </row>
    <row r="605" spans="1:10" x14ac:dyDescent="0.2">
      <c r="A605" s="1" t="s">
        <v>1768</v>
      </c>
      <c r="B605" s="1" t="s">
        <v>2951</v>
      </c>
      <c r="C605" s="1" t="str">
        <f>B605&amp;" "&amp;F605</f>
        <v xml:space="preserve">Erlandson </v>
      </c>
      <c r="D605" s="1" t="str">
        <f>Table5[[#This Row],[Column5]]&amp;" "&amp;Table5[[#This Row],[Column7]]&amp;" "</f>
        <v xml:space="preserve">Mrs. Megan </v>
      </c>
      <c r="E605" t="s">
        <v>4385</v>
      </c>
      <c r="G605" t="s">
        <v>4700</v>
      </c>
      <c r="I605" t="s">
        <v>4428</v>
      </c>
      <c r="J605" t="s">
        <v>4385</v>
      </c>
    </row>
    <row r="606" spans="1:10" x14ac:dyDescent="0.2">
      <c r="A606" s="1" t="s">
        <v>1767</v>
      </c>
      <c r="B606" s="1" t="s">
        <v>2952</v>
      </c>
      <c r="C606" s="1" t="str">
        <f>B606&amp;" "&amp;F606</f>
        <v xml:space="preserve">Autrey </v>
      </c>
      <c r="D606" s="1" t="str">
        <f>Table5[[#This Row],[Column5]]&amp;" "&amp;Table5[[#This Row],[Column7]]&amp;" "</f>
        <v xml:space="preserve">Mr. Jonathan </v>
      </c>
      <c r="G606" t="s">
        <v>4355</v>
      </c>
      <c r="I606" t="s">
        <v>4740</v>
      </c>
    </row>
    <row r="607" spans="1:10" x14ac:dyDescent="0.2">
      <c r="A607" s="1" t="s">
        <v>1766</v>
      </c>
      <c r="B607" s="1" t="s">
        <v>2501</v>
      </c>
      <c r="C607" s="1" t="str">
        <f>B607&amp;" "&amp;F607</f>
        <v xml:space="preserve">Alleman </v>
      </c>
      <c r="D607" s="1" t="str">
        <f>Table5[[#This Row],[Column5]]&amp;" "&amp;Table5[[#This Row],[Column7]]&amp;" "</f>
        <v xml:space="preserve">Mr. Greg </v>
      </c>
      <c r="E607" t="s">
        <v>4398</v>
      </c>
      <c r="G607" t="s">
        <v>4355</v>
      </c>
      <c r="I607" t="s">
        <v>4521</v>
      </c>
      <c r="J607" t="s">
        <v>4398</v>
      </c>
    </row>
    <row r="608" spans="1:10" x14ac:dyDescent="0.2">
      <c r="A608" s="1" t="s">
        <v>1765</v>
      </c>
      <c r="B608" s="1" t="s">
        <v>2953</v>
      </c>
      <c r="C608" s="1" t="str">
        <f>B608&amp;" "&amp;F608</f>
        <v xml:space="preserve">Michalski </v>
      </c>
      <c r="D608" s="1" t="str">
        <f>Table5[[#This Row],[Column5]]&amp;" "&amp;Table5[[#This Row],[Column7]]&amp;" "</f>
        <v xml:space="preserve">Mr. Steven </v>
      </c>
      <c r="E608" t="s">
        <v>4401</v>
      </c>
      <c r="G608" t="s">
        <v>4355</v>
      </c>
      <c r="I608" t="s">
        <v>4430</v>
      </c>
      <c r="J608" t="s">
        <v>4401</v>
      </c>
    </row>
    <row r="609" spans="1:10" x14ac:dyDescent="0.2">
      <c r="A609" s="1" t="s">
        <v>1764</v>
      </c>
      <c r="B609" s="1" t="s">
        <v>2954</v>
      </c>
      <c r="C609" s="1" t="str">
        <f>B609&amp;" "&amp;F609</f>
        <v xml:space="preserve">Grillo </v>
      </c>
      <c r="D609" s="1" t="str">
        <f>Table5[[#This Row],[Column5]]&amp;" "&amp;Table5[[#This Row],[Column7]]&amp;" "</f>
        <v xml:space="preserve">Mr. Gianfilippo </v>
      </c>
      <c r="G609" t="s">
        <v>4355</v>
      </c>
      <c r="I609" t="s">
        <v>4753</v>
      </c>
    </row>
    <row r="610" spans="1:10" x14ac:dyDescent="0.2">
      <c r="A610" s="1" t="s">
        <v>1763</v>
      </c>
      <c r="B610" s="1" t="s">
        <v>2955</v>
      </c>
      <c r="C610" s="1" t="str">
        <f>B610&amp;" "&amp;F610</f>
        <v xml:space="preserve">Coronado </v>
      </c>
      <c r="D610" s="1" t="str">
        <f>Table5[[#This Row],[Column5]]&amp;" "&amp;Table5[[#This Row],[Column7]]&amp;" "</f>
        <v xml:space="preserve">Mr. Hector </v>
      </c>
      <c r="G610" t="s">
        <v>4355</v>
      </c>
      <c r="I610" t="s">
        <v>4543</v>
      </c>
    </row>
    <row r="611" spans="1:10" x14ac:dyDescent="0.2">
      <c r="A611" s="1" t="s">
        <v>1762</v>
      </c>
      <c r="B611" s="1" t="s">
        <v>2956</v>
      </c>
      <c r="C611" s="1" t="str">
        <f>B611&amp;" "&amp;F611</f>
        <v xml:space="preserve">Dewine </v>
      </c>
      <c r="D611" s="1" t="str">
        <f>Table5[[#This Row],[Column5]]&amp;" "&amp;Table5[[#This Row],[Column7]]&amp;" "</f>
        <v xml:space="preserve">Mr. Mark </v>
      </c>
      <c r="E611" t="s">
        <v>4393</v>
      </c>
      <c r="G611" t="s">
        <v>4355</v>
      </c>
      <c r="I611" t="s">
        <v>4462</v>
      </c>
      <c r="J611" t="s">
        <v>4393</v>
      </c>
    </row>
    <row r="612" spans="1:10" x14ac:dyDescent="0.2">
      <c r="A612" s="1" t="s">
        <v>1761</v>
      </c>
      <c r="B612" s="1" t="s">
        <v>2957</v>
      </c>
      <c r="C612" s="1" t="str">
        <f>B612&amp;" "&amp;F612</f>
        <v xml:space="preserve">Carman </v>
      </c>
      <c r="D612" s="1" t="str">
        <f>Table5[[#This Row],[Column5]]&amp;" "&amp;Table5[[#This Row],[Column7]]&amp;" "</f>
        <v xml:space="preserve">Mrs. Aubri </v>
      </c>
      <c r="G612" t="s">
        <v>4700</v>
      </c>
      <c r="I612" t="s">
        <v>4754</v>
      </c>
    </row>
    <row r="613" spans="1:10" x14ac:dyDescent="0.2">
      <c r="A613" s="1" t="s">
        <v>1760</v>
      </c>
      <c r="B613" s="1" t="s">
        <v>2958</v>
      </c>
      <c r="C613" s="1" t="str">
        <f>B613&amp;" "&amp;F613</f>
        <v xml:space="preserve">Neems </v>
      </c>
      <c r="D613" s="1" t="str">
        <f>Table5[[#This Row],[Column5]]&amp;" "&amp;Table5[[#This Row],[Column7]]&amp;" "</f>
        <v xml:space="preserve">Mr. Justin </v>
      </c>
      <c r="G613" t="s">
        <v>4355</v>
      </c>
      <c r="I613" t="s">
        <v>4755</v>
      </c>
    </row>
    <row r="614" spans="1:10" x14ac:dyDescent="0.2">
      <c r="A614" s="1" t="s">
        <v>1759</v>
      </c>
      <c r="B614" s="1" t="s">
        <v>2959</v>
      </c>
      <c r="C614" s="1" t="str">
        <f>B614&amp;" "&amp;F614</f>
        <v xml:space="preserve">Pesyna </v>
      </c>
      <c r="D614" s="1" t="str">
        <f>Table5[[#This Row],[Column5]]&amp;" "&amp;Table5[[#This Row],[Column7]]&amp;" "</f>
        <v xml:space="preserve">Ms. Megan </v>
      </c>
      <c r="E614" t="s">
        <v>4378</v>
      </c>
      <c r="G614" t="s">
        <v>4354</v>
      </c>
      <c r="I614" t="s">
        <v>4428</v>
      </c>
      <c r="J614" t="s">
        <v>4378</v>
      </c>
    </row>
    <row r="615" spans="1:10" x14ac:dyDescent="0.2">
      <c r="A615" s="1" t="s">
        <v>1758</v>
      </c>
      <c r="B615" s="1" t="s">
        <v>2960</v>
      </c>
      <c r="C615" s="1" t="str">
        <f>B615&amp;" "&amp;F615</f>
        <v xml:space="preserve">Meling </v>
      </c>
      <c r="D615" s="1" t="str">
        <f>Table5[[#This Row],[Column5]]&amp;" "&amp;Table5[[#This Row],[Column7]]&amp;" "</f>
        <v xml:space="preserve">Ms. Erika </v>
      </c>
      <c r="E615" t="s">
        <v>4375</v>
      </c>
      <c r="G615" t="s">
        <v>4354</v>
      </c>
      <c r="I615" t="s">
        <v>4756</v>
      </c>
      <c r="J615" t="s">
        <v>4375</v>
      </c>
    </row>
    <row r="616" spans="1:10" x14ac:dyDescent="0.2">
      <c r="A616" s="1" t="s">
        <v>1757</v>
      </c>
      <c r="B616" s="1" t="s">
        <v>2961</v>
      </c>
      <c r="C616" s="1" t="str">
        <f>B616&amp;" "&amp;F616</f>
        <v xml:space="preserve">Widlowski </v>
      </c>
      <c r="D616" s="1" t="str">
        <f>Table5[[#This Row],[Column5]]&amp;" "&amp;Table5[[#This Row],[Column7]]&amp;" "</f>
        <v xml:space="preserve">Mr. Daniel </v>
      </c>
      <c r="E616" t="s">
        <v>4573</v>
      </c>
      <c r="G616" t="s">
        <v>4355</v>
      </c>
      <c r="I616" t="s">
        <v>4429</v>
      </c>
      <c r="J616" t="s">
        <v>4573</v>
      </c>
    </row>
    <row r="617" spans="1:10" x14ac:dyDescent="0.2">
      <c r="A617" s="1" t="s">
        <v>1756</v>
      </c>
      <c r="B617" s="1" t="s">
        <v>2962</v>
      </c>
      <c r="C617" s="1" t="str">
        <f>B617&amp;" "&amp;F617</f>
        <v xml:space="preserve">Nadar </v>
      </c>
      <c r="D617" s="1" t="str">
        <f>Table5[[#This Row],[Column5]]&amp;" "&amp;Table5[[#This Row],[Column7]]&amp;" "</f>
        <v xml:space="preserve">Ms. Devin </v>
      </c>
      <c r="E617" t="s">
        <v>4427</v>
      </c>
      <c r="G617" t="s">
        <v>4354</v>
      </c>
      <c r="I617" t="s">
        <v>4757</v>
      </c>
      <c r="J617" t="s">
        <v>4427</v>
      </c>
    </row>
    <row r="618" spans="1:10" x14ac:dyDescent="0.2">
      <c r="A618" s="1" t="s">
        <v>1755</v>
      </c>
      <c r="B618" s="1" t="s">
        <v>2457</v>
      </c>
      <c r="C618" s="1" t="str">
        <f>B618&amp;" "&amp;F618</f>
        <v xml:space="preserve">Turner </v>
      </c>
      <c r="D618" s="1" t="str">
        <f>Table5[[#This Row],[Column5]]&amp;" "&amp;Table5[[#This Row],[Column7]]&amp;" "</f>
        <v xml:space="preserve">Ms. Louise </v>
      </c>
      <c r="E618" t="s">
        <v>4437</v>
      </c>
      <c r="G618" t="s">
        <v>4354</v>
      </c>
      <c r="I618" t="s">
        <v>4422</v>
      </c>
      <c r="J618" t="s">
        <v>4437</v>
      </c>
    </row>
    <row r="619" spans="1:10" x14ac:dyDescent="0.2">
      <c r="A619" s="1" t="s">
        <v>1754</v>
      </c>
      <c r="B619" s="1" t="s">
        <v>2659</v>
      </c>
      <c r="C619" s="1" t="str">
        <f>B619&amp;" "&amp;F619</f>
        <v xml:space="preserve">Walker </v>
      </c>
      <c r="D619" s="1" t="str">
        <f>Table5[[#This Row],[Column5]]&amp;" "&amp;Table5[[#This Row],[Column7]]&amp;" "</f>
        <v xml:space="preserve">Mrs. Sarah </v>
      </c>
      <c r="G619" t="s">
        <v>4700</v>
      </c>
      <c r="I619" t="s">
        <v>4530</v>
      </c>
    </row>
    <row r="620" spans="1:10" x14ac:dyDescent="0.2">
      <c r="A620" s="1" t="s">
        <v>1753</v>
      </c>
      <c r="B620" s="1" t="s">
        <v>2963</v>
      </c>
      <c r="C620" s="1" t="str">
        <f>B620&amp;" "&amp;F620</f>
        <v xml:space="preserve">Leedham </v>
      </c>
      <c r="D620" s="1" t="str">
        <f>Table5[[#This Row],[Column5]]&amp;" "&amp;Table5[[#This Row],[Column7]]&amp;" "</f>
        <v xml:space="preserve">Ms. Amy </v>
      </c>
      <c r="G620" t="s">
        <v>4354</v>
      </c>
      <c r="I620" t="s">
        <v>4528</v>
      </c>
    </row>
    <row r="621" spans="1:10" x14ac:dyDescent="0.2">
      <c r="A621" s="1" t="s">
        <v>1752</v>
      </c>
      <c r="B621" s="1" t="s">
        <v>2964</v>
      </c>
      <c r="C621" s="1" t="str">
        <f>B621&amp;" "&amp;F621</f>
        <v xml:space="preserve">Haglund </v>
      </c>
      <c r="D621" s="1" t="str">
        <f>Table5[[#This Row],[Column5]]&amp;" "&amp;Table5[[#This Row],[Column7]]&amp;" "</f>
        <v xml:space="preserve">Ms. Brittany </v>
      </c>
      <c r="E621" t="s">
        <v>4401</v>
      </c>
      <c r="G621" t="s">
        <v>4354</v>
      </c>
      <c r="I621" t="s">
        <v>4563</v>
      </c>
      <c r="J621" t="s">
        <v>4401</v>
      </c>
    </row>
    <row r="622" spans="1:10" x14ac:dyDescent="0.2">
      <c r="A622" s="1" t="s">
        <v>1751</v>
      </c>
      <c r="B622" s="1" t="s">
        <v>2965</v>
      </c>
      <c r="C622" s="1" t="str">
        <f>B622&amp;" "&amp;F622</f>
        <v xml:space="preserve">Mills </v>
      </c>
      <c r="D622" s="1" t="str">
        <f>Table5[[#This Row],[Column5]]&amp;" "&amp;Table5[[#This Row],[Column7]]&amp;" "</f>
        <v xml:space="preserve">Ms. Jessica </v>
      </c>
      <c r="E622" t="s">
        <v>4412</v>
      </c>
      <c r="G622" t="s">
        <v>4354</v>
      </c>
      <c r="I622" t="s">
        <v>4456</v>
      </c>
      <c r="J622" t="s">
        <v>4412</v>
      </c>
    </row>
    <row r="623" spans="1:10" x14ac:dyDescent="0.2">
      <c r="A623" s="1" t="s">
        <v>1750</v>
      </c>
      <c r="B623" s="1" t="s">
        <v>2966</v>
      </c>
      <c r="C623" s="1" t="str">
        <f>B623&amp;" "&amp;F623</f>
        <v xml:space="preserve">Drnjevich </v>
      </c>
      <c r="D623" s="1" t="str">
        <f>Table5[[#This Row],[Column5]]&amp;" "&amp;Table5[[#This Row],[Column7]]&amp;" "</f>
        <v xml:space="preserve">Mrs. Kristina </v>
      </c>
      <c r="E623" t="s">
        <v>4449</v>
      </c>
      <c r="G623" t="s">
        <v>4700</v>
      </c>
      <c r="I623" t="s">
        <v>4758</v>
      </c>
      <c r="J623" t="s">
        <v>4449</v>
      </c>
    </row>
    <row r="624" spans="1:10" x14ac:dyDescent="0.2">
      <c r="A624" s="1" t="s">
        <v>1749</v>
      </c>
      <c r="B624" s="1" t="s">
        <v>2967</v>
      </c>
      <c r="C624" s="1" t="str">
        <f>B624&amp;" "&amp;F624</f>
        <v xml:space="preserve">Clay </v>
      </c>
      <c r="D624" s="1" t="str">
        <f>Table5[[#This Row],[Column5]]&amp;" "&amp;Table5[[#This Row],[Column7]]&amp;" "</f>
        <v xml:space="preserve">Mr. Brad </v>
      </c>
      <c r="G624" t="s">
        <v>4355</v>
      </c>
      <c r="I624" t="s">
        <v>4759</v>
      </c>
    </row>
    <row r="625" spans="1:10" x14ac:dyDescent="0.2">
      <c r="A625" s="1" t="s">
        <v>1748</v>
      </c>
      <c r="B625" s="1" t="s">
        <v>2968</v>
      </c>
      <c r="C625" s="1" t="str">
        <f>B625&amp;" "&amp;F625</f>
        <v xml:space="preserve">Marbury </v>
      </c>
      <c r="D625" s="1" t="str">
        <f>Table5[[#This Row],[Column5]]&amp;" "&amp;Table5[[#This Row],[Column7]]&amp;" "</f>
        <v xml:space="preserve">Ms. Margaret </v>
      </c>
      <c r="E625" t="s">
        <v>4760</v>
      </c>
      <c r="G625" t="s">
        <v>4354</v>
      </c>
      <c r="I625" t="s">
        <v>4698</v>
      </c>
      <c r="J625" t="s">
        <v>4760</v>
      </c>
    </row>
    <row r="626" spans="1:10" x14ac:dyDescent="0.2">
      <c r="A626" s="1" t="s">
        <v>1747</v>
      </c>
      <c r="B626" s="1" t="s">
        <v>2969</v>
      </c>
      <c r="C626" s="1" t="str">
        <f>B626&amp;" "&amp;F626</f>
        <v xml:space="preserve">Coon </v>
      </c>
      <c r="D626" s="1" t="str">
        <f>Table5[[#This Row],[Column5]]&amp;" "&amp;Table5[[#This Row],[Column7]]&amp;" "</f>
        <v xml:space="preserve">Mr. Craig </v>
      </c>
      <c r="E626" t="s">
        <v>4364</v>
      </c>
      <c r="G626" t="s">
        <v>4355</v>
      </c>
      <c r="I626" t="s">
        <v>2891</v>
      </c>
      <c r="J626" t="s">
        <v>4364</v>
      </c>
    </row>
    <row r="627" spans="1:10" x14ac:dyDescent="0.2">
      <c r="A627" s="1" t="s">
        <v>1746</v>
      </c>
      <c r="B627" s="1" t="s">
        <v>2970</v>
      </c>
      <c r="C627" s="1" t="str">
        <f>B627&amp;" "&amp;F627</f>
        <v xml:space="preserve">Vanttinen </v>
      </c>
      <c r="D627" s="1" t="str">
        <f>Table5[[#This Row],[Column5]]&amp;" "&amp;Table5[[#This Row],[Column7]]&amp;" "</f>
        <v xml:space="preserve">Mr. Simo </v>
      </c>
      <c r="G627" t="s">
        <v>4355</v>
      </c>
      <c r="I627" t="s">
        <v>4761</v>
      </c>
    </row>
    <row r="628" spans="1:10" x14ac:dyDescent="0.2">
      <c r="A628" s="1" t="s">
        <v>1745</v>
      </c>
      <c r="B628" s="1" t="s">
        <v>2971</v>
      </c>
      <c r="C628" s="1" t="str">
        <f>B628&amp;" "&amp;F628</f>
        <v xml:space="preserve">Garges </v>
      </c>
      <c r="D628" s="1" t="str">
        <f>Table5[[#This Row],[Column5]]&amp;" "&amp;Table5[[#This Row],[Column7]]&amp;" "</f>
        <v xml:space="preserve">Mr. Christopher </v>
      </c>
      <c r="E628" t="s">
        <v>4466</v>
      </c>
      <c r="G628" t="s">
        <v>4355</v>
      </c>
      <c r="I628" t="s">
        <v>4538</v>
      </c>
      <c r="J628" t="s">
        <v>4466</v>
      </c>
    </row>
    <row r="629" spans="1:10" x14ac:dyDescent="0.2">
      <c r="A629" s="1" t="s">
        <v>1744</v>
      </c>
      <c r="B629" s="1" t="s">
        <v>2972</v>
      </c>
      <c r="C629" s="1" t="str">
        <f>B629&amp;" "&amp;F629</f>
        <v xml:space="preserve">Rivel </v>
      </c>
      <c r="D629" s="1" t="str">
        <f>Table5[[#This Row],[Column5]]&amp;" "&amp;Table5[[#This Row],[Column7]]&amp;" "</f>
        <v xml:space="preserve">Mr. Mario </v>
      </c>
      <c r="E629" t="s">
        <v>4381</v>
      </c>
      <c r="G629" t="s">
        <v>4355</v>
      </c>
      <c r="I629" t="s">
        <v>4762</v>
      </c>
      <c r="J629" t="s">
        <v>4381</v>
      </c>
    </row>
    <row r="630" spans="1:10" x14ac:dyDescent="0.2">
      <c r="A630" s="1" t="s">
        <v>1743</v>
      </c>
      <c r="B630" s="1" t="s">
        <v>2973</v>
      </c>
      <c r="C630" s="1" t="str">
        <f>B630&amp;" "&amp;F630</f>
        <v xml:space="preserve">Lawson </v>
      </c>
      <c r="D630" s="1" t="str">
        <f>Table5[[#This Row],[Column5]]&amp;" "&amp;Table5[[#This Row],[Column7]]&amp;" "</f>
        <v xml:space="preserve">Mrs. Meghann </v>
      </c>
      <c r="E630" t="s">
        <v>4364</v>
      </c>
      <c r="G630" t="s">
        <v>4700</v>
      </c>
      <c r="I630" t="s">
        <v>4763</v>
      </c>
      <c r="J630" t="s">
        <v>4364</v>
      </c>
    </row>
    <row r="631" spans="1:10" x14ac:dyDescent="0.2">
      <c r="A631" s="1" t="s">
        <v>1742</v>
      </c>
      <c r="B631" s="1" t="s">
        <v>2974</v>
      </c>
      <c r="C631" s="1" t="str">
        <f>B631&amp;" "&amp;F631</f>
        <v xml:space="preserve">Cale </v>
      </c>
      <c r="D631" s="1" t="str">
        <f>Table5[[#This Row],[Column5]]&amp;" "&amp;Table5[[#This Row],[Column7]]&amp;" "</f>
        <v xml:space="preserve">Mr. Scott </v>
      </c>
      <c r="E631" t="s">
        <v>4403</v>
      </c>
      <c r="G631" t="s">
        <v>4355</v>
      </c>
      <c r="I631" t="s">
        <v>2950</v>
      </c>
      <c r="J631" t="s">
        <v>4403</v>
      </c>
    </row>
    <row r="632" spans="1:10" x14ac:dyDescent="0.2">
      <c r="A632" s="1" t="s">
        <v>1741</v>
      </c>
      <c r="B632" s="1" t="s">
        <v>2649</v>
      </c>
      <c r="C632" s="1" t="str">
        <f>B632&amp;" "&amp;F632</f>
        <v xml:space="preserve">Phillips </v>
      </c>
      <c r="D632" s="1" t="str">
        <f>Table5[[#This Row],[Column5]]&amp;" "&amp;Table5[[#This Row],[Column7]]&amp;" "</f>
        <v xml:space="preserve">Ms. Caitlin </v>
      </c>
      <c r="E632" t="s">
        <v>4542</v>
      </c>
      <c r="G632" t="s">
        <v>4354</v>
      </c>
      <c r="I632" t="s">
        <v>4663</v>
      </c>
      <c r="J632" t="s">
        <v>4542</v>
      </c>
    </row>
    <row r="633" spans="1:10" x14ac:dyDescent="0.2">
      <c r="A633" s="1" t="s">
        <v>1740</v>
      </c>
      <c r="B633" s="1" t="s">
        <v>2975</v>
      </c>
      <c r="C633" s="1" t="str">
        <f>B633&amp;" "&amp;F633</f>
        <v xml:space="preserve">Stewart </v>
      </c>
      <c r="D633" s="1" t="str">
        <f>Table5[[#This Row],[Column5]]&amp;" "&amp;Table5[[#This Row],[Column7]]&amp;" "</f>
        <v xml:space="preserve">Mrs. Samantha </v>
      </c>
      <c r="E633" t="s">
        <v>4378</v>
      </c>
      <c r="G633" t="s">
        <v>4700</v>
      </c>
      <c r="I633" t="s">
        <v>4406</v>
      </c>
      <c r="J633" t="s">
        <v>4378</v>
      </c>
    </row>
    <row r="634" spans="1:10" x14ac:dyDescent="0.2">
      <c r="A634" s="1" t="s">
        <v>1739</v>
      </c>
      <c r="B634" s="1" t="s">
        <v>2976</v>
      </c>
      <c r="C634" s="1" t="str">
        <f>B634&amp;" "&amp;F634</f>
        <v xml:space="preserve">Drotz </v>
      </c>
      <c r="D634" s="1" t="str">
        <f>Table5[[#This Row],[Column5]]&amp;" "&amp;Table5[[#This Row],[Column7]]&amp;" "</f>
        <v xml:space="preserve">Mr. Erik </v>
      </c>
      <c r="G634" t="s">
        <v>4355</v>
      </c>
      <c r="I634" t="s">
        <v>4552</v>
      </c>
    </row>
    <row r="635" spans="1:10" x14ac:dyDescent="0.2">
      <c r="A635" s="1" t="s">
        <v>1738</v>
      </c>
      <c r="B635" s="1" t="s">
        <v>2977</v>
      </c>
      <c r="C635" s="1" t="str">
        <f>B635&amp;" "&amp;F635</f>
        <v xml:space="preserve">Mutai </v>
      </c>
      <c r="D635" s="1" t="str">
        <f>Table5[[#This Row],[Column5]]&amp;" "&amp;Table5[[#This Row],[Column7]]&amp;" "</f>
        <v xml:space="preserve">Mr. Christopher </v>
      </c>
      <c r="G635" t="s">
        <v>4355</v>
      </c>
      <c r="I635" t="s">
        <v>4538</v>
      </c>
    </row>
    <row r="636" spans="1:10" x14ac:dyDescent="0.2">
      <c r="A636" s="1" t="s">
        <v>1737</v>
      </c>
      <c r="B636" s="1" t="s">
        <v>2978</v>
      </c>
      <c r="C636" s="1" t="str">
        <f>B636&amp;" "&amp;F636</f>
        <v xml:space="preserve">Lovlien </v>
      </c>
      <c r="D636" s="1" t="str">
        <f>Table5[[#This Row],[Column5]]&amp;" "&amp;Table5[[#This Row],[Column7]]&amp;" "</f>
        <v xml:space="preserve">Mrs. Maya </v>
      </c>
      <c r="G636" t="s">
        <v>4700</v>
      </c>
      <c r="I636" t="s">
        <v>4764</v>
      </c>
    </row>
    <row r="637" spans="1:10" x14ac:dyDescent="0.2">
      <c r="A637" s="1" t="s">
        <v>1736</v>
      </c>
      <c r="B637" s="1" t="s">
        <v>2703</v>
      </c>
      <c r="C637" s="1" t="str">
        <f>B637&amp;" "&amp;F637</f>
        <v xml:space="preserve">Bruns </v>
      </c>
      <c r="D637" s="1" t="str">
        <f>Table5[[#This Row],[Column5]]&amp;" "&amp;Table5[[#This Row],[Column7]]&amp;" "</f>
        <v xml:space="preserve">Mr. Zachary </v>
      </c>
      <c r="E637" t="s">
        <v>4509</v>
      </c>
      <c r="G637" t="s">
        <v>4355</v>
      </c>
      <c r="I637" t="s">
        <v>4643</v>
      </c>
      <c r="J637" t="s">
        <v>4509</v>
      </c>
    </row>
    <row r="638" spans="1:10" x14ac:dyDescent="0.2">
      <c r="A638" s="1" t="s">
        <v>1735</v>
      </c>
      <c r="B638" s="1" t="s">
        <v>2979</v>
      </c>
      <c r="C638" s="1" t="str">
        <f>B638&amp;" "&amp;F638</f>
        <v xml:space="preserve">Stoney </v>
      </c>
      <c r="D638" s="1" t="str">
        <f>Table5[[#This Row],[Column5]]&amp;" "&amp;Table5[[#This Row],[Column7]]&amp;" "</f>
        <v xml:space="preserve">Mrs. Hilda </v>
      </c>
      <c r="G638" t="s">
        <v>4700</v>
      </c>
      <c r="I638" t="s">
        <v>4765</v>
      </c>
    </row>
    <row r="639" spans="1:10" x14ac:dyDescent="0.2">
      <c r="A639" s="1" t="s">
        <v>1734</v>
      </c>
      <c r="B639" s="1" t="s">
        <v>2980</v>
      </c>
      <c r="C639" s="1" t="str">
        <f>B639&amp;" "&amp;F639</f>
        <v xml:space="preserve">Markert </v>
      </c>
      <c r="D639" s="1" t="str">
        <f>Table5[[#This Row],[Column5]]&amp;" "&amp;Table5[[#This Row],[Column7]]&amp;" "</f>
        <v xml:space="preserve">Ms. Stephanie </v>
      </c>
      <c r="G639" t="s">
        <v>4354</v>
      </c>
      <c r="I639" t="s">
        <v>4392</v>
      </c>
    </row>
    <row r="640" spans="1:10" x14ac:dyDescent="0.2">
      <c r="A640" s="1" t="s">
        <v>1733</v>
      </c>
      <c r="B640" s="1" t="s">
        <v>2981</v>
      </c>
      <c r="C640" s="1" t="str">
        <f>B640&amp;" "&amp;F640</f>
        <v xml:space="preserve">McLucas </v>
      </c>
      <c r="D640" s="1" t="str">
        <f>Table5[[#This Row],[Column5]]&amp;" "&amp;Table5[[#This Row],[Column7]]&amp;" "</f>
        <v xml:space="preserve">Mr. Doug </v>
      </c>
      <c r="G640" t="s">
        <v>4355</v>
      </c>
      <c r="I640" t="s">
        <v>4479</v>
      </c>
    </row>
    <row r="641" spans="1:10" x14ac:dyDescent="0.2">
      <c r="A641" s="1" t="s">
        <v>1732</v>
      </c>
      <c r="B641" s="1" t="s">
        <v>2982</v>
      </c>
      <c r="C641" s="1" t="str">
        <f>B641&amp;" "&amp;F641</f>
        <v xml:space="preserve">Erwin </v>
      </c>
      <c r="D641" s="1" t="str">
        <f>Table5[[#This Row],[Column5]]&amp;" "&amp;Table5[[#This Row],[Column7]]&amp;" "</f>
        <v xml:space="preserve">Ms. Bethany </v>
      </c>
      <c r="E641" t="s">
        <v>4366</v>
      </c>
      <c r="G641" t="s">
        <v>4354</v>
      </c>
      <c r="I641" t="s">
        <v>4436</v>
      </c>
      <c r="J641" t="s">
        <v>4366</v>
      </c>
    </row>
    <row r="642" spans="1:10" x14ac:dyDescent="0.2">
      <c r="A642" s="1" t="s">
        <v>1731</v>
      </c>
      <c r="B642" s="1" t="s">
        <v>2393</v>
      </c>
      <c r="C642" s="1" t="str">
        <f>B642&amp;" "&amp;F642</f>
        <v xml:space="preserve">Osborne </v>
      </c>
      <c r="D642" s="1" t="str">
        <f>Table5[[#This Row],[Column5]]&amp;" "&amp;Table5[[#This Row],[Column7]]&amp;" "</f>
        <v xml:space="preserve">Mrs. Sandra </v>
      </c>
      <c r="E642" t="s">
        <v>4545</v>
      </c>
      <c r="G642" t="s">
        <v>4700</v>
      </c>
      <c r="I642" t="s">
        <v>4766</v>
      </c>
      <c r="J642" t="s">
        <v>4545</v>
      </c>
    </row>
    <row r="643" spans="1:10" x14ac:dyDescent="0.2">
      <c r="A643" s="1" t="s">
        <v>1730</v>
      </c>
      <c r="B643" s="1" t="s">
        <v>2983</v>
      </c>
      <c r="C643" s="1" t="str">
        <f>B643&amp;" "&amp;F643</f>
        <v xml:space="preserve">Otsuka </v>
      </c>
      <c r="D643" s="1" t="str">
        <f>Table5[[#This Row],[Column5]]&amp;" "&amp;Table5[[#This Row],[Column7]]&amp;" "</f>
        <v xml:space="preserve">Mr. Takuo </v>
      </c>
      <c r="G643" t="s">
        <v>4355</v>
      </c>
      <c r="I643" t="s">
        <v>4767</v>
      </c>
    </row>
    <row r="644" spans="1:10" x14ac:dyDescent="0.2">
      <c r="A644" s="1" t="s">
        <v>1729</v>
      </c>
      <c r="B644" s="1" t="s">
        <v>2451</v>
      </c>
      <c r="C644" s="1" t="str">
        <f>B644&amp;" "&amp;F644</f>
        <v xml:space="preserve">Smith </v>
      </c>
      <c r="D644" s="1" t="str">
        <f>Table5[[#This Row],[Column5]]&amp;" "&amp;Table5[[#This Row],[Column7]]&amp;" "</f>
        <v xml:space="preserve">Ms. Kelly </v>
      </c>
      <c r="E644" t="s">
        <v>4378</v>
      </c>
      <c r="G644" t="s">
        <v>4354</v>
      </c>
      <c r="I644" t="s">
        <v>2813</v>
      </c>
      <c r="J644" t="s">
        <v>4378</v>
      </c>
    </row>
    <row r="645" spans="1:10" x14ac:dyDescent="0.2">
      <c r="A645" s="1" t="s">
        <v>1728</v>
      </c>
      <c r="B645" s="1" t="s">
        <v>2984</v>
      </c>
      <c r="C645" s="1" t="str">
        <f>B645&amp;" "&amp;F645</f>
        <v xml:space="preserve">Myers </v>
      </c>
      <c r="D645" s="1" t="str">
        <f>Table5[[#This Row],[Column5]]&amp;" "&amp;Table5[[#This Row],[Column7]]&amp;" "</f>
        <v xml:space="preserve">Mr. Scott </v>
      </c>
      <c r="G645" t="s">
        <v>4355</v>
      </c>
      <c r="I645" t="s">
        <v>2950</v>
      </c>
    </row>
    <row r="646" spans="1:10" x14ac:dyDescent="0.2">
      <c r="A646" s="1" t="s">
        <v>1727</v>
      </c>
      <c r="B646" s="1" t="s">
        <v>2985</v>
      </c>
      <c r="C646" s="1" t="str">
        <f>B646&amp;" "&amp;F646</f>
        <v xml:space="preserve">Cote </v>
      </c>
      <c r="D646" s="1" t="str">
        <f>Table5[[#This Row],[Column5]]&amp;" "&amp;Table5[[#This Row],[Column7]]&amp;" "</f>
        <v xml:space="preserve">Mr. Benoit </v>
      </c>
      <c r="G646" t="s">
        <v>4355</v>
      </c>
      <c r="I646" t="s">
        <v>4768</v>
      </c>
    </row>
    <row r="647" spans="1:10" x14ac:dyDescent="0.2">
      <c r="A647" s="1" t="s">
        <v>1726</v>
      </c>
      <c r="B647" s="1" t="s">
        <v>2986</v>
      </c>
      <c r="C647" s="1" t="str">
        <f>B647&amp;" "&amp;F647</f>
        <v xml:space="preserve">Ehrhardt </v>
      </c>
      <c r="D647" s="1" t="str">
        <f>Table5[[#This Row],[Column5]]&amp;" "&amp;Table5[[#This Row],[Column7]]&amp;" "</f>
        <v xml:space="preserve">Ms. Elizabeth </v>
      </c>
      <c r="E647" t="s">
        <v>4375</v>
      </c>
      <c r="G647" t="s">
        <v>4354</v>
      </c>
      <c r="I647" t="s">
        <v>4480</v>
      </c>
      <c r="J647" t="s">
        <v>4375</v>
      </c>
    </row>
    <row r="648" spans="1:10" x14ac:dyDescent="0.2">
      <c r="A648" s="1" t="s">
        <v>1725</v>
      </c>
      <c r="B648" s="1" t="s">
        <v>2987</v>
      </c>
      <c r="C648" s="1" t="str">
        <f>B648&amp;" "&amp;F648</f>
        <v xml:space="preserve">Petersen </v>
      </c>
      <c r="D648" s="1" t="str">
        <f>Table5[[#This Row],[Column5]]&amp;" "&amp;Table5[[#This Row],[Column7]]&amp;" "</f>
        <v xml:space="preserve">Ms. Jessica </v>
      </c>
      <c r="E648" t="s">
        <v>4378</v>
      </c>
      <c r="G648" t="s">
        <v>4354</v>
      </c>
      <c r="I648" t="s">
        <v>4456</v>
      </c>
      <c r="J648" t="s">
        <v>4378</v>
      </c>
    </row>
    <row r="649" spans="1:10" x14ac:dyDescent="0.2">
      <c r="A649" s="1" t="s">
        <v>1724</v>
      </c>
      <c r="B649" s="1" t="s">
        <v>2988</v>
      </c>
      <c r="C649" s="1" t="str">
        <f>B649&amp;" "&amp;F649</f>
        <v xml:space="preserve">Ertel </v>
      </c>
      <c r="D649" s="1" t="str">
        <f>Table5[[#This Row],[Column5]]&amp;" "&amp;Table5[[#This Row],[Column7]]&amp;" "</f>
        <v xml:space="preserve">Ms. Monica </v>
      </c>
      <c r="E649" t="s">
        <v>4449</v>
      </c>
      <c r="G649" t="s">
        <v>4354</v>
      </c>
      <c r="I649" t="s">
        <v>4769</v>
      </c>
      <c r="J649" t="s">
        <v>4449</v>
      </c>
    </row>
    <row r="650" spans="1:10" x14ac:dyDescent="0.2">
      <c r="A650" s="1" t="s">
        <v>1723</v>
      </c>
      <c r="B650" s="1" t="s">
        <v>2989</v>
      </c>
      <c r="C650" s="1" t="str">
        <f>B650&amp;" "&amp;F650</f>
        <v xml:space="preserve">Lanza </v>
      </c>
      <c r="D650" s="1" t="str">
        <f>Table5[[#This Row],[Column5]]&amp;" "&amp;Table5[[#This Row],[Column7]]&amp;" "</f>
        <v xml:space="preserve">Mr. Kevin </v>
      </c>
      <c r="E650" t="s">
        <v>4412</v>
      </c>
      <c r="G650" t="s">
        <v>4355</v>
      </c>
      <c r="I650" t="s">
        <v>4443</v>
      </c>
      <c r="J650" t="s">
        <v>4412</v>
      </c>
    </row>
    <row r="651" spans="1:10" x14ac:dyDescent="0.2">
      <c r="A651" s="1" t="s">
        <v>1722</v>
      </c>
      <c r="B651" s="1" t="s">
        <v>2990</v>
      </c>
      <c r="C651" s="1" t="str">
        <f>B651&amp;" "&amp;F651</f>
        <v xml:space="preserve">Picklesimer </v>
      </c>
      <c r="D651" s="1" t="str">
        <f>Table5[[#This Row],[Column5]]&amp;" "&amp;Table5[[#This Row],[Column7]]&amp;" "</f>
        <v xml:space="preserve">Mr. Gregory </v>
      </c>
      <c r="G651" t="s">
        <v>4355</v>
      </c>
      <c r="I651" t="s">
        <v>4654</v>
      </c>
    </row>
    <row r="652" spans="1:10" x14ac:dyDescent="0.2">
      <c r="A652" s="1" t="s">
        <v>1721</v>
      </c>
      <c r="B652" s="1" t="s">
        <v>2991</v>
      </c>
      <c r="C652" s="1" t="str">
        <f>B652&amp;" "&amp;F652</f>
        <v xml:space="preserve">Giles </v>
      </c>
      <c r="D652" s="1" t="str">
        <f>Table5[[#This Row],[Column5]]&amp;" "&amp;Table5[[#This Row],[Column7]]&amp;" "</f>
        <v xml:space="preserve">Ms. Della </v>
      </c>
      <c r="G652" t="s">
        <v>4354</v>
      </c>
      <c r="I652" t="s">
        <v>4770</v>
      </c>
    </row>
    <row r="653" spans="1:10" x14ac:dyDescent="0.2">
      <c r="A653" s="1" t="s">
        <v>1720</v>
      </c>
      <c r="B653" s="1" t="s">
        <v>2992</v>
      </c>
      <c r="C653" s="1" t="str">
        <f>B653&amp;" "&amp;F653</f>
        <v xml:space="preserve">Harmon </v>
      </c>
      <c r="D653" s="1" t="str">
        <f>Table5[[#This Row],[Column5]]&amp;" "&amp;Table5[[#This Row],[Column7]]&amp;" "</f>
        <v xml:space="preserve">Mr. David </v>
      </c>
      <c r="G653" t="s">
        <v>4355</v>
      </c>
      <c r="I653" t="s">
        <v>4371</v>
      </c>
    </row>
    <row r="654" spans="1:10" x14ac:dyDescent="0.2">
      <c r="A654" s="1" t="s">
        <v>1719</v>
      </c>
      <c r="B654" s="1" t="s">
        <v>2993</v>
      </c>
      <c r="C654" s="1" t="str">
        <f>B654&amp;" "&amp;F654</f>
        <v xml:space="preserve">Pennings </v>
      </c>
      <c r="D654" s="1" t="str">
        <f>Table5[[#This Row],[Column5]]&amp;" "&amp;Table5[[#This Row],[Column7]]&amp;" "</f>
        <v xml:space="preserve">Ms. Victoria </v>
      </c>
      <c r="G654" t="s">
        <v>4354</v>
      </c>
      <c r="I654" t="s">
        <v>4672</v>
      </c>
    </row>
    <row r="655" spans="1:10" x14ac:dyDescent="0.2">
      <c r="A655" s="1" t="s">
        <v>1718</v>
      </c>
      <c r="B655" s="1" t="s">
        <v>2994</v>
      </c>
      <c r="C655" s="1" t="str">
        <f>B655&amp;" "&amp;F655</f>
        <v xml:space="preserve">Tseronis </v>
      </c>
      <c r="D655" s="1" t="str">
        <f>Table5[[#This Row],[Column5]]&amp;" "&amp;Table5[[#This Row],[Column7]]&amp;" "</f>
        <v xml:space="preserve">Mr. Tasos </v>
      </c>
      <c r="G655" t="s">
        <v>4355</v>
      </c>
      <c r="I655" t="s">
        <v>4771</v>
      </c>
    </row>
    <row r="656" spans="1:10" x14ac:dyDescent="0.2">
      <c r="A656" s="1" t="s">
        <v>1717</v>
      </c>
      <c r="B656" s="1" t="s">
        <v>2995</v>
      </c>
      <c r="C656" s="1" t="str">
        <f>B656&amp;" "&amp;F656</f>
        <v xml:space="preserve">Aliff </v>
      </c>
      <c r="D656" s="1" t="str">
        <f>Table5[[#This Row],[Column5]]&amp;" "&amp;Table5[[#This Row],[Column7]]&amp;" "</f>
        <v xml:space="preserve">Mr. Thomas </v>
      </c>
      <c r="G656" t="s">
        <v>4355</v>
      </c>
      <c r="I656" t="s">
        <v>3215</v>
      </c>
    </row>
    <row r="657" spans="1:10" x14ac:dyDescent="0.2">
      <c r="A657" s="1" t="s">
        <v>1716</v>
      </c>
      <c r="B657" s="1" t="s">
        <v>2996</v>
      </c>
      <c r="C657" s="1" t="str">
        <f>B657&amp;" "&amp;F657</f>
        <v xml:space="preserve">Willenberg </v>
      </c>
      <c r="D657" s="1" t="str">
        <f>Table5[[#This Row],[Column5]]&amp;" "&amp;Table5[[#This Row],[Column7]]&amp;" "</f>
        <v xml:space="preserve">Mr. Lukasz </v>
      </c>
      <c r="G657" t="s">
        <v>4355</v>
      </c>
      <c r="I657" t="s">
        <v>4772</v>
      </c>
    </row>
    <row r="658" spans="1:10" x14ac:dyDescent="0.2">
      <c r="A658" s="1" t="s">
        <v>1715</v>
      </c>
      <c r="B658" s="1" t="s">
        <v>2997</v>
      </c>
      <c r="C658" s="1" t="str">
        <f>B658&amp;" "&amp;F658</f>
        <v xml:space="preserve">Millett </v>
      </c>
      <c r="D658" s="1" t="str">
        <f>Table5[[#This Row],[Column5]]&amp;" "&amp;Table5[[#This Row],[Column7]]&amp;" "</f>
        <v xml:space="preserve">Mr. Matthew </v>
      </c>
      <c r="E658" t="s">
        <v>4378</v>
      </c>
      <c r="G658" t="s">
        <v>4355</v>
      </c>
      <c r="I658" t="s">
        <v>4356</v>
      </c>
      <c r="J658" t="s">
        <v>4378</v>
      </c>
    </row>
    <row r="659" spans="1:10" x14ac:dyDescent="0.2">
      <c r="A659" s="1" t="s">
        <v>1714</v>
      </c>
      <c r="B659" s="1" t="s">
        <v>2998</v>
      </c>
      <c r="C659" s="1" t="str">
        <f>B659&amp;" "&amp;F659</f>
        <v xml:space="preserve">Haley </v>
      </c>
      <c r="D659" s="1" t="str">
        <f>Table5[[#This Row],[Column5]]&amp;" "&amp;Table5[[#This Row],[Column7]]&amp;" "</f>
        <v xml:space="preserve">Ms. Meta </v>
      </c>
      <c r="G659" t="s">
        <v>4354</v>
      </c>
      <c r="I659" t="s">
        <v>4773</v>
      </c>
    </row>
    <row r="660" spans="1:10" x14ac:dyDescent="0.2">
      <c r="A660" s="1" t="s">
        <v>1713</v>
      </c>
      <c r="B660" s="1" t="s">
        <v>2999</v>
      </c>
      <c r="C660" s="1" t="str">
        <f>B660&amp;" "&amp;F660</f>
        <v xml:space="preserve">Ackerman </v>
      </c>
      <c r="D660" s="1" t="str">
        <f>Table5[[#This Row],[Column5]]&amp;" "&amp;Table5[[#This Row],[Column7]]&amp;" "</f>
        <v xml:space="preserve">Ms. Rachel </v>
      </c>
      <c r="E660" t="s">
        <v>4418</v>
      </c>
      <c r="G660" t="s">
        <v>4354</v>
      </c>
      <c r="I660" t="s">
        <v>4691</v>
      </c>
      <c r="J660" t="s">
        <v>4418</v>
      </c>
    </row>
    <row r="661" spans="1:10" x14ac:dyDescent="0.2">
      <c r="A661" s="1" t="s">
        <v>1712</v>
      </c>
      <c r="B661" s="1" t="s">
        <v>3000</v>
      </c>
      <c r="C661" s="1" t="str">
        <f>B661&amp;" "&amp;F661</f>
        <v xml:space="preserve">Valdez </v>
      </c>
      <c r="D661" s="1" t="str">
        <f>Table5[[#This Row],[Column5]]&amp;" "&amp;Table5[[#This Row],[Column7]]&amp;" "</f>
        <v xml:space="preserve">Ms. Angelica </v>
      </c>
      <c r="G661" t="s">
        <v>4354</v>
      </c>
      <c r="I661" t="s">
        <v>4774</v>
      </c>
    </row>
    <row r="662" spans="1:10" x14ac:dyDescent="0.2">
      <c r="A662" s="1" t="s">
        <v>1711</v>
      </c>
      <c r="B662" s="1" t="s">
        <v>3001</v>
      </c>
      <c r="C662" s="1" t="str">
        <f>B662&amp;" "&amp;F662</f>
        <v xml:space="preserve">Michaud </v>
      </c>
      <c r="D662" s="1" t="str">
        <f>Table5[[#This Row],[Column5]]&amp;" "&amp;Table5[[#This Row],[Column7]]&amp;" "</f>
        <v xml:space="preserve">Ms. Kathleen </v>
      </c>
      <c r="G662" t="s">
        <v>4354</v>
      </c>
      <c r="I662" t="s">
        <v>4775</v>
      </c>
    </row>
    <row r="663" spans="1:10" x14ac:dyDescent="0.2">
      <c r="A663" s="1" t="s">
        <v>1710</v>
      </c>
      <c r="B663" s="1" t="s">
        <v>3002</v>
      </c>
      <c r="C663" s="1" t="str">
        <f>B663&amp;" "&amp;F663</f>
        <v xml:space="preserve">Gunnink </v>
      </c>
      <c r="D663" s="1" t="str">
        <f>Table5[[#This Row],[Column5]]&amp;" "&amp;Table5[[#This Row],[Column7]]&amp;" "</f>
        <v xml:space="preserve">Mr. Gabriel </v>
      </c>
      <c r="E663" t="s">
        <v>4398</v>
      </c>
      <c r="G663" t="s">
        <v>4355</v>
      </c>
      <c r="I663" t="s">
        <v>4776</v>
      </c>
      <c r="J663" t="s">
        <v>4398</v>
      </c>
    </row>
    <row r="664" spans="1:10" x14ac:dyDescent="0.2">
      <c r="A664" s="1" t="s">
        <v>1709</v>
      </c>
      <c r="B664" s="1" t="s">
        <v>3003</v>
      </c>
      <c r="C664" s="1" t="str">
        <f>B664&amp;" "&amp;F664</f>
        <v xml:space="preserve">Knight </v>
      </c>
      <c r="D664" s="1" t="str">
        <f>Table5[[#This Row],[Column5]]&amp;" "&amp;Table5[[#This Row],[Column7]]&amp;" "</f>
        <v xml:space="preserve">Mr. Jeff </v>
      </c>
      <c r="E664" t="s">
        <v>4509</v>
      </c>
      <c r="G664" t="s">
        <v>4355</v>
      </c>
      <c r="I664" t="s">
        <v>4432</v>
      </c>
      <c r="J664" t="s">
        <v>4509</v>
      </c>
    </row>
    <row r="665" spans="1:10" x14ac:dyDescent="0.2">
      <c r="A665" s="1" t="s">
        <v>1708</v>
      </c>
      <c r="B665" s="1" t="s">
        <v>3004</v>
      </c>
      <c r="C665" s="1" t="str">
        <f>B665&amp;" "&amp;F665</f>
        <v xml:space="preserve">Grosscup </v>
      </c>
      <c r="D665" s="1" t="str">
        <f>Table5[[#This Row],[Column5]]&amp;" "&amp;Table5[[#This Row],[Column7]]&amp;" "</f>
        <v xml:space="preserve">Mr. Neil </v>
      </c>
      <c r="E665" t="s">
        <v>4357</v>
      </c>
      <c r="G665" t="s">
        <v>4355</v>
      </c>
      <c r="I665" t="s">
        <v>4777</v>
      </c>
      <c r="J665" t="s">
        <v>4357</v>
      </c>
    </row>
    <row r="666" spans="1:10" x14ac:dyDescent="0.2">
      <c r="A666" s="1" t="s">
        <v>1707</v>
      </c>
      <c r="B666" s="1" t="s">
        <v>3005</v>
      </c>
      <c r="C666" s="1" t="str">
        <f>B666&amp;" "&amp;F666</f>
        <v xml:space="preserve">Koniuch </v>
      </c>
      <c r="D666" s="1" t="str">
        <f>Table5[[#This Row],[Column5]]&amp;" "&amp;Table5[[#This Row],[Column7]]&amp;" "</f>
        <v xml:space="preserve">Ms. Katherine </v>
      </c>
      <c r="E666" t="s">
        <v>4401</v>
      </c>
      <c r="G666" t="s">
        <v>4354</v>
      </c>
      <c r="I666" t="s">
        <v>4678</v>
      </c>
      <c r="J666" t="s">
        <v>4401</v>
      </c>
    </row>
    <row r="667" spans="1:10" x14ac:dyDescent="0.2">
      <c r="A667" s="1" t="s">
        <v>1706</v>
      </c>
      <c r="B667" s="1" t="s">
        <v>3006</v>
      </c>
      <c r="C667" s="1" t="str">
        <f>B667&amp;" "&amp;F667</f>
        <v xml:space="preserve">Heitzman </v>
      </c>
      <c r="D667" s="1" t="str">
        <f>Table5[[#This Row],[Column5]]&amp;" "&amp;Table5[[#This Row],[Column7]]&amp;" "</f>
        <v xml:space="preserve">Ms. Ariel </v>
      </c>
      <c r="E667" t="s">
        <v>4418</v>
      </c>
      <c r="G667" t="s">
        <v>4354</v>
      </c>
      <c r="I667" t="s">
        <v>4778</v>
      </c>
      <c r="J667" t="s">
        <v>4418</v>
      </c>
    </row>
    <row r="668" spans="1:10" x14ac:dyDescent="0.2">
      <c r="A668" s="1" t="s">
        <v>1705</v>
      </c>
      <c r="B668" s="1" t="s">
        <v>3007</v>
      </c>
      <c r="C668" s="1" t="str">
        <f>B668&amp;" "&amp;F668</f>
        <v xml:space="preserve">Tatton </v>
      </c>
      <c r="D668" s="1" t="str">
        <f>Table5[[#This Row],[Column5]]&amp;" "&amp;Table5[[#This Row],[Column7]]&amp;" "</f>
        <v xml:space="preserve">Mr. Christopher </v>
      </c>
      <c r="E668" t="s">
        <v>4474</v>
      </c>
      <c r="G668" t="s">
        <v>4355</v>
      </c>
      <c r="I668" t="s">
        <v>4538</v>
      </c>
      <c r="J668" t="s">
        <v>4474</v>
      </c>
    </row>
    <row r="669" spans="1:10" x14ac:dyDescent="0.2">
      <c r="A669" s="1" t="s">
        <v>1704</v>
      </c>
      <c r="B669" s="1" t="s">
        <v>3008</v>
      </c>
      <c r="C669" s="1" t="str">
        <f>B669&amp;" "&amp;F669</f>
        <v xml:space="preserve">Flanagan </v>
      </c>
      <c r="D669" s="1" t="str">
        <f>Table5[[#This Row],[Column5]]&amp;" "&amp;Table5[[#This Row],[Column7]]&amp;" "</f>
        <v xml:space="preserve">Mrs. Erin </v>
      </c>
      <c r="E669" t="s">
        <v>4375</v>
      </c>
      <c r="G669" t="s">
        <v>4700</v>
      </c>
      <c r="I669" t="s">
        <v>4578</v>
      </c>
      <c r="J669" t="s">
        <v>4375</v>
      </c>
    </row>
    <row r="670" spans="1:10" x14ac:dyDescent="0.2">
      <c r="A670" s="1" t="s">
        <v>1703</v>
      </c>
      <c r="B670" s="1" t="s">
        <v>3009</v>
      </c>
      <c r="C670" s="1" t="str">
        <f>B670&amp;" "&amp;F670</f>
        <v xml:space="preserve">Funk </v>
      </c>
      <c r="D670" s="1" t="str">
        <f>Table5[[#This Row],[Column5]]&amp;" "&amp;Table5[[#This Row],[Column7]]&amp;" "</f>
        <v xml:space="preserve">Mrs. Molly </v>
      </c>
      <c r="E670" t="s">
        <v>4491</v>
      </c>
      <c r="G670" t="s">
        <v>4700</v>
      </c>
      <c r="I670" t="s">
        <v>4779</v>
      </c>
      <c r="J670" t="s">
        <v>4491</v>
      </c>
    </row>
    <row r="671" spans="1:10" x14ac:dyDescent="0.2">
      <c r="A671" s="1" t="s">
        <v>1702</v>
      </c>
      <c r="B671" s="1" t="s">
        <v>3010</v>
      </c>
      <c r="C671" s="1" t="str">
        <f>B671&amp;" "&amp;F671</f>
        <v xml:space="preserve">Davenport </v>
      </c>
      <c r="D671" s="1" t="str">
        <f>Table5[[#This Row],[Column5]]&amp;" "&amp;Table5[[#This Row],[Column7]]&amp;" "</f>
        <v xml:space="preserve">Mr. Ryan </v>
      </c>
      <c r="E671" t="s">
        <v>4395</v>
      </c>
      <c r="G671" t="s">
        <v>4355</v>
      </c>
      <c r="I671" t="s">
        <v>2847</v>
      </c>
      <c r="J671" t="s">
        <v>4395</v>
      </c>
    </row>
    <row r="672" spans="1:10" x14ac:dyDescent="0.2">
      <c r="A672" s="1" t="s">
        <v>1701</v>
      </c>
      <c r="B672" s="1" t="s">
        <v>2734</v>
      </c>
      <c r="C672" s="1" t="str">
        <f>B672&amp;" "&amp;F672</f>
        <v xml:space="preserve">Nicholson </v>
      </c>
      <c r="D672" s="1" t="str">
        <f>Table5[[#This Row],[Column5]]&amp;" "&amp;Table5[[#This Row],[Column7]]&amp;" "</f>
        <v xml:space="preserve">Mrs. Jennifer </v>
      </c>
      <c r="G672" t="s">
        <v>4700</v>
      </c>
      <c r="I672" t="s">
        <v>4377</v>
      </c>
    </row>
    <row r="673" spans="1:10" x14ac:dyDescent="0.2">
      <c r="A673" s="1" t="s">
        <v>1700</v>
      </c>
      <c r="B673" s="1" t="s">
        <v>3011</v>
      </c>
      <c r="C673" s="1" t="str">
        <f>B673&amp;" "&amp;F673</f>
        <v xml:space="preserve">Lindbloom </v>
      </c>
      <c r="D673" s="1" t="str">
        <f>Table5[[#This Row],[Column5]]&amp;" "&amp;Table5[[#This Row],[Column7]]&amp;" "</f>
        <v xml:space="preserve">Mr. Daniel </v>
      </c>
      <c r="E673" t="s">
        <v>4403</v>
      </c>
      <c r="G673" t="s">
        <v>4355</v>
      </c>
      <c r="I673" t="s">
        <v>4429</v>
      </c>
      <c r="J673" t="s">
        <v>4403</v>
      </c>
    </row>
    <row r="674" spans="1:10" x14ac:dyDescent="0.2">
      <c r="A674" s="1" t="s">
        <v>1699</v>
      </c>
      <c r="B674" s="1" t="s">
        <v>3012</v>
      </c>
      <c r="C674" s="1" t="str">
        <f>B674&amp;" "&amp;F674</f>
        <v xml:space="preserve">Wijayaratne </v>
      </c>
      <c r="D674" s="1" t="str">
        <f>Table5[[#This Row],[Column5]]&amp;" "&amp;Table5[[#This Row],[Column7]]&amp;" "</f>
        <v xml:space="preserve">Ms. Hiruni </v>
      </c>
      <c r="G674" t="s">
        <v>4354</v>
      </c>
      <c r="I674" t="s">
        <v>4780</v>
      </c>
    </row>
    <row r="675" spans="1:10" x14ac:dyDescent="0.2">
      <c r="A675" s="1" t="s">
        <v>1698</v>
      </c>
      <c r="B675" s="1" t="s">
        <v>3013</v>
      </c>
      <c r="C675" s="1" t="str">
        <f>B675&amp;" "&amp;F675</f>
        <v xml:space="preserve">Ainsworth </v>
      </c>
      <c r="D675" s="1" t="str">
        <f>Table5[[#This Row],[Column5]]&amp;" "&amp;Table5[[#This Row],[Column7]]&amp;" "</f>
        <v xml:space="preserve">Ms. Reina </v>
      </c>
      <c r="E675" t="s">
        <v>4405</v>
      </c>
      <c r="G675" t="s">
        <v>4354</v>
      </c>
      <c r="I675" t="s">
        <v>4781</v>
      </c>
      <c r="J675" t="s">
        <v>4405</v>
      </c>
    </row>
    <row r="676" spans="1:10" x14ac:dyDescent="0.2">
      <c r="A676" s="1" t="s">
        <v>1697</v>
      </c>
      <c r="B676" s="1" t="s">
        <v>3014</v>
      </c>
      <c r="C676" s="1" t="str">
        <f>B676&amp;" "&amp;F676</f>
        <v xml:space="preserve">Gayagoy </v>
      </c>
      <c r="D676" s="1" t="str">
        <f>Table5[[#This Row],[Column5]]&amp;" "&amp;Table5[[#This Row],[Column7]]&amp;" "</f>
        <v xml:space="preserve">Ms. Kristi </v>
      </c>
      <c r="G676" t="s">
        <v>4354</v>
      </c>
      <c r="I676" t="s">
        <v>4782</v>
      </c>
    </row>
    <row r="677" spans="1:10" x14ac:dyDescent="0.2">
      <c r="A677" s="1" t="s">
        <v>1696</v>
      </c>
      <c r="B677" s="1" t="s">
        <v>3015</v>
      </c>
      <c r="C677" s="1" t="str">
        <f>B677&amp;" "&amp;F677</f>
        <v xml:space="preserve">Fitzmaurice </v>
      </c>
      <c r="D677" s="1" t="str">
        <f>Table5[[#This Row],[Column5]]&amp;" "&amp;Table5[[#This Row],[Column7]]&amp;" "</f>
        <v xml:space="preserve">Ms. Meredith </v>
      </c>
      <c r="E677" t="s">
        <v>4401</v>
      </c>
      <c r="G677" t="s">
        <v>4354</v>
      </c>
      <c r="I677" t="s">
        <v>4478</v>
      </c>
      <c r="J677" t="s">
        <v>4401</v>
      </c>
    </row>
    <row r="678" spans="1:10" x14ac:dyDescent="0.2">
      <c r="A678" s="1" t="s">
        <v>1695</v>
      </c>
      <c r="B678" s="1" t="s">
        <v>3016</v>
      </c>
      <c r="C678" s="1" t="str">
        <f>B678&amp;" "&amp;F678</f>
        <v xml:space="preserve">Rodriguez </v>
      </c>
      <c r="D678" s="1" t="str">
        <f>Table5[[#This Row],[Column5]]&amp;" "&amp;Table5[[#This Row],[Column7]]&amp;" "</f>
        <v xml:space="preserve">Ms. Jocelyn </v>
      </c>
      <c r="G678" t="s">
        <v>4354</v>
      </c>
      <c r="I678" t="s">
        <v>4783</v>
      </c>
    </row>
    <row r="679" spans="1:10" x14ac:dyDescent="0.2">
      <c r="A679" s="1" t="s">
        <v>1694</v>
      </c>
      <c r="B679" s="1" t="s">
        <v>3017</v>
      </c>
      <c r="C679" s="1" t="str">
        <f>B679&amp;" "&amp;F679</f>
        <v xml:space="preserve">Tsoucas </v>
      </c>
      <c r="D679" s="1" t="str">
        <f>Table5[[#This Row],[Column5]]&amp;" "&amp;Table5[[#This Row],[Column7]]&amp;" "</f>
        <v xml:space="preserve">Mrs. Daphne </v>
      </c>
      <c r="G679" t="s">
        <v>4700</v>
      </c>
      <c r="I679" t="s">
        <v>4784</v>
      </c>
    </row>
    <row r="680" spans="1:10" x14ac:dyDescent="0.2">
      <c r="A680" s="1" t="s">
        <v>1693</v>
      </c>
      <c r="B680" s="1" t="s">
        <v>3018</v>
      </c>
      <c r="C680" s="1" t="str">
        <f>B680&amp;" "&amp;F680</f>
        <v xml:space="preserve">Muhly </v>
      </c>
      <c r="D680" s="1" t="str">
        <f>Table5[[#This Row],[Column5]]&amp;" "&amp;Table5[[#This Row],[Column7]]&amp;" "</f>
        <v xml:space="preserve">Ms. Margaret </v>
      </c>
      <c r="E680" t="s">
        <v>4418</v>
      </c>
      <c r="G680" t="s">
        <v>4354</v>
      </c>
      <c r="I680" t="s">
        <v>4698</v>
      </c>
      <c r="J680" t="s">
        <v>4418</v>
      </c>
    </row>
    <row r="681" spans="1:10" x14ac:dyDescent="0.2">
      <c r="A681" s="1" t="s">
        <v>1692</v>
      </c>
      <c r="B681" s="1" t="s">
        <v>3019</v>
      </c>
      <c r="C681" s="1" t="str">
        <f>B681&amp;" "&amp;F681</f>
        <v xml:space="preserve">Lund </v>
      </c>
      <c r="D681" s="1" t="str">
        <f>Table5[[#This Row],[Column5]]&amp;" "&amp;Table5[[#This Row],[Column7]]&amp;" "</f>
        <v xml:space="preserve">Mr. Mario </v>
      </c>
      <c r="E681" t="s">
        <v>4395</v>
      </c>
      <c r="G681" t="s">
        <v>4355</v>
      </c>
      <c r="I681" t="s">
        <v>4762</v>
      </c>
      <c r="J681" t="s">
        <v>4395</v>
      </c>
    </row>
    <row r="682" spans="1:10" x14ac:dyDescent="0.2">
      <c r="A682" s="1" t="s">
        <v>1691</v>
      </c>
      <c r="B682" s="1" t="s">
        <v>3020</v>
      </c>
      <c r="C682" s="1" t="str">
        <f>B682&amp;" "&amp;F682</f>
        <v xml:space="preserve">Battaglino </v>
      </c>
      <c r="D682" s="1" t="str">
        <f>Table5[[#This Row],[Column5]]&amp;" "&amp;Table5[[#This Row],[Column7]]&amp;" "</f>
        <v xml:space="preserve">Mr. Peter </v>
      </c>
      <c r="G682" t="s">
        <v>4355</v>
      </c>
      <c r="I682" t="s">
        <v>4565</v>
      </c>
    </row>
    <row r="683" spans="1:10" x14ac:dyDescent="0.2">
      <c r="A683" s="1" t="s">
        <v>1690</v>
      </c>
      <c r="B683" s="1" t="s">
        <v>3021</v>
      </c>
      <c r="C683" s="1" t="str">
        <f>B683&amp;" "&amp;F683</f>
        <v xml:space="preserve">Pena </v>
      </c>
      <c r="D683" s="1" t="str">
        <f>Table5[[#This Row],[Column5]]&amp;" "&amp;Table5[[#This Row],[Column7]]&amp;" "</f>
        <v xml:space="preserve">Ms. Carolina </v>
      </c>
      <c r="G683" t="s">
        <v>4354</v>
      </c>
      <c r="I683" t="s">
        <v>4785</v>
      </c>
    </row>
    <row r="684" spans="1:10" x14ac:dyDescent="0.2">
      <c r="A684" s="1" t="s">
        <v>1689</v>
      </c>
      <c r="B684" s="1" t="s">
        <v>3022</v>
      </c>
      <c r="C684" s="1" t="str">
        <f>B684&amp;" "&amp;F684</f>
        <v xml:space="preserve">Thomason </v>
      </c>
      <c r="D684" s="1" t="str">
        <f>Table5[[#This Row],[Column5]]&amp;" "&amp;Table5[[#This Row],[Column7]]&amp;" "</f>
        <v xml:space="preserve">Mrs. Jenny </v>
      </c>
      <c r="E684" t="s">
        <v>4491</v>
      </c>
      <c r="G684" t="s">
        <v>4700</v>
      </c>
      <c r="I684" t="s">
        <v>4667</v>
      </c>
      <c r="J684" t="s">
        <v>4491</v>
      </c>
    </row>
    <row r="685" spans="1:10" x14ac:dyDescent="0.2">
      <c r="A685" s="1" t="s">
        <v>1688</v>
      </c>
      <c r="B685" s="1" t="s">
        <v>3023</v>
      </c>
      <c r="C685" s="1" t="str">
        <f>B685&amp;" "&amp;F685</f>
        <v xml:space="preserve">Hancox </v>
      </c>
      <c r="D685" s="1" t="str">
        <f>Table5[[#This Row],[Column5]]&amp;" "&amp;Table5[[#This Row],[Column7]]&amp;" "</f>
        <v xml:space="preserve">Ms. Jessica </v>
      </c>
      <c r="G685" t="s">
        <v>4354</v>
      </c>
      <c r="I685" t="s">
        <v>4456</v>
      </c>
    </row>
    <row r="686" spans="1:10" x14ac:dyDescent="0.2">
      <c r="A686" s="1" t="s">
        <v>1687</v>
      </c>
      <c r="B686" s="1" t="s">
        <v>3024</v>
      </c>
      <c r="C686" s="1" t="str">
        <f>B686&amp;" "&amp;F686</f>
        <v xml:space="preserve">Canarecci </v>
      </c>
      <c r="D686" s="1" t="str">
        <f>Table5[[#This Row],[Column5]]&amp;" "&amp;Table5[[#This Row],[Column7]]&amp;" "</f>
        <v xml:space="preserve">Ms. Kimberly </v>
      </c>
      <c r="E686" t="s">
        <v>4357</v>
      </c>
      <c r="G686" t="s">
        <v>4354</v>
      </c>
      <c r="I686" t="s">
        <v>4617</v>
      </c>
      <c r="J686" t="s">
        <v>4357</v>
      </c>
    </row>
    <row r="687" spans="1:10" x14ac:dyDescent="0.2">
      <c r="A687" s="1" t="s">
        <v>1686</v>
      </c>
      <c r="B687" s="1" t="s">
        <v>3025</v>
      </c>
      <c r="C687" s="1" t="str">
        <f>B687&amp;" "&amp;F687</f>
        <v xml:space="preserve">Toupin </v>
      </c>
      <c r="D687" s="1" t="str">
        <f>Table5[[#This Row],[Column5]]&amp;" "&amp;Table5[[#This Row],[Column7]]&amp;" "</f>
        <v xml:space="preserve">Mr. Marc-Olivier </v>
      </c>
      <c r="G687" t="s">
        <v>4355</v>
      </c>
      <c r="I687" t="s">
        <v>4786</v>
      </c>
    </row>
    <row r="688" spans="1:10" x14ac:dyDescent="0.2">
      <c r="A688" s="1" t="s">
        <v>1685</v>
      </c>
      <c r="B688" s="1" t="s">
        <v>3026</v>
      </c>
      <c r="C688" s="1" t="str">
        <f>B688&amp;" "&amp;F688</f>
        <v xml:space="preserve">Mulley </v>
      </c>
      <c r="D688" s="1" t="str">
        <f>Table5[[#This Row],[Column5]]&amp;" "&amp;Table5[[#This Row],[Column7]]&amp;" "</f>
        <v xml:space="preserve">Mr. Russell </v>
      </c>
      <c r="E688" t="s">
        <v>4466</v>
      </c>
      <c r="G688" t="s">
        <v>4355</v>
      </c>
      <c r="I688" t="s">
        <v>4361</v>
      </c>
      <c r="J688" t="s">
        <v>4466</v>
      </c>
    </row>
    <row r="689" spans="1:10" x14ac:dyDescent="0.2">
      <c r="A689" s="1" t="s">
        <v>1684</v>
      </c>
      <c r="B689" s="1" t="s">
        <v>3027</v>
      </c>
      <c r="C689" s="1" t="str">
        <f>B689&amp;" "&amp;F689</f>
        <v xml:space="preserve">Parry </v>
      </c>
      <c r="D689" s="1" t="str">
        <f>Table5[[#This Row],[Column5]]&amp;" "&amp;Table5[[#This Row],[Column7]]&amp;" "</f>
        <v xml:space="preserve">Ms. Karine </v>
      </c>
      <c r="G689" t="s">
        <v>4354</v>
      </c>
      <c r="I689" t="s">
        <v>4787</v>
      </c>
    </row>
    <row r="690" spans="1:10" x14ac:dyDescent="0.2">
      <c r="A690" s="1" t="s">
        <v>1683</v>
      </c>
      <c r="B690" s="1" t="s">
        <v>2935</v>
      </c>
      <c r="C690" s="1" t="str">
        <f>B690&amp;" "&amp;F690</f>
        <v>Mason Cox</v>
      </c>
      <c r="D690" s="1" t="str">
        <f>Table5[[#This Row],[Column5]]&amp;" "&amp;Table5[[#This Row],[Column7]]&amp;" "</f>
        <v xml:space="preserve">  </v>
      </c>
      <c r="E690" t="s">
        <v>4616</v>
      </c>
      <c r="F690" t="s">
        <v>2417</v>
      </c>
      <c r="H690" t="s">
        <v>4354</v>
      </c>
      <c r="J690" t="s">
        <v>4616</v>
      </c>
    </row>
    <row r="691" spans="1:10" x14ac:dyDescent="0.2">
      <c r="A691" s="1" t="s">
        <v>1682</v>
      </c>
      <c r="B691" s="1" t="s">
        <v>3028</v>
      </c>
      <c r="C691" s="1" t="str">
        <f>B691&amp;" "&amp;F691</f>
        <v xml:space="preserve">Thompson </v>
      </c>
      <c r="D691" s="1" t="str">
        <f>Table5[[#This Row],[Column5]]&amp;" "&amp;Table5[[#This Row],[Column7]]&amp;" "</f>
        <v xml:space="preserve">Ms. Allison </v>
      </c>
      <c r="E691" t="s">
        <v>4375</v>
      </c>
      <c r="G691" t="s">
        <v>4354</v>
      </c>
      <c r="I691" t="s">
        <v>4557</v>
      </c>
      <c r="J691" t="s">
        <v>4375</v>
      </c>
    </row>
    <row r="692" spans="1:10" x14ac:dyDescent="0.2">
      <c r="A692" s="1" t="s">
        <v>1681</v>
      </c>
      <c r="B692" s="1" t="s">
        <v>3029</v>
      </c>
      <c r="C692" s="1" t="str">
        <f>B692&amp;" "&amp;F692</f>
        <v xml:space="preserve">Nelson </v>
      </c>
      <c r="D692" s="1" t="str">
        <f>Table5[[#This Row],[Column5]]&amp;" "&amp;Table5[[#This Row],[Column7]]&amp;" "</f>
        <v xml:space="preserve">Ms. Adriana </v>
      </c>
      <c r="G692" t="s">
        <v>4354</v>
      </c>
      <c r="I692" t="s">
        <v>4788</v>
      </c>
    </row>
    <row r="693" spans="1:10" x14ac:dyDescent="0.2">
      <c r="A693" s="1" t="s">
        <v>1680</v>
      </c>
      <c r="B693" s="1" t="s">
        <v>3030</v>
      </c>
      <c r="C693" s="1" t="str">
        <f>B693&amp;" "&amp;F693</f>
        <v xml:space="preserve">Forte </v>
      </c>
      <c r="D693" s="1" t="str">
        <f>Table5[[#This Row],[Column5]]&amp;" "&amp;Table5[[#This Row],[Column7]]&amp;" "</f>
        <v xml:space="preserve">Ms. Miranda </v>
      </c>
      <c r="E693" t="s">
        <v>4466</v>
      </c>
      <c r="G693" t="s">
        <v>4354</v>
      </c>
      <c r="I693" t="s">
        <v>4789</v>
      </c>
      <c r="J693" t="s">
        <v>4466</v>
      </c>
    </row>
    <row r="694" spans="1:10" x14ac:dyDescent="0.2">
      <c r="A694" s="1" t="s">
        <v>1679</v>
      </c>
      <c r="B694" s="1" t="s">
        <v>4790</v>
      </c>
      <c r="C694" s="1" t="str">
        <f>B694&amp;" "&amp;F694</f>
        <v>Corona Iturriaga</v>
      </c>
      <c r="D694" s="1" t="str">
        <f>Table5[[#This Row],[Column5]]&amp;" "&amp;Table5[[#This Row],[Column7]]&amp;" "</f>
        <v xml:space="preserve">  </v>
      </c>
      <c r="E694" t="s">
        <v>4792</v>
      </c>
      <c r="F694" t="s">
        <v>4791</v>
      </c>
      <c r="H694" t="s">
        <v>4355</v>
      </c>
      <c r="J694" t="s">
        <v>4792</v>
      </c>
    </row>
    <row r="695" spans="1:10" x14ac:dyDescent="0.2">
      <c r="A695" s="1" t="s">
        <v>1678</v>
      </c>
      <c r="B695" s="1" t="s">
        <v>3031</v>
      </c>
      <c r="C695" s="1" t="str">
        <f>B695&amp;" "&amp;F695</f>
        <v xml:space="preserve">McCollum </v>
      </c>
      <c r="D695" s="1" t="str">
        <f>Table5[[#This Row],[Column5]]&amp;" "&amp;Table5[[#This Row],[Column7]]&amp;" "</f>
        <v xml:space="preserve">Mrs. Rebecca </v>
      </c>
      <c r="E695" t="s">
        <v>4362</v>
      </c>
      <c r="G695" t="s">
        <v>4700</v>
      </c>
      <c r="I695" t="s">
        <v>4447</v>
      </c>
      <c r="J695" t="s">
        <v>4362</v>
      </c>
    </row>
    <row r="696" spans="1:10" x14ac:dyDescent="0.2">
      <c r="A696" s="1" t="s">
        <v>1677</v>
      </c>
      <c r="B696" s="1" t="s">
        <v>3032</v>
      </c>
      <c r="C696" s="1" t="str">
        <f>B696&amp;" "&amp;F696</f>
        <v xml:space="preserve">Hevner </v>
      </c>
      <c r="D696" s="1" t="str">
        <f>Table5[[#This Row],[Column5]]&amp;" "&amp;Table5[[#This Row],[Column7]]&amp;" "</f>
        <v xml:space="preserve">Ms. Tiffany </v>
      </c>
      <c r="G696" t="s">
        <v>4354</v>
      </c>
      <c r="I696" t="s">
        <v>4793</v>
      </c>
    </row>
    <row r="697" spans="1:10" x14ac:dyDescent="0.2">
      <c r="A697" s="1" t="s">
        <v>1676</v>
      </c>
      <c r="B697" s="1" t="s">
        <v>3033</v>
      </c>
      <c r="C697" s="1" t="str">
        <f>B697&amp;" "&amp;F697</f>
        <v xml:space="preserve">Looi </v>
      </c>
      <c r="D697" s="1" t="str">
        <f>Table5[[#This Row],[Column5]]&amp;" "&amp;Table5[[#This Row],[Column7]]&amp;" "</f>
        <v xml:space="preserve">Mr. Alexander </v>
      </c>
      <c r="G697" t="s">
        <v>4355</v>
      </c>
      <c r="I697" t="s">
        <v>4006</v>
      </c>
    </row>
    <row r="698" spans="1:10" x14ac:dyDescent="0.2">
      <c r="A698" s="1" t="s">
        <v>1675</v>
      </c>
      <c r="B698" s="1" t="s">
        <v>3034</v>
      </c>
      <c r="C698" s="1" t="str">
        <f>B698&amp;" "&amp;F698</f>
        <v xml:space="preserve">Power </v>
      </c>
      <c r="D698" s="1" t="str">
        <f>Table5[[#This Row],[Column5]]&amp;" "&amp;Table5[[#This Row],[Column7]]&amp;" "</f>
        <v xml:space="preserve">Mr. Rich </v>
      </c>
      <c r="E698" t="s">
        <v>4403</v>
      </c>
      <c r="G698" t="s">
        <v>4355</v>
      </c>
      <c r="I698" t="s">
        <v>3886</v>
      </c>
      <c r="J698" t="s">
        <v>4403</v>
      </c>
    </row>
    <row r="699" spans="1:10" x14ac:dyDescent="0.2">
      <c r="A699" s="1" t="s">
        <v>1674</v>
      </c>
      <c r="B699" s="1" t="s">
        <v>3035</v>
      </c>
      <c r="C699" s="1" t="str">
        <f>B699&amp;" "&amp;F699</f>
        <v xml:space="preserve">Routon </v>
      </c>
      <c r="D699" s="1" t="str">
        <f>Table5[[#This Row],[Column5]]&amp;" "&amp;Table5[[#This Row],[Column7]]&amp;" "</f>
        <v xml:space="preserve">Mr. Aaron </v>
      </c>
      <c r="E699" t="s">
        <v>4385</v>
      </c>
      <c r="G699" t="s">
        <v>4355</v>
      </c>
      <c r="I699" t="s">
        <v>4511</v>
      </c>
      <c r="J699" t="s">
        <v>4385</v>
      </c>
    </row>
    <row r="700" spans="1:10" x14ac:dyDescent="0.2">
      <c r="A700" s="1" t="s">
        <v>1673</v>
      </c>
      <c r="B700" s="1" t="s">
        <v>3036</v>
      </c>
      <c r="C700" s="1" t="str">
        <f>B700&amp;" "&amp;F700</f>
        <v xml:space="preserve">Dochelli </v>
      </c>
      <c r="D700" s="1" t="str">
        <f>Table5[[#This Row],[Column5]]&amp;" "&amp;Table5[[#This Row],[Column7]]&amp;" "</f>
        <v xml:space="preserve">Ms. Kate </v>
      </c>
      <c r="G700" t="s">
        <v>4354</v>
      </c>
      <c r="I700" t="s">
        <v>4442</v>
      </c>
    </row>
    <row r="701" spans="1:10" x14ac:dyDescent="0.2">
      <c r="A701" s="1" t="s">
        <v>1672</v>
      </c>
      <c r="B701" s="1" t="s">
        <v>3037</v>
      </c>
      <c r="C701" s="1" t="str">
        <f>B701&amp;" "&amp;F701</f>
        <v xml:space="preserve">Gillespie </v>
      </c>
      <c r="D701" s="1" t="str">
        <f>Table5[[#This Row],[Column5]]&amp;" "&amp;Table5[[#This Row],[Column7]]&amp;" "</f>
        <v xml:space="preserve">Ms. Maria </v>
      </c>
      <c r="E701" t="s">
        <v>4403</v>
      </c>
      <c r="G701" t="s">
        <v>4354</v>
      </c>
      <c r="I701" t="s">
        <v>4739</v>
      </c>
      <c r="J701" t="s">
        <v>4403</v>
      </c>
    </row>
    <row r="702" spans="1:10" x14ac:dyDescent="0.2">
      <c r="A702" s="1" t="s">
        <v>1671</v>
      </c>
      <c r="B702" s="1" t="s">
        <v>3038</v>
      </c>
      <c r="C702" s="1" t="str">
        <f>B702&amp;" "&amp;F702</f>
        <v xml:space="preserve">Oskvig </v>
      </c>
      <c r="D702" s="1" t="str">
        <f>Table5[[#This Row],[Column5]]&amp;" "&amp;Table5[[#This Row],[Column7]]&amp;" "</f>
        <v xml:space="preserve">Mr. Daven </v>
      </c>
      <c r="E702" t="s">
        <v>4410</v>
      </c>
      <c r="G702" t="s">
        <v>4355</v>
      </c>
      <c r="I702" t="s">
        <v>4794</v>
      </c>
      <c r="J702" t="s">
        <v>4410</v>
      </c>
    </row>
    <row r="703" spans="1:10" x14ac:dyDescent="0.2">
      <c r="A703" s="1" t="s">
        <v>1670</v>
      </c>
      <c r="B703" s="1" t="s">
        <v>3039</v>
      </c>
      <c r="C703" s="1" t="str">
        <f>B703&amp;" "&amp;F703</f>
        <v xml:space="preserve">Holland-Stergar </v>
      </c>
      <c r="D703" s="1" t="str">
        <f>Table5[[#This Row],[Column5]]&amp;" "&amp;Table5[[#This Row],[Column7]]&amp;" "</f>
        <v xml:space="preserve">Mrs. Brianne </v>
      </c>
      <c r="G703" t="s">
        <v>4700</v>
      </c>
      <c r="I703" t="s">
        <v>4795</v>
      </c>
    </row>
    <row r="704" spans="1:10" x14ac:dyDescent="0.2">
      <c r="A704" s="1" t="s">
        <v>1669</v>
      </c>
      <c r="B704" s="1" t="s">
        <v>3040</v>
      </c>
      <c r="C704" s="1" t="str">
        <f>B704&amp;" "&amp;F704</f>
        <v xml:space="preserve">Arai </v>
      </c>
      <c r="D704" s="1" t="str">
        <f>Table5[[#This Row],[Column5]]&amp;" "&amp;Table5[[#This Row],[Column7]]&amp;" "</f>
        <v xml:space="preserve">Mr. Hiroki </v>
      </c>
      <c r="G704" t="s">
        <v>4355</v>
      </c>
      <c r="I704" t="s">
        <v>4796</v>
      </c>
    </row>
    <row r="705" spans="1:10" x14ac:dyDescent="0.2">
      <c r="A705" s="1" t="s">
        <v>1668</v>
      </c>
      <c r="B705" s="1" t="s">
        <v>3041</v>
      </c>
      <c r="C705" s="1" t="str">
        <f>B705&amp;" "&amp;F705</f>
        <v xml:space="preserve">Olausson </v>
      </c>
      <c r="D705" s="1" t="str">
        <f>Table5[[#This Row],[Column5]]&amp;" "&amp;Table5[[#This Row],[Column7]]&amp;" "</f>
        <v xml:space="preserve">Mr. Anders </v>
      </c>
      <c r="G705" t="s">
        <v>4355</v>
      </c>
      <c r="I705" t="s">
        <v>4558</v>
      </c>
    </row>
    <row r="706" spans="1:10" x14ac:dyDescent="0.2">
      <c r="A706" s="1" t="s">
        <v>1667</v>
      </c>
      <c r="B706" s="1" t="s">
        <v>3042</v>
      </c>
      <c r="C706" s="1" t="str">
        <f>B706&amp;" "&amp;F706</f>
        <v xml:space="preserve">Wagner </v>
      </c>
      <c r="D706" s="1" t="str">
        <f>Table5[[#This Row],[Column5]]&amp;" "&amp;Table5[[#This Row],[Column7]]&amp;" "</f>
        <v xml:space="preserve">Ms. Danielle </v>
      </c>
      <c r="G706" t="s">
        <v>4354</v>
      </c>
      <c r="I706" t="s">
        <v>4439</v>
      </c>
    </row>
    <row r="707" spans="1:10" x14ac:dyDescent="0.2">
      <c r="A707" s="1" t="s">
        <v>1666</v>
      </c>
      <c r="B707" s="1" t="s">
        <v>3043</v>
      </c>
      <c r="C707" s="1" t="str">
        <f>B707&amp;" "&amp;F707</f>
        <v xml:space="preserve">Delong </v>
      </c>
      <c r="D707" s="1" t="str">
        <f>Table5[[#This Row],[Column5]]&amp;" "&amp;Table5[[#This Row],[Column7]]&amp;" "</f>
        <v xml:space="preserve">Ms. Candace </v>
      </c>
      <c r="E707" t="s">
        <v>4458</v>
      </c>
      <c r="G707" t="s">
        <v>4354</v>
      </c>
      <c r="I707" t="s">
        <v>4797</v>
      </c>
      <c r="J707" t="s">
        <v>4458</v>
      </c>
    </row>
    <row r="708" spans="1:10" x14ac:dyDescent="0.2">
      <c r="A708" s="1" t="s">
        <v>1665</v>
      </c>
      <c r="B708" s="1" t="s">
        <v>3044</v>
      </c>
      <c r="C708" s="1" t="str">
        <f>B708&amp;" "&amp;F708</f>
        <v xml:space="preserve">Mehech </v>
      </c>
      <c r="D708" s="1" t="str">
        <f>Table5[[#This Row],[Column5]]&amp;" "&amp;Table5[[#This Row],[Column7]]&amp;" "</f>
        <v xml:space="preserve">Mr. Bruno </v>
      </c>
      <c r="E708" t="s">
        <v>4608</v>
      </c>
      <c r="G708" t="s">
        <v>4355</v>
      </c>
      <c r="I708" t="s">
        <v>4798</v>
      </c>
      <c r="J708" t="s">
        <v>4608</v>
      </c>
    </row>
    <row r="709" spans="1:10" x14ac:dyDescent="0.2">
      <c r="A709" s="1" t="s">
        <v>1664</v>
      </c>
      <c r="B709" s="1" t="s">
        <v>3045</v>
      </c>
      <c r="C709" s="1" t="str">
        <f>B709&amp;" "&amp;F709</f>
        <v xml:space="preserve">Machiela </v>
      </c>
      <c r="D709" s="1" t="str">
        <f>Table5[[#This Row],[Column5]]&amp;" "&amp;Table5[[#This Row],[Column7]]&amp;" "</f>
        <v xml:space="preserve">Ms. Emily </v>
      </c>
      <c r="G709" t="s">
        <v>4354</v>
      </c>
      <c r="I709" t="s">
        <v>4465</v>
      </c>
    </row>
    <row r="710" spans="1:10" x14ac:dyDescent="0.2">
      <c r="A710" s="1" t="s">
        <v>1663</v>
      </c>
      <c r="B710" s="1" t="s">
        <v>2838</v>
      </c>
      <c r="C710" s="1" t="str">
        <f>B710&amp;" "&amp;F710</f>
        <v xml:space="preserve">Young </v>
      </c>
      <c r="D710" s="1" t="str">
        <f>Table5[[#This Row],[Column5]]&amp;" "&amp;Table5[[#This Row],[Column7]]&amp;" "</f>
        <v xml:space="preserve">Mrs. Katie </v>
      </c>
      <c r="G710" t="s">
        <v>4700</v>
      </c>
      <c r="I710" t="s">
        <v>4424</v>
      </c>
    </row>
    <row r="711" spans="1:10" x14ac:dyDescent="0.2">
      <c r="A711" s="1" t="s">
        <v>1662</v>
      </c>
      <c r="B711" s="1" t="s">
        <v>3046</v>
      </c>
      <c r="C711" s="1" t="str">
        <f>B711&amp;" "&amp;F711</f>
        <v xml:space="preserve">Dupere </v>
      </c>
      <c r="D711" s="1" t="str">
        <f>Table5[[#This Row],[Column5]]&amp;" "&amp;Table5[[#This Row],[Column7]]&amp;" "</f>
        <v xml:space="preserve">Mrs. Sally </v>
      </c>
      <c r="G711" t="s">
        <v>4700</v>
      </c>
      <c r="I711" t="s">
        <v>4799</v>
      </c>
    </row>
    <row r="712" spans="1:10" x14ac:dyDescent="0.2">
      <c r="A712" s="1" t="s">
        <v>1661</v>
      </c>
      <c r="B712" s="1" t="s">
        <v>3047</v>
      </c>
      <c r="C712" s="1" t="str">
        <f>B712&amp;" "&amp;F712</f>
        <v xml:space="preserve">Iandolo </v>
      </c>
      <c r="D712" s="1" t="str">
        <f>Table5[[#This Row],[Column5]]&amp;" "&amp;Table5[[#This Row],[Column7]]&amp;" "</f>
        <v xml:space="preserve">Ms. Meaghan </v>
      </c>
      <c r="E712" t="s">
        <v>4466</v>
      </c>
      <c r="G712" t="s">
        <v>4354</v>
      </c>
      <c r="I712" t="s">
        <v>4800</v>
      </c>
      <c r="J712" t="s">
        <v>4466</v>
      </c>
    </row>
    <row r="713" spans="1:10" x14ac:dyDescent="0.2">
      <c r="A713" s="1" t="s">
        <v>1660</v>
      </c>
      <c r="B713" s="1" t="s">
        <v>3048</v>
      </c>
      <c r="C713" s="1" t="str">
        <f>B713&amp;" "&amp;F713</f>
        <v xml:space="preserve">Ito </v>
      </c>
      <c r="D713" s="1" t="str">
        <f>Table5[[#This Row],[Column5]]&amp;" "&amp;Table5[[#This Row],[Column7]]&amp;" "</f>
        <v xml:space="preserve">Ms. Rina </v>
      </c>
      <c r="G713" t="s">
        <v>4354</v>
      </c>
      <c r="I713" t="s">
        <v>4801</v>
      </c>
    </row>
    <row r="714" spans="1:10" x14ac:dyDescent="0.2">
      <c r="A714" s="1" t="s">
        <v>1659</v>
      </c>
      <c r="B714" s="1" t="s">
        <v>3049</v>
      </c>
      <c r="C714" s="1" t="str">
        <f>B714&amp;" "&amp;F714</f>
        <v xml:space="preserve">Barry </v>
      </c>
      <c r="D714" s="1" t="str">
        <f>Table5[[#This Row],[Column5]]&amp;" "&amp;Table5[[#This Row],[Column7]]&amp;" "</f>
        <v xml:space="preserve">Ms. Kristin </v>
      </c>
      <c r="E714" t="s">
        <v>4464</v>
      </c>
      <c r="G714" t="s">
        <v>4354</v>
      </c>
      <c r="I714" t="s">
        <v>4702</v>
      </c>
      <c r="J714" t="s">
        <v>4464</v>
      </c>
    </row>
    <row r="715" spans="1:10" x14ac:dyDescent="0.2">
      <c r="A715" s="1" t="s">
        <v>1658</v>
      </c>
      <c r="B715" s="1" t="s">
        <v>3050</v>
      </c>
      <c r="C715" s="1" t="str">
        <f>B715&amp;" "&amp;F715</f>
        <v xml:space="preserve">Boyce </v>
      </c>
      <c r="D715" s="1" t="str">
        <f>Table5[[#This Row],[Column5]]&amp;" "&amp;Table5[[#This Row],[Column7]]&amp;" "</f>
        <v xml:space="preserve">Mr. Albert </v>
      </c>
      <c r="G715" t="s">
        <v>4355</v>
      </c>
      <c r="I715" t="s">
        <v>4802</v>
      </c>
    </row>
    <row r="716" spans="1:10" x14ac:dyDescent="0.2">
      <c r="A716" s="1" t="s">
        <v>1657</v>
      </c>
      <c r="B716" s="1" t="s">
        <v>3051</v>
      </c>
      <c r="C716" s="1" t="str">
        <f>B716&amp;" "&amp;F716</f>
        <v xml:space="preserve">Lin </v>
      </c>
      <c r="D716" s="1" t="str">
        <f>Table5[[#This Row],[Column5]]&amp;" "&amp;Table5[[#This Row],[Column7]]&amp;" "</f>
        <v xml:space="preserve">Mrs. Ashley </v>
      </c>
      <c r="G716" t="s">
        <v>4700</v>
      </c>
      <c r="I716" t="s">
        <v>2677</v>
      </c>
    </row>
    <row r="717" spans="1:10" x14ac:dyDescent="0.2">
      <c r="A717" s="1" t="s">
        <v>1656</v>
      </c>
      <c r="B717" s="1" t="s">
        <v>2451</v>
      </c>
      <c r="C717" s="1" t="str">
        <f>B717&amp;" "&amp;F717</f>
        <v xml:space="preserve">Smith </v>
      </c>
      <c r="D717" s="1" t="str">
        <f>Table5[[#This Row],[Column5]]&amp;" "&amp;Table5[[#This Row],[Column7]]&amp;" "</f>
        <v xml:space="preserve">Mrs. Shannon </v>
      </c>
      <c r="E717" t="s">
        <v>4412</v>
      </c>
      <c r="G717" t="s">
        <v>4700</v>
      </c>
      <c r="I717" t="s">
        <v>4803</v>
      </c>
      <c r="J717" t="s">
        <v>4412</v>
      </c>
    </row>
    <row r="718" spans="1:10" x14ac:dyDescent="0.2">
      <c r="A718" s="1" t="s">
        <v>1655</v>
      </c>
      <c r="B718" s="1" t="s">
        <v>3052</v>
      </c>
      <c r="C718" s="1" t="str">
        <f>B718&amp;" "&amp;F718</f>
        <v xml:space="preserve">Nalven </v>
      </c>
      <c r="D718" s="1" t="str">
        <f>Table5[[#This Row],[Column5]]&amp;" "&amp;Table5[[#This Row],[Column7]]&amp;" "</f>
        <v xml:space="preserve">Ms. Amy </v>
      </c>
      <c r="E718" t="s">
        <v>4416</v>
      </c>
      <c r="G718" t="s">
        <v>4354</v>
      </c>
      <c r="I718" t="s">
        <v>4528</v>
      </c>
      <c r="J718" t="s">
        <v>4416</v>
      </c>
    </row>
    <row r="719" spans="1:10" x14ac:dyDescent="0.2">
      <c r="A719" s="1" t="s">
        <v>1654</v>
      </c>
      <c r="B719" s="1" t="s">
        <v>3053</v>
      </c>
      <c r="C719" s="1" t="str">
        <f>B719&amp;" "&amp;F719</f>
        <v xml:space="preserve">Bourgeois </v>
      </c>
      <c r="D719" s="1" t="str">
        <f>Table5[[#This Row],[Column5]]&amp;" "&amp;Table5[[#This Row],[Column7]]&amp;" "</f>
        <v xml:space="preserve">Ms. A </v>
      </c>
      <c r="E719" t="s">
        <v>4439</v>
      </c>
      <c r="G719" t="s">
        <v>4354</v>
      </c>
      <c r="I719" t="s">
        <v>4437</v>
      </c>
      <c r="J719" t="s">
        <v>4439</v>
      </c>
    </row>
    <row r="720" spans="1:10" x14ac:dyDescent="0.2">
      <c r="A720" s="1" t="s">
        <v>1653</v>
      </c>
      <c r="B720" s="1" t="s">
        <v>3054</v>
      </c>
      <c r="C720" s="1" t="str">
        <f>B720&amp;" "&amp;F720</f>
        <v xml:space="preserve">Orloff </v>
      </c>
      <c r="D720" s="1" t="str">
        <f>Table5[[#This Row],[Column5]]&amp;" "&amp;Table5[[#This Row],[Column7]]&amp;" "</f>
        <v xml:space="preserve">Mr. Conrad </v>
      </c>
      <c r="E720" t="s">
        <v>4527</v>
      </c>
      <c r="G720" t="s">
        <v>4355</v>
      </c>
      <c r="I720" t="s">
        <v>3947</v>
      </c>
      <c r="J720" t="s">
        <v>4527</v>
      </c>
    </row>
    <row r="721" spans="1:11" x14ac:dyDescent="0.2">
      <c r="A721" s="1" t="s">
        <v>1652</v>
      </c>
      <c r="B721" s="1" t="s">
        <v>3055</v>
      </c>
      <c r="C721" s="1" t="str">
        <f>B721&amp;" "&amp;F721</f>
        <v xml:space="preserve">Ramirez </v>
      </c>
      <c r="D721" s="1" t="str">
        <f>Table5[[#This Row],[Column5]]&amp;" "&amp;Table5[[#This Row],[Column7]]&amp;" "</f>
        <v xml:space="preserve">Mr. Josh </v>
      </c>
      <c r="G721" t="s">
        <v>4355</v>
      </c>
      <c r="I721" t="s">
        <v>4804</v>
      </c>
    </row>
    <row r="722" spans="1:11" x14ac:dyDescent="0.2">
      <c r="A722" s="1" t="s">
        <v>1651</v>
      </c>
      <c r="B722" s="1" t="s">
        <v>3056</v>
      </c>
      <c r="C722" s="1" t="str">
        <f>B722&amp;" "&amp;F722</f>
        <v xml:space="preserve">Fouquet </v>
      </c>
      <c r="D722" s="1" t="str">
        <f>Table5[[#This Row],[Column5]]&amp;" "&amp;Table5[[#This Row],[Column7]]&amp;" "</f>
        <v xml:space="preserve">Mr. Maxime </v>
      </c>
      <c r="G722" t="s">
        <v>4355</v>
      </c>
      <c r="I722" t="s">
        <v>4805</v>
      </c>
    </row>
    <row r="723" spans="1:11" x14ac:dyDescent="0.2">
      <c r="A723" s="1" t="s">
        <v>1650</v>
      </c>
      <c r="B723" s="1" t="s">
        <v>3057</v>
      </c>
      <c r="C723" s="1" t="str">
        <f>B723&amp;" "&amp;F723</f>
        <v xml:space="preserve">McPhillips </v>
      </c>
      <c r="D723" s="1" t="str">
        <f>Table5[[#This Row],[Column5]]&amp;" "&amp;Table5[[#This Row],[Column7]]&amp;" "</f>
        <v xml:space="preserve">Ms. Natalie </v>
      </c>
      <c r="G723" t="s">
        <v>4354</v>
      </c>
      <c r="I723" t="s">
        <v>4394</v>
      </c>
    </row>
    <row r="724" spans="1:11" x14ac:dyDescent="0.2">
      <c r="A724" s="1" t="s">
        <v>1649</v>
      </c>
      <c r="B724" s="1" t="s">
        <v>3058</v>
      </c>
      <c r="C724" s="1" t="str">
        <f>B724&amp;" "&amp;F724</f>
        <v xml:space="preserve">Burgin </v>
      </c>
      <c r="D724" s="1" t="str">
        <f>Table5[[#This Row],[Column5]]&amp;" "&amp;Table5[[#This Row],[Column7]]&amp;" "</f>
        <v xml:space="preserve">Ms. Melissa </v>
      </c>
      <c r="G724" t="s">
        <v>4354</v>
      </c>
      <c r="I724" t="s">
        <v>4413</v>
      </c>
    </row>
    <row r="725" spans="1:11" x14ac:dyDescent="0.2">
      <c r="A725" s="1" t="s">
        <v>1648</v>
      </c>
      <c r="B725" s="1" t="s">
        <v>3059</v>
      </c>
      <c r="C725" s="1" t="str">
        <f>B725&amp;" "&amp;F725</f>
        <v xml:space="preserve">Roberts </v>
      </c>
      <c r="D725" s="1" t="str">
        <f>Table5[[#This Row],[Column5]]&amp;" "&amp;Table5[[#This Row],[Column7]]&amp;" "</f>
        <v xml:space="preserve">Ms. Laura </v>
      </c>
      <c r="E725" t="s">
        <v>4464</v>
      </c>
      <c r="G725" t="s">
        <v>4354</v>
      </c>
      <c r="I725" t="s">
        <v>4720</v>
      </c>
      <c r="J725" t="s">
        <v>4464</v>
      </c>
    </row>
    <row r="726" spans="1:11" x14ac:dyDescent="0.2">
      <c r="A726" s="1" t="s">
        <v>1647</v>
      </c>
      <c r="B726" s="1" t="s">
        <v>3060</v>
      </c>
      <c r="C726" s="1" t="str">
        <f>B726&amp;" "&amp;F726</f>
        <v xml:space="preserve">Nemec </v>
      </c>
      <c r="D726" s="1" t="str">
        <f>Table5[[#This Row],[Column5]]&amp;" "&amp;Table5[[#This Row],[Column7]]&amp;" "</f>
        <v xml:space="preserve">Mrs. Lisa </v>
      </c>
      <c r="G726" t="s">
        <v>4700</v>
      </c>
      <c r="I726" t="s">
        <v>4704</v>
      </c>
    </row>
    <row r="727" spans="1:11" x14ac:dyDescent="0.2">
      <c r="A727" s="1" t="s">
        <v>1646</v>
      </c>
      <c r="B727" s="1" t="s">
        <v>3061</v>
      </c>
      <c r="C727" s="1" t="str">
        <f>B727&amp;" "&amp;F727</f>
        <v xml:space="preserve">Appman </v>
      </c>
      <c r="D727" s="1" t="str">
        <f>Table5[[#This Row],[Column5]]&amp;" "&amp;Table5[[#This Row],[Column7]]&amp;" "</f>
        <v xml:space="preserve">Mr. William </v>
      </c>
      <c r="E727" t="s">
        <v>4398</v>
      </c>
      <c r="G727" t="s">
        <v>4355</v>
      </c>
      <c r="I727" t="s">
        <v>4493</v>
      </c>
      <c r="J727" t="s">
        <v>4398</v>
      </c>
      <c r="K727" t="s">
        <v>4806</v>
      </c>
    </row>
    <row r="728" spans="1:11" x14ac:dyDescent="0.2">
      <c r="A728" s="1" t="s">
        <v>1645</v>
      </c>
      <c r="B728" s="1" t="s">
        <v>2475</v>
      </c>
      <c r="C728" s="1" t="str">
        <f>B728&amp;" "&amp;F728</f>
        <v xml:space="preserve">Driscoll </v>
      </c>
      <c r="D728" s="1" t="str">
        <f>Table5[[#This Row],[Column5]]&amp;" "&amp;Table5[[#This Row],[Column7]]&amp;" "</f>
        <v xml:space="preserve">Mr. James </v>
      </c>
      <c r="G728" t="s">
        <v>4355</v>
      </c>
      <c r="I728" t="s">
        <v>4408</v>
      </c>
    </row>
    <row r="729" spans="1:11" x14ac:dyDescent="0.2">
      <c r="A729" s="1" t="s">
        <v>1644</v>
      </c>
      <c r="B729" s="1" t="s">
        <v>3062</v>
      </c>
      <c r="C729" s="1" t="str">
        <f>B729&amp;" "&amp;F729</f>
        <v xml:space="preserve">Glotzbach </v>
      </c>
      <c r="D729" s="1" t="str">
        <f>Table5[[#This Row],[Column5]]&amp;" "&amp;Table5[[#This Row],[Column7]]&amp;" "</f>
        <v xml:space="preserve">Mr. John </v>
      </c>
      <c r="G729" t="s">
        <v>4355</v>
      </c>
      <c r="I729" t="s">
        <v>4382</v>
      </c>
    </row>
    <row r="730" spans="1:11" x14ac:dyDescent="0.2">
      <c r="A730" s="1" t="s">
        <v>1643</v>
      </c>
      <c r="B730" s="1" t="s">
        <v>3063</v>
      </c>
      <c r="C730" s="1" t="str">
        <f>B730&amp;" "&amp;F730</f>
        <v xml:space="preserve">Tenforde </v>
      </c>
      <c r="D730" s="1" t="str">
        <f>Table5[[#This Row],[Column5]]&amp;" "&amp;Table5[[#This Row],[Column7]]&amp;" "</f>
        <v xml:space="preserve">Mr. Adam </v>
      </c>
      <c r="E730" t="s">
        <v>4486</v>
      </c>
      <c r="G730" t="s">
        <v>4355</v>
      </c>
      <c r="I730" t="s">
        <v>4390</v>
      </c>
      <c r="J730" t="s">
        <v>4486</v>
      </c>
    </row>
    <row r="731" spans="1:11" x14ac:dyDescent="0.2">
      <c r="A731" s="1" t="s">
        <v>1642</v>
      </c>
      <c r="B731" s="1" t="s">
        <v>3055</v>
      </c>
      <c r="C731" s="1" t="str">
        <f>B731&amp;" "&amp;F731</f>
        <v xml:space="preserve">Ramirez </v>
      </c>
      <c r="D731" s="1" t="str">
        <f>Table5[[#This Row],[Column5]]&amp;" "&amp;Table5[[#This Row],[Column7]]&amp;" "</f>
        <v xml:space="preserve">Mr. Armando </v>
      </c>
      <c r="G731" t="s">
        <v>4355</v>
      </c>
      <c r="I731" t="s">
        <v>4807</v>
      </c>
    </row>
    <row r="732" spans="1:11" x14ac:dyDescent="0.2">
      <c r="A732" s="1" t="s">
        <v>1641</v>
      </c>
      <c r="B732" s="1" t="s">
        <v>4808</v>
      </c>
      <c r="C732" s="1" t="str">
        <f>B732&amp;" "&amp;F732</f>
        <v>Stanley Torres</v>
      </c>
      <c r="D732" s="1" t="str">
        <f>Table5[[#This Row],[Column5]]&amp;" "&amp;Table5[[#This Row],[Column7]]&amp;" "</f>
        <v xml:space="preserve">  </v>
      </c>
      <c r="E732" t="s">
        <v>4809</v>
      </c>
      <c r="F732" t="s">
        <v>4627</v>
      </c>
      <c r="H732" t="s">
        <v>4354</v>
      </c>
      <c r="J732" t="s">
        <v>4809</v>
      </c>
    </row>
    <row r="733" spans="1:11" x14ac:dyDescent="0.2">
      <c r="A733" s="1" t="s">
        <v>1640</v>
      </c>
      <c r="B733" s="1" t="s">
        <v>3064</v>
      </c>
      <c r="C733" s="1" t="str">
        <f>B733&amp;" "&amp;F733</f>
        <v xml:space="preserve">Vandongen </v>
      </c>
      <c r="D733" s="1" t="str">
        <f>Table5[[#This Row],[Column5]]&amp;" "&amp;Table5[[#This Row],[Column7]]&amp;" "</f>
        <v xml:space="preserve">Ms. Jennifer </v>
      </c>
      <c r="E733" t="s">
        <v>4412</v>
      </c>
      <c r="G733" t="s">
        <v>4354</v>
      </c>
      <c r="I733" t="s">
        <v>4377</v>
      </c>
      <c r="J733" t="s">
        <v>4412</v>
      </c>
    </row>
    <row r="734" spans="1:11" x14ac:dyDescent="0.2">
      <c r="A734" s="1" t="s">
        <v>1639</v>
      </c>
      <c r="B734" s="1" t="s">
        <v>3065</v>
      </c>
      <c r="C734" s="1" t="str">
        <f>B734&amp;" "&amp;F734</f>
        <v xml:space="preserve">Liebald </v>
      </c>
      <c r="D734" s="1" t="str">
        <f>Table5[[#This Row],[Column5]]&amp;" "&amp;Table5[[#This Row],[Column7]]&amp;" "</f>
        <v xml:space="preserve">Mr. Benjamin </v>
      </c>
      <c r="G734" t="s">
        <v>4355</v>
      </c>
      <c r="I734" t="s">
        <v>4471</v>
      </c>
    </row>
    <row r="735" spans="1:11" x14ac:dyDescent="0.2">
      <c r="A735" s="1" t="s">
        <v>1638</v>
      </c>
      <c r="B735" s="1" t="s">
        <v>3066</v>
      </c>
      <c r="C735" s="1" t="str">
        <f>B735&amp;" "&amp;F735</f>
        <v xml:space="preserve">Holte </v>
      </c>
      <c r="D735" s="1" t="str">
        <f>Table5[[#This Row],[Column5]]&amp;" "&amp;Table5[[#This Row],[Column7]]&amp;" "</f>
        <v xml:space="preserve">Ms. Tanya </v>
      </c>
      <c r="G735" t="s">
        <v>4354</v>
      </c>
      <c r="I735" t="s">
        <v>4810</v>
      </c>
    </row>
    <row r="736" spans="1:11" x14ac:dyDescent="0.2">
      <c r="A736" s="1" t="s">
        <v>1637</v>
      </c>
      <c r="B736" s="1" t="s">
        <v>2454</v>
      </c>
      <c r="C736" s="1" t="str">
        <f>B736&amp;" "&amp;F736</f>
        <v xml:space="preserve">Johnson </v>
      </c>
      <c r="D736" s="1" t="str">
        <f>Table5[[#This Row],[Column5]]&amp;" "&amp;Table5[[#This Row],[Column7]]&amp;" "</f>
        <v xml:space="preserve">Ms. Tracy </v>
      </c>
      <c r="G736" t="s">
        <v>4354</v>
      </c>
      <c r="I736" t="s">
        <v>4665</v>
      </c>
    </row>
    <row r="737" spans="1:11" x14ac:dyDescent="0.2">
      <c r="A737" s="1" t="s">
        <v>1636</v>
      </c>
      <c r="B737" s="1" t="s">
        <v>3067</v>
      </c>
      <c r="C737" s="1" t="str">
        <f>B737&amp;" "&amp;F737</f>
        <v xml:space="preserve">Bartlett </v>
      </c>
      <c r="D737" s="1" t="str">
        <f>Table5[[#This Row],[Column5]]&amp;" "&amp;Table5[[#This Row],[Column7]]&amp;" "</f>
        <v xml:space="preserve">Ms. Emily </v>
      </c>
      <c r="E737" t="s">
        <v>4486</v>
      </c>
      <c r="G737" t="s">
        <v>4354</v>
      </c>
      <c r="I737" t="s">
        <v>4465</v>
      </c>
      <c r="J737" t="s">
        <v>4486</v>
      </c>
    </row>
    <row r="738" spans="1:11" x14ac:dyDescent="0.2">
      <c r="A738" s="1" t="s">
        <v>1635</v>
      </c>
      <c r="B738" s="1" t="s">
        <v>3068</v>
      </c>
      <c r="C738" s="1" t="str">
        <f>B738&amp;" "&amp;F738</f>
        <v xml:space="preserve">Bergman </v>
      </c>
      <c r="D738" s="1" t="str">
        <f>Table5[[#This Row],[Column5]]&amp;" "&amp;Table5[[#This Row],[Column7]]&amp;" "</f>
        <v xml:space="preserve">Ms. Kelly </v>
      </c>
      <c r="E738" t="s">
        <v>4500</v>
      </c>
      <c r="G738" t="s">
        <v>4354</v>
      </c>
      <c r="I738" t="s">
        <v>2813</v>
      </c>
      <c r="J738" t="s">
        <v>4500</v>
      </c>
    </row>
    <row r="739" spans="1:11" x14ac:dyDescent="0.2">
      <c r="A739" s="1" t="s">
        <v>1634</v>
      </c>
      <c r="B739" s="1" t="s">
        <v>3069</v>
      </c>
      <c r="C739" s="1" t="str">
        <f>B739&amp;" "&amp;F739</f>
        <v xml:space="preserve">Aitken </v>
      </c>
      <c r="D739" s="1" t="str">
        <f>Table5[[#This Row],[Column5]]&amp;" "&amp;Table5[[#This Row],[Column7]]&amp;" "</f>
        <v xml:space="preserve">Mr. Kyle </v>
      </c>
      <c r="G739" t="s">
        <v>4355</v>
      </c>
      <c r="I739" t="s">
        <v>4273</v>
      </c>
    </row>
    <row r="740" spans="1:11" x14ac:dyDescent="0.2">
      <c r="A740" s="1" t="s">
        <v>1633</v>
      </c>
      <c r="B740" s="1" t="s">
        <v>3070</v>
      </c>
      <c r="C740" s="1" t="str">
        <f>B740&amp;" "&amp;F740</f>
        <v xml:space="preserve">Berger </v>
      </c>
      <c r="D740" s="1" t="str">
        <f>Table5[[#This Row],[Column5]]&amp;" "&amp;Table5[[#This Row],[Column7]]&amp;" "</f>
        <v xml:space="preserve">Mr. Bruce </v>
      </c>
      <c r="E740" t="s">
        <v>4437</v>
      </c>
      <c r="G740" t="s">
        <v>4355</v>
      </c>
      <c r="I740" t="s">
        <v>3718</v>
      </c>
      <c r="J740" t="s">
        <v>4437</v>
      </c>
      <c r="K740" t="s">
        <v>4806</v>
      </c>
    </row>
    <row r="741" spans="1:11" x14ac:dyDescent="0.2">
      <c r="A741" s="1" t="s">
        <v>1632</v>
      </c>
      <c r="B741" s="1" t="s">
        <v>3071</v>
      </c>
      <c r="C741" s="1" t="str">
        <f>B741&amp;" "&amp;F741</f>
        <v xml:space="preserve">Richey </v>
      </c>
      <c r="D741" s="1" t="str">
        <f>Table5[[#This Row],[Column5]]&amp;" "&amp;Table5[[#This Row],[Column7]]&amp;" "</f>
        <v xml:space="preserve">Mr. Cary </v>
      </c>
      <c r="E741" t="s">
        <v>4466</v>
      </c>
      <c r="G741" t="s">
        <v>4355</v>
      </c>
      <c r="I741" t="s">
        <v>4811</v>
      </c>
      <c r="J741" t="s">
        <v>4466</v>
      </c>
    </row>
    <row r="742" spans="1:11" x14ac:dyDescent="0.2">
      <c r="A742" s="1" t="s">
        <v>1631</v>
      </c>
      <c r="B742" s="1" t="s">
        <v>3072</v>
      </c>
      <c r="C742" s="1" t="str">
        <f>B742&amp;" "&amp;F742</f>
        <v xml:space="preserve">Trotter </v>
      </c>
      <c r="D742" s="1" t="str">
        <f>Table5[[#This Row],[Column5]]&amp;" "&amp;Table5[[#This Row],[Column7]]&amp;" "</f>
        <v xml:space="preserve">Mrs. Jill </v>
      </c>
      <c r="E742" t="s">
        <v>4403</v>
      </c>
      <c r="G742" t="s">
        <v>4700</v>
      </c>
      <c r="I742" t="s">
        <v>4539</v>
      </c>
      <c r="J742" t="s">
        <v>4403</v>
      </c>
    </row>
    <row r="743" spans="1:11" x14ac:dyDescent="0.2">
      <c r="A743" s="1" t="s">
        <v>1630</v>
      </c>
      <c r="B743" s="1" t="s">
        <v>3073</v>
      </c>
      <c r="C743" s="1" t="str">
        <f>B743&amp;" "&amp;F743</f>
        <v xml:space="preserve">Chavez </v>
      </c>
      <c r="D743" s="1" t="str">
        <f>Table5[[#This Row],[Column5]]&amp;" "&amp;Table5[[#This Row],[Column7]]&amp;" "</f>
        <v xml:space="preserve">Mr. Chris </v>
      </c>
      <c r="G743" t="s">
        <v>4355</v>
      </c>
      <c r="I743" t="s">
        <v>4554</v>
      </c>
    </row>
    <row r="744" spans="1:11" x14ac:dyDescent="0.2">
      <c r="A744" s="1" t="s">
        <v>1629</v>
      </c>
      <c r="B744" s="1" t="s">
        <v>3074</v>
      </c>
      <c r="C744" s="1" t="str">
        <f>B744&amp;" "&amp;F744</f>
        <v xml:space="preserve">Orifice </v>
      </c>
      <c r="D744" s="1" t="str">
        <f>Table5[[#This Row],[Column5]]&amp;" "&amp;Table5[[#This Row],[Column7]]&amp;" "</f>
        <v xml:space="preserve">Mr. Michael </v>
      </c>
      <c r="E744" t="s">
        <v>4542</v>
      </c>
      <c r="G744" t="s">
        <v>4355</v>
      </c>
      <c r="I744" t="s">
        <v>4501</v>
      </c>
      <c r="J744" t="s">
        <v>4542</v>
      </c>
    </row>
    <row r="745" spans="1:11" x14ac:dyDescent="0.2">
      <c r="A745" s="1" t="s">
        <v>1628</v>
      </c>
      <c r="B745" s="1" t="s">
        <v>3075</v>
      </c>
      <c r="C745" s="1" t="str">
        <f>B745&amp;" "&amp;F745</f>
        <v xml:space="preserve">Farkash </v>
      </c>
      <c r="D745" s="1" t="str">
        <f>Table5[[#This Row],[Column5]]&amp;" "&amp;Table5[[#This Row],[Column7]]&amp;" "</f>
        <v xml:space="preserve">Mrs. Lauren </v>
      </c>
      <c r="G745" t="s">
        <v>4700</v>
      </c>
      <c r="I745" t="s">
        <v>4682</v>
      </c>
    </row>
    <row r="746" spans="1:11" x14ac:dyDescent="0.2">
      <c r="A746" s="1" t="s">
        <v>1627</v>
      </c>
      <c r="B746" s="1" t="s">
        <v>2410</v>
      </c>
      <c r="C746" s="1" t="str">
        <f>B746&amp;" "&amp;F746</f>
        <v xml:space="preserve">Hribar </v>
      </c>
      <c r="D746" s="1" t="str">
        <f>Table5[[#This Row],[Column5]]&amp;" "&amp;Table5[[#This Row],[Column7]]&amp;" "</f>
        <v xml:space="preserve">Mrs. Kathryn </v>
      </c>
      <c r="E746" t="s">
        <v>4418</v>
      </c>
      <c r="G746" t="s">
        <v>4700</v>
      </c>
      <c r="I746" t="s">
        <v>4615</v>
      </c>
      <c r="J746" t="s">
        <v>4418</v>
      </c>
    </row>
    <row r="747" spans="1:11" x14ac:dyDescent="0.2">
      <c r="A747" s="1" t="s">
        <v>1626</v>
      </c>
      <c r="B747" s="1" t="s">
        <v>3076</v>
      </c>
      <c r="C747" s="1" t="str">
        <f>B747&amp;" "&amp;F747</f>
        <v xml:space="preserve">Crawford </v>
      </c>
      <c r="D747" s="1" t="str">
        <f>Table5[[#This Row],[Column5]]&amp;" "&amp;Table5[[#This Row],[Column7]]&amp;" "</f>
        <v xml:space="preserve">Ms. Polly </v>
      </c>
      <c r="G747" t="s">
        <v>4354</v>
      </c>
      <c r="I747" t="s">
        <v>4812</v>
      </c>
    </row>
    <row r="748" spans="1:11" x14ac:dyDescent="0.2">
      <c r="A748" s="1" t="s">
        <v>1625</v>
      </c>
      <c r="B748" s="1" t="s">
        <v>3077</v>
      </c>
      <c r="C748" s="1" t="str">
        <f>B748&amp;" "&amp;F748</f>
        <v xml:space="preserve">Sittlington </v>
      </c>
      <c r="D748" s="1" t="str">
        <f>Table5[[#This Row],[Column5]]&amp;" "&amp;Table5[[#This Row],[Column7]]&amp;" "</f>
        <v xml:space="preserve">Mr. Mark </v>
      </c>
      <c r="E748" t="s">
        <v>4405</v>
      </c>
      <c r="G748" t="s">
        <v>4355</v>
      </c>
      <c r="I748" t="s">
        <v>4462</v>
      </c>
      <c r="J748" t="s">
        <v>4405</v>
      </c>
    </row>
    <row r="749" spans="1:11" x14ac:dyDescent="0.2">
      <c r="A749" s="1" t="s">
        <v>1624</v>
      </c>
      <c r="B749" s="1" t="s">
        <v>3078</v>
      </c>
      <c r="C749" s="1" t="str">
        <f>B749&amp;" "&amp;F749</f>
        <v xml:space="preserve">Silbert </v>
      </c>
      <c r="D749" s="1" t="str">
        <f>Table5[[#This Row],[Column5]]&amp;" "&amp;Table5[[#This Row],[Column7]]&amp;" "</f>
        <v xml:space="preserve">Mrs. Jessie </v>
      </c>
      <c r="E749" t="s">
        <v>4375</v>
      </c>
      <c r="G749" t="s">
        <v>4700</v>
      </c>
      <c r="I749" t="s">
        <v>4813</v>
      </c>
      <c r="J749" t="s">
        <v>4375</v>
      </c>
    </row>
    <row r="750" spans="1:11" x14ac:dyDescent="0.2">
      <c r="A750" s="1" t="s">
        <v>1623</v>
      </c>
      <c r="B750" s="1" t="s">
        <v>3079</v>
      </c>
      <c r="C750" s="1" t="str">
        <f>B750&amp;" "&amp;F750</f>
        <v xml:space="preserve">Carrique </v>
      </c>
      <c r="D750" s="1" t="str">
        <f>Table5[[#This Row],[Column5]]&amp;" "&amp;Table5[[#This Row],[Column7]]&amp;" "</f>
        <v xml:space="preserve">Mr. Chris </v>
      </c>
      <c r="G750" t="s">
        <v>4355</v>
      </c>
      <c r="I750" t="s">
        <v>4554</v>
      </c>
    </row>
    <row r="751" spans="1:11" x14ac:dyDescent="0.2">
      <c r="A751" s="1" t="s">
        <v>1622</v>
      </c>
      <c r="B751" s="1" t="s">
        <v>3080</v>
      </c>
      <c r="C751" s="1" t="str">
        <f>B751&amp;" "&amp;F751</f>
        <v xml:space="preserve">Kosla </v>
      </c>
      <c r="D751" s="1" t="str">
        <f>Table5[[#This Row],[Column5]]&amp;" "&amp;Table5[[#This Row],[Column7]]&amp;" "</f>
        <v xml:space="preserve">Mr. Daniel </v>
      </c>
      <c r="G751" t="s">
        <v>4355</v>
      </c>
      <c r="I751" t="s">
        <v>4429</v>
      </c>
    </row>
    <row r="752" spans="1:11" x14ac:dyDescent="0.2">
      <c r="A752" s="1" t="s">
        <v>1621</v>
      </c>
      <c r="B752" s="1" t="s">
        <v>3081</v>
      </c>
      <c r="C752" s="1" t="str">
        <f>B752&amp;" "&amp;F752</f>
        <v xml:space="preserve">Parker </v>
      </c>
      <c r="D752" s="1" t="str">
        <f>Table5[[#This Row],[Column5]]&amp;" "&amp;Table5[[#This Row],[Column7]]&amp;" "</f>
        <v xml:space="preserve">Ms. Megan </v>
      </c>
      <c r="G752" t="s">
        <v>4354</v>
      </c>
      <c r="I752" t="s">
        <v>4428</v>
      </c>
    </row>
    <row r="753" spans="1:11" x14ac:dyDescent="0.2">
      <c r="A753" s="1" t="s">
        <v>1620</v>
      </c>
      <c r="B753" s="1" t="s">
        <v>3082</v>
      </c>
      <c r="C753" s="1" t="str">
        <f>B753&amp;" "&amp;F753</f>
        <v xml:space="preserve">Horton </v>
      </c>
      <c r="D753" s="1" t="str">
        <f>Table5[[#This Row],[Column5]]&amp;" "&amp;Table5[[#This Row],[Column7]]&amp;" "</f>
        <v xml:space="preserve">Mr. Kevin </v>
      </c>
      <c r="G753" t="s">
        <v>4355</v>
      </c>
      <c r="I753" t="s">
        <v>4443</v>
      </c>
    </row>
    <row r="754" spans="1:11" x14ac:dyDescent="0.2">
      <c r="A754" s="1" t="s">
        <v>1619</v>
      </c>
      <c r="B754" s="1" t="s">
        <v>3083</v>
      </c>
      <c r="C754" s="1" t="str">
        <f>B754&amp;" "&amp;F754</f>
        <v xml:space="preserve">Boller </v>
      </c>
      <c r="D754" s="1" t="str">
        <f>Table5[[#This Row],[Column5]]&amp;" "&amp;Table5[[#This Row],[Column7]]&amp;" "</f>
        <v xml:space="preserve">Ms. Caroline </v>
      </c>
      <c r="E754" t="s">
        <v>4498</v>
      </c>
      <c r="G754" t="s">
        <v>4354</v>
      </c>
      <c r="I754" t="s">
        <v>4633</v>
      </c>
      <c r="J754" t="s">
        <v>4498</v>
      </c>
    </row>
    <row r="755" spans="1:11" x14ac:dyDescent="0.2">
      <c r="A755" s="1" t="s">
        <v>1618</v>
      </c>
      <c r="B755" s="1" t="s">
        <v>3084</v>
      </c>
      <c r="C755" s="1" t="str">
        <f>B755&amp;" "&amp;F755</f>
        <v xml:space="preserve">Olaru </v>
      </c>
      <c r="D755" s="1" t="str">
        <f>Table5[[#This Row],[Column5]]&amp;" "&amp;Table5[[#This Row],[Column7]]&amp;" "</f>
        <v xml:space="preserve">Ms. Nuta </v>
      </c>
      <c r="G755" t="s">
        <v>4354</v>
      </c>
      <c r="I755" t="s">
        <v>4814</v>
      </c>
    </row>
    <row r="756" spans="1:11" x14ac:dyDescent="0.2">
      <c r="A756" s="1" t="s">
        <v>1617</v>
      </c>
      <c r="B756" s="1" t="s">
        <v>3085</v>
      </c>
      <c r="C756" s="1" t="str">
        <f>B756&amp;" "&amp;F756</f>
        <v xml:space="preserve">Prescott </v>
      </c>
      <c r="D756" s="1" t="str">
        <f>Table5[[#This Row],[Column5]]&amp;" "&amp;Table5[[#This Row],[Column7]]&amp;" "</f>
        <v xml:space="preserve">Ms. Margie </v>
      </c>
      <c r="G756" t="s">
        <v>4354</v>
      </c>
      <c r="I756" t="s">
        <v>4815</v>
      </c>
    </row>
    <row r="757" spans="1:11" x14ac:dyDescent="0.2">
      <c r="A757" s="1" t="s">
        <v>1616</v>
      </c>
      <c r="B757" s="1" t="s">
        <v>3086</v>
      </c>
      <c r="C757" s="1" t="str">
        <f>B757&amp;" "&amp;F757</f>
        <v xml:space="preserve">Hines </v>
      </c>
      <c r="D757" s="1" t="str">
        <f>Table5[[#This Row],[Column5]]&amp;" "&amp;Table5[[#This Row],[Column7]]&amp;" "</f>
        <v xml:space="preserve">Mrs. Heidi </v>
      </c>
      <c r="G757" t="s">
        <v>4700</v>
      </c>
      <c r="I757" t="s">
        <v>4816</v>
      </c>
    </row>
    <row r="758" spans="1:11" x14ac:dyDescent="0.2">
      <c r="A758" s="1" t="s">
        <v>1615</v>
      </c>
      <c r="B758" s="1" t="s">
        <v>3087</v>
      </c>
      <c r="C758" s="1" t="str">
        <f>B758&amp;" "&amp;F758</f>
        <v xml:space="preserve">Blanton </v>
      </c>
      <c r="D758" s="1" t="str">
        <f>Table5[[#This Row],[Column5]]&amp;" "&amp;Table5[[#This Row],[Column7]]&amp;" "</f>
        <v xml:space="preserve">Mr. Diego </v>
      </c>
      <c r="E758" t="s">
        <v>4466</v>
      </c>
      <c r="G758" t="s">
        <v>4355</v>
      </c>
      <c r="I758" t="s">
        <v>4817</v>
      </c>
      <c r="J758" t="s">
        <v>4466</v>
      </c>
    </row>
    <row r="759" spans="1:11" x14ac:dyDescent="0.2">
      <c r="A759" s="1" t="s">
        <v>1614</v>
      </c>
      <c r="B759" s="1" t="s">
        <v>3088</v>
      </c>
      <c r="C759" s="1" t="str">
        <f>B759&amp;" "&amp;F759</f>
        <v xml:space="preserve">Bustamante </v>
      </c>
      <c r="D759" s="1" t="str">
        <f>Table5[[#This Row],[Column5]]&amp;" "&amp;Table5[[#This Row],[Column7]]&amp;" "</f>
        <v xml:space="preserve">Mr. Enrique </v>
      </c>
      <c r="E759" t="s">
        <v>4403</v>
      </c>
      <c r="G759" t="s">
        <v>4355</v>
      </c>
      <c r="I759" t="s">
        <v>4818</v>
      </c>
      <c r="J759" t="s">
        <v>4403</v>
      </c>
      <c r="K759" t="s">
        <v>4381</v>
      </c>
    </row>
    <row r="760" spans="1:11" x14ac:dyDescent="0.2">
      <c r="A760" s="1" t="s">
        <v>1613</v>
      </c>
      <c r="B760" s="1" t="s">
        <v>3089</v>
      </c>
      <c r="C760" s="1" t="str">
        <f>B760&amp;" "&amp;F760</f>
        <v xml:space="preserve">McCann </v>
      </c>
      <c r="D760" s="1" t="str">
        <f>Table5[[#This Row],[Column5]]&amp;" "&amp;Table5[[#This Row],[Column7]]&amp;" "</f>
        <v xml:space="preserve">Mr. Greg </v>
      </c>
      <c r="G760" t="s">
        <v>4355</v>
      </c>
      <c r="I760" t="s">
        <v>4521</v>
      </c>
    </row>
    <row r="761" spans="1:11" x14ac:dyDescent="0.2">
      <c r="A761" s="1" t="s">
        <v>1612</v>
      </c>
      <c r="B761" s="1" t="s">
        <v>3090</v>
      </c>
      <c r="C761" s="1" t="str">
        <f>B761&amp;" "&amp;F761</f>
        <v xml:space="preserve">Schmole </v>
      </c>
      <c r="D761" s="1" t="str">
        <f>Table5[[#This Row],[Column5]]&amp;" "&amp;Table5[[#This Row],[Column7]]&amp;" "</f>
        <v xml:space="preserve">Mr. Filip </v>
      </c>
      <c r="G761" t="s">
        <v>4355</v>
      </c>
      <c r="I761" t="s">
        <v>4819</v>
      </c>
    </row>
    <row r="762" spans="1:11" x14ac:dyDescent="0.2">
      <c r="A762" s="1" t="s">
        <v>1611</v>
      </c>
      <c r="B762" s="1" t="s">
        <v>3091</v>
      </c>
      <c r="C762" s="1" t="str">
        <f>B762&amp;" "&amp;F762</f>
        <v xml:space="preserve">Barber </v>
      </c>
      <c r="D762" s="1" t="str">
        <f>Table5[[#This Row],[Column5]]&amp;" "&amp;Table5[[#This Row],[Column7]]&amp;" "</f>
        <v xml:space="preserve">Ms. Rosemary </v>
      </c>
      <c r="E762" t="s">
        <v>4542</v>
      </c>
      <c r="G762" t="s">
        <v>4354</v>
      </c>
      <c r="I762" t="s">
        <v>4820</v>
      </c>
      <c r="J762" t="s">
        <v>4542</v>
      </c>
    </row>
    <row r="763" spans="1:11" x14ac:dyDescent="0.2">
      <c r="A763" s="1" t="s">
        <v>1610</v>
      </c>
      <c r="B763" s="1" t="s">
        <v>3092</v>
      </c>
      <c r="C763" s="1" t="str">
        <f>B763&amp;" "&amp;F763</f>
        <v xml:space="preserve">Reichmann </v>
      </c>
      <c r="D763" s="1" t="str">
        <f>Table5[[#This Row],[Column5]]&amp;" "&amp;Table5[[#This Row],[Column7]]&amp;" "</f>
        <v xml:space="preserve">Ms. Lisa </v>
      </c>
      <c r="G763" t="s">
        <v>4354</v>
      </c>
      <c r="I763" t="s">
        <v>4704</v>
      </c>
    </row>
    <row r="764" spans="1:11" x14ac:dyDescent="0.2">
      <c r="A764" s="1" t="s">
        <v>1609</v>
      </c>
      <c r="B764" s="1" t="s">
        <v>3093</v>
      </c>
      <c r="C764" s="1" t="str">
        <f>B764&amp;" "&amp;F764</f>
        <v xml:space="preserve">Cavatorta </v>
      </c>
      <c r="D764" s="1" t="str">
        <f>Table5[[#This Row],[Column5]]&amp;" "&amp;Table5[[#This Row],[Column7]]&amp;" "</f>
        <v xml:space="preserve">Mr. Jason </v>
      </c>
      <c r="G764" t="s">
        <v>4355</v>
      </c>
      <c r="I764" t="s">
        <v>4574</v>
      </c>
    </row>
    <row r="765" spans="1:11" x14ac:dyDescent="0.2">
      <c r="A765" s="1" t="s">
        <v>1608</v>
      </c>
      <c r="B765" s="1" t="s">
        <v>3094</v>
      </c>
      <c r="C765" s="1" t="str">
        <f>B765&amp;" "&amp;F765</f>
        <v xml:space="preserve">Yaeger </v>
      </c>
      <c r="D765" s="1" t="str">
        <f>Table5[[#This Row],[Column5]]&amp;" "&amp;Table5[[#This Row],[Column7]]&amp;" "</f>
        <v xml:space="preserve">Ms. Courtney </v>
      </c>
      <c r="G765" t="s">
        <v>4354</v>
      </c>
      <c r="I765" t="s">
        <v>4399</v>
      </c>
    </row>
    <row r="766" spans="1:11" x14ac:dyDescent="0.2">
      <c r="A766" s="1" t="s">
        <v>1607</v>
      </c>
      <c r="B766" s="1" t="s">
        <v>3095</v>
      </c>
      <c r="C766" s="1" t="str">
        <f>B766&amp;" "&amp;F766</f>
        <v xml:space="preserve">Hughes </v>
      </c>
      <c r="D766" s="1" t="str">
        <f>Table5[[#This Row],[Column5]]&amp;" "&amp;Table5[[#This Row],[Column7]]&amp;" "</f>
        <v xml:space="preserve">Ms. Jennifer </v>
      </c>
      <c r="E766" t="s">
        <v>4364</v>
      </c>
      <c r="G766" t="s">
        <v>4354</v>
      </c>
      <c r="I766" t="s">
        <v>4377</v>
      </c>
      <c r="J766" t="s">
        <v>4364</v>
      </c>
    </row>
    <row r="767" spans="1:11" x14ac:dyDescent="0.2">
      <c r="A767" s="1" t="s">
        <v>1606</v>
      </c>
      <c r="B767" s="1" t="s">
        <v>3096</v>
      </c>
      <c r="C767" s="1" t="str">
        <f>B767&amp;" "&amp;F767</f>
        <v xml:space="preserve">Donahue </v>
      </c>
      <c r="D767" s="1" t="str">
        <f>Table5[[#This Row],[Column5]]&amp;" "&amp;Table5[[#This Row],[Column7]]&amp;" "</f>
        <v xml:space="preserve">Ms. Lauren </v>
      </c>
      <c r="E767" t="s">
        <v>4418</v>
      </c>
      <c r="G767" t="s">
        <v>4354</v>
      </c>
      <c r="I767" t="s">
        <v>4682</v>
      </c>
      <c r="J767" t="s">
        <v>4418</v>
      </c>
    </row>
    <row r="768" spans="1:11" x14ac:dyDescent="0.2">
      <c r="A768" s="1" t="s">
        <v>1605</v>
      </c>
      <c r="B768" s="1" t="s">
        <v>3097</v>
      </c>
      <c r="C768" s="1" t="str">
        <f>B768&amp;" "&amp;F768</f>
        <v xml:space="preserve">Greenwell </v>
      </c>
      <c r="D768" s="1" t="str">
        <f>Table5[[#This Row],[Column5]]&amp;" "&amp;Table5[[#This Row],[Column7]]&amp;" "</f>
        <v xml:space="preserve">Ms. Ashley </v>
      </c>
      <c r="E768" t="s">
        <v>4375</v>
      </c>
      <c r="G768" t="s">
        <v>4354</v>
      </c>
      <c r="I768" t="s">
        <v>2677</v>
      </c>
      <c r="J768" t="s">
        <v>4375</v>
      </c>
    </row>
    <row r="769" spans="1:10" x14ac:dyDescent="0.2">
      <c r="A769" s="1" t="s">
        <v>1604</v>
      </c>
      <c r="B769" s="1" t="s">
        <v>3098</v>
      </c>
      <c r="C769" s="1" t="str">
        <f>B769&amp;" "&amp;F769</f>
        <v xml:space="preserve">Steele </v>
      </c>
      <c r="D769" s="1" t="str">
        <f>Table5[[#This Row],[Column5]]&amp;" "&amp;Table5[[#This Row],[Column7]]&amp;" "</f>
        <v xml:space="preserve">Ms. Alison </v>
      </c>
      <c r="E769" t="s">
        <v>4364</v>
      </c>
      <c r="G769" t="s">
        <v>4354</v>
      </c>
      <c r="I769" t="s">
        <v>4742</v>
      </c>
      <c r="J769" t="s">
        <v>4364</v>
      </c>
    </row>
    <row r="770" spans="1:10" x14ac:dyDescent="0.2">
      <c r="A770" s="1" t="s">
        <v>1603</v>
      </c>
      <c r="B770" s="1" t="s">
        <v>3099</v>
      </c>
      <c r="C770" s="1" t="str">
        <f>B770&amp;" "&amp;F770</f>
        <v xml:space="preserve">Gunter </v>
      </c>
      <c r="D770" s="1" t="str">
        <f>Table5[[#This Row],[Column5]]&amp;" "&amp;Table5[[#This Row],[Column7]]&amp;" "</f>
        <v xml:space="preserve">Ms. Madeleine </v>
      </c>
      <c r="G770" t="s">
        <v>4354</v>
      </c>
      <c r="I770" t="s">
        <v>4821</v>
      </c>
    </row>
    <row r="771" spans="1:10" x14ac:dyDescent="0.2">
      <c r="A771" s="1" t="s">
        <v>1602</v>
      </c>
      <c r="B771" s="1" t="s">
        <v>3100</v>
      </c>
      <c r="C771" s="1" t="str">
        <f>B771&amp;" "&amp;F771</f>
        <v xml:space="preserve">McDonough </v>
      </c>
      <c r="D771" s="1" t="str">
        <f>Table5[[#This Row],[Column5]]&amp;" "&amp;Table5[[#This Row],[Column7]]&amp;" "</f>
        <v xml:space="preserve">Ms. Stacey </v>
      </c>
      <c r="G771" t="s">
        <v>4354</v>
      </c>
      <c r="I771" t="s">
        <v>4595</v>
      </c>
    </row>
    <row r="772" spans="1:10" x14ac:dyDescent="0.2">
      <c r="A772" s="1" t="s">
        <v>1601</v>
      </c>
      <c r="B772" s="1" t="s">
        <v>3101</v>
      </c>
      <c r="C772" s="1" t="str">
        <f>B772&amp;" "&amp;F772</f>
        <v xml:space="preserve">Sweetland </v>
      </c>
      <c r="D772" s="1" t="str">
        <f>Table5[[#This Row],[Column5]]&amp;" "&amp;Table5[[#This Row],[Column7]]&amp;" "</f>
        <v xml:space="preserve">Ms. Kimberly </v>
      </c>
      <c r="G772" t="s">
        <v>4354</v>
      </c>
      <c r="I772" t="s">
        <v>4617</v>
      </c>
    </row>
    <row r="773" spans="1:10" x14ac:dyDescent="0.2">
      <c r="A773" s="1" t="s">
        <v>1600</v>
      </c>
      <c r="B773" s="1" t="s">
        <v>3102</v>
      </c>
      <c r="C773" s="1" t="str">
        <f>B773&amp;" "&amp;F773</f>
        <v xml:space="preserve">Hammersmith </v>
      </c>
      <c r="D773" s="1" t="str">
        <f>Table5[[#This Row],[Column5]]&amp;" "&amp;Table5[[#This Row],[Column7]]&amp;" "</f>
        <v xml:space="preserve">Mr. Matthew </v>
      </c>
      <c r="E773" t="s">
        <v>4357</v>
      </c>
      <c r="G773" t="s">
        <v>4355</v>
      </c>
      <c r="I773" t="s">
        <v>4356</v>
      </c>
      <c r="J773" t="s">
        <v>4357</v>
      </c>
    </row>
    <row r="774" spans="1:10" x14ac:dyDescent="0.2">
      <c r="A774" s="1" t="s">
        <v>1599</v>
      </c>
      <c r="B774" s="1" t="s">
        <v>3103</v>
      </c>
      <c r="C774" s="1" t="str">
        <f>B774&amp;" "&amp;F774</f>
        <v xml:space="preserve">French </v>
      </c>
      <c r="D774" s="1" t="str">
        <f>Table5[[#This Row],[Column5]]&amp;" "&amp;Table5[[#This Row],[Column7]]&amp;" "</f>
        <v xml:space="preserve">Mr. Michael </v>
      </c>
      <c r="G774" t="s">
        <v>4355</v>
      </c>
      <c r="I774" t="s">
        <v>4501</v>
      </c>
    </row>
    <row r="775" spans="1:10" x14ac:dyDescent="0.2">
      <c r="A775" s="1" t="s">
        <v>1598</v>
      </c>
      <c r="B775" s="1" t="s">
        <v>3104</v>
      </c>
      <c r="C775" s="1" t="str">
        <f>B775&amp;" "&amp;F775</f>
        <v xml:space="preserve">Garbe </v>
      </c>
      <c r="D775" s="1" t="str">
        <f>Table5[[#This Row],[Column5]]&amp;" "&amp;Table5[[#This Row],[Column7]]&amp;" "</f>
        <v xml:space="preserve">Mr. Ben </v>
      </c>
      <c r="G775" t="s">
        <v>4355</v>
      </c>
      <c r="I775" t="s">
        <v>4513</v>
      </c>
    </row>
    <row r="776" spans="1:10" x14ac:dyDescent="0.2">
      <c r="A776" s="1" t="s">
        <v>1597</v>
      </c>
      <c r="B776" s="1" t="s">
        <v>3105</v>
      </c>
      <c r="C776" s="1" t="str">
        <f>B776&amp;" "&amp;F776</f>
        <v xml:space="preserve">Duncan </v>
      </c>
      <c r="D776" s="1" t="str">
        <f>Table5[[#This Row],[Column5]]&amp;" "&amp;Table5[[#This Row],[Column7]]&amp;" "</f>
        <v xml:space="preserve">Mr. Chris </v>
      </c>
      <c r="G776" t="s">
        <v>4355</v>
      </c>
      <c r="I776" t="s">
        <v>4554</v>
      </c>
    </row>
    <row r="777" spans="1:10" x14ac:dyDescent="0.2">
      <c r="A777" s="1" t="s">
        <v>1596</v>
      </c>
      <c r="B777" s="1" t="s">
        <v>3106</v>
      </c>
      <c r="C777" s="1" t="str">
        <f>B777&amp;" "&amp;F777</f>
        <v xml:space="preserve">Wallace </v>
      </c>
      <c r="D777" s="1" t="str">
        <f>Table5[[#This Row],[Column5]]&amp;" "&amp;Table5[[#This Row],[Column7]]&amp;" "</f>
        <v xml:space="preserve">Mr. Jeremy </v>
      </c>
      <c r="E777" t="s">
        <v>4466</v>
      </c>
      <c r="G777" t="s">
        <v>4355</v>
      </c>
      <c r="I777" t="s">
        <v>4556</v>
      </c>
      <c r="J777" t="s">
        <v>4466</v>
      </c>
    </row>
    <row r="778" spans="1:10" x14ac:dyDescent="0.2">
      <c r="A778" s="1" t="s">
        <v>1595</v>
      </c>
      <c r="B778" s="1" t="s">
        <v>3107</v>
      </c>
      <c r="C778" s="1" t="str">
        <f>B778&amp;" "&amp;F778</f>
        <v xml:space="preserve">Tillman </v>
      </c>
      <c r="D778" s="1" t="str">
        <f>Table5[[#This Row],[Column5]]&amp;" "&amp;Table5[[#This Row],[Column7]]&amp;" "</f>
        <v xml:space="preserve">Mrs. Amy </v>
      </c>
      <c r="E778" t="s">
        <v>4401</v>
      </c>
      <c r="G778" t="s">
        <v>4700</v>
      </c>
      <c r="I778" t="s">
        <v>4528</v>
      </c>
      <c r="J778" t="s">
        <v>4401</v>
      </c>
    </row>
    <row r="779" spans="1:10" x14ac:dyDescent="0.2">
      <c r="A779" s="1" t="s">
        <v>1594</v>
      </c>
      <c r="B779" s="1" t="s">
        <v>2456</v>
      </c>
      <c r="C779" s="1" t="str">
        <f>B779&amp;" "&amp;F779</f>
        <v xml:space="preserve">Lee </v>
      </c>
      <c r="D779" s="1" t="str">
        <f>Table5[[#This Row],[Column5]]&amp;" "&amp;Table5[[#This Row],[Column7]]&amp;" "</f>
        <v xml:space="preserve">Mrs. Karen </v>
      </c>
      <c r="E779" t="s">
        <v>4401</v>
      </c>
      <c r="G779" t="s">
        <v>4700</v>
      </c>
      <c r="I779" t="s">
        <v>4708</v>
      </c>
      <c r="J779" t="s">
        <v>4401</v>
      </c>
    </row>
    <row r="780" spans="1:10" x14ac:dyDescent="0.2">
      <c r="A780" s="1" t="s">
        <v>1593</v>
      </c>
      <c r="B780" s="1" t="s">
        <v>3108</v>
      </c>
      <c r="C780" s="1" t="str">
        <f>B780&amp;" "&amp;F780</f>
        <v xml:space="preserve">Taylor </v>
      </c>
      <c r="D780" s="1" t="str">
        <f>Table5[[#This Row],[Column5]]&amp;" "&amp;Table5[[#This Row],[Column7]]&amp;" "</f>
        <v xml:space="preserve">Ms. Tennille </v>
      </c>
      <c r="G780" t="s">
        <v>4354</v>
      </c>
      <c r="I780" t="s">
        <v>4822</v>
      </c>
    </row>
    <row r="781" spans="1:10" x14ac:dyDescent="0.2">
      <c r="A781" s="1" t="s">
        <v>1592</v>
      </c>
      <c r="B781" s="1" t="s">
        <v>3109</v>
      </c>
      <c r="C781" s="1" t="str">
        <f>B781&amp;" "&amp;F781</f>
        <v xml:space="preserve">McSween </v>
      </c>
      <c r="D781" s="1" t="str">
        <f>Table5[[#This Row],[Column5]]&amp;" "&amp;Table5[[#This Row],[Column7]]&amp;" "</f>
        <v xml:space="preserve">Mr. Matt </v>
      </c>
      <c r="G781" t="s">
        <v>4355</v>
      </c>
      <c r="I781" t="s">
        <v>4544</v>
      </c>
    </row>
    <row r="782" spans="1:10" x14ac:dyDescent="0.2">
      <c r="A782" s="1" t="s">
        <v>1591</v>
      </c>
      <c r="B782" s="1" t="s">
        <v>3110</v>
      </c>
      <c r="C782" s="1" t="str">
        <f>B782&amp;" "&amp;F782</f>
        <v xml:space="preserve">Schubert </v>
      </c>
      <c r="D782" s="1" t="str">
        <f>Table5[[#This Row],[Column5]]&amp;" "&amp;Table5[[#This Row],[Column7]]&amp;" "</f>
        <v xml:space="preserve">Ms. Emily </v>
      </c>
      <c r="G782" t="s">
        <v>4354</v>
      </c>
      <c r="I782" t="s">
        <v>4465</v>
      </c>
    </row>
    <row r="783" spans="1:10" x14ac:dyDescent="0.2">
      <c r="A783" s="1" t="s">
        <v>1590</v>
      </c>
      <c r="B783" s="1" t="s">
        <v>3111</v>
      </c>
      <c r="C783" s="1" t="str">
        <f>B783&amp;" "&amp;F783</f>
        <v xml:space="preserve">Lalanne </v>
      </c>
      <c r="D783" s="1" t="str">
        <f>Table5[[#This Row],[Column5]]&amp;" "&amp;Table5[[#This Row],[Column7]]&amp;" "</f>
        <v xml:space="preserve">Mr. Justin </v>
      </c>
      <c r="E783" t="s">
        <v>4418</v>
      </c>
      <c r="G783" t="s">
        <v>4355</v>
      </c>
      <c r="I783" t="s">
        <v>4755</v>
      </c>
      <c r="J783" t="s">
        <v>4418</v>
      </c>
    </row>
    <row r="784" spans="1:10" x14ac:dyDescent="0.2">
      <c r="A784" s="1" t="s">
        <v>1589</v>
      </c>
      <c r="B784" s="1" t="s">
        <v>3008</v>
      </c>
      <c r="C784" s="1" t="str">
        <f>B784&amp;" "&amp;F784</f>
        <v xml:space="preserve">Flanagan </v>
      </c>
      <c r="D784" s="1" t="str">
        <f>Table5[[#This Row],[Column5]]&amp;" "&amp;Table5[[#This Row],[Column7]]&amp;" "</f>
        <v xml:space="preserve">Ms. Shalane </v>
      </c>
      <c r="G784" t="s">
        <v>4354</v>
      </c>
      <c r="I784" t="s">
        <v>4823</v>
      </c>
    </row>
    <row r="785" spans="1:11" x14ac:dyDescent="0.2">
      <c r="A785" s="1" t="s">
        <v>1588</v>
      </c>
      <c r="B785" s="1" t="s">
        <v>3112</v>
      </c>
      <c r="C785" s="1" t="str">
        <f>B785&amp;" "&amp;F785</f>
        <v xml:space="preserve">Arellano </v>
      </c>
      <c r="D785" s="1" t="str">
        <f>Table5[[#This Row],[Column5]]&amp;" "&amp;Table5[[#This Row],[Column7]]&amp;" "</f>
        <v xml:space="preserve">Ms. Jessica </v>
      </c>
      <c r="E785" t="s">
        <v>4366</v>
      </c>
      <c r="G785" t="s">
        <v>4354</v>
      </c>
      <c r="I785" t="s">
        <v>4456</v>
      </c>
      <c r="J785" t="s">
        <v>4366</v>
      </c>
    </row>
    <row r="786" spans="1:11" x14ac:dyDescent="0.2">
      <c r="A786" s="1" t="s">
        <v>1587</v>
      </c>
      <c r="B786" s="1" t="s">
        <v>3113</v>
      </c>
      <c r="C786" s="1" t="str">
        <f>B786&amp;" "&amp;F786</f>
        <v xml:space="preserve">Charette </v>
      </c>
      <c r="D786" s="1" t="str">
        <f>Table5[[#This Row],[Column5]]&amp;" "&amp;Table5[[#This Row],[Column7]]&amp;" "</f>
        <v xml:space="preserve">Ms. Melanie </v>
      </c>
      <c r="G786" t="s">
        <v>4354</v>
      </c>
      <c r="I786" t="s">
        <v>4824</v>
      </c>
    </row>
    <row r="787" spans="1:11" x14ac:dyDescent="0.2">
      <c r="A787" s="1" t="s">
        <v>1586</v>
      </c>
      <c r="B787" s="1" t="s">
        <v>3021</v>
      </c>
      <c r="C787" s="1" t="str">
        <f>B787&amp;" "&amp;F787</f>
        <v>Pena Reyes</v>
      </c>
      <c r="D787" s="1" t="str">
        <f>Table5[[#This Row],[Column5]]&amp;" "&amp;Table5[[#This Row],[Column7]]&amp;" "</f>
        <v xml:space="preserve">  </v>
      </c>
      <c r="E787" t="s">
        <v>4825</v>
      </c>
      <c r="F787" t="s">
        <v>3311</v>
      </c>
      <c r="H787" t="s">
        <v>4354</v>
      </c>
      <c r="J787" t="s">
        <v>4825</v>
      </c>
      <c r="K787" t="s">
        <v>4774</v>
      </c>
    </row>
    <row r="788" spans="1:11" x14ac:dyDescent="0.2">
      <c r="A788" s="1" t="s">
        <v>1585</v>
      </c>
      <c r="B788" s="1" t="s">
        <v>3114</v>
      </c>
      <c r="C788" s="1" t="str">
        <f>B788&amp;" "&amp;F788</f>
        <v xml:space="preserve">Broderick </v>
      </c>
      <c r="D788" s="1" t="str">
        <f>Table5[[#This Row],[Column5]]&amp;" "&amp;Table5[[#This Row],[Column7]]&amp;" "</f>
        <v xml:space="preserve">Ms. Una </v>
      </c>
      <c r="E788" t="s">
        <v>4403</v>
      </c>
      <c r="G788" t="s">
        <v>4354</v>
      </c>
      <c r="I788" t="s">
        <v>4826</v>
      </c>
      <c r="J788" t="s">
        <v>4403</v>
      </c>
    </row>
    <row r="789" spans="1:11" x14ac:dyDescent="0.2">
      <c r="A789" s="1" t="s">
        <v>1584</v>
      </c>
      <c r="B789" s="1" t="s">
        <v>3115</v>
      </c>
      <c r="C789" s="1" t="str">
        <f>B789&amp;" "&amp;F789</f>
        <v xml:space="preserve">Summers </v>
      </c>
      <c r="D789" s="1" t="str">
        <f>Table5[[#This Row],[Column5]]&amp;" "&amp;Table5[[#This Row],[Column7]]&amp;" "</f>
        <v xml:space="preserve">Ms. Taralyn </v>
      </c>
      <c r="G789" t="s">
        <v>4354</v>
      </c>
      <c r="I789" t="s">
        <v>4827</v>
      </c>
    </row>
    <row r="790" spans="1:11" x14ac:dyDescent="0.2">
      <c r="A790" s="1" t="s">
        <v>1583</v>
      </c>
      <c r="B790" s="1" t="s">
        <v>2428</v>
      </c>
      <c r="C790" s="1" t="str">
        <f>B790&amp;" "&amp;F790</f>
        <v xml:space="preserve">Fisher </v>
      </c>
      <c r="D790" s="1" t="str">
        <f>Table5[[#This Row],[Column5]]&amp;" "&amp;Table5[[#This Row],[Column7]]&amp;" "</f>
        <v xml:space="preserve">Mr. James </v>
      </c>
      <c r="E790" t="s">
        <v>4437</v>
      </c>
      <c r="G790" t="s">
        <v>4355</v>
      </c>
      <c r="I790" t="s">
        <v>4408</v>
      </c>
      <c r="J790" t="s">
        <v>4437</v>
      </c>
    </row>
    <row r="791" spans="1:11" x14ac:dyDescent="0.2">
      <c r="A791" s="1" t="s">
        <v>1582</v>
      </c>
      <c r="B791" s="1" t="s">
        <v>3116</v>
      </c>
      <c r="C791" s="1" t="str">
        <f>B791&amp;" "&amp;F791</f>
        <v xml:space="preserve">Zhou </v>
      </c>
      <c r="D791" s="1" t="str">
        <f>Table5[[#This Row],[Column5]]&amp;" "&amp;Table5[[#This Row],[Column7]]&amp;" "</f>
        <v xml:space="preserve">Mr. Ning </v>
      </c>
      <c r="G791" t="s">
        <v>4355</v>
      </c>
      <c r="I791" t="s">
        <v>4828</v>
      </c>
    </row>
    <row r="792" spans="1:11" x14ac:dyDescent="0.2">
      <c r="A792" s="1" t="s">
        <v>1581</v>
      </c>
      <c r="B792" s="1" t="s">
        <v>3117</v>
      </c>
      <c r="C792" s="1" t="str">
        <f>B792&amp;" "&amp;F792</f>
        <v xml:space="preserve">Clarke-Ames </v>
      </c>
      <c r="D792" s="1" t="str">
        <f>Table5[[#This Row],[Column5]]&amp;" "&amp;Table5[[#This Row],[Column7]]&amp;" "</f>
        <v xml:space="preserve">Mr. Joel </v>
      </c>
      <c r="G792" t="s">
        <v>4355</v>
      </c>
      <c r="I792" t="s">
        <v>4646</v>
      </c>
    </row>
    <row r="793" spans="1:11" x14ac:dyDescent="0.2">
      <c r="A793" s="1" t="s">
        <v>1580</v>
      </c>
      <c r="B793" s="1" t="s">
        <v>3118</v>
      </c>
      <c r="C793" s="1" t="str">
        <f>B793&amp;" "&amp;F793</f>
        <v xml:space="preserve">Staton </v>
      </c>
      <c r="D793" s="1" t="str">
        <f>Table5[[#This Row],[Column5]]&amp;" "&amp;Table5[[#This Row],[Column7]]&amp;" "</f>
        <v xml:space="preserve">Ms. Pamela </v>
      </c>
      <c r="E793" t="s">
        <v>4395</v>
      </c>
      <c r="G793" t="s">
        <v>4354</v>
      </c>
      <c r="I793" t="s">
        <v>4455</v>
      </c>
      <c r="J793" t="s">
        <v>4395</v>
      </c>
    </row>
    <row r="794" spans="1:11" x14ac:dyDescent="0.2">
      <c r="A794" s="1" t="s">
        <v>1579</v>
      </c>
      <c r="B794" s="1" t="s">
        <v>3119</v>
      </c>
      <c r="C794" s="1" t="str">
        <f>B794&amp;" "&amp;F794</f>
        <v xml:space="preserve">Forster </v>
      </c>
      <c r="D794" s="1" t="str">
        <f>Table5[[#This Row],[Column5]]&amp;" "&amp;Table5[[#This Row],[Column7]]&amp;" "</f>
        <v xml:space="preserve">Ms. Brittney </v>
      </c>
      <c r="G794" t="s">
        <v>4354</v>
      </c>
      <c r="I794" t="s">
        <v>4829</v>
      </c>
    </row>
    <row r="795" spans="1:11" x14ac:dyDescent="0.2">
      <c r="A795" s="1" t="s">
        <v>1578</v>
      </c>
      <c r="B795" s="1" t="s">
        <v>3120</v>
      </c>
      <c r="C795" s="1" t="str">
        <f>B795&amp;" "&amp;F795</f>
        <v xml:space="preserve">Monaghan </v>
      </c>
      <c r="D795" s="1" t="str">
        <f>Table5[[#This Row],[Column5]]&amp;" "&amp;Table5[[#This Row],[Column7]]&amp;" "</f>
        <v xml:space="preserve">Mrs. Sheila </v>
      </c>
      <c r="G795" t="s">
        <v>4700</v>
      </c>
      <c r="I795" t="s">
        <v>4830</v>
      </c>
    </row>
    <row r="796" spans="1:11" x14ac:dyDescent="0.2">
      <c r="A796" s="1" t="s">
        <v>1577</v>
      </c>
      <c r="B796" s="1" t="s">
        <v>3121</v>
      </c>
      <c r="C796" s="1" t="str">
        <f>B796&amp;" "&amp;F796</f>
        <v xml:space="preserve">Kawamoto </v>
      </c>
      <c r="D796" s="1" t="str">
        <f>Table5[[#This Row],[Column5]]&amp;" "&amp;Table5[[#This Row],[Column7]]&amp;" "</f>
        <v xml:space="preserve">Mr. Koji </v>
      </c>
      <c r="G796" t="s">
        <v>4355</v>
      </c>
      <c r="I796" t="s">
        <v>4831</v>
      </c>
    </row>
    <row r="797" spans="1:11" x14ac:dyDescent="0.2">
      <c r="A797" s="1" t="s">
        <v>1576</v>
      </c>
      <c r="B797" s="1" t="s">
        <v>3122</v>
      </c>
      <c r="C797" s="1" t="str">
        <f>B797&amp;" "&amp;F797</f>
        <v xml:space="preserve">Dicharry </v>
      </c>
      <c r="D797" s="1" t="str">
        <f>Table5[[#This Row],[Column5]]&amp;" "&amp;Table5[[#This Row],[Column7]]&amp;" "</f>
        <v xml:space="preserve">Ms. Sarah </v>
      </c>
      <c r="G797" t="s">
        <v>4354</v>
      </c>
      <c r="I797" t="s">
        <v>4530</v>
      </c>
    </row>
    <row r="798" spans="1:11" x14ac:dyDescent="0.2">
      <c r="A798" s="1" t="s">
        <v>1575</v>
      </c>
      <c r="B798" s="1" t="s">
        <v>3123</v>
      </c>
      <c r="C798" s="1" t="str">
        <f>B798&amp;" "&amp;F798</f>
        <v xml:space="preserve">Berry </v>
      </c>
      <c r="D798" s="1" t="str">
        <f>Table5[[#This Row],[Column5]]&amp;" "&amp;Table5[[#This Row],[Column7]]&amp;" "</f>
        <v xml:space="preserve">Mrs. Colleen </v>
      </c>
      <c r="E798" t="s">
        <v>4403</v>
      </c>
      <c r="G798" t="s">
        <v>4700</v>
      </c>
      <c r="I798" t="s">
        <v>4832</v>
      </c>
      <c r="J798" t="s">
        <v>4403</v>
      </c>
    </row>
    <row r="799" spans="1:11" x14ac:dyDescent="0.2">
      <c r="A799" s="1" t="s">
        <v>1574</v>
      </c>
      <c r="B799" s="1" t="s">
        <v>3124</v>
      </c>
      <c r="C799" s="1" t="str">
        <f>B799&amp;" "&amp;F799</f>
        <v xml:space="preserve">Porfirio </v>
      </c>
      <c r="D799" s="1" t="str">
        <f>Table5[[#This Row],[Column5]]&amp;" "&amp;Table5[[#This Row],[Column7]]&amp;" "</f>
        <v xml:space="preserve">Ms. Deedra </v>
      </c>
      <c r="E799" t="s">
        <v>4573</v>
      </c>
      <c r="G799" t="s">
        <v>4354</v>
      </c>
      <c r="I799" t="s">
        <v>4833</v>
      </c>
      <c r="J799" t="s">
        <v>4573</v>
      </c>
    </row>
    <row r="800" spans="1:11" x14ac:dyDescent="0.2">
      <c r="A800" s="1" t="s">
        <v>1573</v>
      </c>
      <c r="B800" s="1" t="s">
        <v>3125</v>
      </c>
      <c r="C800" s="1" t="str">
        <f>B800&amp;" "&amp;F800</f>
        <v xml:space="preserve">Thind </v>
      </c>
      <c r="D800" s="1" t="str">
        <f>Table5[[#This Row],[Column5]]&amp;" "&amp;Table5[[#This Row],[Column7]]&amp;" "</f>
        <v xml:space="preserve">Mrs. Kulwinder </v>
      </c>
      <c r="G800" t="s">
        <v>4700</v>
      </c>
      <c r="I800" t="s">
        <v>4834</v>
      </c>
    </row>
    <row r="801" spans="1:10" x14ac:dyDescent="0.2">
      <c r="A801" s="1" t="s">
        <v>1572</v>
      </c>
      <c r="B801" s="1" t="s">
        <v>2847</v>
      </c>
      <c r="C801" s="1" t="str">
        <f>B801&amp;" "&amp;F801</f>
        <v xml:space="preserve">Ryan </v>
      </c>
      <c r="D801" s="1" t="str">
        <f>Table5[[#This Row],[Column5]]&amp;" "&amp;Table5[[#This Row],[Column7]]&amp;" "</f>
        <v xml:space="preserve">Ms. Ann </v>
      </c>
      <c r="E801" t="s">
        <v>4375</v>
      </c>
      <c r="G801" t="s">
        <v>4354</v>
      </c>
      <c r="I801" t="s">
        <v>4472</v>
      </c>
      <c r="J801" t="s">
        <v>4375</v>
      </c>
    </row>
    <row r="802" spans="1:10" x14ac:dyDescent="0.2">
      <c r="A802" s="1" t="s">
        <v>1571</v>
      </c>
      <c r="B802" s="1" t="s">
        <v>3126</v>
      </c>
      <c r="C802" s="1" t="str">
        <f>B802&amp;" "&amp;F802</f>
        <v xml:space="preserve">Horn </v>
      </c>
      <c r="D802" s="1" t="str">
        <f>Table5[[#This Row],[Column5]]&amp;" "&amp;Table5[[#This Row],[Column7]]&amp;" "</f>
        <v xml:space="preserve">Ms. Sarah </v>
      </c>
      <c r="E802" t="s">
        <v>4418</v>
      </c>
      <c r="G802" t="s">
        <v>4354</v>
      </c>
      <c r="I802" t="s">
        <v>4530</v>
      </c>
      <c r="J802" t="s">
        <v>4418</v>
      </c>
    </row>
    <row r="803" spans="1:10" x14ac:dyDescent="0.2">
      <c r="A803" s="1" t="s">
        <v>1570</v>
      </c>
      <c r="B803" s="1" t="s">
        <v>3127</v>
      </c>
      <c r="C803" s="1" t="str">
        <f>B803&amp;" "&amp;F803</f>
        <v xml:space="preserve">Sabadosa </v>
      </c>
      <c r="D803" s="1" t="str">
        <f>Table5[[#This Row],[Column5]]&amp;" "&amp;Table5[[#This Row],[Column7]]&amp;" "</f>
        <v xml:space="preserve">Ms. Apryl </v>
      </c>
      <c r="E803" t="s">
        <v>4395</v>
      </c>
      <c r="G803" t="s">
        <v>4354</v>
      </c>
      <c r="I803" t="s">
        <v>4835</v>
      </c>
      <c r="J803" t="s">
        <v>4395</v>
      </c>
    </row>
    <row r="804" spans="1:10" x14ac:dyDescent="0.2">
      <c r="A804" s="1" t="s">
        <v>1569</v>
      </c>
      <c r="B804" s="1" t="s">
        <v>3128</v>
      </c>
      <c r="C804" s="1" t="str">
        <f>B804&amp;" "&amp;F804</f>
        <v xml:space="preserve">Casady </v>
      </c>
      <c r="D804" s="1" t="str">
        <f>Table5[[#This Row],[Column5]]&amp;" "&amp;Table5[[#This Row],[Column7]]&amp;" "</f>
        <v xml:space="preserve">Mrs. Ilana </v>
      </c>
      <c r="G804" t="s">
        <v>4700</v>
      </c>
      <c r="I804" t="s">
        <v>4836</v>
      </c>
    </row>
    <row r="805" spans="1:10" x14ac:dyDescent="0.2">
      <c r="A805" s="1" t="s">
        <v>1568</v>
      </c>
      <c r="B805" s="1" t="s">
        <v>2649</v>
      </c>
      <c r="C805" s="1" t="str">
        <f>B805&amp;" "&amp;F805</f>
        <v xml:space="preserve">Phillips </v>
      </c>
      <c r="D805" s="1" t="str">
        <f>Table5[[#This Row],[Column5]]&amp;" "&amp;Table5[[#This Row],[Column7]]&amp;" "</f>
        <v xml:space="preserve">Ms. Katherine </v>
      </c>
      <c r="G805" t="s">
        <v>4354</v>
      </c>
      <c r="I805" t="s">
        <v>4678</v>
      </c>
    </row>
    <row r="806" spans="1:10" x14ac:dyDescent="0.2">
      <c r="A806" s="1" t="s">
        <v>1567</v>
      </c>
      <c r="B806" s="1" t="s">
        <v>3129</v>
      </c>
      <c r="C806" s="1" t="str">
        <f>B806&amp;" "&amp;F806</f>
        <v xml:space="preserve">Ahokas </v>
      </c>
      <c r="D806" s="1" t="str">
        <f>Table5[[#This Row],[Column5]]&amp;" "&amp;Table5[[#This Row],[Column7]]&amp;" "</f>
        <v xml:space="preserve">Ms. Katherine </v>
      </c>
      <c r="G806" t="s">
        <v>4354</v>
      </c>
      <c r="I806" t="s">
        <v>4678</v>
      </c>
    </row>
    <row r="807" spans="1:10" x14ac:dyDescent="0.2">
      <c r="A807" s="1" t="s">
        <v>1566</v>
      </c>
      <c r="B807" s="1" t="s">
        <v>3130</v>
      </c>
      <c r="C807" s="1" t="str">
        <f>B807&amp;" "&amp;F807</f>
        <v xml:space="preserve">Hebert </v>
      </c>
      <c r="D807" s="1" t="str">
        <f>Table5[[#This Row],[Column5]]&amp;" "&amp;Table5[[#This Row],[Column7]]&amp;" "</f>
        <v xml:space="preserve">Mr. Karl </v>
      </c>
      <c r="G807" t="s">
        <v>4355</v>
      </c>
      <c r="I807" t="s">
        <v>4837</v>
      </c>
    </row>
    <row r="808" spans="1:10" x14ac:dyDescent="0.2">
      <c r="A808" s="1" t="s">
        <v>1565</v>
      </c>
      <c r="B808" s="1" t="s">
        <v>3131</v>
      </c>
      <c r="C808" s="1" t="str">
        <f>B808&amp;" "&amp;F808</f>
        <v xml:space="preserve">Fair </v>
      </c>
      <c r="D808" s="1" t="str">
        <f>Table5[[#This Row],[Column5]]&amp;" "&amp;Table5[[#This Row],[Column7]]&amp;" "</f>
        <v xml:space="preserve">Mr. Stephen </v>
      </c>
      <c r="G808" t="s">
        <v>4355</v>
      </c>
      <c r="I808" t="s">
        <v>4363</v>
      </c>
    </row>
    <row r="809" spans="1:10" x14ac:dyDescent="0.2">
      <c r="A809" s="1" t="s">
        <v>1564</v>
      </c>
      <c r="B809" s="1" t="s">
        <v>3132</v>
      </c>
      <c r="C809" s="1" t="str">
        <f>B809&amp;" "&amp;F809</f>
        <v xml:space="preserve">Swenson </v>
      </c>
      <c r="D809" s="1" t="str">
        <f>Table5[[#This Row],[Column5]]&amp;" "&amp;Table5[[#This Row],[Column7]]&amp;" "</f>
        <v xml:space="preserve">Mr. Will </v>
      </c>
      <c r="G809" t="s">
        <v>4355</v>
      </c>
      <c r="I809" t="s">
        <v>4838</v>
      </c>
    </row>
    <row r="810" spans="1:10" x14ac:dyDescent="0.2">
      <c r="A810" s="1" t="s">
        <v>1563</v>
      </c>
      <c r="B810" s="1" t="s">
        <v>3133</v>
      </c>
      <c r="C810" s="1" t="str">
        <f>B810&amp;" "&amp;F810</f>
        <v xml:space="preserve">Revenis </v>
      </c>
      <c r="D810" s="1" t="str">
        <f>Table5[[#This Row],[Column5]]&amp;" "&amp;Table5[[#This Row],[Column7]]&amp;" "</f>
        <v xml:space="preserve">Mr. Bradley </v>
      </c>
      <c r="E810" t="s">
        <v>4357</v>
      </c>
      <c r="G810" t="s">
        <v>4355</v>
      </c>
      <c r="I810" t="s">
        <v>4586</v>
      </c>
      <c r="J810" t="s">
        <v>4357</v>
      </c>
    </row>
    <row r="811" spans="1:10" x14ac:dyDescent="0.2">
      <c r="A811" s="1" t="s">
        <v>1562</v>
      </c>
      <c r="B811" s="1" t="s">
        <v>3134</v>
      </c>
      <c r="C811" s="1" t="str">
        <f>B811&amp;" "&amp;F811</f>
        <v xml:space="preserve">Engnes </v>
      </c>
      <c r="D811" s="1" t="str">
        <f>Table5[[#This Row],[Column5]]&amp;" "&amp;Table5[[#This Row],[Column7]]&amp;" "</f>
        <v xml:space="preserve">Mrs. Amy </v>
      </c>
      <c r="E811" t="s">
        <v>4403</v>
      </c>
      <c r="G811" t="s">
        <v>4700</v>
      </c>
      <c r="I811" t="s">
        <v>4528</v>
      </c>
      <c r="J811" t="s">
        <v>4403</v>
      </c>
    </row>
    <row r="812" spans="1:10" x14ac:dyDescent="0.2">
      <c r="A812" s="1" t="s">
        <v>1561</v>
      </c>
      <c r="B812" s="1" t="s">
        <v>3135</v>
      </c>
      <c r="C812" s="1" t="str">
        <f>B812&amp;" "&amp;F812</f>
        <v xml:space="preserve">Wiltse </v>
      </c>
      <c r="D812" s="1" t="str">
        <f>Table5[[#This Row],[Column5]]&amp;" "&amp;Table5[[#This Row],[Column7]]&amp;" "</f>
        <v xml:space="preserve">Mr. Matthew </v>
      </c>
      <c r="E812" t="s">
        <v>4393</v>
      </c>
      <c r="G812" t="s">
        <v>4355</v>
      </c>
      <c r="I812" t="s">
        <v>4356</v>
      </c>
      <c r="J812" t="s">
        <v>4393</v>
      </c>
    </row>
    <row r="813" spans="1:10" x14ac:dyDescent="0.2">
      <c r="A813" s="1" t="s">
        <v>1560</v>
      </c>
      <c r="B813" s="1" t="s">
        <v>3136</v>
      </c>
      <c r="C813" s="1" t="str">
        <f>B813&amp;" "&amp;F813</f>
        <v xml:space="preserve">Fernandez </v>
      </c>
      <c r="D813" s="1" t="str">
        <f>Table5[[#This Row],[Column5]]&amp;" "&amp;Table5[[#This Row],[Column7]]&amp;" "</f>
        <v xml:space="preserve">Mr. Doug </v>
      </c>
      <c r="G813" t="s">
        <v>4355</v>
      </c>
      <c r="I813" t="s">
        <v>4479</v>
      </c>
    </row>
    <row r="814" spans="1:10" x14ac:dyDescent="0.2">
      <c r="A814" s="1" t="s">
        <v>1559</v>
      </c>
      <c r="B814" s="1" t="s">
        <v>2766</v>
      </c>
      <c r="C814" s="1" t="str">
        <f>B814&amp;" "&amp;F814</f>
        <v xml:space="preserve">Edwards </v>
      </c>
      <c r="D814" s="1" t="str">
        <f>Table5[[#This Row],[Column5]]&amp;" "&amp;Table5[[#This Row],[Column7]]&amp;" "</f>
        <v xml:space="preserve">Mr. Tom </v>
      </c>
      <c r="G814" t="s">
        <v>4355</v>
      </c>
      <c r="I814" t="s">
        <v>4839</v>
      </c>
    </row>
    <row r="815" spans="1:10" x14ac:dyDescent="0.2">
      <c r="A815" s="1" t="s">
        <v>1558</v>
      </c>
      <c r="B815" s="1" t="s">
        <v>3137</v>
      </c>
      <c r="C815" s="1" t="str">
        <f>B815&amp;" "&amp;F815</f>
        <v xml:space="preserve">Pinney </v>
      </c>
      <c r="D815" s="1" t="str">
        <f>Table5[[#This Row],[Column5]]&amp;" "&amp;Table5[[#This Row],[Column7]]&amp;" "</f>
        <v xml:space="preserve">Mr. Jonathan </v>
      </c>
      <c r="G815" t="s">
        <v>4355</v>
      </c>
      <c r="I815" t="s">
        <v>4740</v>
      </c>
    </row>
    <row r="816" spans="1:10" x14ac:dyDescent="0.2">
      <c r="A816" s="1" t="s">
        <v>1557</v>
      </c>
      <c r="B816" s="1" t="s">
        <v>3138</v>
      </c>
      <c r="C816" s="1" t="str">
        <f>B816&amp;" "&amp;F816</f>
        <v xml:space="preserve">Levy </v>
      </c>
      <c r="D816" s="1" t="str">
        <f>Table5[[#This Row],[Column5]]&amp;" "&amp;Table5[[#This Row],[Column7]]&amp;" "</f>
        <v xml:space="preserve">Mr. Wayne </v>
      </c>
      <c r="E816" t="s">
        <v>4378</v>
      </c>
      <c r="G816" t="s">
        <v>4355</v>
      </c>
      <c r="I816" t="s">
        <v>4752</v>
      </c>
      <c r="J816" t="s">
        <v>4378</v>
      </c>
    </row>
    <row r="817" spans="1:10" x14ac:dyDescent="0.2">
      <c r="A817" s="1" t="s">
        <v>1556</v>
      </c>
      <c r="B817" s="1" t="s">
        <v>3139</v>
      </c>
      <c r="C817" s="1" t="str">
        <f>B817&amp;" "&amp;F817</f>
        <v xml:space="preserve">Takeda </v>
      </c>
      <c r="D817" s="1" t="str">
        <f>Table5[[#This Row],[Column5]]&amp;" "&amp;Table5[[#This Row],[Column7]]&amp;" "</f>
        <v xml:space="preserve">Mr. Nobuyori </v>
      </c>
      <c r="G817" t="s">
        <v>4355</v>
      </c>
      <c r="I817" t="s">
        <v>4840</v>
      </c>
    </row>
    <row r="818" spans="1:10" x14ac:dyDescent="0.2">
      <c r="A818" s="1" t="s">
        <v>1555</v>
      </c>
      <c r="B818" s="1" t="s">
        <v>3140</v>
      </c>
      <c r="C818" s="1" t="str">
        <f>B818&amp;" "&amp;F818</f>
        <v xml:space="preserve">Burke </v>
      </c>
      <c r="D818" s="1" t="str">
        <f>Table5[[#This Row],[Column5]]&amp;" "&amp;Table5[[#This Row],[Column7]]&amp;" "</f>
        <v xml:space="preserve">Mr. Rich </v>
      </c>
      <c r="G818" t="s">
        <v>4355</v>
      </c>
      <c r="I818" t="s">
        <v>3886</v>
      </c>
    </row>
    <row r="819" spans="1:10" x14ac:dyDescent="0.2">
      <c r="A819" s="1" t="s">
        <v>1554</v>
      </c>
      <c r="B819" s="1" t="s">
        <v>3141</v>
      </c>
      <c r="C819" s="1" t="str">
        <f>B819&amp;" "&amp;F819</f>
        <v xml:space="preserve">Duarte </v>
      </c>
      <c r="D819" s="1" t="str">
        <f>Table5[[#This Row],[Column5]]&amp;" "&amp;Table5[[#This Row],[Column7]]&amp;" "</f>
        <v xml:space="preserve">Mr. Marcos </v>
      </c>
      <c r="E819" t="s">
        <v>4486</v>
      </c>
      <c r="G819" t="s">
        <v>4355</v>
      </c>
      <c r="I819" t="s">
        <v>4841</v>
      </c>
      <c r="J819" t="s">
        <v>4486</v>
      </c>
    </row>
    <row r="820" spans="1:10" x14ac:dyDescent="0.2">
      <c r="A820" s="1" t="s">
        <v>1553</v>
      </c>
      <c r="B820" s="1" t="s">
        <v>2679</v>
      </c>
      <c r="C820" s="1" t="str">
        <f>B820&amp;" "&amp;F820</f>
        <v xml:space="preserve">Clark </v>
      </c>
      <c r="D820" s="1" t="str">
        <f>Table5[[#This Row],[Column5]]&amp;" "&amp;Table5[[#This Row],[Column7]]&amp;" "</f>
        <v xml:space="preserve">Mr. Dave </v>
      </c>
      <c r="G820" t="s">
        <v>4355</v>
      </c>
      <c r="I820" t="s">
        <v>4651</v>
      </c>
    </row>
    <row r="821" spans="1:10" x14ac:dyDescent="0.2">
      <c r="A821" s="1" t="s">
        <v>1552</v>
      </c>
      <c r="B821" s="1" t="s">
        <v>3142</v>
      </c>
      <c r="C821" s="1" t="str">
        <f>B821&amp;" "&amp;F821</f>
        <v xml:space="preserve">Nice </v>
      </c>
      <c r="D821" s="1" t="str">
        <f>Table5[[#This Row],[Column5]]&amp;" "&amp;Table5[[#This Row],[Column7]]&amp;" "</f>
        <v xml:space="preserve">Mr. Andy </v>
      </c>
      <c r="G821" t="s">
        <v>4355</v>
      </c>
      <c r="I821" t="s">
        <v>4842</v>
      </c>
    </row>
    <row r="822" spans="1:10" x14ac:dyDescent="0.2">
      <c r="A822" s="1" t="s">
        <v>1551</v>
      </c>
      <c r="B822" s="1" t="s">
        <v>3143</v>
      </c>
      <c r="C822" s="1" t="str">
        <f>B822&amp;" "&amp;F822</f>
        <v xml:space="preserve">Windler </v>
      </c>
      <c r="D822" s="1" t="str">
        <f>Table5[[#This Row],[Column5]]&amp;" "&amp;Table5[[#This Row],[Column7]]&amp;" "</f>
        <v xml:space="preserve">Ms. Mary </v>
      </c>
      <c r="G822" t="s">
        <v>4354</v>
      </c>
      <c r="I822" t="s">
        <v>4746</v>
      </c>
    </row>
    <row r="823" spans="1:10" x14ac:dyDescent="0.2">
      <c r="A823" s="1" t="s">
        <v>1550</v>
      </c>
      <c r="B823" s="1" t="s">
        <v>3144</v>
      </c>
      <c r="C823" s="1" t="str">
        <f>B823&amp;" "&amp;F823</f>
        <v xml:space="preserve">Jones </v>
      </c>
      <c r="D823" s="1" t="str">
        <f>Table5[[#This Row],[Column5]]&amp;" "&amp;Table5[[#This Row],[Column7]]&amp;" "</f>
        <v xml:space="preserve">Mr. Marcus </v>
      </c>
      <c r="E823" t="s">
        <v>4416</v>
      </c>
      <c r="G823" t="s">
        <v>4355</v>
      </c>
      <c r="I823" t="s">
        <v>3855</v>
      </c>
      <c r="J823" t="s">
        <v>4416</v>
      </c>
    </row>
    <row r="824" spans="1:10" x14ac:dyDescent="0.2">
      <c r="A824" s="1" t="s">
        <v>1549</v>
      </c>
      <c r="B824" s="1" t="s">
        <v>3145</v>
      </c>
      <c r="C824" s="1" t="str">
        <f>B824&amp;" "&amp;F824</f>
        <v xml:space="preserve">Stevenson </v>
      </c>
      <c r="D824" s="1" t="str">
        <f>Table5[[#This Row],[Column5]]&amp;" "&amp;Table5[[#This Row],[Column7]]&amp;" "</f>
        <v xml:space="preserve">Mr. Thomas </v>
      </c>
      <c r="E824" t="s">
        <v>4491</v>
      </c>
      <c r="G824" t="s">
        <v>4355</v>
      </c>
      <c r="I824" t="s">
        <v>3215</v>
      </c>
      <c r="J824" t="s">
        <v>4491</v>
      </c>
    </row>
    <row r="825" spans="1:10" x14ac:dyDescent="0.2">
      <c r="A825" s="1" t="s">
        <v>1548</v>
      </c>
      <c r="B825" s="1" t="s">
        <v>3146</v>
      </c>
      <c r="C825" s="1" t="str">
        <f>B825&amp;" "&amp;F825</f>
        <v xml:space="preserve">Humphrey </v>
      </c>
      <c r="D825" s="1" t="str">
        <f>Table5[[#This Row],[Column5]]&amp;" "&amp;Table5[[#This Row],[Column7]]&amp;" "</f>
        <v xml:space="preserve">Mr. Robert </v>
      </c>
      <c r="G825" t="s">
        <v>4355</v>
      </c>
      <c r="I825" t="s">
        <v>4407</v>
      </c>
    </row>
    <row r="826" spans="1:10" x14ac:dyDescent="0.2">
      <c r="A826" s="1" t="s">
        <v>1547</v>
      </c>
      <c r="B826" s="1" t="s">
        <v>3029</v>
      </c>
      <c r="C826" s="1" t="str">
        <f>B826&amp;" "&amp;F826</f>
        <v xml:space="preserve">Nelson </v>
      </c>
      <c r="D826" s="1" t="str">
        <f>Table5[[#This Row],[Column5]]&amp;" "&amp;Table5[[#This Row],[Column7]]&amp;" "</f>
        <v xml:space="preserve">Mr. Geoff </v>
      </c>
      <c r="G826" t="s">
        <v>4355</v>
      </c>
      <c r="I826" t="s">
        <v>4843</v>
      </c>
    </row>
    <row r="827" spans="1:10" x14ac:dyDescent="0.2">
      <c r="A827" s="1" t="s">
        <v>1546</v>
      </c>
      <c r="B827" s="1" t="s">
        <v>3147</v>
      </c>
      <c r="C827" s="1" t="str">
        <f>B827&amp;" "&amp;F827</f>
        <v xml:space="preserve">Payne </v>
      </c>
      <c r="D827" s="1" t="str">
        <f>Table5[[#This Row],[Column5]]&amp;" "&amp;Table5[[#This Row],[Column7]]&amp;" "</f>
        <v xml:space="preserve">Mr. Chris </v>
      </c>
      <c r="E827" t="s">
        <v>4395</v>
      </c>
      <c r="G827" t="s">
        <v>4355</v>
      </c>
      <c r="I827" t="s">
        <v>4554</v>
      </c>
      <c r="J827" t="s">
        <v>4395</v>
      </c>
    </row>
    <row r="828" spans="1:10" x14ac:dyDescent="0.2">
      <c r="A828" s="1" t="s">
        <v>1545</v>
      </c>
      <c r="B828" s="1" t="s">
        <v>3148</v>
      </c>
      <c r="C828" s="1" t="str">
        <f>B828&amp;" "&amp;F828</f>
        <v xml:space="preserve">Hails </v>
      </c>
      <c r="D828" s="1" t="str">
        <f>Table5[[#This Row],[Column5]]&amp;" "&amp;Table5[[#This Row],[Column7]]&amp;" "</f>
        <v xml:space="preserve">Ms. Kate </v>
      </c>
      <c r="E828" t="s">
        <v>4378</v>
      </c>
      <c r="G828" t="s">
        <v>4354</v>
      </c>
      <c r="I828" t="s">
        <v>4442</v>
      </c>
      <c r="J828" t="s">
        <v>4378</v>
      </c>
    </row>
    <row r="829" spans="1:10" x14ac:dyDescent="0.2">
      <c r="A829" s="1" t="s">
        <v>1544</v>
      </c>
      <c r="B829" s="1" t="s">
        <v>3149</v>
      </c>
      <c r="C829" s="1" t="str">
        <f>B829&amp;" "&amp;F829</f>
        <v xml:space="preserve">Proctor </v>
      </c>
      <c r="D829" s="1" t="str">
        <f>Table5[[#This Row],[Column5]]&amp;" "&amp;Table5[[#This Row],[Column7]]&amp;" "</f>
        <v xml:space="preserve">Ms. Kelli </v>
      </c>
      <c r="G829" t="s">
        <v>4354</v>
      </c>
      <c r="I829" t="s">
        <v>4844</v>
      </c>
    </row>
    <row r="830" spans="1:10" x14ac:dyDescent="0.2">
      <c r="A830" s="1" t="s">
        <v>1543</v>
      </c>
      <c r="B830" s="1" t="s">
        <v>2847</v>
      </c>
      <c r="C830" s="1" t="str">
        <f>B830&amp;" "&amp;F830</f>
        <v xml:space="preserve">Ryan </v>
      </c>
      <c r="D830" s="1" t="str">
        <f>Table5[[#This Row],[Column5]]&amp;" "&amp;Table5[[#This Row],[Column7]]&amp;" "</f>
        <v xml:space="preserve">Mrs. Maggie </v>
      </c>
      <c r="E830" t="s">
        <v>4403</v>
      </c>
      <c r="G830" t="s">
        <v>4700</v>
      </c>
      <c r="I830" t="s">
        <v>4845</v>
      </c>
      <c r="J830" t="s">
        <v>4403</v>
      </c>
    </row>
    <row r="831" spans="1:10" x14ac:dyDescent="0.2">
      <c r="A831" s="1" t="s">
        <v>1542</v>
      </c>
      <c r="B831" s="1" t="s">
        <v>2862</v>
      </c>
      <c r="C831" s="1" t="str">
        <f>B831&amp;" "&amp;F831</f>
        <v xml:space="preserve">Watson </v>
      </c>
      <c r="D831" s="1" t="str">
        <f>Table5[[#This Row],[Column5]]&amp;" "&amp;Table5[[#This Row],[Column7]]&amp;" "</f>
        <v xml:space="preserve">Mrs. Michelle </v>
      </c>
      <c r="E831" t="s">
        <v>4401</v>
      </c>
      <c r="G831" t="s">
        <v>4700</v>
      </c>
      <c r="I831" t="s">
        <v>4647</v>
      </c>
      <c r="J831" t="s">
        <v>4401</v>
      </c>
    </row>
    <row r="832" spans="1:10" x14ac:dyDescent="0.2">
      <c r="A832" s="1" t="s">
        <v>1541</v>
      </c>
      <c r="B832" s="1" t="s">
        <v>3150</v>
      </c>
      <c r="C832" s="1" t="str">
        <f>B832&amp;" "&amp;F832</f>
        <v xml:space="preserve">Gresh </v>
      </c>
      <c r="D832" s="1" t="str">
        <f>Table5[[#This Row],[Column5]]&amp;" "&amp;Table5[[#This Row],[Column7]]&amp;" "</f>
        <v xml:space="preserve">Mrs. Ashley </v>
      </c>
      <c r="E832" t="s">
        <v>4449</v>
      </c>
      <c r="G832" t="s">
        <v>4700</v>
      </c>
      <c r="I832" t="s">
        <v>2677</v>
      </c>
      <c r="J832" t="s">
        <v>4449</v>
      </c>
    </row>
    <row r="833" spans="1:10" x14ac:dyDescent="0.2">
      <c r="A833" s="1" t="s">
        <v>1540</v>
      </c>
      <c r="B833" s="1" t="s">
        <v>3151</v>
      </c>
      <c r="C833" s="1" t="str">
        <f>B833&amp;" "&amp;F833</f>
        <v xml:space="preserve">Anis </v>
      </c>
      <c r="D833" s="1" t="str">
        <f>Table5[[#This Row],[Column5]]&amp;" "&amp;Table5[[#This Row],[Column7]]&amp;" "</f>
        <v xml:space="preserve">Mr. Michael </v>
      </c>
      <c r="G833" t="s">
        <v>4355</v>
      </c>
      <c r="I833" t="s">
        <v>4501</v>
      </c>
    </row>
    <row r="834" spans="1:10" x14ac:dyDescent="0.2">
      <c r="A834" s="1" t="s">
        <v>1539</v>
      </c>
      <c r="B834" s="1" t="s">
        <v>3152</v>
      </c>
      <c r="C834" s="1" t="str">
        <f>B834&amp;" "&amp;F834</f>
        <v xml:space="preserve">Swartz </v>
      </c>
      <c r="D834" s="1" t="str">
        <f>Table5[[#This Row],[Column5]]&amp;" "&amp;Table5[[#This Row],[Column7]]&amp;" "</f>
        <v xml:space="preserve">Mr. Ryan </v>
      </c>
      <c r="E834" t="s">
        <v>4491</v>
      </c>
      <c r="G834" t="s">
        <v>4355</v>
      </c>
      <c r="I834" t="s">
        <v>2847</v>
      </c>
      <c r="J834" t="s">
        <v>4491</v>
      </c>
    </row>
    <row r="835" spans="1:10" x14ac:dyDescent="0.2">
      <c r="A835" s="1" t="s">
        <v>1538</v>
      </c>
      <c r="B835" s="1" t="s">
        <v>3153</v>
      </c>
      <c r="C835" s="1" t="str">
        <f>B835&amp;" "&amp;F835</f>
        <v xml:space="preserve">Schluneker </v>
      </c>
      <c r="D835" s="1" t="str">
        <f>Table5[[#This Row],[Column5]]&amp;" "&amp;Table5[[#This Row],[Column7]]&amp;" "</f>
        <v xml:space="preserve">Mr. Matthew </v>
      </c>
      <c r="E835" t="s">
        <v>4466</v>
      </c>
      <c r="G835" t="s">
        <v>4355</v>
      </c>
      <c r="I835" t="s">
        <v>4356</v>
      </c>
      <c r="J835" t="s">
        <v>4466</v>
      </c>
    </row>
    <row r="836" spans="1:10" x14ac:dyDescent="0.2">
      <c r="A836" s="1" t="s">
        <v>1537</v>
      </c>
      <c r="B836" s="1" t="s">
        <v>3154</v>
      </c>
      <c r="C836" s="1" t="str">
        <f>B836&amp;" "&amp;F836</f>
        <v xml:space="preserve">Bellemare </v>
      </c>
      <c r="D836" s="1" t="str">
        <f>Table5[[#This Row],[Column5]]&amp;" "&amp;Table5[[#This Row],[Column7]]&amp;" "</f>
        <v xml:space="preserve">Mrs. Karine </v>
      </c>
      <c r="G836" t="s">
        <v>4700</v>
      </c>
      <c r="I836" t="s">
        <v>4787</v>
      </c>
    </row>
    <row r="837" spans="1:10" x14ac:dyDescent="0.2">
      <c r="A837" s="1" t="s">
        <v>1536</v>
      </c>
      <c r="B837" s="1" t="s">
        <v>3155</v>
      </c>
      <c r="C837" s="1" t="str">
        <f>B837&amp;" "&amp;F837</f>
        <v xml:space="preserve">Vitalo </v>
      </c>
      <c r="D837" s="1" t="str">
        <f>Table5[[#This Row],[Column5]]&amp;" "&amp;Table5[[#This Row],[Column7]]&amp;" "</f>
        <v xml:space="preserve">Ms. Antonia </v>
      </c>
      <c r="E837" t="s">
        <v>4731</v>
      </c>
      <c r="G837" t="s">
        <v>4354</v>
      </c>
      <c r="I837" t="s">
        <v>4846</v>
      </c>
      <c r="J837" t="s">
        <v>4731</v>
      </c>
    </row>
    <row r="838" spans="1:10" x14ac:dyDescent="0.2">
      <c r="A838" s="1" t="s">
        <v>1535</v>
      </c>
      <c r="B838" s="1" t="s">
        <v>2601</v>
      </c>
      <c r="C838" s="1" t="str">
        <f>B838&amp;" "&amp;F838</f>
        <v xml:space="preserve">Hamilton </v>
      </c>
      <c r="D838" s="1" t="str">
        <f>Table5[[#This Row],[Column5]]&amp;" "&amp;Table5[[#This Row],[Column7]]&amp;" "</f>
        <v xml:space="preserve">Ms. Casondra </v>
      </c>
      <c r="E838" t="s">
        <v>4412</v>
      </c>
      <c r="G838" t="s">
        <v>4354</v>
      </c>
      <c r="I838" t="s">
        <v>4847</v>
      </c>
      <c r="J838" t="s">
        <v>4412</v>
      </c>
    </row>
    <row r="839" spans="1:10" x14ac:dyDescent="0.2">
      <c r="A839" s="1" t="s">
        <v>1534</v>
      </c>
      <c r="B839" s="1" t="s">
        <v>3156</v>
      </c>
      <c r="C839" s="1" t="str">
        <f>B839&amp;" "&amp;F839</f>
        <v xml:space="preserve">Marshall </v>
      </c>
      <c r="D839" s="1" t="str">
        <f>Table5[[#This Row],[Column5]]&amp;" "&amp;Table5[[#This Row],[Column7]]&amp;" "</f>
        <v xml:space="preserve">Ms. Wendy </v>
      </c>
      <c r="G839" t="s">
        <v>4354</v>
      </c>
      <c r="I839" t="s">
        <v>4848</v>
      </c>
    </row>
    <row r="840" spans="1:10" x14ac:dyDescent="0.2">
      <c r="A840" s="1" t="s">
        <v>1533</v>
      </c>
      <c r="B840" s="1" t="s">
        <v>2974</v>
      </c>
      <c r="C840" s="1" t="str">
        <f>B840&amp;" "&amp;F840</f>
        <v xml:space="preserve">Cale </v>
      </c>
      <c r="D840" s="1" t="str">
        <f>Table5[[#This Row],[Column5]]&amp;" "&amp;Table5[[#This Row],[Column7]]&amp;" "</f>
        <v xml:space="preserve">Mr. Eric </v>
      </c>
      <c r="E840" t="s">
        <v>4357</v>
      </c>
      <c r="G840" t="s">
        <v>4355</v>
      </c>
      <c r="I840" t="s">
        <v>4387</v>
      </c>
      <c r="J840" t="s">
        <v>4357</v>
      </c>
    </row>
    <row r="841" spans="1:10" x14ac:dyDescent="0.2">
      <c r="A841" s="1" t="s">
        <v>1532</v>
      </c>
      <c r="B841" s="1" t="s">
        <v>3157</v>
      </c>
      <c r="C841" s="1" t="str">
        <f>B841&amp;" "&amp;F841</f>
        <v xml:space="preserve">Pittaway </v>
      </c>
      <c r="D841" s="1" t="str">
        <f>Table5[[#This Row],[Column5]]&amp;" "&amp;Table5[[#This Row],[Column7]]&amp;" "</f>
        <v xml:space="preserve">Ms. Elizabeth </v>
      </c>
      <c r="G841" t="s">
        <v>4354</v>
      </c>
      <c r="I841" t="s">
        <v>4480</v>
      </c>
    </row>
    <row r="842" spans="1:10" x14ac:dyDescent="0.2">
      <c r="A842" s="1" t="s">
        <v>1531</v>
      </c>
      <c r="B842" s="1" t="s">
        <v>3158</v>
      </c>
      <c r="C842" s="1" t="str">
        <f>B842&amp;" "&amp;F842</f>
        <v xml:space="preserve">Bill </v>
      </c>
      <c r="D842" s="1" t="str">
        <f>Table5[[#This Row],[Column5]]&amp;" "&amp;Table5[[#This Row],[Column7]]&amp;" "</f>
        <v xml:space="preserve">Ms. Laura </v>
      </c>
      <c r="E842" t="s">
        <v>4527</v>
      </c>
      <c r="G842" t="s">
        <v>4354</v>
      </c>
      <c r="I842" t="s">
        <v>4720</v>
      </c>
      <c r="J842" t="s">
        <v>4527</v>
      </c>
    </row>
    <row r="843" spans="1:10" x14ac:dyDescent="0.2">
      <c r="A843" s="1" t="s">
        <v>1530</v>
      </c>
      <c r="B843" s="1" t="s">
        <v>3159</v>
      </c>
      <c r="C843" s="1" t="str">
        <f>B843&amp;" "&amp;F843</f>
        <v xml:space="preserve">Antrim </v>
      </c>
      <c r="D843" s="1" t="str">
        <f>Table5[[#This Row],[Column5]]&amp;" "&amp;Table5[[#This Row],[Column7]]&amp;" "</f>
        <v xml:space="preserve">Ms. Amelia </v>
      </c>
      <c r="E843" t="s">
        <v>4608</v>
      </c>
      <c r="G843" t="s">
        <v>4354</v>
      </c>
      <c r="I843" t="s">
        <v>4849</v>
      </c>
      <c r="J843" t="s">
        <v>4608</v>
      </c>
    </row>
    <row r="844" spans="1:10" x14ac:dyDescent="0.2">
      <c r="A844" s="1" t="s">
        <v>1529</v>
      </c>
      <c r="B844" s="1" t="s">
        <v>3160</v>
      </c>
      <c r="C844" s="1" t="str">
        <f>B844&amp;" "&amp;F844</f>
        <v xml:space="preserve">Doolittle-Crider </v>
      </c>
      <c r="D844" s="1" t="str">
        <f>Table5[[#This Row],[Column5]]&amp;" "&amp;Table5[[#This Row],[Column7]]&amp;" "</f>
        <v xml:space="preserve">Ms. Amy </v>
      </c>
      <c r="E844" t="s">
        <v>4401</v>
      </c>
      <c r="G844" t="s">
        <v>4354</v>
      </c>
      <c r="I844" t="s">
        <v>4528</v>
      </c>
      <c r="J844" t="s">
        <v>4401</v>
      </c>
    </row>
    <row r="845" spans="1:10" x14ac:dyDescent="0.2">
      <c r="A845" s="1" t="s">
        <v>1528</v>
      </c>
      <c r="B845" s="1" t="s">
        <v>3161</v>
      </c>
      <c r="C845" s="1" t="str">
        <f>B845&amp;" "&amp;F845</f>
        <v xml:space="preserve">Ruhlman </v>
      </c>
      <c r="D845" s="1" t="str">
        <f>Table5[[#This Row],[Column5]]&amp;" "&amp;Table5[[#This Row],[Column7]]&amp;" "</f>
        <v xml:space="preserve">Ms. Katie </v>
      </c>
      <c r="E845" t="s">
        <v>4466</v>
      </c>
      <c r="G845" t="s">
        <v>4354</v>
      </c>
      <c r="I845" t="s">
        <v>4424</v>
      </c>
      <c r="J845" t="s">
        <v>4466</v>
      </c>
    </row>
    <row r="846" spans="1:10" x14ac:dyDescent="0.2">
      <c r="A846" s="1" t="s">
        <v>1527</v>
      </c>
      <c r="B846" s="1" t="s">
        <v>2528</v>
      </c>
      <c r="C846" s="1" t="str">
        <f>B846&amp;" "&amp;F846</f>
        <v xml:space="preserve">Anderson </v>
      </c>
      <c r="D846" s="1" t="str">
        <f>Table5[[#This Row],[Column5]]&amp;" "&amp;Table5[[#This Row],[Column7]]&amp;" "</f>
        <v xml:space="preserve">Ms. Laura </v>
      </c>
      <c r="E846" t="s">
        <v>4542</v>
      </c>
      <c r="G846" t="s">
        <v>4354</v>
      </c>
      <c r="I846" t="s">
        <v>4720</v>
      </c>
      <c r="J846" t="s">
        <v>4542</v>
      </c>
    </row>
    <row r="847" spans="1:10" x14ac:dyDescent="0.2">
      <c r="A847" s="1" t="s">
        <v>1526</v>
      </c>
      <c r="B847" s="1" t="s">
        <v>3162</v>
      </c>
      <c r="C847" s="1" t="str">
        <f>B847&amp;" "&amp;F847</f>
        <v xml:space="preserve">Uchiyama </v>
      </c>
      <c r="D847" s="1" t="str">
        <f>Table5[[#This Row],[Column5]]&amp;" "&amp;Table5[[#This Row],[Column7]]&amp;" "</f>
        <v xml:space="preserve">Mrs. Mayumi </v>
      </c>
      <c r="G847" t="s">
        <v>4700</v>
      </c>
      <c r="I847" t="s">
        <v>4850</v>
      </c>
    </row>
    <row r="848" spans="1:10" x14ac:dyDescent="0.2">
      <c r="A848" s="1" t="s">
        <v>1525</v>
      </c>
      <c r="B848" s="1" t="s">
        <v>3163</v>
      </c>
      <c r="C848" s="1" t="str">
        <f>B848&amp;" "&amp;F848</f>
        <v xml:space="preserve">Desota </v>
      </c>
      <c r="D848" s="1" t="str">
        <f>Table5[[#This Row],[Column5]]&amp;" "&amp;Table5[[#This Row],[Column7]]&amp;" "</f>
        <v xml:space="preserve">Ms. Vanessa </v>
      </c>
      <c r="G848" t="s">
        <v>4354</v>
      </c>
      <c r="I848" t="s">
        <v>4851</v>
      </c>
    </row>
    <row r="849" spans="1:10" x14ac:dyDescent="0.2">
      <c r="A849" s="1" t="s">
        <v>1524</v>
      </c>
      <c r="B849" s="1" t="s">
        <v>3164</v>
      </c>
      <c r="C849" s="1" t="str">
        <f>B849&amp;" "&amp;F849</f>
        <v xml:space="preserve">Edmonds </v>
      </c>
      <c r="D849" s="1" t="str">
        <f>Table5[[#This Row],[Column5]]&amp;" "&amp;Table5[[#This Row],[Column7]]&amp;" "</f>
        <v xml:space="preserve">Ms. Natali </v>
      </c>
      <c r="E849" t="s">
        <v>4458</v>
      </c>
      <c r="G849" t="s">
        <v>4354</v>
      </c>
      <c r="I849" t="s">
        <v>4852</v>
      </c>
      <c r="J849" t="s">
        <v>4458</v>
      </c>
    </row>
    <row r="850" spans="1:10" x14ac:dyDescent="0.2">
      <c r="A850" s="1" t="s">
        <v>1523</v>
      </c>
      <c r="B850" s="1" t="s">
        <v>3165</v>
      </c>
      <c r="C850" s="1" t="str">
        <f>B850&amp;" "&amp;F850</f>
        <v xml:space="preserve">Otto </v>
      </c>
      <c r="D850" s="1" t="str">
        <f>Table5[[#This Row],[Column5]]&amp;" "&amp;Table5[[#This Row],[Column7]]&amp;" "</f>
        <v xml:space="preserve">Ms. Beth </v>
      </c>
      <c r="G850" t="s">
        <v>4354</v>
      </c>
      <c r="I850" t="s">
        <v>4735</v>
      </c>
    </row>
    <row r="851" spans="1:10" x14ac:dyDescent="0.2">
      <c r="A851" s="1" t="s">
        <v>1522</v>
      </c>
      <c r="B851" s="1" t="s">
        <v>3166</v>
      </c>
      <c r="C851" s="1" t="str">
        <f>B851&amp;" "&amp;F851</f>
        <v xml:space="preserve">Kurt </v>
      </c>
      <c r="D851" s="1" t="str">
        <f>Table5[[#This Row],[Column5]]&amp;" "&amp;Table5[[#This Row],[Column7]]&amp;" "</f>
        <v xml:space="preserve">Mr. Alex </v>
      </c>
      <c r="G851" t="s">
        <v>4355</v>
      </c>
      <c r="I851" t="s">
        <v>4415</v>
      </c>
    </row>
    <row r="852" spans="1:10" x14ac:dyDescent="0.2">
      <c r="A852" s="1" t="s">
        <v>1521</v>
      </c>
      <c r="B852" s="1" t="s">
        <v>3167</v>
      </c>
      <c r="C852" s="1" t="str">
        <f>B852&amp;" "&amp;F852</f>
        <v xml:space="preserve">Duhaime </v>
      </c>
      <c r="D852" s="1" t="str">
        <f>Table5[[#This Row],[Column5]]&amp;" "&amp;Table5[[#This Row],[Column7]]&amp;" "</f>
        <v xml:space="preserve">Mr. Spencer </v>
      </c>
      <c r="G852" t="s">
        <v>4355</v>
      </c>
      <c r="I852" t="s">
        <v>2706</v>
      </c>
    </row>
    <row r="853" spans="1:10" x14ac:dyDescent="0.2">
      <c r="A853" s="1" t="s">
        <v>1520</v>
      </c>
      <c r="B853" s="1" t="s">
        <v>3168</v>
      </c>
      <c r="C853" s="1" t="str">
        <f>B853&amp;" "&amp;F853</f>
        <v xml:space="preserve">Swann </v>
      </c>
      <c r="D853" s="1" t="str">
        <f>Table5[[#This Row],[Column5]]&amp;" "&amp;Table5[[#This Row],[Column7]]&amp;" "</f>
        <v xml:space="preserve">Ms. Andee </v>
      </c>
      <c r="E853" t="s">
        <v>4393</v>
      </c>
      <c r="G853" t="s">
        <v>4354</v>
      </c>
      <c r="I853" t="s">
        <v>4853</v>
      </c>
      <c r="J853" t="s">
        <v>4393</v>
      </c>
    </row>
    <row r="854" spans="1:10" x14ac:dyDescent="0.2">
      <c r="A854" s="1" t="s">
        <v>1519</v>
      </c>
      <c r="B854" s="1" t="s">
        <v>3169</v>
      </c>
      <c r="C854" s="1" t="str">
        <f>B854&amp;" "&amp;F854</f>
        <v xml:space="preserve">Burton </v>
      </c>
      <c r="D854" s="1" t="str">
        <f>Table5[[#This Row],[Column5]]&amp;" "&amp;Table5[[#This Row],[Column7]]&amp;" "</f>
        <v xml:space="preserve">Mrs. Amy </v>
      </c>
      <c r="G854" t="s">
        <v>4700</v>
      </c>
      <c r="I854" t="s">
        <v>4528</v>
      </c>
    </row>
    <row r="855" spans="1:10" x14ac:dyDescent="0.2">
      <c r="A855" s="1" t="s">
        <v>1518</v>
      </c>
      <c r="B855" s="1" t="s">
        <v>2559</v>
      </c>
      <c r="C855" s="1" t="str">
        <f>B855&amp;" "&amp;F855</f>
        <v xml:space="preserve">Ricardi </v>
      </c>
      <c r="D855" s="1" t="str">
        <f>Table5[[#This Row],[Column5]]&amp;" "&amp;Table5[[#This Row],[Column7]]&amp;" "</f>
        <v xml:space="preserve">Mr. Joshua </v>
      </c>
      <c r="G855" t="s">
        <v>4355</v>
      </c>
      <c r="I855" t="s">
        <v>4440</v>
      </c>
    </row>
    <row r="856" spans="1:10" x14ac:dyDescent="0.2">
      <c r="A856" s="1" t="s">
        <v>1517</v>
      </c>
      <c r="B856" s="1" t="s">
        <v>3170</v>
      </c>
      <c r="C856" s="1" t="str">
        <f>B856&amp;" "&amp;F856</f>
        <v xml:space="preserve">Joslyn </v>
      </c>
      <c r="D856" s="1" t="str">
        <f>Table5[[#This Row],[Column5]]&amp;" "&amp;Table5[[#This Row],[Column7]]&amp;" "</f>
        <v xml:space="preserve">Mr. C </v>
      </c>
      <c r="E856" t="s">
        <v>4854</v>
      </c>
      <c r="G856" t="s">
        <v>4355</v>
      </c>
      <c r="I856" t="s">
        <v>4385</v>
      </c>
      <c r="J856" t="s">
        <v>4854</v>
      </c>
    </row>
    <row r="857" spans="1:10" x14ac:dyDescent="0.2">
      <c r="A857" s="1" t="s">
        <v>1516</v>
      </c>
      <c r="B857" s="1" t="s">
        <v>3171</v>
      </c>
      <c r="C857" s="1" t="str">
        <f>B857&amp;" "&amp;F857</f>
        <v xml:space="preserve">Bennie </v>
      </c>
      <c r="D857" s="1" t="str">
        <f>Table5[[#This Row],[Column5]]&amp;" "&amp;Table5[[#This Row],[Column7]]&amp;" "</f>
        <v xml:space="preserve">Mr. Jeremy </v>
      </c>
      <c r="G857" t="s">
        <v>4355</v>
      </c>
      <c r="I857" t="s">
        <v>4556</v>
      </c>
    </row>
    <row r="858" spans="1:10" x14ac:dyDescent="0.2">
      <c r="A858" s="1" t="s">
        <v>1515</v>
      </c>
      <c r="B858" s="1" t="s">
        <v>3172</v>
      </c>
      <c r="C858" s="1" t="str">
        <f>B858&amp;" "&amp;F858</f>
        <v xml:space="preserve">Kanyane </v>
      </c>
      <c r="D858" s="1" t="str">
        <f>Table5[[#This Row],[Column5]]&amp;" "&amp;Table5[[#This Row],[Column7]]&amp;" "</f>
        <v xml:space="preserve">Mr. Patrick </v>
      </c>
      <c r="E858" t="s">
        <v>4381</v>
      </c>
      <c r="G858" t="s">
        <v>4355</v>
      </c>
      <c r="I858" t="s">
        <v>3501</v>
      </c>
      <c r="J858" t="s">
        <v>4381</v>
      </c>
    </row>
    <row r="859" spans="1:10" x14ac:dyDescent="0.2">
      <c r="A859" s="1" t="s">
        <v>1514</v>
      </c>
      <c r="B859" s="1" t="s">
        <v>3173</v>
      </c>
      <c r="C859" s="1" t="str">
        <f>B859&amp;" "&amp;F859</f>
        <v xml:space="preserve">McFadden </v>
      </c>
      <c r="D859" s="1" t="str">
        <f>Table5[[#This Row],[Column5]]&amp;" "&amp;Table5[[#This Row],[Column7]]&amp;" "</f>
        <v xml:space="preserve">Ms. Kelly </v>
      </c>
      <c r="E859" t="s">
        <v>4375</v>
      </c>
      <c r="G859" t="s">
        <v>4354</v>
      </c>
      <c r="I859" t="s">
        <v>2813</v>
      </c>
      <c r="J859" t="s">
        <v>4375</v>
      </c>
    </row>
    <row r="860" spans="1:10" x14ac:dyDescent="0.2">
      <c r="A860" s="1" t="s">
        <v>1513</v>
      </c>
      <c r="B860" s="1" t="s">
        <v>3174</v>
      </c>
      <c r="C860" s="1" t="str">
        <f>B860&amp;" "&amp;F860</f>
        <v xml:space="preserve">Connolly </v>
      </c>
      <c r="D860" s="1" t="str">
        <f>Table5[[#This Row],[Column5]]&amp;" "&amp;Table5[[#This Row],[Column7]]&amp;" "</f>
        <v xml:space="preserve">Ms. Katherine </v>
      </c>
      <c r="G860" t="s">
        <v>4354</v>
      </c>
      <c r="I860" t="s">
        <v>4678</v>
      </c>
    </row>
    <row r="861" spans="1:10" x14ac:dyDescent="0.2">
      <c r="A861" s="1" t="s">
        <v>1512</v>
      </c>
      <c r="B861" s="1" t="s">
        <v>3175</v>
      </c>
      <c r="C861" s="1" t="str">
        <f>B861&amp;" "&amp;F861</f>
        <v xml:space="preserve">Merino </v>
      </c>
      <c r="D861" s="1" t="str">
        <f>Table5[[#This Row],[Column5]]&amp;" "&amp;Table5[[#This Row],[Column7]]&amp;" "</f>
        <v xml:space="preserve">Ms. Keila </v>
      </c>
      <c r="E861" t="s">
        <v>4412</v>
      </c>
      <c r="G861" t="s">
        <v>4354</v>
      </c>
      <c r="I861" t="s">
        <v>4855</v>
      </c>
      <c r="J861" t="s">
        <v>4412</v>
      </c>
    </row>
    <row r="862" spans="1:10" x14ac:dyDescent="0.2">
      <c r="A862" s="1" t="s">
        <v>1511</v>
      </c>
      <c r="B862" s="1" t="s">
        <v>3176</v>
      </c>
      <c r="C862" s="1" t="str">
        <f>B862&amp;" "&amp;F862</f>
        <v xml:space="preserve">Baird </v>
      </c>
      <c r="D862" s="1" t="str">
        <f>Table5[[#This Row],[Column5]]&amp;" "&amp;Table5[[#This Row],[Column7]]&amp;" "</f>
        <v xml:space="preserve">Ms. Zanae </v>
      </c>
      <c r="E862" t="s">
        <v>4418</v>
      </c>
      <c r="G862" t="s">
        <v>4354</v>
      </c>
      <c r="I862" t="s">
        <v>4856</v>
      </c>
      <c r="J862" t="s">
        <v>4418</v>
      </c>
    </row>
    <row r="863" spans="1:10" x14ac:dyDescent="0.2">
      <c r="A863" s="1" t="s">
        <v>1510</v>
      </c>
      <c r="B863" s="1" t="s">
        <v>3177</v>
      </c>
      <c r="C863" s="1" t="str">
        <f>B863&amp;" "&amp;F863</f>
        <v xml:space="preserve">Locatelli </v>
      </c>
      <c r="D863" s="1" t="str">
        <f>Table5[[#This Row],[Column5]]&amp;" "&amp;Table5[[#This Row],[Column7]]&amp;" "</f>
        <v xml:space="preserve">Mr. Alex </v>
      </c>
      <c r="G863" t="s">
        <v>4355</v>
      </c>
      <c r="I863" t="s">
        <v>4415</v>
      </c>
    </row>
    <row r="864" spans="1:10" x14ac:dyDescent="0.2">
      <c r="A864" s="1" t="s">
        <v>1509</v>
      </c>
      <c r="B864" s="1" t="s">
        <v>3178</v>
      </c>
      <c r="C864" s="1" t="str">
        <f>B864&amp;" "&amp;F864</f>
        <v xml:space="preserve">Brake </v>
      </c>
      <c r="D864" s="1" t="str">
        <f>Table5[[#This Row],[Column5]]&amp;" "&amp;Table5[[#This Row],[Column7]]&amp;" "</f>
        <v xml:space="preserve">Ms. Kathryn </v>
      </c>
      <c r="G864" t="s">
        <v>4354</v>
      </c>
      <c r="I864" t="s">
        <v>4615</v>
      </c>
    </row>
    <row r="865" spans="1:10" x14ac:dyDescent="0.2">
      <c r="A865" s="1" t="s">
        <v>1508</v>
      </c>
      <c r="B865" s="1" t="s">
        <v>3179</v>
      </c>
      <c r="C865" s="1" t="str">
        <f>B865&amp;" "&amp;F865</f>
        <v xml:space="preserve">Jacobs </v>
      </c>
      <c r="D865" s="1" t="str">
        <f>Table5[[#This Row],[Column5]]&amp;" "&amp;Table5[[#This Row],[Column7]]&amp;" "</f>
        <v xml:space="preserve">Mr. Jason </v>
      </c>
      <c r="E865" t="s">
        <v>4401</v>
      </c>
      <c r="G865" t="s">
        <v>4355</v>
      </c>
      <c r="I865" t="s">
        <v>4574</v>
      </c>
      <c r="J865" t="s">
        <v>4401</v>
      </c>
    </row>
    <row r="866" spans="1:10" x14ac:dyDescent="0.2">
      <c r="A866" s="1" t="s">
        <v>1507</v>
      </c>
      <c r="B866" s="1" t="s">
        <v>3180</v>
      </c>
      <c r="C866" s="1" t="str">
        <f>B866&amp;" "&amp;F866</f>
        <v xml:space="preserve">Vaught </v>
      </c>
      <c r="D866" s="1" t="str">
        <f>Table5[[#This Row],[Column5]]&amp;" "&amp;Table5[[#This Row],[Column7]]&amp;" "</f>
        <v xml:space="preserve">Mr. Benjamin </v>
      </c>
      <c r="E866" t="s">
        <v>4395</v>
      </c>
      <c r="G866" t="s">
        <v>4355</v>
      </c>
      <c r="I866" t="s">
        <v>4471</v>
      </c>
      <c r="J866" t="s">
        <v>4395</v>
      </c>
    </row>
    <row r="867" spans="1:10" x14ac:dyDescent="0.2">
      <c r="A867" s="1" t="s">
        <v>1506</v>
      </c>
      <c r="B867" s="1" t="s">
        <v>3181</v>
      </c>
      <c r="C867" s="1" t="str">
        <f>B867&amp;" "&amp;F867</f>
        <v xml:space="preserve">Monteleone </v>
      </c>
      <c r="D867" s="1" t="str">
        <f>Table5[[#This Row],[Column5]]&amp;" "&amp;Table5[[#This Row],[Column7]]&amp;" "</f>
        <v xml:space="preserve">Mr. Steven </v>
      </c>
      <c r="E867" t="s">
        <v>4375</v>
      </c>
      <c r="G867" t="s">
        <v>4355</v>
      </c>
      <c r="I867" t="s">
        <v>4430</v>
      </c>
      <c r="J867" t="s">
        <v>4375</v>
      </c>
    </row>
    <row r="868" spans="1:10" x14ac:dyDescent="0.2">
      <c r="A868" s="1" t="s">
        <v>1505</v>
      </c>
      <c r="B868" s="1" t="s">
        <v>3182</v>
      </c>
      <c r="C868" s="1" t="str">
        <f>B868&amp;" "&amp;F868</f>
        <v xml:space="preserve">Verdugo </v>
      </c>
      <c r="D868" s="1" t="str">
        <f>Table5[[#This Row],[Column5]]&amp;" "&amp;Table5[[#This Row],[Column7]]&amp;" "</f>
        <v xml:space="preserve">Mrs. Erika </v>
      </c>
      <c r="G868" t="s">
        <v>4700</v>
      </c>
      <c r="I868" t="s">
        <v>4756</v>
      </c>
    </row>
    <row r="869" spans="1:10" x14ac:dyDescent="0.2">
      <c r="A869" s="1" t="s">
        <v>1504</v>
      </c>
      <c r="B869" s="1" t="s">
        <v>3183</v>
      </c>
      <c r="C869" s="1" t="str">
        <f>B869&amp;" "&amp;F869</f>
        <v xml:space="preserve">Sellers </v>
      </c>
      <c r="D869" s="1" t="str">
        <f>Table5[[#This Row],[Column5]]&amp;" "&amp;Table5[[#This Row],[Column7]]&amp;" "</f>
        <v xml:space="preserve">Mr. Chad </v>
      </c>
      <c r="G869" t="s">
        <v>4355</v>
      </c>
      <c r="I869" t="s">
        <v>4857</v>
      </c>
    </row>
    <row r="870" spans="1:10" x14ac:dyDescent="0.2">
      <c r="A870" s="1" t="s">
        <v>1503</v>
      </c>
      <c r="B870" s="1" t="s">
        <v>3184</v>
      </c>
      <c r="C870" s="1" t="str">
        <f>B870&amp;" "&amp;F870</f>
        <v xml:space="preserve">Bowman </v>
      </c>
      <c r="D870" s="1" t="str">
        <f>Table5[[#This Row],[Column5]]&amp;" "&amp;Table5[[#This Row],[Column7]]&amp;" "</f>
        <v xml:space="preserve">Mr. Mark </v>
      </c>
      <c r="G870" t="s">
        <v>4355</v>
      </c>
      <c r="I870" t="s">
        <v>4462</v>
      </c>
    </row>
    <row r="871" spans="1:10" x14ac:dyDescent="0.2">
      <c r="A871" s="1" t="s">
        <v>1502</v>
      </c>
      <c r="B871" s="1" t="s">
        <v>3185</v>
      </c>
      <c r="C871" s="1" t="str">
        <f>B871&amp;" "&amp;F871</f>
        <v xml:space="preserve">Marley </v>
      </c>
      <c r="D871" s="1" t="str">
        <f>Table5[[#This Row],[Column5]]&amp;" "&amp;Table5[[#This Row],[Column7]]&amp;" "</f>
        <v xml:space="preserve">Mr. David </v>
      </c>
      <c r="G871" t="s">
        <v>4355</v>
      </c>
      <c r="I871" t="s">
        <v>4371</v>
      </c>
    </row>
    <row r="872" spans="1:10" x14ac:dyDescent="0.2">
      <c r="A872" s="1" t="s">
        <v>1501</v>
      </c>
      <c r="B872" s="1" t="s">
        <v>3186</v>
      </c>
      <c r="C872" s="1" t="str">
        <f>B872&amp;" "&amp;F872</f>
        <v xml:space="preserve">Grey </v>
      </c>
      <c r="D872" s="1" t="str">
        <f>Table5[[#This Row],[Column5]]&amp;" "&amp;Table5[[#This Row],[Column7]]&amp;" "</f>
        <v xml:space="preserve">Mr. Matthew </v>
      </c>
      <c r="E872" t="s">
        <v>4500</v>
      </c>
      <c r="G872" t="s">
        <v>4355</v>
      </c>
      <c r="I872" t="s">
        <v>4356</v>
      </c>
      <c r="J872" t="s">
        <v>4500</v>
      </c>
    </row>
    <row r="873" spans="1:10" x14ac:dyDescent="0.2">
      <c r="A873" s="1" t="s">
        <v>1500</v>
      </c>
      <c r="B873" s="1" t="s">
        <v>3187</v>
      </c>
      <c r="C873" s="1" t="str">
        <f>B873&amp;" "&amp;F873</f>
        <v xml:space="preserve">O'Rourke </v>
      </c>
      <c r="D873" s="1" t="str">
        <f>Table5[[#This Row],[Column5]]&amp;" "&amp;Table5[[#This Row],[Column7]]&amp;" "</f>
        <v xml:space="preserve">Mrs. Orla </v>
      </c>
      <c r="G873" t="s">
        <v>4700</v>
      </c>
      <c r="I873" t="s">
        <v>4858</v>
      </c>
    </row>
    <row r="874" spans="1:10" x14ac:dyDescent="0.2">
      <c r="A874" s="1" t="s">
        <v>1499</v>
      </c>
      <c r="B874" s="1" t="s">
        <v>3188</v>
      </c>
      <c r="C874" s="1" t="str">
        <f>B874&amp;" "&amp;F874</f>
        <v xml:space="preserve">Fatehali </v>
      </c>
      <c r="D874" s="1" t="str">
        <f>Table5[[#This Row],[Column5]]&amp;" "&amp;Table5[[#This Row],[Column7]]&amp;" "</f>
        <v xml:space="preserve">Ms. Shaista </v>
      </c>
      <c r="E874" t="s">
        <v>4486</v>
      </c>
      <c r="G874" t="s">
        <v>4354</v>
      </c>
      <c r="I874" t="s">
        <v>4859</v>
      </c>
      <c r="J874" t="s">
        <v>4486</v>
      </c>
    </row>
    <row r="875" spans="1:10" x14ac:dyDescent="0.2">
      <c r="A875" s="1" t="s">
        <v>1498</v>
      </c>
      <c r="B875" s="1" t="s">
        <v>3189</v>
      </c>
      <c r="C875" s="1" t="str">
        <f>B875&amp;" "&amp;F875</f>
        <v xml:space="preserve">Piza-Taylor </v>
      </c>
      <c r="D875" s="1" t="str">
        <f>Table5[[#This Row],[Column5]]&amp;" "&amp;Table5[[#This Row],[Column7]]&amp;" "</f>
        <v xml:space="preserve">Mrs. Emily </v>
      </c>
      <c r="G875" t="s">
        <v>4700</v>
      </c>
      <c r="I875" t="s">
        <v>4465</v>
      </c>
    </row>
    <row r="876" spans="1:10" x14ac:dyDescent="0.2">
      <c r="A876" s="1" t="s">
        <v>1497</v>
      </c>
      <c r="B876" s="1" t="s">
        <v>3190</v>
      </c>
      <c r="C876" s="1" t="str">
        <f>B876&amp;" "&amp;F876</f>
        <v xml:space="preserve">Cavanaugh </v>
      </c>
      <c r="D876" s="1" t="str">
        <f>Table5[[#This Row],[Column5]]&amp;" "&amp;Table5[[#This Row],[Column7]]&amp;" "</f>
        <v xml:space="preserve">Ms. Julie </v>
      </c>
      <c r="E876" t="s">
        <v>4378</v>
      </c>
      <c r="G876" t="s">
        <v>4354</v>
      </c>
      <c r="I876" t="s">
        <v>4860</v>
      </c>
      <c r="J876" t="s">
        <v>4378</v>
      </c>
    </row>
    <row r="877" spans="1:10" x14ac:dyDescent="0.2">
      <c r="A877" s="1" t="s">
        <v>1496</v>
      </c>
      <c r="B877" s="1" t="s">
        <v>3191</v>
      </c>
      <c r="C877" s="1" t="str">
        <f>B877&amp;" "&amp;F877</f>
        <v xml:space="preserve">Amako </v>
      </c>
      <c r="D877" s="1" t="str">
        <f>Table5[[#This Row],[Column5]]&amp;" "&amp;Table5[[#This Row],[Column7]]&amp;" "</f>
        <v xml:space="preserve">Ms. Megumi </v>
      </c>
      <c r="G877" t="s">
        <v>4354</v>
      </c>
      <c r="I877" t="s">
        <v>4861</v>
      </c>
    </row>
    <row r="878" spans="1:10" x14ac:dyDescent="0.2">
      <c r="A878" s="1" t="s">
        <v>1495</v>
      </c>
      <c r="B878" s="1" t="s">
        <v>3192</v>
      </c>
      <c r="C878" s="1" t="str">
        <f>B878&amp;" "&amp;F878</f>
        <v xml:space="preserve">Musa </v>
      </c>
      <c r="D878" s="1" t="str">
        <f>Table5[[#This Row],[Column5]]&amp;" "&amp;Table5[[#This Row],[Column7]]&amp;" "</f>
        <v xml:space="preserve">Ms. Skylar </v>
      </c>
      <c r="G878" t="s">
        <v>4354</v>
      </c>
      <c r="I878" t="s">
        <v>4862</v>
      </c>
    </row>
    <row r="879" spans="1:10" x14ac:dyDescent="0.2">
      <c r="A879" s="1" t="s">
        <v>1494</v>
      </c>
      <c r="B879" s="1" t="s">
        <v>3193</v>
      </c>
      <c r="C879" s="1" t="str">
        <f>B879&amp;" "&amp;F879</f>
        <v xml:space="preserve">Phillippi </v>
      </c>
      <c r="D879" s="1" t="str">
        <f>Table5[[#This Row],[Column5]]&amp;" "&amp;Table5[[#This Row],[Column7]]&amp;" "</f>
        <v xml:space="preserve">Mrs. Victoria </v>
      </c>
      <c r="G879" t="s">
        <v>4700</v>
      </c>
      <c r="I879" t="s">
        <v>4672</v>
      </c>
    </row>
    <row r="880" spans="1:10" x14ac:dyDescent="0.2">
      <c r="A880" s="1" t="s">
        <v>1493</v>
      </c>
      <c r="B880" s="1" t="s">
        <v>3194</v>
      </c>
      <c r="C880" s="1" t="str">
        <f>B880&amp;" "&amp;F880</f>
        <v xml:space="preserve">Hoskins </v>
      </c>
      <c r="D880" s="1" t="str">
        <f>Table5[[#This Row],[Column5]]&amp;" "&amp;Table5[[#This Row],[Column7]]&amp;" "</f>
        <v xml:space="preserve">Mrs. Amanda </v>
      </c>
      <c r="E880" t="s">
        <v>4412</v>
      </c>
      <c r="G880" t="s">
        <v>4700</v>
      </c>
      <c r="I880" t="s">
        <v>4467</v>
      </c>
      <c r="J880" t="s">
        <v>4412</v>
      </c>
    </row>
    <row r="881" spans="1:11" x14ac:dyDescent="0.2">
      <c r="A881" s="1" t="s">
        <v>1492</v>
      </c>
      <c r="B881" s="1" t="s">
        <v>4863</v>
      </c>
      <c r="C881" s="1" t="str">
        <f>B881&amp;" "&amp;F881</f>
        <v>Imbalzano Zegar</v>
      </c>
      <c r="D881" s="1" t="str">
        <f>Table5[[#This Row],[Column5]]&amp;" "&amp;Table5[[#This Row],[Column7]]&amp;" "</f>
        <v xml:space="preserve">  </v>
      </c>
      <c r="E881" t="s">
        <v>4865</v>
      </c>
      <c r="F881" t="s">
        <v>4864</v>
      </c>
      <c r="H881" t="s">
        <v>4354</v>
      </c>
      <c r="J881" t="s">
        <v>4865</v>
      </c>
    </row>
    <row r="882" spans="1:11" x14ac:dyDescent="0.2">
      <c r="A882" s="1" t="s">
        <v>1491</v>
      </c>
      <c r="B882" s="1" t="s">
        <v>3195</v>
      </c>
      <c r="C882" s="1" t="str">
        <f>B882&amp;" "&amp;F882</f>
        <v xml:space="preserve">Triedman </v>
      </c>
      <c r="D882" s="1" t="str">
        <f>Table5[[#This Row],[Column5]]&amp;" "&amp;Table5[[#This Row],[Column7]]&amp;" "</f>
        <v xml:space="preserve">Ms. Nellie </v>
      </c>
      <c r="E882" t="s">
        <v>4378</v>
      </c>
      <c r="G882" t="s">
        <v>4354</v>
      </c>
      <c r="I882" t="s">
        <v>4866</v>
      </c>
      <c r="J882" t="s">
        <v>4378</v>
      </c>
    </row>
    <row r="883" spans="1:11" x14ac:dyDescent="0.2">
      <c r="A883" s="1" t="s">
        <v>1490</v>
      </c>
      <c r="B883" s="1" t="s">
        <v>3196</v>
      </c>
      <c r="C883" s="1" t="str">
        <f>B883&amp;" "&amp;F883</f>
        <v xml:space="preserve">Lovuolo </v>
      </c>
      <c r="D883" s="1" t="str">
        <f>Table5[[#This Row],[Column5]]&amp;" "&amp;Table5[[#This Row],[Column7]]&amp;" "</f>
        <v xml:space="preserve">Ms. Tamara </v>
      </c>
      <c r="G883" t="s">
        <v>4354</v>
      </c>
      <c r="I883" t="s">
        <v>4867</v>
      </c>
    </row>
    <row r="884" spans="1:11" x14ac:dyDescent="0.2">
      <c r="A884" s="1" t="s">
        <v>1489</v>
      </c>
      <c r="B884" s="1" t="s">
        <v>3197</v>
      </c>
      <c r="C884" s="1" t="str">
        <f>B884&amp;" "&amp;F884</f>
        <v xml:space="preserve">Chung </v>
      </c>
      <c r="D884" s="1" t="str">
        <f>Table5[[#This Row],[Column5]]&amp;" "&amp;Table5[[#This Row],[Column7]]&amp;" "</f>
        <v xml:space="preserve">Ms. Joan </v>
      </c>
      <c r="G884" t="s">
        <v>4354</v>
      </c>
      <c r="I884" t="s">
        <v>4583</v>
      </c>
    </row>
    <row r="885" spans="1:11" x14ac:dyDescent="0.2">
      <c r="A885" s="1" t="s">
        <v>1488</v>
      </c>
      <c r="B885" s="1" t="s">
        <v>3198</v>
      </c>
      <c r="C885" s="1" t="str">
        <f>B885&amp;" "&amp;F885</f>
        <v xml:space="preserve">Newsom </v>
      </c>
      <c r="D885" s="1" t="str">
        <f>Table5[[#This Row],[Column5]]&amp;" "&amp;Table5[[#This Row],[Column7]]&amp;" "</f>
        <v xml:space="preserve">Ms. Aimee </v>
      </c>
      <c r="E885" t="s">
        <v>4395</v>
      </c>
      <c r="G885" t="s">
        <v>4354</v>
      </c>
      <c r="I885" t="s">
        <v>4868</v>
      </c>
      <c r="J885" t="s">
        <v>4395</v>
      </c>
    </row>
    <row r="886" spans="1:11" x14ac:dyDescent="0.2">
      <c r="A886" s="1" t="s">
        <v>1487</v>
      </c>
      <c r="B886" s="1" t="s">
        <v>3199</v>
      </c>
      <c r="C886" s="1" t="str">
        <f>B886&amp;" "&amp;F886</f>
        <v xml:space="preserve">Harrington </v>
      </c>
      <c r="D886" s="1" t="str">
        <f>Table5[[#This Row],[Column5]]&amp;" "&amp;Table5[[#This Row],[Column7]]&amp;" "</f>
        <v xml:space="preserve">Ms. Suzanne </v>
      </c>
      <c r="G886" t="s">
        <v>4354</v>
      </c>
      <c r="I886" t="s">
        <v>4869</v>
      </c>
    </row>
    <row r="887" spans="1:11" x14ac:dyDescent="0.2">
      <c r="A887" s="1" t="s">
        <v>1486</v>
      </c>
      <c r="B887" s="1" t="s">
        <v>3200</v>
      </c>
      <c r="C887" s="1" t="str">
        <f>B887&amp;" "&amp;F887</f>
        <v xml:space="preserve">Hoffman </v>
      </c>
      <c r="D887" s="1" t="str">
        <f>Table5[[#This Row],[Column5]]&amp;" "&amp;Table5[[#This Row],[Column7]]&amp;" "</f>
        <v xml:space="preserve">Ms. Kristin </v>
      </c>
      <c r="E887" t="s">
        <v>4378</v>
      </c>
      <c r="G887" t="s">
        <v>4354</v>
      </c>
      <c r="I887" t="s">
        <v>4702</v>
      </c>
      <c r="J887" t="s">
        <v>4378</v>
      </c>
    </row>
    <row r="888" spans="1:11" x14ac:dyDescent="0.2">
      <c r="A888" s="1" t="s">
        <v>1485</v>
      </c>
      <c r="B888" s="1" t="s">
        <v>4453</v>
      </c>
      <c r="C888" s="1" t="str">
        <f>B888&amp;" "&amp;F888</f>
        <v>Van Vugt</v>
      </c>
      <c r="D888" s="1" t="str">
        <f>Table5[[#This Row],[Column5]]&amp;" "&amp;Table5[[#This Row],[Column7]]&amp;" "</f>
        <v xml:space="preserve">  </v>
      </c>
      <c r="E888" t="s">
        <v>4871</v>
      </c>
      <c r="F888" t="s">
        <v>4870</v>
      </c>
      <c r="H888" t="s">
        <v>4354</v>
      </c>
      <c r="J888" t="s">
        <v>4871</v>
      </c>
    </row>
    <row r="889" spans="1:11" x14ac:dyDescent="0.2">
      <c r="A889" s="1" t="s">
        <v>1484</v>
      </c>
      <c r="B889" s="1" t="s">
        <v>3201</v>
      </c>
      <c r="C889" s="1" t="str">
        <f>B889&amp;" "&amp;F889</f>
        <v xml:space="preserve">Feehley </v>
      </c>
      <c r="D889" s="1" t="str">
        <f>Table5[[#This Row],[Column5]]&amp;" "&amp;Table5[[#This Row],[Column7]]&amp;" "</f>
        <v xml:space="preserve">Ms. Taylor </v>
      </c>
      <c r="E889" t="s">
        <v>4466</v>
      </c>
      <c r="G889" t="s">
        <v>4354</v>
      </c>
      <c r="I889" t="s">
        <v>3108</v>
      </c>
      <c r="J889" t="s">
        <v>4466</v>
      </c>
    </row>
    <row r="890" spans="1:11" x14ac:dyDescent="0.2">
      <c r="A890" s="1" t="s">
        <v>1483</v>
      </c>
      <c r="B890" s="1" t="s">
        <v>3202</v>
      </c>
      <c r="C890" s="1" t="str">
        <f>B890&amp;" "&amp;F890</f>
        <v xml:space="preserve">Ashworth </v>
      </c>
      <c r="D890" s="1" t="str">
        <f>Table5[[#This Row],[Column5]]&amp;" "&amp;Table5[[#This Row],[Column7]]&amp;" "</f>
        <v xml:space="preserve">Mrs. Kimberly </v>
      </c>
      <c r="E890" t="s">
        <v>4375</v>
      </c>
      <c r="G890" t="s">
        <v>4700</v>
      </c>
      <c r="I890" t="s">
        <v>4617</v>
      </c>
      <c r="J890" t="s">
        <v>4375</v>
      </c>
    </row>
    <row r="891" spans="1:11" x14ac:dyDescent="0.2">
      <c r="A891" s="1" t="s">
        <v>1482</v>
      </c>
      <c r="B891" s="1" t="s">
        <v>3203</v>
      </c>
      <c r="C891" s="1" t="str">
        <f>B891&amp;" "&amp;F891</f>
        <v xml:space="preserve">Hansen </v>
      </c>
      <c r="D891" s="1" t="str">
        <f>Table5[[#This Row],[Column5]]&amp;" "&amp;Table5[[#This Row],[Column7]]&amp;" "</f>
        <v xml:space="preserve">Mr. Joshua </v>
      </c>
      <c r="E891" t="s">
        <v>4542</v>
      </c>
      <c r="G891" t="s">
        <v>4355</v>
      </c>
      <c r="I891" t="s">
        <v>4440</v>
      </c>
      <c r="J891" t="s">
        <v>4542</v>
      </c>
    </row>
    <row r="892" spans="1:11" x14ac:dyDescent="0.2">
      <c r="A892" s="1" t="s">
        <v>1481</v>
      </c>
      <c r="B892" s="1" t="s">
        <v>3204</v>
      </c>
      <c r="C892" s="1" t="str">
        <f>B892&amp;" "&amp;F892</f>
        <v xml:space="preserve">Czyz </v>
      </c>
      <c r="D892" s="1" t="str">
        <f>Table5[[#This Row],[Column5]]&amp;" "&amp;Table5[[#This Row],[Column7]]&amp;" "</f>
        <v xml:space="preserve">Mr. Jeffrey </v>
      </c>
      <c r="G892" t="s">
        <v>4355</v>
      </c>
      <c r="I892" t="s">
        <v>4526</v>
      </c>
    </row>
    <row r="893" spans="1:11" x14ac:dyDescent="0.2">
      <c r="A893" s="1" t="s">
        <v>1480</v>
      </c>
      <c r="B893" s="1" t="s">
        <v>3205</v>
      </c>
      <c r="C893" s="1" t="str">
        <f>B893&amp;" "&amp;F893</f>
        <v xml:space="preserve">Bauder </v>
      </c>
      <c r="D893" s="1" t="str">
        <f>Table5[[#This Row],[Column5]]&amp;" "&amp;Table5[[#This Row],[Column7]]&amp;" "</f>
        <v xml:space="preserve">Mr. Andrew </v>
      </c>
      <c r="E893" t="s">
        <v>4500</v>
      </c>
      <c r="G893" t="s">
        <v>4355</v>
      </c>
      <c r="I893" t="s">
        <v>3889</v>
      </c>
      <c r="J893" t="s">
        <v>4500</v>
      </c>
    </row>
    <row r="894" spans="1:11" x14ac:dyDescent="0.2">
      <c r="A894" s="1" t="s">
        <v>1479</v>
      </c>
      <c r="B894" s="1" t="s">
        <v>3206</v>
      </c>
      <c r="C894" s="1" t="str">
        <f>B894&amp;" "&amp;F894</f>
        <v xml:space="preserve">Mendoza </v>
      </c>
      <c r="D894" s="1" t="str">
        <f>Table5[[#This Row],[Column5]]&amp;" "&amp;Table5[[#This Row],[Column7]]&amp;" "</f>
        <v xml:space="preserve">Mr. Francisco </v>
      </c>
      <c r="E894" t="s">
        <v>4395</v>
      </c>
      <c r="G894" t="s">
        <v>4355</v>
      </c>
      <c r="I894" t="s">
        <v>4872</v>
      </c>
      <c r="J894" t="s">
        <v>4395</v>
      </c>
      <c r="K894" t="s">
        <v>4381</v>
      </c>
    </row>
    <row r="895" spans="1:11" x14ac:dyDescent="0.2">
      <c r="A895" s="1" t="s">
        <v>1478</v>
      </c>
      <c r="B895" s="1" t="s">
        <v>3207</v>
      </c>
      <c r="C895" s="1" t="str">
        <f>B895&amp;" "&amp;F895</f>
        <v xml:space="preserve">Glass </v>
      </c>
      <c r="D895" s="1" t="str">
        <f>Table5[[#This Row],[Column5]]&amp;" "&amp;Table5[[#This Row],[Column7]]&amp;" "</f>
        <v xml:space="preserve">Mrs. Rhonda </v>
      </c>
      <c r="G895" t="s">
        <v>4700</v>
      </c>
      <c r="I895" t="s">
        <v>4873</v>
      </c>
    </row>
    <row r="896" spans="1:11" x14ac:dyDescent="0.2">
      <c r="A896" s="1" t="s">
        <v>1477</v>
      </c>
      <c r="B896" s="1" t="s">
        <v>3208</v>
      </c>
      <c r="C896" s="1" t="str">
        <f>B896&amp;" "&amp;F896</f>
        <v xml:space="preserve">Butcher </v>
      </c>
      <c r="D896" s="1" t="str">
        <f>Table5[[#This Row],[Column5]]&amp;" "&amp;Table5[[#This Row],[Column7]]&amp;" "</f>
        <v xml:space="preserve">Mr. John </v>
      </c>
      <c r="G896" t="s">
        <v>4355</v>
      </c>
      <c r="I896" t="s">
        <v>4382</v>
      </c>
    </row>
    <row r="897" spans="1:10" x14ac:dyDescent="0.2">
      <c r="A897" s="1" t="s">
        <v>1476</v>
      </c>
      <c r="B897" s="1" t="s">
        <v>3209</v>
      </c>
      <c r="C897" s="1" t="str">
        <f>B897&amp;" "&amp;F897</f>
        <v xml:space="preserve">Traiser </v>
      </c>
      <c r="D897" s="1" t="str">
        <f>Table5[[#This Row],[Column5]]&amp;" "&amp;Table5[[#This Row],[Column7]]&amp;" "</f>
        <v xml:space="preserve">Mr. Miles </v>
      </c>
      <c r="E897" t="s">
        <v>4395</v>
      </c>
      <c r="G897" t="s">
        <v>4355</v>
      </c>
      <c r="I897" t="s">
        <v>4002</v>
      </c>
      <c r="J897" t="s">
        <v>4395</v>
      </c>
    </row>
    <row r="898" spans="1:10" x14ac:dyDescent="0.2">
      <c r="A898" s="1" t="s">
        <v>1475</v>
      </c>
      <c r="B898" s="1" t="s">
        <v>3210</v>
      </c>
      <c r="C898" s="1" t="str">
        <f>B898&amp;" "&amp;F898</f>
        <v xml:space="preserve">Mudy-Mader </v>
      </c>
      <c r="D898" s="1" t="str">
        <f>Table5[[#This Row],[Column5]]&amp;" "&amp;Table5[[#This Row],[Column7]]&amp;" "</f>
        <v xml:space="preserve">Ms. Justyna </v>
      </c>
      <c r="E898" t="s">
        <v>4389</v>
      </c>
      <c r="G898" t="s">
        <v>4354</v>
      </c>
      <c r="I898" t="s">
        <v>4874</v>
      </c>
      <c r="J898" t="s">
        <v>4389</v>
      </c>
    </row>
    <row r="899" spans="1:10" x14ac:dyDescent="0.2">
      <c r="A899" s="1" t="s">
        <v>1474</v>
      </c>
      <c r="B899" s="1" t="s">
        <v>2876</v>
      </c>
      <c r="C899" s="1" t="str">
        <f>B899&amp;" "&amp;F899</f>
        <v xml:space="preserve">Rogers </v>
      </c>
      <c r="D899" s="1" t="str">
        <f>Table5[[#This Row],[Column5]]&amp;" "&amp;Table5[[#This Row],[Column7]]&amp;" "</f>
        <v xml:space="preserve">Ms. Lucille </v>
      </c>
      <c r="G899" t="s">
        <v>4354</v>
      </c>
      <c r="I899" t="s">
        <v>4875</v>
      </c>
    </row>
    <row r="900" spans="1:10" x14ac:dyDescent="0.2">
      <c r="A900" s="1" t="s">
        <v>1473</v>
      </c>
      <c r="B900" s="1" t="s">
        <v>3211</v>
      </c>
      <c r="C900" s="1" t="str">
        <f>B900&amp;" "&amp;F900</f>
        <v xml:space="preserve">Woo </v>
      </c>
      <c r="D900" s="1" t="str">
        <f>Table5[[#This Row],[Column5]]&amp;" "&amp;Table5[[#This Row],[Column7]]&amp;" "</f>
        <v xml:space="preserve">Ms. April </v>
      </c>
      <c r="G900" t="s">
        <v>4354</v>
      </c>
      <c r="I900" t="s">
        <v>4319</v>
      </c>
    </row>
    <row r="901" spans="1:10" x14ac:dyDescent="0.2">
      <c r="A901" s="1" t="s">
        <v>1472</v>
      </c>
      <c r="B901" s="1" t="s">
        <v>2582</v>
      </c>
      <c r="C901" s="1" t="str">
        <f>B901&amp;" "&amp;F901</f>
        <v xml:space="preserve">Walsh </v>
      </c>
      <c r="D901" s="1" t="str">
        <f>Table5[[#This Row],[Column5]]&amp;" "&amp;Table5[[#This Row],[Column7]]&amp;" "</f>
        <v xml:space="preserve">Mr. Robert </v>
      </c>
      <c r="G901" t="s">
        <v>4355</v>
      </c>
      <c r="I901" t="s">
        <v>4407</v>
      </c>
    </row>
    <row r="902" spans="1:10" x14ac:dyDescent="0.2">
      <c r="A902" s="1" t="s">
        <v>1471</v>
      </c>
      <c r="B902" s="1" t="s">
        <v>2599</v>
      </c>
      <c r="C902" s="1" t="str">
        <f>B902&amp;" "&amp;F902</f>
        <v xml:space="preserve">White </v>
      </c>
      <c r="D902" s="1" t="str">
        <f>Table5[[#This Row],[Column5]]&amp;" "&amp;Table5[[#This Row],[Column7]]&amp;" "</f>
        <v xml:space="preserve">Mrs. Alyssa </v>
      </c>
      <c r="G902" t="s">
        <v>4700</v>
      </c>
      <c r="I902" t="s">
        <v>4644</v>
      </c>
    </row>
    <row r="903" spans="1:10" x14ac:dyDescent="0.2">
      <c r="A903" s="1" t="s">
        <v>1470</v>
      </c>
      <c r="B903" s="1" t="s">
        <v>3212</v>
      </c>
      <c r="C903" s="1" t="str">
        <f>B903&amp;" "&amp;F903</f>
        <v xml:space="preserve">Sheppard </v>
      </c>
      <c r="D903" s="1" t="str">
        <f>Table5[[#This Row],[Column5]]&amp;" "&amp;Table5[[#This Row],[Column7]]&amp;" "</f>
        <v xml:space="preserve">Ms. Jessica </v>
      </c>
      <c r="E903" t="s">
        <v>4542</v>
      </c>
      <c r="G903" t="s">
        <v>4354</v>
      </c>
      <c r="I903" t="s">
        <v>4456</v>
      </c>
      <c r="J903" t="s">
        <v>4542</v>
      </c>
    </row>
    <row r="904" spans="1:10" x14ac:dyDescent="0.2">
      <c r="A904" s="1" t="s">
        <v>1469</v>
      </c>
      <c r="B904" s="1" t="s">
        <v>3213</v>
      </c>
      <c r="C904" s="1" t="str">
        <f>B904&amp;" "&amp;F904</f>
        <v xml:space="preserve">Doran </v>
      </c>
      <c r="D904" s="1" t="str">
        <f>Table5[[#This Row],[Column5]]&amp;" "&amp;Table5[[#This Row],[Column7]]&amp;" "</f>
        <v xml:space="preserve">Mr. Patrick </v>
      </c>
      <c r="E904" t="s">
        <v>4395</v>
      </c>
      <c r="G904" t="s">
        <v>4355</v>
      </c>
      <c r="I904" t="s">
        <v>3501</v>
      </c>
      <c r="J904" t="s">
        <v>4395</v>
      </c>
    </row>
    <row r="905" spans="1:10" x14ac:dyDescent="0.2">
      <c r="A905" s="1" t="s">
        <v>1468</v>
      </c>
      <c r="B905" s="1" t="s">
        <v>3214</v>
      </c>
      <c r="C905" s="1" t="str">
        <f>B905&amp;" "&amp;F905</f>
        <v xml:space="preserve">Labrosse </v>
      </c>
      <c r="D905" s="1" t="str">
        <f>Table5[[#This Row],[Column5]]&amp;" "&amp;Table5[[#This Row],[Column7]]&amp;" "</f>
        <v xml:space="preserve">Ms. Emilie </v>
      </c>
      <c r="G905" t="s">
        <v>4354</v>
      </c>
      <c r="I905" t="s">
        <v>4876</v>
      </c>
    </row>
    <row r="906" spans="1:10" x14ac:dyDescent="0.2">
      <c r="A906" s="1" t="s">
        <v>1467</v>
      </c>
      <c r="B906" s="1" t="s">
        <v>3215</v>
      </c>
      <c r="C906" s="1" t="str">
        <f>B906&amp;" "&amp;F906</f>
        <v xml:space="preserve">Thomas </v>
      </c>
      <c r="D906" s="1" t="str">
        <f>Table5[[#This Row],[Column5]]&amp;" "&amp;Table5[[#This Row],[Column7]]&amp;" "</f>
        <v xml:space="preserve">Ms. Caitlin </v>
      </c>
      <c r="E906" t="s">
        <v>4362</v>
      </c>
      <c r="G906" t="s">
        <v>4354</v>
      </c>
      <c r="I906" t="s">
        <v>4663</v>
      </c>
      <c r="J906" t="s">
        <v>4362</v>
      </c>
    </row>
    <row r="907" spans="1:10" x14ac:dyDescent="0.2">
      <c r="A907" s="1" t="s">
        <v>1466</v>
      </c>
      <c r="B907" s="1" t="s">
        <v>3216</v>
      </c>
      <c r="C907" s="1" t="str">
        <f>B907&amp;" "&amp;F907</f>
        <v xml:space="preserve">Lesniak </v>
      </c>
      <c r="D907" s="1" t="str">
        <f>Table5[[#This Row],[Column5]]&amp;" "&amp;Table5[[#This Row],[Column7]]&amp;" "</f>
        <v xml:space="preserve">Mr. Joseph </v>
      </c>
      <c r="E907" t="s">
        <v>4410</v>
      </c>
      <c r="G907" t="s">
        <v>4355</v>
      </c>
      <c r="I907" t="s">
        <v>4717</v>
      </c>
      <c r="J907" t="s">
        <v>4410</v>
      </c>
    </row>
    <row r="908" spans="1:10" x14ac:dyDescent="0.2">
      <c r="A908" s="1" t="s">
        <v>1465</v>
      </c>
      <c r="B908" s="1" t="s">
        <v>3217</v>
      </c>
      <c r="C908" s="1" t="str">
        <f>B908&amp;" "&amp;F908</f>
        <v xml:space="preserve">Prowse </v>
      </c>
      <c r="D908" s="1" t="str">
        <f>Table5[[#This Row],[Column5]]&amp;" "&amp;Table5[[#This Row],[Column7]]&amp;" "</f>
        <v xml:space="preserve">Ms. Wendy </v>
      </c>
      <c r="G908" t="s">
        <v>4354</v>
      </c>
      <c r="I908" t="s">
        <v>4848</v>
      </c>
    </row>
    <row r="909" spans="1:10" x14ac:dyDescent="0.2">
      <c r="A909" s="1" t="s">
        <v>1464</v>
      </c>
      <c r="B909" s="1" t="s">
        <v>3218</v>
      </c>
      <c r="C909" s="1" t="str">
        <f>B909&amp;" "&amp;F909</f>
        <v xml:space="preserve">Seigel </v>
      </c>
      <c r="D909" s="1" t="str">
        <f>Table5[[#This Row],[Column5]]&amp;" "&amp;Table5[[#This Row],[Column7]]&amp;" "</f>
        <v xml:space="preserve">Mrs. Leah </v>
      </c>
      <c r="E909" t="s">
        <v>4401</v>
      </c>
      <c r="G909" t="s">
        <v>4700</v>
      </c>
      <c r="I909" t="s">
        <v>4877</v>
      </c>
      <c r="J909" t="s">
        <v>4401</v>
      </c>
    </row>
    <row r="910" spans="1:10" x14ac:dyDescent="0.2">
      <c r="A910" s="1" t="s">
        <v>1463</v>
      </c>
      <c r="B910" s="1" t="s">
        <v>3219</v>
      </c>
      <c r="C910" s="1" t="str">
        <f>B910&amp;" "&amp;F910</f>
        <v xml:space="preserve">Blas </v>
      </c>
      <c r="D910" s="1" t="str">
        <f>Table5[[#This Row],[Column5]]&amp;" "&amp;Table5[[#This Row],[Column7]]&amp;" "</f>
        <v xml:space="preserve">Mr. Wayne </v>
      </c>
      <c r="E910" t="s">
        <v>4401</v>
      </c>
      <c r="G910" t="s">
        <v>4355</v>
      </c>
      <c r="I910" t="s">
        <v>4752</v>
      </c>
      <c r="J910" t="s">
        <v>4401</v>
      </c>
    </row>
    <row r="911" spans="1:10" x14ac:dyDescent="0.2">
      <c r="A911" s="1" t="s">
        <v>1462</v>
      </c>
      <c r="B911" s="1" t="s">
        <v>3220</v>
      </c>
      <c r="C911" s="1" t="str">
        <f>B911&amp;" "&amp;F911</f>
        <v xml:space="preserve">Simpson </v>
      </c>
      <c r="D911" s="1" t="str">
        <f>Table5[[#This Row],[Column5]]&amp;" "&amp;Table5[[#This Row],[Column7]]&amp;" "</f>
        <v xml:space="preserve">Mr. Jason </v>
      </c>
      <c r="E911" t="s">
        <v>4375</v>
      </c>
      <c r="G911" t="s">
        <v>4355</v>
      </c>
      <c r="I911" t="s">
        <v>4574</v>
      </c>
      <c r="J911" t="s">
        <v>4375</v>
      </c>
    </row>
    <row r="912" spans="1:10" x14ac:dyDescent="0.2">
      <c r="A912" s="1" t="s">
        <v>1461</v>
      </c>
      <c r="B912" s="1" t="s">
        <v>3221</v>
      </c>
      <c r="C912" s="1" t="str">
        <f>B912&amp;" "&amp;F912</f>
        <v xml:space="preserve">Gierman </v>
      </c>
      <c r="D912" s="1" t="str">
        <f>Table5[[#This Row],[Column5]]&amp;" "&amp;Table5[[#This Row],[Column7]]&amp;" "</f>
        <v xml:space="preserve">Mr. Floris </v>
      </c>
      <c r="G912" t="s">
        <v>4355</v>
      </c>
      <c r="I912" t="s">
        <v>4878</v>
      </c>
    </row>
    <row r="913" spans="1:10" x14ac:dyDescent="0.2">
      <c r="A913" s="1" t="s">
        <v>1460</v>
      </c>
      <c r="B913" s="1" t="s">
        <v>3222</v>
      </c>
      <c r="C913" s="1" t="str">
        <f>B913&amp;" "&amp;F913</f>
        <v xml:space="preserve">Jeuland </v>
      </c>
      <c r="D913" s="1" t="str">
        <f>Table5[[#This Row],[Column5]]&amp;" "&amp;Table5[[#This Row],[Column7]]&amp;" "</f>
        <v xml:space="preserve">Mr. Marc </v>
      </c>
      <c r="G913" t="s">
        <v>4355</v>
      </c>
      <c r="I913" t="s">
        <v>4879</v>
      </c>
    </row>
    <row r="914" spans="1:10" x14ac:dyDescent="0.2">
      <c r="A914" s="1" t="s">
        <v>1459</v>
      </c>
      <c r="B914" s="1" t="s">
        <v>3223</v>
      </c>
      <c r="C914" s="1" t="str">
        <f>B914&amp;" "&amp;F914</f>
        <v xml:space="preserve">Chorney </v>
      </c>
      <c r="D914" s="1" t="str">
        <f>Table5[[#This Row],[Column5]]&amp;" "&amp;Table5[[#This Row],[Column7]]&amp;" "</f>
        <v xml:space="preserve">Mr. Christopher </v>
      </c>
      <c r="G914" t="s">
        <v>4355</v>
      </c>
      <c r="I914" t="s">
        <v>4538</v>
      </c>
    </row>
    <row r="915" spans="1:10" x14ac:dyDescent="0.2">
      <c r="A915" s="1" t="s">
        <v>1458</v>
      </c>
      <c r="B915" s="1" t="s">
        <v>3224</v>
      </c>
      <c r="C915" s="1" t="str">
        <f>B915&amp;" "&amp;F915</f>
        <v xml:space="preserve">Rook </v>
      </c>
      <c r="D915" s="1" t="str">
        <f>Table5[[#This Row],[Column5]]&amp;" "&amp;Table5[[#This Row],[Column7]]&amp;" "</f>
        <v xml:space="preserve">Mr. Kevin </v>
      </c>
      <c r="G915" t="s">
        <v>4355</v>
      </c>
      <c r="I915" t="s">
        <v>4443</v>
      </c>
    </row>
    <row r="916" spans="1:10" x14ac:dyDescent="0.2">
      <c r="A916" s="1" t="s">
        <v>1457</v>
      </c>
      <c r="B916" s="1" t="s">
        <v>2515</v>
      </c>
      <c r="C916" s="1" t="str">
        <f>B916&amp;" "&amp;F916</f>
        <v xml:space="preserve">Wright </v>
      </c>
      <c r="D916" s="1" t="str">
        <f>Table5[[#This Row],[Column5]]&amp;" "&amp;Table5[[#This Row],[Column7]]&amp;" "</f>
        <v xml:space="preserve">Mr. Aharon </v>
      </c>
      <c r="E916" t="s">
        <v>4458</v>
      </c>
      <c r="G916" t="s">
        <v>4355</v>
      </c>
      <c r="I916" t="s">
        <v>4880</v>
      </c>
      <c r="J916" t="s">
        <v>4458</v>
      </c>
    </row>
    <row r="917" spans="1:10" x14ac:dyDescent="0.2">
      <c r="A917" s="1" t="s">
        <v>1456</v>
      </c>
      <c r="B917" s="1" t="s">
        <v>3225</v>
      </c>
      <c r="C917" s="1" t="str">
        <f>B917&amp;" "&amp;F917</f>
        <v xml:space="preserve">Chin </v>
      </c>
      <c r="D917" s="1" t="str">
        <f>Table5[[#This Row],[Column5]]&amp;" "&amp;Table5[[#This Row],[Column7]]&amp;" "</f>
        <v xml:space="preserve">Mr. Lawrence </v>
      </c>
      <c r="E917" t="s">
        <v>4398</v>
      </c>
      <c r="G917" t="s">
        <v>4355</v>
      </c>
      <c r="I917" t="s">
        <v>4550</v>
      </c>
      <c r="J917" t="s">
        <v>4398</v>
      </c>
    </row>
    <row r="918" spans="1:10" x14ac:dyDescent="0.2">
      <c r="A918" s="1" t="s">
        <v>1455</v>
      </c>
      <c r="B918" s="1" t="s">
        <v>2599</v>
      </c>
      <c r="C918" s="1" t="str">
        <f>B918&amp;" "&amp;F918</f>
        <v xml:space="preserve">White </v>
      </c>
      <c r="D918" s="1" t="str">
        <f>Table5[[#This Row],[Column5]]&amp;" "&amp;Table5[[#This Row],[Column7]]&amp;" "</f>
        <v xml:space="preserve">Mr. Malcolm </v>
      </c>
      <c r="G918" t="s">
        <v>4355</v>
      </c>
      <c r="I918" t="s">
        <v>4697</v>
      </c>
    </row>
    <row r="919" spans="1:10" x14ac:dyDescent="0.2">
      <c r="A919" s="1" t="s">
        <v>1454</v>
      </c>
      <c r="B919" s="1" t="s">
        <v>3226</v>
      </c>
      <c r="C919" s="1" t="str">
        <f>B919&amp;" "&amp;F919</f>
        <v xml:space="preserve">Savage </v>
      </c>
      <c r="D919" s="1" t="str">
        <f>Table5[[#This Row],[Column5]]&amp;" "&amp;Table5[[#This Row],[Column7]]&amp;" "</f>
        <v xml:space="preserve">Ms. Anna </v>
      </c>
      <c r="E919" t="s">
        <v>4542</v>
      </c>
      <c r="G919" t="s">
        <v>4354</v>
      </c>
      <c r="I919" t="s">
        <v>4404</v>
      </c>
      <c r="J919" t="s">
        <v>4542</v>
      </c>
    </row>
    <row r="920" spans="1:10" x14ac:dyDescent="0.2">
      <c r="A920" s="1" t="s">
        <v>1453</v>
      </c>
      <c r="B920" s="1" t="s">
        <v>3227</v>
      </c>
      <c r="C920" s="1" t="str">
        <f>B920&amp;" "&amp;F920</f>
        <v xml:space="preserve">Hitchings </v>
      </c>
      <c r="D920" s="1" t="str">
        <f>Table5[[#This Row],[Column5]]&amp;" "&amp;Table5[[#This Row],[Column7]]&amp;" "</f>
        <v xml:space="preserve">Ms. Jenny </v>
      </c>
      <c r="G920" t="s">
        <v>4354</v>
      </c>
      <c r="I920" t="s">
        <v>4667</v>
      </c>
    </row>
    <row r="921" spans="1:10" x14ac:dyDescent="0.2">
      <c r="A921" s="1" t="s">
        <v>1452</v>
      </c>
      <c r="B921" s="1" t="s">
        <v>3228</v>
      </c>
      <c r="C921" s="1" t="str">
        <f>B921&amp;" "&amp;F921</f>
        <v xml:space="preserve">Truitt </v>
      </c>
      <c r="D921" s="1" t="str">
        <f>Table5[[#This Row],[Column5]]&amp;" "&amp;Table5[[#This Row],[Column7]]&amp;" "</f>
        <v xml:space="preserve">Ms. Melissa </v>
      </c>
      <c r="E921" t="s">
        <v>4412</v>
      </c>
      <c r="G921" t="s">
        <v>4354</v>
      </c>
      <c r="I921" t="s">
        <v>4413</v>
      </c>
      <c r="J921" t="s">
        <v>4412</v>
      </c>
    </row>
    <row r="922" spans="1:10" x14ac:dyDescent="0.2">
      <c r="A922" s="1" t="s">
        <v>1451</v>
      </c>
      <c r="B922" s="1" t="s">
        <v>3229</v>
      </c>
      <c r="C922" s="1" t="str">
        <f>B922&amp;" "&amp;F922</f>
        <v xml:space="preserve">Chang </v>
      </c>
      <c r="D922" s="1" t="str">
        <f>Table5[[#This Row],[Column5]]&amp;" "&amp;Table5[[#This Row],[Column7]]&amp;" "</f>
        <v xml:space="preserve">Ms. Chia </v>
      </c>
      <c r="E922" t="s">
        <v>4395</v>
      </c>
      <c r="G922" t="s">
        <v>4354</v>
      </c>
      <c r="I922" t="s">
        <v>4881</v>
      </c>
      <c r="J922" t="s">
        <v>4395</v>
      </c>
    </row>
    <row r="923" spans="1:10" x14ac:dyDescent="0.2">
      <c r="A923" s="1" t="s">
        <v>1450</v>
      </c>
      <c r="B923" s="1" t="s">
        <v>3230</v>
      </c>
      <c r="C923" s="1" t="str">
        <f>B923&amp;" "&amp;F923</f>
        <v xml:space="preserve">Frey </v>
      </c>
      <c r="D923" s="1" t="str">
        <f>Table5[[#This Row],[Column5]]&amp;" "&amp;Table5[[#This Row],[Column7]]&amp;" "</f>
        <v xml:space="preserve">Ms. Laura </v>
      </c>
      <c r="E923" t="s">
        <v>4437</v>
      </c>
      <c r="G923" t="s">
        <v>4354</v>
      </c>
      <c r="I923" t="s">
        <v>4720</v>
      </c>
      <c r="J923" t="s">
        <v>4437</v>
      </c>
    </row>
    <row r="924" spans="1:10" x14ac:dyDescent="0.2">
      <c r="A924" s="1" t="s">
        <v>1449</v>
      </c>
      <c r="B924" s="1" t="s">
        <v>3231</v>
      </c>
      <c r="C924" s="1" t="str">
        <f>B924&amp;" "&amp;F924</f>
        <v xml:space="preserve">Krishna </v>
      </c>
      <c r="D924" s="1" t="str">
        <f>Table5[[#This Row],[Column5]]&amp;" "&amp;Table5[[#This Row],[Column7]]&amp;" "</f>
        <v xml:space="preserve">Ms. Aditi </v>
      </c>
      <c r="G924" t="s">
        <v>4354</v>
      </c>
      <c r="I924" t="s">
        <v>4882</v>
      </c>
    </row>
    <row r="925" spans="1:10" x14ac:dyDescent="0.2">
      <c r="A925" s="1" t="s">
        <v>1448</v>
      </c>
      <c r="B925" s="1" t="s">
        <v>3232</v>
      </c>
      <c r="C925" s="1" t="str">
        <f>B925&amp;" "&amp;F925</f>
        <v xml:space="preserve">Maher </v>
      </c>
      <c r="D925" s="1" t="str">
        <f>Table5[[#This Row],[Column5]]&amp;" "&amp;Table5[[#This Row],[Column7]]&amp;" "</f>
        <v xml:space="preserve">Ms. Leah </v>
      </c>
      <c r="E925" t="s">
        <v>4378</v>
      </c>
      <c r="G925" t="s">
        <v>4354</v>
      </c>
      <c r="I925" t="s">
        <v>4877</v>
      </c>
      <c r="J925" t="s">
        <v>4378</v>
      </c>
    </row>
    <row r="926" spans="1:10" x14ac:dyDescent="0.2">
      <c r="A926" s="1" t="s">
        <v>1447</v>
      </c>
      <c r="B926" s="1" t="s">
        <v>3233</v>
      </c>
      <c r="C926" s="1" t="str">
        <f>B926&amp;" "&amp;F926</f>
        <v xml:space="preserve">Boivin </v>
      </c>
      <c r="D926" s="1" t="str">
        <f>Table5[[#This Row],[Column5]]&amp;" "&amp;Table5[[#This Row],[Column7]]&amp;" "</f>
        <v xml:space="preserve">Ms. Marianne </v>
      </c>
      <c r="G926" t="s">
        <v>4354</v>
      </c>
      <c r="I926" t="s">
        <v>4883</v>
      </c>
    </row>
    <row r="927" spans="1:10" x14ac:dyDescent="0.2">
      <c r="A927" s="1" t="s">
        <v>1446</v>
      </c>
      <c r="B927" s="1" t="s">
        <v>3234</v>
      </c>
      <c r="C927" s="1" t="str">
        <f>B927&amp;" "&amp;F927</f>
        <v xml:space="preserve">McAlister </v>
      </c>
      <c r="D927" s="1" t="str">
        <f>Table5[[#This Row],[Column5]]&amp;" "&amp;Table5[[#This Row],[Column7]]&amp;" "</f>
        <v xml:space="preserve">Ms. Carla </v>
      </c>
      <c r="G927" t="s">
        <v>4354</v>
      </c>
      <c r="I927" t="s">
        <v>4884</v>
      </c>
    </row>
    <row r="928" spans="1:10" x14ac:dyDescent="0.2">
      <c r="A928" s="1" t="s">
        <v>1445</v>
      </c>
      <c r="B928" s="1" t="s">
        <v>3235</v>
      </c>
      <c r="C928" s="1" t="str">
        <f>B928&amp;" "&amp;F928</f>
        <v xml:space="preserve">Akhmedova </v>
      </c>
      <c r="D928" s="1" t="str">
        <f>Table5[[#This Row],[Column5]]&amp;" "&amp;Table5[[#This Row],[Column7]]&amp;" "</f>
        <v xml:space="preserve">Ms. Oksana </v>
      </c>
      <c r="G928" t="s">
        <v>4354</v>
      </c>
      <c r="I928" t="s">
        <v>4885</v>
      </c>
    </row>
    <row r="929" spans="1:10" x14ac:dyDescent="0.2">
      <c r="A929" s="1" t="s">
        <v>1444</v>
      </c>
      <c r="B929" s="1" t="s">
        <v>3236</v>
      </c>
      <c r="C929" s="1" t="str">
        <f>B929&amp;" "&amp;F929</f>
        <v xml:space="preserve">Tucker </v>
      </c>
      <c r="D929" s="1" t="str">
        <f>Table5[[#This Row],[Column5]]&amp;" "&amp;Table5[[#This Row],[Column7]]&amp;" "</f>
        <v xml:space="preserve">Ms. Rebecca </v>
      </c>
      <c r="E929" t="s">
        <v>4362</v>
      </c>
      <c r="G929" t="s">
        <v>4354</v>
      </c>
      <c r="I929" t="s">
        <v>4447</v>
      </c>
      <c r="J929" t="s">
        <v>4362</v>
      </c>
    </row>
    <row r="930" spans="1:10" x14ac:dyDescent="0.2">
      <c r="A930" s="1" t="s">
        <v>1443</v>
      </c>
      <c r="B930" s="1" t="s">
        <v>3237</v>
      </c>
      <c r="C930" s="1" t="str">
        <f>B930&amp;" "&amp;F930</f>
        <v xml:space="preserve">Gramelspacher </v>
      </c>
      <c r="D930" s="1" t="str">
        <f>Table5[[#This Row],[Column5]]&amp;" "&amp;Table5[[#This Row],[Column7]]&amp;" "</f>
        <v xml:space="preserve">Ms. Maria </v>
      </c>
      <c r="E930" t="s">
        <v>4378</v>
      </c>
      <c r="G930" t="s">
        <v>4354</v>
      </c>
      <c r="I930" t="s">
        <v>4739</v>
      </c>
      <c r="J930" t="s">
        <v>4378</v>
      </c>
    </row>
    <row r="931" spans="1:10" x14ac:dyDescent="0.2">
      <c r="A931" s="1" t="s">
        <v>1442</v>
      </c>
      <c r="B931" s="1" t="s">
        <v>3238</v>
      </c>
      <c r="C931" s="1" t="str">
        <f>B931&amp;" "&amp;F931</f>
        <v xml:space="preserve">Goldsmith </v>
      </c>
      <c r="D931" s="1" t="str">
        <f>Table5[[#This Row],[Column5]]&amp;" "&amp;Table5[[#This Row],[Column7]]&amp;" "</f>
        <v xml:space="preserve">Mrs. Lisa </v>
      </c>
      <c r="E931" t="s">
        <v>4403</v>
      </c>
      <c r="G931" t="s">
        <v>4700</v>
      </c>
      <c r="I931" t="s">
        <v>4704</v>
      </c>
      <c r="J931" t="s">
        <v>4403</v>
      </c>
    </row>
    <row r="932" spans="1:10" x14ac:dyDescent="0.2">
      <c r="A932" s="1" t="s">
        <v>1441</v>
      </c>
      <c r="B932" s="1" t="s">
        <v>3239</v>
      </c>
      <c r="C932" s="1" t="str">
        <f>B932&amp;" "&amp;F932</f>
        <v xml:space="preserve">Tranter </v>
      </c>
      <c r="D932" s="1" t="str">
        <f>Table5[[#This Row],[Column5]]&amp;" "&amp;Table5[[#This Row],[Column7]]&amp;" "</f>
        <v xml:space="preserve">Mr. Steve </v>
      </c>
      <c r="E932" t="s">
        <v>4806</v>
      </c>
      <c r="G932" t="s">
        <v>4355</v>
      </c>
      <c r="I932" t="s">
        <v>4886</v>
      </c>
      <c r="J932" t="s">
        <v>4806</v>
      </c>
    </row>
    <row r="933" spans="1:10" x14ac:dyDescent="0.2">
      <c r="A933" s="1" t="s">
        <v>1440</v>
      </c>
      <c r="B933" s="1" t="s">
        <v>3240</v>
      </c>
      <c r="C933" s="1" t="str">
        <f>B933&amp;" "&amp;F933</f>
        <v xml:space="preserve">Tu </v>
      </c>
      <c r="D933" s="1" t="str">
        <f>Table5[[#This Row],[Column5]]&amp;" "&amp;Table5[[#This Row],[Column7]]&amp;" "</f>
        <v xml:space="preserve">Mrs. Tiffany </v>
      </c>
      <c r="G933" t="s">
        <v>4700</v>
      </c>
      <c r="I933" t="s">
        <v>4793</v>
      </c>
    </row>
    <row r="934" spans="1:10" x14ac:dyDescent="0.2">
      <c r="A934" s="1" t="s">
        <v>1439</v>
      </c>
      <c r="B934" s="1" t="s">
        <v>3241</v>
      </c>
      <c r="C934" s="1" t="str">
        <f>B934&amp;" "&amp;F934</f>
        <v xml:space="preserve">Kaczka </v>
      </c>
      <c r="D934" s="1" t="str">
        <f>Table5[[#This Row],[Column5]]&amp;" "&amp;Table5[[#This Row],[Column7]]&amp;" "</f>
        <v xml:space="preserve">Mr. Greg </v>
      </c>
      <c r="G934" t="s">
        <v>4355</v>
      </c>
      <c r="I934" t="s">
        <v>4521</v>
      </c>
    </row>
    <row r="935" spans="1:10" x14ac:dyDescent="0.2">
      <c r="A935" s="1" t="s">
        <v>1438</v>
      </c>
      <c r="B935" s="1" t="s">
        <v>3242</v>
      </c>
      <c r="C935" s="1" t="str">
        <f>B935&amp;" "&amp;F935</f>
        <v xml:space="preserve">Hunter </v>
      </c>
      <c r="D935" s="1" t="str">
        <f>Table5[[#This Row],[Column5]]&amp;" "&amp;Table5[[#This Row],[Column7]]&amp;" "</f>
        <v xml:space="preserve">Mr. Dale </v>
      </c>
      <c r="G935" t="s">
        <v>4355</v>
      </c>
      <c r="I935" t="s">
        <v>4887</v>
      </c>
    </row>
    <row r="936" spans="1:10" x14ac:dyDescent="0.2">
      <c r="A936" s="1" t="s">
        <v>1437</v>
      </c>
      <c r="B936" s="1" t="s">
        <v>2398</v>
      </c>
      <c r="C936" s="1" t="str">
        <f>B936&amp;" "&amp;F936</f>
        <v xml:space="preserve">Moran </v>
      </c>
      <c r="D936" s="1" t="str">
        <f>Table5[[#This Row],[Column5]]&amp;" "&amp;Table5[[#This Row],[Column7]]&amp;" "</f>
        <v xml:space="preserve">Ms. Brittany </v>
      </c>
      <c r="E936" t="s">
        <v>4378</v>
      </c>
      <c r="G936" t="s">
        <v>4354</v>
      </c>
      <c r="I936" t="s">
        <v>4563</v>
      </c>
      <c r="J936" t="s">
        <v>4378</v>
      </c>
    </row>
    <row r="937" spans="1:10" x14ac:dyDescent="0.2">
      <c r="A937" s="1" t="s">
        <v>1436</v>
      </c>
      <c r="B937" s="1" t="s">
        <v>3243</v>
      </c>
      <c r="C937" s="1" t="str">
        <f>B937&amp;" "&amp;F937</f>
        <v xml:space="preserve">Ashby </v>
      </c>
      <c r="D937" s="1" t="str">
        <f>Table5[[#This Row],[Column5]]&amp;" "&amp;Table5[[#This Row],[Column7]]&amp;" "</f>
        <v xml:space="preserve">Mr. Robert </v>
      </c>
      <c r="E937" t="s">
        <v>4486</v>
      </c>
      <c r="G937" t="s">
        <v>4355</v>
      </c>
      <c r="I937" t="s">
        <v>4407</v>
      </c>
      <c r="J937" t="s">
        <v>4486</v>
      </c>
    </row>
    <row r="938" spans="1:10" x14ac:dyDescent="0.2">
      <c r="A938" s="1" t="s">
        <v>1435</v>
      </c>
      <c r="B938" s="1" t="s">
        <v>3244</v>
      </c>
      <c r="C938" s="1" t="str">
        <f>B938&amp;" "&amp;F938</f>
        <v xml:space="preserve">Ausen </v>
      </c>
      <c r="D938" s="1" t="str">
        <f>Table5[[#This Row],[Column5]]&amp;" "&amp;Table5[[#This Row],[Column7]]&amp;" "</f>
        <v xml:space="preserve">Mr. Cameron </v>
      </c>
      <c r="G938" t="s">
        <v>4355</v>
      </c>
      <c r="I938" t="s">
        <v>4423</v>
      </c>
    </row>
    <row r="939" spans="1:10" x14ac:dyDescent="0.2">
      <c r="A939" s="1" t="s">
        <v>1434</v>
      </c>
      <c r="B939" s="1" t="s">
        <v>3226</v>
      </c>
      <c r="C939" s="1" t="str">
        <f>B939&amp;" "&amp;F939</f>
        <v xml:space="preserve">Savage </v>
      </c>
      <c r="D939" s="1" t="str">
        <f>Table5[[#This Row],[Column5]]&amp;" "&amp;Table5[[#This Row],[Column7]]&amp;" "</f>
        <v xml:space="preserve">Mrs. Ulrike </v>
      </c>
      <c r="G939" t="s">
        <v>4700</v>
      </c>
      <c r="I939" t="s">
        <v>4888</v>
      </c>
    </row>
    <row r="940" spans="1:10" x14ac:dyDescent="0.2">
      <c r="A940" s="1" t="s">
        <v>1433</v>
      </c>
      <c r="B940" s="1" t="s">
        <v>3245</v>
      </c>
      <c r="C940" s="1" t="str">
        <f>B940&amp;" "&amp;F940</f>
        <v xml:space="preserve">O'Leary </v>
      </c>
      <c r="D940" s="1" t="str">
        <f>Table5[[#This Row],[Column5]]&amp;" "&amp;Table5[[#This Row],[Column7]]&amp;" "</f>
        <v xml:space="preserve">Ms. Katlyn </v>
      </c>
      <c r="E940" t="s">
        <v>4378</v>
      </c>
      <c r="G940" t="s">
        <v>4354</v>
      </c>
      <c r="I940" t="s">
        <v>4889</v>
      </c>
      <c r="J940" t="s">
        <v>4378</v>
      </c>
    </row>
    <row r="941" spans="1:10" x14ac:dyDescent="0.2">
      <c r="A941" s="1" t="s">
        <v>1432</v>
      </c>
      <c r="B941" s="1" t="s">
        <v>3246</v>
      </c>
      <c r="C941" s="1" t="str">
        <f>B941&amp;" "&amp;F941</f>
        <v xml:space="preserve">Scoville </v>
      </c>
      <c r="D941" s="1" t="str">
        <f>Table5[[#This Row],[Column5]]&amp;" "&amp;Table5[[#This Row],[Column7]]&amp;" "</f>
        <v xml:space="preserve">Mr. Morgan </v>
      </c>
      <c r="E941" t="s">
        <v>4362</v>
      </c>
      <c r="G941" t="s">
        <v>4355</v>
      </c>
      <c r="I941" t="s">
        <v>3679</v>
      </c>
      <c r="J941" t="s">
        <v>4362</v>
      </c>
    </row>
    <row r="942" spans="1:10" x14ac:dyDescent="0.2">
      <c r="A942" s="1" t="s">
        <v>1431</v>
      </c>
      <c r="B942" s="1" t="s">
        <v>3247</v>
      </c>
      <c r="C942" s="1" t="str">
        <f>B942&amp;" "&amp;F942</f>
        <v xml:space="preserve">Kaus </v>
      </c>
      <c r="D942" s="1" t="str">
        <f>Table5[[#This Row],[Column5]]&amp;" "&amp;Table5[[#This Row],[Column7]]&amp;" "</f>
        <v xml:space="preserve">Mr. Peter </v>
      </c>
      <c r="G942" t="s">
        <v>4355</v>
      </c>
      <c r="I942" t="s">
        <v>4565</v>
      </c>
    </row>
    <row r="943" spans="1:10" x14ac:dyDescent="0.2">
      <c r="A943" s="1" t="s">
        <v>1430</v>
      </c>
      <c r="B943" s="1" t="s">
        <v>3248</v>
      </c>
      <c r="C943" s="1" t="str">
        <f>B943&amp;" "&amp;F943</f>
        <v xml:space="preserve">Rainey </v>
      </c>
      <c r="D943" s="1" t="str">
        <f>Table5[[#This Row],[Column5]]&amp;" "&amp;Table5[[#This Row],[Column7]]&amp;" "</f>
        <v xml:space="preserve">Ms. Chandler </v>
      </c>
      <c r="G943" t="s">
        <v>4354</v>
      </c>
      <c r="I943" t="s">
        <v>3899</v>
      </c>
    </row>
    <row r="944" spans="1:10" x14ac:dyDescent="0.2">
      <c r="A944" s="1" t="s">
        <v>1429</v>
      </c>
      <c r="B944" s="1" t="s">
        <v>3249</v>
      </c>
      <c r="C944" s="1" t="str">
        <f>B944&amp;" "&amp;F944</f>
        <v xml:space="preserve">Rasch </v>
      </c>
      <c r="D944" s="1" t="str">
        <f>Table5[[#This Row],[Column5]]&amp;" "&amp;Table5[[#This Row],[Column7]]&amp;" "</f>
        <v xml:space="preserve">Ms. Silvana </v>
      </c>
      <c r="E944" t="s">
        <v>4375</v>
      </c>
      <c r="G944" t="s">
        <v>4354</v>
      </c>
      <c r="I944" t="s">
        <v>4890</v>
      </c>
      <c r="J944" t="s">
        <v>4375</v>
      </c>
    </row>
    <row r="945" spans="1:10" x14ac:dyDescent="0.2">
      <c r="A945" s="1" t="s">
        <v>1428</v>
      </c>
      <c r="B945" s="1" t="s">
        <v>3250</v>
      </c>
      <c r="C945" s="1" t="str">
        <f>B945&amp;" "&amp;F945</f>
        <v xml:space="preserve">Plunkett </v>
      </c>
      <c r="D945" s="1" t="str">
        <f>Table5[[#This Row],[Column5]]&amp;" "&amp;Table5[[#This Row],[Column7]]&amp;" "</f>
        <v xml:space="preserve">Ms. Natty </v>
      </c>
      <c r="G945" t="s">
        <v>4354</v>
      </c>
      <c r="I945" t="s">
        <v>4891</v>
      </c>
    </row>
    <row r="946" spans="1:10" x14ac:dyDescent="0.2">
      <c r="A946" s="1" t="s">
        <v>1427</v>
      </c>
      <c r="B946" s="1" t="s">
        <v>2755</v>
      </c>
      <c r="C946" s="1" t="str">
        <f>B946&amp;" "&amp;F946</f>
        <v xml:space="preserve">Murphy </v>
      </c>
      <c r="D946" s="1" t="str">
        <f>Table5[[#This Row],[Column5]]&amp;" "&amp;Table5[[#This Row],[Column7]]&amp;" "</f>
        <v xml:space="preserve">Mr. Nicholas </v>
      </c>
      <c r="E946" t="s">
        <v>4509</v>
      </c>
      <c r="G946" t="s">
        <v>4355</v>
      </c>
      <c r="I946" t="s">
        <v>4452</v>
      </c>
      <c r="J946" t="s">
        <v>4509</v>
      </c>
    </row>
    <row r="947" spans="1:10" x14ac:dyDescent="0.2">
      <c r="A947" s="1" t="s">
        <v>1426</v>
      </c>
      <c r="B947" s="1" t="s">
        <v>3251</v>
      </c>
      <c r="C947" s="1" t="str">
        <f>B947&amp;" "&amp;F947</f>
        <v xml:space="preserve">Gusmer </v>
      </c>
      <c r="D947" s="1" t="str">
        <f>Table5[[#This Row],[Column5]]&amp;" "&amp;Table5[[#This Row],[Column7]]&amp;" "</f>
        <v xml:space="preserve">Ms. Rebecca </v>
      </c>
      <c r="G947" t="s">
        <v>4354</v>
      </c>
      <c r="I947" t="s">
        <v>4447</v>
      </c>
    </row>
    <row r="948" spans="1:10" x14ac:dyDescent="0.2">
      <c r="A948" s="1" t="s">
        <v>1425</v>
      </c>
      <c r="B948" s="1" t="s">
        <v>3252</v>
      </c>
      <c r="C948" s="1" t="str">
        <f>B948&amp;" "&amp;F948</f>
        <v xml:space="preserve">Loftus </v>
      </c>
      <c r="D948" s="1" t="str">
        <f>Table5[[#This Row],[Column5]]&amp;" "&amp;Table5[[#This Row],[Column7]]&amp;" "</f>
        <v xml:space="preserve">Mr. John </v>
      </c>
      <c r="G948" t="s">
        <v>4355</v>
      </c>
      <c r="I948" t="s">
        <v>4382</v>
      </c>
    </row>
    <row r="949" spans="1:10" x14ac:dyDescent="0.2">
      <c r="A949" s="1" t="s">
        <v>1424</v>
      </c>
      <c r="B949" s="1" t="s">
        <v>2950</v>
      </c>
      <c r="C949" s="1" t="str">
        <f>B949&amp;" "&amp;F949</f>
        <v xml:space="preserve">Scott </v>
      </c>
      <c r="D949" s="1" t="str">
        <f>Table5[[#This Row],[Column5]]&amp;" "&amp;Table5[[#This Row],[Column7]]&amp;" "</f>
        <v xml:space="preserve">Mr. Antony </v>
      </c>
      <c r="E949" t="s">
        <v>4731</v>
      </c>
      <c r="G949" t="s">
        <v>4355</v>
      </c>
      <c r="I949" t="s">
        <v>4892</v>
      </c>
      <c r="J949" t="s">
        <v>4731</v>
      </c>
    </row>
    <row r="950" spans="1:10" x14ac:dyDescent="0.2">
      <c r="A950" s="1" t="s">
        <v>1423</v>
      </c>
      <c r="B950" s="1" t="s">
        <v>3253</v>
      </c>
      <c r="C950" s="1" t="str">
        <f>B950&amp;" "&amp;F950</f>
        <v xml:space="preserve">Alvarez </v>
      </c>
      <c r="D950" s="1" t="str">
        <f>Table5[[#This Row],[Column5]]&amp;" "&amp;Table5[[#This Row],[Column7]]&amp;" "</f>
        <v xml:space="preserve">Mr. Eric </v>
      </c>
      <c r="G950" t="s">
        <v>4355</v>
      </c>
      <c r="I950" t="s">
        <v>4387</v>
      </c>
    </row>
    <row r="951" spans="1:10" x14ac:dyDescent="0.2">
      <c r="A951" s="1" t="s">
        <v>1422</v>
      </c>
      <c r="B951" s="1" t="s">
        <v>3254</v>
      </c>
      <c r="C951" s="1" t="str">
        <f>B951&amp;" "&amp;F951</f>
        <v xml:space="preserve">Petersson </v>
      </c>
      <c r="D951" s="1" t="str">
        <f>Table5[[#This Row],[Column5]]&amp;" "&amp;Table5[[#This Row],[Column7]]&amp;" "</f>
        <v xml:space="preserve">Mr. Erik </v>
      </c>
      <c r="G951" t="s">
        <v>4355</v>
      </c>
      <c r="I951" t="s">
        <v>4552</v>
      </c>
    </row>
    <row r="952" spans="1:10" x14ac:dyDescent="0.2">
      <c r="A952" s="1" t="s">
        <v>1421</v>
      </c>
      <c r="B952" s="1" t="s">
        <v>3255</v>
      </c>
      <c r="C952" s="1" t="str">
        <f>B952&amp;" "&amp;F952</f>
        <v xml:space="preserve">Liaw </v>
      </c>
      <c r="D952" s="1" t="str">
        <f>Table5[[#This Row],[Column5]]&amp;" "&amp;Table5[[#This Row],[Column7]]&amp;" "</f>
        <v xml:space="preserve">Mr. Matthew </v>
      </c>
      <c r="E952" t="s">
        <v>4509</v>
      </c>
      <c r="G952" t="s">
        <v>4355</v>
      </c>
      <c r="I952" t="s">
        <v>4356</v>
      </c>
      <c r="J952" t="s">
        <v>4509</v>
      </c>
    </row>
    <row r="953" spans="1:10" x14ac:dyDescent="0.2">
      <c r="A953" s="1" t="s">
        <v>1420</v>
      </c>
      <c r="B953" s="1" t="s">
        <v>3256</v>
      </c>
      <c r="C953" s="1" t="str">
        <f>B953&amp;" "&amp;F953</f>
        <v xml:space="preserve">Tripaldi </v>
      </c>
      <c r="D953" s="1" t="str">
        <f>Table5[[#This Row],[Column5]]&amp;" "&amp;Table5[[#This Row],[Column7]]&amp;" "</f>
        <v xml:space="preserve">Ms. Cassandra </v>
      </c>
      <c r="G953" t="s">
        <v>4354</v>
      </c>
      <c r="I953" t="s">
        <v>4893</v>
      </c>
    </row>
    <row r="954" spans="1:10" x14ac:dyDescent="0.2">
      <c r="A954" s="1" t="s">
        <v>1419</v>
      </c>
      <c r="B954" s="1" t="s">
        <v>2709</v>
      </c>
      <c r="C954" s="1" t="str">
        <f>B954&amp;" "&amp;F954</f>
        <v xml:space="preserve">Kelley </v>
      </c>
      <c r="D954" s="1" t="str">
        <f>Table5[[#This Row],[Column5]]&amp;" "&amp;Table5[[#This Row],[Column7]]&amp;" "</f>
        <v xml:space="preserve">Ms. Rosemary </v>
      </c>
      <c r="E954" t="s">
        <v>4385</v>
      </c>
      <c r="G954" t="s">
        <v>4354</v>
      </c>
      <c r="I954" t="s">
        <v>4820</v>
      </c>
      <c r="J954" t="s">
        <v>4385</v>
      </c>
    </row>
    <row r="955" spans="1:10" x14ac:dyDescent="0.2">
      <c r="A955" s="1" t="s">
        <v>1418</v>
      </c>
      <c r="B955" s="1" t="s">
        <v>3257</v>
      </c>
      <c r="C955" s="1" t="str">
        <f>B955&amp;" "&amp;F955</f>
        <v xml:space="preserve">Endara </v>
      </c>
      <c r="D955" s="1" t="str">
        <f>Table5[[#This Row],[Column5]]&amp;" "&amp;Table5[[#This Row],[Column7]]&amp;" "</f>
        <v xml:space="preserve">Ms. Carrie </v>
      </c>
      <c r="E955" t="s">
        <v>4378</v>
      </c>
      <c r="G955" t="s">
        <v>4354</v>
      </c>
      <c r="I955" t="s">
        <v>4570</v>
      </c>
      <c r="J955" t="s">
        <v>4378</v>
      </c>
    </row>
    <row r="956" spans="1:10" x14ac:dyDescent="0.2">
      <c r="A956" s="1" t="s">
        <v>1417</v>
      </c>
      <c r="B956" s="1" t="s">
        <v>3258</v>
      </c>
      <c r="C956" s="1" t="str">
        <f>B956&amp;" "&amp;F956</f>
        <v xml:space="preserve">Valle </v>
      </c>
      <c r="D956" s="1" t="str">
        <f>Table5[[#This Row],[Column5]]&amp;" "&amp;Table5[[#This Row],[Column7]]&amp;" "</f>
        <v xml:space="preserve">Mr. Gerardo </v>
      </c>
      <c r="E956" t="s">
        <v>4381</v>
      </c>
      <c r="G956" t="s">
        <v>4355</v>
      </c>
      <c r="I956" t="s">
        <v>4894</v>
      </c>
      <c r="J956" t="s">
        <v>4381</v>
      </c>
    </row>
    <row r="957" spans="1:10" x14ac:dyDescent="0.2">
      <c r="A957" s="1" t="s">
        <v>1416</v>
      </c>
      <c r="B957" s="1" t="s">
        <v>3259</v>
      </c>
      <c r="C957" s="1" t="str">
        <f>B957&amp;" "&amp;F957</f>
        <v xml:space="preserve">Germain </v>
      </c>
      <c r="D957" s="1" t="str">
        <f>Table5[[#This Row],[Column5]]&amp;" "&amp;Table5[[#This Row],[Column7]]&amp;" "</f>
        <v xml:space="preserve">Mr. Matthew </v>
      </c>
      <c r="E957" t="s">
        <v>4364</v>
      </c>
      <c r="G957" t="s">
        <v>4355</v>
      </c>
      <c r="I957" t="s">
        <v>4356</v>
      </c>
      <c r="J957" t="s">
        <v>4364</v>
      </c>
    </row>
    <row r="958" spans="1:10" x14ac:dyDescent="0.2">
      <c r="A958" s="1" t="s">
        <v>1415</v>
      </c>
      <c r="B958" s="1" t="s">
        <v>3260</v>
      </c>
      <c r="C958" s="1" t="str">
        <f>B958&amp;" "&amp;F958</f>
        <v xml:space="preserve">Finecey </v>
      </c>
      <c r="D958" s="1" t="str">
        <f>Table5[[#This Row],[Column5]]&amp;" "&amp;Table5[[#This Row],[Column7]]&amp;" "</f>
        <v xml:space="preserve">Mrs. Meghan </v>
      </c>
      <c r="E958" t="s">
        <v>4418</v>
      </c>
      <c r="G958" t="s">
        <v>4700</v>
      </c>
      <c r="I958" t="s">
        <v>4895</v>
      </c>
      <c r="J958" t="s">
        <v>4418</v>
      </c>
    </row>
    <row r="959" spans="1:10" x14ac:dyDescent="0.2">
      <c r="A959" s="1" t="s">
        <v>1414</v>
      </c>
      <c r="B959" s="1" t="s">
        <v>3206</v>
      </c>
      <c r="C959" s="1" t="str">
        <f>B959&amp;" "&amp;F959</f>
        <v xml:space="preserve">Mendoza </v>
      </c>
      <c r="D959" s="1" t="str">
        <f>Table5[[#This Row],[Column5]]&amp;" "&amp;Table5[[#This Row],[Column7]]&amp;" "</f>
        <v xml:space="preserve">Mr. Eric </v>
      </c>
      <c r="G959" t="s">
        <v>4355</v>
      </c>
      <c r="I959" t="s">
        <v>4387</v>
      </c>
    </row>
    <row r="960" spans="1:10" x14ac:dyDescent="0.2">
      <c r="A960" s="1" t="s">
        <v>1413</v>
      </c>
      <c r="B960" s="1" t="s">
        <v>3261</v>
      </c>
      <c r="C960" s="1" t="str">
        <f>B960&amp;" "&amp;F960</f>
        <v xml:space="preserve">Roe </v>
      </c>
      <c r="D960" s="1" t="str">
        <f>Table5[[#This Row],[Column5]]&amp;" "&amp;Table5[[#This Row],[Column7]]&amp;" "</f>
        <v xml:space="preserve">Ms. Lisa </v>
      </c>
      <c r="E960" t="s">
        <v>4416</v>
      </c>
      <c r="G960" t="s">
        <v>4354</v>
      </c>
      <c r="I960" t="s">
        <v>4704</v>
      </c>
      <c r="J960" t="s">
        <v>4416</v>
      </c>
    </row>
    <row r="961" spans="1:10" x14ac:dyDescent="0.2">
      <c r="A961" s="1" t="s">
        <v>1412</v>
      </c>
      <c r="B961" s="1" t="s">
        <v>3262</v>
      </c>
      <c r="C961" s="1" t="str">
        <f>B961&amp;" "&amp;F961</f>
        <v xml:space="preserve">Webb </v>
      </c>
      <c r="D961" s="1" t="str">
        <f>Table5[[#This Row],[Column5]]&amp;" "&amp;Table5[[#This Row],[Column7]]&amp;" "</f>
        <v xml:space="preserve">Mrs. Jane </v>
      </c>
      <c r="E961" t="s">
        <v>4364</v>
      </c>
      <c r="G961" t="s">
        <v>4700</v>
      </c>
      <c r="I961" t="s">
        <v>4896</v>
      </c>
      <c r="J961" t="s">
        <v>4364</v>
      </c>
    </row>
    <row r="962" spans="1:10" x14ac:dyDescent="0.2">
      <c r="A962" s="1" t="s">
        <v>1411</v>
      </c>
      <c r="B962" s="1" t="s">
        <v>3263</v>
      </c>
      <c r="C962" s="1" t="str">
        <f>B962&amp;" "&amp;F962</f>
        <v xml:space="preserve">Stocker </v>
      </c>
      <c r="D962" s="1" t="str">
        <f>Table5[[#This Row],[Column5]]&amp;" "&amp;Table5[[#This Row],[Column7]]&amp;" "</f>
        <v xml:space="preserve">Ms. Allison </v>
      </c>
      <c r="E962" t="s">
        <v>4403</v>
      </c>
      <c r="G962" t="s">
        <v>4354</v>
      </c>
      <c r="I962" t="s">
        <v>4557</v>
      </c>
      <c r="J962" t="s">
        <v>4403</v>
      </c>
    </row>
    <row r="963" spans="1:10" x14ac:dyDescent="0.2">
      <c r="A963" s="1" t="s">
        <v>1410</v>
      </c>
      <c r="B963" s="1" t="s">
        <v>3264</v>
      </c>
      <c r="C963" s="1" t="str">
        <f>B963&amp;" "&amp;F963</f>
        <v xml:space="preserve">Jacobson </v>
      </c>
      <c r="D963" s="1" t="str">
        <f>Table5[[#This Row],[Column5]]&amp;" "&amp;Table5[[#This Row],[Column7]]&amp;" "</f>
        <v xml:space="preserve">Mrs. Sarah </v>
      </c>
      <c r="E963" t="s">
        <v>4542</v>
      </c>
      <c r="G963" t="s">
        <v>4700</v>
      </c>
      <c r="I963" t="s">
        <v>4530</v>
      </c>
      <c r="J963" t="s">
        <v>4542</v>
      </c>
    </row>
    <row r="964" spans="1:10" x14ac:dyDescent="0.2">
      <c r="A964" s="1" t="s">
        <v>1409</v>
      </c>
      <c r="B964" s="1" t="s">
        <v>2670</v>
      </c>
      <c r="C964" s="1" t="str">
        <f>B964&amp;" "&amp;F964</f>
        <v xml:space="preserve">Shaw </v>
      </c>
      <c r="D964" s="1" t="str">
        <f>Table5[[#This Row],[Column5]]&amp;" "&amp;Table5[[#This Row],[Column7]]&amp;" "</f>
        <v xml:space="preserve">Mr. Philip </v>
      </c>
      <c r="E964" t="s">
        <v>4466</v>
      </c>
      <c r="G964" t="s">
        <v>4355</v>
      </c>
      <c r="I964" t="s">
        <v>4445</v>
      </c>
      <c r="J964" t="s">
        <v>4466</v>
      </c>
    </row>
    <row r="965" spans="1:10" x14ac:dyDescent="0.2">
      <c r="A965" s="1" t="s">
        <v>1408</v>
      </c>
      <c r="B965" s="1" t="s">
        <v>3265</v>
      </c>
      <c r="C965" s="1" t="str">
        <f>B965&amp;" "&amp;F965</f>
        <v xml:space="preserve">Goodwin </v>
      </c>
      <c r="D965" s="1" t="str">
        <f>Table5[[#This Row],[Column5]]&amp;" "&amp;Table5[[#This Row],[Column7]]&amp;" "</f>
        <v xml:space="preserve">Ms. Jillian </v>
      </c>
      <c r="E965" t="s">
        <v>4378</v>
      </c>
      <c r="G965" t="s">
        <v>4354</v>
      </c>
      <c r="I965" t="s">
        <v>4897</v>
      </c>
      <c r="J965" t="s">
        <v>4378</v>
      </c>
    </row>
    <row r="966" spans="1:10" x14ac:dyDescent="0.2">
      <c r="A966" s="1" t="s">
        <v>1407</v>
      </c>
      <c r="B966" s="1" t="s">
        <v>3266</v>
      </c>
      <c r="C966" s="1" t="str">
        <f>B966&amp;" "&amp;F966</f>
        <v xml:space="preserve">Brock </v>
      </c>
      <c r="D966" s="1" t="str">
        <f>Table5[[#This Row],[Column5]]&amp;" "&amp;Table5[[#This Row],[Column7]]&amp;" "</f>
        <v xml:space="preserve">Mrs. Laura </v>
      </c>
      <c r="E966" t="s">
        <v>4357</v>
      </c>
      <c r="G966" t="s">
        <v>4700</v>
      </c>
      <c r="I966" t="s">
        <v>4720</v>
      </c>
      <c r="J966" t="s">
        <v>4357</v>
      </c>
    </row>
    <row r="967" spans="1:10" x14ac:dyDescent="0.2">
      <c r="A967" s="1" t="s">
        <v>1406</v>
      </c>
      <c r="B967" s="1" t="s">
        <v>3267</v>
      </c>
      <c r="C967" s="1" t="str">
        <f>B967&amp;" "&amp;F967</f>
        <v xml:space="preserve">Papp </v>
      </c>
      <c r="D967" s="1" t="str">
        <f>Table5[[#This Row],[Column5]]&amp;" "&amp;Table5[[#This Row],[Column7]]&amp;" "</f>
        <v xml:space="preserve">Ms. Megan </v>
      </c>
      <c r="E967" t="s">
        <v>4542</v>
      </c>
      <c r="G967" t="s">
        <v>4354</v>
      </c>
      <c r="I967" t="s">
        <v>4428</v>
      </c>
      <c r="J967" t="s">
        <v>4542</v>
      </c>
    </row>
    <row r="968" spans="1:10" x14ac:dyDescent="0.2">
      <c r="A968" s="1" t="s">
        <v>1405</v>
      </c>
      <c r="B968" s="1" t="s">
        <v>3268</v>
      </c>
      <c r="C968" s="1" t="str">
        <f>B968&amp;" "&amp;F968</f>
        <v xml:space="preserve">Siragusa </v>
      </c>
      <c r="D968" s="1" t="str">
        <f>Table5[[#This Row],[Column5]]&amp;" "&amp;Table5[[#This Row],[Column7]]&amp;" "</f>
        <v xml:space="preserve">Ms. Shannon </v>
      </c>
      <c r="E968" t="s">
        <v>4395</v>
      </c>
      <c r="G968" t="s">
        <v>4354</v>
      </c>
      <c r="I968" t="s">
        <v>4803</v>
      </c>
      <c r="J968" t="s">
        <v>4395</v>
      </c>
    </row>
    <row r="969" spans="1:10" x14ac:dyDescent="0.2">
      <c r="A969" s="1" t="s">
        <v>1404</v>
      </c>
      <c r="B969" s="1" t="s">
        <v>3269</v>
      </c>
      <c r="C969" s="1" t="str">
        <f>B969&amp;" "&amp;F969</f>
        <v xml:space="preserve">Pizarro </v>
      </c>
      <c r="D969" s="1" t="str">
        <f>Table5[[#This Row],[Column5]]&amp;" "&amp;Table5[[#This Row],[Column7]]&amp;" "</f>
        <v xml:space="preserve">Ms. Rachelle </v>
      </c>
      <c r="E969" t="s">
        <v>4403</v>
      </c>
      <c r="G969" t="s">
        <v>4354</v>
      </c>
      <c r="I969" t="s">
        <v>4898</v>
      </c>
      <c r="J969" t="s">
        <v>4403</v>
      </c>
    </row>
    <row r="970" spans="1:10" x14ac:dyDescent="0.2">
      <c r="A970" s="1" t="s">
        <v>1403</v>
      </c>
      <c r="B970" s="1" t="s">
        <v>3270</v>
      </c>
      <c r="C970" s="1" t="str">
        <f>B970&amp;" "&amp;F970</f>
        <v xml:space="preserve">Strange </v>
      </c>
      <c r="D970" s="1" t="str">
        <f>Table5[[#This Row],[Column5]]&amp;" "&amp;Table5[[#This Row],[Column7]]&amp;" "</f>
        <v xml:space="preserve">Mr. Casey </v>
      </c>
      <c r="G970" t="s">
        <v>4355</v>
      </c>
      <c r="I970" t="s">
        <v>3745</v>
      </c>
    </row>
    <row r="971" spans="1:10" x14ac:dyDescent="0.2">
      <c r="A971" s="1" t="s">
        <v>1402</v>
      </c>
      <c r="B971" s="1" t="s">
        <v>3271</v>
      </c>
      <c r="C971" s="1" t="str">
        <f>B971&amp;" "&amp;F971</f>
        <v xml:space="preserve">Eidinger </v>
      </c>
      <c r="D971" s="1" t="str">
        <f>Table5[[#This Row],[Column5]]&amp;" "&amp;Table5[[#This Row],[Column7]]&amp;" "</f>
        <v xml:space="preserve">Ms. Jessica </v>
      </c>
      <c r="E971" t="s">
        <v>4412</v>
      </c>
      <c r="G971" t="s">
        <v>4354</v>
      </c>
      <c r="I971" t="s">
        <v>4456</v>
      </c>
      <c r="J971" t="s">
        <v>4412</v>
      </c>
    </row>
    <row r="972" spans="1:10" x14ac:dyDescent="0.2">
      <c r="A972" s="1" t="s">
        <v>1401</v>
      </c>
      <c r="B972" s="1" t="s">
        <v>3272</v>
      </c>
      <c r="C972" s="1" t="str">
        <f>B972&amp;" "&amp;F972</f>
        <v xml:space="preserve">Ginsburg </v>
      </c>
      <c r="D972" s="1" t="str">
        <f>Table5[[#This Row],[Column5]]&amp;" "&amp;Table5[[#This Row],[Column7]]&amp;" "</f>
        <v xml:space="preserve">Mr. Brandon </v>
      </c>
      <c r="E972" t="s">
        <v>4527</v>
      </c>
      <c r="G972" t="s">
        <v>4355</v>
      </c>
      <c r="I972" t="s">
        <v>2794</v>
      </c>
      <c r="J972" t="s">
        <v>4527</v>
      </c>
    </row>
    <row r="973" spans="1:10" x14ac:dyDescent="0.2">
      <c r="A973" s="1" t="s">
        <v>1400</v>
      </c>
      <c r="B973" s="1" t="s">
        <v>3273</v>
      </c>
      <c r="C973" s="1" t="str">
        <f>B973&amp;" "&amp;F973</f>
        <v xml:space="preserve">Truex </v>
      </c>
      <c r="D973" s="1" t="str">
        <f>Table5[[#This Row],[Column5]]&amp;" "&amp;Table5[[#This Row],[Column7]]&amp;" "</f>
        <v xml:space="preserve">Ms. Melissa </v>
      </c>
      <c r="G973" t="s">
        <v>4354</v>
      </c>
      <c r="I973" t="s">
        <v>4413</v>
      </c>
    </row>
    <row r="974" spans="1:10" x14ac:dyDescent="0.2">
      <c r="A974" s="1" t="s">
        <v>1399</v>
      </c>
      <c r="B974" s="1" t="s">
        <v>3274</v>
      </c>
      <c r="C974" s="1" t="str">
        <f>B974&amp;" "&amp;F974</f>
        <v xml:space="preserve">Higgins </v>
      </c>
      <c r="D974" s="1" t="str">
        <f>Table5[[#This Row],[Column5]]&amp;" "&amp;Table5[[#This Row],[Column7]]&amp;" "</f>
        <v xml:space="preserve">Ms. Danielle </v>
      </c>
      <c r="E974" t="s">
        <v>4458</v>
      </c>
      <c r="G974" t="s">
        <v>4354</v>
      </c>
      <c r="I974" t="s">
        <v>4439</v>
      </c>
      <c r="J974" t="s">
        <v>4458</v>
      </c>
    </row>
    <row r="975" spans="1:10" x14ac:dyDescent="0.2">
      <c r="A975" s="1" t="s">
        <v>1398</v>
      </c>
      <c r="B975" s="1" t="s">
        <v>3275</v>
      </c>
      <c r="C975" s="1" t="str">
        <f>B975&amp;" "&amp;F975</f>
        <v xml:space="preserve">McCurdy </v>
      </c>
      <c r="D975" s="1" t="str">
        <f>Table5[[#This Row],[Column5]]&amp;" "&amp;Table5[[#This Row],[Column7]]&amp;" "</f>
        <v xml:space="preserve">Mr. Matthew </v>
      </c>
      <c r="G975" t="s">
        <v>4355</v>
      </c>
      <c r="I975" t="s">
        <v>4356</v>
      </c>
    </row>
    <row r="976" spans="1:10" x14ac:dyDescent="0.2">
      <c r="A976" s="1" t="s">
        <v>1397</v>
      </c>
      <c r="B976" s="1" t="s">
        <v>3095</v>
      </c>
      <c r="C976" s="1" t="str">
        <f>B976&amp;" "&amp;F976</f>
        <v xml:space="preserve">Hughes </v>
      </c>
      <c r="D976" s="1" t="str">
        <f>Table5[[#This Row],[Column5]]&amp;" "&amp;Table5[[#This Row],[Column7]]&amp;" "</f>
        <v xml:space="preserve">Mrs. Bettina </v>
      </c>
      <c r="G976" t="s">
        <v>4700</v>
      </c>
      <c r="I976" t="s">
        <v>4899</v>
      </c>
    </row>
    <row r="977" spans="1:10" x14ac:dyDescent="0.2">
      <c r="A977" s="1" t="s">
        <v>1396</v>
      </c>
      <c r="B977" s="1" t="s">
        <v>3276</v>
      </c>
      <c r="C977" s="1" t="str">
        <f>B977&amp;" "&amp;F977</f>
        <v xml:space="preserve">Varner </v>
      </c>
      <c r="D977" s="1" t="str">
        <f>Table5[[#This Row],[Column5]]&amp;" "&amp;Table5[[#This Row],[Column7]]&amp;" "</f>
        <v xml:space="preserve">Mr. Alexander </v>
      </c>
      <c r="G977" t="s">
        <v>4355</v>
      </c>
      <c r="I977" t="s">
        <v>4006</v>
      </c>
    </row>
    <row r="978" spans="1:10" x14ac:dyDescent="0.2">
      <c r="A978" s="1" t="s">
        <v>1395</v>
      </c>
      <c r="B978" s="1" t="s">
        <v>3277</v>
      </c>
      <c r="C978" s="1" t="str">
        <f>B978&amp;" "&amp;F978</f>
        <v xml:space="preserve">Dahmen </v>
      </c>
      <c r="D978" s="1" t="str">
        <f>Table5[[#This Row],[Column5]]&amp;" "&amp;Table5[[#This Row],[Column7]]&amp;" "</f>
        <v xml:space="preserve">Mrs. Holli </v>
      </c>
      <c r="G978" t="s">
        <v>4700</v>
      </c>
      <c r="I978" t="s">
        <v>4900</v>
      </c>
    </row>
    <row r="979" spans="1:10" x14ac:dyDescent="0.2">
      <c r="A979" s="1" t="s">
        <v>1394</v>
      </c>
      <c r="B979" s="1" t="s">
        <v>2838</v>
      </c>
      <c r="C979" s="1" t="str">
        <f>B979&amp;" "&amp;F979</f>
        <v xml:space="preserve">Young </v>
      </c>
      <c r="D979" s="1" t="str">
        <f>Table5[[#This Row],[Column5]]&amp;" "&amp;Table5[[#This Row],[Column7]]&amp;" "</f>
        <v xml:space="preserve">Mrs. Heather </v>
      </c>
      <c r="E979" t="s">
        <v>4385</v>
      </c>
      <c r="G979" t="s">
        <v>4700</v>
      </c>
      <c r="I979" t="s">
        <v>4534</v>
      </c>
      <c r="J979" t="s">
        <v>4385</v>
      </c>
    </row>
    <row r="980" spans="1:10" x14ac:dyDescent="0.2">
      <c r="A980" s="1" t="s">
        <v>1393</v>
      </c>
      <c r="B980" s="1" t="s">
        <v>3278</v>
      </c>
      <c r="C980" s="1" t="str">
        <f>B980&amp;" "&amp;F980</f>
        <v xml:space="preserve">Fraser </v>
      </c>
      <c r="D980" s="1" t="str">
        <f>Table5[[#This Row],[Column5]]&amp;" "&amp;Table5[[#This Row],[Column7]]&amp;" "</f>
        <v xml:space="preserve">Mr. Kyle </v>
      </c>
      <c r="G980" t="s">
        <v>4355</v>
      </c>
      <c r="I980" t="s">
        <v>4273</v>
      </c>
    </row>
    <row r="981" spans="1:10" x14ac:dyDescent="0.2">
      <c r="A981" s="1" t="s">
        <v>1392</v>
      </c>
      <c r="B981" s="1" t="s">
        <v>3279</v>
      </c>
      <c r="C981" s="1" t="str">
        <f>B981&amp;" "&amp;F981</f>
        <v xml:space="preserve">Deeg </v>
      </c>
      <c r="D981" s="1" t="str">
        <f>Table5[[#This Row],[Column5]]&amp;" "&amp;Table5[[#This Row],[Column7]]&amp;" "</f>
        <v xml:space="preserve">Mr. Thomas </v>
      </c>
      <c r="E981" t="s">
        <v>4466</v>
      </c>
      <c r="G981" t="s">
        <v>4355</v>
      </c>
      <c r="I981" t="s">
        <v>3215</v>
      </c>
      <c r="J981" t="s">
        <v>4466</v>
      </c>
    </row>
    <row r="982" spans="1:10" x14ac:dyDescent="0.2">
      <c r="A982" s="1" t="s">
        <v>1391</v>
      </c>
      <c r="B982" s="1" t="s">
        <v>3280</v>
      </c>
      <c r="C982" s="1" t="str">
        <f>B982&amp;" "&amp;F982</f>
        <v xml:space="preserve">Robertson </v>
      </c>
      <c r="D982" s="1" t="str">
        <f>Table5[[#This Row],[Column5]]&amp;" "&amp;Table5[[#This Row],[Column7]]&amp;" "</f>
        <v xml:space="preserve">Mr. Chris </v>
      </c>
      <c r="G982" t="s">
        <v>4355</v>
      </c>
      <c r="I982" t="s">
        <v>4554</v>
      </c>
    </row>
    <row r="983" spans="1:10" x14ac:dyDescent="0.2">
      <c r="A983" s="1" t="s">
        <v>1390</v>
      </c>
      <c r="B983" s="1" t="s">
        <v>3281</v>
      </c>
      <c r="C983" s="1" t="str">
        <f>B983&amp;" "&amp;F983</f>
        <v xml:space="preserve">Peck </v>
      </c>
      <c r="D983" s="1" t="str">
        <f>Table5[[#This Row],[Column5]]&amp;" "&amp;Table5[[#This Row],[Column7]]&amp;" "</f>
        <v xml:space="preserve">Mr. Graham </v>
      </c>
      <c r="G983" t="s">
        <v>4355</v>
      </c>
      <c r="I983" t="s">
        <v>2751</v>
      </c>
    </row>
    <row r="984" spans="1:10" x14ac:dyDescent="0.2">
      <c r="A984" s="1" t="s">
        <v>1389</v>
      </c>
      <c r="B984" s="1" t="s">
        <v>3282</v>
      </c>
      <c r="C984" s="1" t="str">
        <f>B984&amp;" "&amp;F984</f>
        <v xml:space="preserve">Burger </v>
      </c>
      <c r="D984" s="1" t="str">
        <f>Table5[[#This Row],[Column5]]&amp;" "&amp;Table5[[#This Row],[Column7]]&amp;" "</f>
        <v xml:space="preserve">Mr. Garrett </v>
      </c>
      <c r="G984" t="s">
        <v>4355</v>
      </c>
      <c r="I984" t="s">
        <v>4901</v>
      </c>
    </row>
    <row r="985" spans="1:10" x14ac:dyDescent="0.2">
      <c r="A985" s="1" t="s">
        <v>1388</v>
      </c>
      <c r="B985" s="1" t="s">
        <v>3283</v>
      </c>
      <c r="C985" s="1" t="str">
        <f>B985&amp;" "&amp;F985</f>
        <v xml:space="preserve">Blain </v>
      </c>
      <c r="D985" s="1" t="str">
        <f>Table5[[#This Row],[Column5]]&amp;" "&amp;Table5[[#This Row],[Column7]]&amp;" "</f>
        <v xml:space="preserve">Mr. Andrew </v>
      </c>
      <c r="G985" t="s">
        <v>4355</v>
      </c>
      <c r="I985" t="s">
        <v>3889</v>
      </c>
    </row>
    <row r="986" spans="1:10" x14ac:dyDescent="0.2">
      <c r="A986" s="1" t="s">
        <v>1387</v>
      </c>
      <c r="B986" s="1" t="s">
        <v>3284</v>
      </c>
      <c r="C986" s="1" t="str">
        <f>B986&amp;" "&amp;F986</f>
        <v xml:space="preserve">Winters </v>
      </c>
      <c r="D986" s="1" t="str">
        <f>Table5[[#This Row],[Column5]]&amp;" "&amp;Table5[[#This Row],[Column7]]&amp;" "</f>
        <v xml:space="preserve">Mrs. Annabelle </v>
      </c>
      <c r="E986" t="s">
        <v>4403</v>
      </c>
      <c r="G986" t="s">
        <v>4700</v>
      </c>
      <c r="I986" t="s">
        <v>4902</v>
      </c>
      <c r="J986" t="s">
        <v>4403</v>
      </c>
    </row>
    <row r="987" spans="1:10" x14ac:dyDescent="0.2">
      <c r="A987" s="1" t="s">
        <v>1386</v>
      </c>
      <c r="B987" s="1" t="s">
        <v>3285</v>
      </c>
      <c r="C987" s="1" t="str">
        <f>B987&amp;" "&amp;F987</f>
        <v xml:space="preserve">McCue </v>
      </c>
      <c r="D987" s="1" t="str">
        <f>Table5[[#This Row],[Column5]]&amp;" "&amp;Table5[[#This Row],[Column7]]&amp;" "</f>
        <v xml:space="preserve">Mr. Daniel </v>
      </c>
      <c r="E987" t="s">
        <v>4425</v>
      </c>
      <c r="G987" t="s">
        <v>4355</v>
      </c>
      <c r="I987" t="s">
        <v>4429</v>
      </c>
      <c r="J987" t="s">
        <v>4425</v>
      </c>
    </row>
    <row r="988" spans="1:10" x14ac:dyDescent="0.2">
      <c r="A988" s="1" t="s">
        <v>1385</v>
      </c>
      <c r="B988" s="1" t="s">
        <v>3286</v>
      </c>
      <c r="C988" s="1" t="str">
        <f>B988&amp;" "&amp;F988</f>
        <v xml:space="preserve">Webster </v>
      </c>
      <c r="D988" s="1" t="str">
        <f>Table5[[#This Row],[Column5]]&amp;" "&amp;Table5[[#This Row],[Column7]]&amp;" "</f>
        <v xml:space="preserve">Ms. Deanne </v>
      </c>
      <c r="G988" t="s">
        <v>4354</v>
      </c>
      <c r="I988" t="s">
        <v>4903</v>
      </c>
    </row>
    <row r="989" spans="1:10" x14ac:dyDescent="0.2">
      <c r="A989" s="1" t="s">
        <v>1384</v>
      </c>
      <c r="B989" s="1" t="s">
        <v>2528</v>
      </c>
      <c r="C989" s="1" t="str">
        <f>B989&amp;" "&amp;F989</f>
        <v xml:space="preserve">Anderson </v>
      </c>
      <c r="D989" s="1" t="str">
        <f>Table5[[#This Row],[Column5]]&amp;" "&amp;Table5[[#This Row],[Column7]]&amp;" "</f>
        <v xml:space="preserve">Ms. Carrie </v>
      </c>
      <c r="G989" t="s">
        <v>4354</v>
      </c>
      <c r="I989" t="s">
        <v>4570</v>
      </c>
    </row>
    <row r="990" spans="1:10" x14ac:dyDescent="0.2">
      <c r="A990" s="1" t="s">
        <v>1383</v>
      </c>
      <c r="B990" s="1" t="s">
        <v>3287</v>
      </c>
      <c r="C990" s="1" t="str">
        <f>B990&amp;" "&amp;F990</f>
        <v xml:space="preserve">Chiappone </v>
      </c>
      <c r="D990" s="1" t="str">
        <f>Table5[[#This Row],[Column5]]&amp;" "&amp;Table5[[#This Row],[Column7]]&amp;" "</f>
        <v xml:space="preserve">Mrs. Suzanne </v>
      </c>
      <c r="G990" t="s">
        <v>4700</v>
      </c>
      <c r="I990" t="s">
        <v>4869</v>
      </c>
    </row>
    <row r="991" spans="1:10" x14ac:dyDescent="0.2">
      <c r="A991" s="1" t="s">
        <v>1382</v>
      </c>
      <c r="B991" s="1" t="s">
        <v>3288</v>
      </c>
      <c r="C991" s="1" t="str">
        <f>B991&amp;" "&amp;F991</f>
        <v xml:space="preserve">Opie </v>
      </c>
      <c r="D991" s="1" t="str">
        <f>Table5[[#This Row],[Column5]]&amp;" "&amp;Table5[[#This Row],[Column7]]&amp;" "</f>
        <v xml:space="preserve">Ms. Jasmine </v>
      </c>
      <c r="E991" t="s">
        <v>4464</v>
      </c>
      <c r="G991" t="s">
        <v>4354</v>
      </c>
      <c r="I991" t="s">
        <v>4904</v>
      </c>
      <c r="J991" t="s">
        <v>4464</v>
      </c>
    </row>
    <row r="992" spans="1:10" x14ac:dyDescent="0.2">
      <c r="A992" s="1" t="s">
        <v>1381</v>
      </c>
      <c r="B992" s="1" t="s">
        <v>3289</v>
      </c>
      <c r="C992" s="1" t="str">
        <f>B992&amp;" "&amp;F992</f>
        <v xml:space="preserve">Donnelly </v>
      </c>
      <c r="D992" s="1" t="str">
        <f>Table5[[#This Row],[Column5]]&amp;" "&amp;Table5[[#This Row],[Column7]]&amp;" "</f>
        <v xml:space="preserve">Ms. Jennifer </v>
      </c>
      <c r="G992" t="s">
        <v>4354</v>
      </c>
      <c r="I992" t="s">
        <v>4377</v>
      </c>
    </row>
    <row r="993" spans="1:10" x14ac:dyDescent="0.2">
      <c r="A993" s="1" t="s">
        <v>1380</v>
      </c>
      <c r="B993" s="1" t="s">
        <v>3290</v>
      </c>
      <c r="C993" s="1" t="str">
        <f>B993&amp;" "&amp;F993</f>
        <v xml:space="preserve">Rall </v>
      </c>
      <c r="D993" s="1" t="str">
        <f>Table5[[#This Row],[Column5]]&amp;" "&amp;Table5[[#This Row],[Column7]]&amp;" "</f>
        <v xml:space="preserve">Ms. Tracie </v>
      </c>
      <c r="G993" t="s">
        <v>4354</v>
      </c>
      <c r="I993" t="s">
        <v>4905</v>
      </c>
    </row>
    <row r="994" spans="1:10" x14ac:dyDescent="0.2">
      <c r="A994" s="1" t="s">
        <v>1379</v>
      </c>
      <c r="B994" s="1" t="s">
        <v>2476</v>
      </c>
      <c r="C994" s="1" t="str">
        <f>B994&amp;" "&amp;F994</f>
        <v xml:space="preserve">Mitchell </v>
      </c>
      <c r="D994" s="1" t="str">
        <f>Table5[[#This Row],[Column5]]&amp;" "&amp;Table5[[#This Row],[Column7]]&amp;" "</f>
        <v xml:space="preserve">Mr. Tristan </v>
      </c>
      <c r="E994" t="s">
        <v>4398</v>
      </c>
      <c r="G994" t="s">
        <v>4355</v>
      </c>
      <c r="I994" t="s">
        <v>4906</v>
      </c>
      <c r="J994" t="s">
        <v>4398</v>
      </c>
    </row>
    <row r="995" spans="1:10" x14ac:dyDescent="0.2">
      <c r="A995" s="1" t="s">
        <v>1378</v>
      </c>
      <c r="B995" s="1" t="s">
        <v>3291</v>
      </c>
      <c r="C995" s="1" t="str">
        <f>B995&amp;" "&amp;F995</f>
        <v xml:space="preserve">Chen </v>
      </c>
      <c r="D995" s="1" t="str">
        <f>Table5[[#This Row],[Column5]]&amp;" "&amp;Table5[[#This Row],[Column7]]&amp;" "</f>
        <v xml:space="preserve">Mr. Peiweng </v>
      </c>
      <c r="G995" t="s">
        <v>4355</v>
      </c>
      <c r="I995" t="s">
        <v>4907</v>
      </c>
    </row>
    <row r="996" spans="1:10" x14ac:dyDescent="0.2">
      <c r="A996" s="1" t="s">
        <v>1377</v>
      </c>
      <c r="B996" s="1" t="s">
        <v>3292</v>
      </c>
      <c r="C996" s="1" t="str">
        <f>B996&amp;" "&amp;F996</f>
        <v xml:space="preserve">Tufaro </v>
      </c>
      <c r="D996" s="1" t="str">
        <f>Table5[[#This Row],[Column5]]&amp;" "&amp;Table5[[#This Row],[Column7]]&amp;" "</f>
        <v xml:space="preserve">Ms. Theresa </v>
      </c>
      <c r="E996" t="s">
        <v>4375</v>
      </c>
      <c r="G996" t="s">
        <v>4354</v>
      </c>
      <c r="I996" t="s">
        <v>4908</v>
      </c>
      <c r="J996" t="s">
        <v>4375</v>
      </c>
    </row>
    <row r="997" spans="1:10" x14ac:dyDescent="0.2">
      <c r="A997" s="1" t="s">
        <v>1376</v>
      </c>
      <c r="B997" s="1" t="s">
        <v>2430</v>
      </c>
      <c r="C997" s="1" t="str">
        <f>B997&amp;" "&amp;F997</f>
        <v xml:space="preserve">Peters </v>
      </c>
      <c r="D997" s="1" t="str">
        <f>Table5[[#This Row],[Column5]]&amp;" "&amp;Table5[[#This Row],[Column7]]&amp;" "</f>
        <v xml:space="preserve">Mr. Daniel </v>
      </c>
      <c r="E997" t="s">
        <v>4466</v>
      </c>
      <c r="G997" t="s">
        <v>4355</v>
      </c>
      <c r="I997" t="s">
        <v>4429</v>
      </c>
      <c r="J997" t="s">
        <v>4466</v>
      </c>
    </row>
    <row r="998" spans="1:10" x14ac:dyDescent="0.2">
      <c r="A998" s="1" t="s">
        <v>1375</v>
      </c>
      <c r="B998" s="1" t="s">
        <v>3293</v>
      </c>
      <c r="C998" s="1" t="str">
        <f>B998&amp;" "&amp;F998</f>
        <v xml:space="preserve">Susedik </v>
      </c>
      <c r="D998" s="1" t="str">
        <f>Table5[[#This Row],[Column5]]&amp;" "&amp;Table5[[#This Row],[Column7]]&amp;" "</f>
        <v xml:space="preserve">Mrs. Courtney </v>
      </c>
      <c r="E998" t="s">
        <v>4375</v>
      </c>
      <c r="G998" t="s">
        <v>4700</v>
      </c>
      <c r="I998" t="s">
        <v>4399</v>
      </c>
      <c r="J998" t="s">
        <v>4375</v>
      </c>
    </row>
    <row r="999" spans="1:10" x14ac:dyDescent="0.2">
      <c r="A999" s="1" t="s">
        <v>1374</v>
      </c>
      <c r="B999" s="1" t="s">
        <v>2413</v>
      </c>
      <c r="C999" s="1" t="str">
        <f>B999&amp;" "&amp;F999</f>
        <v xml:space="preserve">Garcia </v>
      </c>
      <c r="D999" s="1" t="str">
        <f>Table5[[#This Row],[Column5]]&amp;" "&amp;Table5[[#This Row],[Column7]]&amp;" "</f>
        <v xml:space="preserve">Mr. Jose </v>
      </c>
      <c r="E999" t="s">
        <v>4378</v>
      </c>
      <c r="G999" t="s">
        <v>4355</v>
      </c>
      <c r="I999" t="s">
        <v>4909</v>
      </c>
      <c r="J999" t="s">
        <v>4378</v>
      </c>
    </row>
    <row r="1000" spans="1:10" x14ac:dyDescent="0.2">
      <c r="A1000" s="1" t="s">
        <v>1373</v>
      </c>
      <c r="B1000" s="1" t="s">
        <v>3294</v>
      </c>
      <c r="C1000" s="1" t="str">
        <f>B1000&amp;" "&amp;F1000</f>
        <v xml:space="preserve">Deady </v>
      </c>
      <c r="D1000" s="1" t="str">
        <f>Table5[[#This Row],[Column5]]&amp;" "&amp;Table5[[#This Row],[Column7]]&amp;" "</f>
        <v xml:space="preserve">Mrs. Lauren </v>
      </c>
      <c r="G1000" t="s">
        <v>4700</v>
      </c>
      <c r="I1000" t="s">
        <v>4682</v>
      </c>
    </row>
    <row r="1001" spans="1:10" x14ac:dyDescent="0.2">
      <c r="A1001" s="1" t="s">
        <v>1372</v>
      </c>
      <c r="B1001" s="1" t="s">
        <v>2904</v>
      </c>
      <c r="C1001" s="1" t="str">
        <f>B1001&amp;" "&amp;F1001</f>
        <v xml:space="preserve">Campbell </v>
      </c>
      <c r="D1001" s="1" t="str">
        <f>Table5[[#This Row],[Column5]]&amp;" "&amp;Table5[[#This Row],[Column7]]&amp;" "</f>
        <v xml:space="preserve">Mr. Jonathon </v>
      </c>
      <c r="E1001" t="s">
        <v>4375</v>
      </c>
      <c r="G1001" t="s">
        <v>4355</v>
      </c>
      <c r="I1001" t="s">
        <v>4675</v>
      </c>
      <c r="J1001" t="s">
        <v>4375</v>
      </c>
    </row>
    <row r="1002" spans="1:10" x14ac:dyDescent="0.2">
      <c r="A1002" s="1" t="s">
        <v>1371</v>
      </c>
      <c r="B1002" s="1" t="s">
        <v>3295</v>
      </c>
      <c r="C1002" s="1" t="str">
        <f>B1002&amp;" "&amp;F1002</f>
        <v xml:space="preserve">Schaefer </v>
      </c>
      <c r="D1002" s="1" t="str">
        <f>Table5[[#This Row],[Column5]]&amp;" "&amp;Table5[[#This Row],[Column7]]&amp;" "</f>
        <v xml:space="preserve">Mrs. Stephanie </v>
      </c>
      <c r="E1002" t="s">
        <v>4437</v>
      </c>
      <c r="G1002" t="s">
        <v>4700</v>
      </c>
      <c r="I1002" t="s">
        <v>4392</v>
      </c>
      <c r="J1002" t="s">
        <v>4437</v>
      </c>
    </row>
    <row r="1003" spans="1:10" x14ac:dyDescent="0.2">
      <c r="A1003" s="1" t="s">
        <v>1370</v>
      </c>
      <c r="B1003" s="1" t="s">
        <v>3296</v>
      </c>
      <c r="C1003" s="1" t="str">
        <f>B1003&amp;" "&amp;F1003</f>
        <v xml:space="preserve">D'Alessandro </v>
      </c>
      <c r="D1003" s="1" t="str">
        <f>Table5[[#This Row],[Column5]]&amp;" "&amp;Table5[[#This Row],[Column7]]&amp;" "</f>
        <v xml:space="preserve">Mr. Patrick </v>
      </c>
      <c r="G1003" t="s">
        <v>4355</v>
      </c>
      <c r="I1003" t="s">
        <v>3501</v>
      </c>
    </row>
    <row r="1004" spans="1:10" x14ac:dyDescent="0.2">
      <c r="A1004" s="1" t="s">
        <v>1369</v>
      </c>
      <c r="B1004" s="1" t="s">
        <v>3297</v>
      </c>
      <c r="C1004" s="1" t="str">
        <f>B1004&amp;" "&amp;F1004</f>
        <v xml:space="preserve">Wyss </v>
      </c>
      <c r="D1004" s="1" t="str">
        <f>Table5[[#This Row],[Column5]]&amp;" "&amp;Table5[[#This Row],[Column7]]&amp;" "</f>
        <v xml:space="preserve">Mrs. Krista </v>
      </c>
      <c r="G1004" t="s">
        <v>4700</v>
      </c>
      <c r="I1004" t="s">
        <v>4910</v>
      </c>
    </row>
    <row r="1005" spans="1:10" x14ac:dyDescent="0.2">
      <c r="A1005" s="1" t="s">
        <v>1368</v>
      </c>
      <c r="B1005" s="1" t="s">
        <v>3298</v>
      </c>
      <c r="C1005" s="1" t="str">
        <f>B1005&amp;" "&amp;F1005</f>
        <v xml:space="preserve">Rose </v>
      </c>
      <c r="D1005" s="1" t="str">
        <f>Table5[[#This Row],[Column5]]&amp;" "&amp;Table5[[#This Row],[Column7]]&amp;" "</f>
        <v xml:space="preserve">Ms. Jenessa </v>
      </c>
      <c r="G1005" t="s">
        <v>4354</v>
      </c>
      <c r="I1005" t="s">
        <v>4911</v>
      </c>
    </row>
    <row r="1006" spans="1:10" x14ac:dyDescent="0.2">
      <c r="A1006" s="1" t="s">
        <v>1367</v>
      </c>
      <c r="B1006" s="1" t="s">
        <v>3299</v>
      </c>
      <c r="C1006" s="1" t="str">
        <f>B1006&amp;" "&amp;F1006</f>
        <v xml:space="preserve">Hopper </v>
      </c>
      <c r="D1006" s="1" t="str">
        <f>Table5[[#This Row],[Column5]]&amp;" "&amp;Table5[[#This Row],[Column7]]&amp;" "</f>
        <v xml:space="preserve">Mr. Ryan </v>
      </c>
      <c r="E1006" t="s">
        <v>4375</v>
      </c>
      <c r="G1006" t="s">
        <v>4355</v>
      </c>
      <c r="I1006" t="s">
        <v>2847</v>
      </c>
      <c r="J1006" t="s">
        <v>4375</v>
      </c>
    </row>
    <row r="1007" spans="1:10" x14ac:dyDescent="0.2">
      <c r="A1007" s="1" t="s">
        <v>1366</v>
      </c>
      <c r="B1007" s="1" t="s">
        <v>3300</v>
      </c>
      <c r="C1007" s="1" t="str">
        <f>B1007&amp;" "&amp;F1007</f>
        <v xml:space="preserve">Finneran </v>
      </c>
      <c r="D1007" s="1" t="str">
        <f>Table5[[#This Row],[Column5]]&amp;" "&amp;Table5[[#This Row],[Column7]]&amp;" "</f>
        <v xml:space="preserve">Mr. Thomas </v>
      </c>
      <c r="G1007" t="s">
        <v>4355</v>
      </c>
      <c r="I1007" t="s">
        <v>3215</v>
      </c>
    </row>
    <row r="1008" spans="1:10" x14ac:dyDescent="0.2">
      <c r="A1008" s="1" t="s">
        <v>1365</v>
      </c>
      <c r="B1008" s="1" t="s">
        <v>3301</v>
      </c>
      <c r="C1008" s="1" t="str">
        <f>B1008&amp;" "&amp;F1008</f>
        <v xml:space="preserve">Basham </v>
      </c>
      <c r="D1008" s="1" t="str">
        <f>Table5[[#This Row],[Column5]]&amp;" "&amp;Table5[[#This Row],[Column7]]&amp;" "</f>
        <v xml:space="preserve">Ms. Amanda </v>
      </c>
      <c r="E1008" t="s">
        <v>4366</v>
      </c>
      <c r="G1008" t="s">
        <v>4354</v>
      </c>
      <c r="I1008" t="s">
        <v>4467</v>
      </c>
      <c r="J1008" t="s">
        <v>4366</v>
      </c>
    </row>
    <row r="1009" spans="1:10" x14ac:dyDescent="0.2">
      <c r="A1009" s="1" t="s">
        <v>1364</v>
      </c>
      <c r="B1009" s="1" t="s">
        <v>2640</v>
      </c>
      <c r="C1009" s="1" t="str">
        <f>B1009&amp;" "&amp;F1009</f>
        <v xml:space="preserve">Inman </v>
      </c>
      <c r="D1009" s="1" t="str">
        <f>Table5[[#This Row],[Column5]]&amp;" "&amp;Table5[[#This Row],[Column7]]&amp;" "</f>
        <v xml:space="preserve">Ms. Teresa </v>
      </c>
      <c r="E1009" t="s">
        <v>4464</v>
      </c>
      <c r="G1009" t="s">
        <v>4354</v>
      </c>
      <c r="I1009" t="s">
        <v>4912</v>
      </c>
      <c r="J1009" t="s">
        <v>4464</v>
      </c>
    </row>
    <row r="1010" spans="1:10" x14ac:dyDescent="0.2">
      <c r="A1010" s="1" t="s">
        <v>1363</v>
      </c>
      <c r="B1010" s="1" t="s">
        <v>3302</v>
      </c>
      <c r="C1010" s="1" t="str">
        <f>B1010&amp;" "&amp;F1010</f>
        <v xml:space="preserve">Oscal </v>
      </c>
      <c r="D1010" s="1" t="str">
        <f>Table5[[#This Row],[Column5]]&amp;" "&amp;Table5[[#This Row],[Column7]]&amp;" "</f>
        <v xml:space="preserve">Mr. Dorian </v>
      </c>
      <c r="G1010" t="s">
        <v>4355</v>
      </c>
      <c r="I1010" t="s">
        <v>4913</v>
      </c>
    </row>
    <row r="1011" spans="1:10" x14ac:dyDescent="0.2">
      <c r="A1011" s="1" t="s">
        <v>1362</v>
      </c>
      <c r="B1011" s="1" t="s">
        <v>3303</v>
      </c>
      <c r="C1011" s="1" t="str">
        <f>B1011&amp;" "&amp;F1011</f>
        <v xml:space="preserve">Craft </v>
      </c>
      <c r="D1011" s="1" t="str">
        <f>Table5[[#This Row],[Column5]]&amp;" "&amp;Table5[[#This Row],[Column7]]&amp;" "</f>
        <v xml:space="preserve">Ms. Amy </v>
      </c>
      <c r="G1011" t="s">
        <v>4354</v>
      </c>
      <c r="I1011" t="s">
        <v>4528</v>
      </c>
    </row>
    <row r="1012" spans="1:10" x14ac:dyDescent="0.2">
      <c r="A1012" s="1" t="s">
        <v>1361</v>
      </c>
      <c r="B1012" s="1" t="s">
        <v>3304</v>
      </c>
      <c r="C1012" s="1" t="str">
        <f>B1012&amp;" "&amp;F1012</f>
        <v xml:space="preserve">Kebede </v>
      </c>
      <c r="D1012" s="1" t="str">
        <f>Table5[[#This Row],[Column5]]&amp;" "&amp;Table5[[#This Row],[Column7]]&amp;" "</f>
        <v xml:space="preserve">Ms. Aberu </v>
      </c>
      <c r="G1012" t="s">
        <v>4354</v>
      </c>
      <c r="I1012" t="s">
        <v>4914</v>
      </c>
    </row>
    <row r="1013" spans="1:10" x14ac:dyDescent="0.2">
      <c r="A1013" s="1" t="s">
        <v>1360</v>
      </c>
      <c r="B1013" s="1" t="s">
        <v>3305</v>
      </c>
      <c r="C1013" s="1" t="str">
        <f>B1013&amp;" "&amp;F1013</f>
        <v xml:space="preserve">Strobel </v>
      </c>
      <c r="D1013" s="1" t="str">
        <f>Table5[[#This Row],[Column5]]&amp;" "&amp;Table5[[#This Row],[Column7]]&amp;" "</f>
        <v xml:space="preserve">Ms. Ashley </v>
      </c>
      <c r="G1013" t="s">
        <v>4354</v>
      </c>
      <c r="I1013" t="s">
        <v>2677</v>
      </c>
    </row>
    <row r="1014" spans="1:10" x14ac:dyDescent="0.2">
      <c r="A1014" s="1" t="s">
        <v>1359</v>
      </c>
      <c r="B1014" s="1" t="s">
        <v>3306</v>
      </c>
      <c r="C1014" s="1" t="str">
        <f>B1014&amp;" "&amp;F1014</f>
        <v xml:space="preserve">Dalton </v>
      </c>
      <c r="D1014" s="1" t="str">
        <f>Table5[[#This Row],[Column5]]&amp;" "&amp;Table5[[#This Row],[Column7]]&amp;" "</f>
        <v xml:space="preserve">Ms. Anna </v>
      </c>
      <c r="E1014" t="s">
        <v>4418</v>
      </c>
      <c r="G1014" t="s">
        <v>4354</v>
      </c>
      <c r="I1014" t="s">
        <v>4404</v>
      </c>
      <c r="J1014" t="s">
        <v>4418</v>
      </c>
    </row>
    <row r="1015" spans="1:10" x14ac:dyDescent="0.2">
      <c r="A1015" s="1" t="s">
        <v>1358</v>
      </c>
      <c r="B1015" s="1" t="s">
        <v>3307</v>
      </c>
      <c r="C1015" s="1" t="str">
        <f>B1015&amp;" "&amp;F1015</f>
        <v xml:space="preserve">Morimoto </v>
      </c>
      <c r="D1015" s="1" t="str">
        <f>Table5[[#This Row],[Column5]]&amp;" "&amp;Table5[[#This Row],[Column7]]&amp;" "</f>
        <v xml:space="preserve">Ms. Tania </v>
      </c>
      <c r="E1015" t="s">
        <v>4491</v>
      </c>
      <c r="G1015" t="s">
        <v>4354</v>
      </c>
      <c r="I1015" t="s">
        <v>4915</v>
      </c>
      <c r="J1015" t="s">
        <v>4491</v>
      </c>
    </row>
    <row r="1016" spans="1:10" x14ac:dyDescent="0.2">
      <c r="A1016" s="1" t="s">
        <v>1357</v>
      </c>
      <c r="B1016" s="1" t="s">
        <v>3308</v>
      </c>
      <c r="C1016" s="1" t="str">
        <f>B1016&amp;" "&amp;F1016</f>
        <v xml:space="preserve">Manlove </v>
      </c>
      <c r="D1016" s="1" t="str">
        <f>Table5[[#This Row],[Column5]]&amp;" "&amp;Table5[[#This Row],[Column7]]&amp;" "</f>
        <v xml:space="preserve">Ms. Ashley </v>
      </c>
      <c r="E1016" t="s">
        <v>4418</v>
      </c>
      <c r="G1016" t="s">
        <v>4354</v>
      </c>
      <c r="I1016" t="s">
        <v>2677</v>
      </c>
      <c r="J1016" t="s">
        <v>4418</v>
      </c>
    </row>
    <row r="1017" spans="1:10" x14ac:dyDescent="0.2">
      <c r="A1017" s="1" t="s">
        <v>1356</v>
      </c>
      <c r="B1017" s="1" t="s">
        <v>3309</v>
      </c>
      <c r="C1017" s="1" t="str">
        <f>B1017&amp;" "&amp;F1017</f>
        <v xml:space="preserve">Madzik </v>
      </c>
      <c r="D1017" s="1" t="str">
        <f>Table5[[#This Row],[Column5]]&amp;" "&amp;Table5[[#This Row],[Column7]]&amp;" "</f>
        <v xml:space="preserve">Ms. Aleksandra </v>
      </c>
      <c r="G1017" t="s">
        <v>4354</v>
      </c>
      <c r="I1017" t="s">
        <v>4507</v>
      </c>
    </row>
    <row r="1018" spans="1:10" x14ac:dyDescent="0.2">
      <c r="A1018" s="1" t="s">
        <v>1355</v>
      </c>
      <c r="B1018" s="1" t="s">
        <v>3310</v>
      </c>
      <c r="C1018" s="1" t="str">
        <f>B1018&amp;" "&amp;F1018</f>
        <v xml:space="preserve">Hobson </v>
      </c>
      <c r="D1018" s="1" t="str">
        <f>Table5[[#This Row],[Column5]]&amp;" "&amp;Table5[[#This Row],[Column7]]&amp;" "</f>
        <v xml:space="preserve">Ms. Valery </v>
      </c>
      <c r="E1018" t="s">
        <v>4412</v>
      </c>
      <c r="G1018" t="s">
        <v>4354</v>
      </c>
      <c r="I1018" t="s">
        <v>4916</v>
      </c>
      <c r="J1018" t="s">
        <v>4412</v>
      </c>
    </row>
    <row r="1019" spans="1:10" x14ac:dyDescent="0.2">
      <c r="A1019" s="1" t="s">
        <v>1354</v>
      </c>
      <c r="B1019" s="1" t="s">
        <v>3311</v>
      </c>
      <c r="C1019" s="1" t="str">
        <f>B1019&amp;" "&amp;F1019</f>
        <v xml:space="preserve">Reyes </v>
      </c>
      <c r="D1019" s="1" t="str">
        <f>Table5[[#This Row],[Column5]]&amp;" "&amp;Table5[[#This Row],[Column7]]&amp;" "</f>
        <v xml:space="preserve">Mrs. Joanna </v>
      </c>
      <c r="E1019" t="s">
        <v>4573</v>
      </c>
      <c r="G1019" t="s">
        <v>4700</v>
      </c>
      <c r="I1019" t="s">
        <v>4917</v>
      </c>
      <c r="J1019" t="s">
        <v>4573</v>
      </c>
    </row>
    <row r="1020" spans="1:10" x14ac:dyDescent="0.2">
      <c r="A1020" s="1" t="s">
        <v>1353</v>
      </c>
      <c r="B1020" s="1" t="s">
        <v>3312</v>
      </c>
      <c r="C1020" s="1" t="str">
        <f>B1020&amp;" "&amp;F1020</f>
        <v xml:space="preserve">Tierney </v>
      </c>
      <c r="D1020" s="1" t="str">
        <f>Table5[[#This Row],[Column5]]&amp;" "&amp;Table5[[#This Row],[Column7]]&amp;" "</f>
        <v xml:space="preserve">Mrs. Stefanie </v>
      </c>
      <c r="E1020" t="s">
        <v>4608</v>
      </c>
      <c r="G1020" t="s">
        <v>4700</v>
      </c>
      <c r="I1020" t="s">
        <v>4918</v>
      </c>
      <c r="J1020" t="s">
        <v>4608</v>
      </c>
    </row>
    <row r="1021" spans="1:10" x14ac:dyDescent="0.2">
      <c r="A1021" s="1" t="s">
        <v>1352</v>
      </c>
      <c r="B1021" s="1" t="s">
        <v>3313</v>
      </c>
      <c r="C1021" s="1" t="str">
        <f>B1021&amp;" "&amp;F1021</f>
        <v xml:space="preserve">Gabris </v>
      </c>
      <c r="D1021" s="1" t="str">
        <f>Table5[[#This Row],[Column5]]&amp;" "&amp;Table5[[#This Row],[Column7]]&amp;" "</f>
        <v xml:space="preserve">Mr. Stephen </v>
      </c>
      <c r="G1021" t="s">
        <v>4355</v>
      </c>
      <c r="I1021" t="s">
        <v>4363</v>
      </c>
    </row>
    <row r="1022" spans="1:10" x14ac:dyDescent="0.2">
      <c r="A1022" s="1" t="s">
        <v>1351</v>
      </c>
      <c r="B1022" s="1" t="s">
        <v>3314</v>
      </c>
      <c r="C1022" s="1" t="str">
        <f>B1022&amp;" "&amp;F1022</f>
        <v xml:space="preserve">Howard </v>
      </c>
      <c r="D1022" s="1" t="str">
        <f>Table5[[#This Row],[Column5]]&amp;" "&amp;Table5[[#This Row],[Column7]]&amp;" "</f>
        <v xml:space="preserve">Ms. Liza </v>
      </c>
      <c r="E1022" t="s">
        <v>4395</v>
      </c>
      <c r="G1022" t="s">
        <v>4354</v>
      </c>
      <c r="I1022" t="s">
        <v>4919</v>
      </c>
      <c r="J1022" t="s">
        <v>4395</v>
      </c>
    </row>
    <row r="1023" spans="1:10" x14ac:dyDescent="0.2">
      <c r="A1023" s="1" t="s">
        <v>1350</v>
      </c>
      <c r="B1023" s="1" t="s">
        <v>3315</v>
      </c>
      <c r="C1023" s="1" t="str">
        <f>B1023&amp;" "&amp;F1023</f>
        <v xml:space="preserve">Kallay </v>
      </c>
      <c r="D1023" s="1" t="str">
        <f>Table5[[#This Row],[Column5]]&amp;" "&amp;Table5[[#This Row],[Column7]]&amp;" "</f>
        <v xml:space="preserve">Mr. Ian </v>
      </c>
      <c r="E1023" t="s">
        <v>4375</v>
      </c>
      <c r="G1023" t="s">
        <v>4355</v>
      </c>
      <c r="I1023" t="s">
        <v>4541</v>
      </c>
      <c r="J1023" t="s">
        <v>4375</v>
      </c>
    </row>
    <row r="1024" spans="1:10" x14ac:dyDescent="0.2">
      <c r="A1024" s="1" t="s">
        <v>1349</v>
      </c>
      <c r="B1024" s="1" t="s">
        <v>3316</v>
      </c>
      <c r="C1024" s="1" t="str">
        <f>B1024&amp;" "&amp;F1024</f>
        <v xml:space="preserve">Leguizamo </v>
      </c>
      <c r="D1024" s="1" t="str">
        <f>Table5[[#This Row],[Column5]]&amp;" "&amp;Table5[[#This Row],[Column7]]&amp;" "</f>
        <v xml:space="preserve">Ms. Claudia </v>
      </c>
      <c r="E1024" t="s">
        <v>4401</v>
      </c>
      <c r="G1024" t="s">
        <v>4354</v>
      </c>
      <c r="I1024" t="s">
        <v>4920</v>
      </c>
      <c r="J1024" t="s">
        <v>4401</v>
      </c>
    </row>
    <row r="1025" spans="1:10" x14ac:dyDescent="0.2">
      <c r="A1025" s="1" t="s">
        <v>1348</v>
      </c>
      <c r="B1025" s="1" t="s">
        <v>3317</v>
      </c>
      <c r="C1025" s="1" t="str">
        <f>B1025&amp;" "&amp;F1025</f>
        <v xml:space="preserve">Escartin </v>
      </c>
      <c r="D1025" s="1" t="str">
        <f>Table5[[#This Row],[Column5]]&amp;" "&amp;Table5[[#This Row],[Column7]]&amp;" "</f>
        <v xml:space="preserve">Ms. Jessica </v>
      </c>
      <c r="E1025" t="s">
        <v>4403</v>
      </c>
      <c r="G1025" t="s">
        <v>4354</v>
      </c>
      <c r="I1025" t="s">
        <v>4456</v>
      </c>
      <c r="J1025" t="s">
        <v>4403</v>
      </c>
    </row>
    <row r="1026" spans="1:10" x14ac:dyDescent="0.2">
      <c r="A1026" s="1" t="s">
        <v>1347</v>
      </c>
      <c r="B1026" s="1" t="s">
        <v>3318</v>
      </c>
      <c r="C1026" s="1" t="str">
        <f>B1026&amp;" "&amp;F1026</f>
        <v xml:space="preserve">Chorey </v>
      </c>
      <c r="D1026" s="1" t="str">
        <f>Table5[[#This Row],[Column5]]&amp;" "&amp;Table5[[#This Row],[Column7]]&amp;" "</f>
        <v xml:space="preserve">Mr. Billy </v>
      </c>
      <c r="E1026" t="s">
        <v>4806</v>
      </c>
      <c r="G1026" t="s">
        <v>4355</v>
      </c>
      <c r="I1026" t="s">
        <v>4921</v>
      </c>
      <c r="J1026" t="s">
        <v>4806</v>
      </c>
    </row>
    <row r="1027" spans="1:10" x14ac:dyDescent="0.2">
      <c r="A1027" s="1" t="s">
        <v>1346</v>
      </c>
      <c r="B1027" s="1" t="s">
        <v>3319</v>
      </c>
      <c r="C1027" s="1" t="str">
        <f>B1027&amp;" "&amp;F1027</f>
        <v xml:space="preserve">McVay </v>
      </c>
      <c r="D1027" s="1" t="str">
        <f>Table5[[#This Row],[Column5]]&amp;" "&amp;Table5[[#This Row],[Column7]]&amp;" "</f>
        <v xml:space="preserve">Mr. David </v>
      </c>
      <c r="G1027" t="s">
        <v>4355</v>
      </c>
      <c r="I1027" t="s">
        <v>4371</v>
      </c>
    </row>
    <row r="1028" spans="1:10" x14ac:dyDescent="0.2">
      <c r="A1028" s="1" t="s">
        <v>1345</v>
      </c>
      <c r="B1028" s="1" t="s">
        <v>3320</v>
      </c>
      <c r="C1028" s="1" t="str">
        <f>B1028&amp;" "&amp;F1028</f>
        <v xml:space="preserve">Vinson </v>
      </c>
      <c r="D1028" s="1" t="str">
        <f>Table5[[#This Row],[Column5]]&amp;" "&amp;Table5[[#This Row],[Column7]]&amp;" "</f>
        <v xml:space="preserve">Mr. Tim </v>
      </c>
      <c r="G1028" t="s">
        <v>4355</v>
      </c>
      <c r="I1028" t="s">
        <v>4922</v>
      </c>
    </row>
    <row r="1029" spans="1:10" x14ac:dyDescent="0.2">
      <c r="A1029" s="1" t="s">
        <v>1344</v>
      </c>
      <c r="B1029" s="1" t="s">
        <v>3321</v>
      </c>
      <c r="C1029" s="1" t="str">
        <f>B1029&amp;" "&amp;F1029</f>
        <v xml:space="preserve">Astrike-Davis </v>
      </c>
      <c r="D1029" s="1" t="str">
        <f>Table5[[#This Row],[Column5]]&amp;" "&amp;Table5[[#This Row],[Column7]]&amp;" "</f>
        <v xml:space="preserve">Ms. Emma </v>
      </c>
      <c r="E1029" t="s">
        <v>4403</v>
      </c>
      <c r="G1029" t="s">
        <v>4354</v>
      </c>
      <c r="I1029" t="s">
        <v>4613</v>
      </c>
      <c r="J1029" t="s">
        <v>4403</v>
      </c>
    </row>
    <row r="1030" spans="1:10" x14ac:dyDescent="0.2">
      <c r="A1030" s="1" t="s">
        <v>1343</v>
      </c>
      <c r="B1030" s="1" t="s">
        <v>3322</v>
      </c>
      <c r="C1030" s="1" t="str">
        <f>B1030&amp;" "&amp;F1030</f>
        <v xml:space="preserve">Harder </v>
      </c>
      <c r="D1030" s="1" t="str">
        <f>Table5[[#This Row],[Column5]]&amp;" "&amp;Table5[[#This Row],[Column7]]&amp;" "</f>
        <v xml:space="preserve">Mr. Tim </v>
      </c>
      <c r="G1030" t="s">
        <v>4355</v>
      </c>
      <c r="I1030" t="s">
        <v>4922</v>
      </c>
    </row>
    <row r="1031" spans="1:10" x14ac:dyDescent="0.2">
      <c r="A1031" s="1" t="s">
        <v>1342</v>
      </c>
      <c r="B1031" s="1" t="s">
        <v>3323</v>
      </c>
      <c r="C1031" s="1" t="str">
        <f>B1031&amp;" "&amp;F1031</f>
        <v xml:space="preserve">Bell </v>
      </c>
      <c r="D1031" s="1" t="str">
        <f>Table5[[#This Row],[Column5]]&amp;" "&amp;Table5[[#This Row],[Column7]]&amp;" "</f>
        <v xml:space="preserve">Mr. Patrick </v>
      </c>
      <c r="G1031" t="s">
        <v>4355</v>
      </c>
      <c r="I1031" t="s">
        <v>3501</v>
      </c>
    </row>
    <row r="1032" spans="1:10" x14ac:dyDescent="0.2">
      <c r="A1032" s="1" t="s">
        <v>1341</v>
      </c>
      <c r="B1032" s="1" t="s">
        <v>3324</v>
      </c>
      <c r="C1032" s="1" t="str">
        <f>B1032&amp;" "&amp;F1032</f>
        <v xml:space="preserve">Dawes </v>
      </c>
      <c r="D1032" s="1" t="str">
        <f>Table5[[#This Row],[Column5]]&amp;" "&amp;Table5[[#This Row],[Column7]]&amp;" "</f>
        <v xml:space="preserve">Ms. Bridget </v>
      </c>
      <c r="E1032" t="s">
        <v>4491</v>
      </c>
      <c r="G1032" t="s">
        <v>4354</v>
      </c>
      <c r="I1032" t="s">
        <v>4923</v>
      </c>
      <c r="J1032" t="s">
        <v>4491</v>
      </c>
    </row>
    <row r="1033" spans="1:10" x14ac:dyDescent="0.2">
      <c r="A1033" s="1" t="s">
        <v>1340</v>
      </c>
      <c r="B1033" s="1" t="s">
        <v>3325</v>
      </c>
      <c r="C1033" s="1" t="str">
        <f>B1033&amp;" "&amp;F1033</f>
        <v xml:space="preserve">Larios </v>
      </c>
      <c r="D1033" s="1" t="str">
        <f>Table5[[#This Row],[Column5]]&amp;" "&amp;Table5[[#This Row],[Column7]]&amp;" "</f>
        <v xml:space="preserve">Mr. Gabriel </v>
      </c>
      <c r="G1033" t="s">
        <v>4355</v>
      </c>
      <c r="I1033" t="s">
        <v>4776</v>
      </c>
    </row>
    <row r="1034" spans="1:10" x14ac:dyDescent="0.2">
      <c r="A1034" s="1" t="s">
        <v>1339</v>
      </c>
      <c r="B1034" s="1" t="s">
        <v>3326</v>
      </c>
      <c r="C1034" s="1" t="str">
        <f>B1034&amp;" "&amp;F1034</f>
        <v xml:space="preserve">Yaremczuk </v>
      </c>
      <c r="D1034" s="1" t="str">
        <f>Table5[[#This Row],[Column5]]&amp;" "&amp;Table5[[#This Row],[Column7]]&amp;" "</f>
        <v xml:space="preserve">Ms. Natasha </v>
      </c>
      <c r="G1034" t="s">
        <v>4354</v>
      </c>
      <c r="I1034" t="s">
        <v>4924</v>
      </c>
    </row>
    <row r="1035" spans="1:10" x14ac:dyDescent="0.2">
      <c r="A1035" s="1" t="s">
        <v>1338</v>
      </c>
      <c r="B1035" s="1" t="s">
        <v>3003</v>
      </c>
      <c r="C1035" s="1" t="str">
        <f>B1035&amp;" "&amp;F1035</f>
        <v xml:space="preserve">Knight </v>
      </c>
      <c r="D1035" s="1" t="str">
        <f>Table5[[#This Row],[Column5]]&amp;" "&amp;Table5[[#This Row],[Column7]]&amp;" "</f>
        <v xml:space="preserve">Ms. Abby </v>
      </c>
      <c r="E1035" t="s">
        <v>4378</v>
      </c>
      <c r="G1035" t="s">
        <v>4354</v>
      </c>
      <c r="I1035" t="s">
        <v>4524</v>
      </c>
      <c r="J1035" t="s">
        <v>4378</v>
      </c>
    </row>
    <row r="1036" spans="1:10" x14ac:dyDescent="0.2">
      <c r="A1036" s="1" t="s">
        <v>1337</v>
      </c>
      <c r="B1036" s="1" t="s">
        <v>3327</v>
      </c>
      <c r="C1036" s="1" t="str">
        <f>B1036&amp;" "&amp;F1036</f>
        <v xml:space="preserve">Eversman </v>
      </c>
      <c r="D1036" s="1" t="str">
        <f>Table5[[#This Row],[Column5]]&amp;" "&amp;Table5[[#This Row],[Column7]]&amp;" "</f>
        <v xml:space="preserve">Ms. Michelle </v>
      </c>
      <c r="G1036" t="s">
        <v>4354</v>
      </c>
      <c r="I1036" t="s">
        <v>4647</v>
      </c>
    </row>
    <row r="1037" spans="1:10" x14ac:dyDescent="0.2">
      <c r="A1037" s="1" t="s">
        <v>1336</v>
      </c>
      <c r="B1037" s="1" t="s">
        <v>3328</v>
      </c>
      <c r="C1037" s="1" t="str">
        <f>B1037&amp;" "&amp;F1037</f>
        <v xml:space="preserve">Hickory </v>
      </c>
      <c r="D1037" s="1" t="str">
        <f>Table5[[#This Row],[Column5]]&amp;" "&amp;Table5[[#This Row],[Column7]]&amp;" "</f>
        <v xml:space="preserve">Ms. Mckendree </v>
      </c>
      <c r="G1037" t="s">
        <v>4354</v>
      </c>
      <c r="I1037" t="s">
        <v>4925</v>
      </c>
    </row>
    <row r="1038" spans="1:10" x14ac:dyDescent="0.2">
      <c r="A1038" s="1" t="s">
        <v>1335</v>
      </c>
      <c r="B1038" s="1" t="s">
        <v>3329</v>
      </c>
      <c r="C1038" s="1" t="str">
        <f>B1038&amp;" "&amp;F1038</f>
        <v xml:space="preserve">Mooney </v>
      </c>
      <c r="D1038" s="1" t="str">
        <f>Table5[[#This Row],[Column5]]&amp;" "&amp;Table5[[#This Row],[Column7]]&amp;" "</f>
        <v xml:space="preserve">Ms. Tara </v>
      </c>
      <c r="G1038" t="s">
        <v>4354</v>
      </c>
      <c r="I1038" t="s">
        <v>4701</v>
      </c>
    </row>
    <row r="1039" spans="1:10" x14ac:dyDescent="0.2">
      <c r="A1039" s="1" t="s">
        <v>1334</v>
      </c>
      <c r="B1039" s="1" t="s">
        <v>3330</v>
      </c>
      <c r="C1039" s="1" t="str">
        <f>B1039&amp;" "&amp;F1039</f>
        <v xml:space="preserve">Craighead </v>
      </c>
      <c r="D1039" s="1" t="str">
        <f>Table5[[#This Row],[Column5]]&amp;" "&amp;Table5[[#This Row],[Column7]]&amp;" "</f>
        <v xml:space="preserve">Mr. Daniel </v>
      </c>
      <c r="G1039" t="s">
        <v>4355</v>
      </c>
      <c r="I1039" t="s">
        <v>4429</v>
      </c>
    </row>
    <row r="1040" spans="1:10" x14ac:dyDescent="0.2">
      <c r="A1040" s="1" t="s">
        <v>1333</v>
      </c>
      <c r="B1040" s="1" t="s">
        <v>3331</v>
      </c>
      <c r="C1040" s="1" t="str">
        <f>B1040&amp;" "&amp;F1040</f>
        <v xml:space="preserve">Gardner </v>
      </c>
      <c r="D1040" s="1" t="str">
        <f>Table5[[#This Row],[Column5]]&amp;" "&amp;Table5[[#This Row],[Column7]]&amp;" "</f>
        <v xml:space="preserve">Mr. Joshua </v>
      </c>
      <c r="E1040" t="s">
        <v>4474</v>
      </c>
      <c r="G1040" t="s">
        <v>4355</v>
      </c>
      <c r="I1040" t="s">
        <v>4440</v>
      </c>
      <c r="J1040" t="s">
        <v>4474</v>
      </c>
    </row>
    <row r="1041" spans="1:10" x14ac:dyDescent="0.2">
      <c r="A1041" s="1" t="s">
        <v>1332</v>
      </c>
      <c r="B1041" s="1" t="s">
        <v>3332</v>
      </c>
      <c r="C1041" s="1" t="str">
        <f>B1041&amp;" "&amp;F1041</f>
        <v xml:space="preserve">Lohrenz </v>
      </c>
      <c r="D1041" s="1" t="str">
        <f>Table5[[#This Row],[Column5]]&amp;" "&amp;Table5[[#This Row],[Column7]]&amp;" "</f>
        <v xml:space="preserve">Ms. Erin </v>
      </c>
      <c r="E1041" t="s">
        <v>4385</v>
      </c>
      <c r="G1041" t="s">
        <v>4354</v>
      </c>
      <c r="I1041" t="s">
        <v>4578</v>
      </c>
      <c r="J1041" t="s">
        <v>4385</v>
      </c>
    </row>
    <row r="1042" spans="1:10" x14ac:dyDescent="0.2">
      <c r="A1042" s="1" t="s">
        <v>1331</v>
      </c>
      <c r="B1042" s="1" t="s">
        <v>3333</v>
      </c>
      <c r="C1042" s="1" t="str">
        <f>B1042&amp;" "&amp;F1042</f>
        <v xml:space="preserve">Demise </v>
      </c>
      <c r="D1042" s="1" t="str">
        <f>Table5[[#This Row],[Column5]]&amp;" "&amp;Table5[[#This Row],[Column7]]&amp;" "</f>
        <v xml:space="preserve">Ms. Shure </v>
      </c>
      <c r="G1042" t="s">
        <v>4354</v>
      </c>
      <c r="I1042" t="s">
        <v>4926</v>
      </c>
    </row>
    <row r="1043" spans="1:10" x14ac:dyDescent="0.2">
      <c r="A1043" s="1" t="s">
        <v>1330</v>
      </c>
      <c r="B1043" s="1" t="s">
        <v>3029</v>
      </c>
      <c r="C1043" s="1" t="str">
        <f>B1043&amp;" "&amp;F1043</f>
        <v xml:space="preserve">Nelson </v>
      </c>
      <c r="D1043" s="1" t="str">
        <f>Table5[[#This Row],[Column5]]&amp;" "&amp;Table5[[#This Row],[Column7]]&amp;" "</f>
        <v xml:space="preserve">Mr. Richard </v>
      </c>
      <c r="G1043" t="s">
        <v>4355</v>
      </c>
      <c r="I1043" t="s">
        <v>4510</v>
      </c>
    </row>
    <row r="1044" spans="1:10" x14ac:dyDescent="0.2">
      <c r="A1044" s="1" t="s">
        <v>1329</v>
      </c>
      <c r="B1044" s="1" t="s">
        <v>3334</v>
      </c>
      <c r="C1044" s="1" t="str">
        <f>B1044&amp;" "&amp;F1044</f>
        <v xml:space="preserve">Guitard </v>
      </c>
      <c r="D1044" s="1" t="str">
        <f>Table5[[#This Row],[Column5]]&amp;" "&amp;Table5[[#This Row],[Column7]]&amp;" "</f>
        <v xml:space="preserve">Ms. Brenda </v>
      </c>
      <c r="G1044" t="s">
        <v>4354</v>
      </c>
      <c r="I1044" t="s">
        <v>4927</v>
      </c>
    </row>
    <row r="1045" spans="1:10" x14ac:dyDescent="0.2">
      <c r="A1045" s="1" t="s">
        <v>1328</v>
      </c>
      <c r="B1045" s="1" t="s">
        <v>3335</v>
      </c>
      <c r="C1045" s="1" t="str">
        <f>B1045&amp;" "&amp;F1045</f>
        <v xml:space="preserve">Navas </v>
      </c>
      <c r="D1045" s="1" t="str">
        <f>Table5[[#This Row],[Column5]]&amp;" "&amp;Table5[[#This Row],[Column7]]&amp;" "</f>
        <v xml:space="preserve">Mr. Joseph </v>
      </c>
      <c r="E1045" t="s">
        <v>4403</v>
      </c>
      <c r="G1045" t="s">
        <v>4355</v>
      </c>
      <c r="I1045" t="s">
        <v>4717</v>
      </c>
      <c r="J1045" t="s">
        <v>4403</v>
      </c>
    </row>
    <row r="1046" spans="1:10" x14ac:dyDescent="0.2">
      <c r="A1046" s="1" t="s">
        <v>1327</v>
      </c>
      <c r="B1046" s="1" t="s">
        <v>3336</v>
      </c>
      <c r="C1046" s="1" t="str">
        <f>B1046&amp;" "&amp;F1046</f>
        <v xml:space="preserve">Ptucha </v>
      </c>
      <c r="D1046" s="1" t="str">
        <f>Table5[[#This Row],[Column5]]&amp;" "&amp;Table5[[#This Row],[Column7]]&amp;" "</f>
        <v xml:space="preserve">Mr. Stephen </v>
      </c>
      <c r="E1046" t="s">
        <v>4395</v>
      </c>
      <c r="G1046" t="s">
        <v>4355</v>
      </c>
      <c r="I1046" t="s">
        <v>4363</v>
      </c>
      <c r="J1046" t="s">
        <v>4395</v>
      </c>
    </row>
    <row r="1047" spans="1:10" x14ac:dyDescent="0.2">
      <c r="A1047" s="1" t="s">
        <v>1326</v>
      </c>
      <c r="B1047" s="1" t="s">
        <v>3337</v>
      </c>
      <c r="C1047" s="1" t="str">
        <f>B1047&amp;" "&amp;F1047</f>
        <v xml:space="preserve">Kirouac </v>
      </c>
      <c r="D1047" s="1" t="str">
        <f>Table5[[#This Row],[Column5]]&amp;" "&amp;Table5[[#This Row],[Column7]]&amp;" "</f>
        <v xml:space="preserve">Mrs. Kathya </v>
      </c>
      <c r="G1047" t="s">
        <v>4700</v>
      </c>
      <c r="I1047" t="s">
        <v>4928</v>
      </c>
    </row>
    <row r="1048" spans="1:10" x14ac:dyDescent="0.2">
      <c r="A1048" s="1" t="s">
        <v>1325</v>
      </c>
      <c r="B1048" s="1" t="s">
        <v>3338</v>
      </c>
      <c r="C1048" s="1" t="str">
        <f>B1048&amp;" "&amp;F1048</f>
        <v xml:space="preserve">Toews </v>
      </c>
      <c r="D1048" s="1" t="str">
        <f>Table5[[#This Row],[Column5]]&amp;" "&amp;Table5[[#This Row],[Column7]]&amp;" "</f>
        <v xml:space="preserve">Mr. Wesley </v>
      </c>
      <c r="G1048" t="s">
        <v>4355</v>
      </c>
      <c r="I1048" t="s">
        <v>4929</v>
      </c>
    </row>
    <row r="1049" spans="1:10" x14ac:dyDescent="0.2">
      <c r="A1049" s="1" t="s">
        <v>1324</v>
      </c>
      <c r="B1049" s="1" t="s">
        <v>3339</v>
      </c>
      <c r="C1049" s="1" t="str">
        <f>B1049&amp;" "&amp;F1049</f>
        <v xml:space="preserve">Perry </v>
      </c>
      <c r="D1049" s="1" t="str">
        <f>Table5[[#This Row],[Column5]]&amp;" "&amp;Table5[[#This Row],[Column7]]&amp;" "</f>
        <v xml:space="preserve">Mr. Tim </v>
      </c>
      <c r="G1049" t="s">
        <v>4355</v>
      </c>
      <c r="I1049" t="s">
        <v>4922</v>
      </c>
    </row>
    <row r="1050" spans="1:10" x14ac:dyDescent="0.2">
      <c r="A1050" s="1" t="s">
        <v>1323</v>
      </c>
      <c r="B1050" s="1" t="s">
        <v>3340</v>
      </c>
      <c r="C1050" s="1" t="str">
        <f>B1050&amp;" "&amp;F1050</f>
        <v xml:space="preserve">Kretz </v>
      </c>
      <c r="D1050" s="1" t="str">
        <f>Table5[[#This Row],[Column5]]&amp;" "&amp;Table5[[#This Row],[Column7]]&amp;" "</f>
        <v xml:space="preserve">Ms. Jamie </v>
      </c>
      <c r="E1050" t="s">
        <v>4401</v>
      </c>
      <c r="G1050" t="s">
        <v>4354</v>
      </c>
      <c r="I1050" t="s">
        <v>4473</v>
      </c>
      <c r="J1050" t="s">
        <v>4401</v>
      </c>
    </row>
    <row r="1051" spans="1:10" x14ac:dyDescent="0.2">
      <c r="A1051" s="1" t="s">
        <v>1322</v>
      </c>
      <c r="B1051" s="1" t="s">
        <v>3341</v>
      </c>
      <c r="C1051" s="1" t="str">
        <f>B1051&amp;" "&amp;F1051</f>
        <v xml:space="preserve">Hempel </v>
      </c>
      <c r="D1051" s="1" t="str">
        <f>Table5[[#This Row],[Column5]]&amp;" "&amp;Table5[[#This Row],[Column7]]&amp;" "</f>
        <v xml:space="preserve">Ms. Alexandra </v>
      </c>
      <c r="G1051" t="s">
        <v>4354</v>
      </c>
      <c r="I1051" t="s">
        <v>4930</v>
      </c>
    </row>
    <row r="1052" spans="1:10" x14ac:dyDescent="0.2">
      <c r="A1052" s="1" t="s">
        <v>1321</v>
      </c>
      <c r="B1052" s="1" t="s">
        <v>3342</v>
      </c>
      <c r="C1052" s="1" t="str">
        <f>B1052&amp;" "&amp;F1052</f>
        <v xml:space="preserve">McBroom </v>
      </c>
      <c r="D1052" s="1" t="str">
        <f>Table5[[#This Row],[Column5]]&amp;" "&amp;Table5[[#This Row],[Column7]]&amp;" "</f>
        <v xml:space="preserve">Ms. Tiffany </v>
      </c>
      <c r="G1052" t="s">
        <v>4354</v>
      </c>
      <c r="I1052" t="s">
        <v>4793</v>
      </c>
    </row>
    <row r="1053" spans="1:10" x14ac:dyDescent="0.2">
      <c r="A1053" s="1" t="s">
        <v>1320</v>
      </c>
      <c r="B1053" s="1" t="s">
        <v>3343</v>
      </c>
      <c r="C1053" s="1" t="str">
        <f>B1053&amp;" "&amp;F1053</f>
        <v xml:space="preserve">Yoo </v>
      </c>
      <c r="D1053" s="1" t="str">
        <f>Table5[[#This Row],[Column5]]&amp;" "&amp;Table5[[#This Row],[Column7]]&amp;" "</f>
        <v xml:space="preserve">Mrs. Rebecca </v>
      </c>
      <c r="E1053" t="s">
        <v>4466</v>
      </c>
      <c r="G1053" t="s">
        <v>4700</v>
      </c>
      <c r="I1053" t="s">
        <v>4447</v>
      </c>
      <c r="J1053" t="s">
        <v>4466</v>
      </c>
    </row>
    <row r="1054" spans="1:10" x14ac:dyDescent="0.2">
      <c r="A1054" s="1" t="s">
        <v>1319</v>
      </c>
      <c r="B1054" s="1" t="s">
        <v>3344</v>
      </c>
      <c r="C1054" s="1" t="str">
        <f>B1054&amp;" "&amp;F1054</f>
        <v xml:space="preserve">Rand </v>
      </c>
      <c r="D1054" s="1" t="str">
        <f>Table5[[#This Row],[Column5]]&amp;" "&amp;Table5[[#This Row],[Column7]]&amp;" "</f>
        <v xml:space="preserve">Mr. Austin </v>
      </c>
      <c r="E1054" t="s">
        <v>4425</v>
      </c>
      <c r="G1054" t="s">
        <v>4355</v>
      </c>
      <c r="I1054" t="s">
        <v>4635</v>
      </c>
      <c r="J1054" t="s">
        <v>4425</v>
      </c>
    </row>
    <row r="1055" spans="1:10" x14ac:dyDescent="0.2">
      <c r="A1055" s="1" t="s">
        <v>1318</v>
      </c>
      <c r="B1055" s="1" t="s">
        <v>3345</v>
      </c>
      <c r="C1055" s="1" t="str">
        <f>B1055&amp;" "&amp;F1055</f>
        <v xml:space="preserve">Wolfe </v>
      </c>
      <c r="D1055" s="1" t="str">
        <f>Table5[[#This Row],[Column5]]&amp;" "&amp;Table5[[#This Row],[Column7]]&amp;" "</f>
        <v xml:space="preserve">Ms. Jamie </v>
      </c>
      <c r="E1055" t="s">
        <v>4509</v>
      </c>
      <c r="G1055" t="s">
        <v>4354</v>
      </c>
      <c r="I1055" t="s">
        <v>4473</v>
      </c>
      <c r="J1055" t="s">
        <v>4509</v>
      </c>
    </row>
    <row r="1056" spans="1:10" x14ac:dyDescent="0.2">
      <c r="A1056" s="1" t="s">
        <v>1317</v>
      </c>
      <c r="B1056" s="1" t="s">
        <v>3346</v>
      </c>
      <c r="C1056" s="1" t="str">
        <f>B1056&amp;" "&amp;F1056</f>
        <v xml:space="preserve">Vance </v>
      </c>
      <c r="D1056" s="1" t="str">
        <f>Table5[[#This Row],[Column5]]&amp;" "&amp;Table5[[#This Row],[Column7]]&amp;" "</f>
        <v xml:space="preserve">Mr. Matthew </v>
      </c>
      <c r="E1056" t="s">
        <v>4425</v>
      </c>
      <c r="G1056" t="s">
        <v>4355</v>
      </c>
      <c r="I1056" t="s">
        <v>4356</v>
      </c>
      <c r="J1056" t="s">
        <v>4425</v>
      </c>
    </row>
    <row r="1057" spans="1:11" x14ac:dyDescent="0.2">
      <c r="A1057" s="1" t="s">
        <v>1316</v>
      </c>
      <c r="B1057" s="1" t="s">
        <v>3347</v>
      </c>
      <c r="C1057" s="1" t="str">
        <f>B1057&amp;" "&amp;F1057</f>
        <v xml:space="preserve">Burnett </v>
      </c>
      <c r="D1057" s="1" t="str">
        <f>Table5[[#This Row],[Column5]]&amp;" "&amp;Table5[[#This Row],[Column7]]&amp;" "</f>
        <v xml:space="preserve">Mrs. Emily </v>
      </c>
      <c r="G1057" t="s">
        <v>4700</v>
      </c>
      <c r="I1057" t="s">
        <v>4465</v>
      </c>
    </row>
    <row r="1058" spans="1:11" x14ac:dyDescent="0.2">
      <c r="A1058" s="1" t="s">
        <v>1315</v>
      </c>
      <c r="B1058" s="1" t="s">
        <v>3348</v>
      </c>
      <c r="C1058" s="1" t="str">
        <f>B1058&amp;" "&amp;F1058</f>
        <v xml:space="preserve">Clason </v>
      </c>
      <c r="D1058" s="1" t="str">
        <f>Table5[[#This Row],[Column5]]&amp;" "&amp;Table5[[#This Row],[Column7]]&amp;" "</f>
        <v xml:space="preserve">Ms. Gillian </v>
      </c>
      <c r="G1058" t="s">
        <v>4354</v>
      </c>
      <c r="I1058" t="s">
        <v>4931</v>
      </c>
    </row>
    <row r="1059" spans="1:11" x14ac:dyDescent="0.2">
      <c r="A1059" s="1" t="s">
        <v>1314</v>
      </c>
      <c r="B1059" s="1" t="s">
        <v>3289</v>
      </c>
      <c r="C1059" s="1" t="str">
        <f>B1059&amp;" "&amp;F1059</f>
        <v xml:space="preserve">Donnelly </v>
      </c>
      <c r="D1059" s="1" t="str">
        <f>Table5[[#This Row],[Column5]]&amp;" "&amp;Table5[[#This Row],[Column7]]&amp;" "</f>
        <v xml:space="preserve">Mrs. Brenn </v>
      </c>
      <c r="E1059" t="s">
        <v>4542</v>
      </c>
      <c r="G1059" t="s">
        <v>4700</v>
      </c>
      <c r="I1059" t="s">
        <v>4932</v>
      </c>
      <c r="J1059" t="s">
        <v>4542</v>
      </c>
    </row>
    <row r="1060" spans="1:11" x14ac:dyDescent="0.2">
      <c r="A1060" s="1" t="s">
        <v>1313</v>
      </c>
      <c r="B1060" s="1" t="s">
        <v>3349</v>
      </c>
      <c r="C1060" s="1" t="str">
        <f>B1060&amp;" "&amp;F1060</f>
        <v xml:space="preserve">Pietz </v>
      </c>
      <c r="D1060" s="1" t="str">
        <f>Table5[[#This Row],[Column5]]&amp;" "&amp;Table5[[#This Row],[Column7]]&amp;" "</f>
        <v xml:space="preserve">Ms. Lisa </v>
      </c>
      <c r="E1060" t="s">
        <v>4403</v>
      </c>
      <c r="G1060" t="s">
        <v>4354</v>
      </c>
      <c r="I1060" t="s">
        <v>4704</v>
      </c>
      <c r="J1060" t="s">
        <v>4403</v>
      </c>
    </row>
    <row r="1061" spans="1:11" x14ac:dyDescent="0.2">
      <c r="A1061" s="1" t="s">
        <v>1312</v>
      </c>
      <c r="B1061" s="1" t="s">
        <v>3350</v>
      </c>
      <c r="C1061" s="1" t="str">
        <f>B1061&amp;" "&amp;F1061</f>
        <v xml:space="preserve">Tegenkamp </v>
      </c>
      <c r="D1061" s="1" t="str">
        <f>Table5[[#This Row],[Column5]]&amp;" "&amp;Table5[[#This Row],[Column7]]&amp;" "</f>
        <v xml:space="preserve">Mr. Matt </v>
      </c>
      <c r="G1061" t="s">
        <v>4355</v>
      </c>
      <c r="I1061" t="s">
        <v>4544</v>
      </c>
    </row>
    <row r="1062" spans="1:11" x14ac:dyDescent="0.2">
      <c r="A1062" s="1" t="s">
        <v>1311</v>
      </c>
      <c r="B1062" s="1" t="s">
        <v>3351</v>
      </c>
      <c r="C1062" s="1" t="str">
        <f>B1062&amp;" "&amp;F1062</f>
        <v xml:space="preserve">Dover </v>
      </c>
      <c r="D1062" s="1" t="str">
        <f>Table5[[#This Row],[Column5]]&amp;" "&amp;Table5[[#This Row],[Column7]]&amp;" "</f>
        <v xml:space="preserve">Mr. Thomas </v>
      </c>
      <c r="E1062" t="s">
        <v>4378</v>
      </c>
      <c r="G1062" t="s">
        <v>4355</v>
      </c>
      <c r="I1062" t="s">
        <v>3215</v>
      </c>
      <c r="J1062" t="s">
        <v>4378</v>
      </c>
    </row>
    <row r="1063" spans="1:11" x14ac:dyDescent="0.2">
      <c r="A1063" s="1" t="s">
        <v>1310</v>
      </c>
      <c r="B1063" s="1" t="s">
        <v>3352</v>
      </c>
      <c r="C1063" s="1" t="str">
        <f>B1063&amp;" "&amp;F1063</f>
        <v xml:space="preserve">Dockemeyer </v>
      </c>
      <c r="D1063" s="1" t="str">
        <f>Table5[[#This Row],[Column5]]&amp;" "&amp;Table5[[#This Row],[Column7]]&amp;" "</f>
        <v xml:space="preserve">Mr. Kevin </v>
      </c>
      <c r="E1063" t="s">
        <v>4466</v>
      </c>
      <c r="G1063" t="s">
        <v>4355</v>
      </c>
      <c r="I1063" t="s">
        <v>4443</v>
      </c>
      <c r="J1063" t="s">
        <v>4466</v>
      </c>
    </row>
    <row r="1064" spans="1:11" x14ac:dyDescent="0.2">
      <c r="A1064" s="1" t="s">
        <v>1309</v>
      </c>
      <c r="B1064" s="1" t="s">
        <v>3098</v>
      </c>
      <c r="C1064" s="1" t="str">
        <f>B1064&amp;" "&amp;F1064</f>
        <v xml:space="preserve">Steele </v>
      </c>
      <c r="D1064" s="1" t="str">
        <f>Table5[[#This Row],[Column5]]&amp;" "&amp;Table5[[#This Row],[Column7]]&amp;" "</f>
        <v xml:space="preserve">Mr. William </v>
      </c>
      <c r="E1064" t="s">
        <v>4405</v>
      </c>
      <c r="G1064" t="s">
        <v>4355</v>
      </c>
      <c r="I1064" t="s">
        <v>4493</v>
      </c>
      <c r="J1064" t="s">
        <v>4405</v>
      </c>
      <c r="K1064" t="s">
        <v>4933</v>
      </c>
    </row>
    <row r="1065" spans="1:11" x14ac:dyDescent="0.2">
      <c r="A1065" s="1" t="s">
        <v>1308</v>
      </c>
      <c r="B1065" s="1" t="s">
        <v>3353</v>
      </c>
      <c r="C1065" s="1" t="str">
        <f>B1065&amp;" "&amp;F1065</f>
        <v xml:space="preserve">Harel </v>
      </c>
      <c r="D1065" s="1" t="str">
        <f>Table5[[#This Row],[Column5]]&amp;" "&amp;Table5[[#This Row],[Column7]]&amp;" "</f>
        <v xml:space="preserve">Mr. Gal </v>
      </c>
      <c r="G1065" t="s">
        <v>4355</v>
      </c>
      <c r="I1065" t="s">
        <v>4934</v>
      </c>
    </row>
    <row r="1066" spans="1:11" x14ac:dyDescent="0.2">
      <c r="A1066" s="1" t="s">
        <v>1307</v>
      </c>
      <c r="B1066" s="1" t="s">
        <v>3354</v>
      </c>
      <c r="C1066" s="1" t="str">
        <f>B1066&amp;" "&amp;F1066</f>
        <v xml:space="preserve">Aguila </v>
      </c>
      <c r="D1066" s="1" t="str">
        <f>Table5[[#This Row],[Column5]]&amp;" "&amp;Table5[[#This Row],[Column7]]&amp;" "</f>
        <v xml:space="preserve">Mr. Anton </v>
      </c>
      <c r="G1066" t="s">
        <v>4355</v>
      </c>
      <c r="I1066" t="s">
        <v>4935</v>
      </c>
    </row>
    <row r="1067" spans="1:11" x14ac:dyDescent="0.2">
      <c r="A1067" s="1" t="s">
        <v>1306</v>
      </c>
      <c r="B1067" s="1" t="s">
        <v>4936</v>
      </c>
      <c r="C1067" s="1" t="str">
        <f>B1067&amp;" "&amp;F1067</f>
        <v>Vallejo Sarmiento</v>
      </c>
      <c r="D1067" s="1" t="str">
        <f>Table5[[#This Row],[Column5]]&amp;" "&amp;Table5[[#This Row],[Column7]]&amp;" "</f>
        <v xml:space="preserve">  </v>
      </c>
      <c r="E1067" t="s">
        <v>4938</v>
      </c>
      <c r="F1067" t="s">
        <v>4937</v>
      </c>
      <c r="H1067" t="s">
        <v>4354</v>
      </c>
      <c r="J1067" t="s">
        <v>4938</v>
      </c>
    </row>
    <row r="1068" spans="1:11" x14ac:dyDescent="0.2">
      <c r="A1068" s="1" t="s">
        <v>1305</v>
      </c>
      <c r="B1068" s="1" t="s">
        <v>3355</v>
      </c>
      <c r="C1068" s="1" t="str">
        <f>B1068&amp;" "&amp;F1068</f>
        <v xml:space="preserve">Beisheim </v>
      </c>
      <c r="D1068" s="1" t="str">
        <f>Table5[[#This Row],[Column5]]&amp;" "&amp;Table5[[#This Row],[Column7]]&amp;" "</f>
        <v xml:space="preserve">Mr. Florian </v>
      </c>
      <c r="G1068" t="s">
        <v>4355</v>
      </c>
      <c r="I1068" t="s">
        <v>4939</v>
      </c>
    </row>
    <row r="1069" spans="1:11" x14ac:dyDescent="0.2">
      <c r="A1069" s="1" t="s">
        <v>1304</v>
      </c>
      <c r="B1069" s="1" t="s">
        <v>3356</v>
      </c>
      <c r="C1069" s="1" t="str">
        <f>B1069&amp;" "&amp;F1069</f>
        <v xml:space="preserve">Lenhoff </v>
      </c>
      <c r="D1069" s="1" t="str">
        <f>Table5[[#This Row],[Column5]]&amp;" "&amp;Table5[[#This Row],[Column7]]&amp;" "</f>
        <v xml:space="preserve">Ms. Karen </v>
      </c>
      <c r="E1069" t="s">
        <v>4412</v>
      </c>
      <c r="G1069" t="s">
        <v>4354</v>
      </c>
      <c r="I1069" t="s">
        <v>4708</v>
      </c>
      <c r="J1069" t="s">
        <v>4412</v>
      </c>
    </row>
    <row r="1070" spans="1:11" x14ac:dyDescent="0.2">
      <c r="A1070" s="1" t="s">
        <v>1303</v>
      </c>
      <c r="B1070" s="1" t="s">
        <v>3357</v>
      </c>
      <c r="C1070" s="1" t="str">
        <f>B1070&amp;" "&amp;F1070</f>
        <v xml:space="preserve">Wehrwein </v>
      </c>
      <c r="D1070" s="1" t="str">
        <f>Table5[[#This Row],[Column5]]&amp;" "&amp;Table5[[#This Row],[Column7]]&amp;" "</f>
        <v xml:space="preserve">Mr. Scott </v>
      </c>
      <c r="G1070" t="s">
        <v>4355</v>
      </c>
      <c r="I1070" t="s">
        <v>2950</v>
      </c>
    </row>
    <row r="1071" spans="1:11" x14ac:dyDescent="0.2">
      <c r="A1071" s="1" t="s">
        <v>1302</v>
      </c>
      <c r="B1071" s="1" t="s">
        <v>3106</v>
      </c>
      <c r="C1071" s="1" t="str">
        <f>B1071&amp;" "&amp;F1071</f>
        <v xml:space="preserve">Wallace </v>
      </c>
      <c r="D1071" s="1" t="str">
        <f>Table5[[#This Row],[Column5]]&amp;" "&amp;Table5[[#This Row],[Column7]]&amp;" "</f>
        <v xml:space="preserve">Ms. Claire </v>
      </c>
      <c r="G1071" t="s">
        <v>4354</v>
      </c>
      <c r="I1071" t="s">
        <v>4940</v>
      </c>
    </row>
    <row r="1072" spans="1:11" x14ac:dyDescent="0.2">
      <c r="A1072" s="1" t="s">
        <v>1301</v>
      </c>
      <c r="B1072" s="1" t="s">
        <v>3358</v>
      </c>
      <c r="C1072" s="1" t="str">
        <f>B1072&amp;" "&amp;F1072</f>
        <v xml:space="preserve">Markowitz </v>
      </c>
      <c r="D1072" s="1" t="str">
        <f>Table5[[#This Row],[Column5]]&amp;" "&amp;Table5[[#This Row],[Column7]]&amp;" "</f>
        <v xml:space="preserve">Ms. Lynn </v>
      </c>
      <c r="E1072" t="s">
        <v>4375</v>
      </c>
      <c r="G1072" t="s">
        <v>4354</v>
      </c>
      <c r="I1072" t="s">
        <v>3414</v>
      </c>
      <c r="J1072" t="s">
        <v>4375</v>
      </c>
    </row>
    <row r="1073" spans="1:10" x14ac:dyDescent="0.2">
      <c r="A1073" s="1" t="s">
        <v>1300</v>
      </c>
      <c r="B1073" s="1" t="s">
        <v>3359</v>
      </c>
      <c r="C1073" s="1" t="str">
        <f>B1073&amp;" "&amp;F1073</f>
        <v xml:space="preserve">Vos </v>
      </c>
      <c r="D1073" s="1" t="str">
        <f>Table5[[#This Row],[Column5]]&amp;" "&amp;Table5[[#This Row],[Column7]]&amp;" "</f>
        <v xml:space="preserve">Ms. Sharon </v>
      </c>
      <c r="G1073" t="s">
        <v>4354</v>
      </c>
      <c r="I1073" t="s">
        <v>4620</v>
      </c>
    </row>
    <row r="1074" spans="1:10" x14ac:dyDescent="0.2">
      <c r="A1074" s="1" t="s">
        <v>1299</v>
      </c>
      <c r="B1074" s="1" t="s">
        <v>3360</v>
      </c>
      <c r="C1074" s="1" t="str">
        <f>B1074&amp;" "&amp;F1074</f>
        <v xml:space="preserve">McLeod </v>
      </c>
      <c r="D1074" s="1" t="str">
        <f>Table5[[#This Row],[Column5]]&amp;" "&amp;Table5[[#This Row],[Column7]]&amp;" "</f>
        <v xml:space="preserve">Mrs. Candice </v>
      </c>
      <c r="G1074" t="s">
        <v>4700</v>
      </c>
      <c r="I1074" t="s">
        <v>4941</v>
      </c>
    </row>
    <row r="1075" spans="1:10" x14ac:dyDescent="0.2">
      <c r="A1075" s="1" t="s">
        <v>1298</v>
      </c>
      <c r="B1075" s="1" t="s">
        <v>3361</v>
      </c>
      <c r="C1075" s="1" t="str">
        <f>B1075&amp;" "&amp;F1075</f>
        <v xml:space="preserve">Balcom </v>
      </c>
      <c r="D1075" s="1" t="str">
        <f>Table5[[#This Row],[Column5]]&amp;" "&amp;Table5[[#This Row],[Column7]]&amp;" "</f>
        <v xml:space="preserve">Ms. Jennifer </v>
      </c>
      <c r="E1075" t="s">
        <v>4357</v>
      </c>
      <c r="G1075" t="s">
        <v>4354</v>
      </c>
      <c r="I1075" t="s">
        <v>4377</v>
      </c>
      <c r="J1075" t="s">
        <v>4357</v>
      </c>
    </row>
    <row r="1076" spans="1:10" x14ac:dyDescent="0.2">
      <c r="A1076" s="1" t="s">
        <v>1297</v>
      </c>
      <c r="B1076" s="1" t="s">
        <v>3362</v>
      </c>
      <c r="C1076" s="1" t="str">
        <f>B1076&amp;" "&amp;F1076</f>
        <v xml:space="preserve">Dirth </v>
      </c>
      <c r="D1076" s="1" t="str">
        <f>Table5[[#This Row],[Column5]]&amp;" "&amp;Table5[[#This Row],[Column7]]&amp;" "</f>
        <v xml:space="preserve">Mr. Eric </v>
      </c>
      <c r="G1076" t="s">
        <v>4355</v>
      </c>
      <c r="I1076" t="s">
        <v>4387</v>
      </c>
    </row>
    <row r="1077" spans="1:10" x14ac:dyDescent="0.2">
      <c r="A1077" s="1" t="s">
        <v>1296</v>
      </c>
      <c r="B1077" s="1" t="s">
        <v>3363</v>
      </c>
      <c r="C1077" s="1" t="str">
        <f>B1077&amp;" "&amp;F1077</f>
        <v xml:space="preserve">Inglish </v>
      </c>
      <c r="D1077" s="1" t="str">
        <f>Table5[[#This Row],[Column5]]&amp;" "&amp;Table5[[#This Row],[Column7]]&amp;" "</f>
        <v xml:space="preserve">Mr. Bryan </v>
      </c>
      <c r="G1077" t="s">
        <v>4355</v>
      </c>
      <c r="I1077" t="s">
        <v>4599</v>
      </c>
    </row>
    <row r="1078" spans="1:10" x14ac:dyDescent="0.2">
      <c r="A1078" s="1" t="s">
        <v>1295</v>
      </c>
      <c r="B1078" s="1" t="s">
        <v>2857</v>
      </c>
      <c r="C1078" s="1" t="str">
        <f>B1078&amp;" "&amp;F1078</f>
        <v xml:space="preserve">Matthews </v>
      </c>
      <c r="D1078" s="1" t="str">
        <f>Table5[[#This Row],[Column5]]&amp;" "&amp;Table5[[#This Row],[Column7]]&amp;" "</f>
        <v xml:space="preserve">Mr. Devon </v>
      </c>
      <c r="E1078" t="s">
        <v>4364</v>
      </c>
      <c r="G1078" t="s">
        <v>4355</v>
      </c>
      <c r="I1078" t="s">
        <v>4622</v>
      </c>
      <c r="J1078" t="s">
        <v>4364</v>
      </c>
    </row>
    <row r="1079" spans="1:10" x14ac:dyDescent="0.2">
      <c r="A1079" s="1" t="s">
        <v>1294</v>
      </c>
      <c r="B1079" s="1" t="s">
        <v>3364</v>
      </c>
      <c r="C1079" s="1" t="str">
        <f>B1079&amp;" "&amp;F1079</f>
        <v xml:space="preserve">Massa-Musiak </v>
      </c>
      <c r="D1079" s="1" t="str">
        <f>Table5[[#This Row],[Column5]]&amp;" "&amp;Table5[[#This Row],[Column7]]&amp;" "</f>
        <v xml:space="preserve">Ms. Elena </v>
      </c>
      <c r="G1079" t="s">
        <v>4354</v>
      </c>
      <c r="I1079" t="s">
        <v>4942</v>
      </c>
    </row>
    <row r="1080" spans="1:10" x14ac:dyDescent="0.2">
      <c r="A1080" s="1" t="s">
        <v>1293</v>
      </c>
      <c r="B1080" s="1" t="s">
        <v>3365</v>
      </c>
      <c r="C1080" s="1" t="str">
        <f>B1080&amp;" "&amp;F1080</f>
        <v xml:space="preserve">Bailey </v>
      </c>
      <c r="D1080" s="1" t="str">
        <f>Table5[[#This Row],[Column5]]&amp;" "&amp;Table5[[#This Row],[Column7]]&amp;" "</f>
        <v xml:space="preserve">Mr. Chris </v>
      </c>
      <c r="G1080" t="s">
        <v>4355</v>
      </c>
      <c r="I1080" t="s">
        <v>4554</v>
      </c>
    </row>
    <row r="1081" spans="1:10" x14ac:dyDescent="0.2">
      <c r="A1081" s="1" t="s">
        <v>1292</v>
      </c>
      <c r="B1081" s="1" t="s">
        <v>3366</v>
      </c>
      <c r="C1081" s="1" t="str">
        <f>B1081&amp;" "&amp;F1081</f>
        <v xml:space="preserve">Jacoby </v>
      </c>
      <c r="D1081" s="1" t="str">
        <f>Table5[[#This Row],[Column5]]&amp;" "&amp;Table5[[#This Row],[Column7]]&amp;" "</f>
        <v xml:space="preserve">Mr. Bert </v>
      </c>
      <c r="G1081" t="s">
        <v>4355</v>
      </c>
      <c r="I1081" t="s">
        <v>4943</v>
      </c>
    </row>
    <row r="1082" spans="1:10" x14ac:dyDescent="0.2">
      <c r="A1082" s="1" t="s">
        <v>1291</v>
      </c>
      <c r="B1082" s="1" t="s">
        <v>3367</v>
      </c>
      <c r="C1082" s="1" t="str">
        <f>B1082&amp;" "&amp;F1082</f>
        <v xml:space="preserve">Crimmings </v>
      </c>
      <c r="D1082" s="1" t="str">
        <f>Table5[[#This Row],[Column5]]&amp;" "&amp;Table5[[#This Row],[Column7]]&amp;" "</f>
        <v xml:space="preserve">Mr. John </v>
      </c>
      <c r="E1082" t="s">
        <v>4464</v>
      </c>
      <c r="G1082" t="s">
        <v>4355</v>
      </c>
      <c r="I1082" t="s">
        <v>4382</v>
      </c>
      <c r="J1082" t="s">
        <v>4464</v>
      </c>
    </row>
    <row r="1083" spans="1:10" x14ac:dyDescent="0.2">
      <c r="A1083" s="1" t="s">
        <v>1290</v>
      </c>
      <c r="B1083" s="1" t="s">
        <v>3368</v>
      </c>
      <c r="C1083" s="1" t="str">
        <f>B1083&amp;" "&amp;F1083</f>
        <v xml:space="preserve">Crane </v>
      </c>
      <c r="D1083" s="1" t="str">
        <f>Table5[[#This Row],[Column5]]&amp;" "&amp;Table5[[#This Row],[Column7]]&amp;" "</f>
        <v xml:space="preserve">Mr. Daniel </v>
      </c>
      <c r="E1083" t="s">
        <v>4474</v>
      </c>
      <c r="G1083" t="s">
        <v>4355</v>
      </c>
      <c r="I1083" t="s">
        <v>4429</v>
      </c>
      <c r="J1083" t="s">
        <v>4474</v>
      </c>
    </row>
    <row r="1084" spans="1:10" x14ac:dyDescent="0.2">
      <c r="A1084" s="1" t="s">
        <v>1289</v>
      </c>
      <c r="B1084" s="1" t="s">
        <v>3369</v>
      </c>
      <c r="C1084" s="1" t="str">
        <f>B1084&amp;" "&amp;F1084</f>
        <v xml:space="preserve">Swartzfager </v>
      </c>
      <c r="D1084" s="1" t="str">
        <f>Table5[[#This Row],[Column5]]&amp;" "&amp;Table5[[#This Row],[Column7]]&amp;" "</f>
        <v xml:space="preserve">Mrs. Lisa </v>
      </c>
      <c r="E1084" t="s">
        <v>4491</v>
      </c>
      <c r="G1084" t="s">
        <v>4700</v>
      </c>
      <c r="I1084" t="s">
        <v>4704</v>
      </c>
      <c r="J1084" t="s">
        <v>4491</v>
      </c>
    </row>
    <row r="1085" spans="1:10" x14ac:dyDescent="0.2">
      <c r="A1085" s="1" t="s">
        <v>1288</v>
      </c>
      <c r="B1085" s="1" t="s">
        <v>3370</v>
      </c>
      <c r="C1085" s="1" t="str">
        <f>B1085&amp;" "&amp;F1085</f>
        <v xml:space="preserve">Clevenger </v>
      </c>
      <c r="D1085" s="1" t="str">
        <f>Table5[[#This Row],[Column5]]&amp;" "&amp;Table5[[#This Row],[Column7]]&amp;" "</f>
        <v xml:space="preserve">Mrs. Kristine </v>
      </c>
      <c r="G1085" t="s">
        <v>4700</v>
      </c>
      <c r="I1085" t="s">
        <v>4492</v>
      </c>
    </row>
    <row r="1086" spans="1:10" x14ac:dyDescent="0.2">
      <c r="A1086" s="1" t="s">
        <v>1287</v>
      </c>
      <c r="B1086" s="1" t="s">
        <v>3371</v>
      </c>
      <c r="C1086" s="1" t="str">
        <f>B1086&amp;" "&amp;F1086</f>
        <v xml:space="preserve">Reichardt </v>
      </c>
      <c r="D1086" s="1" t="str">
        <f>Table5[[#This Row],[Column5]]&amp;" "&amp;Table5[[#This Row],[Column7]]&amp;" "</f>
        <v xml:space="preserve">Mr. Paul </v>
      </c>
      <c r="E1086" t="s">
        <v>4437</v>
      </c>
      <c r="G1086" t="s">
        <v>4355</v>
      </c>
      <c r="I1086" t="s">
        <v>3389</v>
      </c>
      <c r="J1086" t="s">
        <v>4437</v>
      </c>
    </row>
    <row r="1087" spans="1:10" x14ac:dyDescent="0.2">
      <c r="A1087" s="1" t="s">
        <v>1286</v>
      </c>
      <c r="B1087" s="1" t="s">
        <v>3372</v>
      </c>
      <c r="C1087" s="1" t="str">
        <f>B1087&amp;" "&amp;F1087</f>
        <v xml:space="preserve">Morton </v>
      </c>
      <c r="D1087" s="1" t="str">
        <f>Table5[[#This Row],[Column5]]&amp;" "&amp;Table5[[#This Row],[Column7]]&amp;" "</f>
        <v xml:space="preserve">Mr. Bryan </v>
      </c>
      <c r="G1087" t="s">
        <v>4355</v>
      </c>
      <c r="I1087" t="s">
        <v>4599</v>
      </c>
    </row>
    <row r="1088" spans="1:10" x14ac:dyDescent="0.2">
      <c r="A1088" s="1" t="s">
        <v>1285</v>
      </c>
      <c r="B1088" s="1" t="s">
        <v>3373</v>
      </c>
      <c r="C1088" s="1" t="str">
        <f>B1088&amp;" "&amp;F1088</f>
        <v xml:space="preserve">Sunstrum </v>
      </c>
      <c r="D1088" s="1" t="str">
        <f>Table5[[#This Row],[Column5]]&amp;" "&amp;Table5[[#This Row],[Column7]]&amp;" "</f>
        <v xml:space="preserve">Mr. Chris </v>
      </c>
      <c r="G1088" t="s">
        <v>4355</v>
      </c>
      <c r="I1088" t="s">
        <v>4554</v>
      </c>
    </row>
    <row r="1089" spans="1:10" x14ac:dyDescent="0.2">
      <c r="A1089" s="1" t="s">
        <v>1284</v>
      </c>
      <c r="B1089" s="1" t="s">
        <v>3374</v>
      </c>
      <c r="C1089" s="1" t="str">
        <f>B1089&amp;" "&amp;F1089</f>
        <v xml:space="preserve">Frownfelter </v>
      </c>
      <c r="D1089" s="1" t="str">
        <f>Table5[[#This Row],[Column5]]&amp;" "&amp;Table5[[#This Row],[Column7]]&amp;" "</f>
        <v xml:space="preserve">Ms. Milah </v>
      </c>
      <c r="E1089" t="s">
        <v>4416</v>
      </c>
      <c r="G1089" t="s">
        <v>4354</v>
      </c>
      <c r="I1089" t="s">
        <v>4944</v>
      </c>
      <c r="J1089" t="s">
        <v>4416</v>
      </c>
    </row>
    <row r="1090" spans="1:10" x14ac:dyDescent="0.2">
      <c r="A1090" s="1" t="s">
        <v>1283</v>
      </c>
      <c r="B1090" s="1" t="s">
        <v>3375</v>
      </c>
      <c r="C1090" s="1" t="str">
        <f>B1090&amp;" "&amp;F1090</f>
        <v xml:space="preserve">Richter </v>
      </c>
      <c r="D1090" s="1" t="str">
        <f>Table5[[#This Row],[Column5]]&amp;" "&amp;Table5[[#This Row],[Column7]]&amp;" "</f>
        <v xml:space="preserve">Ms. Annette </v>
      </c>
      <c r="E1090" t="s">
        <v>4375</v>
      </c>
      <c r="G1090" t="s">
        <v>4354</v>
      </c>
      <c r="I1090" t="s">
        <v>4945</v>
      </c>
      <c r="J1090" t="s">
        <v>4375</v>
      </c>
    </row>
    <row r="1091" spans="1:10" x14ac:dyDescent="0.2">
      <c r="A1091" s="1" t="s">
        <v>1282</v>
      </c>
      <c r="B1091" s="1" t="s">
        <v>3376</v>
      </c>
      <c r="C1091" s="1" t="str">
        <f>B1091&amp;" "&amp;F1091</f>
        <v xml:space="preserve">England </v>
      </c>
      <c r="D1091" s="1" t="str">
        <f>Table5[[#This Row],[Column5]]&amp;" "&amp;Table5[[#This Row],[Column7]]&amp;" "</f>
        <v xml:space="preserve">Mrs. Yoko </v>
      </c>
      <c r="G1091" t="s">
        <v>4700</v>
      </c>
      <c r="I1091" t="s">
        <v>4946</v>
      </c>
    </row>
    <row r="1092" spans="1:10" x14ac:dyDescent="0.2">
      <c r="A1092" s="1" t="s">
        <v>1281</v>
      </c>
      <c r="B1092" s="1" t="s">
        <v>3377</v>
      </c>
      <c r="C1092" s="1" t="str">
        <f>B1092&amp;" "&amp;F1092</f>
        <v xml:space="preserve">McLean </v>
      </c>
      <c r="D1092" s="1" t="str">
        <f>Table5[[#This Row],[Column5]]&amp;" "&amp;Table5[[#This Row],[Column7]]&amp;" "</f>
        <v xml:space="preserve">Ms. Laura </v>
      </c>
      <c r="G1092" t="s">
        <v>4354</v>
      </c>
      <c r="I1092" t="s">
        <v>4720</v>
      </c>
    </row>
    <row r="1093" spans="1:10" x14ac:dyDescent="0.2">
      <c r="A1093" s="1" t="s">
        <v>1280</v>
      </c>
      <c r="B1093" s="1" t="s">
        <v>3331</v>
      </c>
      <c r="C1093" s="1" t="str">
        <f>B1093&amp;" "&amp;F1093</f>
        <v xml:space="preserve">Gardner </v>
      </c>
      <c r="D1093" s="1" t="str">
        <f>Table5[[#This Row],[Column5]]&amp;" "&amp;Table5[[#This Row],[Column7]]&amp;" "</f>
        <v xml:space="preserve">Ms. Tess </v>
      </c>
      <c r="E1093" t="s">
        <v>4378</v>
      </c>
      <c r="G1093" t="s">
        <v>4354</v>
      </c>
      <c r="I1093" t="s">
        <v>4947</v>
      </c>
      <c r="J1093" t="s">
        <v>4378</v>
      </c>
    </row>
    <row r="1094" spans="1:10" x14ac:dyDescent="0.2">
      <c r="A1094" s="1" t="s">
        <v>1279</v>
      </c>
      <c r="B1094" s="1" t="s">
        <v>3378</v>
      </c>
      <c r="C1094" s="1" t="str">
        <f>B1094&amp;" "&amp;F1094</f>
        <v xml:space="preserve">Lane </v>
      </c>
      <c r="D1094" s="1" t="str">
        <f>Table5[[#This Row],[Column5]]&amp;" "&amp;Table5[[#This Row],[Column7]]&amp;" "</f>
        <v xml:space="preserve">Mr. William </v>
      </c>
      <c r="E1094" t="s">
        <v>4573</v>
      </c>
      <c r="G1094" t="s">
        <v>4355</v>
      </c>
      <c r="I1094" t="s">
        <v>4493</v>
      </c>
      <c r="J1094" t="s">
        <v>4573</v>
      </c>
    </row>
    <row r="1095" spans="1:10" x14ac:dyDescent="0.2">
      <c r="A1095" s="1" t="s">
        <v>1278</v>
      </c>
      <c r="B1095" s="1" t="s">
        <v>3379</v>
      </c>
      <c r="C1095" s="1" t="str">
        <f>B1095&amp;" "&amp;F1095</f>
        <v xml:space="preserve">Vonachen </v>
      </c>
      <c r="D1095" s="1" t="str">
        <f>Table5[[#This Row],[Column5]]&amp;" "&amp;Table5[[#This Row],[Column7]]&amp;" "</f>
        <v xml:space="preserve">Ms. Paige </v>
      </c>
      <c r="G1095" t="s">
        <v>4354</v>
      </c>
      <c r="I1095" t="s">
        <v>4948</v>
      </c>
    </row>
    <row r="1096" spans="1:10" x14ac:dyDescent="0.2">
      <c r="A1096" s="1" t="s">
        <v>1277</v>
      </c>
      <c r="B1096" s="1" t="s">
        <v>2451</v>
      </c>
      <c r="C1096" s="1" t="str">
        <f>B1096&amp;" "&amp;F1096</f>
        <v xml:space="preserve">Smith </v>
      </c>
      <c r="D1096" s="1" t="str">
        <f>Table5[[#This Row],[Column5]]&amp;" "&amp;Table5[[#This Row],[Column7]]&amp;" "</f>
        <v xml:space="preserve">Mr. Matthew </v>
      </c>
      <c r="E1096" t="s">
        <v>4466</v>
      </c>
      <c r="G1096" t="s">
        <v>4355</v>
      </c>
      <c r="I1096" t="s">
        <v>4356</v>
      </c>
      <c r="J1096" t="s">
        <v>4466</v>
      </c>
    </row>
    <row r="1097" spans="1:10" x14ac:dyDescent="0.2">
      <c r="A1097" s="1" t="s">
        <v>1276</v>
      </c>
      <c r="B1097" s="1" t="s">
        <v>3380</v>
      </c>
      <c r="C1097" s="1" t="str">
        <f>B1097&amp;" "&amp;F1097</f>
        <v xml:space="preserve">Kidwell </v>
      </c>
      <c r="D1097" s="1" t="str">
        <f>Table5[[#This Row],[Column5]]&amp;" "&amp;Table5[[#This Row],[Column7]]&amp;" "</f>
        <v xml:space="preserve">Mr. Matthew </v>
      </c>
      <c r="G1097" t="s">
        <v>4355</v>
      </c>
      <c r="I1097" t="s">
        <v>4356</v>
      </c>
    </row>
    <row r="1098" spans="1:10" x14ac:dyDescent="0.2">
      <c r="A1098" s="1" t="s">
        <v>1275</v>
      </c>
      <c r="B1098" s="1" t="s">
        <v>3381</v>
      </c>
      <c r="C1098" s="1" t="str">
        <f>B1098&amp;" "&amp;F1098</f>
        <v xml:space="preserve">Betancourth </v>
      </c>
      <c r="D1098" s="1" t="str">
        <f>Table5[[#This Row],[Column5]]&amp;" "&amp;Table5[[#This Row],[Column7]]&amp;" "</f>
        <v xml:space="preserve">Mrs. Maria </v>
      </c>
      <c r="G1098" t="s">
        <v>4700</v>
      </c>
      <c r="I1098" t="s">
        <v>4739</v>
      </c>
    </row>
    <row r="1099" spans="1:10" x14ac:dyDescent="0.2">
      <c r="A1099" s="1" t="s">
        <v>1274</v>
      </c>
      <c r="B1099" s="1" t="s">
        <v>3382</v>
      </c>
      <c r="C1099" s="1" t="str">
        <f>B1099&amp;" "&amp;F1099</f>
        <v xml:space="preserve">Henstrom </v>
      </c>
      <c r="D1099" s="1" t="str">
        <f>Table5[[#This Row],[Column5]]&amp;" "&amp;Table5[[#This Row],[Column7]]&amp;" "</f>
        <v xml:space="preserve">Ms. Stephanie </v>
      </c>
      <c r="E1099" t="s">
        <v>4357</v>
      </c>
      <c r="G1099" t="s">
        <v>4354</v>
      </c>
      <c r="I1099" t="s">
        <v>4392</v>
      </c>
      <c r="J1099" t="s">
        <v>4357</v>
      </c>
    </row>
    <row r="1100" spans="1:10" x14ac:dyDescent="0.2">
      <c r="A1100" s="1" t="s">
        <v>1273</v>
      </c>
      <c r="B1100" s="1" t="s">
        <v>3383</v>
      </c>
      <c r="C1100" s="1" t="str">
        <f>B1100&amp;" "&amp;F1100</f>
        <v xml:space="preserve">Pereira </v>
      </c>
      <c r="D1100" s="1" t="str">
        <f>Table5[[#This Row],[Column5]]&amp;" "&amp;Table5[[#This Row],[Column7]]&amp;" "</f>
        <v xml:space="preserve">Ms. Tiffany </v>
      </c>
      <c r="G1100" t="s">
        <v>4354</v>
      </c>
      <c r="I1100" t="s">
        <v>4793</v>
      </c>
    </row>
    <row r="1101" spans="1:10" x14ac:dyDescent="0.2">
      <c r="A1101" s="1" t="s">
        <v>1272</v>
      </c>
      <c r="B1101" s="1" t="s">
        <v>2635</v>
      </c>
      <c r="C1101" s="1" t="str">
        <f>B1101&amp;" "&amp;F1101</f>
        <v xml:space="preserve">Black </v>
      </c>
      <c r="D1101" s="1" t="str">
        <f>Table5[[#This Row],[Column5]]&amp;" "&amp;Table5[[#This Row],[Column7]]&amp;" "</f>
        <v xml:space="preserve">Ms. Sara </v>
      </c>
      <c r="E1101" t="s">
        <v>4375</v>
      </c>
      <c r="G1101" t="s">
        <v>4354</v>
      </c>
      <c r="I1101" t="s">
        <v>4485</v>
      </c>
      <c r="J1101" t="s">
        <v>4375</v>
      </c>
    </row>
    <row r="1102" spans="1:10" x14ac:dyDescent="0.2">
      <c r="A1102" s="1" t="s">
        <v>1271</v>
      </c>
      <c r="B1102" s="1" t="s">
        <v>3384</v>
      </c>
      <c r="C1102" s="1" t="str">
        <f>B1102&amp;" "&amp;F1102</f>
        <v xml:space="preserve">Brown </v>
      </c>
      <c r="D1102" s="1" t="str">
        <f>Table5[[#This Row],[Column5]]&amp;" "&amp;Table5[[#This Row],[Column7]]&amp;" "</f>
        <v xml:space="preserve">Mr. Scott </v>
      </c>
      <c r="E1102" t="s">
        <v>4378</v>
      </c>
      <c r="G1102" t="s">
        <v>4355</v>
      </c>
      <c r="I1102" t="s">
        <v>2950</v>
      </c>
      <c r="J1102" t="s">
        <v>4378</v>
      </c>
    </row>
    <row r="1103" spans="1:10" x14ac:dyDescent="0.2">
      <c r="A1103" s="1" t="s">
        <v>1270</v>
      </c>
      <c r="B1103" s="1" t="s">
        <v>3385</v>
      </c>
      <c r="C1103" s="1" t="str">
        <f>B1103&amp;" "&amp;F1103</f>
        <v xml:space="preserve">Reasoner </v>
      </c>
      <c r="D1103" s="1" t="str">
        <f>Table5[[#This Row],[Column5]]&amp;" "&amp;Table5[[#This Row],[Column7]]&amp;" "</f>
        <v xml:space="preserve">Mrs. Lauren </v>
      </c>
      <c r="G1103" t="s">
        <v>4700</v>
      </c>
      <c r="I1103" t="s">
        <v>4682</v>
      </c>
    </row>
    <row r="1104" spans="1:10" x14ac:dyDescent="0.2">
      <c r="A1104" s="1" t="s">
        <v>1269</v>
      </c>
      <c r="B1104" s="1" t="s">
        <v>2836</v>
      </c>
      <c r="C1104" s="1" t="str">
        <f>B1104&amp;" "&amp;F1104</f>
        <v xml:space="preserve">Wandzilak </v>
      </c>
      <c r="D1104" s="1" t="str">
        <f>Table5[[#This Row],[Column5]]&amp;" "&amp;Table5[[#This Row],[Column7]]&amp;" "</f>
        <v xml:space="preserve">Mr. Scott </v>
      </c>
      <c r="G1104" t="s">
        <v>4355</v>
      </c>
      <c r="I1104" t="s">
        <v>2950</v>
      </c>
    </row>
    <row r="1105" spans="1:10" x14ac:dyDescent="0.2">
      <c r="A1105" s="1" t="s">
        <v>1268</v>
      </c>
      <c r="B1105" s="1" t="s">
        <v>3386</v>
      </c>
      <c r="C1105" s="1" t="str">
        <f>B1105&amp;" "&amp;F1105</f>
        <v xml:space="preserve">Carver </v>
      </c>
      <c r="D1105" s="1" t="str">
        <f>Table5[[#This Row],[Column5]]&amp;" "&amp;Table5[[#This Row],[Column7]]&amp;" "</f>
        <v xml:space="preserve">Mr. Brian </v>
      </c>
      <c r="E1105" t="s">
        <v>4378</v>
      </c>
      <c r="G1105" t="s">
        <v>4355</v>
      </c>
      <c r="I1105" t="s">
        <v>3913</v>
      </c>
      <c r="J1105" t="s">
        <v>4378</v>
      </c>
    </row>
    <row r="1106" spans="1:10" x14ac:dyDescent="0.2">
      <c r="A1106" s="1" t="s">
        <v>1267</v>
      </c>
      <c r="B1106" s="1" t="s">
        <v>3387</v>
      </c>
      <c r="C1106" s="1" t="str">
        <f>B1106&amp;" "&amp;F1106</f>
        <v xml:space="preserve">Borror </v>
      </c>
      <c r="D1106" s="1" t="str">
        <f>Table5[[#This Row],[Column5]]&amp;" "&amp;Table5[[#This Row],[Column7]]&amp;" "</f>
        <v xml:space="preserve">Ms. Kaitlin </v>
      </c>
      <c r="E1106" t="s">
        <v>4364</v>
      </c>
      <c r="G1106" t="s">
        <v>4354</v>
      </c>
      <c r="I1106" t="s">
        <v>4949</v>
      </c>
      <c r="J1106" t="s">
        <v>4364</v>
      </c>
    </row>
    <row r="1107" spans="1:10" x14ac:dyDescent="0.2">
      <c r="A1107" s="1" t="s">
        <v>1266</v>
      </c>
      <c r="B1107" s="1" t="s">
        <v>3388</v>
      </c>
      <c r="C1107" s="1" t="str">
        <f>B1107&amp;" "&amp;F1107</f>
        <v xml:space="preserve">Saad </v>
      </c>
      <c r="D1107" s="1" t="str">
        <f>Table5[[#This Row],[Column5]]&amp;" "&amp;Table5[[#This Row],[Column7]]&amp;" "</f>
        <v xml:space="preserve">Mr. Mohammad </v>
      </c>
      <c r="G1107" t="s">
        <v>4355</v>
      </c>
      <c r="I1107" t="s">
        <v>4950</v>
      </c>
    </row>
    <row r="1108" spans="1:10" x14ac:dyDescent="0.2">
      <c r="A1108" s="1" t="s">
        <v>1265</v>
      </c>
      <c r="B1108" s="1" t="s">
        <v>3389</v>
      </c>
      <c r="C1108" s="1" t="str">
        <f>B1108&amp;" "&amp;F1108</f>
        <v xml:space="preserve">Paul </v>
      </c>
      <c r="D1108" s="1" t="str">
        <f>Table5[[#This Row],[Column5]]&amp;" "&amp;Table5[[#This Row],[Column7]]&amp;" "</f>
        <v xml:space="preserve">Mr. Charlie </v>
      </c>
      <c r="G1108" t="s">
        <v>4355</v>
      </c>
      <c r="I1108" t="s">
        <v>4475</v>
      </c>
    </row>
    <row r="1109" spans="1:10" x14ac:dyDescent="0.2">
      <c r="A1109" s="1" t="s">
        <v>1264</v>
      </c>
      <c r="B1109" s="1" t="s">
        <v>3390</v>
      </c>
      <c r="C1109" s="1" t="str">
        <f>B1109&amp;" "&amp;F1109</f>
        <v xml:space="preserve">Trail </v>
      </c>
      <c r="D1109" s="1" t="str">
        <f>Table5[[#This Row],[Column5]]&amp;" "&amp;Table5[[#This Row],[Column7]]&amp;" "</f>
        <v xml:space="preserve">Mr. Brent </v>
      </c>
      <c r="G1109" t="s">
        <v>4355</v>
      </c>
      <c r="I1109" t="s">
        <v>4749</v>
      </c>
    </row>
    <row r="1110" spans="1:10" x14ac:dyDescent="0.2">
      <c r="A1110" s="1" t="s">
        <v>1263</v>
      </c>
      <c r="B1110" s="1" t="s">
        <v>3391</v>
      </c>
      <c r="C1110" s="1" t="str">
        <f>B1110&amp;" "&amp;F1110</f>
        <v xml:space="preserve">Benton </v>
      </c>
      <c r="D1110" s="1" t="str">
        <f>Table5[[#This Row],[Column5]]&amp;" "&amp;Table5[[#This Row],[Column7]]&amp;" "</f>
        <v xml:space="preserve">Ms. Kelli </v>
      </c>
      <c r="E1110" t="s">
        <v>4403</v>
      </c>
      <c r="G1110" t="s">
        <v>4354</v>
      </c>
      <c r="I1110" t="s">
        <v>4844</v>
      </c>
      <c r="J1110" t="s">
        <v>4403</v>
      </c>
    </row>
    <row r="1111" spans="1:10" x14ac:dyDescent="0.2">
      <c r="A1111" s="1" t="s">
        <v>1262</v>
      </c>
      <c r="B1111" s="1" t="s">
        <v>3392</v>
      </c>
      <c r="C1111" s="1" t="str">
        <f>B1111&amp;" "&amp;F1111</f>
        <v xml:space="preserve">Bauman </v>
      </c>
      <c r="D1111" s="1" t="str">
        <f>Table5[[#This Row],[Column5]]&amp;" "&amp;Table5[[#This Row],[Column7]]&amp;" "</f>
        <v xml:space="preserve">Mrs. Sheridan </v>
      </c>
      <c r="E1111" t="s">
        <v>4545</v>
      </c>
      <c r="G1111" t="s">
        <v>4700</v>
      </c>
      <c r="I1111" t="s">
        <v>4951</v>
      </c>
      <c r="J1111" t="s">
        <v>4545</v>
      </c>
    </row>
    <row r="1112" spans="1:10" x14ac:dyDescent="0.2">
      <c r="A1112" s="1" t="s">
        <v>1261</v>
      </c>
      <c r="B1112" s="1" t="s">
        <v>3393</v>
      </c>
      <c r="C1112" s="1" t="str">
        <f>B1112&amp;" "&amp;F1112</f>
        <v xml:space="preserve">Bakula </v>
      </c>
      <c r="D1112" s="1" t="str">
        <f>Table5[[#This Row],[Column5]]&amp;" "&amp;Table5[[#This Row],[Column7]]&amp;" "</f>
        <v xml:space="preserve">Mrs. Sarah </v>
      </c>
      <c r="E1112" t="s">
        <v>4375</v>
      </c>
      <c r="G1112" t="s">
        <v>4700</v>
      </c>
      <c r="I1112" t="s">
        <v>4530</v>
      </c>
      <c r="J1112" t="s">
        <v>4375</v>
      </c>
    </row>
    <row r="1113" spans="1:10" x14ac:dyDescent="0.2">
      <c r="A1113" s="1" t="s">
        <v>1260</v>
      </c>
      <c r="B1113" s="1" t="s">
        <v>2766</v>
      </c>
      <c r="C1113" s="1" t="str">
        <f>B1113&amp;" "&amp;F1113</f>
        <v xml:space="preserve">Edwards </v>
      </c>
      <c r="D1113" s="1" t="str">
        <f>Table5[[#This Row],[Column5]]&amp;" "&amp;Table5[[#This Row],[Column7]]&amp;" "</f>
        <v xml:space="preserve">Ms. Jennifer </v>
      </c>
      <c r="G1113" t="s">
        <v>4354</v>
      </c>
      <c r="I1113" t="s">
        <v>4377</v>
      </c>
    </row>
    <row r="1114" spans="1:10" x14ac:dyDescent="0.2">
      <c r="A1114" s="1" t="s">
        <v>1259</v>
      </c>
      <c r="B1114" s="1" t="s">
        <v>3394</v>
      </c>
      <c r="C1114" s="1" t="str">
        <f>B1114&amp;" "&amp;F1114</f>
        <v xml:space="preserve">Davis </v>
      </c>
      <c r="D1114" s="1" t="str">
        <f>Table5[[#This Row],[Column5]]&amp;" "&amp;Table5[[#This Row],[Column7]]&amp;" "</f>
        <v xml:space="preserve">Mrs. Laura </v>
      </c>
      <c r="E1114" t="s">
        <v>4466</v>
      </c>
      <c r="G1114" t="s">
        <v>4700</v>
      </c>
      <c r="I1114" t="s">
        <v>4720</v>
      </c>
      <c r="J1114" t="s">
        <v>4466</v>
      </c>
    </row>
    <row r="1115" spans="1:10" x14ac:dyDescent="0.2">
      <c r="A1115" s="1" t="s">
        <v>1258</v>
      </c>
      <c r="B1115" s="1" t="s">
        <v>3395</v>
      </c>
      <c r="C1115" s="1" t="str">
        <f>B1115&amp;" "&amp;F1115</f>
        <v xml:space="preserve">Weiler </v>
      </c>
      <c r="D1115" s="1" t="str">
        <f>Table5[[#This Row],[Column5]]&amp;" "&amp;Table5[[#This Row],[Column7]]&amp;" "</f>
        <v xml:space="preserve">Mr. Thomas </v>
      </c>
      <c r="G1115" t="s">
        <v>4355</v>
      </c>
      <c r="I1115" t="s">
        <v>3215</v>
      </c>
    </row>
    <row r="1116" spans="1:10" x14ac:dyDescent="0.2">
      <c r="A1116" s="1" t="s">
        <v>1257</v>
      </c>
      <c r="B1116" s="1" t="s">
        <v>3396</v>
      </c>
      <c r="C1116" s="1" t="str">
        <f>B1116&amp;" "&amp;F1116</f>
        <v xml:space="preserve">Schaaf </v>
      </c>
      <c r="D1116" s="1" t="str">
        <f>Table5[[#This Row],[Column5]]&amp;" "&amp;Table5[[#This Row],[Column7]]&amp;" "</f>
        <v xml:space="preserve">Ms. Gisele </v>
      </c>
      <c r="G1116" t="s">
        <v>4354</v>
      </c>
      <c r="I1116" t="s">
        <v>4952</v>
      </c>
    </row>
    <row r="1117" spans="1:10" x14ac:dyDescent="0.2">
      <c r="A1117" s="1" t="s">
        <v>1256</v>
      </c>
      <c r="B1117" s="1" t="s">
        <v>3397</v>
      </c>
      <c r="C1117" s="1" t="str">
        <f>B1117&amp;" "&amp;F1117</f>
        <v xml:space="preserve">Sack </v>
      </c>
      <c r="D1117" s="1" t="str">
        <f>Table5[[#This Row],[Column5]]&amp;" "&amp;Table5[[#This Row],[Column7]]&amp;" "</f>
        <v xml:space="preserve">Ms. Myra </v>
      </c>
      <c r="E1117" t="s">
        <v>4412</v>
      </c>
      <c r="G1117" t="s">
        <v>4354</v>
      </c>
      <c r="I1117" t="s">
        <v>4953</v>
      </c>
      <c r="J1117" t="s">
        <v>4412</v>
      </c>
    </row>
    <row r="1118" spans="1:10" x14ac:dyDescent="0.2">
      <c r="A1118" s="1" t="s">
        <v>1255</v>
      </c>
      <c r="B1118" s="1" t="s">
        <v>3398</v>
      </c>
      <c r="C1118" s="1" t="str">
        <f>B1118&amp;" "&amp;F1118</f>
        <v xml:space="preserve">Chenard </v>
      </c>
      <c r="D1118" s="1" t="str">
        <f>Table5[[#This Row],[Column5]]&amp;" "&amp;Table5[[#This Row],[Column7]]&amp;" "</f>
        <v xml:space="preserve">Ms. Melissa </v>
      </c>
      <c r="E1118" t="s">
        <v>4375</v>
      </c>
      <c r="G1118" t="s">
        <v>4354</v>
      </c>
      <c r="I1118" t="s">
        <v>4413</v>
      </c>
      <c r="J1118" t="s">
        <v>4375</v>
      </c>
    </row>
    <row r="1119" spans="1:10" x14ac:dyDescent="0.2">
      <c r="A1119" s="1" t="s">
        <v>1254</v>
      </c>
      <c r="B1119" s="1" t="s">
        <v>3399</v>
      </c>
      <c r="C1119" s="1" t="str">
        <f>B1119&amp;" "&amp;F1119</f>
        <v xml:space="preserve">Williamson </v>
      </c>
      <c r="D1119" s="1" t="str">
        <f>Table5[[#This Row],[Column5]]&amp;" "&amp;Table5[[#This Row],[Column7]]&amp;" "</f>
        <v xml:space="preserve">Ms. Eleanor </v>
      </c>
      <c r="E1119" t="s">
        <v>4608</v>
      </c>
      <c r="G1119" t="s">
        <v>4354</v>
      </c>
      <c r="I1119" t="s">
        <v>4954</v>
      </c>
      <c r="J1119" t="s">
        <v>4608</v>
      </c>
    </row>
    <row r="1120" spans="1:10" x14ac:dyDescent="0.2">
      <c r="A1120" s="1" t="s">
        <v>1253</v>
      </c>
      <c r="B1120" s="1" t="s">
        <v>3400</v>
      </c>
      <c r="C1120" s="1" t="str">
        <f>B1120&amp;" "&amp;F1120</f>
        <v xml:space="preserve">Dollas </v>
      </c>
      <c r="D1120" s="1" t="str">
        <f>Table5[[#This Row],[Column5]]&amp;" "&amp;Table5[[#This Row],[Column7]]&amp;" "</f>
        <v xml:space="preserve">Ms. Elizabeth </v>
      </c>
      <c r="G1120" t="s">
        <v>4354</v>
      </c>
      <c r="I1120" t="s">
        <v>4480</v>
      </c>
    </row>
    <row r="1121" spans="1:10" x14ac:dyDescent="0.2">
      <c r="A1121" s="1" t="s">
        <v>1252</v>
      </c>
      <c r="B1121" s="1" t="s">
        <v>3401</v>
      </c>
      <c r="C1121" s="1" t="str">
        <f>B1121&amp;" "&amp;F1121</f>
        <v xml:space="preserve">Sprague </v>
      </c>
      <c r="D1121" s="1" t="str">
        <f>Table5[[#This Row],[Column5]]&amp;" "&amp;Table5[[#This Row],[Column7]]&amp;" "</f>
        <v xml:space="preserve">Mr. Kenneth </v>
      </c>
      <c r="G1121" t="s">
        <v>4355</v>
      </c>
      <c r="I1121" t="s">
        <v>4637</v>
      </c>
    </row>
    <row r="1122" spans="1:10" x14ac:dyDescent="0.2">
      <c r="A1122" s="1" t="s">
        <v>1251</v>
      </c>
      <c r="B1122" s="1" t="s">
        <v>3402</v>
      </c>
      <c r="C1122" s="1" t="str">
        <f>B1122&amp;" "&amp;F1122</f>
        <v xml:space="preserve">Michell </v>
      </c>
      <c r="D1122" s="1" t="str">
        <f>Table5[[#This Row],[Column5]]&amp;" "&amp;Table5[[#This Row],[Column7]]&amp;" "</f>
        <v xml:space="preserve">Mr. Robert </v>
      </c>
      <c r="E1122" t="s">
        <v>4573</v>
      </c>
      <c r="G1122" t="s">
        <v>4355</v>
      </c>
      <c r="I1122" t="s">
        <v>4407</v>
      </c>
      <c r="J1122" t="s">
        <v>4573</v>
      </c>
    </row>
    <row r="1123" spans="1:10" x14ac:dyDescent="0.2">
      <c r="A1123" s="1" t="s">
        <v>1250</v>
      </c>
      <c r="B1123" s="1" t="s">
        <v>3403</v>
      </c>
      <c r="C1123" s="1" t="str">
        <f>B1123&amp;" "&amp;F1123</f>
        <v xml:space="preserve">Datwyler </v>
      </c>
      <c r="D1123" s="1" t="str">
        <f>Table5[[#This Row],[Column5]]&amp;" "&amp;Table5[[#This Row],[Column7]]&amp;" "</f>
        <v xml:space="preserve">Mr. Thomas </v>
      </c>
      <c r="E1123" t="s">
        <v>4427</v>
      </c>
      <c r="G1123" t="s">
        <v>4355</v>
      </c>
      <c r="I1123" t="s">
        <v>3215</v>
      </c>
      <c r="J1123" t="s">
        <v>4427</v>
      </c>
    </row>
    <row r="1124" spans="1:10" x14ac:dyDescent="0.2">
      <c r="A1124" s="1" t="s">
        <v>1249</v>
      </c>
      <c r="B1124" s="1" t="s">
        <v>3404</v>
      </c>
      <c r="C1124" s="1" t="str">
        <f>B1124&amp;" "&amp;F1124</f>
        <v xml:space="preserve">Mead </v>
      </c>
      <c r="D1124" s="1" t="str">
        <f>Table5[[#This Row],[Column5]]&amp;" "&amp;Table5[[#This Row],[Column7]]&amp;" "</f>
        <v xml:space="preserve">Mr. Matthew </v>
      </c>
      <c r="E1124" t="s">
        <v>4395</v>
      </c>
      <c r="G1124" t="s">
        <v>4355</v>
      </c>
      <c r="I1124" t="s">
        <v>4356</v>
      </c>
      <c r="J1124" t="s">
        <v>4395</v>
      </c>
    </row>
    <row r="1125" spans="1:10" x14ac:dyDescent="0.2">
      <c r="A1125" s="1" t="s">
        <v>1248</v>
      </c>
      <c r="B1125" s="1" t="s">
        <v>3405</v>
      </c>
      <c r="C1125" s="1" t="str">
        <f>B1125&amp;" "&amp;F1125</f>
        <v xml:space="preserve">Kennedy </v>
      </c>
      <c r="D1125" s="1" t="str">
        <f>Table5[[#This Row],[Column5]]&amp;" "&amp;Table5[[#This Row],[Column7]]&amp;" "</f>
        <v xml:space="preserve">Ms. Mallory </v>
      </c>
      <c r="E1125" t="s">
        <v>4398</v>
      </c>
      <c r="G1125" t="s">
        <v>4354</v>
      </c>
      <c r="I1125" t="s">
        <v>4955</v>
      </c>
      <c r="J1125" t="s">
        <v>4398</v>
      </c>
    </row>
    <row r="1126" spans="1:10" x14ac:dyDescent="0.2">
      <c r="A1126" s="1" t="s">
        <v>1247</v>
      </c>
      <c r="B1126" s="1" t="s">
        <v>3406</v>
      </c>
      <c r="C1126" s="1" t="str">
        <f>B1126&amp;" "&amp;F1126</f>
        <v xml:space="preserve">Czech </v>
      </c>
      <c r="D1126" s="1" t="str">
        <f>Table5[[#This Row],[Column5]]&amp;" "&amp;Table5[[#This Row],[Column7]]&amp;" "</f>
        <v xml:space="preserve">Mr. Christopher </v>
      </c>
      <c r="E1126" t="s">
        <v>4398</v>
      </c>
      <c r="G1126" t="s">
        <v>4355</v>
      </c>
      <c r="I1126" t="s">
        <v>4538</v>
      </c>
      <c r="J1126" t="s">
        <v>4398</v>
      </c>
    </row>
    <row r="1127" spans="1:10" x14ac:dyDescent="0.2">
      <c r="A1127" s="1" t="s">
        <v>1246</v>
      </c>
      <c r="B1127" s="1" t="s">
        <v>3407</v>
      </c>
      <c r="C1127" s="1" t="str">
        <f>B1127&amp;" "&amp;F1127</f>
        <v xml:space="preserve">O'Brien </v>
      </c>
      <c r="D1127" s="1" t="str">
        <f>Table5[[#This Row],[Column5]]&amp;" "&amp;Table5[[#This Row],[Column7]]&amp;" "</f>
        <v xml:space="preserve">Mrs. Jamie </v>
      </c>
      <c r="G1127" t="s">
        <v>4700</v>
      </c>
      <c r="I1127" t="s">
        <v>4473</v>
      </c>
    </row>
    <row r="1128" spans="1:10" x14ac:dyDescent="0.2">
      <c r="A1128" s="1" t="s">
        <v>1245</v>
      </c>
      <c r="B1128" s="1" t="s">
        <v>3408</v>
      </c>
      <c r="C1128" s="1" t="str">
        <f>B1128&amp;" "&amp;F1128</f>
        <v xml:space="preserve">Bachman </v>
      </c>
      <c r="D1128" s="1" t="str">
        <f>Table5[[#This Row],[Column5]]&amp;" "&amp;Table5[[#This Row],[Column7]]&amp;" "</f>
        <v xml:space="preserve">Ms. Ariell </v>
      </c>
      <c r="G1128" t="s">
        <v>4354</v>
      </c>
      <c r="I1128" t="s">
        <v>4956</v>
      </c>
    </row>
    <row r="1129" spans="1:10" x14ac:dyDescent="0.2">
      <c r="A1129" s="1" t="s">
        <v>1244</v>
      </c>
      <c r="B1129" s="1" t="s">
        <v>3409</v>
      </c>
      <c r="C1129" s="1" t="str">
        <f>B1129&amp;" "&amp;F1129</f>
        <v xml:space="preserve">Bednar </v>
      </c>
      <c r="D1129" s="1" t="str">
        <f>Table5[[#This Row],[Column5]]&amp;" "&amp;Table5[[#This Row],[Column7]]&amp;" "</f>
        <v xml:space="preserve">Mr. Christopher </v>
      </c>
      <c r="G1129" t="s">
        <v>4355</v>
      </c>
      <c r="I1129" t="s">
        <v>4538</v>
      </c>
    </row>
    <row r="1130" spans="1:10" x14ac:dyDescent="0.2">
      <c r="A1130" s="1" t="s">
        <v>1243</v>
      </c>
      <c r="B1130" s="1" t="s">
        <v>3410</v>
      </c>
      <c r="C1130" s="1" t="str">
        <f>B1130&amp;" "&amp;F1130</f>
        <v xml:space="preserve">Daye </v>
      </c>
      <c r="D1130" s="1" t="str">
        <f>Table5[[#This Row],[Column5]]&amp;" "&amp;Table5[[#This Row],[Column7]]&amp;" "</f>
        <v xml:space="preserve">Mr. Ryan </v>
      </c>
      <c r="G1130" t="s">
        <v>4355</v>
      </c>
      <c r="I1130" t="s">
        <v>2847</v>
      </c>
    </row>
    <row r="1131" spans="1:10" x14ac:dyDescent="0.2">
      <c r="A1131" s="1" t="s">
        <v>1242</v>
      </c>
      <c r="B1131" s="1" t="s">
        <v>3411</v>
      </c>
      <c r="C1131" s="1" t="str">
        <f>B1131&amp;" "&amp;F1131</f>
        <v xml:space="preserve">Clarke </v>
      </c>
      <c r="D1131" s="1" t="str">
        <f>Table5[[#This Row],[Column5]]&amp;" "&amp;Table5[[#This Row],[Column7]]&amp;" "</f>
        <v xml:space="preserve">Mr. Thomas </v>
      </c>
      <c r="E1131" t="s">
        <v>4362</v>
      </c>
      <c r="G1131" t="s">
        <v>4355</v>
      </c>
      <c r="I1131" t="s">
        <v>3215</v>
      </c>
      <c r="J1131" t="s">
        <v>4362</v>
      </c>
    </row>
    <row r="1132" spans="1:10" x14ac:dyDescent="0.2">
      <c r="A1132" s="1" t="s">
        <v>1241</v>
      </c>
      <c r="B1132" s="1" t="s">
        <v>3412</v>
      </c>
      <c r="C1132" s="1" t="str">
        <f>B1132&amp;" "&amp;F1132</f>
        <v xml:space="preserve">Koren </v>
      </c>
      <c r="D1132" s="1" t="str">
        <f>Table5[[#This Row],[Column5]]&amp;" "&amp;Table5[[#This Row],[Column7]]&amp;" "</f>
        <v xml:space="preserve">Ms. Katie </v>
      </c>
      <c r="G1132" t="s">
        <v>4354</v>
      </c>
      <c r="I1132" t="s">
        <v>4424</v>
      </c>
    </row>
    <row r="1133" spans="1:10" x14ac:dyDescent="0.2">
      <c r="A1133" s="1" t="s">
        <v>1240</v>
      </c>
      <c r="B1133" s="1" t="s">
        <v>3413</v>
      </c>
      <c r="C1133" s="1" t="str">
        <f>B1133&amp;" "&amp;F1133</f>
        <v xml:space="preserve">Kuramoto </v>
      </c>
      <c r="D1133" s="1" t="str">
        <f>Table5[[#This Row],[Column5]]&amp;" "&amp;Table5[[#This Row],[Column7]]&amp;" "</f>
        <v xml:space="preserve">Mrs. Rachelle </v>
      </c>
      <c r="E1133" t="s">
        <v>4412</v>
      </c>
      <c r="G1133" t="s">
        <v>4700</v>
      </c>
      <c r="I1133" t="s">
        <v>4898</v>
      </c>
      <c r="J1133" t="s">
        <v>4412</v>
      </c>
    </row>
    <row r="1134" spans="1:10" x14ac:dyDescent="0.2">
      <c r="A1134" s="1" t="s">
        <v>1239</v>
      </c>
      <c r="B1134" s="1" t="s">
        <v>3414</v>
      </c>
      <c r="C1134" s="1" t="str">
        <f>B1134&amp;" "&amp;F1134</f>
        <v xml:space="preserve">Lynn </v>
      </c>
      <c r="D1134" s="1" t="str">
        <f>Table5[[#This Row],[Column5]]&amp;" "&amp;Table5[[#This Row],[Column7]]&amp;" "</f>
        <v xml:space="preserve">Ms. Colleen </v>
      </c>
      <c r="G1134" t="s">
        <v>4354</v>
      </c>
      <c r="I1134" t="s">
        <v>4832</v>
      </c>
    </row>
    <row r="1135" spans="1:10" x14ac:dyDescent="0.2">
      <c r="A1135" s="1" t="s">
        <v>1238</v>
      </c>
      <c r="B1135" s="1" t="s">
        <v>3415</v>
      </c>
      <c r="C1135" s="1" t="str">
        <f>B1135&amp;" "&amp;F1135</f>
        <v xml:space="preserve">Dierksen </v>
      </c>
      <c r="D1135" s="1" t="str">
        <f>Table5[[#This Row],[Column5]]&amp;" "&amp;Table5[[#This Row],[Column7]]&amp;" "</f>
        <v xml:space="preserve">Mr. Gregory </v>
      </c>
      <c r="E1135" t="s">
        <v>4437</v>
      </c>
      <c r="G1135" t="s">
        <v>4355</v>
      </c>
      <c r="I1135" t="s">
        <v>4654</v>
      </c>
      <c r="J1135" t="s">
        <v>4437</v>
      </c>
    </row>
    <row r="1136" spans="1:10" x14ac:dyDescent="0.2">
      <c r="A1136" s="1" t="s">
        <v>1237</v>
      </c>
      <c r="B1136" s="1" t="s">
        <v>3416</v>
      </c>
      <c r="C1136" s="1" t="str">
        <f>B1136&amp;" "&amp;F1136</f>
        <v xml:space="preserve">Zoeller </v>
      </c>
      <c r="D1136" s="1" t="str">
        <f>Table5[[#This Row],[Column5]]&amp;" "&amp;Table5[[#This Row],[Column7]]&amp;" "</f>
        <v xml:space="preserve">Ms. Lara </v>
      </c>
      <c r="G1136" t="s">
        <v>4354</v>
      </c>
      <c r="I1136" t="s">
        <v>4531</v>
      </c>
    </row>
    <row r="1137" spans="1:10" x14ac:dyDescent="0.2">
      <c r="A1137" s="1" t="s">
        <v>1236</v>
      </c>
      <c r="B1137" s="1" t="s">
        <v>3417</v>
      </c>
      <c r="C1137" s="1" t="str">
        <f>B1137&amp;" "&amp;F1137</f>
        <v xml:space="preserve">Flesch </v>
      </c>
      <c r="D1137" s="1" t="str">
        <f>Table5[[#This Row],[Column5]]&amp;" "&amp;Table5[[#This Row],[Column7]]&amp;" "</f>
        <v xml:space="preserve">Ms. Megan </v>
      </c>
      <c r="G1137" t="s">
        <v>4354</v>
      </c>
      <c r="I1137" t="s">
        <v>4428</v>
      </c>
    </row>
    <row r="1138" spans="1:10" x14ac:dyDescent="0.2">
      <c r="A1138" s="1" t="s">
        <v>1235</v>
      </c>
      <c r="B1138" s="1" t="s">
        <v>3418</v>
      </c>
      <c r="C1138" s="1" t="str">
        <f>B1138&amp;" "&amp;F1138</f>
        <v xml:space="preserve">Maltby </v>
      </c>
      <c r="D1138" s="1" t="str">
        <f>Table5[[#This Row],[Column5]]&amp;" "&amp;Table5[[#This Row],[Column7]]&amp;" "</f>
        <v xml:space="preserve">Ms. Sara </v>
      </c>
      <c r="G1138" t="s">
        <v>4354</v>
      </c>
      <c r="I1138" t="s">
        <v>4485</v>
      </c>
    </row>
    <row r="1139" spans="1:10" x14ac:dyDescent="0.2">
      <c r="A1139" s="1" t="s">
        <v>1234</v>
      </c>
      <c r="B1139" s="1" t="s">
        <v>3419</v>
      </c>
      <c r="C1139" s="1" t="str">
        <f>B1139&amp;" "&amp;F1139</f>
        <v xml:space="preserve">Custance </v>
      </c>
      <c r="D1139" s="1" t="str">
        <f>Table5[[#This Row],[Column5]]&amp;" "&amp;Table5[[#This Row],[Column7]]&amp;" "</f>
        <v xml:space="preserve">Ms. Lucie </v>
      </c>
      <c r="E1139" t="s">
        <v>4395</v>
      </c>
      <c r="G1139" t="s">
        <v>4354</v>
      </c>
      <c r="I1139" t="s">
        <v>4957</v>
      </c>
      <c r="J1139" t="s">
        <v>4395</v>
      </c>
    </row>
    <row r="1140" spans="1:10" x14ac:dyDescent="0.2">
      <c r="A1140" s="1" t="s">
        <v>1233</v>
      </c>
      <c r="B1140" s="1" t="s">
        <v>3420</v>
      </c>
      <c r="C1140" s="1" t="str">
        <f>B1140&amp;" "&amp;F1140</f>
        <v xml:space="preserve">Choi </v>
      </c>
      <c r="D1140" s="1" t="str">
        <f>Table5[[#This Row],[Column5]]&amp;" "&amp;Table5[[#This Row],[Column7]]&amp;" "</f>
        <v xml:space="preserve">Ms. Elizabeth </v>
      </c>
      <c r="E1140" t="s">
        <v>4498</v>
      </c>
      <c r="G1140" t="s">
        <v>4354</v>
      </c>
      <c r="I1140" t="s">
        <v>4480</v>
      </c>
      <c r="J1140" t="s">
        <v>4498</v>
      </c>
    </row>
    <row r="1141" spans="1:10" x14ac:dyDescent="0.2">
      <c r="A1141" s="1" t="s">
        <v>1232</v>
      </c>
      <c r="B1141" s="1" t="s">
        <v>3421</v>
      </c>
      <c r="C1141" s="1" t="str">
        <f>B1141&amp;" "&amp;F1141</f>
        <v xml:space="preserve">Barnett </v>
      </c>
      <c r="D1141" s="1" t="str">
        <f>Table5[[#This Row],[Column5]]&amp;" "&amp;Table5[[#This Row],[Column7]]&amp;" "</f>
        <v xml:space="preserve">Ms. Carma </v>
      </c>
      <c r="E1141" t="s">
        <v>4486</v>
      </c>
      <c r="G1141" t="s">
        <v>4354</v>
      </c>
      <c r="I1141" t="s">
        <v>4958</v>
      </c>
      <c r="J1141" t="s">
        <v>4486</v>
      </c>
    </row>
    <row r="1142" spans="1:10" x14ac:dyDescent="0.2">
      <c r="A1142" s="1" t="s">
        <v>1231</v>
      </c>
      <c r="B1142" s="1" t="s">
        <v>3422</v>
      </c>
      <c r="C1142" s="1" t="str">
        <f>B1142&amp;" "&amp;F1142</f>
        <v xml:space="preserve">Proulx </v>
      </c>
      <c r="D1142" s="1" t="str">
        <f>Table5[[#This Row],[Column5]]&amp;" "&amp;Table5[[#This Row],[Column7]]&amp;" "</f>
        <v xml:space="preserve">Mr. Ryan </v>
      </c>
      <c r="G1142" t="s">
        <v>4355</v>
      </c>
      <c r="I1142" t="s">
        <v>2847</v>
      </c>
    </row>
    <row r="1143" spans="1:10" x14ac:dyDescent="0.2">
      <c r="A1143" s="1" t="s">
        <v>1230</v>
      </c>
      <c r="B1143" s="1" t="s">
        <v>2601</v>
      </c>
      <c r="C1143" s="1" t="str">
        <f>B1143&amp;" "&amp;F1143</f>
        <v xml:space="preserve">Hamilton </v>
      </c>
      <c r="D1143" s="1" t="str">
        <f>Table5[[#This Row],[Column5]]&amp;" "&amp;Table5[[#This Row],[Column7]]&amp;" "</f>
        <v xml:space="preserve">Mr. Daniel </v>
      </c>
      <c r="G1143" t="s">
        <v>4355</v>
      </c>
      <c r="I1143" t="s">
        <v>4429</v>
      </c>
    </row>
    <row r="1144" spans="1:10" x14ac:dyDescent="0.2">
      <c r="A1144" s="1" t="s">
        <v>1229</v>
      </c>
      <c r="B1144" s="1" t="s">
        <v>3423</v>
      </c>
      <c r="C1144" s="1" t="str">
        <f>B1144&amp;" "&amp;F1144</f>
        <v xml:space="preserve">Lundine </v>
      </c>
      <c r="D1144" s="1" t="str">
        <f>Table5[[#This Row],[Column5]]&amp;" "&amp;Table5[[#This Row],[Column7]]&amp;" "</f>
        <v xml:space="preserve">Ms. Sarah </v>
      </c>
      <c r="G1144" t="s">
        <v>4354</v>
      </c>
      <c r="I1144" t="s">
        <v>4530</v>
      </c>
    </row>
    <row r="1145" spans="1:10" x14ac:dyDescent="0.2">
      <c r="A1145" s="1" t="s">
        <v>1228</v>
      </c>
      <c r="B1145" s="1" t="s">
        <v>3424</v>
      </c>
      <c r="C1145" s="1" t="str">
        <f>B1145&amp;" "&amp;F1145</f>
        <v xml:space="preserve">Paullin </v>
      </c>
      <c r="D1145" s="1" t="str">
        <f>Table5[[#This Row],[Column5]]&amp;" "&amp;Table5[[#This Row],[Column7]]&amp;" "</f>
        <v xml:space="preserve">Mr. Matthew </v>
      </c>
      <c r="E1145" t="s">
        <v>4466</v>
      </c>
      <c r="G1145" t="s">
        <v>4355</v>
      </c>
      <c r="I1145" t="s">
        <v>4356</v>
      </c>
      <c r="J1145" t="s">
        <v>4466</v>
      </c>
    </row>
    <row r="1146" spans="1:10" x14ac:dyDescent="0.2">
      <c r="A1146" s="1" t="s">
        <v>1227</v>
      </c>
      <c r="B1146" s="1" t="s">
        <v>3425</v>
      </c>
      <c r="C1146" s="1" t="str">
        <f>B1146&amp;" "&amp;F1146</f>
        <v xml:space="preserve">Delucia </v>
      </c>
      <c r="D1146" s="1" t="str">
        <f>Table5[[#This Row],[Column5]]&amp;" "&amp;Table5[[#This Row],[Column7]]&amp;" "</f>
        <v xml:space="preserve">Ms. Francesca </v>
      </c>
      <c r="G1146" t="s">
        <v>4354</v>
      </c>
      <c r="I1146" t="s">
        <v>4959</v>
      </c>
    </row>
    <row r="1147" spans="1:10" x14ac:dyDescent="0.2">
      <c r="A1147" s="1" t="s">
        <v>1226</v>
      </c>
      <c r="B1147" s="1" t="s">
        <v>3426</v>
      </c>
      <c r="C1147" s="1" t="str">
        <f>B1147&amp;" "&amp;F1147</f>
        <v xml:space="preserve">Valentine </v>
      </c>
      <c r="D1147" s="1" t="str">
        <f>Table5[[#This Row],[Column5]]&amp;" "&amp;Table5[[#This Row],[Column7]]&amp;" "</f>
        <v xml:space="preserve">Ms. Nicole </v>
      </c>
      <c r="G1147" t="s">
        <v>4354</v>
      </c>
      <c r="I1147" t="s">
        <v>4386</v>
      </c>
    </row>
    <row r="1148" spans="1:10" x14ac:dyDescent="0.2">
      <c r="A1148" s="1" t="s">
        <v>1225</v>
      </c>
      <c r="B1148" s="1" t="s">
        <v>3427</v>
      </c>
      <c r="C1148" s="1" t="str">
        <f>B1148&amp;" "&amp;F1148</f>
        <v xml:space="preserve">Mohara </v>
      </c>
      <c r="D1148" s="1" t="str">
        <f>Table5[[#This Row],[Column5]]&amp;" "&amp;Table5[[#This Row],[Column7]]&amp;" "</f>
        <v xml:space="preserve">Mr. Toshiyuki </v>
      </c>
      <c r="G1148" t="s">
        <v>4355</v>
      </c>
      <c r="I1148" t="s">
        <v>4960</v>
      </c>
    </row>
    <row r="1149" spans="1:10" x14ac:dyDescent="0.2">
      <c r="A1149" s="1" t="s">
        <v>1224</v>
      </c>
      <c r="B1149" s="1" t="s">
        <v>3428</v>
      </c>
      <c r="C1149" s="1" t="str">
        <f>B1149&amp;" "&amp;F1149</f>
        <v xml:space="preserve">Fairbrother </v>
      </c>
      <c r="D1149" s="1" t="str">
        <f>Table5[[#This Row],[Column5]]&amp;" "&amp;Table5[[#This Row],[Column7]]&amp;" "</f>
        <v xml:space="preserve">Mr. Tom </v>
      </c>
      <c r="E1149" t="s">
        <v>4401</v>
      </c>
      <c r="G1149" t="s">
        <v>4355</v>
      </c>
      <c r="I1149" t="s">
        <v>4839</v>
      </c>
      <c r="J1149" t="s">
        <v>4401</v>
      </c>
    </row>
    <row r="1150" spans="1:10" x14ac:dyDescent="0.2">
      <c r="A1150" s="1" t="s">
        <v>1223</v>
      </c>
      <c r="B1150" s="1" t="s">
        <v>3429</v>
      </c>
      <c r="C1150" s="1" t="str">
        <f>B1150&amp;" "&amp;F1150</f>
        <v xml:space="preserve">Fagan </v>
      </c>
      <c r="D1150" s="1" t="str">
        <f>Table5[[#This Row],[Column5]]&amp;" "&amp;Table5[[#This Row],[Column7]]&amp;" "</f>
        <v xml:space="preserve">Mr. Brian </v>
      </c>
      <c r="G1150" t="s">
        <v>4355</v>
      </c>
      <c r="I1150" t="s">
        <v>3913</v>
      </c>
    </row>
    <row r="1151" spans="1:10" x14ac:dyDescent="0.2">
      <c r="A1151" s="1" t="s">
        <v>1222</v>
      </c>
      <c r="B1151" s="1" t="s">
        <v>3430</v>
      </c>
      <c r="C1151" s="1" t="str">
        <f>B1151&amp;" "&amp;F1151</f>
        <v xml:space="preserve">Toth </v>
      </c>
      <c r="D1151" s="1" t="str">
        <f>Table5[[#This Row],[Column5]]&amp;" "&amp;Table5[[#This Row],[Column7]]&amp;" "</f>
        <v xml:space="preserve">Mr. Matthew </v>
      </c>
      <c r="G1151" t="s">
        <v>4355</v>
      </c>
      <c r="I1151" t="s">
        <v>4356</v>
      </c>
    </row>
    <row r="1152" spans="1:10" x14ac:dyDescent="0.2">
      <c r="A1152" s="1" t="s">
        <v>1221</v>
      </c>
      <c r="B1152" s="1" t="s">
        <v>3431</v>
      </c>
      <c r="C1152" s="1" t="str">
        <f>B1152&amp;" "&amp;F1152</f>
        <v xml:space="preserve">Guinn </v>
      </c>
      <c r="D1152" s="1" t="str">
        <f>Table5[[#This Row],[Column5]]&amp;" "&amp;Table5[[#This Row],[Column7]]&amp;" "</f>
        <v xml:space="preserve">Ms. Julee </v>
      </c>
      <c r="G1152" t="s">
        <v>4354</v>
      </c>
      <c r="I1152" t="s">
        <v>4961</v>
      </c>
    </row>
    <row r="1153" spans="1:11" x14ac:dyDescent="0.2">
      <c r="A1153" s="1" t="s">
        <v>1220</v>
      </c>
      <c r="B1153" s="1" t="s">
        <v>2876</v>
      </c>
      <c r="C1153" s="1" t="str">
        <f>B1153&amp;" "&amp;F1153</f>
        <v xml:space="preserve">Rogers </v>
      </c>
      <c r="D1153" s="1" t="str">
        <f>Table5[[#This Row],[Column5]]&amp;" "&amp;Table5[[#This Row],[Column7]]&amp;" "</f>
        <v xml:space="preserve">Mr. Christopher </v>
      </c>
      <c r="E1153" t="s">
        <v>4375</v>
      </c>
      <c r="G1153" t="s">
        <v>4355</v>
      </c>
      <c r="I1153" t="s">
        <v>4538</v>
      </c>
      <c r="J1153" t="s">
        <v>4375</v>
      </c>
    </row>
    <row r="1154" spans="1:11" x14ac:dyDescent="0.2">
      <c r="A1154" s="1" t="s">
        <v>1219</v>
      </c>
      <c r="B1154" s="1" t="s">
        <v>3432</v>
      </c>
      <c r="C1154" s="1" t="str">
        <f>B1154&amp;" "&amp;F1154</f>
        <v xml:space="preserve">Diviney </v>
      </c>
      <c r="D1154" s="1" t="str">
        <f>Table5[[#This Row],[Column5]]&amp;" "&amp;Table5[[#This Row],[Column7]]&amp;" "</f>
        <v xml:space="preserve">Mr. Ciaran </v>
      </c>
      <c r="G1154" t="s">
        <v>4355</v>
      </c>
      <c r="I1154" t="s">
        <v>4962</v>
      </c>
    </row>
    <row r="1155" spans="1:11" x14ac:dyDescent="0.2">
      <c r="A1155" s="1" t="s">
        <v>1218</v>
      </c>
      <c r="B1155" s="1" t="s">
        <v>3433</v>
      </c>
      <c r="C1155" s="1" t="str">
        <f>B1155&amp;" "&amp;F1155</f>
        <v xml:space="preserve">Marlatt </v>
      </c>
      <c r="D1155" s="1" t="str">
        <f>Table5[[#This Row],[Column5]]&amp;" "&amp;Table5[[#This Row],[Column7]]&amp;" "</f>
        <v xml:space="preserve">Ms. Kara </v>
      </c>
      <c r="G1155" t="s">
        <v>4354</v>
      </c>
      <c r="I1155" t="s">
        <v>4713</v>
      </c>
    </row>
    <row r="1156" spans="1:11" x14ac:dyDescent="0.2">
      <c r="A1156" s="1" t="s">
        <v>1217</v>
      </c>
      <c r="B1156" s="1" t="s">
        <v>3434</v>
      </c>
      <c r="C1156" s="1" t="str">
        <f>B1156&amp;" "&amp;F1156</f>
        <v xml:space="preserve">Ohler </v>
      </c>
      <c r="D1156" s="1" t="str">
        <f>Table5[[#This Row],[Column5]]&amp;" "&amp;Table5[[#This Row],[Column7]]&amp;" "</f>
        <v xml:space="preserve">Ms. Makie </v>
      </c>
      <c r="G1156" t="s">
        <v>4354</v>
      </c>
      <c r="I1156" t="s">
        <v>4963</v>
      </c>
    </row>
    <row r="1157" spans="1:11" x14ac:dyDescent="0.2">
      <c r="A1157" s="1" t="s">
        <v>1216</v>
      </c>
      <c r="B1157" s="1" t="s">
        <v>3435</v>
      </c>
      <c r="C1157" s="1" t="str">
        <f>B1157&amp;" "&amp;F1157</f>
        <v xml:space="preserve">Mossler </v>
      </c>
      <c r="D1157" s="1" t="str">
        <f>Table5[[#This Row],[Column5]]&amp;" "&amp;Table5[[#This Row],[Column7]]&amp;" "</f>
        <v xml:space="preserve">Ms. Emily </v>
      </c>
      <c r="E1157" t="s">
        <v>4418</v>
      </c>
      <c r="G1157" t="s">
        <v>4354</v>
      </c>
      <c r="I1157" t="s">
        <v>4465</v>
      </c>
      <c r="J1157" t="s">
        <v>4418</v>
      </c>
    </row>
    <row r="1158" spans="1:11" x14ac:dyDescent="0.2">
      <c r="A1158" s="1" t="s">
        <v>1215</v>
      </c>
      <c r="B1158" s="1" t="s">
        <v>3436</v>
      </c>
      <c r="C1158" s="1" t="str">
        <f>B1158&amp;" "&amp;F1158</f>
        <v xml:space="preserve">Segall </v>
      </c>
      <c r="D1158" s="1" t="str">
        <f>Table5[[#This Row],[Column5]]&amp;" "&amp;Table5[[#This Row],[Column7]]&amp;" "</f>
        <v xml:space="preserve">Mr. Cary </v>
      </c>
      <c r="G1158" t="s">
        <v>4355</v>
      </c>
      <c r="I1158" t="s">
        <v>4811</v>
      </c>
    </row>
    <row r="1159" spans="1:11" x14ac:dyDescent="0.2">
      <c r="A1159" s="1" t="s">
        <v>1214</v>
      </c>
      <c r="B1159" s="1" t="s">
        <v>3437</v>
      </c>
      <c r="C1159" s="1" t="str">
        <f>B1159&amp;" "&amp;F1159</f>
        <v xml:space="preserve">Sprieser </v>
      </c>
      <c r="D1159" s="1" t="str">
        <f>Table5[[#This Row],[Column5]]&amp;" "&amp;Table5[[#This Row],[Column7]]&amp;" "</f>
        <v xml:space="preserve">Mr. Steven </v>
      </c>
      <c r="G1159" t="s">
        <v>4355</v>
      </c>
      <c r="I1159" t="s">
        <v>4430</v>
      </c>
    </row>
    <row r="1160" spans="1:11" x14ac:dyDescent="0.2">
      <c r="A1160" s="1" t="s">
        <v>1213</v>
      </c>
      <c r="B1160" s="1" t="s">
        <v>3438</v>
      </c>
      <c r="C1160" s="1" t="str">
        <f>B1160&amp;" "&amp;F1160</f>
        <v xml:space="preserve">Blanco </v>
      </c>
      <c r="D1160" s="1" t="str">
        <f>Table5[[#This Row],[Column5]]&amp;" "&amp;Table5[[#This Row],[Column7]]&amp;" "</f>
        <v xml:space="preserve">Mr. Jose </v>
      </c>
      <c r="E1160" t="s">
        <v>4964</v>
      </c>
      <c r="G1160" t="s">
        <v>4355</v>
      </c>
      <c r="I1160" t="s">
        <v>4909</v>
      </c>
      <c r="J1160" t="s">
        <v>4964</v>
      </c>
      <c r="K1160" t="s">
        <v>4381</v>
      </c>
    </row>
    <row r="1161" spans="1:11" x14ac:dyDescent="0.2">
      <c r="A1161" s="1" t="s">
        <v>1212</v>
      </c>
      <c r="B1161" s="1" t="s">
        <v>3439</v>
      </c>
      <c r="C1161" s="1" t="str">
        <f>B1161&amp;" "&amp;F1161</f>
        <v xml:space="preserve">Sheptock </v>
      </c>
      <c r="D1161" s="1" t="str">
        <f>Table5[[#This Row],[Column5]]&amp;" "&amp;Table5[[#This Row],[Column7]]&amp;" "</f>
        <v xml:space="preserve">Ms. Tatiana </v>
      </c>
      <c r="G1161" t="s">
        <v>4354</v>
      </c>
      <c r="I1161" t="s">
        <v>4965</v>
      </c>
    </row>
    <row r="1162" spans="1:11" x14ac:dyDescent="0.2">
      <c r="A1162" s="1" t="s">
        <v>1211</v>
      </c>
      <c r="B1162" s="1" t="s">
        <v>3440</v>
      </c>
      <c r="C1162" s="1" t="str">
        <f>B1162&amp;" "&amp;F1162</f>
        <v xml:space="preserve">Chruniak </v>
      </c>
      <c r="D1162" s="1" t="str">
        <f>Table5[[#This Row],[Column5]]&amp;" "&amp;Table5[[#This Row],[Column7]]&amp;" "</f>
        <v xml:space="preserve">Mr. Dan </v>
      </c>
      <c r="E1162" t="s">
        <v>4425</v>
      </c>
      <c r="G1162" t="s">
        <v>4355</v>
      </c>
      <c r="I1162" t="s">
        <v>4566</v>
      </c>
      <c r="J1162" t="s">
        <v>4425</v>
      </c>
    </row>
    <row r="1163" spans="1:11" x14ac:dyDescent="0.2">
      <c r="A1163" s="1" t="s">
        <v>1210</v>
      </c>
      <c r="B1163" s="1" t="s">
        <v>3441</v>
      </c>
      <c r="C1163" s="1" t="str">
        <f>B1163&amp;" "&amp;F1163</f>
        <v xml:space="preserve">Miller </v>
      </c>
      <c r="D1163" s="1" t="str">
        <f>Table5[[#This Row],[Column5]]&amp;" "&amp;Table5[[#This Row],[Column7]]&amp;" "</f>
        <v xml:space="preserve">Ms. Liisa </v>
      </c>
      <c r="E1163" t="s">
        <v>4378</v>
      </c>
      <c r="G1163" t="s">
        <v>4354</v>
      </c>
      <c r="I1163" t="s">
        <v>4966</v>
      </c>
      <c r="J1163" t="s">
        <v>4378</v>
      </c>
    </row>
    <row r="1164" spans="1:11" x14ac:dyDescent="0.2">
      <c r="A1164" s="1" t="s">
        <v>1209</v>
      </c>
      <c r="B1164" s="1" t="s">
        <v>3442</v>
      </c>
      <c r="C1164" s="1" t="str">
        <f>B1164&amp;" "&amp;F1164</f>
        <v xml:space="preserve">Theis </v>
      </c>
      <c r="D1164" s="1" t="str">
        <f>Table5[[#This Row],[Column5]]&amp;" "&amp;Table5[[#This Row],[Column7]]&amp;" "</f>
        <v xml:space="preserve">Ms. Kathryn </v>
      </c>
      <c r="E1164" t="s">
        <v>4542</v>
      </c>
      <c r="G1164" t="s">
        <v>4354</v>
      </c>
      <c r="I1164" t="s">
        <v>4615</v>
      </c>
      <c r="J1164" t="s">
        <v>4542</v>
      </c>
    </row>
    <row r="1165" spans="1:11" x14ac:dyDescent="0.2">
      <c r="A1165" s="1" t="s">
        <v>1208</v>
      </c>
      <c r="B1165" s="1" t="s">
        <v>3443</v>
      </c>
      <c r="C1165" s="1" t="str">
        <f>B1165&amp;" "&amp;F1165</f>
        <v xml:space="preserve">Sadler </v>
      </c>
      <c r="D1165" s="1" t="str">
        <f>Table5[[#This Row],[Column5]]&amp;" "&amp;Table5[[#This Row],[Column7]]&amp;" "</f>
        <v xml:space="preserve">Mr. Maxwell </v>
      </c>
      <c r="G1165" t="s">
        <v>4355</v>
      </c>
      <c r="I1165" t="s">
        <v>4967</v>
      </c>
    </row>
    <row r="1166" spans="1:11" x14ac:dyDescent="0.2">
      <c r="A1166" s="1" t="s">
        <v>1207</v>
      </c>
      <c r="B1166" s="1" t="s">
        <v>3444</v>
      </c>
      <c r="C1166" s="1" t="str">
        <f>B1166&amp;" "&amp;F1166</f>
        <v xml:space="preserve">Auger </v>
      </c>
      <c r="D1166" s="1" t="str">
        <f>Table5[[#This Row],[Column5]]&amp;" "&amp;Table5[[#This Row],[Column7]]&amp;" "</f>
        <v xml:space="preserve">Ms. Pascale </v>
      </c>
      <c r="G1166" t="s">
        <v>4354</v>
      </c>
      <c r="I1166" t="s">
        <v>4968</v>
      </c>
    </row>
    <row r="1167" spans="1:11" x14ac:dyDescent="0.2">
      <c r="A1167" s="1" t="s">
        <v>1206</v>
      </c>
      <c r="B1167" s="1" t="s">
        <v>3445</v>
      </c>
      <c r="C1167" s="1" t="str">
        <f>B1167&amp;" "&amp;F1167</f>
        <v xml:space="preserve">Steadman </v>
      </c>
      <c r="D1167" s="1" t="str">
        <f>Table5[[#This Row],[Column5]]&amp;" "&amp;Table5[[#This Row],[Column7]]&amp;" "</f>
        <v xml:space="preserve">Ms. Becca </v>
      </c>
      <c r="G1167" t="s">
        <v>4354</v>
      </c>
      <c r="I1167" t="s">
        <v>4969</v>
      </c>
    </row>
    <row r="1168" spans="1:11" x14ac:dyDescent="0.2">
      <c r="A1168" s="1" t="s">
        <v>1205</v>
      </c>
      <c r="B1168" s="1" t="s">
        <v>3446</v>
      </c>
      <c r="C1168" s="1" t="str">
        <f>B1168&amp;" "&amp;F1168</f>
        <v xml:space="preserve">McCarron </v>
      </c>
      <c r="D1168" s="1" t="str">
        <f>Table5[[#This Row],[Column5]]&amp;" "&amp;Table5[[#This Row],[Column7]]&amp;" "</f>
        <v xml:space="preserve">Ms. Grace </v>
      </c>
      <c r="G1168" t="s">
        <v>4354</v>
      </c>
      <c r="I1168" t="s">
        <v>4546</v>
      </c>
    </row>
    <row r="1169" spans="1:10" x14ac:dyDescent="0.2">
      <c r="A1169" s="1" t="s">
        <v>1204</v>
      </c>
      <c r="B1169" s="1" t="s">
        <v>3447</v>
      </c>
      <c r="C1169" s="1" t="str">
        <f>B1169&amp;" "&amp;F1169</f>
        <v xml:space="preserve">Roecker </v>
      </c>
      <c r="D1169" s="1" t="str">
        <f>Table5[[#This Row],[Column5]]&amp;" "&amp;Table5[[#This Row],[Column7]]&amp;" "</f>
        <v xml:space="preserve">Ms. Samantha </v>
      </c>
      <c r="G1169" t="s">
        <v>4354</v>
      </c>
      <c r="I1169" t="s">
        <v>4406</v>
      </c>
    </row>
    <row r="1170" spans="1:10" x14ac:dyDescent="0.2">
      <c r="A1170" s="1" t="s">
        <v>1203</v>
      </c>
      <c r="B1170" s="1" t="s">
        <v>3448</v>
      </c>
      <c r="C1170" s="1" t="str">
        <f>B1170&amp;" "&amp;F1170</f>
        <v xml:space="preserve">Giumarra </v>
      </c>
      <c r="D1170" s="1" t="str">
        <f>Table5[[#This Row],[Column5]]&amp;" "&amp;Table5[[#This Row],[Column7]]&amp;" "</f>
        <v xml:space="preserve">Mrs. Nicole </v>
      </c>
      <c r="E1170" t="s">
        <v>4364</v>
      </c>
      <c r="G1170" t="s">
        <v>4700</v>
      </c>
      <c r="I1170" t="s">
        <v>4386</v>
      </c>
      <c r="J1170" t="s">
        <v>4364</v>
      </c>
    </row>
    <row r="1171" spans="1:10" x14ac:dyDescent="0.2">
      <c r="A1171" s="1" t="s">
        <v>1202</v>
      </c>
      <c r="B1171" s="1" t="s">
        <v>2430</v>
      </c>
      <c r="C1171" s="1" t="str">
        <f>B1171&amp;" "&amp;F1171</f>
        <v xml:space="preserve">Peters </v>
      </c>
      <c r="D1171" s="1" t="str">
        <f>Table5[[#This Row],[Column5]]&amp;" "&amp;Table5[[#This Row],[Column7]]&amp;" "</f>
        <v xml:space="preserve">Mr. David </v>
      </c>
      <c r="E1171" t="s">
        <v>4410</v>
      </c>
      <c r="G1171" t="s">
        <v>4355</v>
      </c>
      <c r="I1171" t="s">
        <v>4371</v>
      </c>
      <c r="J1171" t="s">
        <v>4410</v>
      </c>
    </row>
    <row r="1172" spans="1:10" x14ac:dyDescent="0.2">
      <c r="A1172" s="1" t="s">
        <v>1201</v>
      </c>
      <c r="B1172" s="1" t="s">
        <v>3449</v>
      </c>
      <c r="C1172" s="1" t="str">
        <f>B1172&amp;" "&amp;F1172</f>
        <v xml:space="preserve">Bower </v>
      </c>
      <c r="D1172" s="1" t="str">
        <f>Table5[[#This Row],[Column5]]&amp;" "&amp;Table5[[#This Row],[Column7]]&amp;" "</f>
        <v xml:space="preserve">Mr. Grant </v>
      </c>
      <c r="G1172" t="s">
        <v>4355</v>
      </c>
      <c r="I1172" t="s">
        <v>4970</v>
      </c>
    </row>
    <row r="1173" spans="1:10" x14ac:dyDescent="0.2">
      <c r="A1173" s="1" t="s">
        <v>1200</v>
      </c>
      <c r="B1173" s="1" t="s">
        <v>3291</v>
      </c>
      <c r="C1173" s="1" t="str">
        <f>B1173&amp;" "&amp;F1173</f>
        <v xml:space="preserve">Chen </v>
      </c>
      <c r="D1173" s="1" t="str">
        <f>Table5[[#This Row],[Column5]]&amp;" "&amp;Table5[[#This Row],[Column7]]&amp;" "</f>
        <v xml:space="preserve">Mrs. Sophia </v>
      </c>
      <c r="G1173" t="s">
        <v>4700</v>
      </c>
      <c r="I1173" t="s">
        <v>4971</v>
      </c>
    </row>
    <row r="1174" spans="1:10" x14ac:dyDescent="0.2">
      <c r="A1174" s="1" t="s">
        <v>1199</v>
      </c>
      <c r="B1174" s="1" t="s">
        <v>3450</v>
      </c>
      <c r="C1174" s="1" t="str">
        <f>B1174&amp;" "&amp;F1174</f>
        <v xml:space="preserve">Capriccioso </v>
      </c>
      <c r="D1174" s="1" t="str">
        <f>Table5[[#This Row],[Column5]]&amp;" "&amp;Table5[[#This Row],[Column7]]&amp;" "</f>
        <v xml:space="preserve">Ms. Christina </v>
      </c>
      <c r="G1174" t="s">
        <v>4354</v>
      </c>
      <c r="I1174" t="s">
        <v>4379</v>
      </c>
    </row>
    <row r="1175" spans="1:10" x14ac:dyDescent="0.2">
      <c r="A1175" s="1" t="s">
        <v>1198</v>
      </c>
      <c r="B1175" s="1" t="s">
        <v>3451</v>
      </c>
      <c r="C1175" s="1" t="str">
        <f>B1175&amp;" "&amp;F1175</f>
        <v xml:space="preserve">Starbuck </v>
      </c>
      <c r="D1175" s="1" t="str">
        <f>Table5[[#This Row],[Column5]]&amp;" "&amp;Table5[[#This Row],[Column7]]&amp;" "</f>
        <v xml:space="preserve">Mr. Sam </v>
      </c>
      <c r="E1175" t="s">
        <v>4401</v>
      </c>
      <c r="G1175" t="s">
        <v>4355</v>
      </c>
      <c r="I1175" t="s">
        <v>4972</v>
      </c>
      <c r="J1175" t="s">
        <v>4401</v>
      </c>
    </row>
    <row r="1176" spans="1:10" x14ac:dyDescent="0.2">
      <c r="A1176" s="1" t="s">
        <v>1197</v>
      </c>
      <c r="B1176" s="1" t="s">
        <v>3452</v>
      </c>
      <c r="C1176" s="1" t="str">
        <f>B1176&amp;" "&amp;F1176</f>
        <v xml:space="preserve">McMahon </v>
      </c>
      <c r="D1176" s="1" t="str">
        <f>Table5[[#This Row],[Column5]]&amp;" "&amp;Table5[[#This Row],[Column7]]&amp;" "</f>
        <v xml:space="preserve">Mrs. Haley </v>
      </c>
      <c r="E1176" t="s">
        <v>4364</v>
      </c>
      <c r="G1176" t="s">
        <v>4700</v>
      </c>
      <c r="I1176" t="s">
        <v>2998</v>
      </c>
      <c r="J1176" t="s">
        <v>4364</v>
      </c>
    </row>
    <row r="1177" spans="1:10" x14ac:dyDescent="0.2">
      <c r="A1177" s="1" t="s">
        <v>1196</v>
      </c>
      <c r="B1177" s="1" t="s">
        <v>3453</v>
      </c>
      <c r="C1177" s="1" t="str">
        <f>B1177&amp;" "&amp;F1177</f>
        <v xml:space="preserve">Rissell </v>
      </c>
      <c r="D1177" s="1" t="str">
        <f>Table5[[#This Row],[Column5]]&amp;" "&amp;Table5[[#This Row],[Column7]]&amp;" "</f>
        <v xml:space="preserve">Mr. Ethan </v>
      </c>
      <c r="G1177" t="s">
        <v>4355</v>
      </c>
      <c r="I1177" t="s">
        <v>4973</v>
      </c>
    </row>
    <row r="1178" spans="1:10" x14ac:dyDescent="0.2">
      <c r="A1178" s="1" t="s">
        <v>1195</v>
      </c>
      <c r="B1178" s="1" t="s">
        <v>3454</v>
      </c>
      <c r="C1178" s="1" t="str">
        <f>B1178&amp;" "&amp;F1178</f>
        <v xml:space="preserve">Kromroy </v>
      </c>
      <c r="D1178" s="1" t="str">
        <f>Table5[[#This Row],[Column5]]&amp;" "&amp;Table5[[#This Row],[Column7]]&amp;" "</f>
        <v xml:space="preserve">Mr. Andrew </v>
      </c>
      <c r="E1178" t="s">
        <v>4410</v>
      </c>
      <c r="G1178" t="s">
        <v>4355</v>
      </c>
      <c r="I1178" t="s">
        <v>3889</v>
      </c>
      <c r="J1178" t="s">
        <v>4410</v>
      </c>
    </row>
    <row r="1179" spans="1:10" x14ac:dyDescent="0.2">
      <c r="A1179" s="1" t="s">
        <v>1194</v>
      </c>
      <c r="B1179" s="1" t="s">
        <v>3455</v>
      </c>
      <c r="C1179" s="1" t="str">
        <f>B1179&amp;" "&amp;F1179</f>
        <v xml:space="preserve">Manfredi </v>
      </c>
      <c r="D1179" s="1" t="str">
        <f>Table5[[#This Row],[Column5]]&amp;" "&amp;Table5[[#This Row],[Column7]]&amp;" "</f>
        <v xml:space="preserve">Mr. Mark </v>
      </c>
      <c r="E1179" t="s">
        <v>4731</v>
      </c>
      <c r="G1179" t="s">
        <v>4355</v>
      </c>
      <c r="I1179" t="s">
        <v>4462</v>
      </c>
      <c r="J1179" t="s">
        <v>4731</v>
      </c>
    </row>
    <row r="1180" spans="1:10" x14ac:dyDescent="0.2">
      <c r="A1180" s="1" t="s">
        <v>1193</v>
      </c>
      <c r="B1180" s="1" t="s">
        <v>3456</v>
      </c>
      <c r="C1180" s="1" t="str">
        <f>B1180&amp;" "&amp;F1180</f>
        <v xml:space="preserve">Manwaring </v>
      </c>
      <c r="D1180" s="1" t="str">
        <f>Table5[[#This Row],[Column5]]&amp;" "&amp;Table5[[#This Row],[Column7]]&amp;" "</f>
        <v xml:space="preserve">Ms. Kasey </v>
      </c>
      <c r="E1180" t="s">
        <v>4542</v>
      </c>
      <c r="G1180" t="s">
        <v>4354</v>
      </c>
      <c r="I1180" t="s">
        <v>4974</v>
      </c>
      <c r="J1180" t="s">
        <v>4542</v>
      </c>
    </row>
    <row r="1181" spans="1:10" x14ac:dyDescent="0.2">
      <c r="A1181" s="1" t="s">
        <v>1192</v>
      </c>
      <c r="B1181" s="1" t="s">
        <v>3457</v>
      </c>
      <c r="C1181" s="1" t="str">
        <f>B1181&amp;" "&amp;F1181</f>
        <v xml:space="preserve">Tomaszewski </v>
      </c>
      <c r="D1181" s="1" t="str">
        <f>Table5[[#This Row],[Column5]]&amp;" "&amp;Table5[[#This Row],[Column7]]&amp;" "</f>
        <v xml:space="preserve">Mr. Jeff </v>
      </c>
      <c r="G1181" t="s">
        <v>4355</v>
      </c>
      <c r="I1181" t="s">
        <v>4432</v>
      </c>
    </row>
    <row r="1182" spans="1:10" x14ac:dyDescent="0.2">
      <c r="A1182" s="1" t="s">
        <v>1191</v>
      </c>
      <c r="B1182" s="1" t="s">
        <v>3458</v>
      </c>
      <c r="C1182" s="1" t="str">
        <f>B1182&amp;" "&amp;F1182</f>
        <v xml:space="preserve">Gannon </v>
      </c>
      <c r="D1182" s="1" t="str">
        <f>Table5[[#This Row],[Column5]]&amp;" "&amp;Table5[[#This Row],[Column7]]&amp;" "</f>
        <v xml:space="preserve">Ms. Amy </v>
      </c>
      <c r="G1182" t="s">
        <v>4354</v>
      </c>
      <c r="I1182" t="s">
        <v>4528</v>
      </c>
    </row>
    <row r="1183" spans="1:10" x14ac:dyDescent="0.2">
      <c r="A1183" s="1" t="s">
        <v>1190</v>
      </c>
      <c r="B1183" s="1" t="s">
        <v>3459</v>
      </c>
      <c r="C1183" s="1" t="str">
        <f>B1183&amp;" "&amp;F1183</f>
        <v xml:space="preserve">Frye </v>
      </c>
      <c r="D1183" s="1" t="str">
        <f>Table5[[#This Row],[Column5]]&amp;" "&amp;Table5[[#This Row],[Column7]]&amp;" "</f>
        <v xml:space="preserve">Mr. Adam </v>
      </c>
      <c r="G1183" t="s">
        <v>4355</v>
      </c>
      <c r="I1183" t="s">
        <v>4390</v>
      </c>
    </row>
    <row r="1184" spans="1:10" x14ac:dyDescent="0.2">
      <c r="A1184" s="1" t="s">
        <v>1189</v>
      </c>
      <c r="B1184" s="1" t="s">
        <v>2429</v>
      </c>
      <c r="C1184" s="1" t="str">
        <f>B1184&amp;" "&amp;F1184</f>
        <v xml:space="preserve">Jenkins </v>
      </c>
      <c r="D1184" s="1" t="str">
        <f>Table5[[#This Row],[Column5]]&amp;" "&amp;Table5[[#This Row],[Column7]]&amp;" "</f>
        <v xml:space="preserve">Ms. Kristin </v>
      </c>
      <c r="E1184" t="s">
        <v>4403</v>
      </c>
      <c r="G1184" t="s">
        <v>4354</v>
      </c>
      <c r="I1184" t="s">
        <v>4702</v>
      </c>
      <c r="J1184" t="s">
        <v>4403</v>
      </c>
    </row>
    <row r="1185" spans="1:11" x14ac:dyDescent="0.2">
      <c r="A1185" s="1" t="s">
        <v>1188</v>
      </c>
      <c r="B1185" s="1" t="s">
        <v>3460</v>
      </c>
      <c r="C1185" s="1" t="str">
        <f>B1185&amp;" "&amp;F1185</f>
        <v xml:space="preserve">Currier </v>
      </c>
      <c r="D1185" s="1" t="str">
        <f>Table5[[#This Row],[Column5]]&amp;" "&amp;Table5[[#This Row],[Column7]]&amp;" "</f>
        <v xml:space="preserve">Ms. Mary-Lynn </v>
      </c>
      <c r="E1185" t="s">
        <v>4362</v>
      </c>
      <c r="G1185" t="s">
        <v>4354</v>
      </c>
      <c r="I1185" t="s">
        <v>4975</v>
      </c>
      <c r="J1185" t="s">
        <v>4362</v>
      </c>
    </row>
    <row r="1186" spans="1:11" x14ac:dyDescent="0.2">
      <c r="A1186" s="1" t="s">
        <v>1187</v>
      </c>
      <c r="B1186" s="1" t="s">
        <v>3461</v>
      </c>
      <c r="C1186" s="1" t="str">
        <f>B1186&amp;" "&amp;F1186</f>
        <v xml:space="preserve">Whittendale </v>
      </c>
      <c r="D1186" s="1" t="str">
        <f>Table5[[#This Row],[Column5]]&amp;" "&amp;Table5[[#This Row],[Column7]]&amp;" "</f>
        <v xml:space="preserve">Mrs. Jamie </v>
      </c>
      <c r="E1186" t="s">
        <v>4437</v>
      </c>
      <c r="G1186" t="s">
        <v>4700</v>
      </c>
      <c r="I1186" t="s">
        <v>4473</v>
      </c>
      <c r="J1186" t="s">
        <v>4437</v>
      </c>
    </row>
    <row r="1187" spans="1:11" x14ac:dyDescent="0.2">
      <c r="A1187" s="1" t="s">
        <v>1186</v>
      </c>
      <c r="B1187" s="1" t="s">
        <v>3462</v>
      </c>
      <c r="C1187" s="1" t="str">
        <f>B1187&amp;" "&amp;F1187</f>
        <v xml:space="preserve">Rixe </v>
      </c>
      <c r="D1187" s="1" t="str">
        <f>Table5[[#This Row],[Column5]]&amp;" "&amp;Table5[[#This Row],[Column7]]&amp;" "</f>
        <v xml:space="preserve">Mr. Jeffrey </v>
      </c>
      <c r="E1187" t="s">
        <v>4378</v>
      </c>
      <c r="G1187" t="s">
        <v>4355</v>
      </c>
      <c r="I1187" t="s">
        <v>4526</v>
      </c>
      <c r="J1187" t="s">
        <v>4378</v>
      </c>
    </row>
    <row r="1188" spans="1:11" x14ac:dyDescent="0.2">
      <c r="A1188" s="1" t="s">
        <v>1185</v>
      </c>
      <c r="B1188" s="1" t="s">
        <v>3463</v>
      </c>
      <c r="C1188" s="1" t="str">
        <f>B1188&amp;" "&amp;F1188</f>
        <v xml:space="preserve">Ballon-Landa </v>
      </c>
      <c r="D1188" s="1" t="str">
        <f>Table5[[#This Row],[Column5]]&amp;" "&amp;Table5[[#This Row],[Column7]]&amp;" "</f>
        <v xml:space="preserve">Ms. Nicole </v>
      </c>
      <c r="G1188" t="s">
        <v>4354</v>
      </c>
      <c r="I1188" t="s">
        <v>4386</v>
      </c>
    </row>
    <row r="1189" spans="1:11" x14ac:dyDescent="0.2">
      <c r="A1189" s="1" t="s">
        <v>1184</v>
      </c>
      <c r="B1189" s="1" t="s">
        <v>3464</v>
      </c>
      <c r="C1189" s="1" t="str">
        <f>B1189&amp;" "&amp;F1189</f>
        <v xml:space="preserve">Zaferos </v>
      </c>
      <c r="D1189" s="1" t="str">
        <f>Table5[[#This Row],[Column5]]&amp;" "&amp;Table5[[#This Row],[Column7]]&amp;" "</f>
        <v xml:space="preserve">Ms. Audrey </v>
      </c>
      <c r="G1189" t="s">
        <v>4354</v>
      </c>
      <c r="I1189" t="s">
        <v>4976</v>
      </c>
    </row>
    <row r="1190" spans="1:11" x14ac:dyDescent="0.2">
      <c r="A1190" s="1" t="s">
        <v>1183</v>
      </c>
      <c r="B1190" s="1" t="s">
        <v>2653</v>
      </c>
      <c r="C1190" s="1" t="str">
        <f>B1190&amp;" "&amp;F1190</f>
        <v xml:space="preserve">Jackson </v>
      </c>
      <c r="D1190" s="1" t="str">
        <f>Table5[[#This Row],[Column5]]&amp;" "&amp;Table5[[#This Row],[Column7]]&amp;" "</f>
        <v xml:space="preserve">Mr. Jacob </v>
      </c>
      <c r="G1190" t="s">
        <v>4355</v>
      </c>
      <c r="I1190" t="s">
        <v>4049</v>
      </c>
    </row>
    <row r="1191" spans="1:11" x14ac:dyDescent="0.2">
      <c r="A1191" s="1" t="s">
        <v>1182</v>
      </c>
      <c r="B1191" s="1" t="s">
        <v>2572</v>
      </c>
      <c r="C1191" s="1" t="str">
        <f>B1191&amp;" "&amp;F1191</f>
        <v>Evans Marke</v>
      </c>
      <c r="D1191" s="1" t="str">
        <f>Table5[[#This Row],[Column5]]&amp;" "&amp;Table5[[#This Row],[Column7]]&amp;" "</f>
        <v xml:space="preserve">  </v>
      </c>
      <c r="E1191" t="s">
        <v>4429</v>
      </c>
      <c r="F1191" t="s">
        <v>4977</v>
      </c>
      <c r="H1191" t="s">
        <v>4355</v>
      </c>
      <c r="J1191" t="s">
        <v>4429</v>
      </c>
      <c r="K1191" t="s">
        <v>4486</v>
      </c>
    </row>
    <row r="1192" spans="1:11" x14ac:dyDescent="0.2">
      <c r="A1192" s="1" t="s">
        <v>1181</v>
      </c>
      <c r="B1192" s="1" t="s">
        <v>3465</v>
      </c>
      <c r="C1192" s="1" t="str">
        <f>B1192&amp;" "&amp;F1192</f>
        <v xml:space="preserve">Samland </v>
      </c>
      <c r="D1192" s="1" t="str">
        <f>Table5[[#This Row],[Column5]]&amp;" "&amp;Table5[[#This Row],[Column7]]&amp;" "</f>
        <v xml:space="preserve">Mr. Marc </v>
      </c>
      <c r="E1192" t="s">
        <v>4427</v>
      </c>
      <c r="G1192" t="s">
        <v>4355</v>
      </c>
      <c r="I1192" t="s">
        <v>4879</v>
      </c>
      <c r="J1192" t="s">
        <v>4427</v>
      </c>
    </row>
    <row r="1193" spans="1:11" x14ac:dyDescent="0.2">
      <c r="A1193" s="1" t="s">
        <v>1180</v>
      </c>
      <c r="B1193" s="1" t="s">
        <v>3466</v>
      </c>
      <c r="C1193" s="1" t="str">
        <f>B1193&amp;" "&amp;F1193</f>
        <v xml:space="preserve">Shapiro </v>
      </c>
      <c r="D1193" s="1" t="str">
        <f>Table5[[#This Row],[Column5]]&amp;" "&amp;Table5[[#This Row],[Column7]]&amp;" "</f>
        <v xml:space="preserve">Mr. Mark </v>
      </c>
      <c r="E1193" t="s">
        <v>4486</v>
      </c>
      <c r="G1193" t="s">
        <v>4355</v>
      </c>
      <c r="I1193" t="s">
        <v>4462</v>
      </c>
      <c r="J1193" t="s">
        <v>4486</v>
      </c>
    </row>
    <row r="1194" spans="1:11" x14ac:dyDescent="0.2">
      <c r="A1194" s="1" t="s">
        <v>1179</v>
      </c>
      <c r="B1194" s="1" t="s">
        <v>3467</v>
      </c>
      <c r="C1194" s="1" t="str">
        <f>B1194&amp;" "&amp;F1194</f>
        <v xml:space="preserve">Snitzer </v>
      </c>
      <c r="D1194" s="1" t="str">
        <f>Table5[[#This Row],[Column5]]&amp;" "&amp;Table5[[#This Row],[Column7]]&amp;" "</f>
        <v xml:space="preserve">Mr. Dan </v>
      </c>
      <c r="G1194" t="s">
        <v>4355</v>
      </c>
      <c r="I1194" t="s">
        <v>4566</v>
      </c>
    </row>
    <row r="1195" spans="1:11" x14ac:dyDescent="0.2">
      <c r="A1195" s="1" t="s">
        <v>1178</v>
      </c>
      <c r="B1195" s="1" t="s">
        <v>4978</v>
      </c>
      <c r="C1195" s="1" t="str">
        <f>B1195&amp;" "&amp;F1195</f>
        <v>Herra Arroyo</v>
      </c>
      <c r="D1195" s="1" t="str">
        <f>Table5[[#This Row],[Column5]]&amp;" "&amp;Table5[[#This Row],[Column7]]&amp;" "</f>
        <v xml:space="preserve">  </v>
      </c>
      <c r="E1195" t="s">
        <v>4619</v>
      </c>
      <c r="F1195" t="s">
        <v>4979</v>
      </c>
      <c r="H1195" t="s">
        <v>4354</v>
      </c>
      <c r="J1195" t="s">
        <v>4619</v>
      </c>
    </row>
    <row r="1196" spans="1:11" x14ac:dyDescent="0.2">
      <c r="A1196" s="1" t="s">
        <v>1177</v>
      </c>
      <c r="B1196" s="1" t="s">
        <v>3468</v>
      </c>
      <c r="C1196" s="1" t="str">
        <f>B1196&amp;" "&amp;F1196</f>
        <v xml:space="preserve">Watters </v>
      </c>
      <c r="D1196" s="1" t="str">
        <f>Table5[[#This Row],[Column5]]&amp;" "&amp;Table5[[#This Row],[Column7]]&amp;" "</f>
        <v xml:space="preserve">Ms. Amanda </v>
      </c>
      <c r="G1196" t="s">
        <v>4354</v>
      </c>
      <c r="I1196" t="s">
        <v>4467</v>
      </c>
    </row>
    <row r="1197" spans="1:11" x14ac:dyDescent="0.2">
      <c r="A1197" s="1" t="s">
        <v>1176</v>
      </c>
      <c r="B1197" s="1" t="s">
        <v>3469</v>
      </c>
      <c r="C1197" s="1" t="str">
        <f>B1197&amp;" "&amp;F1197</f>
        <v xml:space="preserve">Steele-Belkin </v>
      </c>
      <c r="D1197" s="1" t="str">
        <f>Table5[[#This Row],[Column5]]&amp;" "&amp;Table5[[#This Row],[Column7]]&amp;" "</f>
        <v xml:space="preserve">Ms. Dara </v>
      </c>
      <c r="G1197" t="s">
        <v>4354</v>
      </c>
      <c r="I1197" t="s">
        <v>4417</v>
      </c>
    </row>
    <row r="1198" spans="1:11" x14ac:dyDescent="0.2">
      <c r="A1198" s="1" t="s">
        <v>1175</v>
      </c>
      <c r="B1198" s="1" t="s">
        <v>3470</v>
      </c>
      <c r="C1198" s="1" t="str">
        <f>B1198&amp;" "&amp;F1198</f>
        <v xml:space="preserve">Christensen </v>
      </c>
      <c r="D1198" s="1" t="str">
        <f>Table5[[#This Row],[Column5]]&amp;" "&amp;Table5[[#This Row],[Column7]]&amp;" "</f>
        <v xml:space="preserve">Ms. Rachelle </v>
      </c>
      <c r="E1198" t="s">
        <v>4500</v>
      </c>
      <c r="G1198" t="s">
        <v>4354</v>
      </c>
      <c r="I1198" t="s">
        <v>4898</v>
      </c>
      <c r="J1198" t="s">
        <v>4500</v>
      </c>
    </row>
    <row r="1199" spans="1:11" x14ac:dyDescent="0.2">
      <c r="A1199" s="1" t="s">
        <v>1174</v>
      </c>
      <c r="B1199" s="1" t="s">
        <v>3471</v>
      </c>
      <c r="C1199" s="1" t="str">
        <f>B1199&amp;" "&amp;F1199</f>
        <v xml:space="preserve">Hodge </v>
      </c>
      <c r="D1199" s="1" t="str">
        <f>Table5[[#This Row],[Column5]]&amp;" "&amp;Table5[[#This Row],[Column7]]&amp;" "</f>
        <v xml:space="preserve">Ms. Brenda </v>
      </c>
      <c r="E1199" t="s">
        <v>4466</v>
      </c>
      <c r="G1199" t="s">
        <v>4354</v>
      </c>
      <c r="I1199" t="s">
        <v>4927</v>
      </c>
      <c r="J1199" t="s">
        <v>4466</v>
      </c>
    </row>
    <row r="1200" spans="1:11" x14ac:dyDescent="0.2">
      <c r="A1200" s="1" t="s">
        <v>1173</v>
      </c>
      <c r="B1200" s="1" t="s">
        <v>3472</v>
      </c>
      <c r="C1200" s="1" t="str">
        <f>B1200&amp;" "&amp;F1200</f>
        <v xml:space="preserve">Rusterholz </v>
      </c>
      <c r="D1200" s="1" t="str">
        <f>Table5[[#This Row],[Column5]]&amp;" "&amp;Table5[[#This Row],[Column7]]&amp;" "</f>
        <v xml:space="preserve">Mr. Tim </v>
      </c>
      <c r="G1200" t="s">
        <v>4355</v>
      </c>
      <c r="I1200" t="s">
        <v>4922</v>
      </c>
    </row>
    <row r="1201" spans="1:10" x14ac:dyDescent="0.2">
      <c r="A1201" s="1" t="s">
        <v>1172</v>
      </c>
      <c r="B1201" s="1" t="s">
        <v>3473</v>
      </c>
      <c r="C1201" s="1" t="str">
        <f>B1201&amp;" "&amp;F1201</f>
        <v xml:space="preserve">Lafrance </v>
      </c>
      <c r="D1201" s="1" t="str">
        <f>Table5[[#This Row],[Column5]]&amp;" "&amp;Table5[[#This Row],[Column7]]&amp;" "</f>
        <v xml:space="preserve">Mr. Sylvain </v>
      </c>
      <c r="G1201" t="s">
        <v>4355</v>
      </c>
      <c r="I1201" t="s">
        <v>4980</v>
      </c>
    </row>
    <row r="1202" spans="1:10" x14ac:dyDescent="0.2">
      <c r="A1202" s="1" t="s">
        <v>1171</v>
      </c>
      <c r="B1202" s="1" t="s">
        <v>3474</v>
      </c>
      <c r="C1202" s="1" t="str">
        <f>B1202&amp;" "&amp;F1202</f>
        <v xml:space="preserve">Hallis </v>
      </c>
      <c r="D1202" s="1" t="str">
        <f>Table5[[#This Row],[Column5]]&amp;" "&amp;Table5[[#This Row],[Column7]]&amp;" "</f>
        <v xml:space="preserve">Mrs. Lisa </v>
      </c>
      <c r="E1202" t="s">
        <v>4403</v>
      </c>
      <c r="G1202" t="s">
        <v>4700</v>
      </c>
      <c r="I1202" t="s">
        <v>4704</v>
      </c>
      <c r="J1202" t="s">
        <v>4403</v>
      </c>
    </row>
    <row r="1203" spans="1:10" x14ac:dyDescent="0.2">
      <c r="A1203" s="1" t="s">
        <v>1170</v>
      </c>
      <c r="B1203" s="1" t="s">
        <v>3156</v>
      </c>
      <c r="C1203" s="1" t="str">
        <f>B1203&amp;" "&amp;F1203</f>
        <v xml:space="preserve">Marshall </v>
      </c>
      <c r="D1203" s="1" t="str">
        <f>Table5[[#This Row],[Column5]]&amp;" "&amp;Table5[[#This Row],[Column7]]&amp;" "</f>
        <v xml:space="preserve">Mr. Ryan </v>
      </c>
      <c r="G1203" t="s">
        <v>4355</v>
      </c>
      <c r="I1203" t="s">
        <v>2847</v>
      </c>
    </row>
    <row r="1204" spans="1:10" x14ac:dyDescent="0.2">
      <c r="A1204" s="1" t="s">
        <v>1169</v>
      </c>
      <c r="B1204" s="1" t="s">
        <v>3475</v>
      </c>
      <c r="C1204" s="1" t="str">
        <f>B1204&amp;" "&amp;F1204</f>
        <v xml:space="preserve">Salowitz </v>
      </c>
      <c r="D1204" s="1" t="str">
        <f>Table5[[#This Row],[Column5]]&amp;" "&amp;Table5[[#This Row],[Column7]]&amp;" "</f>
        <v xml:space="preserve">Mrs. Kaitlin </v>
      </c>
      <c r="E1204" t="s">
        <v>4403</v>
      </c>
      <c r="G1204" t="s">
        <v>4700</v>
      </c>
      <c r="I1204" t="s">
        <v>4949</v>
      </c>
      <c r="J1204" t="s">
        <v>4403</v>
      </c>
    </row>
    <row r="1205" spans="1:10" x14ac:dyDescent="0.2">
      <c r="A1205" s="1" t="s">
        <v>1168</v>
      </c>
      <c r="B1205" s="1" t="s">
        <v>3476</v>
      </c>
      <c r="C1205" s="1" t="str">
        <f>B1205&amp;" "&amp;F1205</f>
        <v xml:space="preserve">Blake </v>
      </c>
      <c r="D1205" s="1" t="str">
        <f>Table5[[#This Row],[Column5]]&amp;" "&amp;Table5[[#This Row],[Column7]]&amp;" "</f>
        <v xml:space="preserve">Mr. William </v>
      </c>
      <c r="E1205" t="s">
        <v>4364</v>
      </c>
      <c r="G1205" t="s">
        <v>4355</v>
      </c>
      <c r="I1205" t="s">
        <v>4493</v>
      </c>
      <c r="J1205" t="s">
        <v>4364</v>
      </c>
    </row>
    <row r="1206" spans="1:10" x14ac:dyDescent="0.2">
      <c r="A1206" s="1" t="s">
        <v>1167</v>
      </c>
      <c r="B1206" s="1" t="s">
        <v>3477</v>
      </c>
      <c r="C1206" s="1" t="str">
        <f>B1206&amp;" "&amp;F1206</f>
        <v xml:space="preserve">Langerak </v>
      </c>
      <c r="D1206" s="1" t="str">
        <f>Table5[[#This Row],[Column5]]&amp;" "&amp;Table5[[#This Row],[Column7]]&amp;" "</f>
        <v xml:space="preserve">Mr. Bruce </v>
      </c>
      <c r="G1206" t="s">
        <v>4355</v>
      </c>
      <c r="I1206" t="s">
        <v>3718</v>
      </c>
    </row>
    <row r="1207" spans="1:10" x14ac:dyDescent="0.2">
      <c r="A1207" s="1" t="s">
        <v>1166</v>
      </c>
      <c r="B1207" s="1" t="s">
        <v>3478</v>
      </c>
      <c r="C1207" s="1" t="str">
        <f>B1207&amp;" "&amp;F1207</f>
        <v xml:space="preserve">Bonilla </v>
      </c>
      <c r="D1207" s="1" t="str">
        <f>Table5[[#This Row],[Column5]]&amp;" "&amp;Table5[[#This Row],[Column7]]&amp;" "</f>
        <v xml:space="preserve">Mrs. Veronica </v>
      </c>
      <c r="G1207" t="s">
        <v>4700</v>
      </c>
      <c r="I1207" t="s">
        <v>4981</v>
      </c>
    </row>
    <row r="1208" spans="1:10" x14ac:dyDescent="0.2">
      <c r="A1208" s="1" t="s">
        <v>1165</v>
      </c>
      <c r="B1208" s="1" t="s">
        <v>3479</v>
      </c>
      <c r="C1208" s="1" t="str">
        <f>B1208&amp;" "&amp;F1208</f>
        <v xml:space="preserve">Ciabattoni </v>
      </c>
      <c r="D1208" s="1" t="str">
        <f>Table5[[#This Row],[Column5]]&amp;" "&amp;Table5[[#This Row],[Column7]]&amp;" "</f>
        <v xml:space="preserve">Mr. Warren </v>
      </c>
      <c r="G1208" t="s">
        <v>4355</v>
      </c>
      <c r="I1208" t="s">
        <v>4982</v>
      </c>
    </row>
    <row r="1209" spans="1:10" x14ac:dyDescent="0.2">
      <c r="A1209" s="1" t="s">
        <v>1164</v>
      </c>
      <c r="B1209" s="1" t="s">
        <v>4983</v>
      </c>
      <c r="C1209" s="1" t="str">
        <f>B1209&amp;" "&amp;F1209</f>
        <v>Escanero Palmer</v>
      </c>
      <c r="D1209" s="1" t="str">
        <f>Table5[[#This Row],[Column5]]&amp;" "&amp;Table5[[#This Row],[Column7]]&amp;" "</f>
        <v xml:space="preserve">  </v>
      </c>
      <c r="E1209" t="s">
        <v>4984</v>
      </c>
      <c r="F1209" t="s">
        <v>2721</v>
      </c>
      <c r="H1209" t="s">
        <v>4700</v>
      </c>
      <c r="J1209" t="s">
        <v>4984</v>
      </c>
    </row>
    <row r="1210" spans="1:10" x14ac:dyDescent="0.2">
      <c r="A1210" s="1" t="s">
        <v>1163</v>
      </c>
      <c r="B1210" s="1" t="s">
        <v>2916</v>
      </c>
      <c r="C1210" s="1" t="str">
        <f>B1210&amp;" "&amp;F1210</f>
        <v xml:space="preserve">Lowe </v>
      </c>
      <c r="D1210" s="1" t="str">
        <f>Table5[[#This Row],[Column5]]&amp;" "&amp;Table5[[#This Row],[Column7]]&amp;" "</f>
        <v xml:space="preserve">Ms. Deirdre </v>
      </c>
      <c r="E1210" t="s">
        <v>4437</v>
      </c>
      <c r="G1210" t="s">
        <v>4354</v>
      </c>
      <c r="I1210" t="s">
        <v>4985</v>
      </c>
      <c r="J1210" t="s">
        <v>4437</v>
      </c>
    </row>
    <row r="1211" spans="1:10" x14ac:dyDescent="0.2">
      <c r="A1211" s="1" t="s">
        <v>1162</v>
      </c>
      <c r="B1211" s="1" t="s">
        <v>3480</v>
      </c>
      <c r="C1211" s="1" t="str">
        <f>B1211&amp;" "&amp;F1211</f>
        <v xml:space="preserve">Osmark </v>
      </c>
      <c r="D1211" s="1" t="str">
        <f>Table5[[#This Row],[Column5]]&amp;" "&amp;Table5[[#This Row],[Column7]]&amp;" "</f>
        <v xml:space="preserve">Mr. Mathias </v>
      </c>
      <c r="G1211" t="s">
        <v>4355</v>
      </c>
      <c r="I1211" t="s">
        <v>4986</v>
      </c>
    </row>
    <row r="1212" spans="1:10" x14ac:dyDescent="0.2">
      <c r="A1212" s="1" t="s">
        <v>1161</v>
      </c>
      <c r="B1212" s="1" t="s">
        <v>2973</v>
      </c>
      <c r="C1212" s="1" t="str">
        <f>B1212&amp;" "&amp;F1212</f>
        <v xml:space="preserve">Lawson </v>
      </c>
      <c r="D1212" s="1" t="str">
        <f>Table5[[#This Row],[Column5]]&amp;" "&amp;Table5[[#This Row],[Column7]]&amp;" "</f>
        <v xml:space="preserve">Mr. Matthew </v>
      </c>
      <c r="G1212" t="s">
        <v>4355</v>
      </c>
      <c r="I1212" t="s">
        <v>4356</v>
      </c>
    </row>
    <row r="1213" spans="1:10" x14ac:dyDescent="0.2">
      <c r="A1213" s="1" t="s">
        <v>1160</v>
      </c>
      <c r="B1213" s="1" t="s">
        <v>3481</v>
      </c>
      <c r="C1213" s="1" t="str">
        <f>B1213&amp;" "&amp;F1213</f>
        <v xml:space="preserve">Warwick </v>
      </c>
      <c r="D1213" s="1" t="str">
        <f>Table5[[#This Row],[Column5]]&amp;" "&amp;Table5[[#This Row],[Column7]]&amp;" "</f>
        <v xml:space="preserve">Mr. Kurt </v>
      </c>
      <c r="G1213" t="s">
        <v>4355</v>
      </c>
      <c r="I1213" t="s">
        <v>3166</v>
      </c>
    </row>
    <row r="1214" spans="1:10" x14ac:dyDescent="0.2">
      <c r="A1214" s="1" t="s">
        <v>1159</v>
      </c>
      <c r="B1214" s="1" t="s">
        <v>3482</v>
      </c>
      <c r="C1214" s="1" t="str">
        <f>B1214&amp;" "&amp;F1214</f>
        <v xml:space="preserve">Magnuson </v>
      </c>
      <c r="D1214" s="1" t="str">
        <f>Table5[[#This Row],[Column5]]&amp;" "&amp;Table5[[#This Row],[Column7]]&amp;" "</f>
        <v xml:space="preserve">Mr. Samuel </v>
      </c>
      <c r="G1214" t="s">
        <v>4355</v>
      </c>
      <c r="I1214" t="s">
        <v>4505</v>
      </c>
    </row>
    <row r="1215" spans="1:10" x14ac:dyDescent="0.2">
      <c r="A1215" s="1" t="s">
        <v>1158</v>
      </c>
      <c r="B1215" s="1" t="s">
        <v>3483</v>
      </c>
      <c r="C1215" s="1" t="str">
        <f>B1215&amp;" "&amp;F1215</f>
        <v xml:space="preserve">Marsh </v>
      </c>
      <c r="D1215" s="1" t="str">
        <f>Table5[[#This Row],[Column5]]&amp;" "&amp;Table5[[#This Row],[Column7]]&amp;" "</f>
        <v xml:space="preserve">Mrs. Emily </v>
      </c>
      <c r="G1215" t="s">
        <v>4700</v>
      </c>
      <c r="I1215" t="s">
        <v>4465</v>
      </c>
    </row>
    <row r="1216" spans="1:10" x14ac:dyDescent="0.2">
      <c r="A1216" s="1" t="s">
        <v>1157</v>
      </c>
      <c r="B1216" s="1" t="s">
        <v>3484</v>
      </c>
      <c r="C1216" s="1" t="str">
        <f>B1216&amp;" "&amp;F1216</f>
        <v xml:space="preserve">Kari </v>
      </c>
      <c r="D1216" s="1" t="str">
        <f>Table5[[#This Row],[Column5]]&amp;" "&amp;Table5[[#This Row],[Column7]]&amp;" "</f>
        <v xml:space="preserve">Ms. Tiffany </v>
      </c>
      <c r="G1216" t="s">
        <v>4354</v>
      </c>
      <c r="I1216" t="s">
        <v>4793</v>
      </c>
    </row>
    <row r="1217" spans="1:10" x14ac:dyDescent="0.2">
      <c r="A1217" s="1" t="s">
        <v>1156</v>
      </c>
      <c r="B1217" s="1" t="s">
        <v>3485</v>
      </c>
      <c r="C1217" s="1" t="str">
        <f>B1217&amp;" "&amp;F1217</f>
        <v xml:space="preserve">Standiford </v>
      </c>
      <c r="D1217" s="1" t="str">
        <f>Table5[[#This Row],[Column5]]&amp;" "&amp;Table5[[#This Row],[Column7]]&amp;" "</f>
        <v xml:space="preserve">Mr. Alex </v>
      </c>
      <c r="E1217" t="s">
        <v>4527</v>
      </c>
      <c r="G1217" t="s">
        <v>4355</v>
      </c>
      <c r="I1217" t="s">
        <v>4415</v>
      </c>
      <c r="J1217" t="s">
        <v>4527</v>
      </c>
    </row>
    <row r="1218" spans="1:10" x14ac:dyDescent="0.2">
      <c r="A1218" s="1" t="s">
        <v>1155</v>
      </c>
      <c r="B1218" s="1" t="s">
        <v>3486</v>
      </c>
      <c r="C1218" s="1" t="str">
        <f>B1218&amp;" "&amp;F1218</f>
        <v xml:space="preserve">Sherwin </v>
      </c>
      <c r="D1218" s="1" t="str">
        <f>Table5[[#This Row],[Column5]]&amp;" "&amp;Table5[[#This Row],[Column7]]&amp;" "</f>
        <v xml:space="preserve">Ms. Alice </v>
      </c>
      <c r="G1218" t="s">
        <v>4354</v>
      </c>
      <c r="I1218" t="s">
        <v>4987</v>
      </c>
    </row>
    <row r="1219" spans="1:10" x14ac:dyDescent="0.2">
      <c r="A1219" s="1" t="s">
        <v>1154</v>
      </c>
      <c r="B1219" s="1" t="s">
        <v>3081</v>
      </c>
      <c r="C1219" s="1" t="str">
        <f>B1219&amp;" "&amp;F1219</f>
        <v xml:space="preserve">Parker </v>
      </c>
      <c r="D1219" s="1" t="str">
        <f>Table5[[#This Row],[Column5]]&amp;" "&amp;Table5[[#This Row],[Column7]]&amp;" "</f>
        <v xml:space="preserve">Ms. Allison </v>
      </c>
      <c r="E1219" t="s">
        <v>4375</v>
      </c>
      <c r="G1219" t="s">
        <v>4354</v>
      </c>
      <c r="I1219" t="s">
        <v>4557</v>
      </c>
      <c r="J1219" t="s">
        <v>4375</v>
      </c>
    </row>
    <row r="1220" spans="1:10" x14ac:dyDescent="0.2">
      <c r="A1220" s="1" t="s">
        <v>1153</v>
      </c>
      <c r="B1220" s="1" t="s">
        <v>3487</v>
      </c>
      <c r="C1220" s="1" t="str">
        <f>B1220&amp;" "&amp;F1220</f>
        <v xml:space="preserve">Blekeli </v>
      </c>
      <c r="D1220" s="1" t="str">
        <f>Table5[[#This Row],[Column5]]&amp;" "&amp;Table5[[#This Row],[Column7]]&amp;" "</f>
        <v xml:space="preserve">Mr. Johannes </v>
      </c>
      <c r="E1220" t="s">
        <v>4989</v>
      </c>
      <c r="G1220" t="s">
        <v>4355</v>
      </c>
      <c r="I1220" t="s">
        <v>4988</v>
      </c>
      <c r="J1220" t="s">
        <v>4989</v>
      </c>
    </row>
    <row r="1221" spans="1:10" x14ac:dyDescent="0.2">
      <c r="A1221" s="1" t="s">
        <v>1152</v>
      </c>
      <c r="B1221" s="1" t="s">
        <v>3488</v>
      </c>
      <c r="C1221" s="1" t="str">
        <f>B1221&amp;" "&amp;F1221</f>
        <v xml:space="preserve">Vangampleare </v>
      </c>
      <c r="D1221" s="1" t="str">
        <f>Table5[[#This Row],[Column5]]&amp;" "&amp;Table5[[#This Row],[Column7]]&amp;" "</f>
        <v xml:space="preserve">Mr. Stephen </v>
      </c>
      <c r="G1221" t="s">
        <v>4355</v>
      </c>
      <c r="I1221" t="s">
        <v>4363</v>
      </c>
    </row>
    <row r="1222" spans="1:10" x14ac:dyDescent="0.2">
      <c r="A1222" s="1" t="s">
        <v>1151</v>
      </c>
      <c r="B1222" s="1" t="s">
        <v>3489</v>
      </c>
      <c r="C1222" s="1" t="str">
        <f>B1222&amp;" "&amp;F1222</f>
        <v xml:space="preserve">Hiatt </v>
      </c>
      <c r="D1222" s="1" t="str">
        <f>Table5[[#This Row],[Column5]]&amp;" "&amp;Table5[[#This Row],[Column7]]&amp;" "</f>
        <v xml:space="preserve">Mr. Jon </v>
      </c>
      <c r="E1222" t="s">
        <v>4403</v>
      </c>
      <c r="G1222" t="s">
        <v>4355</v>
      </c>
      <c r="I1222" t="s">
        <v>4990</v>
      </c>
      <c r="J1222" t="s">
        <v>4403</v>
      </c>
    </row>
    <row r="1223" spans="1:10" x14ac:dyDescent="0.2">
      <c r="A1223" s="1" t="s">
        <v>1150</v>
      </c>
      <c r="B1223" s="1" t="s">
        <v>3490</v>
      </c>
      <c r="C1223" s="1" t="str">
        <f>B1223&amp;" "&amp;F1223</f>
        <v xml:space="preserve">Tadesse </v>
      </c>
      <c r="D1223" s="1" t="str">
        <f>Table5[[#This Row],[Column5]]&amp;" "&amp;Table5[[#This Row],[Column7]]&amp;" "</f>
        <v xml:space="preserve">Mr. Fasil </v>
      </c>
      <c r="G1223" t="s">
        <v>4355</v>
      </c>
      <c r="I1223" t="s">
        <v>4991</v>
      </c>
    </row>
    <row r="1224" spans="1:10" x14ac:dyDescent="0.2">
      <c r="A1224" s="1" t="s">
        <v>1149</v>
      </c>
      <c r="B1224" s="1" t="s">
        <v>3491</v>
      </c>
      <c r="C1224" s="1" t="str">
        <f>B1224&amp;" "&amp;F1224</f>
        <v xml:space="preserve">Jaswell </v>
      </c>
      <c r="D1224" s="1" t="str">
        <f>Table5[[#This Row],[Column5]]&amp;" "&amp;Table5[[#This Row],[Column7]]&amp;" "</f>
        <v xml:space="preserve">Ms. Megan </v>
      </c>
      <c r="E1224" t="s">
        <v>4427</v>
      </c>
      <c r="G1224" t="s">
        <v>4354</v>
      </c>
      <c r="I1224" t="s">
        <v>4428</v>
      </c>
      <c r="J1224" t="s">
        <v>4427</v>
      </c>
    </row>
    <row r="1225" spans="1:10" x14ac:dyDescent="0.2">
      <c r="A1225" s="1" t="s">
        <v>1148</v>
      </c>
      <c r="B1225" s="1" t="s">
        <v>3492</v>
      </c>
      <c r="C1225" s="1" t="str">
        <f>B1225&amp;" "&amp;F1225</f>
        <v xml:space="preserve">Phillips-Cook </v>
      </c>
      <c r="D1225" s="1" t="str">
        <f>Table5[[#This Row],[Column5]]&amp;" "&amp;Table5[[#This Row],[Column7]]&amp;" "</f>
        <v xml:space="preserve">Ms. Lisa </v>
      </c>
      <c r="E1225" t="s">
        <v>4395</v>
      </c>
      <c r="G1225" t="s">
        <v>4354</v>
      </c>
      <c r="I1225" t="s">
        <v>4704</v>
      </c>
      <c r="J1225" t="s">
        <v>4395</v>
      </c>
    </row>
    <row r="1226" spans="1:10" x14ac:dyDescent="0.2">
      <c r="A1226" s="1" t="s">
        <v>1147</v>
      </c>
      <c r="B1226" s="1" t="s">
        <v>2679</v>
      </c>
      <c r="C1226" s="1" t="str">
        <f>B1226&amp;" "&amp;F1226</f>
        <v xml:space="preserve">Clark </v>
      </c>
      <c r="D1226" s="1" t="str">
        <f>Table5[[#This Row],[Column5]]&amp;" "&amp;Table5[[#This Row],[Column7]]&amp;" "</f>
        <v xml:space="preserve">Mr. Doron </v>
      </c>
      <c r="E1226" t="s">
        <v>4474</v>
      </c>
      <c r="G1226" t="s">
        <v>4355</v>
      </c>
      <c r="I1226" t="s">
        <v>4992</v>
      </c>
      <c r="J1226" t="s">
        <v>4474</v>
      </c>
    </row>
    <row r="1227" spans="1:10" x14ac:dyDescent="0.2">
      <c r="A1227" s="1" t="s">
        <v>1146</v>
      </c>
      <c r="B1227" s="1" t="s">
        <v>2438</v>
      </c>
      <c r="C1227" s="1" t="str">
        <f>B1227&amp;" "&amp;F1227</f>
        <v xml:space="preserve">Wang </v>
      </c>
      <c r="D1227" s="1" t="str">
        <f>Table5[[#This Row],[Column5]]&amp;" "&amp;Table5[[#This Row],[Column7]]&amp;" "</f>
        <v xml:space="preserve">Ms. Katharina </v>
      </c>
      <c r="G1227" t="s">
        <v>4354</v>
      </c>
      <c r="I1227" t="s">
        <v>4993</v>
      </c>
    </row>
    <row r="1228" spans="1:10" x14ac:dyDescent="0.2">
      <c r="A1228" s="1" t="s">
        <v>1145</v>
      </c>
      <c r="B1228" s="1" t="s">
        <v>3493</v>
      </c>
      <c r="C1228" s="1" t="str">
        <f>B1228&amp;" "&amp;F1228</f>
        <v xml:space="preserve">Desruisseaux </v>
      </c>
      <c r="D1228" s="1" t="str">
        <f>Table5[[#This Row],[Column5]]&amp;" "&amp;Table5[[#This Row],[Column7]]&amp;" "</f>
        <v xml:space="preserve">Mr. Carl </v>
      </c>
      <c r="G1228" t="s">
        <v>4355</v>
      </c>
      <c r="I1228" t="s">
        <v>4994</v>
      </c>
    </row>
    <row r="1229" spans="1:10" x14ac:dyDescent="0.2">
      <c r="A1229" s="1" t="s">
        <v>1144</v>
      </c>
      <c r="B1229" s="1" t="s">
        <v>3494</v>
      </c>
      <c r="C1229" s="1" t="str">
        <f>B1229&amp;" "&amp;F1229</f>
        <v xml:space="preserve">Ripp </v>
      </c>
      <c r="D1229" s="1" t="str">
        <f>Table5[[#This Row],[Column5]]&amp;" "&amp;Table5[[#This Row],[Column7]]&amp;" "</f>
        <v xml:space="preserve">Ms. Kelsey </v>
      </c>
      <c r="E1229" t="s">
        <v>4395</v>
      </c>
      <c r="G1229" t="s">
        <v>4354</v>
      </c>
      <c r="I1229" t="s">
        <v>4359</v>
      </c>
      <c r="J1229" t="s">
        <v>4395</v>
      </c>
    </row>
    <row r="1230" spans="1:10" x14ac:dyDescent="0.2">
      <c r="A1230" s="1" t="s">
        <v>1143</v>
      </c>
      <c r="B1230" s="1" t="s">
        <v>3495</v>
      </c>
      <c r="C1230" s="1" t="str">
        <f>B1230&amp;" "&amp;F1230</f>
        <v xml:space="preserve">Harris </v>
      </c>
      <c r="D1230" s="1" t="str">
        <f>Table5[[#This Row],[Column5]]&amp;" "&amp;Table5[[#This Row],[Column7]]&amp;" "</f>
        <v xml:space="preserve">Mr. Stephen </v>
      </c>
      <c r="E1230" t="s">
        <v>4378</v>
      </c>
      <c r="G1230" t="s">
        <v>4355</v>
      </c>
      <c r="I1230" t="s">
        <v>4363</v>
      </c>
      <c r="J1230" t="s">
        <v>4378</v>
      </c>
    </row>
    <row r="1231" spans="1:10" x14ac:dyDescent="0.2">
      <c r="A1231" s="1" t="s">
        <v>1142</v>
      </c>
      <c r="B1231" s="1" t="s">
        <v>3496</v>
      </c>
      <c r="C1231" s="1" t="str">
        <f>B1231&amp;" "&amp;F1231</f>
        <v xml:space="preserve">Shafer </v>
      </c>
      <c r="D1231" s="1" t="str">
        <f>Table5[[#This Row],[Column5]]&amp;" "&amp;Table5[[#This Row],[Column7]]&amp;" "</f>
        <v xml:space="preserve">Mr. Dan </v>
      </c>
      <c r="G1231" t="s">
        <v>4355</v>
      </c>
      <c r="I1231" t="s">
        <v>4566</v>
      </c>
    </row>
    <row r="1232" spans="1:10" x14ac:dyDescent="0.2">
      <c r="A1232" s="1" t="s">
        <v>1141</v>
      </c>
      <c r="B1232" s="1" t="s">
        <v>3497</v>
      </c>
      <c r="C1232" s="1" t="str">
        <f>B1232&amp;" "&amp;F1232</f>
        <v xml:space="preserve">Hemesath </v>
      </c>
      <c r="D1232" s="1" t="str">
        <f>Table5[[#This Row],[Column5]]&amp;" "&amp;Table5[[#This Row],[Column7]]&amp;" "</f>
        <v xml:space="preserve">Ms. Katie </v>
      </c>
      <c r="E1232" t="s">
        <v>4385</v>
      </c>
      <c r="G1232" t="s">
        <v>4354</v>
      </c>
      <c r="I1232" t="s">
        <v>4424</v>
      </c>
      <c r="J1232" t="s">
        <v>4385</v>
      </c>
    </row>
    <row r="1233" spans="1:10" x14ac:dyDescent="0.2">
      <c r="A1233" s="1" t="s">
        <v>1140</v>
      </c>
      <c r="B1233" s="1" t="s">
        <v>3498</v>
      </c>
      <c r="C1233" s="1" t="str">
        <f>B1233&amp;" "&amp;F1233</f>
        <v xml:space="preserve">Vinci </v>
      </c>
      <c r="D1233" s="1" t="str">
        <f>Table5[[#This Row],[Column5]]&amp;" "&amp;Table5[[#This Row],[Column7]]&amp;" "</f>
        <v xml:space="preserve">Ms. Melissa </v>
      </c>
      <c r="E1233" t="s">
        <v>4449</v>
      </c>
      <c r="G1233" t="s">
        <v>4354</v>
      </c>
      <c r="I1233" t="s">
        <v>4413</v>
      </c>
      <c r="J1233" t="s">
        <v>4449</v>
      </c>
    </row>
    <row r="1234" spans="1:10" x14ac:dyDescent="0.2">
      <c r="A1234" s="1" t="s">
        <v>1139</v>
      </c>
      <c r="B1234" s="1" t="s">
        <v>3499</v>
      </c>
      <c r="C1234" s="1" t="str">
        <f>B1234&amp;" "&amp;F1234</f>
        <v xml:space="preserve">Diamond-Husmann </v>
      </c>
      <c r="D1234" s="1" t="str">
        <f>Table5[[#This Row],[Column5]]&amp;" "&amp;Table5[[#This Row],[Column7]]&amp;" "</f>
        <v xml:space="preserve">Ms. Kara </v>
      </c>
      <c r="E1234" t="s">
        <v>4545</v>
      </c>
      <c r="G1234" t="s">
        <v>4354</v>
      </c>
      <c r="I1234" t="s">
        <v>4713</v>
      </c>
      <c r="J1234" t="s">
        <v>4545</v>
      </c>
    </row>
    <row r="1235" spans="1:10" x14ac:dyDescent="0.2">
      <c r="A1235" s="1" t="s">
        <v>1138</v>
      </c>
      <c r="B1235" s="1" t="s">
        <v>3500</v>
      </c>
      <c r="C1235" s="1" t="str">
        <f>B1235&amp;" "&amp;F1235</f>
        <v xml:space="preserve">Soto </v>
      </c>
      <c r="D1235" s="1" t="str">
        <f>Table5[[#This Row],[Column5]]&amp;" "&amp;Table5[[#This Row],[Column7]]&amp;" "</f>
        <v xml:space="preserve">Mr. Juan </v>
      </c>
      <c r="E1235" t="s">
        <v>4995</v>
      </c>
      <c r="G1235" t="s">
        <v>4355</v>
      </c>
      <c r="I1235" t="s">
        <v>4601</v>
      </c>
      <c r="J1235" t="s">
        <v>4995</v>
      </c>
    </row>
    <row r="1236" spans="1:10" x14ac:dyDescent="0.2">
      <c r="A1236" s="1" t="s">
        <v>1137</v>
      </c>
      <c r="B1236" s="1" t="s">
        <v>3314</v>
      </c>
      <c r="C1236" s="1" t="str">
        <f>B1236&amp;" "&amp;F1236</f>
        <v xml:space="preserve">Howard </v>
      </c>
      <c r="D1236" s="1" t="str">
        <f>Table5[[#This Row],[Column5]]&amp;" "&amp;Table5[[#This Row],[Column7]]&amp;" "</f>
        <v xml:space="preserve">Mr. John </v>
      </c>
      <c r="E1236" t="s">
        <v>4933</v>
      </c>
      <c r="G1236" t="s">
        <v>4355</v>
      </c>
      <c r="I1236" t="s">
        <v>4382</v>
      </c>
      <c r="J1236" t="s">
        <v>4933</v>
      </c>
    </row>
    <row r="1237" spans="1:10" x14ac:dyDescent="0.2">
      <c r="A1237" s="1" t="s">
        <v>1136</v>
      </c>
      <c r="B1237" s="1" t="s">
        <v>3501</v>
      </c>
      <c r="C1237" s="1" t="str">
        <f>B1237&amp;" "&amp;F1237</f>
        <v xml:space="preserve">Patrick </v>
      </c>
      <c r="D1237" s="1" t="str">
        <f>Table5[[#This Row],[Column5]]&amp;" "&amp;Table5[[#This Row],[Column7]]&amp;" "</f>
        <v xml:space="preserve">Mrs. Sarah </v>
      </c>
      <c r="E1237" t="s">
        <v>4403</v>
      </c>
      <c r="G1237" t="s">
        <v>4700</v>
      </c>
      <c r="I1237" t="s">
        <v>4530</v>
      </c>
      <c r="J1237" t="s">
        <v>4403</v>
      </c>
    </row>
    <row r="1238" spans="1:10" x14ac:dyDescent="0.2">
      <c r="A1238" s="1" t="s">
        <v>1135</v>
      </c>
      <c r="B1238" s="1" t="s">
        <v>3502</v>
      </c>
      <c r="C1238" s="1" t="str">
        <f>B1238&amp;" "&amp;F1238</f>
        <v xml:space="preserve">Dacko </v>
      </c>
      <c r="D1238" s="1" t="str">
        <f>Table5[[#This Row],[Column5]]&amp;" "&amp;Table5[[#This Row],[Column7]]&amp;" "</f>
        <v xml:space="preserve">Mrs. Kristin </v>
      </c>
      <c r="E1238" t="s">
        <v>4385</v>
      </c>
      <c r="G1238" t="s">
        <v>4700</v>
      </c>
      <c r="I1238" t="s">
        <v>4702</v>
      </c>
      <c r="J1238" t="s">
        <v>4385</v>
      </c>
    </row>
    <row r="1239" spans="1:10" x14ac:dyDescent="0.2">
      <c r="A1239" s="1" t="s">
        <v>1134</v>
      </c>
      <c r="B1239" s="1" t="s">
        <v>3503</v>
      </c>
      <c r="C1239" s="1" t="str">
        <f>B1239&amp;" "&amp;F1239</f>
        <v xml:space="preserve">Glassey </v>
      </c>
      <c r="D1239" s="1" t="str">
        <f>Table5[[#This Row],[Column5]]&amp;" "&amp;Table5[[#This Row],[Column7]]&amp;" "</f>
        <v xml:space="preserve">Ms. Casey </v>
      </c>
      <c r="E1239" t="s">
        <v>4375</v>
      </c>
      <c r="G1239" t="s">
        <v>4354</v>
      </c>
      <c r="I1239" t="s">
        <v>3745</v>
      </c>
      <c r="J1239" t="s">
        <v>4375</v>
      </c>
    </row>
    <row r="1240" spans="1:10" x14ac:dyDescent="0.2">
      <c r="A1240" s="1" t="s">
        <v>1133</v>
      </c>
      <c r="B1240" s="1" t="s">
        <v>3504</v>
      </c>
      <c r="C1240" s="1" t="str">
        <f>B1240&amp;" "&amp;F1240</f>
        <v xml:space="preserve">Frechette </v>
      </c>
      <c r="D1240" s="1" t="str">
        <f>Table5[[#This Row],[Column5]]&amp;" "&amp;Table5[[#This Row],[Column7]]&amp;" "</f>
        <v xml:space="preserve">Mr. Samuel </v>
      </c>
      <c r="G1240" t="s">
        <v>4355</v>
      </c>
      <c r="I1240" t="s">
        <v>4505</v>
      </c>
    </row>
    <row r="1241" spans="1:10" x14ac:dyDescent="0.2">
      <c r="A1241" s="1" t="s">
        <v>1132</v>
      </c>
      <c r="B1241" s="1" t="s">
        <v>3505</v>
      </c>
      <c r="C1241" s="1" t="str">
        <f>B1241&amp;" "&amp;F1241</f>
        <v xml:space="preserve">Benitez </v>
      </c>
      <c r="D1241" s="1" t="str">
        <f>Table5[[#This Row],[Column5]]&amp;" "&amp;Table5[[#This Row],[Column7]]&amp;" "</f>
        <v xml:space="preserve">Mr. Braulio </v>
      </c>
      <c r="G1241" t="s">
        <v>4355</v>
      </c>
      <c r="I1241" t="s">
        <v>4996</v>
      </c>
    </row>
    <row r="1242" spans="1:10" x14ac:dyDescent="0.2">
      <c r="A1242" s="1" t="s">
        <v>1131</v>
      </c>
      <c r="B1242" s="1" t="s">
        <v>3506</v>
      </c>
      <c r="C1242" s="1" t="str">
        <f>B1242&amp;" "&amp;F1242</f>
        <v xml:space="preserve">Gauthier </v>
      </c>
      <c r="D1242" s="1" t="str">
        <f>Table5[[#This Row],[Column5]]&amp;" "&amp;Table5[[#This Row],[Column7]]&amp;" "</f>
        <v xml:space="preserve">Ms. Anne-Marie </v>
      </c>
      <c r="G1242" t="s">
        <v>4354</v>
      </c>
      <c r="I1242" t="s">
        <v>4997</v>
      </c>
    </row>
    <row r="1243" spans="1:10" x14ac:dyDescent="0.2">
      <c r="A1243" s="1" t="s">
        <v>1130</v>
      </c>
      <c r="B1243" s="1" t="s">
        <v>3507</v>
      </c>
      <c r="C1243" s="1" t="str">
        <f>B1243&amp;" "&amp;F1243</f>
        <v xml:space="preserve">Fazioli </v>
      </c>
      <c r="D1243" s="1" t="str">
        <f>Table5[[#This Row],[Column5]]&amp;" "&amp;Table5[[#This Row],[Column7]]&amp;" "</f>
        <v xml:space="preserve">Mr. Samuel </v>
      </c>
      <c r="E1243" t="s">
        <v>4491</v>
      </c>
      <c r="G1243" t="s">
        <v>4355</v>
      </c>
      <c r="I1243" t="s">
        <v>4505</v>
      </c>
      <c r="J1243" t="s">
        <v>4491</v>
      </c>
    </row>
    <row r="1244" spans="1:10" x14ac:dyDescent="0.2">
      <c r="A1244" s="1" t="s">
        <v>1129</v>
      </c>
      <c r="B1244" s="1" t="s">
        <v>3223</v>
      </c>
      <c r="C1244" s="1" t="str">
        <f>B1244&amp;" "&amp;F1244</f>
        <v xml:space="preserve">Chorney </v>
      </c>
      <c r="D1244" s="1" t="str">
        <f>Table5[[#This Row],[Column5]]&amp;" "&amp;Table5[[#This Row],[Column7]]&amp;" "</f>
        <v xml:space="preserve">Mrs. Yuki </v>
      </c>
      <c r="G1244" t="s">
        <v>4700</v>
      </c>
      <c r="I1244" t="s">
        <v>4998</v>
      </c>
    </row>
    <row r="1245" spans="1:10" x14ac:dyDescent="0.2">
      <c r="A1245" s="1" t="s">
        <v>1128</v>
      </c>
      <c r="B1245" s="1" t="s">
        <v>3508</v>
      </c>
      <c r="C1245" s="1" t="str">
        <f>B1245&amp;" "&amp;F1245</f>
        <v xml:space="preserve">Dannenhauer </v>
      </c>
      <c r="D1245" s="1" t="str">
        <f>Table5[[#This Row],[Column5]]&amp;" "&amp;Table5[[#This Row],[Column7]]&amp;" "</f>
        <v xml:space="preserve">Mr. Rafer </v>
      </c>
      <c r="G1245" t="s">
        <v>4355</v>
      </c>
      <c r="I1245" t="s">
        <v>4999</v>
      </c>
    </row>
    <row r="1246" spans="1:10" x14ac:dyDescent="0.2">
      <c r="A1246" s="1" t="s">
        <v>1127</v>
      </c>
      <c r="B1246" s="1" t="s">
        <v>3509</v>
      </c>
      <c r="C1246" s="1" t="str">
        <f>B1246&amp;" "&amp;F1246</f>
        <v xml:space="preserve">McComb </v>
      </c>
      <c r="D1246" s="1" t="str">
        <f>Table5[[#This Row],[Column5]]&amp;" "&amp;Table5[[#This Row],[Column7]]&amp;" "</f>
        <v xml:space="preserve">Ms. Claire </v>
      </c>
      <c r="G1246" t="s">
        <v>4354</v>
      </c>
      <c r="I1246" t="s">
        <v>4940</v>
      </c>
    </row>
    <row r="1247" spans="1:10" x14ac:dyDescent="0.2">
      <c r="A1247" s="1" t="s">
        <v>1126</v>
      </c>
      <c r="B1247" s="1" t="s">
        <v>3476</v>
      </c>
      <c r="C1247" s="1" t="str">
        <f>B1247&amp;" "&amp;F1247</f>
        <v xml:space="preserve">Blake </v>
      </c>
      <c r="D1247" s="1" t="str">
        <f>Table5[[#This Row],[Column5]]&amp;" "&amp;Table5[[#This Row],[Column7]]&amp;" "</f>
        <v xml:space="preserve">Ms. Erynn </v>
      </c>
      <c r="E1247" t="s">
        <v>4395</v>
      </c>
      <c r="G1247" t="s">
        <v>4354</v>
      </c>
      <c r="I1247" t="s">
        <v>5000</v>
      </c>
      <c r="J1247" t="s">
        <v>4395</v>
      </c>
    </row>
    <row r="1248" spans="1:10" x14ac:dyDescent="0.2">
      <c r="A1248" s="1" t="s">
        <v>1125</v>
      </c>
      <c r="B1248" s="1" t="s">
        <v>3510</v>
      </c>
      <c r="C1248" s="1" t="str">
        <f>B1248&amp;" "&amp;F1248</f>
        <v xml:space="preserve">Sambasivam </v>
      </c>
      <c r="D1248" s="1" t="str">
        <f>Table5[[#This Row],[Column5]]&amp;" "&amp;Table5[[#This Row],[Column7]]&amp;" "</f>
        <v xml:space="preserve">Mr. Mahesh </v>
      </c>
      <c r="G1248" t="s">
        <v>4355</v>
      </c>
      <c r="I1248" t="s">
        <v>5001</v>
      </c>
    </row>
    <row r="1249" spans="1:11" x14ac:dyDescent="0.2">
      <c r="A1249" s="1" t="s">
        <v>1124</v>
      </c>
      <c r="B1249" s="1" t="s">
        <v>3511</v>
      </c>
      <c r="C1249" s="1" t="str">
        <f>B1249&amp;" "&amp;F1249</f>
        <v xml:space="preserve">Maina </v>
      </c>
      <c r="D1249" s="1" t="str">
        <f>Table5[[#This Row],[Column5]]&amp;" "&amp;Table5[[#This Row],[Column7]]&amp;" "</f>
        <v xml:space="preserve">Mr. Stanley </v>
      </c>
      <c r="G1249" t="s">
        <v>4355</v>
      </c>
      <c r="I1249" t="s">
        <v>4808</v>
      </c>
    </row>
    <row r="1250" spans="1:11" x14ac:dyDescent="0.2">
      <c r="A1250" s="1" t="s">
        <v>1123</v>
      </c>
      <c r="B1250" s="1" t="s">
        <v>3512</v>
      </c>
      <c r="C1250" s="1" t="str">
        <f>B1250&amp;" "&amp;F1250</f>
        <v xml:space="preserve">Keshian </v>
      </c>
      <c r="D1250" s="1" t="str">
        <f>Table5[[#This Row],[Column5]]&amp;" "&amp;Table5[[#This Row],[Column7]]&amp;" "</f>
        <v xml:space="preserve">Mr. Gregory </v>
      </c>
      <c r="G1250" t="s">
        <v>4355</v>
      </c>
      <c r="I1250" t="s">
        <v>4654</v>
      </c>
    </row>
    <row r="1251" spans="1:11" x14ac:dyDescent="0.2">
      <c r="A1251" s="1" t="s">
        <v>1122</v>
      </c>
      <c r="B1251" s="1" t="s">
        <v>3513</v>
      </c>
      <c r="C1251" s="1" t="str">
        <f>B1251&amp;" "&amp;F1251</f>
        <v xml:space="preserve">Maas </v>
      </c>
      <c r="D1251" s="1" t="str">
        <f>Table5[[#This Row],[Column5]]&amp;" "&amp;Table5[[#This Row],[Column7]]&amp;" "</f>
        <v xml:space="preserve">Mr. Eric </v>
      </c>
      <c r="G1251" t="s">
        <v>4355</v>
      </c>
      <c r="I1251" t="s">
        <v>4387</v>
      </c>
    </row>
    <row r="1252" spans="1:11" x14ac:dyDescent="0.2">
      <c r="A1252" s="1" t="s">
        <v>1121</v>
      </c>
      <c r="B1252" s="1" t="s">
        <v>3514</v>
      </c>
      <c r="C1252" s="1" t="str">
        <f>B1252&amp;" "&amp;F1252</f>
        <v xml:space="preserve">Sinasac </v>
      </c>
      <c r="D1252" s="1" t="str">
        <f>Table5[[#This Row],[Column5]]&amp;" "&amp;Table5[[#This Row],[Column7]]&amp;" "</f>
        <v xml:space="preserve">Ms. Rachel </v>
      </c>
      <c r="E1252" t="s">
        <v>4403</v>
      </c>
      <c r="G1252" t="s">
        <v>4354</v>
      </c>
      <c r="I1252" t="s">
        <v>4691</v>
      </c>
      <c r="J1252" t="s">
        <v>4403</v>
      </c>
    </row>
    <row r="1253" spans="1:11" x14ac:dyDescent="0.2">
      <c r="A1253" s="1" t="s">
        <v>1120</v>
      </c>
      <c r="B1253" s="1" t="s">
        <v>4453</v>
      </c>
      <c r="C1253" s="1" t="str">
        <f>B1253&amp;" "&amp;F1253</f>
        <v>Van De</v>
      </c>
      <c r="D1253" s="1" t="str">
        <f>Table5[[#This Row],[Column5]]&amp;" "&amp;Table5[[#This Row],[Column7]]&amp;" "</f>
        <v xml:space="preserve">Kamp Mr. </v>
      </c>
      <c r="F1253" t="s">
        <v>4414</v>
      </c>
      <c r="G1253" t="s">
        <v>5002</v>
      </c>
      <c r="I1253" t="s">
        <v>4355</v>
      </c>
      <c r="K1253" t="s">
        <v>5003</v>
      </c>
    </row>
    <row r="1254" spans="1:11" x14ac:dyDescent="0.2">
      <c r="A1254" s="1" t="s">
        <v>1119</v>
      </c>
      <c r="B1254" s="1" t="s">
        <v>3515</v>
      </c>
      <c r="C1254" s="1" t="str">
        <f>B1254&amp;" "&amp;F1254</f>
        <v xml:space="preserve">Ruffo </v>
      </c>
      <c r="D1254" s="1" t="str">
        <f>Table5[[#This Row],[Column5]]&amp;" "&amp;Table5[[#This Row],[Column7]]&amp;" "</f>
        <v xml:space="preserve">Mr. Brad </v>
      </c>
      <c r="G1254" t="s">
        <v>4355</v>
      </c>
      <c r="I1254" t="s">
        <v>4759</v>
      </c>
    </row>
    <row r="1255" spans="1:11" x14ac:dyDescent="0.2">
      <c r="A1255" s="1" t="s">
        <v>1118</v>
      </c>
      <c r="B1255" s="1" t="s">
        <v>3516</v>
      </c>
      <c r="C1255" s="1" t="str">
        <f>B1255&amp;" "&amp;F1255</f>
        <v xml:space="preserve">Long </v>
      </c>
      <c r="D1255" s="1" t="str">
        <f>Table5[[#This Row],[Column5]]&amp;" "&amp;Table5[[#This Row],[Column7]]&amp;" "</f>
        <v xml:space="preserve">Ms. Claire </v>
      </c>
      <c r="E1255" t="s">
        <v>4403</v>
      </c>
      <c r="G1255" t="s">
        <v>4354</v>
      </c>
      <c r="I1255" t="s">
        <v>4940</v>
      </c>
      <c r="J1255" t="s">
        <v>4403</v>
      </c>
    </row>
    <row r="1256" spans="1:11" x14ac:dyDescent="0.2">
      <c r="A1256" s="1" t="s">
        <v>1117</v>
      </c>
      <c r="B1256" s="1" t="s">
        <v>3517</v>
      </c>
      <c r="C1256" s="1" t="str">
        <f>B1256&amp;" "&amp;F1256</f>
        <v xml:space="preserve">Rohde </v>
      </c>
      <c r="D1256" s="1" t="str">
        <f>Table5[[#This Row],[Column5]]&amp;" "&amp;Table5[[#This Row],[Column7]]&amp;" "</f>
        <v xml:space="preserve">Mrs. Jennifer </v>
      </c>
      <c r="G1256" t="s">
        <v>4700</v>
      </c>
      <c r="I1256" t="s">
        <v>4377</v>
      </c>
    </row>
    <row r="1257" spans="1:11" x14ac:dyDescent="0.2">
      <c r="A1257" s="1" t="s">
        <v>1116</v>
      </c>
      <c r="B1257" s="1" t="s">
        <v>3518</v>
      </c>
      <c r="C1257" s="1" t="str">
        <f>B1257&amp;" "&amp;F1257</f>
        <v xml:space="preserve">Bonzi </v>
      </c>
      <c r="D1257" s="1" t="str">
        <f>Table5[[#This Row],[Column5]]&amp;" "&amp;Table5[[#This Row],[Column7]]&amp;" "</f>
        <v xml:space="preserve">Ms. Maria </v>
      </c>
      <c r="E1257" t="s">
        <v>4498</v>
      </c>
      <c r="G1257" t="s">
        <v>4354</v>
      </c>
      <c r="I1257" t="s">
        <v>4739</v>
      </c>
      <c r="J1257" t="s">
        <v>4498</v>
      </c>
    </row>
    <row r="1258" spans="1:11" x14ac:dyDescent="0.2">
      <c r="A1258" s="1" t="s">
        <v>1115</v>
      </c>
      <c r="B1258" s="1" t="s">
        <v>3519</v>
      </c>
      <c r="C1258" s="1" t="str">
        <f>B1258&amp;" "&amp;F1258</f>
        <v xml:space="preserve">Moore </v>
      </c>
      <c r="D1258" s="1" t="str">
        <f>Table5[[#This Row],[Column5]]&amp;" "&amp;Table5[[#This Row],[Column7]]&amp;" "</f>
        <v xml:space="preserve">Ms. Katherine </v>
      </c>
      <c r="E1258" t="s">
        <v>4418</v>
      </c>
      <c r="G1258" t="s">
        <v>4354</v>
      </c>
      <c r="I1258" t="s">
        <v>4678</v>
      </c>
      <c r="J1258" t="s">
        <v>4418</v>
      </c>
    </row>
    <row r="1259" spans="1:11" x14ac:dyDescent="0.2">
      <c r="A1259" s="1" t="s">
        <v>1114</v>
      </c>
      <c r="B1259" s="1" t="s">
        <v>3520</v>
      </c>
      <c r="C1259" s="1" t="str">
        <f>B1259&amp;" "&amp;F1259</f>
        <v xml:space="preserve">McGrane </v>
      </c>
      <c r="D1259" s="1" t="str">
        <f>Table5[[#This Row],[Column5]]&amp;" "&amp;Table5[[#This Row],[Column7]]&amp;" "</f>
        <v xml:space="preserve">Mr. Michael </v>
      </c>
      <c r="G1259" t="s">
        <v>4355</v>
      </c>
      <c r="I1259" t="s">
        <v>4501</v>
      </c>
    </row>
    <row r="1260" spans="1:11" x14ac:dyDescent="0.2">
      <c r="A1260" s="1" t="s">
        <v>1113</v>
      </c>
      <c r="B1260" s="1" t="s">
        <v>3521</v>
      </c>
      <c r="C1260" s="1" t="str">
        <f>B1260&amp;" "&amp;F1260</f>
        <v xml:space="preserve">Stepnowski </v>
      </c>
      <c r="D1260" s="1" t="str">
        <f>Table5[[#This Row],[Column5]]&amp;" "&amp;Table5[[#This Row],[Column7]]&amp;" "</f>
        <v xml:space="preserve">Ms. Roxanne </v>
      </c>
      <c r="G1260" t="s">
        <v>4354</v>
      </c>
      <c r="I1260" t="s">
        <v>5004</v>
      </c>
    </row>
    <row r="1261" spans="1:11" x14ac:dyDescent="0.2">
      <c r="A1261" s="1" t="s">
        <v>1112</v>
      </c>
      <c r="B1261" s="1" t="s">
        <v>3522</v>
      </c>
      <c r="C1261" s="1" t="str">
        <f>B1261&amp;" "&amp;F1261</f>
        <v xml:space="preserve">Merkle </v>
      </c>
      <c r="D1261" s="1" t="str">
        <f>Table5[[#This Row],[Column5]]&amp;" "&amp;Table5[[#This Row],[Column7]]&amp;" "</f>
        <v xml:space="preserve">Mr. Israel </v>
      </c>
      <c r="G1261" t="s">
        <v>4355</v>
      </c>
      <c r="I1261" t="s">
        <v>5005</v>
      </c>
    </row>
    <row r="1262" spans="1:11" x14ac:dyDescent="0.2">
      <c r="A1262" s="1" t="s">
        <v>1111</v>
      </c>
      <c r="B1262" s="1" t="s">
        <v>3295</v>
      </c>
      <c r="C1262" s="1" t="str">
        <f>B1262&amp;" "&amp;F1262</f>
        <v xml:space="preserve">Schaefer </v>
      </c>
      <c r="D1262" s="1" t="str">
        <f>Table5[[#This Row],[Column5]]&amp;" "&amp;Table5[[#This Row],[Column7]]&amp;" "</f>
        <v xml:space="preserve">Mr. Samalya </v>
      </c>
      <c r="G1262" t="s">
        <v>4355</v>
      </c>
      <c r="I1262" t="s">
        <v>5006</v>
      </c>
    </row>
    <row r="1263" spans="1:11" x14ac:dyDescent="0.2">
      <c r="A1263" s="1" t="s">
        <v>1110</v>
      </c>
      <c r="B1263" s="1" t="s">
        <v>3523</v>
      </c>
      <c r="C1263" s="1" t="str">
        <f>B1263&amp;" "&amp;F1263</f>
        <v xml:space="preserve">Vigneron </v>
      </c>
      <c r="D1263" s="1" t="str">
        <f>Table5[[#This Row],[Column5]]&amp;" "&amp;Table5[[#This Row],[Column7]]&amp;" "</f>
        <v xml:space="preserve">Mr. Peter </v>
      </c>
      <c r="G1263" t="s">
        <v>4355</v>
      </c>
      <c r="I1263" t="s">
        <v>4565</v>
      </c>
    </row>
    <row r="1264" spans="1:11" x14ac:dyDescent="0.2">
      <c r="A1264" s="1" t="s">
        <v>1109</v>
      </c>
      <c r="B1264" s="1" t="s">
        <v>3524</v>
      </c>
      <c r="C1264" s="1" t="str">
        <f>B1264&amp;" "&amp;F1264</f>
        <v xml:space="preserve">Mucci </v>
      </c>
      <c r="D1264" s="1" t="str">
        <f>Table5[[#This Row],[Column5]]&amp;" "&amp;Table5[[#This Row],[Column7]]&amp;" "</f>
        <v xml:space="preserve">Ms. Alicia </v>
      </c>
      <c r="G1264" t="s">
        <v>4354</v>
      </c>
      <c r="I1264" t="s">
        <v>5007</v>
      </c>
    </row>
    <row r="1265" spans="1:10" x14ac:dyDescent="0.2">
      <c r="A1265" s="1" t="s">
        <v>1108</v>
      </c>
      <c r="B1265" s="1" t="s">
        <v>3525</v>
      </c>
      <c r="C1265" s="1" t="str">
        <f>B1265&amp;" "&amp;F1265</f>
        <v xml:space="preserve">MacDonald </v>
      </c>
      <c r="D1265" s="1" t="str">
        <f>Table5[[#This Row],[Column5]]&amp;" "&amp;Table5[[#This Row],[Column7]]&amp;" "</f>
        <v xml:space="preserve">Ms. Sarah </v>
      </c>
      <c r="E1265" t="s">
        <v>4491</v>
      </c>
      <c r="G1265" t="s">
        <v>4354</v>
      </c>
      <c r="I1265" t="s">
        <v>4530</v>
      </c>
      <c r="J1265" t="s">
        <v>4491</v>
      </c>
    </row>
    <row r="1266" spans="1:10" x14ac:dyDescent="0.2">
      <c r="A1266" s="1" t="s">
        <v>1107</v>
      </c>
      <c r="B1266" s="1" t="s">
        <v>3526</v>
      </c>
      <c r="C1266" s="1" t="str">
        <f>B1266&amp;" "&amp;F1266</f>
        <v xml:space="preserve">Deng </v>
      </c>
      <c r="D1266" s="1" t="str">
        <f>Table5[[#This Row],[Column5]]&amp;" "&amp;Table5[[#This Row],[Column7]]&amp;" "</f>
        <v xml:space="preserve">Mr. Guomin </v>
      </c>
      <c r="G1266" t="s">
        <v>4355</v>
      </c>
      <c r="I1266" t="s">
        <v>5008</v>
      </c>
    </row>
    <row r="1267" spans="1:10" x14ac:dyDescent="0.2">
      <c r="A1267" s="1" t="s">
        <v>1106</v>
      </c>
      <c r="B1267" s="1" t="s">
        <v>4414</v>
      </c>
      <c r="C1267" s="1" t="str">
        <f>B1267&amp;" "&amp;F1267</f>
        <v>De Mata</v>
      </c>
      <c r="D1267" s="1" t="str">
        <f>Table5[[#This Row],[Column5]]&amp;" "&amp;Table5[[#This Row],[Column7]]&amp;" "</f>
        <v xml:space="preserve">  </v>
      </c>
      <c r="E1267" t="s">
        <v>5010</v>
      </c>
      <c r="F1267" t="s">
        <v>5009</v>
      </c>
      <c r="H1267" t="s">
        <v>4355</v>
      </c>
      <c r="J1267" t="s">
        <v>5010</v>
      </c>
    </row>
    <row r="1268" spans="1:10" x14ac:dyDescent="0.2">
      <c r="A1268" s="1" t="s">
        <v>1105</v>
      </c>
      <c r="B1268" s="1" t="s">
        <v>3527</v>
      </c>
      <c r="C1268" s="1" t="str">
        <f>B1268&amp;" "&amp;F1268</f>
        <v xml:space="preserve">Strickland </v>
      </c>
      <c r="D1268" s="1" t="str">
        <f>Table5[[#This Row],[Column5]]&amp;" "&amp;Table5[[#This Row],[Column7]]&amp;" "</f>
        <v xml:space="preserve">Mr. Matt </v>
      </c>
      <c r="G1268" t="s">
        <v>4355</v>
      </c>
      <c r="I1268" t="s">
        <v>4544</v>
      </c>
    </row>
    <row r="1269" spans="1:10" x14ac:dyDescent="0.2">
      <c r="A1269" s="1" t="s">
        <v>1104</v>
      </c>
      <c r="B1269" s="1" t="s">
        <v>3528</v>
      </c>
      <c r="C1269" s="1" t="str">
        <f>B1269&amp;" "&amp;F1269</f>
        <v xml:space="preserve">Cheney </v>
      </c>
      <c r="D1269" s="1" t="str">
        <f>Table5[[#This Row],[Column5]]&amp;" "&amp;Table5[[#This Row],[Column7]]&amp;" "</f>
        <v xml:space="preserve">Mr. Thomas </v>
      </c>
      <c r="E1269" t="s">
        <v>4486</v>
      </c>
      <c r="G1269" t="s">
        <v>4355</v>
      </c>
      <c r="I1269" t="s">
        <v>3215</v>
      </c>
      <c r="J1269" t="s">
        <v>4486</v>
      </c>
    </row>
    <row r="1270" spans="1:10" x14ac:dyDescent="0.2">
      <c r="A1270" s="1" t="s">
        <v>1103</v>
      </c>
      <c r="B1270" s="1" t="s">
        <v>3529</v>
      </c>
      <c r="C1270" s="1" t="str">
        <f>B1270&amp;" "&amp;F1270</f>
        <v xml:space="preserve">Godoy </v>
      </c>
      <c r="D1270" s="1" t="str">
        <f>Table5[[#This Row],[Column5]]&amp;" "&amp;Table5[[#This Row],[Column7]]&amp;" "</f>
        <v xml:space="preserve">Ms. Martha </v>
      </c>
      <c r="E1270" t="s">
        <v>5012</v>
      </c>
      <c r="G1270" t="s">
        <v>4354</v>
      </c>
      <c r="I1270" t="s">
        <v>5011</v>
      </c>
      <c r="J1270" t="s">
        <v>5012</v>
      </c>
    </row>
    <row r="1271" spans="1:10" x14ac:dyDescent="0.2">
      <c r="A1271" s="1" t="s">
        <v>1102</v>
      </c>
      <c r="B1271" s="1" t="s">
        <v>3530</v>
      </c>
      <c r="C1271" s="1" t="str">
        <f>B1271&amp;" "&amp;F1271</f>
        <v xml:space="preserve">Rider </v>
      </c>
      <c r="D1271" s="1" t="str">
        <f>Table5[[#This Row],[Column5]]&amp;" "&amp;Table5[[#This Row],[Column7]]&amp;" "</f>
        <v xml:space="preserve">Ms. Alicia </v>
      </c>
      <c r="G1271" t="s">
        <v>4354</v>
      </c>
      <c r="I1271" t="s">
        <v>5007</v>
      </c>
    </row>
    <row r="1272" spans="1:10" x14ac:dyDescent="0.2">
      <c r="A1272" s="1" t="s">
        <v>1101</v>
      </c>
      <c r="B1272" s="1" t="s">
        <v>2572</v>
      </c>
      <c r="C1272" s="1" t="str">
        <f>B1272&amp;" "&amp;F1272</f>
        <v xml:space="preserve">Evans </v>
      </c>
      <c r="D1272" s="1" t="str">
        <f>Table5[[#This Row],[Column5]]&amp;" "&amp;Table5[[#This Row],[Column7]]&amp;" "</f>
        <v xml:space="preserve">Ms. Jennifer </v>
      </c>
      <c r="E1272" t="s">
        <v>4434</v>
      </c>
      <c r="G1272" t="s">
        <v>4354</v>
      </c>
      <c r="I1272" t="s">
        <v>4377</v>
      </c>
      <c r="J1272" t="s">
        <v>4434</v>
      </c>
    </row>
    <row r="1273" spans="1:10" x14ac:dyDescent="0.2">
      <c r="A1273" s="1" t="s">
        <v>1100</v>
      </c>
      <c r="B1273" s="1" t="s">
        <v>2528</v>
      </c>
      <c r="C1273" s="1" t="str">
        <f>B1273&amp;" "&amp;F1273</f>
        <v xml:space="preserve">Anderson </v>
      </c>
      <c r="D1273" s="1" t="str">
        <f>Table5[[#This Row],[Column5]]&amp;" "&amp;Table5[[#This Row],[Column7]]&amp;" "</f>
        <v xml:space="preserve">Mr. Michael </v>
      </c>
      <c r="E1273" t="s">
        <v>4393</v>
      </c>
      <c r="G1273" t="s">
        <v>4355</v>
      </c>
      <c r="I1273" t="s">
        <v>4501</v>
      </c>
      <c r="J1273" t="s">
        <v>4393</v>
      </c>
    </row>
    <row r="1274" spans="1:10" x14ac:dyDescent="0.2">
      <c r="A1274" s="1" t="s">
        <v>1099</v>
      </c>
      <c r="B1274" s="1" t="s">
        <v>3531</v>
      </c>
      <c r="C1274" s="1" t="str">
        <f>B1274&amp;" "&amp;F1274</f>
        <v xml:space="preserve">Walters </v>
      </c>
      <c r="D1274" s="1" t="str">
        <f>Table5[[#This Row],[Column5]]&amp;" "&amp;Table5[[#This Row],[Column7]]&amp;" "</f>
        <v xml:space="preserve">Mr. Eddie </v>
      </c>
      <c r="E1274" t="s">
        <v>4385</v>
      </c>
      <c r="G1274" t="s">
        <v>4355</v>
      </c>
      <c r="I1274" t="s">
        <v>5013</v>
      </c>
      <c r="J1274" t="s">
        <v>4385</v>
      </c>
    </row>
    <row r="1275" spans="1:10" x14ac:dyDescent="0.2">
      <c r="A1275" s="1" t="s">
        <v>1098</v>
      </c>
      <c r="B1275" s="1" t="s">
        <v>3532</v>
      </c>
      <c r="C1275" s="1" t="str">
        <f>B1275&amp;" "&amp;F1275</f>
        <v xml:space="preserve">Leboeuf </v>
      </c>
      <c r="D1275" s="1" t="str">
        <f>Table5[[#This Row],[Column5]]&amp;" "&amp;Table5[[#This Row],[Column7]]&amp;" "</f>
        <v xml:space="preserve">Mr. Maxime </v>
      </c>
      <c r="E1275" t="s">
        <v>4403</v>
      </c>
      <c r="G1275" t="s">
        <v>4355</v>
      </c>
      <c r="I1275" t="s">
        <v>4805</v>
      </c>
      <c r="J1275" t="s">
        <v>4403</v>
      </c>
    </row>
    <row r="1276" spans="1:10" x14ac:dyDescent="0.2">
      <c r="A1276" s="1" t="s">
        <v>1097</v>
      </c>
      <c r="B1276" s="1" t="s">
        <v>3533</v>
      </c>
      <c r="C1276" s="1" t="str">
        <f>B1276&amp;" "&amp;F1276</f>
        <v xml:space="preserve">Scheibel </v>
      </c>
      <c r="D1276" s="1" t="str">
        <f>Table5[[#This Row],[Column5]]&amp;" "&amp;Table5[[#This Row],[Column7]]&amp;" "</f>
        <v xml:space="preserve">Mr. Mark </v>
      </c>
      <c r="E1276" t="s">
        <v>4357</v>
      </c>
      <c r="G1276" t="s">
        <v>4355</v>
      </c>
      <c r="I1276" t="s">
        <v>4462</v>
      </c>
      <c r="J1276" t="s">
        <v>4357</v>
      </c>
    </row>
    <row r="1277" spans="1:10" x14ac:dyDescent="0.2">
      <c r="A1277" s="1" t="s">
        <v>1096</v>
      </c>
      <c r="B1277" s="1" t="s">
        <v>3534</v>
      </c>
      <c r="C1277" s="1" t="str">
        <f>B1277&amp;" "&amp;F1277</f>
        <v xml:space="preserve">Ritter </v>
      </c>
      <c r="D1277" s="1" t="str">
        <f>Table5[[#This Row],[Column5]]&amp;" "&amp;Table5[[#This Row],[Column7]]&amp;" "</f>
        <v xml:space="preserve">Mr. Adam </v>
      </c>
      <c r="G1277" t="s">
        <v>4355</v>
      </c>
      <c r="I1277" t="s">
        <v>4390</v>
      </c>
    </row>
    <row r="1278" spans="1:10" x14ac:dyDescent="0.2">
      <c r="A1278" s="1" t="s">
        <v>1095</v>
      </c>
      <c r="B1278" s="1" t="s">
        <v>3279</v>
      </c>
      <c r="C1278" s="1" t="str">
        <f>B1278&amp;" "&amp;F1278</f>
        <v xml:space="preserve">Deeg </v>
      </c>
      <c r="D1278" s="1" t="str">
        <f>Table5[[#This Row],[Column5]]&amp;" "&amp;Table5[[#This Row],[Column7]]&amp;" "</f>
        <v xml:space="preserve">Mr. Justin </v>
      </c>
      <c r="E1278" t="s">
        <v>4403</v>
      </c>
      <c r="G1278" t="s">
        <v>4355</v>
      </c>
      <c r="I1278" t="s">
        <v>4755</v>
      </c>
      <c r="J1278" t="s">
        <v>4403</v>
      </c>
    </row>
    <row r="1279" spans="1:10" x14ac:dyDescent="0.2">
      <c r="A1279" s="1" t="s">
        <v>1094</v>
      </c>
      <c r="B1279" s="1" t="s">
        <v>3535</v>
      </c>
      <c r="C1279" s="1" t="str">
        <f>B1279&amp;" "&amp;F1279</f>
        <v xml:space="preserve">Pretot </v>
      </c>
      <c r="D1279" s="1" t="str">
        <f>Table5[[#This Row],[Column5]]&amp;" "&amp;Table5[[#This Row],[Column7]]&amp;" "</f>
        <v xml:space="preserve">Ms. Svetlana </v>
      </c>
      <c r="E1279" t="s">
        <v>4434</v>
      </c>
      <c r="G1279" t="s">
        <v>4354</v>
      </c>
      <c r="I1279" t="s">
        <v>5014</v>
      </c>
      <c r="J1279" t="s">
        <v>4434</v>
      </c>
    </row>
    <row r="1280" spans="1:10" x14ac:dyDescent="0.2">
      <c r="A1280" s="1" t="s">
        <v>1093</v>
      </c>
      <c r="B1280" s="1" t="s">
        <v>3536</v>
      </c>
      <c r="C1280" s="1" t="str">
        <f>B1280&amp;" "&amp;F1280</f>
        <v xml:space="preserve">Willsey </v>
      </c>
      <c r="D1280" s="1" t="str">
        <f>Table5[[#This Row],[Column5]]&amp;" "&amp;Table5[[#This Row],[Column7]]&amp;" "</f>
        <v xml:space="preserve">Ms. Jana </v>
      </c>
      <c r="E1280" t="s">
        <v>4412</v>
      </c>
      <c r="G1280" t="s">
        <v>4354</v>
      </c>
      <c r="I1280" t="s">
        <v>4514</v>
      </c>
      <c r="J1280" t="s">
        <v>4412</v>
      </c>
    </row>
    <row r="1281" spans="1:11" x14ac:dyDescent="0.2">
      <c r="A1281" s="1" t="s">
        <v>1092</v>
      </c>
      <c r="B1281" s="1" t="s">
        <v>3537</v>
      </c>
      <c r="C1281" s="1" t="str">
        <f>B1281&amp;" "&amp;F1281</f>
        <v xml:space="preserve">Roach </v>
      </c>
      <c r="D1281" s="1" t="str">
        <f>Table5[[#This Row],[Column5]]&amp;" "&amp;Table5[[#This Row],[Column7]]&amp;" "</f>
        <v xml:space="preserve">Ms. Laura </v>
      </c>
      <c r="G1281" t="s">
        <v>4354</v>
      </c>
      <c r="I1281" t="s">
        <v>4720</v>
      </c>
    </row>
    <row r="1282" spans="1:11" x14ac:dyDescent="0.2">
      <c r="A1282" s="1" t="s">
        <v>1091</v>
      </c>
      <c r="B1282" s="1" t="s">
        <v>3538</v>
      </c>
      <c r="C1282" s="1" t="str">
        <f>B1282&amp;" "&amp;F1282</f>
        <v xml:space="preserve">Jacobsen </v>
      </c>
      <c r="D1282" s="1" t="str">
        <f>Table5[[#This Row],[Column5]]&amp;" "&amp;Table5[[#This Row],[Column7]]&amp;" "</f>
        <v xml:space="preserve">Mr. Torrey </v>
      </c>
      <c r="E1282" t="s">
        <v>4385</v>
      </c>
      <c r="G1282" t="s">
        <v>4355</v>
      </c>
      <c r="I1282" t="s">
        <v>5015</v>
      </c>
      <c r="J1282" t="s">
        <v>4385</v>
      </c>
      <c r="K1282" t="s">
        <v>4933</v>
      </c>
    </row>
    <row r="1283" spans="1:11" x14ac:dyDescent="0.2">
      <c r="A1283" s="1" t="s">
        <v>1090</v>
      </c>
      <c r="B1283" s="1" t="s">
        <v>3539</v>
      </c>
      <c r="C1283" s="1" t="str">
        <f>B1283&amp;" "&amp;F1283</f>
        <v xml:space="preserve">O'Hora </v>
      </c>
      <c r="D1283" s="1" t="str">
        <f>Table5[[#This Row],[Column5]]&amp;" "&amp;Table5[[#This Row],[Column7]]&amp;" "</f>
        <v xml:space="preserve">Mr. Paul </v>
      </c>
      <c r="G1283" t="s">
        <v>4355</v>
      </c>
      <c r="I1283" t="s">
        <v>3389</v>
      </c>
    </row>
    <row r="1284" spans="1:11" x14ac:dyDescent="0.2">
      <c r="A1284" s="1" t="s">
        <v>1089</v>
      </c>
      <c r="B1284" s="1" t="s">
        <v>3540</v>
      </c>
      <c r="C1284" s="1" t="str">
        <f>B1284&amp;" "&amp;F1284</f>
        <v xml:space="preserve">Amato </v>
      </c>
      <c r="D1284" s="1" t="str">
        <f>Table5[[#This Row],[Column5]]&amp;" "&amp;Table5[[#This Row],[Column7]]&amp;" "</f>
        <v xml:space="preserve">Ms. Jennifer </v>
      </c>
      <c r="E1284" t="s">
        <v>4398</v>
      </c>
      <c r="G1284" t="s">
        <v>4354</v>
      </c>
      <c r="I1284" t="s">
        <v>4377</v>
      </c>
      <c r="J1284" t="s">
        <v>4398</v>
      </c>
    </row>
    <row r="1285" spans="1:11" x14ac:dyDescent="0.2">
      <c r="A1285" s="1" t="s">
        <v>1088</v>
      </c>
      <c r="B1285" s="1" t="s">
        <v>2623</v>
      </c>
      <c r="C1285" s="1" t="str">
        <f>B1285&amp;" "&amp;F1285</f>
        <v xml:space="preserve">Reed </v>
      </c>
      <c r="D1285" s="1" t="str">
        <f>Table5[[#This Row],[Column5]]&amp;" "&amp;Table5[[#This Row],[Column7]]&amp;" "</f>
        <v xml:space="preserve">Mr. Erik </v>
      </c>
      <c r="G1285" t="s">
        <v>4355</v>
      </c>
      <c r="I1285" t="s">
        <v>4552</v>
      </c>
    </row>
    <row r="1286" spans="1:11" x14ac:dyDescent="0.2">
      <c r="A1286" s="1" t="s">
        <v>1087</v>
      </c>
      <c r="B1286" s="1" t="s">
        <v>3541</v>
      </c>
      <c r="C1286" s="1" t="str">
        <f>B1286&amp;" "&amp;F1286</f>
        <v xml:space="preserve">Wegner </v>
      </c>
      <c r="D1286" s="1" t="str">
        <f>Table5[[#This Row],[Column5]]&amp;" "&amp;Table5[[#This Row],[Column7]]&amp;" "</f>
        <v xml:space="preserve">Ms. Lana </v>
      </c>
      <c r="E1286" t="s">
        <v>4466</v>
      </c>
      <c r="G1286" t="s">
        <v>4354</v>
      </c>
      <c r="I1286" t="s">
        <v>5016</v>
      </c>
      <c r="J1286" t="s">
        <v>4466</v>
      </c>
    </row>
    <row r="1287" spans="1:11" x14ac:dyDescent="0.2">
      <c r="A1287" s="1" t="s">
        <v>1086</v>
      </c>
      <c r="B1287" s="1" t="s">
        <v>3542</v>
      </c>
      <c r="C1287" s="1" t="str">
        <f>B1287&amp;" "&amp;F1287</f>
        <v xml:space="preserve">Bokun </v>
      </c>
      <c r="D1287" s="1" t="str">
        <f>Table5[[#This Row],[Column5]]&amp;" "&amp;Table5[[#This Row],[Column7]]&amp;" "</f>
        <v xml:space="preserve">Ms. Rebecca </v>
      </c>
      <c r="E1287" t="s">
        <v>4418</v>
      </c>
      <c r="G1287" t="s">
        <v>4354</v>
      </c>
      <c r="I1287" t="s">
        <v>4447</v>
      </c>
      <c r="J1287" t="s">
        <v>4418</v>
      </c>
    </row>
    <row r="1288" spans="1:11" x14ac:dyDescent="0.2">
      <c r="A1288" s="1" t="s">
        <v>1085</v>
      </c>
      <c r="B1288" s="1" t="s">
        <v>3543</v>
      </c>
      <c r="C1288" s="1" t="str">
        <f>B1288&amp;" "&amp;F1288</f>
        <v xml:space="preserve">Ainsley </v>
      </c>
      <c r="D1288" s="1" t="str">
        <f>Table5[[#This Row],[Column5]]&amp;" "&amp;Table5[[#This Row],[Column7]]&amp;" "</f>
        <v xml:space="preserve">Ms. Katie </v>
      </c>
      <c r="E1288" t="s">
        <v>4375</v>
      </c>
      <c r="G1288" t="s">
        <v>4354</v>
      </c>
      <c r="I1288" t="s">
        <v>4424</v>
      </c>
      <c r="J1288" t="s">
        <v>4375</v>
      </c>
    </row>
    <row r="1289" spans="1:11" x14ac:dyDescent="0.2">
      <c r="A1289" s="1" t="s">
        <v>1084</v>
      </c>
      <c r="B1289" s="1" t="s">
        <v>2401</v>
      </c>
      <c r="C1289" s="1" t="str">
        <f>B1289&amp;" "&amp;F1289</f>
        <v xml:space="preserve">Foster </v>
      </c>
      <c r="D1289" s="1" t="str">
        <f>Table5[[#This Row],[Column5]]&amp;" "&amp;Table5[[#This Row],[Column7]]&amp;" "</f>
        <v xml:space="preserve">Ms. Elizabeth </v>
      </c>
      <c r="E1289" t="s">
        <v>4378</v>
      </c>
      <c r="G1289" t="s">
        <v>4354</v>
      </c>
      <c r="I1289" t="s">
        <v>4480</v>
      </c>
      <c r="J1289" t="s">
        <v>4378</v>
      </c>
    </row>
    <row r="1290" spans="1:11" x14ac:dyDescent="0.2">
      <c r="A1290" s="1" t="s">
        <v>1083</v>
      </c>
      <c r="B1290" s="1" t="s">
        <v>3544</v>
      </c>
      <c r="C1290" s="1" t="str">
        <f>B1290&amp;" "&amp;F1290</f>
        <v xml:space="preserve">Overpeck </v>
      </c>
      <c r="D1290" s="1" t="str">
        <f>Table5[[#This Row],[Column5]]&amp;" "&amp;Table5[[#This Row],[Column7]]&amp;" "</f>
        <v xml:space="preserve">Ms. Sarah </v>
      </c>
      <c r="G1290" t="s">
        <v>4354</v>
      </c>
      <c r="I1290" t="s">
        <v>4530</v>
      </c>
    </row>
    <row r="1291" spans="1:11" x14ac:dyDescent="0.2">
      <c r="A1291" s="1" t="s">
        <v>1082</v>
      </c>
      <c r="B1291" s="1" t="s">
        <v>3545</v>
      </c>
      <c r="C1291" s="1" t="str">
        <f>B1291&amp;" "&amp;F1291</f>
        <v xml:space="preserve">Levine </v>
      </c>
      <c r="D1291" s="1" t="str">
        <f>Table5[[#This Row],[Column5]]&amp;" "&amp;Table5[[#This Row],[Column7]]&amp;" "</f>
        <v xml:space="preserve">Ms. Annie </v>
      </c>
      <c r="E1291" t="s">
        <v>4395</v>
      </c>
      <c r="G1291" t="s">
        <v>4354</v>
      </c>
      <c r="I1291" t="s">
        <v>5017</v>
      </c>
      <c r="J1291" t="s">
        <v>4395</v>
      </c>
    </row>
    <row r="1292" spans="1:11" x14ac:dyDescent="0.2">
      <c r="A1292" s="1" t="s">
        <v>1081</v>
      </c>
      <c r="B1292" s="1" t="s">
        <v>3546</v>
      </c>
      <c r="C1292" s="1" t="str">
        <f>B1292&amp;" "&amp;F1292</f>
        <v xml:space="preserve">Jean </v>
      </c>
      <c r="D1292" s="1" t="str">
        <f>Table5[[#This Row],[Column5]]&amp;" "&amp;Table5[[#This Row],[Column7]]&amp;" "</f>
        <v xml:space="preserve">Ms. Annie </v>
      </c>
      <c r="G1292" t="s">
        <v>4354</v>
      </c>
      <c r="I1292" t="s">
        <v>5017</v>
      </c>
    </row>
    <row r="1293" spans="1:11" x14ac:dyDescent="0.2">
      <c r="A1293" s="1" t="s">
        <v>1080</v>
      </c>
      <c r="B1293" s="1" t="s">
        <v>3547</v>
      </c>
      <c r="C1293" s="1" t="str">
        <f>B1293&amp;" "&amp;F1293</f>
        <v xml:space="preserve">Wild </v>
      </c>
      <c r="D1293" s="1" t="str">
        <f>Table5[[#This Row],[Column5]]&amp;" "&amp;Table5[[#This Row],[Column7]]&amp;" "</f>
        <v xml:space="preserve">Ms. Lindsey </v>
      </c>
      <c r="G1293" t="s">
        <v>4354</v>
      </c>
      <c r="I1293" t="s">
        <v>3614</v>
      </c>
    </row>
    <row r="1294" spans="1:11" x14ac:dyDescent="0.2">
      <c r="A1294" s="1" t="s">
        <v>1079</v>
      </c>
      <c r="B1294" s="1" t="s">
        <v>3548</v>
      </c>
      <c r="C1294" s="1" t="str">
        <f>B1294&amp;" "&amp;F1294</f>
        <v xml:space="preserve">Tabor </v>
      </c>
      <c r="D1294" s="1" t="str">
        <f>Table5[[#This Row],[Column5]]&amp;" "&amp;Table5[[#This Row],[Column7]]&amp;" "</f>
        <v xml:space="preserve">Ms. Laura </v>
      </c>
      <c r="G1294" t="s">
        <v>4354</v>
      </c>
      <c r="I1294" t="s">
        <v>4720</v>
      </c>
    </row>
    <row r="1295" spans="1:11" x14ac:dyDescent="0.2">
      <c r="A1295" s="1" t="s">
        <v>1078</v>
      </c>
      <c r="B1295" s="1" t="s">
        <v>3549</v>
      </c>
      <c r="C1295" s="1" t="str">
        <f>B1295&amp;" "&amp;F1295</f>
        <v xml:space="preserve">Steffen </v>
      </c>
      <c r="D1295" s="1" t="str">
        <f>Table5[[#This Row],[Column5]]&amp;" "&amp;Table5[[#This Row],[Column7]]&amp;" "</f>
        <v xml:space="preserve">Ms. Amy </v>
      </c>
      <c r="E1295" t="s">
        <v>4509</v>
      </c>
      <c r="G1295" t="s">
        <v>4354</v>
      </c>
      <c r="I1295" t="s">
        <v>4528</v>
      </c>
      <c r="J1295" t="s">
        <v>4509</v>
      </c>
    </row>
    <row r="1296" spans="1:11" x14ac:dyDescent="0.2">
      <c r="A1296" s="1" t="s">
        <v>1077</v>
      </c>
      <c r="B1296" s="1" t="s">
        <v>3550</v>
      </c>
      <c r="C1296" s="1" t="str">
        <f>B1296&amp;" "&amp;F1296</f>
        <v xml:space="preserve">Tadich </v>
      </c>
      <c r="D1296" s="1" t="str">
        <f>Table5[[#This Row],[Column5]]&amp;" "&amp;Table5[[#This Row],[Column7]]&amp;" "</f>
        <v xml:space="preserve">Ms. Katarina </v>
      </c>
      <c r="E1296" t="s">
        <v>4357</v>
      </c>
      <c r="G1296" t="s">
        <v>4354</v>
      </c>
      <c r="I1296" t="s">
        <v>5018</v>
      </c>
      <c r="J1296" t="s">
        <v>4357</v>
      </c>
    </row>
    <row r="1297" spans="1:10" x14ac:dyDescent="0.2">
      <c r="A1297" s="1" t="s">
        <v>1076</v>
      </c>
      <c r="B1297" s="1" t="s">
        <v>3551</v>
      </c>
      <c r="C1297" s="1" t="str">
        <f>B1297&amp;" "&amp;F1297</f>
        <v xml:space="preserve">Christenson </v>
      </c>
      <c r="D1297" s="1" t="str">
        <f>Table5[[#This Row],[Column5]]&amp;" "&amp;Table5[[#This Row],[Column7]]&amp;" "</f>
        <v xml:space="preserve">Mr. B.j. </v>
      </c>
      <c r="G1297" t="s">
        <v>4355</v>
      </c>
      <c r="I1297" t="s">
        <v>5019</v>
      </c>
    </row>
    <row r="1298" spans="1:10" x14ac:dyDescent="0.2">
      <c r="A1298" s="1" t="s">
        <v>1075</v>
      </c>
      <c r="B1298" s="1" t="s">
        <v>3552</v>
      </c>
      <c r="C1298" s="1" t="str">
        <f>B1298&amp;" "&amp;F1298</f>
        <v xml:space="preserve">Shell </v>
      </c>
      <c r="D1298" s="1" t="str">
        <f>Table5[[#This Row],[Column5]]&amp;" "&amp;Table5[[#This Row],[Column7]]&amp;" "</f>
        <v xml:space="preserve">Ms. Alison </v>
      </c>
      <c r="G1298" t="s">
        <v>4354</v>
      </c>
      <c r="I1298" t="s">
        <v>4742</v>
      </c>
    </row>
    <row r="1299" spans="1:10" x14ac:dyDescent="0.2">
      <c r="A1299" s="1" t="s">
        <v>1074</v>
      </c>
      <c r="B1299" s="1" t="s">
        <v>3553</v>
      </c>
      <c r="C1299" s="1" t="str">
        <f>B1299&amp;" "&amp;F1299</f>
        <v xml:space="preserve">Rao </v>
      </c>
      <c r="D1299" s="1" t="str">
        <f>Table5[[#This Row],[Column5]]&amp;" "&amp;Table5[[#This Row],[Column7]]&amp;" "</f>
        <v xml:space="preserve">Mr. Neil </v>
      </c>
      <c r="E1299" t="s">
        <v>4491</v>
      </c>
      <c r="G1299" t="s">
        <v>4355</v>
      </c>
      <c r="I1299" t="s">
        <v>4777</v>
      </c>
      <c r="J1299" t="s">
        <v>4491</v>
      </c>
    </row>
    <row r="1300" spans="1:10" x14ac:dyDescent="0.2">
      <c r="A1300" s="1" t="s">
        <v>1073</v>
      </c>
      <c r="B1300" s="1" t="s">
        <v>2984</v>
      </c>
      <c r="C1300" s="1" t="str">
        <f>B1300&amp;" "&amp;F1300</f>
        <v xml:space="preserve">Myers </v>
      </c>
      <c r="D1300" s="1" t="str">
        <f>Table5[[#This Row],[Column5]]&amp;" "&amp;Table5[[#This Row],[Column7]]&amp;" "</f>
        <v xml:space="preserve">Mrs. Anne </v>
      </c>
      <c r="E1300" t="s">
        <v>3242</v>
      </c>
      <c r="G1300" t="s">
        <v>4700</v>
      </c>
      <c r="I1300" t="s">
        <v>4655</v>
      </c>
      <c r="J1300" t="s">
        <v>3242</v>
      </c>
    </row>
    <row r="1301" spans="1:10" x14ac:dyDescent="0.2">
      <c r="A1301" s="1" t="s">
        <v>1072</v>
      </c>
      <c r="B1301" s="1" t="s">
        <v>3377</v>
      </c>
      <c r="C1301" s="1" t="str">
        <f>B1301&amp;" "&amp;F1301</f>
        <v xml:space="preserve">McLean </v>
      </c>
      <c r="D1301" s="1" t="str">
        <f>Table5[[#This Row],[Column5]]&amp;" "&amp;Table5[[#This Row],[Column7]]&amp;" "</f>
        <v xml:space="preserve">Ms. Sandra </v>
      </c>
      <c r="G1301" t="s">
        <v>4354</v>
      </c>
      <c r="I1301" t="s">
        <v>4766</v>
      </c>
    </row>
    <row r="1302" spans="1:10" x14ac:dyDescent="0.2">
      <c r="A1302" s="1" t="s">
        <v>1071</v>
      </c>
      <c r="B1302" s="1" t="s">
        <v>3554</v>
      </c>
      <c r="C1302" s="1" t="str">
        <f>B1302&amp;" "&amp;F1302</f>
        <v xml:space="preserve">Gomez </v>
      </c>
      <c r="D1302" s="1" t="str">
        <f>Table5[[#This Row],[Column5]]&amp;" "&amp;Table5[[#This Row],[Column7]]&amp;" "</f>
        <v xml:space="preserve">Mr. Robert </v>
      </c>
      <c r="G1302" t="s">
        <v>4355</v>
      </c>
      <c r="I1302" t="s">
        <v>4407</v>
      </c>
    </row>
    <row r="1303" spans="1:10" x14ac:dyDescent="0.2">
      <c r="A1303" s="1" t="s">
        <v>1070</v>
      </c>
      <c r="B1303" s="1" t="s">
        <v>3555</v>
      </c>
      <c r="C1303" s="1" t="str">
        <f>B1303&amp;" "&amp;F1303</f>
        <v xml:space="preserve">Hemingway </v>
      </c>
      <c r="D1303" s="1" t="str">
        <f>Table5[[#This Row],[Column5]]&amp;" "&amp;Table5[[#This Row],[Column7]]&amp;" "</f>
        <v xml:space="preserve">Mr. Rodney </v>
      </c>
      <c r="G1303" t="s">
        <v>4355</v>
      </c>
      <c r="I1303" t="s">
        <v>5020</v>
      </c>
    </row>
    <row r="1304" spans="1:10" x14ac:dyDescent="0.2">
      <c r="A1304" s="1" t="s">
        <v>1069</v>
      </c>
      <c r="B1304" s="1" t="s">
        <v>3556</v>
      </c>
      <c r="C1304" s="1" t="str">
        <f>B1304&amp;" "&amp;F1304</f>
        <v xml:space="preserve">Pett </v>
      </c>
      <c r="D1304" s="1" t="str">
        <f>Table5[[#This Row],[Column5]]&amp;" "&amp;Table5[[#This Row],[Column7]]&amp;" "</f>
        <v xml:space="preserve">Mr. Carl </v>
      </c>
      <c r="E1304" t="s">
        <v>4500</v>
      </c>
      <c r="G1304" t="s">
        <v>4355</v>
      </c>
      <c r="I1304" t="s">
        <v>4994</v>
      </c>
      <c r="J1304" t="s">
        <v>4500</v>
      </c>
    </row>
    <row r="1305" spans="1:10" x14ac:dyDescent="0.2">
      <c r="A1305" s="1" t="s">
        <v>1068</v>
      </c>
      <c r="B1305" s="1" t="s">
        <v>3557</v>
      </c>
      <c r="C1305" s="1" t="str">
        <f>B1305&amp;" "&amp;F1305</f>
        <v xml:space="preserve">Meingast </v>
      </c>
      <c r="D1305" s="1" t="str">
        <f>Table5[[#This Row],[Column5]]&amp;" "&amp;Table5[[#This Row],[Column7]]&amp;" "</f>
        <v xml:space="preserve">Mr. Maximilian </v>
      </c>
      <c r="G1305" t="s">
        <v>4355</v>
      </c>
      <c r="I1305" t="s">
        <v>5021</v>
      </c>
    </row>
    <row r="1306" spans="1:10" x14ac:dyDescent="0.2">
      <c r="A1306" s="1" t="s">
        <v>1067</v>
      </c>
      <c r="B1306" s="1" t="s">
        <v>3558</v>
      </c>
      <c r="C1306" s="1" t="str">
        <f>B1306&amp;" "&amp;F1306</f>
        <v xml:space="preserve">McCarthy </v>
      </c>
      <c r="D1306" s="1" t="str">
        <f>Table5[[#This Row],[Column5]]&amp;" "&amp;Table5[[#This Row],[Column7]]&amp;" "</f>
        <v xml:space="preserve">Mr. Erik </v>
      </c>
      <c r="G1306" t="s">
        <v>4355</v>
      </c>
      <c r="I1306" t="s">
        <v>4552</v>
      </c>
    </row>
    <row r="1307" spans="1:10" x14ac:dyDescent="0.2">
      <c r="A1307" s="1" t="s">
        <v>1066</v>
      </c>
      <c r="B1307" s="1" t="s">
        <v>3559</v>
      </c>
      <c r="C1307" s="1" t="str">
        <f>B1307&amp;" "&amp;F1307</f>
        <v xml:space="preserve">Boyle </v>
      </c>
      <c r="D1307" s="1" t="str">
        <f>Table5[[#This Row],[Column5]]&amp;" "&amp;Table5[[#This Row],[Column7]]&amp;" "</f>
        <v xml:space="preserve">Mr. Christopher </v>
      </c>
      <c r="G1307" t="s">
        <v>4355</v>
      </c>
      <c r="I1307" t="s">
        <v>4538</v>
      </c>
    </row>
    <row r="1308" spans="1:10" x14ac:dyDescent="0.2">
      <c r="A1308" s="1" t="s">
        <v>1065</v>
      </c>
      <c r="B1308" s="1" t="s">
        <v>3560</v>
      </c>
      <c r="C1308" s="1" t="str">
        <f>B1308&amp;" "&amp;F1308</f>
        <v xml:space="preserve">Gundersen </v>
      </c>
      <c r="D1308" s="1" t="str">
        <f>Table5[[#This Row],[Column5]]&amp;" "&amp;Table5[[#This Row],[Column7]]&amp;" "</f>
        <v xml:space="preserve">Mr. Eirik </v>
      </c>
      <c r="G1308" t="s">
        <v>4355</v>
      </c>
      <c r="I1308" t="s">
        <v>5022</v>
      </c>
    </row>
    <row r="1309" spans="1:10" x14ac:dyDescent="0.2">
      <c r="A1309" s="1" t="s">
        <v>1064</v>
      </c>
      <c r="B1309" s="1" t="s">
        <v>3561</v>
      </c>
      <c r="C1309" s="1" t="str">
        <f>B1309&amp;" "&amp;F1309</f>
        <v xml:space="preserve">Wolswinkel </v>
      </c>
      <c r="D1309" s="1" t="str">
        <f>Table5[[#This Row],[Column5]]&amp;" "&amp;Table5[[#This Row],[Column7]]&amp;" "</f>
        <v xml:space="preserve">Mr. Rik </v>
      </c>
      <c r="G1309" t="s">
        <v>4355</v>
      </c>
      <c r="I1309" t="s">
        <v>5023</v>
      </c>
    </row>
    <row r="1310" spans="1:10" x14ac:dyDescent="0.2">
      <c r="A1310" s="1" t="s">
        <v>1063</v>
      </c>
      <c r="B1310" s="1" t="s">
        <v>3562</v>
      </c>
      <c r="C1310" s="1" t="str">
        <f>B1310&amp;" "&amp;F1310</f>
        <v xml:space="preserve">Bomberger </v>
      </c>
      <c r="D1310" s="1" t="str">
        <f>Table5[[#This Row],[Column5]]&amp;" "&amp;Table5[[#This Row],[Column7]]&amp;" "</f>
        <v xml:space="preserve">Mr. Matthew </v>
      </c>
      <c r="E1310" t="s">
        <v>4500</v>
      </c>
      <c r="G1310" t="s">
        <v>4355</v>
      </c>
      <c r="I1310" t="s">
        <v>4356</v>
      </c>
      <c r="J1310" t="s">
        <v>4500</v>
      </c>
    </row>
    <row r="1311" spans="1:10" x14ac:dyDescent="0.2">
      <c r="A1311" s="1" t="s">
        <v>1062</v>
      </c>
      <c r="B1311" s="1" t="s">
        <v>2696</v>
      </c>
      <c r="C1311" s="1" t="str">
        <f>B1311&amp;" "&amp;F1311</f>
        <v xml:space="preserve">Roy </v>
      </c>
      <c r="D1311" s="1" t="str">
        <f>Table5[[#This Row],[Column5]]&amp;" "&amp;Table5[[#This Row],[Column7]]&amp;" "</f>
        <v xml:space="preserve">Mr. Daniel </v>
      </c>
      <c r="E1311" t="s">
        <v>4731</v>
      </c>
      <c r="G1311" t="s">
        <v>4355</v>
      </c>
      <c r="I1311" t="s">
        <v>4429</v>
      </c>
      <c r="J1311" t="s">
        <v>4731</v>
      </c>
    </row>
    <row r="1312" spans="1:10" x14ac:dyDescent="0.2">
      <c r="A1312" s="1" t="s">
        <v>1061</v>
      </c>
      <c r="B1312" s="1" t="s">
        <v>3563</v>
      </c>
      <c r="C1312" s="1" t="str">
        <f>B1312&amp;" "&amp;F1312</f>
        <v xml:space="preserve">Lapierre </v>
      </c>
      <c r="D1312" s="1" t="str">
        <f>Table5[[#This Row],[Column5]]&amp;" "&amp;Table5[[#This Row],[Column7]]&amp;" "</f>
        <v xml:space="preserve">Mr. Yannick </v>
      </c>
      <c r="G1312" t="s">
        <v>4355</v>
      </c>
      <c r="I1312" t="s">
        <v>5024</v>
      </c>
    </row>
    <row r="1313" spans="1:10" x14ac:dyDescent="0.2">
      <c r="A1313" s="1" t="s">
        <v>1060</v>
      </c>
      <c r="B1313" s="1" t="s">
        <v>3564</v>
      </c>
      <c r="C1313" s="1" t="str">
        <f>B1313&amp;" "&amp;F1313</f>
        <v xml:space="preserve">Beaty </v>
      </c>
      <c r="D1313" s="1" t="str">
        <f>Table5[[#This Row],[Column5]]&amp;" "&amp;Table5[[#This Row],[Column7]]&amp;" "</f>
        <v xml:space="preserve">Mr. Sean </v>
      </c>
      <c r="E1313" t="s">
        <v>4500</v>
      </c>
      <c r="G1313" t="s">
        <v>4355</v>
      </c>
      <c r="I1313" t="s">
        <v>4559</v>
      </c>
      <c r="J1313" t="s">
        <v>4500</v>
      </c>
    </row>
    <row r="1314" spans="1:10" x14ac:dyDescent="0.2">
      <c r="A1314" s="1" t="s">
        <v>1059</v>
      </c>
      <c r="B1314" s="1" t="s">
        <v>3565</v>
      </c>
      <c r="C1314" s="1" t="str">
        <f>B1314&amp;" "&amp;F1314</f>
        <v xml:space="preserve">Hammer </v>
      </c>
      <c r="D1314" s="1" t="str">
        <f>Table5[[#This Row],[Column5]]&amp;" "&amp;Table5[[#This Row],[Column7]]&amp;" "</f>
        <v xml:space="preserve">Mr. Peter </v>
      </c>
      <c r="G1314" t="s">
        <v>4355</v>
      </c>
      <c r="I1314" t="s">
        <v>4565</v>
      </c>
    </row>
    <row r="1315" spans="1:10" x14ac:dyDescent="0.2">
      <c r="A1315" s="1" t="s">
        <v>1058</v>
      </c>
      <c r="B1315" s="1" t="s">
        <v>3566</v>
      </c>
      <c r="C1315" s="1" t="str">
        <f>B1315&amp;" "&amp;F1315</f>
        <v xml:space="preserve">Randolph </v>
      </c>
      <c r="D1315" s="1" t="str">
        <f>Table5[[#This Row],[Column5]]&amp;" "&amp;Table5[[#This Row],[Column7]]&amp;" "</f>
        <v xml:space="preserve">Ms. Sara </v>
      </c>
      <c r="E1315" t="s">
        <v>4378</v>
      </c>
      <c r="G1315" t="s">
        <v>4354</v>
      </c>
      <c r="I1315" t="s">
        <v>4485</v>
      </c>
      <c r="J1315" t="s">
        <v>4378</v>
      </c>
    </row>
    <row r="1316" spans="1:10" x14ac:dyDescent="0.2">
      <c r="A1316" s="1" t="s">
        <v>1057</v>
      </c>
      <c r="B1316" s="1" t="s">
        <v>3567</v>
      </c>
      <c r="C1316" s="1" t="str">
        <f>B1316&amp;" "&amp;F1316</f>
        <v xml:space="preserve">Masterson </v>
      </c>
      <c r="D1316" s="1" t="str">
        <f>Table5[[#This Row],[Column5]]&amp;" "&amp;Table5[[#This Row],[Column7]]&amp;" "</f>
        <v xml:space="preserve">Ms. Erin </v>
      </c>
      <c r="E1316" t="s">
        <v>4427</v>
      </c>
      <c r="G1316" t="s">
        <v>4354</v>
      </c>
      <c r="I1316" t="s">
        <v>4578</v>
      </c>
      <c r="J1316" t="s">
        <v>4427</v>
      </c>
    </row>
    <row r="1317" spans="1:10" x14ac:dyDescent="0.2">
      <c r="A1317" s="1" t="s">
        <v>1056</v>
      </c>
      <c r="B1317" s="1" t="s">
        <v>3568</v>
      </c>
      <c r="C1317" s="1" t="str">
        <f>B1317&amp;" "&amp;F1317</f>
        <v xml:space="preserve">Friess </v>
      </c>
      <c r="D1317" s="1" t="str">
        <f>Table5[[#This Row],[Column5]]&amp;" "&amp;Table5[[#This Row],[Column7]]&amp;" "</f>
        <v xml:space="preserve">Mr. Thibaud </v>
      </c>
      <c r="G1317" t="s">
        <v>4355</v>
      </c>
      <c r="I1317" t="s">
        <v>5025</v>
      </c>
    </row>
    <row r="1318" spans="1:10" x14ac:dyDescent="0.2">
      <c r="A1318" s="1" t="s">
        <v>1055</v>
      </c>
      <c r="B1318" s="1" t="s">
        <v>3569</v>
      </c>
      <c r="C1318" s="1" t="str">
        <f>B1318&amp;" "&amp;F1318</f>
        <v xml:space="preserve">Mantoni </v>
      </c>
      <c r="D1318" s="1" t="str">
        <f>Table5[[#This Row],[Column5]]&amp;" "&amp;Table5[[#This Row],[Column7]]&amp;" "</f>
        <v xml:space="preserve">Ms. Lisa </v>
      </c>
      <c r="G1318" t="s">
        <v>4354</v>
      </c>
      <c r="I1318" t="s">
        <v>4704</v>
      </c>
    </row>
    <row r="1319" spans="1:10" x14ac:dyDescent="0.2">
      <c r="A1319" s="1" t="s">
        <v>1054</v>
      </c>
      <c r="B1319" s="1" t="s">
        <v>3570</v>
      </c>
      <c r="C1319" s="1" t="str">
        <f>B1319&amp;" "&amp;F1319</f>
        <v xml:space="preserve">Bodeen </v>
      </c>
      <c r="D1319" s="1" t="str">
        <f>Table5[[#This Row],[Column5]]&amp;" "&amp;Table5[[#This Row],[Column7]]&amp;" "</f>
        <v xml:space="preserve">Ms. Gretchen </v>
      </c>
      <c r="E1319" t="s">
        <v>4491</v>
      </c>
      <c r="G1319" t="s">
        <v>4354</v>
      </c>
      <c r="I1319" t="s">
        <v>5026</v>
      </c>
      <c r="J1319" t="s">
        <v>4491</v>
      </c>
    </row>
    <row r="1320" spans="1:10" x14ac:dyDescent="0.2">
      <c r="A1320" s="1" t="s">
        <v>1053</v>
      </c>
      <c r="B1320" s="1" t="s">
        <v>3571</v>
      </c>
      <c r="C1320" s="1" t="str">
        <f>B1320&amp;" "&amp;F1320</f>
        <v xml:space="preserve">McPherson </v>
      </c>
      <c r="D1320" s="1" t="str">
        <f>Table5[[#This Row],[Column5]]&amp;" "&amp;Table5[[#This Row],[Column7]]&amp;" "</f>
        <v xml:space="preserve">Ms. Martina </v>
      </c>
      <c r="G1320" t="s">
        <v>4354</v>
      </c>
      <c r="I1320" t="s">
        <v>5027</v>
      </c>
    </row>
    <row r="1321" spans="1:10" x14ac:dyDescent="0.2">
      <c r="A1321" s="1" t="s">
        <v>1052</v>
      </c>
      <c r="B1321" s="1" t="s">
        <v>3572</v>
      </c>
      <c r="C1321" s="1" t="str">
        <f>B1321&amp;" "&amp;F1321</f>
        <v xml:space="preserve">Palko </v>
      </c>
      <c r="D1321" s="1" t="str">
        <f>Table5[[#This Row],[Column5]]&amp;" "&amp;Table5[[#This Row],[Column7]]&amp;" "</f>
        <v xml:space="preserve">Mr. Dustin </v>
      </c>
      <c r="E1321" t="s">
        <v>4466</v>
      </c>
      <c r="G1321" t="s">
        <v>4355</v>
      </c>
      <c r="I1321" t="s">
        <v>4666</v>
      </c>
      <c r="J1321" t="s">
        <v>4466</v>
      </c>
    </row>
    <row r="1322" spans="1:10" x14ac:dyDescent="0.2">
      <c r="A1322" s="1" t="s">
        <v>1051</v>
      </c>
      <c r="B1322" s="1" t="s">
        <v>3573</v>
      </c>
      <c r="C1322" s="1" t="str">
        <f>B1322&amp;" "&amp;F1322</f>
        <v xml:space="preserve">Breathitt </v>
      </c>
      <c r="D1322" s="1" t="str">
        <f>Table5[[#This Row],[Column5]]&amp;" "&amp;Table5[[#This Row],[Column7]]&amp;" "</f>
        <v xml:space="preserve">Ms. Kelsey </v>
      </c>
      <c r="G1322" t="s">
        <v>4354</v>
      </c>
      <c r="I1322" t="s">
        <v>4359</v>
      </c>
    </row>
    <row r="1323" spans="1:10" x14ac:dyDescent="0.2">
      <c r="A1323" s="1" t="s">
        <v>1050</v>
      </c>
      <c r="B1323" s="1" t="s">
        <v>3574</v>
      </c>
      <c r="C1323" s="1" t="str">
        <f>B1323&amp;" "&amp;F1323</f>
        <v xml:space="preserve">Evora </v>
      </c>
      <c r="D1323" s="1" t="str">
        <f>Table5[[#This Row],[Column5]]&amp;" "&amp;Table5[[#This Row],[Column7]]&amp;" "</f>
        <v xml:space="preserve">Mr. Daniel </v>
      </c>
      <c r="E1323" t="s">
        <v>4434</v>
      </c>
      <c r="G1323" t="s">
        <v>4355</v>
      </c>
      <c r="I1323" t="s">
        <v>4429</v>
      </c>
      <c r="J1323" t="s">
        <v>4434</v>
      </c>
    </row>
    <row r="1324" spans="1:10" x14ac:dyDescent="0.2">
      <c r="A1324" s="1" t="s">
        <v>1049</v>
      </c>
      <c r="B1324" s="1" t="s">
        <v>3575</v>
      </c>
      <c r="C1324" s="1" t="str">
        <f>B1324&amp;" "&amp;F1324</f>
        <v xml:space="preserve">Fischer </v>
      </c>
      <c r="D1324" s="1" t="str">
        <f>Table5[[#This Row],[Column5]]&amp;" "&amp;Table5[[#This Row],[Column7]]&amp;" "</f>
        <v xml:space="preserve">Ms. Saeger </v>
      </c>
      <c r="G1324" t="s">
        <v>4354</v>
      </c>
      <c r="I1324" t="s">
        <v>5028</v>
      </c>
    </row>
    <row r="1325" spans="1:10" x14ac:dyDescent="0.2">
      <c r="A1325" s="1" t="s">
        <v>1048</v>
      </c>
      <c r="B1325" s="1" t="s">
        <v>3576</v>
      </c>
      <c r="C1325" s="1" t="str">
        <f>B1325&amp;" "&amp;F1325</f>
        <v xml:space="preserve">Deba </v>
      </c>
      <c r="D1325" s="1" t="str">
        <f>Table5[[#This Row],[Column5]]&amp;" "&amp;Table5[[#This Row],[Column7]]&amp;" "</f>
        <v xml:space="preserve">Ms. Buzunesh </v>
      </c>
      <c r="G1325" t="s">
        <v>4354</v>
      </c>
      <c r="I1325" t="s">
        <v>5029</v>
      </c>
    </row>
    <row r="1326" spans="1:10" x14ac:dyDescent="0.2">
      <c r="A1326" s="1" t="s">
        <v>1047</v>
      </c>
      <c r="B1326" s="1" t="s">
        <v>3577</v>
      </c>
      <c r="C1326" s="1" t="str">
        <f>B1326&amp;" "&amp;F1326</f>
        <v xml:space="preserve">Leloup </v>
      </c>
      <c r="D1326" s="1" t="str">
        <f>Table5[[#This Row],[Column5]]&amp;" "&amp;Table5[[#This Row],[Column7]]&amp;" "</f>
        <v xml:space="preserve">Ms. Mirte </v>
      </c>
      <c r="G1326" t="s">
        <v>4354</v>
      </c>
      <c r="I1326" t="s">
        <v>5030</v>
      </c>
    </row>
    <row r="1327" spans="1:10" x14ac:dyDescent="0.2">
      <c r="A1327" s="1" t="s">
        <v>1046</v>
      </c>
      <c r="B1327" s="1" t="s">
        <v>3578</v>
      </c>
      <c r="C1327" s="1" t="str">
        <f>B1327&amp;" "&amp;F1327</f>
        <v xml:space="preserve">Labare </v>
      </c>
      <c r="D1327" s="1" t="str">
        <f>Table5[[#This Row],[Column5]]&amp;" "&amp;Table5[[#This Row],[Column7]]&amp;" "</f>
        <v xml:space="preserve">Ms. Megan </v>
      </c>
      <c r="G1327" t="s">
        <v>4354</v>
      </c>
      <c r="I1327" t="s">
        <v>4428</v>
      </c>
    </row>
    <row r="1328" spans="1:10" x14ac:dyDescent="0.2">
      <c r="A1328" s="1" t="s">
        <v>1045</v>
      </c>
      <c r="B1328" s="1" t="s">
        <v>3579</v>
      </c>
      <c r="C1328" s="1" t="str">
        <f>B1328&amp;" "&amp;F1328</f>
        <v xml:space="preserve">Arouca </v>
      </c>
      <c r="D1328" s="1" t="str">
        <f>Table5[[#This Row],[Column5]]&amp;" "&amp;Table5[[#This Row],[Column7]]&amp;" "</f>
        <v xml:space="preserve">Ms. Kerry </v>
      </c>
      <c r="E1328" t="s">
        <v>4378</v>
      </c>
      <c r="G1328" t="s">
        <v>4354</v>
      </c>
      <c r="I1328" t="s">
        <v>5031</v>
      </c>
      <c r="J1328" t="s">
        <v>4378</v>
      </c>
    </row>
    <row r="1329" spans="1:10" x14ac:dyDescent="0.2">
      <c r="A1329" s="1" t="s">
        <v>1044</v>
      </c>
      <c r="B1329" s="1" t="s">
        <v>3580</v>
      </c>
      <c r="C1329" s="1" t="str">
        <f>B1329&amp;" "&amp;F1329</f>
        <v xml:space="preserve">Reese </v>
      </c>
      <c r="D1329" s="1" t="str">
        <f>Table5[[#This Row],[Column5]]&amp;" "&amp;Table5[[#This Row],[Column7]]&amp;" "</f>
        <v xml:space="preserve">Ms. Kristin </v>
      </c>
      <c r="G1329" t="s">
        <v>4354</v>
      </c>
      <c r="I1329" t="s">
        <v>4702</v>
      </c>
    </row>
    <row r="1330" spans="1:10" x14ac:dyDescent="0.2">
      <c r="A1330" s="1" t="s">
        <v>1043</v>
      </c>
      <c r="B1330" s="1" t="s">
        <v>3581</v>
      </c>
      <c r="C1330" s="1" t="str">
        <f>B1330&amp;" "&amp;F1330</f>
        <v xml:space="preserve">McCloskey </v>
      </c>
      <c r="D1330" s="1" t="str">
        <f>Table5[[#This Row],[Column5]]&amp;" "&amp;Table5[[#This Row],[Column7]]&amp;" "</f>
        <v xml:space="preserve">Mr. Christopher </v>
      </c>
      <c r="E1330" t="s">
        <v>4364</v>
      </c>
      <c r="G1330" t="s">
        <v>4355</v>
      </c>
      <c r="I1330" t="s">
        <v>4538</v>
      </c>
      <c r="J1330" t="s">
        <v>4364</v>
      </c>
    </row>
    <row r="1331" spans="1:10" x14ac:dyDescent="0.2">
      <c r="A1331" s="1" t="s">
        <v>1042</v>
      </c>
      <c r="B1331" s="1" t="s">
        <v>3582</v>
      </c>
      <c r="C1331" s="1" t="str">
        <f>B1331&amp;" "&amp;F1331</f>
        <v xml:space="preserve">Tedsen </v>
      </c>
      <c r="D1331" s="1" t="str">
        <f>Table5[[#This Row],[Column5]]&amp;" "&amp;Table5[[#This Row],[Column7]]&amp;" "</f>
        <v xml:space="preserve">Mrs. Elizabeth </v>
      </c>
      <c r="E1331" t="s">
        <v>4437</v>
      </c>
      <c r="G1331" t="s">
        <v>4700</v>
      </c>
      <c r="I1331" t="s">
        <v>4480</v>
      </c>
      <c r="J1331" t="s">
        <v>4437</v>
      </c>
    </row>
    <row r="1332" spans="1:10" x14ac:dyDescent="0.2">
      <c r="A1332" s="1" t="s">
        <v>1041</v>
      </c>
      <c r="B1332" s="1" t="s">
        <v>3583</v>
      </c>
      <c r="C1332" s="1" t="str">
        <f>B1332&amp;" "&amp;F1332</f>
        <v xml:space="preserve">Koehlinger </v>
      </c>
      <c r="D1332" s="1" t="str">
        <f>Table5[[#This Row],[Column5]]&amp;" "&amp;Table5[[#This Row],[Column7]]&amp;" "</f>
        <v xml:space="preserve">Mr. Andrew </v>
      </c>
      <c r="G1332" t="s">
        <v>4355</v>
      </c>
      <c r="I1332" t="s">
        <v>3889</v>
      </c>
    </row>
    <row r="1333" spans="1:10" x14ac:dyDescent="0.2">
      <c r="A1333" s="1" t="s">
        <v>1040</v>
      </c>
      <c r="B1333" s="1" t="s">
        <v>3584</v>
      </c>
      <c r="C1333" s="1" t="str">
        <f>B1333&amp;" "&amp;F1333</f>
        <v xml:space="preserve">Pielechaty </v>
      </c>
      <c r="D1333" s="1" t="str">
        <f>Table5[[#This Row],[Column5]]&amp;" "&amp;Table5[[#This Row],[Column7]]&amp;" "</f>
        <v xml:space="preserve">Ms. Dawn </v>
      </c>
      <c r="E1333" t="s">
        <v>4375</v>
      </c>
      <c r="G1333" t="s">
        <v>4354</v>
      </c>
      <c r="I1333" t="s">
        <v>4706</v>
      </c>
      <c r="J1333" t="s">
        <v>4375</v>
      </c>
    </row>
    <row r="1334" spans="1:10" x14ac:dyDescent="0.2">
      <c r="A1334" s="1" t="s">
        <v>1039</v>
      </c>
      <c r="B1334" s="1" t="s">
        <v>3585</v>
      </c>
      <c r="C1334" s="1" t="str">
        <f>B1334&amp;" "&amp;F1334</f>
        <v xml:space="preserve">Korhonen </v>
      </c>
      <c r="D1334" s="1" t="str">
        <f>Table5[[#This Row],[Column5]]&amp;" "&amp;Table5[[#This Row],[Column7]]&amp;" "</f>
        <v xml:space="preserve">Mr. Jonathan </v>
      </c>
      <c r="E1334" t="s">
        <v>4474</v>
      </c>
      <c r="G1334" t="s">
        <v>4355</v>
      </c>
      <c r="I1334" t="s">
        <v>4740</v>
      </c>
      <c r="J1334" t="s">
        <v>4474</v>
      </c>
    </row>
    <row r="1335" spans="1:10" x14ac:dyDescent="0.2">
      <c r="A1335" s="1" t="s">
        <v>1038</v>
      </c>
      <c r="B1335" s="1" t="s">
        <v>3586</v>
      </c>
      <c r="C1335" s="1" t="str">
        <f>B1335&amp;" "&amp;F1335</f>
        <v xml:space="preserve">Kehr </v>
      </c>
      <c r="D1335" s="1" t="str">
        <f>Table5[[#This Row],[Column5]]&amp;" "&amp;Table5[[#This Row],[Column7]]&amp;" "</f>
        <v xml:space="preserve">Mrs. Gina </v>
      </c>
      <c r="G1335" t="s">
        <v>4700</v>
      </c>
      <c r="I1335" t="s">
        <v>5032</v>
      </c>
    </row>
    <row r="1336" spans="1:10" x14ac:dyDescent="0.2">
      <c r="A1336" s="1" t="s">
        <v>1037</v>
      </c>
      <c r="B1336" s="1" t="s">
        <v>3587</v>
      </c>
      <c r="C1336" s="1" t="str">
        <f>B1336&amp;" "&amp;F1336</f>
        <v xml:space="preserve">Montagna </v>
      </c>
      <c r="D1336" s="1" t="str">
        <f>Table5[[#This Row],[Column5]]&amp;" "&amp;Table5[[#This Row],[Column7]]&amp;" "</f>
        <v xml:space="preserve">Mr. Dino </v>
      </c>
      <c r="G1336" t="s">
        <v>4355</v>
      </c>
      <c r="I1336" t="s">
        <v>5033</v>
      </c>
    </row>
    <row r="1337" spans="1:10" x14ac:dyDescent="0.2">
      <c r="A1337" s="1" t="s">
        <v>1036</v>
      </c>
      <c r="B1337" s="1" t="s">
        <v>3588</v>
      </c>
      <c r="C1337" s="1" t="str">
        <f>B1337&amp;" "&amp;F1337</f>
        <v xml:space="preserve">M√ºller </v>
      </c>
      <c r="D1337" s="1" t="str">
        <f>Table5[[#This Row],[Column5]]&amp;" "&amp;Table5[[#This Row],[Column7]]&amp;" "</f>
        <v xml:space="preserve">Mr. Jan </v>
      </c>
      <c r="G1337" t="s">
        <v>4355</v>
      </c>
      <c r="I1337" t="s">
        <v>5034</v>
      </c>
    </row>
    <row r="1338" spans="1:10" x14ac:dyDescent="0.2">
      <c r="A1338" s="1" t="s">
        <v>1035</v>
      </c>
      <c r="B1338" s="1" t="s">
        <v>2395</v>
      </c>
      <c r="C1338" s="1" t="str">
        <f>B1338&amp;" "&amp;F1338</f>
        <v xml:space="preserve">Baker </v>
      </c>
      <c r="D1338" s="1" t="str">
        <f>Table5[[#This Row],[Column5]]&amp;" "&amp;Table5[[#This Row],[Column7]]&amp;" "</f>
        <v xml:space="preserve">Mr. Jonathan </v>
      </c>
      <c r="E1338" t="s">
        <v>4542</v>
      </c>
      <c r="G1338" t="s">
        <v>4355</v>
      </c>
      <c r="I1338" t="s">
        <v>4740</v>
      </c>
      <c r="J1338" t="s">
        <v>4542</v>
      </c>
    </row>
    <row r="1339" spans="1:10" x14ac:dyDescent="0.2">
      <c r="A1339" s="1" t="s">
        <v>1034</v>
      </c>
      <c r="B1339" s="1" t="s">
        <v>3589</v>
      </c>
      <c r="C1339" s="1" t="str">
        <f>B1339&amp;" "&amp;F1339</f>
        <v xml:space="preserve">Sidebottom </v>
      </c>
      <c r="D1339" s="1" t="str">
        <f>Table5[[#This Row],[Column5]]&amp;" "&amp;Table5[[#This Row],[Column7]]&amp;" "</f>
        <v xml:space="preserve">Mr. Mark </v>
      </c>
      <c r="E1339" t="s">
        <v>4437</v>
      </c>
      <c r="G1339" t="s">
        <v>4355</v>
      </c>
      <c r="I1339" t="s">
        <v>4462</v>
      </c>
      <c r="J1339" t="s">
        <v>4437</v>
      </c>
    </row>
    <row r="1340" spans="1:10" x14ac:dyDescent="0.2">
      <c r="A1340" s="1" t="s">
        <v>1033</v>
      </c>
      <c r="B1340" s="1" t="s">
        <v>2454</v>
      </c>
      <c r="C1340" s="1" t="str">
        <f>B1340&amp;" "&amp;F1340</f>
        <v xml:space="preserve">Johnson </v>
      </c>
      <c r="D1340" s="1" t="str">
        <f>Table5[[#This Row],[Column5]]&amp;" "&amp;Table5[[#This Row],[Column7]]&amp;" "</f>
        <v xml:space="preserve">Mrs. Mary </v>
      </c>
      <c r="G1340" t="s">
        <v>4700</v>
      </c>
      <c r="I1340" t="s">
        <v>4746</v>
      </c>
    </row>
    <row r="1341" spans="1:10" x14ac:dyDescent="0.2">
      <c r="A1341" s="1" t="s">
        <v>1032</v>
      </c>
      <c r="B1341" s="1" t="s">
        <v>3590</v>
      </c>
      <c r="C1341" s="1" t="str">
        <f>B1341&amp;" "&amp;F1341</f>
        <v xml:space="preserve">Morris </v>
      </c>
      <c r="D1341" s="1" t="str">
        <f>Table5[[#This Row],[Column5]]&amp;" "&amp;Table5[[#This Row],[Column7]]&amp;" "</f>
        <v xml:space="preserve">Mr. Samuel </v>
      </c>
      <c r="G1341" t="s">
        <v>4355</v>
      </c>
      <c r="I1341" t="s">
        <v>4505</v>
      </c>
    </row>
    <row r="1342" spans="1:10" x14ac:dyDescent="0.2">
      <c r="A1342" s="1" t="s">
        <v>1031</v>
      </c>
      <c r="B1342" s="1" t="s">
        <v>3591</v>
      </c>
      <c r="C1342" s="1" t="str">
        <f>B1342&amp;" "&amp;F1342</f>
        <v xml:space="preserve">Chaisson </v>
      </c>
      <c r="D1342" s="1" t="str">
        <f>Table5[[#This Row],[Column5]]&amp;" "&amp;Table5[[#This Row],[Column7]]&amp;" "</f>
        <v xml:space="preserve">Mr. Stan </v>
      </c>
      <c r="E1342" t="s">
        <v>4466</v>
      </c>
      <c r="G1342" t="s">
        <v>4355</v>
      </c>
      <c r="I1342" t="s">
        <v>5035</v>
      </c>
      <c r="J1342" t="s">
        <v>4466</v>
      </c>
    </row>
    <row r="1343" spans="1:10" x14ac:dyDescent="0.2">
      <c r="A1343" s="1" t="s">
        <v>1030</v>
      </c>
      <c r="B1343" s="1" t="s">
        <v>3592</v>
      </c>
      <c r="C1343" s="1" t="str">
        <f>B1343&amp;" "&amp;F1343</f>
        <v xml:space="preserve">Pigott </v>
      </c>
      <c r="D1343" s="1" t="str">
        <f>Table5[[#This Row],[Column5]]&amp;" "&amp;Table5[[#This Row],[Column7]]&amp;" "</f>
        <v xml:space="preserve">Mrs. Jessica </v>
      </c>
      <c r="E1343" t="s">
        <v>4401</v>
      </c>
      <c r="G1343" t="s">
        <v>4700</v>
      </c>
      <c r="I1343" t="s">
        <v>4456</v>
      </c>
      <c r="J1343" t="s">
        <v>4401</v>
      </c>
    </row>
    <row r="1344" spans="1:10" x14ac:dyDescent="0.2">
      <c r="A1344" s="1" t="s">
        <v>1029</v>
      </c>
      <c r="B1344" s="1" t="s">
        <v>3593</v>
      </c>
      <c r="C1344" s="1" t="str">
        <f>B1344&amp;" "&amp;F1344</f>
        <v xml:space="preserve">Cochrane </v>
      </c>
      <c r="D1344" s="1" t="str">
        <f>Table5[[#This Row],[Column5]]&amp;" "&amp;Table5[[#This Row],[Column7]]&amp;" "</f>
        <v xml:space="preserve">Ms. Krysta </v>
      </c>
      <c r="G1344" t="s">
        <v>4354</v>
      </c>
      <c r="I1344" t="s">
        <v>5036</v>
      </c>
    </row>
    <row r="1345" spans="1:10" x14ac:dyDescent="0.2">
      <c r="A1345" s="1" t="s">
        <v>1028</v>
      </c>
      <c r="B1345" s="1" t="s">
        <v>3594</v>
      </c>
      <c r="C1345" s="1" t="str">
        <f>B1345&amp;" "&amp;F1345</f>
        <v xml:space="preserve">Armitage </v>
      </c>
      <c r="D1345" s="1" t="str">
        <f>Table5[[#This Row],[Column5]]&amp;" "&amp;Table5[[#This Row],[Column7]]&amp;" "</f>
        <v xml:space="preserve">Mrs. Natascia </v>
      </c>
      <c r="G1345" t="s">
        <v>4700</v>
      </c>
      <c r="I1345" t="s">
        <v>5037</v>
      </c>
    </row>
    <row r="1346" spans="1:10" x14ac:dyDescent="0.2">
      <c r="A1346" s="1" t="s">
        <v>1027</v>
      </c>
      <c r="B1346" s="1" t="s">
        <v>3595</v>
      </c>
      <c r="C1346" s="1" t="str">
        <f>B1346&amp;" "&amp;F1346</f>
        <v xml:space="preserve">Shen </v>
      </c>
      <c r="D1346" s="1" t="str">
        <f>Table5[[#This Row],[Column5]]&amp;" "&amp;Table5[[#This Row],[Column7]]&amp;" "</f>
        <v xml:space="preserve">Ms. Jenny </v>
      </c>
      <c r="G1346" t="s">
        <v>4354</v>
      </c>
      <c r="I1346" t="s">
        <v>4667</v>
      </c>
    </row>
    <row r="1347" spans="1:10" x14ac:dyDescent="0.2">
      <c r="A1347" s="1" t="s">
        <v>1026</v>
      </c>
      <c r="B1347" s="1" t="s">
        <v>3596</v>
      </c>
      <c r="C1347" s="1" t="str">
        <f>B1347&amp;" "&amp;F1347</f>
        <v xml:space="preserve">O'Kelly </v>
      </c>
      <c r="D1347" s="1" t="str">
        <f>Table5[[#This Row],[Column5]]&amp;" "&amp;Table5[[#This Row],[Column7]]&amp;" "</f>
        <v xml:space="preserve">Mr. Brian </v>
      </c>
      <c r="G1347" t="s">
        <v>4355</v>
      </c>
      <c r="I1347" t="s">
        <v>3913</v>
      </c>
    </row>
    <row r="1348" spans="1:10" x14ac:dyDescent="0.2">
      <c r="A1348" s="1" t="s">
        <v>1025</v>
      </c>
      <c r="B1348" s="1" t="s">
        <v>3597</v>
      </c>
      <c r="C1348" s="1" t="str">
        <f>B1348&amp;" "&amp;F1348</f>
        <v xml:space="preserve">Huff </v>
      </c>
      <c r="D1348" s="1" t="str">
        <f>Table5[[#This Row],[Column5]]&amp;" "&amp;Table5[[#This Row],[Column7]]&amp;" "</f>
        <v xml:space="preserve">Ms. Monica </v>
      </c>
      <c r="G1348" t="s">
        <v>4354</v>
      </c>
      <c r="I1348" t="s">
        <v>4769</v>
      </c>
    </row>
    <row r="1349" spans="1:10" x14ac:dyDescent="0.2">
      <c r="A1349" s="1" t="s">
        <v>1024</v>
      </c>
      <c r="B1349" s="1" t="s">
        <v>3598</v>
      </c>
      <c r="C1349" s="1" t="str">
        <f>B1349&amp;" "&amp;F1349</f>
        <v xml:space="preserve">Dye </v>
      </c>
      <c r="D1349" s="1" t="str">
        <f>Table5[[#This Row],[Column5]]&amp;" "&amp;Table5[[#This Row],[Column7]]&amp;" "</f>
        <v xml:space="preserve">Mr. Tyler </v>
      </c>
      <c r="G1349" t="s">
        <v>4355</v>
      </c>
      <c r="I1349" t="s">
        <v>4525</v>
      </c>
    </row>
    <row r="1350" spans="1:10" x14ac:dyDescent="0.2">
      <c r="A1350" s="1" t="s">
        <v>1023</v>
      </c>
      <c r="B1350" s="1" t="s">
        <v>3599</v>
      </c>
      <c r="C1350" s="1" t="str">
        <f>B1350&amp;" "&amp;F1350</f>
        <v xml:space="preserve">Willard </v>
      </c>
      <c r="D1350" s="1" t="str">
        <f>Table5[[#This Row],[Column5]]&amp;" "&amp;Table5[[#This Row],[Column7]]&amp;" "</f>
        <v xml:space="preserve">Ms. Kelly </v>
      </c>
      <c r="E1350" t="s">
        <v>4385</v>
      </c>
      <c r="G1350" t="s">
        <v>4354</v>
      </c>
      <c r="I1350" t="s">
        <v>2813</v>
      </c>
      <c r="J1350" t="s">
        <v>4385</v>
      </c>
    </row>
    <row r="1351" spans="1:10" x14ac:dyDescent="0.2">
      <c r="A1351" s="1" t="s">
        <v>1022</v>
      </c>
      <c r="B1351" s="1" t="s">
        <v>3600</v>
      </c>
      <c r="C1351" s="1" t="str">
        <f>B1351&amp;" "&amp;F1351</f>
        <v xml:space="preserve">D'Addario </v>
      </c>
      <c r="D1351" s="1" t="str">
        <f>Table5[[#This Row],[Column5]]&amp;" "&amp;Table5[[#This Row],[Column7]]&amp;" "</f>
        <v xml:space="preserve">Mrs. Emily </v>
      </c>
      <c r="G1351" t="s">
        <v>4700</v>
      </c>
      <c r="I1351" t="s">
        <v>4465</v>
      </c>
    </row>
    <row r="1352" spans="1:10" x14ac:dyDescent="0.2">
      <c r="A1352" s="1" t="s">
        <v>1021</v>
      </c>
      <c r="B1352" s="1" t="s">
        <v>3601</v>
      </c>
      <c r="C1352" s="1" t="str">
        <f>B1352&amp;" "&amp;F1352</f>
        <v xml:space="preserve">Buchanan </v>
      </c>
      <c r="D1352" s="1" t="str">
        <f>Table5[[#This Row],[Column5]]&amp;" "&amp;Table5[[#This Row],[Column7]]&amp;" "</f>
        <v xml:space="preserve">Mr. James </v>
      </c>
      <c r="E1352" t="s">
        <v>4529</v>
      </c>
      <c r="G1352" t="s">
        <v>4355</v>
      </c>
      <c r="I1352" t="s">
        <v>4408</v>
      </c>
      <c r="J1352" t="s">
        <v>4529</v>
      </c>
    </row>
    <row r="1353" spans="1:10" x14ac:dyDescent="0.2">
      <c r="A1353" s="1" t="s">
        <v>1020</v>
      </c>
      <c r="B1353" s="1" t="s">
        <v>2679</v>
      </c>
      <c r="C1353" s="1" t="str">
        <f>B1353&amp;" "&amp;F1353</f>
        <v xml:space="preserve">Clark </v>
      </c>
      <c r="D1353" s="1" t="str">
        <f>Table5[[#This Row],[Column5]]&amp;" "&amp;Table5[[#This Row],[Column7]]&amp;" "</f>
        <v xml:space="preserve">Ms. Angie </v>
      </c>
      <c r="G1353" t="s">
        <v>4354</v>
      </c>
      <c r="I1353" t="s">
        <v>5038</v>
      </c>
    </row>
    <row r="1354" spans="1:10" x14ac:dyDescent="0.2">
      <c r="A1354" s="1" t="s">
        <v>1019</v>
      </c>
      <c r="B1354" s="1" t="s">
        <v>3602</v>
      </c>
      <c r="C1354" s="1" t="str">
        <f>B1354&amp;" "&amp;F1354</f>
        <v xml:space="preserve">Waterson </v>
      </c>
      <c r="D1354" s="1" t="str">
        <f>Table5[[#This Row],[Column5]]&amp;" "&amp;Table5[[#This Row],[Column7]]&amp;" "</f>
        <v xml:space="preserve">Mr. Michael </v>
      </c>
      <c r="E1354" t="s">
        <v>4395</v>
      </c>
      <c r="G1354" t="s">
        <v>4355</v>
      </c>
      <c r="I1354" t="s">
        <v>4501</v>
      </c>
      <c r="J1354" t="s">
        <v>4395</v>
      </c>
    </row>
    <row r="1355" spans="1:10" x14ac:dyDescent="0.2">
      <c r="A1355" s="1" t="s">
        <v>1018</v>
      </c>
      <c r="B1355" s="1" t="s">
        <v>3603</v>
      </c>
      <c r="C1355" s="1" t="str">
        <f>B1355&amp;" "&amp;F1355</f>
        <v xml:space="preserve">Piras </v>
      </c>
      <c r="D1355" s="1" t="str">
        <f>Table5[[#This Row],[Column5]]&amp;" "&amp;Table5[[#This Row],[Column7]]&amp;" "</f>
        <v xml:space="preserve">Ms. Sabina </v>
      </c>
      <c r="G1355" t="s">
        <v>4354</v>
      </c>
      <c r="I1355" t="s">
        <v>5039</v>
      </c>
    </row>
    <row r="1356" spans="1:10" x14ac:dyDescent="0.2">
      <c r="A1356" s="1" t="s">
        <v>1017</v>
      </c>
      <c r="B1356" s="1" t="s">
        <v>2722</v>
      </c>
      <c r="C1356" s="1" t="str">
        <f>B1356&amp;" "&amp;F1356</f>
        <v xml:space="preserve">Olson </v>
      </c>
      <c r="D1356" s="1" t="str">
        <f>Table5[[#This Row],[Column5]]&amp;" "&amp;Table5[[#This Row],[Column7]]&amp;" "</f>
        <v xml:space="preserve">Ms. Amy </v>
      </c>
      <c r="E1356" t="s">
        <v>4385</v>
      </c>
      <c r="G1356" t="s">
        <v>4354</v>
      </c>
      <c r="I1356" t="s">
        <v>4528</v>
      </c>
      <c r="J1356" t="s">
        <v>4385</v>
      </c>
    </row>
    <row r="1357" spans="1:10" x14ac:dyDescent="0.2">
      <c r="A1357" s="1" t="s">
        <v>1016</v>
      </c>
      <c r="B1357" s="1" t="s">
        <v>3455</v>
      </c>
      <c r="C1357" s="1" t="str">
        <f>B1357&amp;" "&amp;F1357</f>
        <v xml:space="preserve">Manfredi </v>
      </c>
      <c r="D1357" s="1" t="str">
        <f>Table5[[#This Row],[Column5]]&amp;" "&amp;Table5[[#This Row],[Column7]]&amp;" "</f>
        <v xml:space="preserve">Ms. Victoria </v>
      </c>
      <c r="E1357" t="s">
        <v>5040</v>
      </c>
      <c r="G1357" t="s">
        <v>4354</v>
      </c>
      <c r="I1357" t="s">
        <v>4672</v>
      </c>
      <c r="J1357" t="s">
        <v>5040</v>
      </c>
    </row>
    <row r="1358" spans="1:10" x14ac:dyDescent="0.2">
      <c r="A1358" s="1" t="s">
        <v>1015</v>
      </c>
      <c r="B1358" s="1" t="s">
        <v>3604</v>
      </c>
      <c r="C1358" s="1" t="str">
        <f>B1358&amp;" "&amp;F1358</f>
        <v xml:space="preserve">Landberg </v>
      </c>
      <c r="D1358" s="1" t="str">
        <f>Table5[[#This Row],[Column5]]&amp;" "&amp;Table5[[#This Row],[Column7]]&amp;" "</f>
        <v xml:space="preserve">Ms. Amelia </v>
      </c>
      <c r="E1358" t="s">
        <v>4416</v>
      </c>
      <c r="G1358" t="s">
        <v>4354</v>
      </c>
      <c r="I1358" t="s">
        <v>4849</v>
      </c>
      <c r="J1358" t="s">
        <v>4416</v>
      </c>
    </row>
    <row r="1359" spans="1:10" x14ac:dyDescent="0.2">
      <c r="A1359" s="1" t="s">
        <v>1014</v>
      </c>
      <c r="B1359" s="1" t="s">
        <v>3605</v>
      </c>
      <c r="C1359" s="1" t="str">
        <f>B1359&amp;" "&amp;F1359</f>
        <v xml:space="preserve">Flynn </v>
      </c>
      <c r="D1359" s="1" t="str">
        <f>Table5[[#This Row],[Column5]]&amp;" "&amp;Table5[[#This Row],[Column7]]&amp;" "</f>
        <v xml:space="preserve">Ms. Jackie </v>
      </c>
      <c r="E1359" t="s">
        <v>4466</v>
      </c>
      <c r="G1359" t="s">
        <v>4354</v>
      </c>
      <c r="I1359" t="s">
        <v>5041</v>
      </c>
      <c r="J1359" t="s">
        <v>4466</v>
      </c>
    </row>
    <row r="1360" spans="1:10" x14ac:dyDescent="0.2">
      <c r="A1360" s="1" t="s">
        <v>1013</v>
      </c>
      <c r="B1360" s="1" t="s">
        <v>3606</v>
      </c>
      <c r="C1360" s="1" t="str">
        <f>B1360&amp;" "&amp;F1360</f>
        <v xml:space="preserve">Bishop </v>
      </c>
      <c r="D1360" s="1" t="str">
        <f>Table5[[#This Row],[Column5]]&amp;" "&amp;Table5[[#This Row],[Column7]]&amp;" "</f>
        <v xml:space="preserve">Mr. Justin </v>
      </c>
      <c r="G1360" t="s">
        <v>4355</v>
      </c>
      <c r="I1360" t="s">
        <v>4755</v>
      </c>
    </row>
    <row r="1361" spans="1:10" x14ac:dyDescent="0.2">
      <c r="A1361" s="1" t="s">
        <v>1012</v>
      </c>
      <c r="B1361" s="1" t="s">
        <v>3607</v>
      </c>
      <c r="C1361" s="1" t="str">
        <f>B1361&amp;" "&amp;F1361</f>
        <v xml:space="preserve">Devitt </v>
      </c>
      <c r="D1361" s="1" t="str">
        <f>Table5[[#This Row],[Column5]]&amp;" "&amp;Table5[[#This Row],[Column7]]&amp;" "</f>
        <v xml:space="preserve">Ms. Kerry </v>
      </c>
      <c r="G1361" t="s">
        <v>4354</v>
      </c>
      <c r="I1361" t="s">
        <v>5031</v>
      </c>
    </row>
    <row r="1362" spans="1:10" x14ac:dyDescent="0.2">
      <c r="A1362" s="1" t="s">
        <v>1011</v>
      </c>
      <c r="B1362" s="1" t="s">
        <v>2518</v>
      </c>
      <c r="C1362" s="1" t="str">
        <f>B1362&amp;" "&amp;F1362</f>
        <v xml:space="preserve">Lynch </v>
      </c>
      <c r="D1362" s="1" t="str">
        <f>Table5[[#This Row],[Column5]]&amp;" "&amp;Table5[[#This Row],[Column7]]&amp;" "</f>
        <v xml:space="preserve">Ms. Cindy </v>
      </c>
      <c r="E1362" t="s">
        <v>4573</v>
      </c>
      <c r="G1362" t="s">
        <v>4354</v>
      </c>
      <c r="I1362" t="s">
        <v>5042</v>
      </c>
      <c r="J1362" t="s">
        <v>4573</v>
      </c>
    </row>
    <row r="1363" spans="1:10" x14ac:dyDescent="0.2">
      <c r="A1363" s="1" t="s">
        <v>1010</v>
      </c>
      <c r="B1363" s="1" t="s">
        <v>3608</v>
      </c>
      <c r="C1363" s="1" t="str">
        <f>B1363&amp;" "&amp;F1363</f>
        <v xml:space="preserve">Tramontano </v>
      </c>
      <c r="D1363" s="1" t="str">
        <f>Table5[[#This Row],[Column5]]&amp;" "&amp;Table5[[#This Row],[Column7]]&amp;" "</f>
        <v xml:space="preserve">Mr. Gennaro </v>
      </c>
      <c r="G1363" t="s">
        <v>4355</v>
      </c>
      <c r="I1363" t="s">
        <v>3762</v>
      </c>
    </row>
    <row r="1364" spans="1:10" x14ac:dyDescent="0.2">
      <c r="A1364" s="1" t="s">
        <v>1009</v>
      </c>
      <c r="B1364" s="1" t="s">
        <v>3609</v>
      </c>
      <c r="C1364" s="1" t="str">
        <f>B1364&amp;" "&amp;F1364</f>
        <v xml:space="preserve">Davidson </v>
      </c>
      <c r="D1364" s="1" t="str">
        <f>Table5[[#This Row],[Column5]]&amp;" "&amp;Table5[[#This Row],[Column7]]&amp;" "</f>
        <v xml:space="preserve">Mr. Terry </v>
      </c>
      <c r="G1364" t="s">
        <v>4355</v>
      </c>
      <c r="I1364" t="s">
        <v>5043</v>
      </c>
    </row>
    <row r="1365" spans="1:10" x14ac:dyDescent="0.2">
      <c r="A1365" s="1" t="s">
        <v>1008</v>
      </c>
      <c r="B1365" s="1" t="s">
        <v>3140</v>
      </c>
      <c r="C1365" s="1" t="str">
        <f>B1365&amp;" "&amp;F1365</f>
        <v xml:space="preserve">Burke </v>
      </c>
      <c r="D1365" s="1" t="str">
        <f>Table5[[#This Row],[Column5]]&amp;" "&amp;Table5[[#This Row],[Column7]]&amp;" "</f>
        <v xml:space="preserve">Mr. Patrick </v>
      </c>
      <c r="E1365" t="s">
        <v>4466</v>
      </c>
      <c r="G1365" t="s">
        <v>4355</v>
      </c>
      <c r="I1365" t="s">
        <v>3501</v>
      </c>
      <c r="J1365" t="s">
        <v>4466</v>
      </c>
    </row>
    <row r="1366" spans="1:10" x14ac:dyDescent="0.2">
      <c r="A1366" s="1" t="s">
        <v>1007</v>
      </c>
      <c r="B1366" s="1" t="s">
        <v>3610</v>
      </c>
      <c r="C1366" s="1" t="str">
        <f>B1366&amp;" "&amp;F1366</f>
        <v xml:space="preserve">McGraw </v>
      </c>
      <c r="D1366" s="1" t="str">
        <f>Table5[[#This Row],[Column5]]&amp;" "&amp;Table5[[#This Row],[Column7]]&amp;" "</f>
        <v xml:space="preserve">Ms. Keara </v>
      </c>
      <c r="G1366" t="s">
        <v>4354</v>
      </c>
      <c r="I1366" t="s">
        <v>5044</v>
      </c>
    </row>
    <row r="1367" spans="1:10" x14ac:dyDescent="0.2">
      <c r="A1367" s="1" t="s">
        <v>1006</v>
      </c>
      <c r="B1367" s="1" t="s">
        <v>3611</v>
      </c>
      <c r="C1367" s="1" t="str">
        <f>B1367&amp;" "&amp;F1367</f>
        <v xml:space="preserve">Fellure </v>
      </c>
      <c r="D1367" s="1" t="str">
        <f>Table5[[#This Row],[Column5]]&amp;" "&amp;Table5[[#This Row],[Column7]]&amp;" "</f>
        <v xml:space="preserve">Ms. Nicole </v>
      </c>
      <c r="G1367" t="s">
        <v>4354</v>
      </c>
      <c r="I1367" t="s">
        <v>4386</v>
      </c>
    </row>
    <row r="1368" spans="1:10" x14ac:dyDescent="0.2">
      <c r="A1368" s="1" t="s">
        <v>1005</v>
      </c>
      <c r="B1368" s="1" t="s">
        <v>3612</v>
      </c>
      <c r="C1368" s="1" t="str">
        <f>B1368&amp;" "&amp;F1368</f>
        <v xml:space="preserve">Sanford </v>
      </c>
      <c r="D1368" s="1" t="str">
        <f>Table5[[#This Row],[Column5]]&amp;" "&amp;Table5[[#This Row],[Column7]]&amp;" "</f>
        <v xml:space="preserve">Mrs. Katena </v>
      </c>
      <c r="G1368" t="s">
        <v>4700</v>
      </c>
      <c r="I1368" t="s">
        <v>5045</v>
      </c>
    </row>
    <row r="1369" spans="1:10" x14ac:dyDescent="0.2">
      <c r="A1369" s="1" t="s">
        <v>1004</v>
      </c>
      <c r="B1369" s="1" t="s">
        <v>3613</v>
      </c>
      <c r="C1369" s="1" t="str">
        <f>B1369&amp;" "&amp;F1369</f>
        <v xml:space="preserve">Wrenn </v>
      </c>
      <c r="D1369" s="1" t="str">
        <f>Table5[[#This Row],[Column5]]&amp;" "&amp;Table5[[#This Row],[Column7]]&amp;" "</f>
        <v xml:space="preserve">Ms. Bean </v>
      </c>
      <c r="E1369" t="s">
        <v>4491</v>
      </c>
      <c r="G1369" t="s">
        <v>4354</v>
      </c>
      <c r="I1369" t="s">
        <v>5046</v>
      </c>
      <c r="J1369" t="s">
        <v>4491</v>
      </c>
    </row>
    <row r="1370" spans="1:10" x14ac:dyDescent="0.2">
      <c r="A1370" s="1" t="s">
        <v>1003</v>
      </c>
      <c r="B1370" s="1" t="s">
        <v>3614</v>
      </c>
      <c r="C1370" s="1" t="str">
        <f>B1370&amp;" "&amp;F1370</f>
        <v xml:space="preserve">Lindsey </v>
      </c>
      <c r="D1370" s="1" t="str">
        <f>Table5[[#This Row],[Column5]]&amp;" "&amp;Table5[[#This Row],[Column7]]&amp;" "</f>
        <v xml:space="preserve">Mr. Brian </v>
      </c>
      <c r="G1370" t="s">
        <v>4355</v>
      </c>
      <c r="I1370" t="s">
        <v>3913</v>
      </c>
    </row>
    <row r="1371" spans="1:10" x14ac:dyDescent="0.2">
      <c r="A1371" s="1" t="s">
        <v>1002</v>
      </c>
      <c r="B1371" s="1" t="s">
        <v>3615</v>
      </c>
      <c r="C1371" s="1" t="str">
        <f>B1371&amp;" "&amp;F1371</f>
        <v xml:space="preserve">Krueger </v>
      </c>
      <c r="D1371" s="1" t="str">
        <f>Table5[[#This Row],[Column5]]&amp;" "&amp;Table5[[#This Row],[Column7]]&amp;" "</f>
        <v xml:space="preserve">Mr. Jan-Patrick </v>
      </c>
      <c r="G1371" t="s">
        <v>4355</v>
      </c>
      <c r="I1371" t="s">
        <v>5047</v>
      </c>
    </row>
    <row r="1372" spans="1:10" x14ac:dyDescent="0.2">
      <c r="A1372" s="1" t="s">
        <v>1001</v>
      </c>
      <c r="B1372" s="1" t="s">
        <v>3616</v>
      </c>
      <c r="C1372" s="1" t="str">
        <f>B1372&amp;" "&amp;F1372</f>
        <v xml:space="preserve">Babler </v>
      </c>
      <c r="D1372" s="1" t="str">
        <f>Table5[[#This Row],[Column5]]&amp;" "&amp;Table5[[#This Row],[Column7]]&amp;" "</f>
        <v xml:space="preserve">Mr. Jesse </v>
      </c>
      <c r="E1372" t="s">
        <v>4466</v>
      </c>
      <c r="G1372" t="s">
        <v>4355</v>
      </c>
      <c r="I1372" t="s">
        <v>4496</v>
      </c>
      <c r="J1372" t="s">
        <v>4466</v>
      </c>
    </row>
    <row r="1373" spans="1:10" x14ac:dyDescent="0.2">
      <c r="A1373" s="1" t="s">
        <v>1000</v>
      </c>
      <c r="B1373" s="1" t="s">
        <v>3617</v>
      </c>
      <c r="C1373" s="1" t="str">
        <f>B1373&amp;" "&amp;F1373</f>
        <v xml:space="preserve">Brezenski </v>
      </c>
      <c r="D1373" s="1" t="str">
        <f>Table5[[#This Row],[Column5]]&amp;" "&amp;Table5[[#This Row],[Column7]]&amp;" "</f>
        <v xml:space="preserve">Ms. Lindsey </v>
      </c>
      <c r="E1373" t="s">
        <v>4403</v>
      </c>
      <c r="G1373" t="s">
        <v>4354</v>
      </c>
      <c r="I1373" t="s">
        <v>3614</v>
      </c>
      <c r="J1373" t="s">
        <v>4403</v>
      </c>
    </row>
    <row r="1374" spans="1:10" x14ac:dyDescent="0.2">
      <c r="A1374" s="1" t="s">
        <v>999</v>
      </c>
      <c r="B1374" s="1" t="s">
        <v>3618</v>
      </c>
      <c r="C1374" s="1" t="str">
        <f>B1374&amp;" "&amp;F1374</f>
        <v xml:space="preserve">Marschner </v>
      </c>
      <c r="D1374" s="1" t="str">
        <f>Table5[[#This Row],[Column5]]&amp;" "&amp;Table5[[#This Row],[Column7]]&amp;" "</f>
        <v xml:space="preserve">Ms. Marguerite </v>
      </c>
      <c r="E1374" t="s">
        <v>4491</v>
      </c>
      <c r="G1374" t="s">
        <v>4354</v>
      </c>
      <c r="I1374" t="s">
        <v>5048</v>
      </c>
      <c r="J1374" t="s">
        <v>4491</v>
      </c>
    </row>
    <row r="1375" spans="1:10" x14ac:dyDescent="0.2">
      <c r="A1375" s="1" t="s">
        <v>998</v>
      </c>
      <c r="B1375" s="1" t="s">
        <v>2563</v>
      </c>
      <c r="C1375" s="1" t="str">
        <f>B1375&amp;" "&amp;F1375</f>
        <v xml:space="preserve">King </v>
      </c>
      <c r="D1375" s="1" t="str">
        <f>Table5[[#This Row],[Column5]]&amp;" "&amp;Table5[[#This Row],[Column7]]&amp;" "</f>
        <v xml:space="preserve">Mr. Travis </v>
      </c>
      <c r="G1375" t="s">
        <v>4355</v>
      </c>
      <c r="I1375" t="s">
        <v>5049</v>
      </c>
    </row>
    <row r="1376" spans="1:10" x14ac:dyDescent="0.2">
      <c r="A1376" s="1" t="s">
        <v>997</v>
      </c>
      <c r="B1376" s="1" t="s">
        <v>3619</v>
      </c>
      <c r="C1376" s="1" t="str">
        <f>B1376&amp;" "&amp;F1376</f>
        <v xml:space="preserve">Montez </v>
      </c>
      <c r="D1376" s="1" t="str">
        <f>Table5[[#This Row],[Column5]]&amp;" "&amp;Table5[[#This Row],[Column7]]&amp;" "</f>
        <v xml:space="preserve">Mr. Ricky </v>
      </c>
      <c r="G1376" t="s">
        <v>4355</v>
      </c>
      <c r="I1376" t="s">
        <v>5050</v>
      </c>
    </row>
    <row r="1377" spans="1:10" x14ac:dyDescent="0.2">
      <c r="A1377" s="1" t="s">
        <v>996</v>
      </c>
      <c r="B1377" s="1" t="s">
        <v>2904</v>
      </c>
      <c r="C1377" s="1" t="str">
        <f>B1377&amp;" "&amp;F1377</f>
        <v xml:space="preserve">Campbell </v>
      </c>
      <c r="D1377" s="1" t="str">
        <f>Table5[[#This Row],[Column5]]&amp;" "&amp;Table5[[#This Row],[Column7]]&amp;" "</f>
        <v xml:space="preserve">Mrs. Colleen </v>
      </c>
      <c r="E1377" t="s">
        <v>4401</v>
      </c>
      <c r="G1377" t="s">
        <v>4700</v>
      </c>
      <c r="I1377" t="s">
        <v>4832</v>
      </c>
      <c r="J1377" t="s">
        <v>4401</v>
      </c>
    </row>
    <row r="1378" spans="1:10" x14ac:dyDescent="0.2">
      <c r="A1378" s="1" t="s">
        <v>995</v>
      </c>
      <c r="B1378" s="1" t="s">
        <v>3620</v>
      </c>
      <c r="C1378" s="1" t="str">
        <f>B1378&amp;" "&amp;F1378</f>
        <v xml:space="preserve">Hurt </v>
      </c>
      <c r="D1378" s="1" t="str">
        <f>Table5[[#This Row],[Column5]]&amp;" "&amp;Table5[[#This Row],[Column7]]&amp;" "</f>
        <v xml:space="preserve">Mr. Charlie </v>
      </c>
      <c r="E1378" t="s">
        <v>4437</v>
      </c>
      <c r="G1378" t="s">
        <v>4355</v>
      </c>
      <c r="I1378" t="s">
        <v>4475</v>
      </c>
      <c r="J1378" t="s">
        <v>4437</v>
      </c>
    </row>
    <row r="1379" spans="1:10" x14ac:dyDescent="0.2">
      <c r="A1379" s="1" t="s">
        <v>994</v>
      </c>
      <c r="B1379" s="1" t="s">
        <v>3621</v>
      </c>
      <c r="C1379" s="1" t="str">
        <f>B1379&amp;" "&amp;F1379</f>
        <v xml:space="preserve">Garey </v>
      </c>
      <c r="D1379" s="1" t="str">
        <f>Table5[[#This Row],[Column5]]&amp;" "&amp;Table5[[#This Row],[Column7]]&amp;" "</f>
        <v xml:space="preserve">Mr. Rick </v>
      </c>
      <c r="G1379" t="s">
        <v>4355</v>
      </c>
      <c r="I1379" t="s">
        <v>4551</v>
      </c>
    </row>
    <row r="1380" spans="1:10" x14ac:dyDescent="0.2">
      <c r="A1380" s="1" t="s">
        <v>993</v>
      </c>
      <c r="B1380" s="1" t="s">
        <v>3622</v>
      </c>
      <c r="C1380" s="1" t="str">
        <f>B1380&amp;" "&amp;F1380</f>
        <v xml:space="preserve">Reddy </v>
      </c>
      <c r="D1380" s="1" t="str">
        <f>Table5[[#This Row],[Column5]]&amp;" "&amp;Table5[[#This Row],[Column7]]&amp;" "</f>
        <v xml:space="preserve">Ms. Lauren </v>
      </c>
      <c r="E1380" t="s">
        <v>4385</v>
      </c>
      <c r="G1380" t="s">
        <v>4354</v>
      </c>
      <c r="I1380" t="s">
        <v>4682</v>
      </c>
      <c r="J1380" t="s">
        <v>4385</v>
      </c>
    </row>
    <row r="1381" spans="1:10" x14ac:dyDescent="0.2">
      <c r="A1381" s="1" t="s">
        <v>992</v>
      </c>
      <c r="B1381" s="1" t="s">
        <v>3623</v>
      </c>
      <c r="C1381" s="1" t="str">
        <f>B1381&amp;" "&amp;F1381</f>
        <v xml:space="preserve">Mueller </v>
      </c>
      <c r="D1381" s="1" t="str">
        <f>Table5[[#This Row],[Column5]]&amp;" "&amp;Table5[[#This Row],[Column7]]&amp;" "</f>
        <v xml:space="preserve">Mr. Daniel </v>
      </c>
      <c r="G1381" t="s">
        <v>4355</v>
      </c>
      <c r="I1381" t="s">
        <v>4429</v>
      </c>
    </row>
    <row r="1382" spans="1:10" x14ac:dyDescent="0.2">
      <c r="A1382" s="1" t="s">
        <v>991</v>
      </c>
      <c r="B1382" s="1" t="s">
        <v>3624</v>
      </c>
      <c r="C1382" s="1" t="str">
        <f>B1382&amp;" "&amp;F1382</f>
        <v xml:space="preserve">Julia </v>
      </c>
      <c r="D1382" s="1" t="str">
        <f>Table5[[#This Row],[Column5]]&amp;" "&amp;Table5[[#This Row],[Column7]]&amp;" "</f>
        <v xml:space="preserve">Mr. Jaime </v>
      </c>
      <c r="G1382" t="s">
        <v>4355</v>
      </c>
      <c r="I1382" t="s">
        <v>4547</v>
      </c>
    </row>
    <row r="1383" spans="1:10" x14ac:dyDescent="0.2">
      <c r="A1383" s="1" t="s">
        <v>990</v>
      </c>
      <c r="B1383" s="1" t="s">
        <v>3625</v>
      </c>
      <c r="C1383" s="1" t="str">
        <f>B1383&amp;" "&amp;F1383</f>
        <v xml:space="preserve">Uribe </v>
      </c>
      <c r="D1383" s="1" t="str">
        <f>Table5[[#This Row],[Column5]]&amp;" "&amp;Table5[[#This Row],[Column7]]&amp;" "</f>
        <v xml:space="preserve">Mr. Erik </v>
      </c>
      <c r="E1383" t="s">
        <v>4500</v>
      </c>
      <c r="G1383" t="s">
        <v>4355</v>
      </c>
      <c r="I1383" t="s">
        <v>4552</v>
      </c>
      <c r="J1383" t="s">
        <v>4500</v>
      </c>
    </row>
    <row r="1384" spans="1:10" x14ac:dyDescent="0.2">
      <c r="A1384" s="1" t="s">
        <v>989</v>
      </c>
      <c r="B1384" s="1" t="s">
        <v>3626</v>
      </c>
      <c r="C1384" s="1" t="str">
        <f>B1384&amp;" "&amp;F1384</f>
        <v xml:space="preserve">Hand </v>
      </c>
      <c r="D1384" s="1" t="str">
        <f>Table5[[#This Row],[Column5]]&amp;" "&amp;Table5[[#This Row],[Column7]]&amp;" "</f>
        <v xml:space="preserve">Ms. Katie </v>
      </c>
      <c r="G1384" t="s">
        <v>4354</v>
      </c>
      <c r="I1384" t="s">
        <v>4424</v>
      </c>
    </row>
    <row r="1385" spans="1:10" x14ac:dyDescent="0.2">
      <c r="A1385" s="1" t="s">
        <v>988</v>
      </c>
      <c r="B1385" s="1" t="s">
        <v>2987</v>
      </c>
      <c r="C1385" s="1" t="str">
        <f>B1385&amp;" "&amp;F1385</f>
        <v xml:space="preserve">Petersen </v>
      </c>
      <c r="D1385" s="1" t="str">
        <f>Table5[[#This Row],[Column5]]&amp;" "&amp;Table5[[#This Row],[Column7]]&amp;" "</f>
        <v xml:space="preserve">Mr. Thomas </v>
      </c>
      <c r="E1385" t="s">
        <v>4437</v>
      </c>
      <c r="G1385" t="s">
        <v>4355</v>
      </c>
      <c r="I1385" t="s">
        <v>3215</v>
      </c>
      <c r="J1385" t="s">
        <v>4437</v>
      </c>
    </row>
    <row r="1386" spans="1:10" x14ac:dyDescent="0.2">
      <c r="A1386" s="1" t="s">
        <v>987</v>
      </c>
      <c r="B1386" s="1" t="s">
        <v>3627</v>
      </c>
      <c r="C1386" s="1" t="str">
        <f>B1386&amp;" "&amp;F1386</f>
        <v xml:space="preserve">Mac-Thiong </v>
      </c>
      <c r="D1386" s="1" t="str">
        <f>Table5[[#This Row],[Column5]]&amp;" "&amp;Table5[[#This Row],[Column7]]&amp;" "</f>
        <v xml:space="preserve">Mr. Jean-Marc </v>
      </c>
      <c r="G1386" t="s">
        <v>4355</v>
      </c>
      <c r="I1386" t="s">
        <v>5051</v>
      </c>
    </row>
    <row r="1387" spans="1:10" x14ac:dyDescent="0.2">
      <c r="A1387" s="1" t="s">
        <v>986</v>
      </c>
      <c r="B1387" s="1" t="s">
        <v>2659</v>
      </c>
      <c r="C1387" s="1" t="str">
        <f>B1387&amp;" "&amp;F1387</f>
        <v xml:space="preserve">Walker </v>
      </c>
      <c r="D1387" s="1" t="str">
        <f>Table5[[#This Row],[Column5]]&amp;" "&amp;Table5[[#This Row],[Column7]]&amp;" "</f>
        <v xml:space="preserve">Ms. Kerry </v>
      </c>
      <c r="E1387" t="s">
        <v>4412</v>
      </c>
      <c r="G1387" t="s">
        <v>4354</v>
      </c>
      <c r="I1387" t="s">
        <v>5031</v>
      </c>
      <c r="J1387" t="s">
        <v>4412</v>
      </c>
    </row>
    <row r="1388" spans="1:10" x14ac:dyDescent="0.2">
      <c r="A1388" s="1" t="s">
        <v>985</v>
      </c>
      <c r="B1388" s="1" t="s">
        <v>3628</v>
      </c>
      <c r="C1388" s="1" t="str">
        <f>B1388&amp;" "&amp;F1388</f>
        <v xml:space="preserve">Steidl </v>
      </c>
      <c r="D1388" s="1" t="str">
        <f>Table5[[#This Row],[Column5]]&amp;" "&amp;Table5[[#This Row],[Column7]]&amp;" "</f>
        <v xml:space="preserve">Mr. Ulrich </v>
      </c>
      <c r="G1388" t="s">
        <v>4355</v>
      </c>
      <c r="I1388" t="s">
        <v>5052</v>
      </c>
    </row>
    <row r="1389" spans="1:10" x14ac:dyDescent="0.2">
      <c r="A1389" s="1" t="s">
        <v>984</v>
      </c>
      <c r="B1389" s="1" t="s">
        <v>3298</v>
      </c>
      <c r="C1389" s="1" t="str">
        <f>B1389&amp;" "&amp;F1389</f>
        <v xml:space="preserve">Rose </v>
      </c>
      <c r="D1389" s="1" t="str">
        <f>Table5[[#This Row],[Column5]]&amp;" "&amp;Table5[[#This Row],[Column7]]&amp;" "</f>
        <v xml:space="preserve">Mr. Justin </v>
      </c>
      <c r="E1389" t="s">
        <v>4474</v>
      </c>
      <c r="G1389" t="s">
        <v>4355</v>
      </c>
      <c r="I1389" t="s">
        <v>4755</v>
      </c>
      <c r="J1389" t="s">
        <v>4474</v>
      </c>
    </row>
    <row r="1390" spans="1:10" x14ac:dyDescent="0.2">
      <c r="A1390" s="1" t="s">
        <v>983</v>
      </c>
      <c r="B1390" s="1" t="s">
        <v>3629</v>
      </c>
      <c r="C1390" s="1" t="str">
        <f>B1390&amp;" "&amp;F1390</f>
        <v xml:space="preserve">Alderfer </v>
      </c>
      <c r="D1390" s="1" t="str">
        <f>Table5[[#This Row],[Column5]]&amp;" "&amp;Table5[[#This Row],[Column7]]&amp;" "</f>
        <v xml:space="preserve">Ms. Hannah </v>
      </c>
      <c r="E1390" t="s">
        <v>4542</v>
      </c>
      <c r="G1390" t="s">
        <v>4354</v>
      </c>
      <c r="I1390" t="s">
        <v>5053</v>
      </c>
      <c r="J1390" t="s">
        <v>4542</v>
      </c>
    </row>
    <row r="1391" spans="1:10" x14ac:dyDescent="0.2">
      <c r="A1391" s="1" t="s">
        <v>982</v>
      </c>
      <c r="B1391" s="1" t="s">
        <v>3630</v>
      </c>
      <c r="C1391" s="1" t="str">
        <f>B1391&amp;" "&amp;F1391</f>
        <v xml:space="preserve">Ryland </v>
      </c>
      <c r="D1391" s="1" t="str">
        <f>Table5[[#This Row],[Column5]]&amp;" "&amp;Table5[[#This Row],[Column7]]&amp;" "</f>
        <v xml:space="preserve">Mr. David </v>
      </c>
      <c r="G1391" t="s">
        <v>4355</v>
      </c>
      <c r="I1391" t="s">
        <v>4371</v>
      </c>
    </row>
    <row r="1392" spans="1:10" x14ac:dyDescent="0.2">
      <c r="A1392" s="1" t="s">
        <v>981</v>
      </c>
      <c r="B1392" s="1" t="s">
        <v>3631</v>
      </c>
      <c r="C1392" s="1" t="str">
        <f>B1392&amp;" "&amp;F1392</f>
        <v xml:space="preserve">Bethea </v>
      </c>
      <c r="D1392" s="1" t="str">
        <f>Table5[[#This Row],[Column5]]&amp;" "&amp;Table5[[#This Row],[Column7]]&amp;" "</f>
        <v xml:space="preserve">Mr. Jim </v>
      </c>
      <c r="G1392" t="s">
        <v>4355</v>
      </c>
      <c r="I1392" t="s">
        <v>4690</v>
      </c>
    </row>
    <row r="1393" spans="1:10" x14ac:dyDescent="0.2">
      <c r="A1393" s="1" t="s">
        <v>980</v>
      </c>
      <c r="B1393" s="1" t="s">
        <v>2813</v>
      </c>
      <c r="C1393" s="1" t="str">
        <f>B1393&amp;" "&amp;F1393</f>
        <v xml:space="preserve">Kelly </v>
      </c>
      <c r="D1393" s="1" t="str">
        <f>Table5[[#This Row],[Column5]]&amp;" "&amp;Table5[[#This Row],[Column7]]&amp;" "</f>
        <v xml:space="preserve">Mr. Joseph </v>
      </c>
      <c r="E1393" t="s">
        <v>4474</v>
      </c>
      <c r="G1393" t="s">
        <v>4355</v>
      </c>
      <c r="I1393" t="s">
        <v>4717</v>
      </c>
      <c r="J1393" t="s">
        <v>4474</v>
      </c>
    </row>
    <row r="1394" spans="1:10" x14ac:dyDescent="0.2">
      <c r="A1394" s="1" t="s">
        <v>979</v>
      </c>
      <c r="B1394" s="1" t="s">
        <v>3632</v>
      </c>
      <c r="C1394" s="1" t="str">
        <f>B1394&amp;" "&amp;F1394</f>
        <v xml:space="preserve">Blois </v>
      </c>
      <c r="D1394" s="1" t="str">
        <f>Table5[[#This Row],[Column5]]&amp;" "&amp;Table5[[#This Row],[Column7]]&amp;" "</f>
        <v xml:space="preserve">Mr. Michael </v>
      </c>
      <c r="G1394" t="s">
        <v>4355</v>
      </c>
      <c r="I1394" t="s">
        <v>4501</v>
      </c>
    </row>
    <row r="1395" spans="1:10" x14ac:dyDescent="0.2">
      <c r="A1395" s="1" t="s">
        <v>978</v>
      </c>
      <c r="B1395" s="1" t="s">
        <v>3633</v>
      </c>
      <c r="C1395" s="1" t="str">
        <f>B1395&amp;" "&amp;F1395</f>
        <v xml:space="preserve">Dayton </v>
      </c>
      <c r="D1395" s="1" t="str">
        <f>Table5[[#This Row],[Column5]]&amp;" "&amp;Table5[[#This Row],[Column7]]&amp;" "</f>
        <v xml:space="preserve">Ms. Gina </v>
      </c>
      <c r="E1395" t="s">
        <v>4403</v>
      </c>
      <c r="G1395" t="s">
        <v>4354</v>
      </c>
      <c r="I1395" t="s">
        <v>5032</v>
      </c>
      <c r="J1395" t="s">
        <v>4403</v>
      </c>
    </row>
    <row r="1396" spans="1:10" x14ac:dyDescent="0.2">
      <c r="A1396" s="1" t="s">
        <v>977</v>
      </c>
      <c r="B1396" s="1" t="s">
        <v>3634</v>
      </c>
      <c r="C1396" s="1" t="str">
        <f>B1396&amp;" "&amp;F1396</f>
        <v xml:space="preserve">Cloud </v>
      </c>
      <c r="D1396" s="1" t="str">
        <f>Table5[[#This Row],[Column5]]&amp;" "&amp;Table5[[#This Row],[Column7]]&amp;" "</f>
        <v xml:space="preserve">Ms. Shantel </v>
      </c>
      <c r="E1396" t="s">
        <v>4427</v>
      </c>
      <c r="G1396" t="s">
        <v>4354</v>
      </c>
      <c r="I1396" t="s">
        <v>5054</v>
      </c>
      <c r="J1396" t="s">
        <v>4427</v>
      </c>
    </row>
    <row r="1397" spans="1:10" x14ac:dyDescent="0.2">
      <c r="A1397" s="1" t="s">
        <v>976</v>
      </c>
      <c r="B1397" s="1" t="s">
        <v>3635</v>
      </c>
      <c r="C1397" s="1" t="str">
        <f>B1397&amp;" "&amp;F1397</f>
        <v xml:space="preserve">Betournay </v>
      </c>
      <c r="D1397" s="1" t="str">
        <f>Table5[[#This Row],[Column5]]&amp;" "&amp;Table5[[#This Row],[Column7]]&amp;" "</f>
        <v xml:space="preserve">Mr. Brian </v>
      </c>
      <c r="G1397" t="s">
        <v>4355</v>
      </c>
      <c r="I1397" t="s">
        <v>3913</v>
      </c>
    </row>
    <row r="1398" spans="1:10" x14ac:dyDescent="0.2">
      <c r="A1398" s="1" t="s">
        <v>975</v>
      </c>
      <c r="B1398" s="1" t="s">
        <v>3636</v>
      </c>
      <c r="C1398" s="1" t="str">
        <f>B1398&amp;" "&amp;F1398</f>
        <v xml:space="preserve">Temple </v>
      </c>
      <c r="D1398" s="1" t="str">
        <f>Table5[[#This Row],[Column5]]&amp;" "&amp;Table5[[#This Row],[Column7]]&amp;" "</f>
        <v xml:space="preserve">Mr. Brian </v>
      </c>
      <c r="G1398" t="s">
        <v>4355</v>
      </c>
      <c r="I1398" t="s">
        <v>3913</v>
      </c>
    </row>
    <row r="1399" spans="1:10" x14ac:dyDescent="0.2">
      <c r="A1399" s="1" t="s">
        <v>974</v>
      </c>
      <c r="B1399" s="1" t="s">
        <v>3637</v>
      </c>
      <c r="C1399" s="1" t="str">
        <f>B1399&amp;" "&amp;F1399</f>
        <v xml:space="preserve">Rollie </v>
      </c>
      <c r="D1399" s="1" t="str">
        <f>Table5[[#This Row],[Column5]]&amp;" "&amp;Table5[[#This Row],[Column7]]&amp;" "</f>
        <v xml:space="preserve">Ms. Jessica </v>
      </c>
      <c r="E1399" t="s">
        <v>4500</v>
      </c>
      <c r="G1399" t="s">
        <v>4354</v>
      </c>
      <c r="I1399" t="s">
        <v>4456</v>
      </c>
      <c r="J1399" t="s">
        <v>4500</v>
      </c>
    </row>
    <row r="1400" spans="1:10" x14ac:dyDescent="0.2">
      <c r="A1400" s="1" t="s">
        <v>973</v>
      </c>
      <c r="B1400" s="1" t="s">
        <v>3638</v>
      </c>
      <c r="C1400" s="1" t="str">
        <f>B1400&amp;" "&amp;F1400</f>
        <v xml:space="preserve">Roybal </v>
      </c>
      <c r="D1400" s="1" t="str">
        <f>Table5[[#This Row],[Column5]]&amp;" "&amp;Table5[[#This Row],[Column7]]&amp;" "</f>
        <v xml:space="preserve">Mrs. Robyn </v>
      </c>
      <c r="G1400" t="s">
        <v>4700</v>
      </c>
      <c r="I1400" t="s">
        <v>5055</v>
      </c>
    </row>
    <row r="1401" spans="1:10" x14ac:dyDescent="0.2">
      <c r="A1401" s="1" t="s">
        <v>972</v>
      </c>
      <c r="B1401" s="1" t="s">
        <v>3639</v>
      </c>
      <c r="C1401" s="1" t="str">
        <f>B1401&amp;" "&amp;F1401</f>
        <v xml:space="preserve">Turgeon </v>
      </c>
      <c r="D1401" s="1" t="str">
        <f>Table5[[#This Row],[Column5]]&amp;" "&amp;Table5[[#This Row],[Column7]]&amp;" "</f>
        <v xml:space="preserve">Ms. Ashley </v>
      </c>
      <c r="G1401" t="s">
        <v>4354</v>
      </c>
      <c r="I1401" t="s">
        <v>2677</v>
      </c>
    </row>
    <row r="1402" spans="1:10" x14ac:dyDescent="0.2">
      <c r="A1402" s="1" t="s">
        <v>971</v>
      </c>
      <c r="B1402" s="1" t="s">
        <v>3640</v>
      </c>
      <c r="C1402" s="1" t="str">
        <f>B1402&amp;" "&amp;F1402</f>
        <v xml:space="preserve">Deingenis </v>
      </c>
      <c r="D1402" s="1" t="str">
        <f>Table5[[#This Row],[Column5]]&amp;" "&amp;Table5[[#This Row],[Column7]]&amp;" "</f>
        <v xml:space="preserve">Ms. Dana </v>
      </c>
      <c r="G1402" t="s">
        <v>4354</v>
      </c>
      <c r="I1402" t="s">
        <v>4809</v>
      </c>
    </row>
    <row r="1403" spans="1:10" x14ac:dyDescent="0.2">
      <c r="A1403" s="1" t="s">
        <v>970</v>
      </c>
      <c r="B1403" s="1" t="s">
        <v>3471</v>
      </c>
      <c r="C1403" s="1" t="str">
        <f>B1403&amp;" "&amp;F1403</f>
        <v xml:space="preserve">Hodge </v>
      </c>
      <c r="D1403" s="1" t="str">
        <f>Table5[[#This Row],[Column5]]&amp;" "&amp;Table5[[#This Row],[Column7]]&amp;" "</f>
        <v xml:space="preserve">Ms. Jessica </v>
      </c>
      <c r="E1403" t="s">
        <v>4608</v>
      </c>
      <c r="G1403" t="s">
        <v>4354</v>
      </c>
      <c r="I1403" t="s">
        <v>4456</v>
      </c>
      <c r="J1403" t="s">
        <v>4608</v>
      </c>
    </row>
    <row r="1404" spans="1:10" x14ac:dyDescent="0.2">
      <c r="A1404" s="1" t="s">
        <v>969</v>
      </c>
      <c r="B1404" s="1" t="s">
        <v>3641</v>
      </c>
      <c r="C1404" s="1" t="str">
        <f>B1404&amp;" "&amp;F1404</f>
        <v xml:space="preserve">Gibbs </v>
      </c>
      <c r="D1404" s="1" t="str">
        <f>Table5[[#This Row],[Column5]]&amp;" "&amp;Table5[[#This Row],[Column7]]&amp;" "</f>
        <v xml:space="preserve">Ms. Lindsey </v>
      </c>
      <c r="G1404" t="s">
        <v>4354</v>
      </c>
      <c r="I1404" t="s">
        <v>3614</v>
      </c>
    </row>
    <row r="1405" spans="1:10" x14ac:dyDescent="0.2">
      <c r="A1405" s="1" t="s">
        <v>968</v>
      </c>
      <c r="B1405" s="1" t="s">
        <v>3642</v>
      </c>
      <c r="C1405" s="1" t="str">
        <f>B1405&amp;" "&amp;F1405</f>
        <v xml:space="preserve">Trom </v>
      </c>
      <c r="D1405" s="1" t="str">
        <f>Table5[[#This Row],[Column5]]&amp;" "&amp;Table5[[#This Row],[Column7]]&amp;" "</f>
        <v xml:space="preserve">Ms. Kelly </v>
      </c>
      <c r="E1405" t="s">
        <v>4437</v>
      </c>
      <c r="G1405" t="s">
        <v>4354</v>
      </c>
      <c r="I1405" t="s">
        <v>2813</v>
      </c>
      <c r="J1405" t="s">
        <v>4437</v>
      </c>
    </row>
    <row r="1406" spans="1:10" x14ac:dyDescent="0.2">
      <c r="A1406" s="1" t="s">
        <v>967</v>
      </c>
      <c r="B1406" s="1" t="s">
        <v>3643</v>
      </c>
      <c r="C1406" s="1" t="str">
        <f>B1406&amp;" "&amp;F1406</f>
        <v xml:space="preserve">Sizer </v>
      </c>
      <c r="D1406" s="1" t="str">
        <f>Table5[[#This Row],[Column5]]&amp;" "&amp;Table5[[#This Row],[Column7]]&amp;" "</f>
        <v xml:space="preserve">Ms. Brooke </v>
      </c>
      <c r="E1406" t="s">
        <v>4418</v>
      </c>
      <c r="G1406" t="s">
        <v>4354</v>
      </c>
      <c r="I1406" t="s">
        <v>4365</v>
      </c>
      <c r="J1406" t="s">
        <v>4418</v>
      </c>
    </row>
    <row r="1407" spans="1:10" x14ac:dyDescent="0.2">
      <c r="A1407" s="1" t="s">
        <v>966</v>
      </c>
      <c r="B1407" s="1" t="s">
        <v>3644</v>
      </c>
      <c r="C1407" s="1" t="str">
        <f>B1407&amp;" "&amp;F1407</f>
        <v xml:space="preserve">Ellison </v>
      </c>
      <c r="D1407" s="1" t="str">
        <f>Table5[[#This Row],[Column5]]&amp;" "&amp;Table5[[#This Row],[Column7]]&amp;" "</f>
        <v xml:space="preserve">Ms. Katelyn </v>
      </c>
      <c r="E1407" t="s">
        <v>4542</v>
      </c>
      <c r="G1407" t="s">
        <v>4354</v>
      </c>
      <c r="I1407" t="s">
        <v>5056</v>
      </c>
      <c r="J1407" t="s">
        <v>4542</v>
      </c>
    </row>
    <row r="1408" spans="1:10" x14ac:dyDescent="0.2">
      <c r="A1408" s="1" t="s">
        <v>965</v>
      </c>
      <c r="B1408" s="1" t="s">
        <v>3645</v>
      </c>
      <c r="C1408" s="1" t="str">
        <f>B1408&amp;" "&amp;F1408</f>
        <v xml:space="preserve">Sulkowski </v>
      </c>
      <c r="D1408" s="1" t="str">
        <f>Table5[[#This Row],[Column5]]&amp;" "&amp;Table5[[#This Row],[Column7]]&amp;" "</f>
        <v xml:space="preserve">Mr. Adam </v>
      </c>
      <c r="G1408" t="s">
        <v>4355</v>
      </c>
      <c r="I1408" t="s">
        <v>4390</v>
      </c>
    </row>
    <row r="1409" spans="1:11" x14ac:dyDescent="0.2">
      <c r="A1409" s="1" t="s">
        <v>964</v>
      </c>
      <c r="B1409" s="1" t="s">
        <v>3646</v>
      </c>
      <c r="C1409" s="1" t="str">
        <f>B1409&amp;" "&amp;F1409</f>
        <v xml:space="preserve">Maringo </v>
      </c>
      <c r="D1409" s="1" t="str">
        <f>Table5[[#This Row],[Column5]]&amp;" "&amp;Table5[[#This Row],[Column7]]&amp;" "</f>
        <v xml:space="preserve">Ms. Dana </v>
      </c>
      <c r="G1409" t="s">
        <v>4354</v>
      </c>
      <c r="I1409" t="s">
        <v>4809</v>
      </c>
    </row>
    <row r="1410" spans="1:11" x14ac:dyDescent="0.2">
      <c r="A1410" s="1" t="s">
        <v>963</v>
      </c>
      <c r="B1410" s="1" t="s">
        <v>3647</v>
      </c>
      <c r="C1410" s="1" t="str">
        <f>B1410&amp;" "&amp;F1410</f>
        <v xml:space="preserve">Lattin </v>
      </c>
      <c r="D1410" s="1" t="str">
        <f>Table5[[#This Row],[Column5]]&amp;" "&amp;Table5[[#This Row],[Column7]]&amp;" "</f>
        <v xml:space="preserve">Mr. Eric </v>
      </c>
      <c r="E1410" t="s">
        <v>4410</v>
      </c>
      <c r="G1410" t="s">
        <v>4355</v>
      </c>
      <c r="I1410" t="s">
        <v>4387</v>
      </c>
      <c r="J1410" t="s">
        <v>4410</v>
      </c>
    </row>
    <row r="1411" spans="1:11" x14ac:dyDescent="0.2">
      <c r="A1411" s="1" t="s">
        <v>962</v>
      </c>
      <c r="B1411" s="1" t="s">
        <v>3648</v>
      </c>
      <c r="C1411" s="1" t="str">
        <f>B1411&amp;" "&amp;F1411</f>
        <v xml:space="preserve">Deblander </v>
      </c>
      <c r="D1411" s="1" t="str">
        <f>Table5[[#This Row],[Column5]]&amp;" "&amp;Table5[[#This Row],[Column7]]&amp;" "</f>
        <v xml:space="preserve">Mr. Matthew </v>
      </c>
      <c r="E1411" t="s">
        <v>4357</v>
      </c>
      <c r="G1411" t="s">
        <v>4355</v>
      </c>
      <c r="I1411" t="s">
        <v>4356</v>
      </c>
      <c r="J1411" t="s">
        <v>4357</v>
      </c>
    </row>
    <row r="1412" spans="1:11" x14ac:dyDescent="0.2">
      <c r="A1412" s="1" t="s">
        <v>961</v>
      </c>
      <c r="B1412" s="1" t="s">
        <v>3649</v>
      </c>
      <c r="C1412" s="1" t="str">
        <f>B1412&amp;" "&amp;F1412</f>
        <v xml:space="preserve">O'Neill </v>
      </c>
      <c r="D1412" s="1" t="str">
        <f>Table5[[#This Row],[Column5]]&amp;" "&amp;Table5[[#This Row],[Column7]]&amp;" "</f>
        <v xml:space="preserve">Mr. Eoghan </v>
      </c>
      <c r="G1412" t="s">
        <v>4355</v>
      </c>
      <c r="I1412" t="s">
        <v>5057</v>
      </c>
    </row>
    <row r="1413" spans="1:11" x14ac:dyDescent="0.2">
      <c r="A1413" s="1" t="s">
        <v>960</v>
      </c>
      <c r="B1413" s="1" t="s">
        <v>3394</v>
      </c>
      <c r="C1413" s="1" t="str">
        <f>B1413&amp;" "&amp;F1413</f>
        <v xml:space="preserve">Davis </v>
      </c>
      <c r="D1413" s="1" t="str">
        <f>Table5[[#This Row],[Column5]]&amp;" "&amp;Table5[[#This Row],[Column7]]&amp;" "</f>
        <v xml:space="preserve">Ms. Pamela </v>
      </c>
      <c r="E1413" t="s">
        <v>4410</v>
      </c>
      <c r="G1413" t="s">
        <v>4354</v>
      </c>
      <c r="I1413" t="s">
        <v>4455</v>
      </c>
      <c r="J1413" t="s">
        <v>4410</v>
      </c>
    </row>
    <row r="1414" spans="1:11" x14ac:dyDescent="0.2">
      <c r="A1414" s="1" t="s">
        <v>959</v>
      </c>
      <c r="B1414" s="1" t="s">
        <v>3650</v>
      </c>
      <c r="C1414" s="1" t="str">
        <f>B1414&amp;" "&amp;F1414</f>
        <v xml:space="preserve">Stanek </v>
      </c>
      <c r="D1414" s="1" t="str">
        <f>Table5[[#This Row],[Column5]]&amp;" "&amp;Table5[[#This Row],[Column7]]&amp;" "</f>
        <v xml:space="preserve">Ms. Lindsey </v>
      </c>
      <c r="E1414" t="s">
        <v>4375</v>
      </c>
      <c r="G1414" t="s">
        <v>4354</v>
      </c>
      <c r="I1414" t="s">
        <v>3614</v>
      </c>
      <c r="J1414" t="s">
        <v>4375</v>
      </c>
    </row>
    <row r="1415" spans="1:11" x14ac:dyDescent="0.2">
      <c r="A1415" s="1" t="s">
        <v>958</v>
      </c>
      <c r="B1415" s="1" t="s">
        <v>3495</v>
      </c>
      <c r="C1415" s="1" t="str">
        <f>B1415&amp;" "&amp;F1415</f>
        <v xml:space="preserve">Harris </v>
      </c>
      <c r="D1415" s="1" t="str">
        <f>Table5[[#This Row],[Column5]]&amp;" "&amp;Table5[[#This Row],[Column7]]&amp;" "</f>
        <v xml:space="preserve">Ms. Kassie </v>
      </c>
      <c r="G1415" t="s">
        <v>4354</v>
      </c>
      <c r="I1415" t="s">
        <v>5058</v>
      </c>
    </row>
    <row r="1416" spans="1:11" x14ac:dyDescent="0.2">
      <c r="A1416" s="1" t="s">
        <v>957</v>
      </c>
      <c r="B1416" s="1" t="s">
        <v>3651</v>
      </c>
      <c r="C1416" s="1" t="str">
        <f>B1416&amp;" "&amp;F1416</f>
        <v xml:space="preserve">Manning </v>
      </c>
      <c r="D1416" s="1" t="str">
        <f>Table5[[#This Row],[Column5]]&amp;" "&amp;Table5[[#This Row],[Column7]]&amp;" "</f>
        <v xml:space="preserve">Mr. Matthew </v>
      </c>
      <c r="G1416" t="s">
        <v>4355</v>
      </c>
      <c r="I1416" t="s">
        <v>4356</v>
      </c>
    </row>
    <row r="1417" spans="1:11" x14ac:dyDescent="0.2">
      <c r="A1417" s="1" t="s">
        <v>956</v>
      </c>
      <c r="B1417" s="1" t="s">
        <v>5059</v>
      </c>
      <c r="C1417" s="1" t="str">
        <f>B1417&amp;" "&amp;F1417</f>
        <v>Barrera Munoz</v>
      </c>
      <c r="D1417" s="1" t="str">
        <f>Table5[[#This Row],[Column5]]&amp;" "&amp;Table5[[#This Row],[Column7]]&amp;" "</f>
        <v xml:space="preserve">  </v>
      </c>
      <c r="E1417" t="s">
        <v>5061</v>
      </c>
      <c r="F1417" t="s">
        <v>5060</v>
      </c>
      <c r="H1417" t="s">
        <v>4355</v>
      </c>
      <c r="J1417" t="s">
        <v>5061</v>
      </c>
      <c r="K1417" t="s">
        <v>5062</v>
      </c>
    </row>
    <row r="1418" spans="1:11" x14ac:dyDescent="0.2">
      <c r="A1418" s="1" t="s">
        <v>955</v>
      </c>
      <c r="B1418" s="1" t="s">
        <v>3652</v>
      </c>
      <c r="C1418" s="1" t="str">
        <f>B1418&amp;" "&amp;F1418</f>
        <v xml:space="preserve">Schauwaers </v>
      </c>
      <c r="D1418" s="1" t="str">
        <f>Table5[[#This Row],[Column5]]&amp;" "&amp;Table5[[#This Row],[Column7]]&amp;" "</f>
        <v xml:space="preserve">Mr. Kevin </v>
      </c>
      <c r="G1418" t="s">
        <v>4355</v>
      </c>
      <c r="I1418" t="s">
        <v>4443</v>
      </c>
    </row>
    <row r="1419" spans="1:11" x14ac:dyDescent="0.2">
      <c r="A1419" s="1" t="s">
        <v>954</v>
      </c>
      <c r="B1419" s="1" t="s">
        <v>3653</v>
      </c>
      <c r="C1419" s="1" t="str">
        <f>B1419&amp;" "&amp;F1419</f>
        <v xml:space="preserve">Hartman </v>
      </c>
      <c r="D1419" s="1" t="str">
        <f>Table5[[#This Row],[Column5]]&amp;" "&amp;Table5[[#This Row],[Column7]]&amp;" "</f>
        <v xml:space="preserve">Ms. Lindsay </v>
      </c>
      <c r="E1419" t="s">
        <v>4403</v>
      </c>
      <c r="G1419" t="s">
        <v>4354</v>
      </c>
      <c r="I1419" t="s">
        <v>2642</v>
      </c>
      <c r="J1419" t="s">
        <v>4403</v>
      </c>
    </row>
    <row r="1420" spans="1:11" x14ac:dyDescent="0.2">
      <c r="A1420" s="1" t="s">
        <v>953</v>
      </c>
      <c r="B1420" s="1" t="s">
        <v>3654</v>
      </c>
      <c r="C1420" s="1" t="str">
        <f>B1420&amp;" "&amp;F1420</f>
        <v xml:space="preserve">Fire </v>
      </c>
      <c r="D1420" s="1" t="str">
        <f>Table5[[#This Row],[Column5]]&amp;" "&amp;Table5[[#This Row],[Column7]]&amp;" "</f>
        <v xml:space="preserve">Mrs. Amanda </v>
      </c>
      <c r="G1420" t="s">
        <v>4700</v>
      </c>
      <c r="I1420" t="s">
        <v>4467</v>
      </c>
    </row>
    <row r="1421" spans="1:11" x14ac:dyDescent="0.2">
      <c r="A1421" s="1" t="s">
        <v>952</v>
      </c>
      <c r="B1421" s="1" t="s">
        <v>3655</v>
      </c>
      <c r="C1421" s="1" t="str">
        <f>B1421&amp;" "&amp;F1421</f>
        <v xml:space="preserve">Waliaula </v>
      </c>
      <c r="D1421" s="1" t="str">
        <f>Table5[[#This Row],[Column5]]&amp;" "&amp;Table5[[#This Row],[Column7]]&amp;" "</f>
        <v xml:space="preserve">Mr. James </v>
      </c>
      <c r="G1421" t="s">
        <v>4355</v>
      </c>
      <c r="I1421" t="s">
        <v>4408</v>
      </c>
    </row>
    <row r="1422" spans="1:11" x14ac:dyDescent="0.2">
      <c r="A1422" s="1" t="s">
        <v>951</v>
      </c>
      <c r="B1422" s="1" t="s">
        <v>3656</v>
      </c>
      <c r="C1422" s="1" t="str">
        <f>B1422&amp;" "&amp;F1422</f>
        <v xml:space="preserve">Blackshear </v>
      </c>
      <c r="D1422" s="1" t="str">
        <f>Table5[[#This Row],[Column5]]&amp;" "&amp;Table5[[#This Row],[Column7]]&amp;" "</f>
        <v xml:space="preserve">Mr. Samuel </v>
      </c>
      <c r="E1422" t="s">
        <v>4405</v>
      </c>
      <c r="G1422" t="s">
        <v>4355</v>
      </c>
      <c r="I1422" t="s">
        <v>4505</v>
      </c>
      <c r="J1422" t="s">
        <v>4405</v>
      </c>
    </row>
    <row r="1423" spans="1:11" x14ac:dyDescent="0.2">
      <c r="A1423" s="1" t="s">
        <v>950</v>
      </c>
      <c r="B1423" s="1" t="s">
        <v>3657</v>
      </c>
      <c r="C1423" s="1" t="str">
        <f>B1423&amp;" "&amp;F1423</f>
        <v xml:space="preserve">Nettik </v>
      </c>
      <c r="D1423" s="1" t="str">
        <f>Table5[[#This Row],[Column5]]&amp;" "&amp;Table5[[#This Row],[Column7]]&amp;" "</f>
        <v xml:space="preserve">Ms. Jenni </v>
      </c>
      <c r="G1423" t="s">
        <v>4354</v>
      </c>
      <c r="I1423" t="s">
        <v>5063</v>
      </c>
    </row>
    <row r="1424" spans="1:11" x14ac:dyDescent="0.2">
      <c r="A1424" s="1" t="s">
        <v>949</v>
      </c>
      <c r="B1424" s="1" t="s">
        <v>3658</v>
      </c>
      <c r="C1424" s="1" t="str">
        <f>B1424&amp;" "&amp;F1424</f>
        <v xml:space="preserve">Novales </v>
      </c>
      <c r="D1424" s="1" t="str">
        <f>Table5[[#This Row],[Column5]]&amp;" "&amp;Table5[[#This Row],[Column7]]&amp;" "</f>
        <v xml:space="preserve">Mr. Estuardo </v>
      </c>
      <c r="E1424" t="s">
        <v>4527</v>
      </c>
      <c r="G1424" t="s">
        <v>4355</v>
      </c>
      <c r="I1424" t="s">
        <v>5064</v>
      </c>
      <c r="J1424" t="s">
        <v>4527</v>
      </c>
    </row>
    <row r="1425" spans="1:10" x14ac:dyDescent="0.2">
      <c r="A1425" s="1" t="s">
        <v>948</v>
      </c>
      <c r="B1425" s="1" t="s">
        <v>3659</v>
      </c>
      <c r="C1425" s="1" t="str">
        <f>B1425&amp;" "&amp;F1425</f>
        <v xml:space="preserve">Rosauer </v>
      </c>
      <c r="D1425" s="1" t="str">
        <f>Table5[[#This Row],[Column5]]&amp;" "&amp;Table5[[#This Row],[Column7]]&amp;" "</f>
        <v xml:space="preserve">Mr. Brett </v>
      </c>
      <c r="G1425" t="s">
        <v>4355</v>
      </c>
      <c r="I1425" t="s">
        <v>4446</v>
      </c>
    </row>
    <row r="1426" spans="1:10" x14ac:dyDescent="0.2">
      <c r="A1426" s="1" t="s">
        <v>947</v>
      </c>
      <c r="B1426" s="1" t="s">
        <v>3660</v>
      </c>
      <c r="C1426" s="1" t="str">
        <f>B1426&amp;" "&amp;F1426</f>
        <v xml:space="preserve">Ryder </v>
      </c>
      <c r="D1426" s="1" t="str">
        <f>Table5[[#This Row],[Column5]]&amp;" "&amp;Table5[[#This Row],[Column7]]&amp;" "</f>
        <v xml:space="preserve">Ms. Sharon </v>
      </c>
      <c r="E1426" t="s">
        <v>4542</v>
      </c>
      <c r="G1426" t="s">
        <v>4354</v>
      </c>
      <c r="I1426" t="s">
        <v>4620</v>
      </c>
      <c r="J1426" t="s">
        <v>4542</v>
      </c>
    </row>
    <row r="1427" spans="1:10" x14ac:dyDescent="0.2">
      <c r="A1427" s="1" t="s">
        <v>946</v>
      </c>
      <c r="B1427" s="1" t="s">
        <v>3661</v>
      </c>
      <c r="C1427" s="1" t="str">
        <f>B1427&amp;" "&amp;F1427</f>
        <v xml:space="preserve">Larsen </v>
      </c>
      <c r="D1427" s="1" t="str">
        <f>Table5[[#This Row],[Column5]]&amp;" "&amp;Table5[[#This Row],[Column7]]&amp;" "</f>
        <v xml:space="preserve">Mr. Jacob </v>
      </c>
      <c r="E1427" t="s">
        <v>5065</v>
      </c>
      <c r="G1427" t="s">
        <v>4355</v>
      </c>
      <c r="I1427" t="s">
        <v>4049</v>
      </c>
      <c r="J1427" t="s">
        <v>5065</v>
      </c>
    </row>
    <row r="1428" spans="1:10" x14ac:dyDescent="0.2">
      <c r="A1428" s="1" t="s">
        <v>945</v>
      </c>
      <c r="B1428" s="1" t="s">
        <v>3662</v>
      </c>
      <c r="C1428" s="1" t="str">
        <f>B1428&amp;" "&amp;F1428</f>
        <v xml:space="preserve">Keate </v>
      </c>
      <c r="D1428" s="1" t="str">
        <f>Table5[[#This Row],[Column5]]&amp;" "&amp;Table5[[#This Row],[Column7]]&amp;" "</f>
        <v xml:space="preserve">Mr. Scott </v>
      </c>
      <c r="G1428" t="s">
        <v>4355</v>
      </c>
      <c r="I1428" t="s">
        <v>2950</v>
      </c>
    </row>
    <row r="1429" spans="1:10" x14ac:dyDescent="0.2">
      <c r="A1429" s="1" t="s">
        <v>944</v>
      </c>
      <c r="B1429" s="1" t="s">
        <v>2671</v>
      </c>
      <c r="C1429" s="1" t="str">
        <f>B1429&amp;" "&amp;F1429</f>
        <v xml:space="preserve">Williams </v>
      </c>
      <c r="D1429" s="1" t="str">
        <f>Table5[[#This Row],[Column5]]&amp;" "&amp;Table5[[#This Row],[Column7]]&amp;" "</f>
        <v xml:space="preserve">Ms. Brooke </v>
      </c>
      <c r="E1429" t="s">
        <v>4498</v>
      </c>
      <c r="G1429" t="s">
        <v>4354</v>
      </c>
      <c r="I1429" t="s">
        <v>4365</v>
      </c>
      <c r="J1429" t="s">
        <v>4498</v>
      </c>
    </row>
    <row r="1430" spans="1:10" x14ac:dyDescent="0.2">
      <c r="A1430" s="1" t="s">
        <v>943</v>
      </c>
      <c r="B1430" s="1" t="s">
        <v>3663</v>
      </c>
      <c r="C1430" s="1" t="str">
        <f>B1430&amp;" "&amp;F1430</f>
        <v xml:space="preserve">Starosciak </v>
      </c>
      <c r="D1430" s="1" t="str">
        <f>Table5[[#This Row],[Column5]]&amp;" "&amp;Table5[[#This Row],[Column7]]&amp;" "</f>
        <v xml:space="preserve">Ms. Kaye </v>
      </c>
      <c r="E1430" t="s">
        <v>4378</v>
      </c>
      <c r="G1430" t="s">
        <v>4354</v>
      </c>
      <c r="I1430" t="s">
        <v>5066</v>
      </c>
      <c r="J1430" t="s">
        <v>4378</v>
      </c>
    </row>
    <row r="1431" spans="1:10" x14ac:dyDescent="0.2">
      <c r="A1431" s="1" t="s">
        <v>942</v>
      </c>
      <c r="B1431" s="1" t="s">
        <v>2451</v>
      </c>
      <c r="C1431" s="1" t="str">
        <f>B1431&amp;" "&amp;F1431</f>
        <v xml:space="preserve">Smith </v>
      </c>
      <c r="D1431" s="1" t="str">
        <f>Table5[[#This Row],[Column5]]&amp;" "&amp;Table5[[#This Row],[Column7]]&amp;" "</f>
        <v xml:space="preserve">Ms. Carolyn </v>
      </c>
      <c r="G1431" t="s">
        <v>4354</v>
      </c>
      <c r="I1431" t="s">
        <v>4687</v>
      </c>
    </row>
    <row r="1432" spans="1:10" x14ac:dyDescent="0.2">
      <c r="A1432" s="1" t="s">
        <v>941</v>
      </c>
      <c r="B1432" s="1" t="s">
        <v>3664</v>
      </c>
      <c r="C1432" s="1" t="str">
        <f>B1432&amp;" "&amp;F1432</f>
        <v xml:space="preserve">Henderson </v>
      </c>
      <c r="D1432" s="1" t="str">
        <f>Table5[[#This Row],[Column5]]&amp;" "&amp;Table5[[#This Row],[Column7]]&amp;" "</f>
        <v xml:space="preserve">Mr. Daniel </v>
      </c>
      <c r="E1432" t="s">
        <v>4427</v>
      </c>
      <c r="G1432" t="s">
        <v>4355</v>
      </c>
      <c r="I1432" t="s">
        <v>4429</v>
      </c>
      <c r="J1432" t="s">
        <v>4427</v>
      </c>
    </row>
    <row r="1433" spans="1:10" x14ac:dyDescent="0.2">
      <c r="A1433" s="1" t="s">
        <v>940</v>
      </c>
      <c r="B1433" s="1" t="s">
        <v>3665</v>
      </c>
      <c r="C1433" s="1" t="str">
        <f>B1433&amp;" "&amp;F1433</f>
        <v xml:space="preserve">Winkelman </v>
      </c>
      <c r="D1433" s="1" t="str">
        <f>Table5[[#This Row],[Column5]]&amp;" "&amp;Table5[[#This Row],[Column7]]&amp;" "</f>
        <v xml:space="preserve">Mrs. Laurie </v>
      </c>
      <c r="E1433" t="s">
        <v>4437</v>
      </c>
      <c r="G1433" t="s">
        <v>4700</v>
      </c>
      <c r="I1433" t="s">
        <v>2802</v>
      </c>
      <c r="J1433" t="s">
        <v>4437</v>
      </c>
    </row>
    <row r="1434" spans="1:10" x14ac:dyDescent="0.2">
      <c r="A1434" s="1" t="s">
        <v>939</v>
      </c>
      <c r="B1434" s="1" t="s">
        <v>3666</v>
      </c>
      <c r="C1434" s="1" t="str">
        <f>B1434&amp;" "&amp;F1434</f>
        <v xml:space="preserve">Monette </v>
      </c>
      <c r="D1434" s="1" t="str">
        <f>Table5[[#This Row],[Column5]]&amp;" "&amp;Table5[[#This Row],[Column7]]&amp;" "</f>
        <v xml:space="preserve">Ms. Nicole </v>
      </c>
      <c r="G1434" t="s">
        <v>4354</v>
      </c>
      <c r="I1434" t="s">
        <v>4386</v>
      </c>
    </row>
    <row r="1435" spans="1:10" x14ac:dyDescent="0.2">
      <c r="A1435" s="1" t="s">
        <v>938</v>
      </c>
      <c r="B1435" s="1" t="s">
        <v>3667</v>
      </c>
      <c r="C1435" s="1" t="str">
        <f>B1435&amp;" "&amp;F1435</f>
        <v xml:space="preserve">Kramer </v>
      </c>
      <c r="D1435" s="1" t="str">
        <f>Table5[[#This Row],[Column5]]&amp;" "&amp;Table5[[#This Row],[Column7]]&amp;" "</f>
        <v xml:space="preserve">Ms. Shelby </v>
      </c>
      <c r="G1435" t="s">
        <v>4354</v>
      </c>
      <c r="I1435" t="s">
        <v>5067</v>
      </c>
    </row>
    <row r="1436" spans="1:10" x14ac:dyDescent="0.2">
      <c r="A1436" s="1" t="s">
        <v>937</v>
      </c>
      <c r="B1436" s="1" t="s">
        <v>3668</v>
      </c>
      <c r="C1436" s="1" t="str">
        <f>B1436&amp;" "&amp;F1436</f>
        <v xml:space="preserve">Goldstein </v>
      </c>
      <c r="D1436" s="1" t="str">
        <f>Table5[[#This Row],[Column5]]&amp;" "&amp;Table5[[#This Row],[Column7]]&amp;" "</f>
        <v xml:space="preserve">Ms. Allison </v>
      </c>
      <c r="G1436" t="s">
        <v>4354</v>
      </c>
      <c r="I1436" t="s">
        <v>4557</v>
      </c>
    </row>
    <row r="1437" spans="1:10" x14ac:dyDescent="0.2">
      <c r="A1437" s="1" t="s">
        <v>936</v>
      </c>
      <c r="B1437" s="1" t="s">
        <v>2683</v>
      </c>
      <c r="C1437" s="1" t="str">
        <f>B1437&amp;" "&amp;F1437</f>
        <v xml:space="preserve">Gonzalez </v>
      </c>
      <c r="D1437" s="1" t="str">
        <f>Table5[[#This Row],[Column5]]&amp;" "&amp;Table5[[#This Row],[Column7]]&amp;" "</f>
        <v xml:space="preserve">Ms. Leticia </v>
      </c>
      <c r="G1437" t="s">
        <v>4354</v>
      </c>
      <c r="I1437" t="s">
        <v>5068</v>
      </c>
    </row>
    <row r="1438" spans="1:10" x14ac:dyDescent="0.2">
      <c r="A1438" s="1" t="s">
        <v>935</v>
      </c>
      <c r="B1438" s="1" t="s">
        <v>3669</v>
      </c>
      <c r="C1438" s="1" t="str">
        <f>B1438&amp;" "&amp;F1438</f>
        <v xml:space="preserve">Barrett </v>
      </c>
      <c r="D1438" s="1" t="str">
        <f>Table5[[#This Row],[Column5]]&amp;" "&amp;Table5[[#This Row],[Column7]]&amp;" "</f>
        <v xml:space="preserve">Mr. John </v>
      </c>
      <c r="E1438" t="s">
        <v>4498</v>
      </c>
      <c r="G1438" t="s">
        <v>4355</v>
      </c>
      <c r="I1438" t="s">
        <v>4382</v>
      </c>
      <c r="J1438" t="s">
        <v>4498</v>
      </c>
    </row>
    <row r="1439" spans="1:10" x14ac:dyDescent="0.2">
      <c r="A1439" s="1" t="s">
        <v>934</v>
      </c>
      <c r="B1439" s="1" t="s">
        <v>3670</v>
      </c>
      <c r="C1439" s="1" t="str">
        <f>B1439&amp;" "&amp;F1439</f>
        <v xml:space="preserve">Irwin </v>
      </c>
      <c r="D1439" s="1" t="str">
        <f>Table5[[#This Row],[Column5]]&amp;" "&amp;Table5[[#This Row],[Column7]]&amp;" "</f>
        <v xml:space="preserve">Ms. April </v>
      </c>
      <c r="G1439" t="s">
        <v>4354</v>
      </c>
      <c r="I1439" t="s">
        <v>4319</v>
      </c>
    </row>
    <row r="1440" spans="1:10" x14ac:dyDescent="0.2">
      <c r="A1440" s="1" t="s">
        <v>933</v>
      </c>
      <c r="B1440" s="1" t="s">
        <v>3671</v>
      </c>
      <c r="C1440" s="1" t="str">
        <f>B1440&amp;" "&amp;F1440</f>
        <v xml:space="preserve">Glenn </v>
      </c>
      <c r="D1440" s="1" t="str">
        <f>Table5[[#This Row],[Column5]]&amp;" "&amp;Table5[[#This Row],[Column7]]&amp;" "</f>
        <v xml:space="preserve">Ms. Ashley </v>
      </c>
      <c r="E1440" t="s">
        <v>4366</v>
      </c>
      <c r="G1440" t="s">
        <v>4354</v>
      </c>
      <c r="I1440" t="s">
        <v>2677</v>
      </c>
      <c r="J1440" t="s">
        <v>4366</v>
      </c>
    </row>
    <row r="1441" spans="1:10" x14ac:dyDescent="0.2">
      <c r="A1441" s="1" t="s">
        <v>932</v>
      </c>
      <c r="B1441" s="1" t="s">
        <v>3672</v>
      </c>
      <c r="C1441" s="1" t="str">
        <f>B1441&amp;" "&amp;F1441</f>
        <v xml:space="preserve">O'Meara </v>
      </c>
      <c r="D1441" s="1" t="str">
        <f>Table5[[#This Row],[Column5]]&amp;" "&amp;Table5[[#This Row],[Column7]]&amp;" "</f>
        <v xml:space="preserve">Ms. Madeleine </v>
      </c>
      <c r="G1441" t="s">
        <v>4354</v>
      </c>
      <c r="I1441" t="s">
        <v>4821</v>
      </c>
    </row>
    <row r="1442" spans="1:10" x14ac:dyDescent="0.2">
      <c r="A1442" s="1" t="s">
        <v>931</v>
      </c>
      <c r="B1442" s="1" t="s">
        <v>3673</v>
      </c>
      <c r="C1442" s="1" t="str">
        <f>B1442&amp;" "&amp;F1442</f>
        <v xml:space="preserve">Budrow </v>
      </c>
      <c r="D1442" s="1" t="str">
        <f>Table5[[#This Row],[Column5]]&amp;" "&amp;Table5[[#This Row],[Column7]]&amp;" "</f>
        <v xml:space="preserve">Ms. Nelly </v>
      </c>
      <c r="E1442" t="s">
        <v>4486</v>
      </c>
      <c r="G1442" t="s">
        <v>4354</v>
      </c>
      <c r="I1442" t="s">
        <v>5069</v>
      </c>
      <c r="J1442" t="s">
        <v>4486</v>
      </c>
    </row>
    <row r="1443" spans="1:10" x14ac:dyDescent="0.2">
      <c r="A1443" s="1" t="s">
        <v>930</v>
      </c>
      <c r="B1443" s="1" t="s">
        <v>2528</v>
      </c>
      <c r="C1443" s="1" t="str">
        <f>B1443&amp;" "&amp;F1443</f>
        <v xml:space="preserve">Anderson </v>
      </c>
      <c r="D1443" s="1" t="str">
        <f>Table5[[#This Row],[Column5]]&amp;" "&amp;Table5[[#This Row],[Column7]]&amp;" "</f>
        <v xml:space="preserve">Ms. Meredith </v>
      </c>
      <c r="E1443" t="s">
        <v>4486</v>
      </c>
      <c r="G1443" t="s">
        <v>4354</v>
      </c>
      <c r="I1443" t="s">
        <v>4478</v>
      </c>
      <c r="J1443" t="s">
        <v>4486</v>
      </c>
    </row>
    <row r="1444" spans="1:10" x14ac:dyDescent="0.2">
      <c r="A1444" s="1" t="s">
        <v>929</v>
      </c>
      <c r="B1444" s="1" t="s">
        <v>3674</v>
      </c>
      <c r="C1444" s="1" t="str">
        <f>B1444&amp;" "&amp;F1444</f>
        <v xml:space="preserve">Douglas </v>
      </c>
      <c r="D1444" s="1" t="str">
        <f>Table5[[#This Row],[Column5]]&amp;" "&amp;Table5[[#This Row],[Column7]]&amp;" "</f>
        <v xml:space="preserve">Mr. Kevin </v>
      </c>
      <c r="G1444" t="s">
        <v>4355</v>
      </c>
      <c r="I1444" t="s">
        <v>4443</v>
      </c>
    </row>
    <row r="1445" spans="1:10" x14ac:dyDescent="0.2">
      <c r="A1445" s="1" t="s">
        <v>928</v>
      </c>
      <c r="B1445" s="1" t="s">
        <v>3675</v>
      </c>
      <c r="C1445" s="1" t="str">
        <f>B1445&amp;" "&amp;F1445</f>
        <v xml:space="preserve">Tecklenburg </v>
      </c>
      <c r="D1445" s="1" t="str">
        <f>Table5[[#This Row],[Column5]]&amp;" "&amp;Table5[[#This Row],[Column7]]&amp;" "</f>
        <v xml:space="preserve">Ms. Lisa </v>
      </c>
      <c r="G1445" t="s">
        <v>4354</v>
      </c>
      <c r="I1445" t="s">
        <v>4704</v>
      </c>
    </row>
    <row r="1446" spans="1:10" x14ac:dyDescent="0.2">
      <c r="A1446" s="1" t="s">
        <v>927</v>
      </c>
      <c r="B1446" s="1" t="s">
        <v>2395</v>
      </c>
      <c r="C1446" s="1" t="str">
        <f>B1446&amp;" "&amp;F1446</f>
        <v xml:space="preserve">Baker </v>
      </c>
      <c r="D1446" s="1" t="str">
        <f>Table5[[#This Row],[Column5]]&amp;" "&amp;Table5[[#This Row],[Column7]]&amp;" "</f>
        <v xml:space="preserve">Ms. Katherine </v>
      </c>
      <c r="E1446" t="s">
        <v>4437</v>
      </c>
      <c r="G1446" t="s">
        <v>4354</v>
      </c>
      <c r="I1446" t="s">
        <v>4678</v>
      </c>
      <c r="J1446" t="s">
        <v>4437</v>
      </c>
    </row>
    <row r="1447" spans="1:10" x14ac:dyDescent="0.2">
      <c r="A1447" s="1" t="s">
        <v>926</v>
      </c>
      <c r="B1447" s="1" t="s">
        <v>3676</v>
      </c>
      <c r="C1447" s="1" t="str">
        <f>B1447&amp;" "&amp;F1447</f>
        <v xml:space="preserve">Schenck </v>
      </c>
      <c r="D1447" s="1" t="str">
        <f>Table5[[#This Row],[Column5]]&amp;" "&amp;Table5[[#This Row],[Column7]]&amp;" "</f>
        <v xml:space="preserve">Mr. Steve </v>
      </c>
      <c r="G1447" t="s">
        <v>4355</v>
      </c>
      <c r="I1447" t="s">
        <v>4886</v>
      </c>
    </row>
    <row r="1448" spans="1:10" x14ac:dyDescent="0.2">
      <c r="A1448" s="1" t="s">
        <v>925</v>
      </c>
      <c r="B1448" s="1" t="s">
        <v>2454</v>
      </c>
      <c r="C1448" s="1" t="str">
        <f>B1448&amp;" "&amp;F1448</f>
        <v xml:space="preserve">Johnson </v>
      </c>
      <c r="D1448" s="1" t="str">
        <f>Table5[[#This Row],[Column5]]&amp;" "&amp;Table5[[#This Row],[Column7]]&amp;" "</f>
        <v xml:space="preserve">Ms. Kate </v>
      </c>
      <c r="E1448" t="s">
        <v>4401</v>
      </c>
      <c r="G1448" t="s">
        <v>4354</v>
      </c>
      <c r="I1448" t="s">
        <v>4442</v>
      </c>
      <c r="J1448" t="s">
        <v>4401</v>
      </c>
    </row>
    <row r="1449" spans="1:10" x14ac:dyDescent="0.2">
      <c r="A1449" s="1" t="s">
        <v>924</v>
      </c>
      <c r="B1449" s="1" t="s">
        <v>3677</v>
      </c>
      <c r="C1449" s="1" t="str">
        <f>B1449&amp;" "&amp;F1449</f>
        <v xml:space="preserve">Blendell </v>
      </c>
      <c r="D1449" s="1" t="str">
        <f>Table5[[#This Row],[Column5]]&amp;" "&amp;Table5[[#This Row],[Column7]]&amp;" "</f>
        <v xml:space="preserve">Ms. Beth </v>
      </c>
      <c r="G1449" t="s">
        <v>4354</v>
      </c>
      <c r="I1449" t="s">
        <v>4735</v>
      </c>
    </row>
    <row r="1450" spans="1:10" x14ac:dyDescent="0.2">
      <c r="A1450" s="1" t="s">
        <v>923</v>
      </c>
      <c r="B1450" s="1" t="s">
        <v>3678</v>
      </c>
      <c r="C1450" s="1" t="str">
        <f>B1450&amp;" "&amp;F1450</f>
        <v xml:space="preserve">Parodi </v>
      </c>
      <c r="D1450" s="1" t="str">
        <f>Table5[[#This Row],[Column5]]&amp;" "&amp;Table5[[#This Row],[Column7]]&amp;" "</f>
        <v xml:space="preserve">Ms. Katharine </v>
      </c>
      <c r="G1450" t="s">
        <v>4354</v>
      </c>
      <c r="I1450" t="s">
        <v>5070</v>
      </c>
    </row>
    <row r="1451" spans="1:10" x14ac:dyDescent="0.2">
      <c r="A1451" s="1" t="s">
        <v>922</v>
      </c>
      <c r="B1451" s="1" t="s">
        <v>3679</v>
      </c>
      <c r="C1451" s="1" t="str">
        <f>B1451&amp;" "&amp;F1451</f>
        <v xml:space="preserve">Morgan </v>
      </c>
      <c r="D1451" s="1" t="str">
        <f>Table5[[#This Row],[Column5]]&amp;" "&amp;Table5[[#This Row],[Column7]]&amp;" "</f>
        <v xml:space="preserve">Ms. Heather </v>
      </c>
      <c r="E1451" t="s">
        <v>4412</v>
      </c>
      <c r="G1451" t="s">
        <v>4354</v>
      </c>
      <c r="I1451" t="s">
        <v>4534</v>
      </c>
      <c r="J1451" t="s">
        <v>4412</v>
      </c>
    </row>
    <row r="1452" spans="1:10" x14ac:dyDescent="0.2">
      <c r="A1452" s="1" t="s">
        <v>921</v>
      </c>
      <c r="B1452" s="1" t="s">
        <v>3680</v>
      </c>
      <c r="C1452" s="1" t="str">
        <f>B1452&amp;" "&amp;F1452</f>
        <v xml:space="preserve">Linden </v>
      </c>
      <c r="D1452" s="1" t="str">
        <f>Table5[[#This Row],[Column5]]&amp;" "&amp;Table5[[#This Row],[Column7]]&amp;" "</f>
        <v xml:space="preserve">Ms. Desiree </v>
      </c>
      <c r="G1452" t="s">
        <v>4354</v>
      </c>
      <c r="I1452" t="s">
        <v>5071</v>
      </c>
    </row>
    <row r="1453" spans="1:10" x14ac:dyDescent="0.2">
      <c r="A1453" s="1" t="s">
        <v>920</v>
      </c>
      <c r="B1453" s="1" t="s">
        <v>3681</v>
      </c>
      <c r="C1453" s="1" t="str">
        <f>B1453&amp;" "&amp;F1453</f>
        <v xml:space="preserve">Horning </v>
      </c>
      <c r="D1453" s="1" t="str">
        <f>Table5[[#This Row],[Column5]]&amp;" "&amp;Table5[[#This Row],[Column7]]&amp;" "</f>
        <v xml:space="preserve">Mr. Peter </v>
      </c>
      <c r="E1453" t="s">
        <v>4362</v>
      </c>
      <c r="G1453" t="s">
        <v>4355</v>
      </c>
      <c r="I1453" t="s">
        <v>4565</v>
      </c>
      <c r="J1453" t="s">
        <v>4362</v>
      </c>
    </row>
    <row r="1454" spans="1:10" x14ac:dyDescent="0.2">
      <c r="A1454" s="1" t="s">
        <v>919</v>
      </c>
      <c r="B1454" s="1" t="s">
        <v>3682</v>
      </c>
      <c r="C1454" s="1" t="str">
        <f>B1454&amp;" "&amp;F1454</f>
        <v xml:space="preserve">Goode </v>
      </c>
      <c r="D1454" s="1" t="str">
        <f>Table5[[#This Row],[Column5]]&amp;" "&amp;Table5[[#This Row],[Column7]]&amp;" "</f>
        <v xml:space="preserve">Mr. Adam </v>
      </c>
      <c r="G1454" t="s">
        <v>4355</v>
      </c>
      <c r="I1454" t="s">
        <v>4390</v>
      </c>
    </row>
    <row r="1455" spans="1:10" x14ac:dyDescent="0.2">
      <c r="A1455" s="1" t="s">
        <v>918</v>
      </c>
      <c r="B1455" s="1" t="s">
        <v>3683</v>
      </c>
      <c r="C1455" s="1" t="str">
        <f>B1455&amp;" "&amp;F1455</f>
        <v xml:space="preserve">Doden </v>
      </c>
      <c r="D1455" s="1" t="str">
        <f>Table5[[#This Row],[Column5]]&amp;" "&amp;Table5[[#This Row],[Column7]]&amp;" "</f>
        <v xml:space="preserve">Mr. Jeremy </v>
      </c>
      <c r="E1455" t="s">
        <v>4466</v>
      </c>
      <c r="G1455" t="s">
        <v>4355</v>
      </c>
      <c r="I1455" t="s">
        <v>4556</v>
      </c>
      <c r="J1455" t="s">
        <v>4466</v>
      </c>
    </row>
    <row r="1456" spans="1:10" x14ac:dyDescent="0.2">
      <c r="A1456" s="1" t="s">
        <v>917</v>
      </c>
      <c r="B1456" s="1" t="s">
        <v>3684</v>
      </c>
      <c r="C1456" s="1" t="str">
        <f>B1456&amp;" "&amp;F1456</f>
        <v xml:space="preserve">Groff </v>
      </c>
      <c r="D1456" s="1" t="str">
        <f>Table5[[#This Row],[Column5]]&amp;" "&amp;Table5[[#This Row],[Column7]]&amp;" "</f>
        <v xml:space="preserve">Mr. Adam </v>
      </c>
      <c r="E1456" t="s">
        <v>4385</v>
      </c>
      <c r="G1456" t="s">
        <v>4355</v>
      </c>
      <c r="I1456" t="s">
        <v>4390</v>
      </c>
      <c r="J1456" t="s">
        <v>4385</v>
      </c>
    </row>
    <row r="1457" spans="1:12" x14ac:dyDescent="0.2">
      <c r="A1457" s="1" t="s">
        <v>916</v>
      </c>
      <c r="B1457" s="1" t="s">
        <v>3685</v>
      </c>
      <c r="C1457" s="1" t="str">
        <f>B1457&amp;" "&amp;F1457</f>
        <v xml:space="preserve">Kuehler </v>
      </c>
      <c r="D1457" s="1" t="str">
        <f>Table5[[#This Row],[Column5]]&amp;" "&amp;Table5[[#This Row],[Column7]]&amp;" "</f>
        <v xml:space="preserve">Mr. Jon </v>
      </c>
      <c r="G1457" t="s">
        <v>4355</v>
      </c>
      <c r="I1457" t="s">
        <v>4990</v>
      </c>
    </row>
    <row r="1458" spans="1:12" x14ac:dyDescent="0.2">
      <c r="A1458" s="1" t="s">
        <v>915</v>
      </c>
      <c r="B1458" s="1" t="s">
        <v>2725</v>
      </c>
      <c r="C1458" s="1" t="str">
        <f>B1458&amp;" "&amp;F1458</f>
        <v xml:space="preserve">Daniels </v>
      </c>
      <c r="D1458" s="1" t="str">
        <f>Table5[[#This Row],[Column5]]&amp;" "&amp;Table5[[#This Row],[Column7]]&amp;" "</f>
        <v xml:space="preserve">Mr. Steven </v>
      </c>
      <c r="E1458" t="s">
        <v>4466</v>
      </c>
      <c r="G1458" t="s">
        <v>4355</v>
      </c>
      <c r="I1458" t="s">
        <v>4430</v>
      </c>
      <c r="J1458" t="s">
        <v>4466</v>
      </c>
    </row>
    <row r="1459" spans="1:12" x14ac:dyDescent="0.2">
      <c r="A1459" s="1" t="s">
        <v>914</v>
      </c>
      <c r="B1459" s="1" t="s">
        <v>3686</v>
      </c>
      <c r="C1459" s="1" t="str">
        <f>B1459&amp;" "&amp;F1459</f>
        <v xml:space="preserve">Gibby </v>
      </c>
      <c r="D1459" s="1" t="str">
        <f>Table5[[#This Row],[Column5]]&amp;" "&amp;Table5[[#This Row],[Column7]]&amp;" "</f>
        <v xml:space="preserve">Ms. Jessica </v>
      </c>
      <c r="E1459" t="s">
        <v>4464</v>
      </c>
      <c r="G1459" t="s">
        <v>4354</v>
      </c>
      <c r="I1459" t="s">
        <v>4456</v>
      </c>
      <c r="J1459" t="s">
        <v>4464</v>
      </c>
    </row>
    <row r="1460" spans="1:12" x14ac:dyDescent="0.2">
      <c r="A1460" s="1" t="s">
        <v>913</v>
      </c>
      <c r="B1460" s="1" t="s">
        <v>3687</v>
      </c>
      <c r="C1460" s="1" t="str">
        <f>B1460&amp;" "&amp;F1460</f>
        <v xml:space="preserve">Busa </v>
      </c>
      <c r="D1460" s="1" t="str">
        <f>Table5[[#This Row],[Column5]]&amp;" "&amp;Table5[[#This Row],[Column7]]&amp;" "</f>
        <v xml:space="preserve">Ms. Ashley </v>
      </c>
      <c r="G1460" t="s">
        <v>4354</v>
      </c>
      <c r="I1460" t="s">
        <v>2677</v>
      </c>
    </row>
    <row r="1461" spans="1:12" x14ac:dyDescent="0.2">
      <c r="A1461" s="1" t="s">
        <v>912</v>
      </c>
      <c r="B1461" s="1" t="s">
        <v>3688</v>
      </c>
      <c r="C1461" s="1" t="str">
        <f>B1461&amp;" "&amp;F1461</f>
        <v xml:space="preserve">Moyo </v>
      </c>
      <c r="D1461" s="1" t="str">
        <f>Table5[[#This Row],[Column5]]&amp;" "&amp;Table5[[#This Row],[Column7]]&amp;" "</f>
        <v xml:space="preserve">Mr. Arturo </v>
      </c>
      <c r="E1461" t="s">
        <v>4405</v>
      </c>
      <c r="G1461" t="s">
        <v>4355</v>
      </c>
      <c r="I1461" t="s">
        <v>5072</v>
      </c>
      <c r="J1461" t="s">
        <v>4405</v>
      </c>
    </row>
    <row r="1462" spans="1:12" x14ac:dyDescent="0.2">
      <c r="A1462" s="1" t="s">
        <v>911</v>
      </c>
      <c r="B1462" s="1" t="s">
        <v>3126</v>
      </c>
      <c r="C1462" s="1" t="str">
        <f>B1462&amp;" "&amp;F1462</f>
        <v xml:space="preserve">Horn </v>
      </c>
      <c r="D1462" s="1" t="str">
        <f>Table5[[#This Row],[Column5]]&amp;" "&amp;Table5[[#This Row],[Column7]]&amp;" "</f>
        <v xml:space="preserve">Mr. Ketil </v>
      </c>
      <c r="G1462" t="s">
        <v>4355</v>
      </c>
      <c r="I1462" t="s">
        <v>5073</v>
      </c>
    </row>
    <row r="1463" spans="1:12" x14ac:dyDescent="0.2">
      <c r="A1463" s="1" t="s">
        <v>910</v>
      </c>
      <c r="B1463" s="1" t="s">
        <v>2668</v>
      </c>
      <c r="C1463" s="1" t="str">
        <f>B1463&amp;" "&amp;F1463</f>
        <v xml:space="preserve">Bien </v>
      </c>
      <c r="D1463" s="1" t="str">
        <f>Table5[[#This Row],[Column5]]&amp;" "&amp;Table5[[#This Row],[Column7]]&amp;" "</f>
        <v xml:space="preserve">Ms. Katie </v>
      </c>
      <c r="G1463" t="s">
        <v>4354</v>
      </c>
      <c r="I1463" t="s">
        <v>4424</v>
      </c>
    </row>
    <row r="1464" spans="1:12" x14ac:dyDescent="0.2">
      <c r="A1464" s="1" t="s">
        <v>909</v>
      </c>
      <c r="B1464" s="1" t="s">
        <v>2607</v>
      </c>
      <c r="C1464" s="1" t="str">
        <f>B1464&amp;" "&amp;F1464</f>
        <v xml:space="preserve">O'Connor </v>
      </c>
      <c r="D1464" s="1" t="str">
        <f>Table5[[#This Row],[Column5]]&amp;" "&amp;Table5[[#This Row],[Column7]]&amp;" "</f>
        <v xml:space="preserve">Ms. Christi </v>
      </c>
      <c r="G1464" t="s">
        <v>4354</v>
      </c>
      <c r="I1464" t="s">
        <v>5074</v>
      </c>
    </row>
    <row r="1465" spans="1:12" x14ac:dyDescent="0.2">
      <c r="A1465" s="1" t="s">
        <v>908</v>
      </c>
      <c r="B1465" s="1" t="s">
        <v>3689</v>
      </c>
      <c r="C1465" s="1" t="str">
        <f>B1465&amp;" "&amp;F1465</f>
        <v xml:space="preserve">Ash </v>
      </c>
      <c r="D1465" s="1" t="str">
        <f>Table5[[#This Row],[Column5]]&amp;" "&amp;Table5[[#This Row],[Column7]]&amp;" "</f>
        <v xml:space="preserve">Mr. Alan </v>
      </c>
      <c r="G1465" t="s">
        <v>4355</v>
      </c>
      <c r="I1465" t="s">
        <v>4571</v>
      </c>
    </row>
    <row r="1466" spans="1:12" x14ac:dyDescent="0.2">
      <c r="A1466" s="1" t="s">
        <v>907</v>
      </c>
      <c r="B1466" s="1" t="s">
        <v>5075</v>
      </c>
      <c r="C1466" s="1" t="str">
        <f>B1466&amp;" "&amp;F1466</f>
        <v>Do Prado</v>
      </c>
      <c r="D1466" s="1" t="str">
        <f>Table5[[#This Row],[Column5]]&amp;" "&amp;Table5[[#This Row],[Column7]]&amp;" "</f>
        <v xml:space="preserve">  </v>
      </c>
      <c r="E1466" t="s">
        <v>5077</v>
      </c>
      <c r="F1466" t="s">
        <v>5076</v>
      </c>
      <c r="H1466" t="s">
        <v>4355</v>
      </c>
      <c r="J1466" t="s">
        <v>5077</v>
      </c>
      <c r="K1466" t="s">
        <v>4362</v>
      </c>
      <c r="L1466" t="s">
        <v>4381</v>
      </c>
    </row>
    <row r="1467" spans="1:12" x14ac:dyDescent="0.2">
      <c r="A1467" s="1" t="s">
        <v>906</v>
      </c>
      <c r="B1467" s="1" t="s">
        <v>2649</v>
      </c>
      <c r="C1467" s="1" t="str">
        <f>B1467&amp;" "&amp;F1467</f>
        <v xml:space="preserve">Phillips </v>
      </c>
      <c r="D1467" s="1" t="str">
        <f>Table5[[#This Row],[Column5]]&amp;" "&amp;Table5[[#This Row],[Column7]]&amp;" "</f>
        <v xml:space="preserve">Ms. Eve </v>
      </c>
      <c r="G1467" t="s">
        <v>4354</v>
      </c>
      <c r="I1467" t="s">
        <v>5078</v>
      </c>
    </row>
    <row r="1468" spans="1:12" x14ac:dyDescent="0.2">
      <c r="A1468" s="1" t="s">
        <v>905</v>
      </c>
      <c r="B1468" s="1" t="s">
        <v>2813</v>
      </c>
      <c r="C1468" s="1" t="str">
        <f>B1468&amp;" "&amp;F1468</f>
        <v xml:space="preserve">Kelly </v>
      </c>
      <c r="D1468" s="1" t="str">
        <f>Table5[[#This Row],[Column5]]&amp;" "&amp;Table5[[#This Row],[Column7]]&amp;" "</f>
        <v xml:space="preserve">Mr. Devin </v>
      </c>
      <c r="G1468" t="s">
        <v>4355</v>
      </c>
      <c r="I1468" t="s">
        <v>4757</v>
      </c>
    </row>
    <row r="1469" spans="1:12" x14ac:dyDescent="0.2">
      <c r="A1469" s="1" t="s">
        <v>904</v>
      </c>
      <c r="B1469" s="1" t="s">
        <v>3690</v>
      </c>
      <c r="C1469" s="1" t="str">
        <f>B1469&amp;" "&amp;F1469</f>
        <v xml:space="preserve">Dever </v>
      </c>
      <c r="D1469" s="1" t="str">
        <f>Table5[[#This Row],[Column5]]&amp;" "&amp;Table5[[#This Row],[Column7]]&amp;" "</f>
        <v xml:space="preserve">Mr. Shaun </v>
      </c>
      <c r="E1469" t="s">
        <v>4500</v>
      </c>
      <c r="G1469" t="s">
        <v>4355</v>
      </c>
      <c r="I1469" t="s">
        <v>5079</v>
      </c>
      <c r="J1469" t="s">
        <v>4500</v>
      </c>
    </row>
    <row r="1470" spans="1:12" x14ac:dyDescent="0.2">
      <c r="A1470" s="1" t="s">
        <v>903</v>
      </c>
      <c r="B1470" s="1" t="s">
        <v>3691</v>
      </c>
      <c r="C1470" s="1" t="str">
        <f>B1470&amp;" "&amp;F1470</f>
        <v xml:space="preserve">Horvath </v>
      </c>
      <c r="D1470" s="1" t="str">
        <f>Table5[[#This Row],[Column5]]&amp;" "&amp;Table5[[#This Row],[Column7]]&amp;" "</f>
        <v xml:space="preserve">Mr. Adrian </v>
      </c>
      <c r="G1470" t="s">
        <v>4355</v>
      </c>
      <c r="I1470" t="s">
        <v>5080</v>
      </c>
    </row>
    <row r="1471" spans="1:12" x14ac:dyDescent="0.2">
      <c r="A1471" s="1" t="s">
        <v>902</v>
      </c>
      <c r="B1471" s="1" t="s">
        <v>3692</v>
      </c>
      <c r="C1471" s="1" t="str">
        <f>B1471&amp;" "&amp;F1471</f>
        <v xml:space="preserve">Danner </v>
      </c>
      <c r="D1471" s="1" t="str">
        <f>Table5[[#This Row],[Column5]]&amp;" "&amp;Table5[[#This Row],[Column7]]&amp;" "</f>
        <v xml:space="preserve">Mr. Andrew </v>
      </c>
      <c r="G1471" t="s">
        <v>4355</v>
      </c>
      <c r="I1471" t="s">
        <v>3889</v>
      </c>
    </row>
    <row r="1472" spans="1:12" x14ac:dyDescent="0.2">
      <c r="A1472" s="1" t="s">
        <v>901</v>
      </c>
      <c r="B1472" s="1" t="s">
        <v>3693</v>
      </c>
      <c r="C1472" s="1" t="str">
        <f>B1472&amp;" "&amp;F1472</f>
        <v xml:space="preserve">Weiss </v>
      </c>
      <c r="D1472" s="1" t="str">
        <f>Table5[[#This Row],[Column5]]&amp;" "&amp;Table5[[#This Row],[Column7]]&amp;" "</f>
        <v xml:space="preserve">Ms. Mallory </v>
      </c>
      <c r="G1472" t="s">
        <v>4354</v>
      </c>
      <c r="I1472" t="s">
        <v>4955</v>
      </c>
    </row>
    <row r="1473" spans="1:10" x14ac:dyDescent="0.2">
      <c r="A1473" s="1" t="s">
        <v>900</v>
      </c>
      <c r="B1473" s="1" t="s">
        <v>3694</v>
      </c>
      <c r="C1473" s="1" t="str">
        <f>B1473&amp;" "&amp;F1473</f>
        <v xml:space="preserve">D'Andrea </v>
      </c>
      <c r="D1473" s="1" t="str">
        <f>Table5[[#This Row],[Column5]]&amp;" "&amp;Table5[[#This Row],[Column7]]&amp;" "</f>
        <v xml:space="preserve">Mr. Shawn </v>
      </c>
      <c r="E1473" t="s">
        <v>4418</v>
      </c>
      <c r="G1473" t="s">
        <v>4355</v>
      </c>
      <c r="I1473" t="s">
        <v>4581</v>
      </c>
      <c r="J1473" t="s">
        <v>4418</v>
      </c>
    </row>
    <row r="1474" spans="1:10" x14ac:dyDescent="0.2">
      <c r="A1474" s="1" t="s">
        <v>899</v>
      </c>
      <c r="B1474" s="1" t="s">
        <v>3695</v>
      </c>
      <c r="C1474" s="1" t="str">
        <f>B1474&amp;" "&amp;F1474</f>
        <v xml:space="preserve">Olesky </v>
      </c>
      <c r="D1474" s="1" t="str">
        <f>Table5[[#This Row],[Column5]]&amp;" "&amp;Table5[[#This Row],[Column7]]&amp;" "</f>
        <v xml:space="preserve">Ms. Sarah </v>
      </c>
      <c r="E1474" t="s">
        <v>4418</v>
      </c>
      <c r="G1474" t="s">
        <v>4354</v>
      </c>
      <c r="I1474" t="s">
        <v>4530</v>
      </c>
      <c r="J1474" t="s">
        <v>4418</v>
      </c>
    </row>
    <row r="1475" spans="1:10" x14ac:dyDescent="0.2">
      <c r="A1475" s="1" t="s">
        <v>898</v>
      </c>
      <c r="B1475" s="1" t="s">
        <v>3696</v>
      </c>
      <c r="C1475" s="1" t="str">
        <f>B1475&amp;" "&amp;F1475</f>
        <v xml:space="preserve">Whitcraft </v>
      </c>
      <c r="D1475" s="1" t="str">
        <f>Table5[[#This Row],[Column5]]&amp;" "&amp;Table5[[#This Row],[Column7]]&amp;" "</f>
        <v xml:space="preserve">Mr. Josh </v>
      </c>
      <c r="G1475" t="s">
        <v>4355</v>
      </c>
      <c r="I1475" t="s">
        <v>4804</v>
      </c>
    </row>
    <row r="1476" spans="1:10" x14ac:dyDescent="0.2">
      <c r="A1476" s="1" t="s">
        <v>897</v>
      </c>
      <c r="B1476" s="1" t="s">
        <v>3697</v>
      </c>
      <c r="C1476" s="1" t="str">
        <f>B1476&amp;" "&amp;F1476</f>
        <v xml:space="preserve">Salazar </v>
      </c>
      <c r="D1476" s="1" t="str">
        <f>Table5[[#This Row],[Column5]]&amp;" "&amp;Table5[[#This Row],[Column7]]&amp;" "</f>
        <v xml:space="preserve">Mr. Johann </v>
      </c>
      <c r="E1476" t="s">
        <v>4437</v>
      </c>
      <c r="G1476" t="s">
        <v>4355</v>
      </c>
      <c r="I1476" t="s">
        <v>5081</v>
      </c>
      <c r="J1476" t="s">
        <v>4437</v>
      </c>
    </row>
    <row r="1477" spans="1:10" x14ac:dyDescent="0.2">
      <c r="A1477" s="1" t="s">
        <v>896</v>
      </c>
      <c r="B1477" s="1" t="s">
        <v>3698</v>
      </c>
      <c r="C1477" s="1" t="str">
        <f>B1477&amp;" "&amp;F1477</f>
        <v xml:space="preserve">Todd </v>
      </c>
      <c r="D1477" s="1" t="str">
        <f>Table5[[#This Row],[Column5]]&amp;" "&amp;Table5[[#This Row],[Column7]]&amp;" "</f>
        <v xml:space="preserve">Ms. Robin </v>
      </c>
      <c r="E1477" t="s">
        <v>4375</v>
      </c>
      <c r="G1477" t="s">
        <v>4354</v>
      </c>
      <c r="I1477" t="s">
        <v>5082</v>
      </c>
      <c r="J1477" t="s">
        <v>4375</v>
      </c>
    </row>
    <row r="1478" spans="1:10" x14ac:dyDescent="0.2">
      <c r="A1478" s="1" t="s">
        <v>895</v>
      </c>
      <c r="B1478" s="1" t="s">
        <v>3699</v>
      </c>
      <c r="C1478" s="1" t="str">
        <f>B1478&amp;" "&amp;F1478</f>
        <v xml:space="preserve">Pond </v>
      </c>
      <c r="D1478" s="1" t="str">
        <f>Table5[[#This Row],[Column5]]&amp;" "&amp;Table5[[#This Row],[Column7]]&amp;" "</f>
        <v xml:space="preserve">Mr. Kyle </v>
      </c>
      <c r="E1478" t="s">
        <v>4449</v>
      </c>
      <c r="G1478" t="s">
        <v>4355</v>
      </c>
      <c r="I1478" t="s">
        <v>4273</v>
      </c>
      <c r="J1478" t="s">
        <v>4449</v>
      </c>
    </row>
    <row r="1479" spans="1:10" x14ac:dyDescent="0.2">
      <c r="A1479" s="1" t="s">
        <v>894</v>
      </c>
      <c r="B1479" s="1" t="s">
        <v>3700</v>
      </c>
      <c r="C1479" s="1" t="str">
        <f>B1479&amp;" "&amp;F1479</f>
        <v xml:space="preserve">Egan </v>
      </c>
      <c r="D1479" s="1" t="str">
        <f>Table5[[#This Row],[Column5]]&amp;" "&amp;Table5[[#This Row],[Column7]]&amp;" "</f>
        <v xml:space="preserve">Ms. Alison </v>
      </c>
      <c r="G1479" t="s">
        <v>4354</v>
      </c>
      <c r="I1479" t="s">
        <v>4742</v>
      </c>
    </row>
    <row r="1480" spans="1:10" x14ac:dyDescent="0.2">
      <c r="A1480" s="1" t="s">
        <v>893</v>
      </c>
      <c r="B1480" s="1" t="s">
        <v>3701</v>
      </c>
      <c r="C1480" s="1" t="str">
        <f>B1480&amp;" "&amp;F1480</f>
        <v xml:space="preserve">Bersani </v>
      </c>
      <c r="D1480" s="1" t="str">
        <f>Table5[[#This Row],[Column5]]&amp;" "&amp;Table5[[#This Row],[Column7]]&amp;" "</f>
        <v xml:space="preserve">Mr. Michael </v>
      </c>
      <c r="E1480" t="s">
        <v>4378</v>
      </c>
      <c r="G1480" t="s">
        <v>4355</v>
      </c>
      <c r="I1480" t="s">
        <v>4501</v>
      </c>
      <c r="J1480" t="s">
        <v>4378</v>
      </c>
    </row>
    <row r="1481" spans="1:10" x14ac:dyDescent="0.2">
      <c r="A1481" s="1" t="s">
        <v>892</v>
      </c>
      <c r="B1481" s="1" t="s">
        <v>3702</v>
      </c>
      <c r="C1481" s="1" t="str">
        <f>B1481&amp;" "&amp;F1481</f>
        <v xml:space="preserve">Creech </v>
      </c>
      <c r="D1481" s="1" t="str">
        <f>Table5[[#This Row],[Column5]]&amp;" "&amp;Table5[[#This Row],[Column7]]&amp;" "</f>
        <v xml:space="preserve">Mr. Byron </v>
      </c>
      <c r="E1481" t="s">
        <v>4437</v>
      </c>
      <c r="G1481" t="s">
        <v>4355</v>
      </c>
      <c r="I1481" t="s">
        <v>5083</v>
      </c>
      <c r="J1481" t="s">
        <v>4437</v>
      </c>
    </row>
    <row r="1482" spans="1:10" x14ac:dyDescent="0.2">
      <c r="A1482" s="1" t="s">
        <v>891</v>
      </c>
      <c r="B1482" s="1" t="s">
        <v>3703</v>
      </c>
      <c r="C1482" s="1" t="str">
        <f>B1482&amp;" "&amp;F1482</f>
        <v xml:space="preserve">Sudres </v>
      </c>
      <c r="D1482" s="1" t="str">
        <f>Table5[[#This Row],[Column5]]&amp;" "&amp;Table5[[#This Row],[Column7]]&amp;" "</f>
        <v xml:space="preserve">Ms. Carine </v>
      </c>
      <c r="E1482" t="s">
        <v>4437</v>
      </c>
      <c r="G1482" t="s">
        <v>4354</v>
      </c>
      <c r="I1482" t="s">
        <v>5084</v>
      </c>
      <c r="J1482" t="s">
        <v>4437</v>
      </c>
    </row>
    <row r="1483" spans="1:10" x14ac:dyDescent="0.2">
      <c r="A1483" s="1" t="s">
        <v>890</v>
      </c>
      <c r="B1483" s="1" t="s">
        <v>3704</v>
      </c>
      <c r="C1483" s="1" t="str">
        <f>B1483&amp;" "&amp;F1483</f>
        <v xml:space="preserve">Couture </v>
      </c>
      <c r="D1483" s="1" t="str">
        <f>Table5[[#This Row],[Column5]]&amp;" "&amp;Table5[[#This Row],[Column7]]&amp;" "</f>
        <v xml:space="preserve">Mr. Nathaniel </v>
      </c>
      <c r="G1483" t="s">
        <v>4355</v>
      </c>
      <c r="I1483" t="s">
        <v>4582</v>
      </c>
    </row>
    <row r="1484" spans="1:10" x14ac:dyDescent="0.2">
      <c r="A1484" s="1" t="s">
        <v>889</v>
      </c>
      <c r="B1484" s="1" t="s">
        <v>3599</v>
      </c>
      <c r="C1484" s="1" t="str">
        <f>B1484&amp;" "&amp;F1484</f>
        <v xml:space="preserve">Willard </v>
      </c>
      <c r="D1484" s="1" t="str">
        <f>Table5[[#This Row],[Column5]]&amp;" "&amp;Table5[[#This Row],[Column7]]&amp;" "</f>
        <v xml:space="preserve">Ms. Lindsay </v>
      </c>
      <c r="E1484" t="s">
        <v>4378</v>
      </c>
      <c r="G1484" t="s">
        <v>4354</v>
      </c>
      <c r="I1484" t="s">
        <v>2642</v>
      </c>
      <c r="J1484" t="s">
        <v>4378</v>
      </c>
    </row>
    <row r="1485" spans="1:10" x14ac:dyDescent="0.2">
      <c r="A1485" s="1" t="s">
        <v>888</v>
      </c>
      <c r="B1485" s="1" t="s">
        <v>3705</v>
      </c>
      <c r="C1485" s="1" t="str">
        <f>B1485&amp;" "&amp;F1485</f>
        <v xml:space="preserve">Patronick </v>
      </c>
      <c r="D1485" s="1" t="str">
        <f>Table5[[#This Row],[Column5]]&amp;" "&amp;Table5[[#This Row],[Column7]]&amp;" "</f>
        <v xml:space="preserve">Mr. Justin </v>
      </c>
      <c r="E1485" t="s">
        <v>4500</v>
      </c>
      <c r="G1485" t="s">
        <v>4355</v>
      </c>
      <c r="I1485" t="s">
        <v>4755</v>
      </c>
      <c r="J1485" t="s">
        <v>4500</v>
      </c>
    </row>
    <row r="1486" spans="1:10" x14ac:dyDescent="0.2">
      <c r="A1486" s="1" t="s">
        <v>887</v>
      </c>
      <c r="B1486" s="1" t="s">
        <v>3706</v>
      </c>
      <c r="C1486" s="1" t="str">
        <f>B1486&amp;" "&amp;F1486</f>
        <v xml:space="preserve">Depasquale </v>
      </c>
      <c r="D1486" s="1" t="str">
        <f>Table5[[#This Row],[Column5]]&amp;" "&amp;Table5[[#This Row],[Column7]]&amp;" "</f>
        <v xml:space="preserve">Ms. Casey </v>
      </c>
      <c r="G1486" t="s">
        <v>4354</v>
      </c>
      <c r="I1486" t="s">
        <v>3745</v>
      </c>
    </row>
    <row r="1487" spans="1:10" x14ac:dyDescent="0.2">
      <c r="A1487" s="1" t="s">
        <v>886</v>
      </c>
      <c r="B1487" s="1" t="s">
        <v>3707</v>
      </c>
      <c r="C1487" s="1" t="str">
        <f>B1487&amp;" "&amp;F1487</f>
        <v xml:space="preserve">Lavergne </v>
      </c>
      <c r="D1487" s="1" t="str">
        <f>Table5[[#This Row],[Column5]]&amp;" "&amp;Table5[[#This Row],[Column7]]&amp;" "</f>
        <v xml:space="preserve">Ms. Amanda </v>
      </c>
      <c r="E1487" t="s">
        <v>4412</v>
      </c>
      <c r="G1487" t="s">
        <v>4354</v>
      </c>
      <c r="I1487" t="s">
        <v>4467</v>
      </c>
      <c r="J1487" t="s">
        <v>4412</v>
      </c>
    </row>
    <row r="1488" spans="1:10" x14ac:dyDescent="0.2">
      <c r="A1488" s="1" t="s">
        <v>885</v>
      </c>
      <c r="B1488" s="1" t="s">
        <v>3708</v>
      </c>
      <c r="C1488" s="1" t="str">
        <f>B1488&amp;" "&amp;F1488</f>
        <v xml:space="preserve">Kawakami </v>
      </c>
      <c r="D1488" s="1" t="str">
        <f>Table5[[#This Row],[Column5]]&amp;" "&amp;Table5[[#This Row],[Column7]]&amp;" "</f>
        <v xml:space="preserve">Ms. Ayako </v>
      </c>
      <c r="E1488" t="s">
        <v>4366</v>
      </c>
      <c r="G1488" t="s">
        <v>4354</v>
      </c>
      <c r="I1488" t="s">
        <v>5085</v>
      </c>
      <c r="J1488" t="s">
        <v>4366</v>
      </c>
    </row>
    <row r="1489" spans="1:12" x14ac:dyDescent="0.2">
      <c r="A1489" s="1" t="s">
        <v>884</v>
      </c>
      <c r="B1489" s="1" t="s">
        <v>3709</v>
      </c>
      <c r="C1489" s="1" t="str">
        <f>B1489&amp;" "&amp;F1489</f>
        <v xml:space="preserve">Gonsalves </v>
      </c>
      <c r="D1489" s="1" t="str">
        <f>Table5[[#This Row],[Column5]]&amp;" "&amp;Table5[[#This Row],[Column7]]&amp;" "</f>
        <v xml:space="preserve">Ms. Emilee </v>
      </c>
      <c r="G1489" t="s">
        <v>4354</v>
      </c>
      <c r="I1489" t="s">
        <v>5086</v>
      </c>
    </row>
    <row r="1490" spans="1:12" x14ac:dyDescent="0.2">
      <c r="A1490" s="1" t="s">
        <v>883</v>
      </c>
      <c r="B1490" s="1" t="s">
        <v>3281</v>
      </c>
      <c r="C1490" s="1" t="str">
        <f>B1490&amp;" "&amp;F1490</f>
        <v xml:space="preserve">Peck </v>
      </c>
      <c r="D1490" s="1" t="str">
        <f>Table5[[#This Row],[Column5]]&amp;" "&amp;Table5[[#This Row],[Column7]]&amp;" "</f>
        <v xml:space="preserve">Mr. Stephen </v>
      </c>
      <c r="E1490" t="s">
        <v>4403</v>
      </c>
      <c r="G1490" t="s">
        <v>4355</v>
      </c>
      <c r="I1490" t="s">
        <v>4363</v>
      </c>
      <c r="J1490" t="s">
        <v>4403</v>
      </c>
    </row>
    <row r="1491" spans="1:12" x14ac:dyDescent="0.2">
      <c r="A1491" s="1" t="s">
        <v>882</v>
      </c>
      <c r="B1491" s="1" t="s">
        <v>3710</v>
      </c>
      <c r="C1491" s="1" t="str">
        <f>B1491&amp;" "&amp;F1491</f>
        <v xml:space="preserve">Aure </v>
      </c>
      <c r="D1491" s="1" t="str">
        <f>Table5[[#This Row],[Column5]]&amp;" "&amp;Table5[[#This Row],[Column7]]&amp;" "</f>
        <v xml:space="preserve">Ms. Annemarie </v>
      </c>
      <c r="E1491" t="s">
        <v>4437</v>
      </c>
      <c r="G1491" t="s">
        <v>4354</v>
      </c>
      <c r="I1491" t="s">
        <v>5087</v>
      </c>
      <c r="J1491" t="s">
        <v>4437</v>
      </c>
    </row>
    <row r="1492" spans="1:12" x14ac:dyDescent="0.2">
      <c r="A1492" s="1" t="s">
        <v>881</v>
      </c>
      <c r="B1492" s="1" t="s">
        <v>3711</v>
      </c>
      <c r="C1492" s="1" t="str">
        <f>B1492&amp;" "&amp;F1492</f>
        <v xml:space="preserve">Mattingly </v>
      </c>
      <c r="D1492" s="1" t="str">
        <f>Table5[[#This Row],[Column5]]&amp;" "&amp;Table5[[#This Row],[Column7]]&amp;" "</f>
        <v xml:space="preserve">Ms. Ashley </v>
      </c>
      <c r="E1492" t="s">
        <v>4500</v>
      </c>
      <c r="G1492" t="s">
        <v>4354</v>
      </c>
      <c r="I1492" t="s">
        <v>2677</v>
      </c>
      <c r="J1492" t="s">
        <v>4500</v>
      </c>
    </row>
    <row r="1493" spans="1:12" x14ac:dyDescent="0.2">
      <c r="A1493" s="1" t="s">
        <v>880</v>
      </c>
      <c r="B1493" s="1" t="s">
        <v>3712</v>
      </c>
      <c r="C1493" s="1" t="str">
        <f>B1493&amp;" "&amp;F1493</f>
        <v xml:space="preserve">Stelpflug </v>
      </c>
      <c r="D1493" s="1" t="str">
        <f>Table5[[#This Row],[Column5]]&amp;" "&amp;Table5[[#This Row],[Column7]]&amp;" "</f>
        <v xml:space="preserve">Ms. Leslie </v>
      </c>
      <c r="E1493" t="s">
        <v>4437</v>
      </c>
      <c r="G1493" t="s">
        <v>4354</v>
      </c>
      <c r="I1493" t="s">
        <v>4562</v>
      </c>
      <c r="J1493" t="s">
        <v>4437</v>
      </c>
    </row>
    <row r="1494" spans="1:12" x14ac:dyDescent="0.2">
      <c r="A1494" s="1" t="s">
        <v>879</v>
      </c>
      <c r="B1494" s="1" t="s">
        <v>4626</v>
      </c>
      <c r="C1494" s="1" t="str">
        <f>B1494&amp;" "&amp;F1494</f>
        <v>Sanchez Antognini</v>
      </c>
      <c r="D1494" s="1" t="str">
        <f>Table5[[#This Row],[Column5]]&amp;" "&amp;Table5[[#This Row],[Column7]]&amp;" "</f>
        <v xml:space="preserve">  </v>
      </c>
      <c r="E1494" t="s">
        <v>5089</v>
      </c>
      <c r="F1494" t="s">
        <v>5088</v>
      </c>
      <c r="H1494" t="s">
        <v>4355</v>
      </c>
      <c r="J1494" t="s">
        <v>5089</v>
      </c>
      <c r="K1494" t="s">
        <v>4395</v>
      </c>
      <c r="L1494" t="s">
        <v>4381</v>
      </c>
    </row>
    <row r="1495" spans="1:12" x14ac:dyDescent="0.2">
      <c r="A1495" s="1" t="s">
        <v>878</v>
      </c>
      <c r="B1495" s="1" t="s">
        <v>3713</v>
      </c>
      <c r="C1495" s="1" t="str">
        <f>B1495&amp;" "&amp;F1495</f>
        <v xml:space="preserve">Condon </v>
      </c>
      <c r="D1495" s="1" t="str">
        <f>Table5[[#This Row],[Column5]]&amp;" "&amp;Table5[[#This Row],[Column7]]&amp;" "</f>
        <v xml:space="preserve">Mr. Kieran </v>
      </c>
      <c r="G1495" t="s">
        <v>4355</v>
      </c>
      <c r="I1495" t="s">
        <v>5090</v>
      </c>
    </row>
    <row r="1496" spans="1:12" x14ac:dyDescent="0.2">
      <c r="A1496" s="1" t="s">
        <v>877</v>
      </c>
      <c r="B1496" s="1" t="s">
        <v>3714</v>
      </c>
      <c r="C1496" s="1" t="str">
        <f>B1496&amp;" "&amp;F1496</f>
        <v xml:space="preserve">Magato </v>
      </c>
      <c r="D1496" s="1" t="str">
        <f>Table5[[#This Row],[Column5]]&amp;" "&amp;Table5[[#This Row],[Column7]]&amp;" "</f>
        <v xml:space="preserve">Ms. Elizabeth </v>
      </c>
      <c r="E1496" t="s">
        <v>4437</v>
      </c>
      <c r="G1496" t="s">
        <v>4354</v>
      </c>
      <c r="I1496" t="s">
        <v>4480</v>
      </c>
      <c r="J1496" t="s">
        <v>4437</v>
      </c>
    </row>
    <row r="1497" spans="1:12" x14ac:dyDescent="0.2">
      <c r="A1497" s="1" t="s">
        <v>876</v>
      </c>
      <c r="B1497" s="1" t="s">
        <v>3715</v>
      </c>
      <c r="C1497" s="1" t="str">
        <f>B1497&amp;" "&amp;F1497</f>
        <v xml:space="preserve">Dombrowski </v>
      </c>
      <c r="D1497" s="1" t="str">
        <f>Table5[[#This Row],[Column5]]&amp;" "&amp;Table5[[#This Row],[Column7]]&amp;" "</f>
        <v xml:space="preserve">Mr. Zeke </v>
      </c>
      <c r="E1497" t="s">
        <v>4375</v>
      </c>
      <c r="G1497" t="s">
        <v>4355</v>
      </c>
      <c r="I1497" t="s">
        <v>5091</v>
      </c>
      <c r="J1497" t="s">
        <v>4375</v>
      </c>
    </row>
    <row r="1498" spans="1:12" x14ac:dyDescent="0.2">
      <c r="A1498" s="1" t="s">
        <v>875</v>
      </c>
      <c r="B1498" s="1" t="s">
        <v>3716</v>
      </c>
      <c r="C1498" s="1" t="str">
        <f>B1498&amp;" "&amp;F1498</f>
        <v xml:space="preserve">Ohara </v>
      </c>
      <c r="D1498" s="1" t="str">
        <f>Table5[[#This Row],[Column5]]&amp;" "&amp;Table5[[#This Row],[Column7]]&amp;" "</f>
        <v xml:space="preserve">Mr. Chip </v>
      </c>
      <c r="G1498" t="s">
        <v>4355</v>
      </c>
      <c r="I1498" t="s">
        <v>5092</v>
      </c>
    </row>
    <row r="1499" spans="1:12" x14ac:dyDescent="0.2">
      <c r="A1499" s="1" t="s">
        <v>874</v>
      </c>
      <c r="B1499" s="1" t="s">
        <v>5093</v>
      </c>
      <c r="C1499" s="1" t="str">
        <f>B1499&amp;" "&amp;F1499</f>
        <v>Cifuentes Fetiva</v>
      </c>
      <c r="D1499" s="1" t="str">
        <f>Table5[[#This Row],[Column5]]&amp;" "&amp;Table5[[#This Row],[Column7]]&amp;" "</f>
        <v xml:space="preserve">  </v>
      </c>
      <c r="E1499" t="s">
        <v>4639</v>
      </c>
      <c r="F1499" t="s">
        <v>5094</v>
      </c>
      <c r="H1499" t="s">
        <v>4355</v>
      </c>
      <c r="J1499" t="s">
        <v>4639</v>
      </c>
      <c r="K1499" t="s">
        <v>5095</v>
      </c>
      <c r="L1499" t="s">
        <v>4381</v>
      </c>
    </row>
    <row r="1500" spans="1:12" x14ac:dyDescent="0.2">
      <c r="A1500" s="1" t="s">
        <v>873</v>
      </c>
      <c r="B1500" s="1" t="s">
        <v>3717</v>
      </c>
      <c r="C1500" s="1" t="str">
        <f>B1500&amp;" "&amp;F1500</f>
        <v xml:space="preserve">Keno </v>
      </c>
      <c r="D1500" s="1" t="str">
        <f>Table5[[#This Row],[Column5]]&amp;" "&amp;Table5[[#This Row],[Column7]]&amp;" "</f>
        <v xml:space="preserve">Mr. Brian </v>
      </c>
      <c r="G1500" t="s">
        <v>4355</v>
      </c>
      <c r="I1500" t="s">
        <v>3913</v>
      </c>
    </row>
    <row r="1501" spans="1:12" x14ac:dyDescent="0.2">
      <c r="A1501" s="1" t="s">
        <v>872</v>
      </c>
      <c r="B1501" s="1" t="s">
        <v>3718</v>
      </c>
      <c r="C1501" s="1" t="str">
        <f>B1501&amp;" "&amp;F1501</f>
        <v xml:space="preserve">Bruce </v>
      </c>
      <c r="D1501" s="1" t="str">
        <f>Table5[[#This Row],[Column5]]&amp;" "&amp;Table5[[#This Row],[Column7]]&amp;" "</f>
        <v xml:space="preserve">Ms. Meghan </v>
      </c>
      <c r="G1501" t="s">
        <v>4354</v>
      </c>
      <c r="I1501" t="s">
        <v>4895</v>
      </c>
    </row>
    <row r="1502" spans="1:12" x14ac:dyDescent="0.2">
      <c r="A1502" s="1" t="s">
        <v>871</v>
      </c>
      <c r="B1502" s="1" t="s">
        <v>3719</v>
      </c>
      <c r="C1502" s="1" t="str">
        <f>B1502&amp;" "&amp;F1502</f>
        <v xml:space="preserve">Lorch </v>
      </c>
      <c r="D1502" s="1" t="str">
        <f>Table5[[#This Row],[Column5]]&amp;" "&amp;Table5[[#This Row],[Column7]]&amp;" "</f>
        <v xml:space="preserve">Ms. Meredith </v>
      </c>
      <c r="E1502" t="s">
        <v>4401</v>
      </c>
      <c r="G1502" t="s">
        <v>4354</v>
      </c>
      <c r="I1502" t="s">
        <v>4478</v>
      </c>
      <c r="J1502" t="s">
        <v>4401</v>
      </c>
    </row>
    <row r="1503" spans="1:12" x14ac:dyDescent="0.2">
      <c r="A1503" s="1" t="s">
        <v>870</v>
      </c>
      <c r="B1503" s="1" t="s">
        <v>3720</v>
      </c>
      <c r="C1503" s="1" t="str">
        <f>B1503&amp;" "&amp;F1503</f>
        <v xml:space="preserve">Sullivan </v>
      </c>
      <c r="D1503" s="1" t="str">
        <f>Table5[[#This Row],[Column5]]&amp;" "&amp;Table5[[#This Row],[Column7]]&amp;" "</f>
        <v xml:space="preserve">Mrs. Millicent </v>
      </c>
      <c r="E1503" t="s">
        <v>4403</v>
      </c>
      <c r="G1503" t="s">
        <v>4700</v>
      </c>
      <c r="I1503" t="s">
        <v>5096</v>
      </c>
      <c r="J1503" t="s">
        <v>4403</v>
      </c>
    </row>
    <row r="1504" spans="1:12" x14ac:dyDescent="0.2">
      <c r="A1504" s="1" t="s">
        <v>869</v>
      </c>
      <c r="B1504" s="1" t="s">
        <v>3721</v>
      </c>
      <c r="C1504" s="1" t="str">
        <f>B1504&amp;" "&amp;F1504</f>
        <v xml:space="preserve">Cave </v>
      </c>
      <c r="D1504" s="1" t="str">
        <f>Table5[[#This Row],[Column5]]&amp;" "&amp;Table5[[#This Row],[Column7]]&amp;" "</f>
        <v xml:space="preserve">Ms. Kathleen </v>
      </c>
      <c r="G1504" t="s">
        <v>4354</v>
      </c>
      <c r="I1504" t="s">
        <v>4775</v>
      </c>
    </row>
    <row r="1505" spans="1:10" x14ac:dyDescent="0.2">
      <c r="A1505" s="1" t="s">
        <v>868</v>
      </c>
      <c r="B1505" s="1" t="s">
        <v>3722</v>
      </c>
      <c r="C1505" s="1" t="str">
        <f>B1505&amp;" "&amp;F1505</f>
        <v xml:space="preserve">Gudenkauf </v>
      </c>
      <c r="D1505" s="1" t="str">
        <f>Table5[[#This Row],[Column5]]&amp;" "&amp;Table5[[#This Row],[Column7]]&amp;" "</f>
        <v xml:space="preserve">Ms. Kimberly </v>
      </c>
      <c r="E1505" t="s">
        <v>4449</v>
      </c>
      <c r="G1505" t="s">
        <v>4354</v>
      </c>
      <c r="I1505" t="s">
        <v>4617</v>
      </c>
      <c r="J1505" t="s">
        <v>4449</v>
      </c>
    </row>
    <row r="1506" spans="1:10" x14ac:dyDescent="0.2">
      <c r="A1506" s="1" t="s">
        <v>867</v>
      </c>
      <c r="B1506" s="1" t="s">
        <v>3215</v>
      </c>
      <c r="C1506" s="1" t="str">
        <f>B1506&amp;" "&amp;F1506</f>
        <v xml:space="preserve">Thomas </v>
      </c>
      <c r="D1506" s="1" t="str">
        <f>Table5[[#This Row],[Column5]]&amp;" "&amp;Table5[[#This Row],[Column7]]&amp;" "</f>
        <v xml:space="preserve">Mr. Justin </v>
      </c>
      <c r="E1506" t="s">
        <v>4385</v>
      </c>
      <c r="G1506" t="s">
        <v>4355</v>
      </c>
      <c r="I1506" t="s">
        <v>4755</v>
      </c>
      <c r="J1506" t="s">
        <v>4385</v>
      </c>
    </row>
    <row r="1507" spans="1:10" x14ac:dyDescent="0.2">
      <c r="A1507" s="1" t="s">
        <v>866</v>
      </c>
      <c r="B1507" s="1" t="s">
        <v>3723</v>
      </c>
      <c r="C1507" s="1" t="str">
        <f>B1507&amp;" "&amp;F1507</f>
        <v xml:space="preserve">Holley </v>
      </c>
      <c r="D1507" s="1" t="str">
        <f>Table5[[#This Row],[Column5]]&amp;" "&amp;Table5[[#This Row],[Column7]]&amp;" "</f>
        <v xml:space="preserve">Mr. Tristan </v>
      </c>
      <c r="E1507" t="s">
        <v>4464</v>
      </c>
      <c r="G1507" t="s">
        <v>4355</v>
      </c>
      <c r="I1507" t="s">
        <v>4906</v>
      </c>
      <c r="J1507" t="s">
        <v>4464</v>
      </c>
    </row>
    <row r="1508" spans="1:10" x14ac:dyDescent="0.2">
      <c r="A1508" s="1" t="s">
        <v>865</v>
      </c>
      <c r="B1508" s="1" t="s">
        <v>3724</v>
      </c>
      <c r="C1508" s="1" t="str">
        <f>B1508&amp;" "&amp;F1508</f>
        <v xml:space="preserve">Kemble </v>
      </c>
      <c r="D1508" s="1" t="str">
        <f>Table5[[#This Row],[Column5]]&amp;" "&amp;Table5[[#This Row],[Column7]]&amp;" "</f>
        <v xml:space="preserve">Ms. Traci </v>
      </c>
      <c r="E1508" t="s">
        <v>4437</v>
      </c>
      <c r="G1508" t="s">
        <v>4354</v>
      </c>
      <c r="I1508" t="s">
        <v>5097</v>
      </c>
      <c r="J1508" t="s">
        <v>4437</v>
      </c>
    </row>
    <row r="1509" spans="1:10" x14ac:dyDescent="0.2">
      <c r="A1509" s="1" t="s">
        <v>864</v>
      </c>
      <c r="B1509" s="1" t="s">
        <v>3725</v>
      </c>
      <c r="C1509" s="1" t="str">
        <f>B1509&amp;" "&amp;F1509</f>
        <v xml:space="preserve">Bentley </v>
      </c>
      <c r="D1509" s="1" t="str">
        <f>Table5[[#This Row],[Column5]]&amp;" "&amp;Table5[[#This Row],[Column7]]&amp;" "</f>
        <v xml:space="preserve">Mr. Justin </v>
      </c>
      <c r="E1509" t="s">
        <v>4474</v>
      </c>
      <c r="G1509" t="s">
        <v>4355</v>
      </c>
      <c r="I1509" t="s">
        <v>4755</v>
      </c>
      <c r="J1509" t="s">
        <v>4474</v>
      </c>
    </row>
    <row r="1510" spans="1:10" x14ac:dyDescent="0.2">
      <c r="A1510" s="1" t="s">
        <v>863</v>
      </c>
      <c r="B1510" s="1" t="s">
        <v>3144</v>
      </c>
      <c r="C1510" s="1" t="str">
        <f>B1510&amp;" "&amp;F1510</f>
        <v xml:space="preserve">Jones </v>
      </c>
      <c r="D1510" s="1" t="str">
        <f>Table5[[#This Row],[Column5]]&amp;" "&amp;Table5[[#This Row],[Column7]]&amp;" "</f>
        <v xml:space="preserve">Mr. Logan </v>
      </c>
      <c r="E1510" t="s">
        <v>4403</v>
      </c>
      <c r="G1510" t="s">
        <v>4355</v>
      </c>
      <c r="I1510" t="s">
        <v>5098</v>
      </c>
      <c r="J1510" t="s">
        <v>4403</v>
      </c>
    </row>
    <row r="1511" spans="1:10" x14ac:dyDescent="0.2">
      <c r="A1511" s="1" t="s">
        <v>862</v>
      </c>
      <c r="B1511" s="1" t="s">
        <v>2550</v>
      </c>
      <c r="C1511" s="1" t="str">
        <f>B1511&amp;" "&amp;F1511</f>
        <v xml:space="preserve">Tremblay </v>
      </c>
      <c r="D1511" s="1" t="str">
        <f>Table5[[#This Row],[Column5]]&amp;" "&amp;Table5[[#This Row],[Column7]]&amp;" "</f>
        <v xml:space="preserve">Mr. Sebastien </v>
      </c>
      <c r="G1511" t="s">
        <v>4355</v>
      </c>
      <c r="I1511" t="s">
        <v>4532</v>
      </c>
    </row>
    <row r="1512" spans="1:10" x14ac:dyDescent="0.2">
      <c r="A1512" s="1" t="s">
        <v>861</v>
      </c>
      <c r="B1512" s="1" t="s">
        <v>3726</v>
      </c>
      <c r="C1512" s="1" t="str">
        <f>B1512&amp;" "&amp;F1512</f>
        <v xml:space="preserve">Bellucci </v>
      </c>
      <c r="D1512" s="1" t="str">
        <f>Table5[[#This Row],[Column5]]&amp;" "&amp;Table5[[#This Row],[Column7]]&amp;" "</f>
        <v xml:space="preserve">Ms. Tiffany </v>
      </c>
      <c r="E1512" t="s">
        <v>4437</v>
      </c>
      <c r="G1512" t="s">
        <v>4354</v>
      </c>
      <c r="I1512" t="s">
        <v>4793</v>
      </c>
      <c r="J1512" t="s">
        <v>4437</v>
      </c>
    </row>
    <row r="1513" spans="1:10" x14ac:dyDescent="0.2">
      <c r="A1513" s="1" t="s">
        <v>860</v>
      </c>
      <c r="B1513" s="1" t="s">
        <v>3727</v>
      </c>
      <c r="C1513" s="1" t="str">
        <f>B1513&amp;" "&amp;F1513</f>
        <v xml:space="preserve">Collins </v>
      </c>
      <c r="D1513" s="1" t="str">
        <f>Table5[[#This Row],[Column5]]&amp;" "&amp;Table5[[#This Row],[Column7]]&amp;" "</f>
        <v xml:space="preserve">Mr. Matthew </v>
      </c>
      <c r="G1513" t="s">
        <v>4355</v>
      </c>
      <c r="I1513" t="s">
        <v>4356</v>
      </c>
    </row>
    <row r="1514" spans="1:10" x14ac:dyDescent="0.2">
      <c r="A1514" s="1" t="s">
        <v>859</v>
      </c>
      <c r="B1514" s="1" t="s">
        <v>3728</v>
      </c>
      <c r="C1514" s="1" t="str">
        <f>B1514&amp;" "&amp;F1514</f>
        <v xml:space="preserve">Gillman </v>
      </c>
      <c r="D1514" s="1" t="str">
        <f>Table5[[#This Row],[Column5]]&amp;" "&amp;Table5[[#This Row],[Column7]]&amp;" "</f>
        <v xml:space="preserve">Mr. Luke </v>
      </c>
      <c r="G1514" t="s">
        <v>4355</v>
      </c>
      <c r="I1514" t="s">
        <v>4575</v>
      </c>
    </row>
    <row r="1515" spans="1:10" x14ac:dyDescent="0.2">
      <c r="A1515" s="1" t="s">
        <v>858</v>
      </c>
      <c r="B1515" s="1" t="s">
        <v>3729</v>
      </c>
      <c r="C1515" s="1" t="str">
        <f>B1515&amp;" "&amp;F1515</f>
        <v xml:space="preserve">West </v>
      </c>
      <c r="D1515" s="1" t="str">
        <f>Table5[[#This Row],[Column5]]&amp;" "&amp;Table5[[#This Row],[Column7]]&amp;" "</f>
        <v xml:space="preserve">Ms. Leigh </v>
      </c>
      <c r="G1515" t="s">
        <v>4354</v>
      </c>
      <c r="I1515" t="s">
        <v>5099</v>
      </c>
    </row>
    <row r="1516" spans="1:10" x14ac:dyDescent="0.2">
      <c r="A1516" s="1" t="s">
        <v>857</v>
      </c>
      <c r="B1516" s="1" t="s">
        <v>3730</v>
      </c>
      <c r="C1516" s="1" t="str">
        <f>B1516&amp;" "&amp;F1516</f>
        <v xml:space="preserve">Chida </v>
      </c>
      <c r="D1516" s="1" t="str">
        <f>Table5[[#This Row],[Column5]]&amp;" "&amp;Table5[[#This Row],[Column7]]&amp;" "</f>
        <v xml:space="preserve">Mr. Yosuke </v>
      </c>
      <c r="G1516" t="s">
        <v>4355</v>
      </c>
      <c r="I1516" t="s">
        <v>5100</v>
      </c>
    </row>
    <row r="1517" spans="1:10" x14ac:dyDescent="0.2">
      <c r="A1517" s="1" t="s">
        <v>856</v>
      </c>
      <c r="B1517" s="1" t="s">
        <v>3731</v>
      </c>
      <c r="C1517" s="1" t="str">
        <f>B1517&amp;" "&amp;F1517</f>
        <v xml:space="preserve">Reisenauer </v>
      </c>
      <c r="D1517" s="1" t="str">
        <f>Table5[[#This Row],[Column5]]&amp;" "&amp;Table5[[#This Row],[Column7]]&amp;" "</f>
        <v xml:space="preserve">Mr. Matthew </v>
      </c>
      <c r="G1517" t="s">
        <v>4355</v>
      </c>
      <c r="I1517" t="s">
        <v>4356</v>
      </c>
    </row>
    <row r="1518" spans="1:10" x14ac:dyDescent="0.2">
      <c r="A1518" s="1" t="s">
        <v>855</v>
      </c>
      <c r="B1518" s="1" t="s">
        <v>3732</v>
      </c>
      <c r="C1518" s="1" t="str">
        <f>B1518&amp;" "&amp;F1518</f>
        <v xml:space="preserve">Rosenberg-Wohl </v>
      </c>
      <c r="D1518" s="1" t="str">
        <f>Table5[[#This Row],[Column5]]&amp;" "&amp;Table5[[#This Row],[Column7]]&amp;" "</f>
        <v xml:space="preserve">Mr. Jacob </v>
      </c>
      <c r="G1518" t="s">
        <v>4355</v>
      </c>
      <c r="I1518" t="s">
        <v>4049</v>
      </c>
    </row>
    <row r="1519" spans="1:10" x14ac:dyDescent="0.2">
      <c r="A1519" s="1" t="s">
        <v>854</v>
      </c>
      <c r="B1519" s="1" t="s">
        <v>3733</v>
      </c>
      <c r="C1519" s="1" t="str">
        <f>B1519&amp;" "&amp;F1519</f>
        <v xml:space="preserve">Theriault </v>
      </c>
      <c r="D1519" s="1" t="str">
        <f>Table5[[#This Row],[Column5]]&amp;" "&amp;Table5[[#This Row],[Column7]]&amp;" "</f>
        <v xml:space="preserve">Ms. Jodi </v>
      </c>
      <c r="G1519" t="s">
        <v>4354</v>
      </c>
      <c r="I1519" t="s">
        <v>5101</v>
      </c>
    </row>
    <row r="1520" spans="1:10" x14ac:dyDescent="0.2">
      <c r="A1520" s="1" t="s">
        <v>853</v>
      </c>
      <c r="B1520" s="1" t="s">
        <v>3734</v>
      </c>
      <c r="C1520" s="1" t="str">
        <f>B1520&amp;" "&amp;F1520</f>
        <v xml:space="preserve">Manuel </v>
      </c>
      <c r="D1520" s="1" t="str">
        <f>Table5[[#This Row],[Column5]]&amp;" "&amp;Table5[[#This Row],[Column7]]&amp;" "</f>
        <v xml:space="preserve">Ms. Lauren </v>
      </c>
      <c r="G1520" t="s">
        <v>4354</v>
      </c>
      <c r="I1520" t="s">
        <v>4682</v>
      </c>
    </row>
    <row r="1521" spans="1:10" x14ac:dyDescent="0.2">
      <c r="A1521" s="1" t="s">
        <v>852</v>
      </c>
      <c r="B1521" s="1" t="s">
        <v>3735</v>
      </c>
      <c r="C1521" s="1" t="str">
        <f>B1521&amp;" "&amp;F1521</f>
        <v xml:space="preserve">Demko </v>
      </c>
      <c r="D1521" s="1" t="str">
        <f>Table5[[#This Row],[Column5]]&amp;" "&amp;Table5[[#This Row],[Column7]]&amp;" "</f>
        <v xml:space="preserve">Ms. Misti </v>
      </c>
      <c r="E1521" t="s">
        <v>4385</v>
      </c>
      <c r="G1521" t="s">
        <v>4354</v>
      </c>
      <c r="I1521" t="s">
        <v>5102</v>
      </c>
      <c r="J1521" t="s">
        <v>4385</v>
      </c>
    </row>
    <row r="1522" spans="1:10" x14ac:dyDescent="0.2">
      <c r="A1522" s="1" t="s">
        <v>851</v>
      </c>
      <c r="B1522" s="1" t="s">
        <v>3736</v>
      </c>
      <c r="C1522" s="1" t="str">
        <f>B1522&amp;" "&amp;F1522</f>
        <v xml:space="preserve">Battaglia </v>
      </c>
      <c r="D1522" s="1" t="str">
        <f>Table5[[#This Row],[Column5]]&amp;" "&amp;Table5[[#This Row],[Column7]]&amp;" "</f>
        <v xml:space="preserve">Ms. Angela </v>
      </c>
      <c r="E1522" t="s">
        <v>4466</v>
      </c>
      <c r="G1522" t="s">
        <v>4354</v>
      </c>
      <c r="I1522" t="s">
        <v>4611</v>
      </c>
      <c r="J1522" t="s">
        <v>4466</v>
      </c>
    </row>
    <row r="1523" spans="1:10" x14ac:dyDescent="0.2">
      <c r="A1523" s="1" t="s">
        <v>850</v>
      </c>
      <c r="B1523" s="1" t="s">
        <v>3737</v>
      </c>
      <c r="C1523" s="1" t="str">
        <f>B1523&amp;" "&amp;F1523</f>
        <v xml:space="preserve">Follo </v>
      </c>
      <c r="D1523" s="1" t="str">
        <f>Table5[[#This Row],[Column5]]&amp;" "&amp;Table5[[#This Row],[Column7]]&amp;" "</f>
        <v xml:space="preserve">Mr. Jonathan </v>
      </c>
      <c r="E1523" t="s">
        <v>4398</v>
      </c>
      <c r="G1523" t="s">
        <v>4355</v>
      </c>
      <c r="I1523" t="s">
        <v>4740</v>
      </c>
      <c r="J1523" t="s">
        <v>4398</v>
      </c>
    </row>
    <row r="1524" spans="1:10" x14ac:dyDescent="0.2">
      <c r="A1524" s="1" t="s">
        <v>849</v>
      </c>
      <c r="B1524" s="1" t="s">
        <v>3738</v>
      </c>
      <c r="C1524" s="1" t="str">
        <f>B1524&amp;" "&amp;F1524</f>
        <v xml:space="preserve">Barana </v>
      </c>
      <c r="D1524" s="1" t="str">
        <f>Table5[[#This Row],[Column5]]&amp;" "&amp;Table5[[#This Row],[Column7]]&amp;" "</f>
        <v xml:space="preserve">Ms. Victoria </v>
      </c>
      <c r="G1524" t="s">
        <v>4354</v>
      </c>
      <c r="I1524" t="s">
        <v>4672</v>
      </c>
    </row>
    <row r="1525" spans="1:10" x14ac:dyDescent="0.2">
      <c r="A1525" s="1" t="s">
        <v>848</v>
      </c>
      <c r="B1525" s="1" t="s">
        <v>3739</v>
      </c>
      <c r="C1525" s="1" t="str">
        <f>B1525&amp;" "&amp;F1525</f>
        <v xml:space="preserve">Lysaght </v>
      </c>
      <c r="D1525" s="1" t="str">
        <f>Table5[[#This Row],[Column5]]&amp;" "&amp;Table5[[#This Row],[Column7]]&amp;" "</f>
        <v xml:space="preserve">Mr. Adrian </v>
      </c>
      <c r="E1525" t="s">
        <v>4364</v>
      </c>
      <c r="G1525" t="s">
        <v>4355</v>
      </c>
      <c r="I1525" t="s">
        <v>5080</v>
      </c>
      <c r="J1525" t="s">
        <v>4364</v>
      </c>
    </row>
    <row r="1526" spans="1:10" x14ac:dyDescent="0.2">
      <c r="A1526" s="1" t="s">
        <v>847</v>
      </c>
      <c r="B1526" s="1" t="s">
        <v>3740</v>
      </c>
      <c r="C1526" s="1" t="str">
        <f>B1526&amp;" "&amp;F1526</f>
        <v xml:space="preserve">Chalmers </v>
      </c>
      <c r="D1526" s="1" t="str">
        <f>Table5[[#This Row],[Column5]]&amp;" "&amp;Table5[[#This Row],[Column7]]&amp;" "</f>
        <v xml:space="preserve">Mr. Andrew </v>
      </c>
      <c r="G1526" t="s">
        <v>4355</v>
      </c>
      <c r="I1526" t="s">
        <v>3889</v>
      </c>
    </row>
    <row r="1527" spans="1:10" x14ac:dyDescent="0.2">
      <c r="A1527" s="1" t="s">
        <v>846</v>
      </c>
      <c r="B1527" s="1" t="s">
        <v>3193</v>
      </c>
      <c r="C1527" s="1" t="str">
        <f>B1527&amp;" "&amp;F1527</f>
        <v xml:space="preserve">Phillippi </v>
      </c>
      <c r="D1527" s="1" t="str">
        <f>Table5[[#This Row],[Column5]]&amp;" "&amp;Table5[[#This Row],[Column7]]&amp;" "</f>
        <v xml:space="preserve">Mr. Jason </v>
      </c>
      <c r="E1527" t="s">
        <v>4378</v>
      </c>
      <c r="G1527" t="s">
        <v>4355</v>
      </c>
      <c r="I1527" t="s">
        <v>4574</v>
      </c>
      <c r="J1527" t="s">
        <v>4378</v>
      </c>
    </row>
    <row r="1528" spans="1:10" x14ac:dyDescent="0.2">
      <c r="A1528" s="1" t="s">
        <v>845</v>
      </c>
      <c r="B1528" s="1" t="s">
        <v>3741</v>
      </c>
      <c r="C1528" s="1" t="str">
        <f>B1528&amp;" "&amp;F1528</f>
        <v xml:space="preserve">MacPherson </v>
      </c>
      <c r="D1528" s="1" t="str">
        <f>Table5[[#This Row],[Column5]]&amp;" "&amp;Table5[[#This Row],[Column7]]&amp;" "</f>
        <v xml:space="preserve">Ms. Rachel </v>
      </c>
      <c r="G1528" t="s">
        <v>4354</v>
      </c>
      <c r="I1528" t="s">
        <v>4691</v>
      </c>
    </row>
    <row r="1529" spans="1:10" x14ac:dyDescent="0.2">
      <c r="A1529" s="1" t="s">
        <v>844</v>
      </c>
      <c r="B1529" s="1" t="s">
        <v>3742</v>
      </c>
      <c r="C1529" s="1" t="str">
        <f>B1529&amp;" "&amp;F1529</f>
        <v xml:space="preserve">Delfidio </v>
      </c>
      <c r="D1529" s="1" t="str">
        <f>Table5[[#This Row],[Column5]]&amp;" "&amp;Table5[[#This Row],[Column7]]&amp;" "</f>
        <v xml:space="preserve">Ms. Susan </v>
      </c>
      <c r="G1529" t="s">
        <v>4354</v>
      </c>
      <c r="I1529" t="s">
        <v>5103</v>
      </c>
    </row>
    <row r="1530" spans="1:10" x14ac:dyDescent="0.2">
      <c r="A1530" s="1" t="s">
        <v>843</v>
      </c>
      <c r="B1530" s="1" t="s">
        <v>3743</v>
      </c>
      <c r="C1530" s="1" t="str">
        <f>B1530&amp;" "&amp;F1530</f>
        <v xml:space="preserve">Cummings </v>
      </c>
      <c r="D1530" s="1" t="str">
        <f>Table5[[#This Row],[Column5]]&amp;" "&amp;Table5[[#This Row],[Column7]]&amp;" "</f>
        <v xml:space="preserve">Mr. Cameron </v>
      </c>
      <c r="E1530" t="s">
        <v>4375</v>
      </c>
      <c r="G1530" t="s">
        <v>4355</v>
      </c>
      <c r="I1530" t="s">
        <v>4423</v>
      </c>
      <c r="J1530" t="s">
        <v>4375</v>
      </c>
    </row>
    <row r="1531" spans="1:10" x14ac:dyDescent="0.2">
      <c r="A1531" s="1" t="s">
        <v>842</v>
      </c>
      <c r="B1531" s="1" t="s">
        <v>3744</v>
      </c>
      <c r="C1531" s="1" t="str">
        <f>B1531&amp;" "&amp;F1531</f>
        <v xml:space="preserve">Schroegel </v>
      </c>
      <c r="D1531" s="1" t="str">
        <f>Table5[[#This Row],[Column5]]&amp;" "&amp;Table5[[#This Row],[Column7]]&amp;" "</f>
        <v xml:space="preserve">Ms. Claudia </v>
      </c>
      <c r="E1531" t="s">
        <v>4378</v>
      </c>
      <c r="G1531" t="s">
        <v>4354</v>
      </c>
      <c r="I1531" t="s">
        <v>4920</v>
      </c>
      <c r="J1531" t="s">
        <v>4378</v>
      </c>
    </row>
    <row r="1532" spans="1:10" x14ac:dyDescent="0.2">
      <c r="A1532" s="1" t="s">
        <v>841</v>
      </c>
      <c r="B1532" s="1" t="s">
        <v>2671</v>
      </c>
      <c r="C1532" s="1" t="str">
        <f>B1532&amp;" "&amp;F1532</f>
        <v xml:space="preserve">Williams </v>
      </c>
      <c r="D1532" s="1" t="str">
        <f>Table5[[#This Row],[Column5]]&amp;" "&amp;Table5[[#This Row],[Column7]]&amp;" "</f>
        <v xml:space="preserve">Ms. Kate </v>
      </c>
      <c r="G1532" t="s">
        <v>4354</v>
      </c>
      <c r="I1532" t="s">
        <v>4442</v>
      </c>
    </row>
    <row r="1533" spans="1:10" x14ac:dyDescent="0.2">
      <c r="A1533" s="1" t="s">
        <v>840</v>
      </c>
      <c r="B1533" s="1" t="s">
        <v>3745</v>
      </c>
      <c r="C1533" s="1" t="str">
        <f>B1533&amp;" "&amp;F1533</f>
        <v xml:space="preserve">Casey </v>
      </c>
      <c r="D1533" s="1" t="str">
        <f>Table5[[#This Row],[Column5]]&amp;" "&amp;Table5[[#This Row],[Column7]]&amp;" "</f>
        <v xml:space="preserve">Ms. Nicole </v>
      </c>
      <c r="E1533" t="s">
        <v>4375</v>
      </c>
      <c r="G1533" t="s">
        <v>4354</v>
      </c>
      <c r="I1533" t="s">
        <v>4386</v>
      </c>
      <c r="J1533" t="s">
        <v>4375</v>
      </c>
    </row>
    <row r="1534" spans="1:10" x14ac:dyDescent="0.2">
      <c r="A1534" s="1" t="s">
        <v>839</v>
      </c>
      <c r="B1534" s="1" t="s">
        <v>3746</v>
      </c>
      <c r="C1534" s="1" t="str">
        <f>B1534&amp;" "&amp;F1534</f>
        <v xml:space="preserve">Randall </v>
      </c>
      <c r="D1534" s="1" t="str">
        <f>Table5[[#This Row],[Column5]]&amp;" "&amp;Table5[[#This Row],[Column7]]&amp;" "</f>
        <v xml:space="preserve">Mr. Jack </v>
      </c>
      <c r="G1534" t="s">
        <v>4355</v>
      </c>
      <c r="I1534" t="s">
        <v>4536</v>
      </c>
    </row>
    <row r="1535" spans="1:10" x14ac:dyDescent="0.2">
      <c r="A1535" s="1" t="s">
        <v>838</v>
      </c>
      <c r="B1535" s="1" t="s">
        <v>3747</v>
      </c>
      <c r="C1535" s="1" t="str">
        <f>B1535&amp;" "&amp;F1535</f>
        <v xml:space="preserve">Doyon </v>
      </c>
      <c r="D1535" s="1" t="str">
        <f>Table5[[#This Row],[Column5]]&amp;" "&amp;Table5[[#This Row],[Column7]]&amp;" "</f>
        <v xml:space="preserve">Mr. Gregory </v>
      </c>
      <c r="G1535" t="s">
        <v>4355</v>
      </c>
      <c r="I1535" t="s">
        <v>4654</v>
      </c>
    </row>
    <row r="1536" spans="1:10" x14ac:dyDescent="0.2">
      <c r="A1536" s="1" t="s">
        <v>837</v>
      </c>
      <c r="B1536" s="1" t="s">
        <v>3748</v>
      </c>
      <c r="C1536" s="1" t="str">
        <f>B1536&amp;" "&amp;F1536</f>
        <v xml:space="preserve">Sankey </v>
      </c>
      <c r="D1536" s="1" t="str">
        <f>Table5[[#This Row],[Column5]]&amp;" "&amp;Table5[[#This Row],[Column7]]&amp;" "</f>
        <v xml:space="preserve">Ms. Rebecca </v>
      </c>
      <c r="G1536" t="s">
        <v>4354</v>
      </c>
      <c r="I1536" t="s">
        <v>4447</v>
      </c>
    </row>
    <row r="1537" spans="1:11" x14ac:dyDescent="0.2">
      <c r="A1537" s="1" t="s">
        <v>836</v>
      </c>
      <c r="B1537" s="1" t="s">
        <v>3749</v>
      </c>
      <c r="C1537" s="1" t="str">
        <f>B1537&amp;" "&amp;F1537</f>
        <v xml:space="preserve">Stilgenbauer </v>
      </c>
      <c r="D1537" s="1" t="str">
        <f>Table5[[#This Row],[Column5]]&amp;" "&amp;Table5[[#This Row],[Column7]]&amp;" "</f>
        <v xml:space="preserve">Mr. Adam </v>
      </c>
      <c r="G1537" t="s">
        <v>4355</v>
      </c>
      <c r="I1537" t="s">
        <v>4390</v>
      </c>
    </row>
    <row r="1538" spans="1:11" x14ac:dyDescent="0.2">
      <c r="A1538" s="1" t="s">
        <v>835</v>
      </c>
      <c r="B1538" s="1" t="s">
        <v>3750</v>
      </c>
      <c r="C1538" s="1" t="str">
        <f>B1538&amp;" "&amp;F1538</f>
        <v xml:space="preserve">Jaskiewicz </v>
      </c>
      <c r="D1538" s="1" t="str">
        <f>Table5[[#This Row],[Column5]]&amp;" "&amp;Table5[[#This Row],[Column7]]&amp;" "</f>
        <v xml:space="preserve">Mr. Ryan </v>
      </c>
      <c r="G1538" t="s">
        <v>4355</v>
      </c>
      <c r="I1538" t="s">
        <v>2847</v>
      </c>
    </row>
    <row r="1539" spans="1:11" x14ac:dyDescent="0.2">
      <c r="A1539" s="1" t="s">
        <v>834</v>
      </c>
      <c r="B1539" s="1" t="s">
        <v>3751</v>
      </c>
      <c r="C1539" s="1" t="str">
        <f>B1539&amp;" "&amp;F1539</f>
        <v xml:space="preserve">Deppen </v>
      </c>
      <c r="D1539" s="1" t="str">
        <f>Table5[[#This Row],[Column5]]&amp;" "&amp;Table5[[#This Row],[Column7]]&amp;" "</f>
        <v xml:space="preserve">Ms. Jackie </v>
      </c>
      <c r="E1539" t="s">
        <v>4491</v>
      </c>
      <c r="G1539" t="s">
        <v>4354</v>
      </c>
      <c r="I1539" t="s">
        <v>5041</v>
      </c>
      <c r="J1539" t="s">
        <v>4491</v>
      </c>
    </row>
    <row r="1540" spans="1:11" x14ac:dyDescent="0.2">
      <c r="A1540" s="1" t="s">
        <v>833</v>
      </c>
      <c r="B1540" s="1" t="s">
        <v>3752</v>
      </c>
      <c r="C1540" s="1" t="str">
        <f>B1540&amp;" "&amp;F1540</f>
        <v xml:space="preserve">Hine </v>
      </c>
      <c r="D1540" s="1" t="str">
        <f>Table5[[#This Row],[Column5]]&amp;" "&amp;Table5[[#This Row],[Column7]]&amp;" "</f>
        <v xml:space="preserve">Mr. Chris </v>
      </c>
      <c r="G1540" t="s">
        <v>4355</v>
      </c>
      <c r="I1540" t="s">
        <v>4554</v>
      </c>
    </row>
    <row r="1541" spans="1:11" x14ac:dyDescent="0.2">
      <c r="A1541" s="1" t="s">
        <v>832</v>
      </c>
      <c r="B1541" s="1" t="s">
        <v>3753</v>
      </c>
      <c r="C1541" s="1" t="str">
        <f>B1541&amp;" "&amp;F1541</f>
        <v xml:space="preserve">Mathews </v>
      </c>
      <c r="D1541" s="1" t="str">
        <f>Table5[[#This Row],[Column5]]&amp;" "&amp;Table5[[#This Row],[Column7]]&amp;" "</f>
        <v xml:space="preserve">Mr. Tyler </v>
      </c>
      <c r="E1541" t="s">
        <v>4385</v>
      </c>
      <c r="G1541" t="s">
        <v>4355</v>
      </c>
      <c r="I1541" t="s">
        <v>4525</v>
      </c>
      <c r="J1541" t="s">
        <v>4385</v>
      </c>
    </row>
    <row r="1542" spans="1:11" x14ac:dyDescent="0.2">
      <c r="A1542" s="1" t="s">
        <v>831</v>
      </c>
      <c r="B1542" s="1" t="s">
        <v>3754</v>
      </c>
      <c r="C1542" s="1" t="str">
        <f>B1542&amp;" "&amp;F1542</f>
        <v xml:space="preserve">Yabu </v>
      </c>
      <c r="D1542" s="1" t="str">
        <f>Table5[[#This Row],[Column5]]&amp;" "&amp;Table5[[#This Row],[Column7]]&amp;" "</f>
        <v xml:space="preserve">Ms. Yoshie </v>
      </c>
      <c r="G1542" t="s">
        <v>4354</v>
      </c>
      <c r="I1542" t="s">
        <v>5104</v>
      </c>
    </row>
    <row r="1543" spans="1:11" x14ac:dyDescent="0.2">
      <c r="A1543" s="1" t="s">
        <v>830</v>
      </c>
      <c r="B1543" s="1" t="s">
        <v>3755</v>
      </c>
      <c r="C1543" s="1" t="str">
        <f>B1543&amp;" "&amp;F1543</f>
        <v xml:space="preserve">Strang </v>
      </c>
      <c r="D1543" s="1" t="str">
        <f>Table5[[#This Row],[Column5]]&amp;" "&amp;Table5[[#This Row],[Column7]]&amp;" "</f>
        <v xml:space="preserve">Ms. Lauren </v>
      </c>
      <c r="E1543" t="s">
        <v>4437</v>
      </c>
      <c r="G1543" t="s">
        <v>4354</v>
      </c>
      <c r="I1543" t="s">
        <v>4682</v>
      </c>
      <c r="J1543" t="s">
        <v>4437</v>
      </c>
    </row>
    <row r="1544" spans="1:11" x14ac:dyDescent="0.2">
      <c r="A1544" s="1" t="s">
        <v>829</v>
      </c>
      <c r="B1544" s="1" t="s">
        <v>3756</v>
      </c>
      <c r="C1544" s="1" t="str">
        <f>B1544&amp;" "&amp;F1544</f>
        <v xml:space="preserve">Frank </v>
      </c>
      <c r="D1544" s="1" t="str">
        <f>Table5[[#This Row],[Column5]]&amp;" "&amp;Table5[[#This Row],[Column7]]&amp;" "</f>
        <v xml:space="preserve">Mr. Mason </v>
      </c>
      <c r="E1544" t="s">
        <v>4398</v>
      </c>
      <c r="G1544" t="s">
        <v>4355</v>
      </c>
      <c r="I1544" t="s">
        <v>2935</v>
      </c>
      <c r="J1544" t="s">
        <v>4398</v>
      </c>
    </row>
    <row r="1545" spans="1:11" x14ac:dyDescent="0.2">
      <c r="A1545" s="1" t="s">
        <v>828</v>
      </c>
      <c r="B1545" s="1" t="s">
        <v>3757</v>
      </c>
      <c r="C1545" s="1" t="str">
        <f>B1545&amp;" "&amp;F1545</f>
        <v xml:space="preserve">Shanley </v>
      </c>
      <c r="D1545" s="1" t="str">
        <f>Table5[[#This Row],[Column5]]&amp;" "&amp;Table5[[#This Row],[Column7]]&amp;" "</f>
        <v xml:space="preserve">Mr. Ryan </v>
      </c>
      <c r="G1545" t="s">
        <v>4355</v>
      </c>
      <c r="I1545" t="s">
        <v>2847</v>
      </c>
    </row>
    <row r="1546" spans="1:11" x14ac:dyDescent="0.2">
      <c r="A1546" s="1" t="s">
        <v>827</v>
      </c>
      <c r="B1546" s="1" t="s">
        <v>5105</v>
      </c>
      <c r="C1546" s="1" t="str">
        <f>B1546&amp;" "&amp;F1546</f>
        <v>Mancebo Garcia</v>
      </c>
      <c r="D1546" s="1" t="str">
        <f>Table5[[#This Row],[Column5]]&amp;" "&amp;Table5[[#This Row],[Column7]]&amp;" "</f>
        <v xml:space="preserve">  </v>
      </c>
      <c r="E1546" t="s">
        <v>5072</v>
      </c>
      <c r="F1546" t="s">
        <v>2413</v>
      </c>
      <c r="H1546" t="s">
        <v>4355</v>
      </c>
      <c r="J1546" t="s">
        <v>5072</v>
      </c>
    </row>
    <row r="1547" spans="1:11" x14ac:dyDescent="0.2">
      <c r="A1547" s="1" t="s">
        <v>826</v>
      </c>
      <c r="B1547" s="1" t="s">
        <v>3758</v>
      </c>
      <c r="C1547" s="1" t="str">
        <f>B1547&amp;" "&amp;F1547</f>
        <v xml:space="preserve">Keehan </v>
      </c>
      <c r="D1547" s="1" t="str">
        <f>Table5[[#This Row],[Column5]]&amp;" "&amp;Table5[[#This Row],[Column7]]&amp;" "</f>
        <v xml:space="preserve">Mr. Jake </v>
      </c>
      <c r="G1547" t="s">
        <v>4355</v>
      </c>
      <c r="I1547" t="s">
        <v>5106</v>
      </c>
    </row>
    <row r="1548" spans="1:11" x14ac:dyDescent="0.2">
      <c r="A1548" s="1" t="s">
        <v>825</v>
      </c>
      <c r="B1548" s="1" t="s">
        <v>3759</v>
      </c>
      <c r="C1548" s="1" t="str">
        <f>B1548&amp;" "&amp;F1548</f>
        <v xml:space="preserve">Mahaney </v>
      </c>
      <c r="D1548" s="1" t="str">
        <f>Table5[[#This Row],[Column5]]&amp;" "&amp;Table5[[#This Row],[Column7]]&amp;" "</f>
        <v xml:space="preserve">Ms. Sarah </v>
      </c>
      <c r="E1548" t="s">
        <v>4418</v>
      </c>
      <c r="G1548" t="s">
        <v>4354</v>
      </c>
      <c r="I1548" t="s">
        <v>4530</v>
      </c>
      <c r="J1548" t="s">
        <v>4418</v>
      </c>
    </row>
    <row r="1549" spans="1:11" x14ac:dyDescent="0.2">
      <c r="A1549" s="1" t="s">
        <v>824</v>
      </c>
      <c r="B1549" s="1" t="s">
        <v>3760</v>
      </c>
      <c r="C1549" s="1" t="str">
        <f>B1549&amp;" "&amp;F1549</f>
        <v xml:space="preserve">Nolan </v>
      </c>
      <c r="D1549" s="1" t="str">
        <f>Table5[[#This Row],[Column5]]&amp;" "&amp;Table5[[#This Row],[Column7]]&amp;" "</f>
        <v xml:space="preserve">Ms. Alison </v>
      </c>
      <c r="E1549" t="s">
        <v>4401</v>
      </c>
      <c r="G1549" t="s">
        <v>4354</v>
      </c>
      <c r="I1549" t="s">
        <v>4742</v>
      </c>
      <c r="J1549" t="s">
        <v>4401</v>
      </c>
    </row>
    <row r="1550" spans="1:11" x14ac:dyDescent="0.2">
      <c r="A1550" s="1" t="s">
        <v>823</v>
      </c>
      <c r="B1550" s="1" t="s">
        <v>3761</v>
      </c>
      <c r="C1550" s="1" t="str">
        <f>B1550&amp;" "&amp;F1550</f>
        <v xml:space="preserve">Sobrino </v>
      </c>
      <c r="D1550" s="1" t="str">
        <f>Table5[[#This Row],[Column5]]&amp;" "&amp;Table5[[#This Row],[Column7]]&amp;" "</f>
        <v xml:space="preserve">Ms. Karen </v>
      </c>
      <c r="E1550" t="s">
        <v>4378</v>
      </c>
      <c r="G1550" t="s">
        <v>4354</v>
      </c>
      <c r="I1550" t="s">
        <v>4708</v>
      </c>
      <c r="J1550" t="s">
        <v>4378</v>
      </c>
    </row>
    <row r="1551" spans="1:11" x14ac:dyDescent="0.2">
      <c r="A1551" s="1" t="s">
        <v>822</v>
      </c>
      <c r="B1551" s="1" t="s">
        <v>3762</v>
      </c>
      <c r="C1551" s="1" t="str">
        <f>B1551&amp;" "&amp;F1551</f>
        <v xml:space="preserve">Gennaro </v>
      </c>
      <c r="D1551" s="1" t="str">
        <f>Table5[[#This Row],[Column5]]&amp;" "&amp;Table5[[#This Row],[Column7]]&amp;" "</f>
        <v xml:space="preserve">Mr. Thomas </v>
      </c>
      <c r="E1551" t="s">
        <v>4364</v>
      </c>
      <c r="G1551" t="s">
        <v>4355</v>
      </c>
      <c r="I1551" t="s">
        <v>3215</v>
      </c>
      <c r="J1551" t="s">
        <v>4364</v>
      </c>
      <c r="K1551" t="s">
        <v>4806</v>
      </c>
    </row>
    <row r="1552" spans="1:11" x14ac:dyDescent="0.2">
      <c r="A1552" s="1" t="s">
        <v>821</v>
      </c>
      <c r="B1552" s="1" t="s">
        <v>3763</v>
      </c>
      <c r="C1552" s="1" t="str">
        <f>B1552&amp;" "&amp;F1552</f>
        <v xml:space="preserve">Mayer </v>
      </c>
      <c r="D1552" s="1" t="str">
        <f>Table5[[#This Row],[Column5]]&amp;" "&amp;Table5[[#This Row],[Column7]]&amp;" "</f>
        <v xml:space="preserve">Ms. Stephanie </v>
      </c>
      <c r="E1552" t="s">
        <v>4393</v>
      </c>
      <c r="G1552" t="s">
        <v>4354</v>
      </c>
      <c r="I1552" t="s">
        <v>4392</v>
      </c>
      <c r="J1552" t="s">
        <v>4393</v>
      </c>
    </row>
    <row r="1553" spans="1:11" x14ac:dyDescent="0.2">
      <c r="A1553" s="1" t="s">
        <v>820</v>
      </c>
      <c r="B1553" s="1" t="s">
        <v>3764</v>
      </c>
      <c r="C1553" s="1" t="str">
        <f>B1553&amp;" "&amp;F1553</f>
        <v xml:space="preserve">Becker </v>
      </c>
      <c r="D1553" s="1" t="str">
        <f>Table5[[#This Row],[Column5]]&amp;" "&amp;Table5[[#This Row],[Column7]]&amp;" "</f>
        <v xml:space="preserve">Mr. Ezra </v>
      </c>
      <c r="G1553" t="s">
        <v>4355</v>
      </c>
      <c r="I1553" t="s">
        <v>5107</v>
      </c>
    </row>
    <row r="1554" spans="1:11" x14ac:dyDescent="0.2">
      <c r="A1554" s="1" t="s">
        <v>819</v>
      </c>
      <c r="B1554" s="1" t="s">
        <v>3519</v>
      </c>
      <c r="C1554" s="1" t="str">
        <f>B1554&amp;" "&amp;F1554</f>
        <v xml:space="preserve">Moore </v>
      </c>
      <c r="D1554" s="1" t="str">
        <f>Table5[[#This Row],[Column5]]&amp;" "&amp;Table5[[#This Row],[Column7]]&amp;" "</f>
        <v xml:space="preserve">Mr. Jim </v>
      </c>
      <c r="G1554" t="s">
        <v>4355</v>
      </c>
      <c r="I1554" t="s">
        <v>4690</v>
      </c>
    </row>
    <row r="1555" spans="1:11" x14ac:dyDescent="0.2">
      <c r="A1555" s="1" t="s">
        <v>818</v>
      </c>
      <c r="B1555" s="1" t="s">
        <v>3765</v>
      </c>
      <c r="C1555" s="1" t="str">
        <f>B1555&amp;" "&amp;F1555</f>
        <v xml:space="preserve">Platt </v>
      </c>
      <c r="D1555" s="1" t="str">
        <f>Table5[[#This Row],[Column5]]&amp;" "&amp;Table5[[#This Row],[Column7]]&amp;" "</f>
        <v xml:space="preserve">Mr. Ari </v>
      </c>
      <c r="E1555" t="s">
        <v>4401</v>
      </c>
      <c r="G1555" t="s">
        <v>4355</v>
      </c>
      <c r="I1555" t="s">
        <v>4420</v>
      </c>
      <c r="J1555" t="s">
        <v>4401</v>
      </c>
    </row>
    <row r="1556" spans="1:11" x14ac:dyDescent="0.2">
      <c r="A1556" s="1" t="s">
        <v>817</v>
      </c>
      <c r="B1556" s="1" t="s">
        <v>3766</v>
      </c>
      <c r="C1556" s="1" t="str">
        <f>B1556&amp;" "&amp;F1556</f>
        <v xml:space="preserve">Brodeur </v>
      </c>
      <c r="D1556" s="1" t="str">
        <f>Table5[[#This Row],[Column5]]&amp;" "&amp;Table5[[#This Row],[Column7]]&amp;" "</f>
        <v xml:space="preserve">Ms. Fanny </v>
      </c>
      <c r="G1556" t="s">
        <v>4354</v>
      </c>
      <c r="I1556" t="s">
        <v>5108</v>
      </c>
    </row>
    <row r="1557" spans="1:11" x14ac:dyDescent="0.2">
      <c r="A1557" s="1" t="s">
        <v>816</v>
      </c>
      <c r="B1557" s="1" t="s">
        <v>3003</v>
      </c>
      <c r="C1557" s="1" t="str">
        <f>B1557&amp;" "&amp;F1557</f>
        <v>Knight Pech</v>
      </c>
      <c r="D1557" s="1" t="str">
        <f>Table5[[#This Row],[Column5]]&amp;" "&amp;Table5[[#This Row],[Column7]]&amp;" "</f>
        <v xml:space="preserve">  </v>
      </c>
      <c r="E1557" t="s">
        <v>4534</v>
      </c>
      <c r="F1557" t="s">
        <v>5109</v>
      </c>
      <c r="H1557" t="s">
        <v>4354</v>
      </c>
      <c r="J1557" t="s">
        <v>4534</v>
      </c>
    </row>
    <row r="1558" spans="1:11" x14ac:dyDescent="0.2">
      <c r="A1558" s="1" t="s">
        <v>815</v>
      </c>
      <c r="B1558" s="1" t="s">
        <v>3375</v>
      </c>
      <c r="C1558" s="1" t="str">
        <f>B1558&amp;" "&amp;F1558</f>
        <v xml:space="preserve">Richter </v>
      </c>
      <c r="D1558" s="1" t="str">
        <f>Table5[[#This Row],[Column5]]&amp;" "&amp;Table5[[#This Row],[Column7]]&amp;" "</f>
        <v xml:space="preserve">Mr. Peter </v>
      </c>
      <c r="E1558" t="s">
        <v>4393</v>
      </c>
      <c r="G1558" t="s">
        <v>4355</v>
      </c>
      <c r="I1558" t="s">
        <v>4565</v>
      </c>
      <c r="J1558" t="s">
        <v>4393</v>
      </c>
      <c r="K1558" t="s">
        <v>4381</v>
      </c>
    </row>
    <row r="1559" spans="1:11" x14ac:dyDescent="0.2">
      <c r="A1559" s="1" t="s">
        <v>814</v>
      </c>
      <c r="B1559" s="1" t="s">
        <v>3767</v>
      </c>
      <c r="C1559" s="1" t="str">
        <f>B1559&amp;" "&amp;F1559</f>
        <v xml:space="preserve">Jubinski </v>
      </c>
      <c r="D1559" s="1" t="str">
        <f>Table5[[#This Row],[Column5]]&amp;" "&amp;Table5[[#This Row],[Column7]]&amp;" "</f>
        <v xml:space="preserve">Ms. Catherine </v>
      </c>
      <c r="E1559" t="s">
        <v>4437</v>
      </c>
      <c r="G1559" t="s">
        <v>4354</v>
      </c>
      <c r="I1559" t="s">
        <v>5110</v>
      </c>
      <c r="J1559" t="s">
        <v>4437</v>
      </c>
    </row>
    <row r="1560" spans="1:11" x14ac:dyDescent="0.2">
      <c r="A1560" s="1" t="s">
        <v>813</v>
      </c>
      <c r="B1560" s="1" t="s">
        <v>3768</v>
      </c>
      <c r="C1560" s="1" t="str">
        <f>B1560&amp;" "&amp;F1560</f>
        <v xml:space="preserve">Wall </v>
      </c>
      <c r="D1560" s="1" t="str">
        <f>Table5[[#This Row],[Column5]]&amp;" "&amp;Table5[[#This Row],[Column7]]&amp;" "</f>
        <v xml:space="preserve">Ms. Kelly </v>
      </c>
      <c r="E1560" t="s">
        <v>4437</v>
      </c>
      <c r="G1560" t="s">
        <v>4354</v>
      </c>
      <c r="I1560" t="s">
        <v>2813</v>
      </c>
      <c r="J1560" t="s">
        <v>4437</v>
      </c>
    </row>
    <row r="1561" spans="1:11" x14ac:dyDescent="0.2">
      <c r="A1561" s="1" t="s">
        <v>812</v>
      </c>
      <c r="B1561" s="1" t="s">
        <v>3769</v>
      </c>
      <c r="C1561" s="1" t="str">
        <f>B1561&amp;" "&amp;F1561</f>
        <v xml:space="preserve">McKay </v>
      </c>
      <c r="D1561" s="1" t="str">
        <f>Table5[[#This Row],[Column5]]&amp;" "&amp;Table5[[#This Row],[Column7]]&amp;" "</f>
        <v xml:space="preserve">Ms. Janel </v>
      </c>
      <c r="E1561" t="s">
        <v>4366</v>
      </c>
      <c r="G1561" t="s">
        <v>4354</v>
      </c>
      <c r="I1561" t="s">
        <v>5111</v>
      </c>
      <c r="J1561" t="s">
        <v>4366</v>
      </c>
    </row>
    <row r="1562" spans="1:11" x14ac:dyDescent="0.2">
      <c r="A1562" s="1" t="s">
        <v>811</v>
      </c>
      <c r="B1562" s="1" t="s">
        <v>3770</v>
      </c>
      <c r="C1562" s="1" t="str">
        <f>B1562&amp;" "&amp;F1562</f>
        <v xml:space="preserve">Oh </v>
      </c>
      <c r="D1562" s="1" t="str">
        <f>Table5[[#This Row],[Column5]]&amp;" "&amp;Table5[[#This Row],[Column7]]&amp;" "</f>
        <v xml:space="preserve">Ms. Yann </v>
      </c>
      <c r="E1562" t="s">
        <v>5113</v>
      </c>
      <c r="G1562" t="s">
        <v>4354</v>
      </c>
      <c r="I1562" t="s">
        <v>5112</v>
      </c>
      <c r="J1562" t="s">
        <v>5113</v>
      </c>
    </row>
    <row r="1563" spans="1:11" x14ac:dyDescent="0.2">
      <c r="A1563" s="1" t="s">
        <v>810</v>
      </c>
      <c r="B1563" s="1" t="s">
        <v>3771</v>
      </c>
      <c r="C1563" s="1" t="str">
        <f>B1563&amp;" "&amp;F1563</f>
        <v xml:space="preserve">Kessell </v>
      </c>
      <c r="D1563" s="1" t="str">
        <f>Table5[[#This Row],[Column5]]&amp;" "&amp;Table5[[#This Row],[Column7]]&amp;" "</f>
        <v xml:space="preserve">Mr. Zachary </v>
      </c>
      <c r="E1563" t="s">
        <v>4364</v>
      </c>
      <c r="G1563" t="s">
        <v>4355</v>
      </c>
      <c r="I1563" t="s">
        <v>4643</v>
      </c>
      <c r="J1563" t="s">
        <v>4364</v>
      </c>
    </row>
    <row r="1564" spans="1:11" x14ac:dyDescent="0.2">
      <c r="A1564" s="1" t="s">
        <v>809</v>
      </c>
      <c r="B1564" s="1" t="s">
        <v>5114</v>
      </c>
      <c r="C1564" s="1" t="str">
        <f>B1564&amp;" "&amp;F1564</f>
        <v>Hidalgo Zambrano</v>
      </c>
      <c r="D1564" s="1" t="str">
        <f>Table5[[#This Row],[Column5]]&amp;" "&amp;Table5[[#This Row],[Column7]]&amp;" "</f>
        <v xml:space="preserve">  </v>
      </c>
      <c r="E1564" t="s">
        <v>4540</v>
      </c>
      <c r="F1564" t="s">
        <v>5115</v>
      </c>
      <c r="H1564" t="s">
        <v>4355</v>
      </c>
      <c r="J1564" t="s">
        <v>4540</v>
      </c>
      <c r="K1564" t="s">
        <v>4381</v>
      </c>
    </row>
    <row r="1565" spans="1:11" x14ac:dyDescent="0.2">
      <c r="A1565" s="1" t="s">
        <v>808</v>
      </c>
      <c r="B1565" s="1" t="s">
        <v>3772</v>
      </c>
      <c r="C1565" s="1" t="str">
        <f>B1565&amp;" "&amp;F1565</f>
        <v xml:space="preserve">Caprario </v>
      </c>
      <c r="D1565" s="1" t="str">
        <f>Table5[[#This Row],[Column5]]&amp;" "&amp;Table5[[#This Row],[Column7]]&amp;" "</f>
        <v xml:space="preserve">Mr. Nicholas </v>
      </c>
      <c r="E1565" t="s">
        <v>4364</v>
      </c>
      <c r="G1565" t="s">
        <v>4355</v>
      </c>
      <c r="I1565" t="s">
        <v>4452</v>
      </c>
      <c r="J1565" t="s">
        <v>4364</v>
      </c>
    </row>
    <row r="1566" spans="1:11" x14ac:dyDescent="0.2">
      <c r="A1566" s="1" t="s">
        <v>807</v>
      </c>
      <c r="B1566" s="1" t="s">
        <v>2847</v>
      </c>
      <c r="C1566" s="1" t="str">
        <f>B1566&amp;" "&amp;F1566</f>
        <v xml:space="preserve">Ryan </v>
      </c>
      <c r="D1566" s="1" t="str">
        <f>Table5[[#This Row],[Column5]]&amp;" "&amp;Table5[[#This Row],[Column7]]&amp;" "</f>
        <v xml:space="preserve">Mr. Paul </v>
      </c>
      <c r="G1566" t="s">
        <v>4355</v>
      </c>
      <c r="I1566" t="s">
        <v>3389</v>
      </c>
    </row>
    <row r="1567" spans="1:11" x14ac:dyDescent="0.2">
      <c r="A1567" s="1" t="s">
        <v>806</v>
      </c>
      <c r="B1567" s="1" t="s">
        <v>3200</v>
      </c>
      <c r="C1567" s="1" t="str">
        <f>B1567&amp;" "&amp;F1567</f>
        <v xml:space="preserve">Hoffman </v>
      </c>
      <c r="D1567" s="1" t="str">
        <f>Table5[[#This Row],[Column5]]&amp;" "&amp;Table5[[#This Row],[Column7]]&amp;" "</f>
        <v xml:space="preserve">Mr. Michael </v>
      </c>
      <c r="E1567" t="s">
        <v>4357</v>
      </c>
      <c r="G1567" t="s">
        <v>4355</v>
      </c>
      <c r="I1567" t="s">
        <v>4501</v>
      </c>
      <c r="J1567" t="s">
        <v>4357</v>
      </c>
    </row>
    <row r="1568" spans="1:11" x14ac:dyDescent="0.2">
      <c r="A1568" s="1" t="s">
        <v>805</v>
      </c>
      <c r="B1568" s="1" t="s">
        <v>3773</v>
      </c>
      <c r="C1568" s="1" t="str">
        <f>B1568&amp;" "&amp;F1568</f>
        <v xml:space="preserve">Wong </v>
      </c>
      <c r="D1568" s="1" t="str">
        <f>Table5[[#This Row],[Column5]]&amp;" "&amp;Table5[[#This Row],[Column7]]&amp;" "</f>
        <v xml:space="preserve">Ms. Marina </v>
      </c>
      <c r="G1568" t="s">
        <v>4354</v>
      </c>
      <c r="I1568" t="s">
        <v>5116</v>
      </c>
    </row>
    <row r="1569" spans="1:10" x14ac:dyDescent="0.2">
      <c r="A1569" s="1" t="s">
        <v>804</v>
      </c>
      <c r="B1569" s="1" t="s">
        <v>3774</v>
      </c>
      <c r="C1569" s="1" t="str">
        <f>B1569&amp;" "&amp;F1569</f>
        <v xml:space="preserve">Lea </v>
      </c>
      <c r="D1569" s="1" t="str">
        <f>Table5[[#This Row],[Column5]]&amp;" "&amp;Table5[[#This Row],[Column7]]&amp;" "</f>
        <v xml:space="preserve">Ms. Caroline </v>
      </c>
      <c r="G1569" t="s">
        <v>4354</v>
      </c>
      <c r="I1569" t="s">
        <v>4633</v>
      </c>
    </row>
    <row r="1570" spans="1:10" x14ac:dyDescent="0.2">
      <c r="A1570" s="1" t="s">
        <v>803</v>
      </c>
      <c r="B1570" s="1" t="s">
        <v>2889</v>
      </c>
      <c r="C1570" s="1" t="str">
        <f>B1570&amp;" "&amp;F1570</f>
        <v xml:space="preserve">Patterson </v>
      </c>
      <c r="D1570" s="1" t="str">
        <f>Table5[[#This Row],[Column5]]&amp;" "&amp;Table5[[#This Row],[Column7]]&amp;" "</f>
        <v xml:space="preserve">Mr. Ross </v>
      </c>
      <c r="E1570" t="s">
        <v>4474</v>
      </c>
      <c r="G1570" t="s">
        <v>4355</v>
      </c>
      <c r="I1570" t="s">
        <v>5117</v>
      </c>
      <c r="J1570" t="s">
        <v>4474</v>
      </c>
    </row>
    <row r="1571" spans="1:10" x14ac:dyDescent="0.2">
      <c r="A1571" s="1" t="s">
        <v>802</v>
      </c>
      <c r="B1571" s="1" t="s">
        <v>3775</v>
      </c>
      <c r="C1571" s="1" t="str">
        <f>B1571&amp;" "&amp;F1571</f>
        <v xml:space="preserve">Quigley </v>
      </c>
      <c r="D1571" s="1" t="str">
        <f>Table5[[#This Row],[Column5]]&amp;" "&amp;Table5[[#This Row],[Column7]]&amp;" "</f>
        <v xml:space="preserve">Ms. Aoife </v>
      </c>
      <c r="G1571" t="s">
        <v>4354</v>
      </c>
      <c r="I1571" t="s">
        <v>5118</v>
      </c>
    </row>
    <row r="1572" spans="1:10" x14ac:dyDescent="0.2">
      <c r="A1572" s="1" t="s">
        <v>801</v>
      </c>
      <c r="B1572" s="1" t="s">
        <v>3776</v>
      </c>
      <c r="C1572" s="1" t="str">
        <f>B1572&amp;" "&amp;F1572</f>
        <v xml:space="preserve">Korir </v>
      </c>
      <c r="D1572" s="1" t="str">
        <f>Table5[[#This Row],[Column5]]&amp;" "&amp;Table5[[#This Row],[Column7]]&amp;" "</f>
        <v xml:space="preserve">Mr. Wesley </v>
      </c>
      <c r="G1572" t="s">
        <v>4355</v>
      </c>
      <c r="I1572" t="s">
        <v>4929</v>
      </c>
    </row>
    <row r="1573" spans="1:10" x14ac:dyDescent="0.2">
      <c r="A1573" s="1" t="s">
        <v>800</v>
      </c>
      <c r="B1573" s="1" t="s">
        <v>3777</v>
      </c>
      <c r="C1573" s="1" t="str">
        <f>B1573&amp;" "&amp;F1573</f>
        <v xml:space="preserve">Downs </v>
      </c>
      <c r="D1573" s="1" t="str">
        <f>Table5[[#This Row],[Column5]]&amp;" "&amp;Table5[[#This Row],[Column7]]&amp;" "</f>
        <v xml:space="preserve">Ms. Rebecca </v>
      </c>
      <c r="E1573" t="s">
        <v>4466</v>
      </c>
      <c r="G1573" t="s">
        <v>4354</v>
      </c>
      <c r="I1573" t="s">
        <v>4447</v>
      </c>
      <c r="J1573" t="s">
        <v>4466</v>
      </c>
    </row>
    <row r="1574" spans="1:10" x14ac:dyDescent="0.2">
      <c r="A1574" s="1" t="s">
        <v>799</v>
      </c>
      <c r="B1574" s="1" t="s">
        <v>2838</v>
      </c>
      <c r="C1574" s="1" t="str">
        <f>B1574&amp;" "&amp;F1574</f>
        <v xml:space="preserve">Young </v>
      </c>
      <c r="D1574" s="1" t="str">
        <f>Table5[[#This Row],[Column5]]&amp;" "&amp;Table5[[#This Row],[Column7]]&amp;" "</f>
        <v xml:space="preserve">Mr. Barry </v>
      </c>
      <c r="E1574" t="s">
        <v>4464</v>
      </c>
      <c r="G1574" t="s">
        <v>4355</v>
      </c>
      <c r="I1574" t="s">
        <v>3049</v>
      </c>
      <c r="J1574" t="s">
        <v>4464</v>
      </c>
    </row>
    <row r="1575" spans="1:10" x14ac:dyDescent="0.2">
      <c r="A1575" s="1" t="s">
        <v>798</v>
      </c>
      <c r="B1575" s="1" t="s">
        <v>3778</v>
      </c>
      <c r="C1575" s="1" t="str">
        <f>B1575&amp;" "&amp;F1575</f>
        <v xml:space="preserve">Zywek </v>
      </c>
      <c r="D1575" s="1" t="str">
        <f>Table5[[#This Row],[Column5]]&amp;" "&amp;Table5[[#This Row],[Column7]]&amp;" "</f>
        <v xml:space="preserve">Mr. Maciej </v>
      </c>
      <c r="G1575" t="s">
        <v>4355</v>
      </c>
      <c r="I1575" t="s">
        <v>5119</v>
      </c>
    </row>
    <row r="1576" spans="1:10" x14ac:dyDescent="0.2">
      <c r="A1576" s="1" t="s">
        <v>797</v>
      </c>
      <c r="B1576" s="1" t="s">
        <v>3779</v>
      </c>
      <c r="C1576" s="1" t="str">
        <f>B1576&amp;" "&amp;F1576</f>
        <v xml:space="preserve">Faulkner </v>
      </c>
      <c r="D1576" s="1" t="str">
        <f>Table5[[#This Row],[Column5]]&amp;" "&amp;Table5[[#This Row],[Column7]]&amp;" "</f>
        <v xml:space="preserve">Mr. Jerry </v>
      </c>
      <c r="E1576" t="s">
        <v>4398</v>
      </c>
      <c r="G1576" t="s">
        <v>4355</v>
      </c>
      <c r="I1576" t="s">
        <v>5120</v>
      </c>
      <c r="J1576" t="s">
        <v>4398</v>
      </c>
    </row>
    <row r="1577" spans="1:10" x14ac:dyDescent="0.2">
      <c r="A1577" s="1" t="s">
        <v>796</v>
      </c>
      <c r="B1577" s="1" t="s">
        <v>3780</v>
      </c>
      <c r="C1577" s="1" t="str">
        <f>B1577&amp;" "&amp;F1577</f>
        <v xml:space="preserve">Erspamer </v>
      </c>
      <c r="D1577" s="1" t="str">
        <f>Table5[[#This Row],[Column5]]&amp;" "&amp;Table5[[#This Row],[Column7]]&amp;" "</f>
        <v xml:space="preserve">Mr. Eric </v>
      </c>
      <c r="E1577" t="s">
        <v>4378</v>
      </c>
      <c r="G1577" t="s">
        <v>4355</v>
      </c>
      <c r="I1577" t="s">
        <v>4387</v>
      </c>
      <c r="J1577" t="s">
        <v>4378</v>
      </c>
    </row>
    <row r="1578" spans="1:10" x14ac:dyDescent="0.2">
      <c r="A1578" s="1" t="s">
        <v>795</v>
      </c>
      <c r="B1578" s="1" t="s">
        <v>2904</v>
      </c>
      <c r="C1578" s="1" t="str">
        <f>B1578&amp;" "&amp;F1578</f>
        <v xml:space="preserve">Campbell </v>
      </c>
      <c r="D1578" s="1" t="str">
        <f>Table5[[#This Row],[Column5]]&amp;" "&amp;Table5[[#This Row],[Column7]]&amp;" "</f>
        <v xml:space="preserve">Ms. Cathi </v>
      </c>
      <c r="G1578" t="s">
        <v>4354</v>
      </c>
      <c r="I1578" t="s">
        <v>5121</v>
      </c>
    </row>
    <row r="1579" spans="1:10" x14ac:dyDescent="0.2">
      <c r="A1579" s="1" t="s">
        <v>794</v>
      </c>
      <c r="B1579" s="1" t="s">
        <v>3781</v>
      </c>
      <c r="C1579" s="1" t="str">
        <f>B1579&amp;" "&amp;F1579</f>
        <v xml:space="preserve">Addison </v>
      </c>
      <c r="D1579" s="1" t="str">
        <f>Table5[[#This Row],[Column5]]&amp;" "&amp;Table5[[#This Row],[Column7]]&amp;" "</f>
        <v xml:space="preserve">Mr. Alex </v>
      </c>
      <c r="E1579" t="s">
        <v>4403</v>
      </c>
      <c r="G1579" t="s">
        <v>4355</v>
      </c>
      <c r="I1579" t="s">
        <v>4415</v>
      </c>
      <c r="J1579" t="s">
        <v>4403</v>
      </c>
    </row>
    <row r="1580" spans="1:10" x14ac:dyDescent="0.2">
      <c r="A1580" s="1" t="s">
        <v>793</v>
      </c>
      <c r="B1580" s="1" t="s">
        <v>3782</v>
      </c>
      <c r="C1580" s="1" t="str">
        <f>B1580&amp;" "&amp;F1580</f>
        <v xml:space="preserve">Wu </v>
      </c>
      <c r="D1580" s="1" t="str">
        <f>Table5[[#This Row],[Column5]]&amp;" "&amp;Table5[[#This Row],[Column7]]&amp;" "</f>
        <v xml:space="preserve">Mr. Liang </v>
      </c>
      <c r="G1580" t="s">
        <v>4355</v>
      </c>
      <c r="I1580" t="s">
        <v>5122</v>
      </c>
    </row>
    <row r="1581" spans="1:10" x14ac:dyDescent="0.2">
      <c r="A1581" s="1" t="s">
        <v>792</v>
      </c>
      <c r="B1581" s="1" t="s">
        <v>2997</v>
      </c>
      <c r="C1581" s="1" t="str">
        <f>B1581&amp;" "&amp;F1581</f>
        <v xml:space="preserve">Millett </v>
      </c>
      <c r="D1581" s="1" t="str">
        <f>Table5[[#This Row],[Column5]]&amp;" "&amp;Table5[[#This Row],[Column7]]&amp;" "</f>
        <v xml:space="preserve">Ms. Lexy </v>
      </c>
      <c r="G1581" t="s">
        <v>4354</v>
      </c>
      <c r="I1581" t="s">
        <v>5123</v>
      </c>
    </row>
    <row r="1582" spans="1:10" x14ac:dyDescent="0.2">
      <c r="A1582" s="1" t="s">
        <v>791</v>
      </c>
      <c r="B1582" s="1" t="s">
        <v>3783</v>
      </c>
      <c r="C1582" s="1" t="str">
        <f>B1582&amp;" "&amp;F1582</f>
        <v xml:space="preserve">Bosl </v>
      </c>
      <c r="D1582" s="1" t="str">
        <f>Table5[[#This Row],[Column5]]&amp;" "&amp;Table5[[#This Row],[Column7]]&amp;" "</f>
        <v xml:space="preserve">Mr. Michael </v>
      </c>
      <c r="G1582" t="s">
        <v>4355</v>
      </c>
      <c r="I1582" t="s">
        <v>4501</v>
      </c>
    </row>
    <row r="1583" spans="1:10" x14ac:dyDescent="0.2">
      <c r="A1583" s="1" t="s">
        <v>790</v>
      </c>
      <c r="B1583" s="1" t="s">
        <v>3784</v>
      </c>
      <c r="C1583" s="1" t="str">
        <f>B1583&amp;" "&amp;F1583</f>
        <v xml:space="preserve">Goldberg </v>
      </c>
      <c r="D1583" s="1" t="str">
        <f>Table5[[#This Row],[Column5]]&amp;" "&amp;Table5[[#This Row],[Column7]]&amp;" "</f>
        <v xml:space="preserve">Mr. Samuel </v>
      </c>
      <c r="E1583" t="s">
        <v>4412</v>
      </c>
      <c r="G1583" t="s">
        <v>4355</v>
      </c>
      <c r="I1583" t="s">
        <v>4505</v>
      </c>
      <c r="J1583" t="s">
        <v>4412</v>
      </c>
    </row>
    <row r="1584" spans="1:10" x14ac:dyDescent="0.2">
      <c r="A1584" s="1" t="s">
        <v>789</v>
      </c>
      <c r="B1584" s="1" t="s">
        <v>2709</v>
      </c>
      <c r="C1584" s="1" t="str">
        <f>B1584&amp;" "&amp;F1584</f>
        <v xml:space="preserve">Kelley </v>
      </c>
      <c r="D1584" s="1" t="str">
        <f>Table5[[#This Row],[Column5]]&amp;" "&amp;Table5[[#This Row],[Column7]]&amp;" "</f>
        <v xml:space="preserve">Mr. Spencer </v>
      </c>
      <c r="E1584" t="s">
        <v>4378</v>
      </c>
      <c r="G1584" t="s">
        <v>4355</v>
      </c>
      <c r="I1584" t="s">
        <v>2706</v>
      </c>
      <c r="J1584" t="s">
        <v>4378</v>
      </c>
    </row>
    <row r="1585" spans="1:10" x14ac:dyDescent="0.2">
      <c r="A1585" s="1" t="s">
        <v>788</v>
      </c>
      <c r="B1585" s="1" t="s">
        <v>3785</v>
      </c>
      <c r="C1585" s="1" t="str">
        <f>B1585&amp;" "&amp;F1585</f>
        <v xml:space="preserve">Johnston </v>
      </c>
      <c r="D1585" s="1" t="str">
        <f>Table5[[#This Row],[Column5]]&amp;" "&amp;Table5[[#This Row],[Column7]]&amp;" "</f>
        <v xml:space="preserve">Mrs. Rochelle </v>
      </c>
      <c r="G1585" t="s">
        <v>4700</v>
      </c>
      <c r="I1585" t="s">
        <v>5124</v>
      </c>
    </row>
    <row r="1586" spans="1:10" x14ac:dyDescent="0.2">
      <c r="A1586" s="1" t="s">
        <v>787</v>
      </c>
      <c r="B1586" s="1" t="s">
        <v>3786</v>
      </c>
      <c r="C1586" s="1" t="str">
        <f>B1586&amp;" "&amp;F1586</f>
        <v xml:space="preserve">Keating </v>
      </c>
      <c r="D1586" s="1" t="str">
        <f>Table5[[#This Row],[Column5]]&amp;" "&amp;Table5[[#This Row],[Column7]]&amp;" "</f>
        <v xml:space="preserve">Ms. Paula </v>
      </c>
      <c r="G1586" t="s">
        <v>4354</v>
      </c>
      <c r="I1586" t="s">
        <v>5125</v>
      </c>
    </row>
    <row r="1587" spans="1:10" x14ac:dyDescent="0.2">
      <c r="A1587" s="1" t="s">
        <v>786</v>
      </c>
      <c r="B1587" s="1" t="s">
        <v>3787</v>
      </c>
      <c r="C1587" s="1" t="str">
        <f>B1587&amp;" "&amp;F1587</f>
        <v xml:space="preserve">Duhon </v>
      </c>
      <c r="D1587" s="1" t="str">
        <f>Table5[[#This Row],[Column5]]&amp;" "&amp;Table5[[#This Row],[Column7]]&amp;" "</f>
        <v xml:space="preserve">Mrs. Madeline </v>
      </c>
      <c r="E1587" t="s">
        <v>4542</v>
      </c>
      <c r="G1587" t="s">
        <v>4700</v>
      </c>
      <c r="I1587" t="s">
        <v>5126</v>
      </c>
      <c r="J1587" t="s">
        <v>4542</v>
      </c>
    </row>
    <row r="1588" spans="1:10" x14ac:dyDescent="0.2">
      <c r="A1588" s="1" t="s">
        <v>785</v>
      </c>
      <c r="B1588" s="1" t="s">
        <v>3788</v>
      </c>
      <c r="C1588" s="1" t="str">
        <f>B1588&amp;" "&amp;F1588</f>
        <v xml:space="preserve">Briseno </v>
      </c>
      <c r="D1588" s="1" t="str">
        <f>Table5[[#This Row],[Column5]]&amp;" "&amp;Table5[[#This Row],[Column7]]&amp;" "</f>
        <v xml:space="preserve">Ms. Maria </v>
      </c>
      <c r="E1588" t="s">
        <v>5127</v>
      </c>
      <c r="G1588" t="s">
        <v>4354</v>
      </c>
      <c r="I1588" t="s">
        <v>4739</v>
      </c>
      <c r="J1588" t="s">
        <v>5127</v>
      </c>
    </row>
    <row r="1589" spans="1:10" x14ac:dyDescent="0.2">
      <c r="A1589" s="1" t="s">
        <v>784</v>
      </c>
      <c r="B1589" s="1" t="s">
        <v>3789</v>
      </c>
      <c r="C1589" s="1" t="str">
        <f>B1589&amp;" "&amp;F1589</f>
        <v xml:space="preserve">Besse </v>
      </c>
      <c r="D1589" s="1" t="str">
        <f>Table5[[#This Row],[Column5]]&amp;" "&amp;Table5[[#This Row],[Column7]]&amp;" "</f>
        <v xml:space="preserve">Mr. Arthur </v>
      </c>
      <c r="E1589" t="s">
        <v>4375</v>
      </c>
      <c r="G1589" t="s">
        <v>4355</v>
      </c>
      <c r="I1589" t="s">
        <v>5128</v>
      </c>
      <c r="J1589" t="s">
        <v>4375</v>
      </c>
    </row>
    <row r="1590" spans="1:10" x14ac:dyDescent="0.2">
      <c r="A1590" s="1" t="s">
        <v>783</v>
      </c>
      <c r="B1590" s="1" t="s">
        <v>3790</v>
      </c>
      <c r="C1590" s="1" t="str">
        <f>B1590&amp;" "&amp;F1590</f>
        <v xml:space="preserve">Shillings </v>
      </c>
      <c r="D1590" s="1" t="str">
        <f>Table5[[#This Row],[Column5]]&amp;" "&amp;Table5[[#This Row],[Column7]]&amp;" "</f>
        <v xml:space="preserve">Mr. Joseph </v>
      </c>
      <c r="E1590" t="s">
        <v>4364</v>
      </c>
      <c r="G1590" t="s">
        <v>4355</v>
      </c>
      <c r="I1590" t="s">
        <v>4717</v>
      </c>
      <c r="J1590" t="s">
        <v>4364</v>
      </c>
    </row>
    <row r="1591" spans="1:10" x14ac:dyDescent="0.2">
      <c r="A1591" s="1" t="s">
        <v>782</v>
      </c>
      <c r="B1591" s="1" t="s">
        <v>3791</v>
      </c>
      <c r="C1591" s="1" t="str">
        <f>B1591&amp;" "&amp;F1591</f>
        <v xml:space="preserve">Tate </v>
      </c>
      <c r="D1591" s="1" t="str">
        <f>Table5[[#This Row],[Column5]]&amp;" "&amp;Table5[[#This Row],[Column7]]&amp;" "</f>
        <v xml:space="preserve">Ms. Sachiko </v>
      </c>
      <c r="G1591" t="s">
        <v>4354</v>
      </c>
      <c r="I1591" t="s">
        <v>5129</v>
      </c>
    </row>
    <row r="1592" spans="1:10" x14ac:dyDescent="0.2">
      <c r="A1592" s="1" t="s">
        <v>781</v>
      </c>
      <c r="B1592" s="1" t="s">
        <v>2675</v>
      </c>
      <c r="C1592" s="1" t="str">
        <f>B1592&amp;" "&amp;F1592</f>
        <v xml:space="preserve">Arsenault </v>
      </c>
      <c r="D1592" s="1" t="str">
        <f>Table5[[#This Row],[Column5]]&amp;" "&amp;Table5[[#This Row],[Column7]]&amp;" "</f>
        <v xml:space="preserve">Mr. Christopher </v>
      </c>
      <c r="G1592" t="s">
        <v>4355</v>
      </c>
      <c r="I1592" t="s">
        <v>4538</v>
      </c>
    </row>
    <row r="1593" spans="1:10" x14ac:dyDescent="0.2">
      <c r="A1593" s="1" t="s">
        <v>780</v>
      </c>
      <c r="B1593" s="1" t="s">
        <v>3792</v>
      </c>
      <c r="C1593" s="1" t="str">
        <f>B1593&amp;" "&amp;F1593</f>
        <v xml:space="preserve">Hengoed </v>
      </c>
      <c r="D1593" s="1" t="str">
        <f>Table5[[#This Row],[Column5]]&amp;" "&amp;Table5[[#This Row],[Column7]]&amp;" "</f>
        <v xml:space="preserve">Mr. Joseph </v>
      </c>
      <c r="G1593" t="s">
        <v>4355</v>
      </c>
      <c r="I1593" t="s">
        <v>4717</v>
      </c>
    </row>
    <row r="1594" spans="1:10" x14ac:dyDescent="0.2">
      <c r="A1594" s="1" t="s">
        <v>779</v>
      </c>
      <c r="B1594" s="1" t="s">
        <v>3793</v>
      </c>
      <c r="C1594" s="1" t="str">
        <f>B1594&amp;" "&amp;F1594</f>
        <v xml:space="preserve">Aller </v>
      </c>
      <c r="D1594" s="1" t="str">
        <f>Table5[[#This Row],[Column5]]&amp;" "&amp;Table5[[#This Row],[Column7]]&amp;" "</f>
        <v xml:space="preserve">Mr. Lawrence </v>
      </c>
      <c r="G1594" t="s">
        <v>4355</v>
      </c>
      <c r="I1594" t="s">
        <v>4550</v>
      </c>
    </row>
    <row r="1595" spans="1:10" x14ac:dyDescent="0.2">
      <c r="A1595" s="1" t="s">
        <v>778</v>
      </c>
      <c r="B1595" s="1" t="s">
        <v>3794</v>
      </c>
      <c r="C1595" s="1" t="str">
        <f>B1595&amp;" "&amp;F1595</f>
        <v xml:space="preserve">Pisano </v>
      </c>
      <c r="D1595" s="1" t="str">
        <f>Table5[[#This Row],[Column5]]&amp;" "&amp;Table5[[#This Row],[Column7]]&amp;" "</f>
        <v xml:space="preserve">Mrs. Katie </v>
      </c>
      <c r="G1595" t="s">
        <v>4700</v>
      </c>
      <c r="I1595" t="s">
        <v>4424</v>
      </c>
    </row>
    <row r="1596" spans="1:10" x14ac:dyDescent="0.2">
      <c r="A1596" s="1" t="s">
        <v>777</v>
      </c>
      <c r="B1596" s="1" t="s">
        <v>3795</v>
      </c>
      <c r="C1596" s="1" t="str">
        <f>B1596&amp;" "&amp;F1596</f>
        <v xml:space="preserve">Sanca </v>
      </c>
      <c r="D1596" s="1" t="str">
        <f>Table5[[#This Row],[Column5]]&amp;" "&amp;Table5[[#This Row],[Column7]]&amp;" "</f>
        <v xml:space="preserve">Mr. Ruben </v>
      </c>
      <c r="G1596" t="s">
        <v>4355</v>
      </c>
      <c r="I1596" t="s">
        <v>5061</v>
      </c>
    </row>
    <row r="1597" spans="1:10" x14ac:dyDescent="0.2">
      <c r="A1597" s="1" t="s">
        <v>776</v>
      </c>
      <c r="B1597" s="1" t="s">
        <v>3796</v>
      </c>
      <c r="C1597" s="1" t="str">
        <f>B1597&amp;" "&amp;F1597</f>
        <v xml:space="preserve">Bond </v>
      </c>
      <c r="D1597" s="1" t="str">
        <f>Table5[[#This Row],[Column5]]&amp;" "&amp;Table5[[#This Row],[Column7]]&amp;" "</f>
        <v xml:space="preserve">Ms. Sarah </v>
      </c>
      <c r="G1597" t="s">
        <v>4354</v>
      </c>
      <c r="I1597" t="s">
        <v>4530</v>
      </c>
    </row>
    <row r="1598" spans="1:10" x14ac:dyDescent="0.2">
      <c r="A1598" s="1" t="s">
        <v>775</v>
      </c>
      <c r="B1598" s="1" t="s">
        <v>3797</v>
      </c>
      <c r="C1598" s="1" t="str">
        <f>B1598&amp;" "&amp;F1598</f>
        <v xml:space="preserve">Carron </v>
      </c>
      <c r="D1598" s="1" t="str">
        <f>Table5[[#This Row],[Column5]]&amp;" "&amp;Table5[[#This Row],[Column7]]&amp;" "</f>
        <v xml:space="preserve">Mrs. Angela </v>
      </c>
      <c r="E1598" t="s">
        <v>4364</v>
      </c>
      <c r="G1598" t="s">
        <v>4700</v>
      </c>
      <c r="I1598" t="s">
        <v>4611</v>
      </c>
      <c r="J1598" t="s">
        <v>4364</v>
      </c>
    </row>
    <row r="1599" spans="1:10" x14ac:dyDescent="0.2">
      <c r="A1599" s="1" t="s">
        <v>774</v>
      </c>
      <c r="B1599" s="1" t="s">
        <v>3798</v>
      </c>
      <c r="C1599" s="1" t="str">
        <f>B1599&amp;" "&amp;F1599</f>
        <v xml:space="preserve">Ellwanger </v>
      </c>
      <c r="D1599" s="1" t="str">
        <f>Table5[[#This Row],[Column5]]&amp;" "&amp;Table5[[#This Row],[Column7]]&amp;" "</f>
        <v xml:space="preserve">Mr. Chatham </v>
      </c>
      <c r="G1599" t="s">
        <v>4355</v>
      </c>
      <c r="I1599" t="s">
        <v>5130</v>
      </c>
    </row>
    <row r="1600" spans="1:10" x14ac:dyDescent="0.2">
      <c r="A1600" s="1" t="s">
        <v>773</v>
      </c>
      <c r="B1600" s="1" t="s">
        <v>3799</v>
      </c>
      <c r="C1600" s="1" t="str">
        <f>B1600&amp;" "&amp;F1600</f>
        <v xml:space="preserve">Hanson </v>
      </c>
      <c r="D1600" s="1" t="str">
        <f>Table5[[#This Row],[Column5]]&amp;" "&amp;Table5[[#This Row],[Column7]]&amp;" "</f>
        <v xml:space="preserve">Mr. Derek </v>
      </c>
      <c r="G1600" t="s">
        <v>4355</v>
      </c>
      <c r="I1600" t="s">
        <v>5131</v>
      </c>
    </row>
    <row r="1601" spans="1:10" x14ac:dyDescent="0.2">
      <c r="A1601" s="1" t="s">
        <v>772</v>
      </c>
      <c r="B1601" s="1" t="s">
        <v>3236</v>
      </c>
      <c r="C1601" s="1" t="str">
        <f>B1601&amp;" "&amp;F1601</f>
        <v xml:space="preserve">Tucker </v>
      </c>
      <c r="D1601" s="1" t="str">
        <f>Table5[[#This Row],[Column5]]&amp;" "&amp;Table5[[#This Row],[Column7]]&amp;" "</f>
        <v xml:space="preserve">Mr. Kalvin </v>
      </c>
      <c r="E1601" t="s">
        <v>4395</v>
      </c>
      <c r="G1601" t="s">
        <v>4355</v>
      </c>
      <c r="I1601" t="s">
        <v>5132</v>
      </c>
      <c r="J1601" t="s">
        <v>4395</v>
      </c>
    </row>
    <row r="1602" spans="1:10" x14ac:dyDescent="0.2">
      <c r="A1602" s="1" t="s">
        <v>771</v>
      </c>
      <c r="B1602" s="1" t="s">
        <v>3800</v>
      </c>
      <c r="C1602" s="1" t="str">
        <f>B1602&amp;" "&amp;F1602</f>
        <v xml:space="preserve">Counts </v>
      </c>
      <c r="D1602" s="1" t="str">
        <f>Table5[[#This Row],[Column5]]&amp;" "&amp;Table5[[#This Row],[Column7]]&amp;" "</f>
        <v xml:space="preserve">Mr. Dave </v>
      </c>
      <c r="G1602" t="s">
        <v>4355</v>
      </c>
      <c r="I1602" t="s">
        <v>4651</v>
      </c>
    </row>
    <row r="1603" spans="1:10" x14ac:dyDescent="0.2">
      <c r="A1603" s="1" t="s">
        <v>770</v>
      </c>
      <c r="B1603" s="1" t="s">
        <v>3801</v>
      </c>
      <c r="C1603" s="1" t="str">
        <f>B1603&amp;" "&amp;F1603</f>
        <v xml:space="preserve">Carson </v>
      </c>
      <c r="D1603" s="1" t="str">
        <f>Table5[[#This Row],[Column5]]&amp;" "&amp;Table5[[#This Row],[Column7]]&amp;" "</f>
        <v xml:space="preserve">Ms. Barbara </v>
      </c>
      <c r="E1603" t="s">
        <v>4573</v>
      </c>
      <c r="G1603" t="s">
        <v>4354</v>
      </c>
      <c r="I1603" t="s">
        <v>5133</v>
      </c>
      <c r="J1603" t="s">
        <v>4573</v>
      </c>
    </row>
    <row r="1604" spans="1:10" x14ac:dyDescent="0.2">
      <c r="A1604" s="1" t="s">
        <v>769</v>
      </c>
      <c r="B1604" s="1" t="s">
        <v>3802</v>
      </c>
      <c r="C1604" s="1" t="str">
        <f>B1604&amp;" "&amp;F1604</f>
        <v xml:space="preserve">Haines </v>
      </c>
      <c r="D1604" s="1" t="str">
        <f>Table5[[#This Row],[Column5]]&amp;" "&amp;Table5[[#This Row],[Column7]]&amp;" "</f>
        <v xml:space="preserve">Mr. Skylar </v>
      </c>
      <c r="G1604" t="s">
        <v>4355</v>
      </c>
      <c r="I1604" t="s">
        <v>4862</v>
      </c>
    </row>
    <row r="1605" spans="1:10" x14ac:dyDescent="0.2">
      <c r="A1605" s="1" t="s">
        <v>768</v>
      </c>
      <c r="B1605" s="1" t="s">
        <v>3803</v>
      </c>
      <c r="C1605" s="1" t="str">
        <f>B1605&amp;" "&amp;F1605</f>
        <v xml:space="preserve">Schnabel </v>
      </c>
      <c r="D1605" s="1" t="str">
        <f>Table5[[#This Row],[Column5]]&amp;" "&amp;Table5[[#This Row],[Column7]]&amp;" "</f>
        <v xml:space="preserve">Mr. Nick </v>
      </c>
      <c r="G1605" t="s">
        <v>4355</v>
      </c>
      <c r="I1605" t="s">
        <v>4487</v>
      </c>
    </row>
    <row r="1606" spans="1:10" x14ac:dyDescent="0.2">
      <c r="A1606" s="1" t="s">
        <v>767</v>
      </c>
      <c r="B1606" s="1" t="s">
        <v>3125</v>
      </c>
      <c r="C1606" s="1" t="str">
        <f>B1606&amp;" "&amp;F1606</f>
        <v xml:space="preserve">Thind </v>
      </c>
      <c r="D1606" s="1" t="str">
        <f>Table5[[#This Row],[Column5]]&amp;" "&amp;Table5[[#This Row],[Column7]]&amp;" "</f>
        <v xml:space="preserve">Mr. Sunny </v>
      </c>
      <c r="E1606" t="s">
        <v>4486</v>
      </c>
      <c r="G1606" t="s">
        <v>4355</v>
      </c>
      <c r="I1606" t="s">
        <v>5134</v>
      </c>
      <c r="J1606" t="s">
        <v>4486</v>
      </c>
    </row>
    <row r="1607" spans="1:10" x14ac:dyDescent="0.2">
      <c r="A1607" s="1" t="s">
        <v>766</v>
      </c>
      <c r="B1607" s="1" t="s">
        <v>3804</v>
      </c>
      <c r="C1607" s="1" t="str">
        <f>B1607&amp;" "&amp;F1607</f>
        <v xml:space="preserve">Simon </v>
      </c>
      <c r="D1607" s="1" t="str">
        <f>Table5[[#This Row],[Column5]]&amp;" "&amp;Table5[[#This Row],[Column7]]&amp;" "</f>
        <v xml:space="preserve">Mrs. Anne-Marie </v>
      </c>
      <c r="G1607" t="s">
        <v>4700</v>
      </c>
      <c r="I1607" t="s">
        <v>4997</v>
      </c>
    </row>
    <row r="1608" spans="1:10" x14ac:dyDescent="0.2">
      <c r="A1608" s="1" t="s">
        <v>765</v>
      </c>
      <c r="B1608" s="1" t="s">
        <v>3805</v>
      </c>
      <c r="C1608" s="1" t="str">
        <f>B1608&amp;" "&amp;F1608</f>
        <v xml:space="preserve">Arciniaga </v>
      </c>
      <c r="D1608" s="1" t="str">
        <f>Table5[[#This Row],[Column5]]&amp;" "&amp;Table5[[#This Row],[Column7]]&amp;" "</f>
        <v xml:space="preserve">Mr. Nicholas </v>
      </c>
      <c r="G1608" t="s">
        <v>4355</v>
      </c>
      <c r="I1608" t="s">
        <v>4452</v>
      </c>
    </row>
    <row r="1609" spans="1:10" x14ac:dyDescent="0.2">
      <c r="A1609" s="1" t="s">
        <v>764</v>
      </c>
      <c r="B1609" s="1" t="s">
        <v>2847</v>
      </c>
      <c r="C1609" s="1" t="str">
        <f>B1609&amp;" "&amp;F1609</f>
        <v xml:space="preserve">Ryan </v>
      </c>
      <c r="D1609" s="1" t="str">
        <f>Table5[[#This Row],[Column5]]&amp;" "&amp;Table5[[#This Row],[Column7]]&amp;" "</f>
        <v xml:space="preserve">Mr. Scott </v>
      </c>
      <c r="E1609" t="s">
        <v>4375</v>
      </c>
      <c r="G1609" t="s">
        <v>4355</v>
      </c>
      <c r="I1609" t="s">
        <v>2950</v>
      </c>
      <c r="J1609" t="s">
        <v>4375</v>
      </c>
    </row>
    <row r="1610" spans="1:10" x14ac:dyDescent="0.2">
      <c r="A1610" s="1" t="s">
        <v>763</v>
      </c>
      <c r="B1610" s="1" t="s">
        <v>3806</v>
      </c>
      <c r="C1610" s="1" t="str">
        <f>B1610&amp;" "&amp;F1610</f>
        <v xml:space="preserve">Lizak </v>
      </c>
      <c r="D1610" s="1" t="str">
        <f>Table5[[#This Row],[Column5]]&amp;" "&amp;Table5[[#This Row],[Column7]]&amp;" "</f>
        <v xml:space="preserve">Ms. Marisa </v>
      </c>
      <c r="E1610" t="s">
        <v>4437</v>
      </c>
      <c r="G1610" t="s">
        <v>4354</v>
      </c>
      <c r="I1610" t="s">
        <v>5135</v>
      </c>
      <c r="J1610" t="s">
        <v>4437</v>
      </c>
    </row>
    <row r="1611" spans="1:10" x14ac:dyDescent="0.2">
      <c r="A1611" s="1" t="s">
        <v>762</v>
      </c>
      <c r="B1611" s="1" t="s">
        <v>3807</v>
      </c>
      <c r="C1611" s="1" t="str">
        <f>B1611&amp;" "&amp;F1611</f>
        <v xml:space="preserve">Howery </v>
      </c>
      <c r="D1611" s="1" t="str">
        <f>Table5[[#This Row],[Column5]]&amp;" "&amp;Table5[[#This Row],[Column7]]&amp;" "</f>
        <v xml:space="preserve">Ms. Katie </v>
      </c>
      <c r="G1611" t="s">
        <v>4354</v>
      </c>
      <c r="I1611" t="s">
        <v>4424</v>
      </c>
    </row>
    <row r="1612" spans="1:10" x14ac:dyDescent="0.2">
      <c r="A1612" s="1" t="s">
        <v>761</v>
      </c>
      <c r="B1612" s="1" t="s">
        <v>3808</v>
      </c>
      <c r="C1612" s="1" t="str">
        <f>B1612&amp;" "&amp;F1612</f>
        <v xml:space="preserve">Crain </v>
      </c>
      <c r="D1612" s="1" t="str">
        <f>Table5[[#This Row],[Column5]]&amp;" "&amp;Table5[[#This Row],[Column7]]&amp;" "</f>
        <v xml:space="preserve">Ms. Amy </v>
      </c>
      <c r="E1612" t="s">
        <v>4412</v>
      </c>
      <c r="G1612" t="s">
        <v>4354</v>
      </c>
      <c r="I1612" t="s">
        <v>4528</v>
      </c>
      <c r="J1612" t="s">
        <v>4412</v>
      </c>
    </row>
    <row r="1613" spans="1:10" x14ac:dyDescent="0.2">
      <c r="A1613" s="1" t="s">
        <v>760</v>
      </c>
      <c r="B1613" s="1" t="s">
        <v>3809</v>
      </c>
      <c r="C1613" s="1" t="str">
        <f>B1613&amp;" "&amp;F1613</f>
        <v xml:space="preserve">Hotze </v>
      </c>
      <c r="D1613" s="1" t="str">
        <f>Table5[[#This Row],[Column5]]&amp;" "&amp;Table5[[#This Row],[Column7]]&amp;" "</f>
        <v xml:space="preserve">Ms. Jenna </v>
      </c>
      <c r="E1613" t="s">
        <v>4403</v>
      </c>
      <c r="G1613" t="s">
        <v>4354</v>
      </c>
      <c r="I1613" t="s">
        <v>4431</v>
      </c>
      <c r="J1613" t="s">
        <v>4403</v>
      </c>
    </row>
    <row r="1614" spans="1:10" x14ac:dyDescent="0.2">
      <c r="A1614" s="1" t="s">
        <v>759</v>
      </c>
      <c r="B1614" s="1" t="s">
        <v>3810</v>
      </c>
      <c r="C1614" s="1" t="str">
        <f>B1614&amp;" "&amp;F1614</f>
        <v xml:space="preserve">Chauhan </v>
      </c>
      <c r="D1614" s="1" t="str">
        <f>Table5[[#This Row],[Column5]]&amp;" "&amp;Table5[[#This Row],[Column7]]&amp;" "</f>
        <v xml:space="preserve">Ms. Elizabeth </v>
      </c>
      <c r="E1614" t="s">
        <v>4375</v>
      </c>
      <c r="G1614" t="s">
        <v>4354</v>
      </c>
      <c r="I1614" t="s">
        <v>4480</v>
      </c>
      <c r="J1614" t="s">
        <v>4375</v>
      </c>
    </row>
    <row r="1615" spans="1:10" x14ac:dyDescent="0.2">
      <c r="A1615" s="1" t="s">
        <v>758</v>
      </c>
      <c r="B1615" s="1" t="s">
        <v>3811</v>
      </c>
      <c r="C1615" s="1" t="str">
        <f>B1615&amp;" "&amp;F1615</f>
        <v xml:space="preserve">Raab </v>
      </c>
      <c r="D1615" s="1" t="str">
        <f>Table5[[#This Row],[Column5]]&amp;" "&amp;Table5[[#This Row],[Column7]]&amp;" "</f>
        <v xml:space="preserve">Mr. Lyazid </v>
      </c>
      <c r="G1615" t="s">
        <v>4355</v>
      </c>
      <c r="I1615" t="s">
        <v>5136</v>
      </c>
    </row>
    <row r="1616" spans="1:10" x14ac:dyDescent="0.2">
      <c r="A1616" s="1" t="s">
        <v>757</v>
      </c>
      <c r="B1616" s="1" t="s">
        <v>3812</v>
      </c>
      <c r="C1616" s="1" t="str">
        <f>B1616&amp;" "&amp;F1616</f>
        <v xml:space="preserve">McKown </v>
      </c>
      <c r="D1616" s="1" t="str">
        <f>Table5[[#This Row],[Column5]]&amp;" "&amp;Table5[[#This Row],[Column7]]&amp;" "</f>
        <v xml:space="preserve">Ms. Lindsey </v>
      </c>
      <c r="E1616" t="s">
        <v>4378</v>
      </c>
      <c r="G1616" t="s">
        <v>4354</v>
      </c>
      <c r="I1616" t="s">
        <v>3614</v>
      </c>
      <c r="J1616" t="s">
        <v>4378</v>
      </c>
    </row>
    <row r="1617" spans="1:10" x14ac:dyDescent="0.2">
      <c r="A1617" s="1" t="s">
        <v>756</v>
      </c>
      <c r="B1617" s="1" t="s">
        <v>3813</v>
      </c>
      <c r="C1617" s="1" t="str">
        <f>B1617&amp;" "&amp;F1617</f>
        <v xml:space="preserve">Schiemann </v>
      </c>
      <c r="D1617" s="1" t="str">
        <f>Table5[[#This Row],[Column5]]&amp;" "&amp;Table5[[#This Row],[Column7]]&amp;" "</f>
        <v xml:space="preserve">Mr. Chris </v>
      </c>
      <c r="G1617" t="s">
        <v>4355</v>
      </c>
      <c r="I1617" t="s">
        <v>4554</v>
      </c>
    </row>
    <row r="1618" spans="1:10" x14ac:dyDescent="0.2">
      <c r="A1618" s="1" t="s">
        <v>755</v>
      </c>
      <c r="B1618" s="1" t="s">
        <v>3814</v>
      </c>
      <c r="C1618" s="1" t="str">
        <f>B1618&amp;" "&amp;F1618</f>
        <v xml:space="preserve">Cress </v>
      </c>
      <c r="D1618" s="1" t="str">
        <f>Table5[[#This Row],[Column5]]&amp;" "&amp;Table5[[#This Row],[Column7]]&amp;" "</f>
        <v xml:space="preserve">Ms. Jennifer </v>
      </c>
      <c r="E1618" t="s">
        <v>4437</v>
      </c>
      <c r="G1618" t="s">
        <v>4354</v>
      </c>
      <c r="I1618" t="s">
        <v>4377</v>
      </c>
      <c r="J1618" t="s">
        <v>4437</v>
      </c>
    </row>
    <row r="1619" spans="1:10" x14ac:dyDescent="0.2">
      <c r="A1619" s="1" t="s">
        <v>754</v>
      </c>
      <c r="B1619" s="1" t="s">
        <v>3815</v>
      </c>
      <c r="C1619" s="1" t="str">
        <f>B1619&amp;" "&amp;F1619</f>
        <v xml:space="preserve">Mawson </v>
      </c>
      <c r="D1619" s="1" t="str">
        <f>Table5[[#This Row],[Column5]]&amp;" "&amp;Table5[[#This Row],[Column7]]&amp;" "</f>
        <v xml:space="preserve">Mr. Leif </v>
      </c>
      <c r="E1619" t="s">
        <v>4498</v>
      </c>
      <c r="G1619" t="s">
        <v>4355</v>
      </c>
      <c r="I1619" t="s">
        <v>5137</v>
      </c>
      <c r="J1619" t="s">
        <v>4498</v>
      </c>
    </row>
    <row r="1620" spans="1:10" x14ac:dyDescent="0.2">
      <c r="A1620" s="1" t="s">
        <v>753</v>
      </c>
      <c r="B1620" s="1" t="s">
        <v>3816</v>
      </c>
      <c r="C1620" s="1" t="str">
        <f>B1620&amp;" "&amp;F1620</f>
        <v xml:space="preserve">Wigginton </v>
      </c>
      <c r="D1620" s="1" t="str">
        <f>Table5[[#This Row],[Column5]]&amp;" "&amp;Table5[[#This Row],[Column7]]&amp;" "</f>
        <v xml:space="preserve">Ms. Stephanie </v>
      </c>
      <c r="E1620" t="s">
        <v>4437</v>
      </c>
      <c r="G1620" t="s">
        <v>4354</v>
      </c>
      <c r="I1620" t="s">
        <v>4392</v>
      </c>
      <c r="J1620" t="s">
        <v>4437</v>
      </c>
    </row>
    <row r="1621" spans="1:10" x14ac:dyDescent="0.2">
      <c r="A1621" s="1" t="s">
        <v>752</v>
      </c>
      <c r="B1621" s="1" t="s">
        <v>2438</v>
      </c>
      <c r="C1621" s="1" t="str">
        <f>B1621&amp;" "&amp;F1621</f>
        <v xml:space="preserve">Wang </v>
      </c>
      <c r="D1621" s="1" t="str">
        <f>Table5[[#This Row],[Column5]]&amp;" "&amp;Table5[[#This Row],[Column7]]&amp;" "</f>
        <v xml:space="preserve">Mr. Bo </v>
      </c>
      <c r="G1621" t="s">
        <v>4355</v>
      </c>
      <c r="I1621" t="s">
        <v>5138</v>
      </c>
    </row>
    <row r="1622" spans="1:10" x14ac:dyDescent="0.2">
      <c r="A1622" s="1" t="s">
        <v>751</v>
      </c>
      <c r="B1622" s="1" t="s">
        <v>3817</v>
      </c>
      <c r="C1622" s="1" t="str">
        <f>B1622&amp;" "&amp;F1622</f>
        <v xml:space="preserve">Schroeder </v>
      </c>
      <c r="D1622" s="1" t="str">
        <f>Table5[[#This Row],[Column5]]&amp;" "&amp;Table5[[#This Row],[Column7]]&amp;" "</f>
        <v xml:space="preserve">Ms. Leah </v>
      </c>
      <c r="G1622" t="s">
        <v>4354</v>
      </c>
      <c r="I1622" t="s">
        <v>4877</v>
      </c>
    </row>
    <row r="1623" spans="1:10" x14ac:dyDescent="0.2">
      <c r="A1623" s="1" t="s">
        <v>750</v>
      </c>
      <c r="B1623" s="1" t="s">
        <v>3818</v>
      </c>
      <c r="C1623" s="1" t="str">
        <f>B1623&amp;" "&amp;F1623</f>
        <v xml:space="preserve">Leonard </v>
      </c>
      <c r="D1623" s="1" t="str">
        <f>Table5[[#This Row],[Column5]]&amp;" "&amp;Table5[[#This Row],[Column7]]&amp;" "</f>
        <v xml:space="preserve">Ms. Kara </v>
      </c>
      <c r="E1623" t="s">
        <v>5139</v>
      </c>
      <c r="G1623" t="s">
        <v>4354</v>
      </c>
      <c r="I1623" t="s">
        <v>4713</v>
      </c>
      <c r="J1623" t="s">
        <v>5139</v>
      </c>
    </row>
    <row r="1624" spans="1:10" x14ac:dyDescent="0.2">
      <c r="A1624" s="1" t="s">
        <v>749</v>
      </c>
      <c r="B1624" s="1" t="s">
        <v>3819</v>
      </c>
      <c r="C1624" s="1" t="str">
        <f>B1624&amp;" "&amp;F1624</f>
        <v xml:space="preserve">Tissue </v>
      </c>
      <c r="D1624" s="1" t="str">
        <f>Table5[[#This Row],[Column5]]&amp;" "&amp;Table5[[#This Row],[Column7]]&amp;" "</f>
        <v xml:space="preserve">Mr. Jeffrey </v>
      </c>
      <c r="G1624" t="s">
        <v>4355</v>
      </c>
      <c r="I1624" t="s">
        <v>4526</v>
      </c>
    </row>
    <row r="1625" spans="1:10" x14ac:dyDescent="0.2">
      <c r="A1625" s="1" t="s">
        <v>748</v>
      </c>
      <c r="B1625" s="1" t="s">
        <v>3820</v>
      </c>
      <c r="C1625" s="1" t="str">
        <f>B1625&amp;" "&amp;F1625</f>
        <v xml:space="preserve">Wood </v>
      </c>
      <c r="D1625" s="1" t="str">
        <f>Table5[[#This Row],[Column5]]&amp;" "&amp;Table5[[#This Row],[Column7]]&amp;" "</f>
        <v xml:space="preserve">Mr. Justin </v>
      </c>
      <c r="G1625" t="s">
        <v>4355</v>
      </c>
      <c r="I1625" t="s">
        <v>4755</v>
      </c>
    </row>
    <row r="1626" spans="1:10" x14ac:dyDescent="0.2">
      <c r="A1626" s="1" t="s">
        <v>747</v>
      </c>
      <c r="B1626" s="1" t="s">
        <v>3821</v>
      </c>
      <c r="C1626" s="1" t="str">
        <f>B1626&amp;" "&amp;F1626</f>
        <v xml:space="preserve">Denny </v>
      </c>
      <c r="D1626" s="1" t="str">
        <f>Table5[[#This Row],[Column5]]&amp;" "&amp;Table5[[#This Row],[Column7]]&amp;" "</f>
        <v xml:space="preserve">Ms. Emily </v>
      </c>
      <c r="G1626" t="s">
        <v>4354</v>
      </c>
      <c r="I1626" t="s">
        <v>4465</v>
      </c>
    </row>
    <row r="1627" spans="1:10" x14ac:dyDescent="0.2">
      <c r="A1627" s="1" t="s">
        <v>746</v>
      </c>
      <c r="B1627" s="1" t="s">
        <v>3822</v>
      </c>
      <c r="C1627" s="1" t="str">
        <f>B1627&amp;" "&amp;F1627</f>
        <v xml:space="preserve">Testa </v>
      </c>
      <c r="D1627" s="1" t="str">
        <f>Table5[[#This Row],[Column5]]&amp;" "&amp;Table5[[#This Row],[Column7]]&amp;" "</f>
        <v xml:space="preserve">Ms. Rebecca </v>
      </c>
      <c r="G1627" t="s">
        <v>4354</v>
      </c>
      <c r="I1627" t="s">
        <v>4447</v>
      </c>
    </row>
    <row r="1628" spans="1:10" x14ac:dyDescent="0.2">
      <c r="A1628" s="1" t="s">
        <v>745</v>
      </c>
      <c r="B1628" s="1" t="s">
        <v>3329</v>
      </c>
      <c r="C1628" s="1" t="str">
        <f>B1628&amp;" "&amp;F1628</f>
        <v xml:space="preserve">Mooney </v>
      </c>
      <c r="D1628" s="1" t="str">
        <f>Table5[[#This Row],[Column5]]&amp;" "&amp;Table5[[#This Row],[Column7]]&amp;" "</f>
        <v xml:space="preserve">Mrs. Allie </v>
      </c>
      <c r="G1628" t="s">
        <v>4700</v>
      </c>
      <c r="I1628" t="s">
        <v>5140</v>
      </c>
    </row>
    <row r="1629" spans="1:10" x14ac:dyDescent="0.2">
      <c r="A1629" s="1" t="s">
        <v>744</v>
      </c>
      <c r="B1629" s="1" t="s">
        <v>3823</v>
      </c>
      <c r="C1629" s="1" t="str">
        <f>B1629&amp;" "&amp;F1629</f>
        <v xml:space="preserve">Buchholtz </v>
      </c>
      <c r="D1629" s="1" t="str">
        <f>Table5[[#This Row],[Column5]]&amp;" "&amp;Table5[[#This Row],[Column7]]&amp;" "</f>
        <v xml:space="preserve">Ms. Trasi </v>
      </c>
      <c r="G1629" t="s">
        <v>4354</v>
      </c>
      <c r="I1629" t="s">
        <v>5141</v>
      </c>
    </row>
    <row r="1630" spans="1:10" x14ac:dyDescent="0.2">
      <c r="A1630" s="1" t="s">
        <v>743</v>
      </c>
      <c r="B1630" s="1" t="s">
        <v>3824</v>
      </c>
      <c r="C1630" s="1" t="str">
        <f>B1630&amp;" "&amp;F1630</f>
        <v xml:space="preserve">Hoyt </v>
      </c>
      <c r="D1630" s="1" t="str">
        <f>Table5[[#This Row],[Column5]]&amp;" "&amp;Table5[[#This Row],[Column7]]&amp;" "</f>
        <v xml:space="preserve">Mr. Kevin </v>
      </c>
      <c r="G1630" t="s">
        <v>4355</v>
      </c>
      <c r="I1630" t="s">
        <v>4443</v>
      </c>
    </row>
    <row r="1631" spans="1:10" x14ac:dyDescent="0.2">
      <c r="A1631" s="1" t="s">
        <v>742</v>
      </c>
      <c r="B1631" s="1" t="s">
        <v>3825</v>
      </c>
      <c r="C1631" s="1" t="str">
        <f>B1631&amp;" "&amp;F1631</f>
        <v xml:space="preserve">Cabada </v>
      </c>
      <c r="D1631" s="1" t="str">
        <f>Table5[[#This Row],[Column5]]&amp;" "&amp;Table5[[#This Row],[Column7]]&amp;" "</f>
        <v xml:space="preserve">Mr. Fernando </v>
      </c>
      <c r="G1631" t="s">
        <v>4355</v>
      </c>
      <c r="I1631" t="s">
        <v>5142</v>
      </c>
    </row>
    <row r="1632" spans="1:10" x14ac:dyDescent="0.2">
      <c r="A1632" s="1" t="s">
        <v>741</v>
      </c>
      <c r="B1632" s="1" t="s">
        <v>3826</v>
      </c>
      <c r="C1632" s="1" t="str">
        <f>B1632&amp;" "&amp;F1632</f>
        <v xml:space="preserve">Lobaciute </v>
      </c>
      <c r="D1632" s="1" t="str">
        <f>Table5[[#This Row],[Column5]]&amp;" "&amp;Table5[[#This Row],[Column7]]&amp;" "</f>
        <v xml:space="preserve">Ms. Ieva </v>
      </c>
      <c r="G1632" t="s">
        <v>4354</v>
      </c>
      <c r="I1632" t="s">
        <v>5143</v>
      </c>
    </row>
    <row r="1633" spans="1:10" x14ac:dyDescent="0.2">
      <c r="A1633" s="1" t="s">
        <v>740</v>
      </c>
      <c r="B1633" s="1" t="s">
        <v>3324</v>
      </c>
      <c r="C1633" s="1" t="str">
        <f>B1633&amp;" "&amp;F1633</f>
        <v xml:space="preserve">Dawes </v>
      </c>
      <c r="D1633" s="1" t="str">
        <f>Table5[[#This Row],[Column5]]&amp;" "&amp;Table5[[#This Row],[Column7]]&amp;" "</f>
        <v xml:space="preserve">Mr. Chris </v>
      </c>
      <c r="G1633" t="s">
        <v>4355</v>
      </c>
      <c r="I1633" t="s">
        <v>4554</v>
      </c>
    </row>
    <row r="1634" spans="1:10" x14ac:dyDescent="0.2">
      <c r="A1634" s="1" t="s">
        <v>739</v>
      </c>
      <c r="B1634" s="1" t="s">
        <v>3751</v>
      </c>
      <c r="C1634" s="1" t="str">
        <f>B1634&amp;" "&amp;F1634</f>
        <v xml:space="preserve">Deppen </v>
      </c>
      <c r="D1634" s="1" t="str">
        <f>Table5[[#This Row],[Column5]]&amp;" "&amp;Table5[[#This Row],[Column7]]&amp;" "</f>
        <v xml:space="preserve">Mr. Drew </v>
      </c>
      <c r="E1634" t="s">
        <v>4401</v>
      </c>
      <c r="G1634" t="s">
        <v>4355</v>
      </c>
      <c r="I1634" t="s">
        <v>4634</v>
      </c>
      <c r="J1634" t="s">
        <v>4401</v>
      </c>
    </row>
    <row r="1635" spans="1:10" x14ac:dyDescent="0.2">
      <c r="A1635" s="1" t="s">
        <v>738</v>
      </c>
      <c r="B1635" s="1" t="s">
        <v>3827</v>
      </c>
      <c r="C1635" s="1" t="str">
        <f>B1635&amp;" "&amp;F1635</f>
        <v xml:space="preserve">Oberndorfer </v>
      </c>
      <c r="D1635" s="1" t="str">
        <f>Table5[[#This Row],[Column5]]&amp;" "&amp;Table5[[#This Row],[Column7]]&amp;" "</f>
        <v xml:space="preserve">Ms. Christina </v>
      </c>
      <c r="G1635" t="s">
        <v>4354</v>
      </c>
      <c r="I1635" t="s">
        <v>4379</v>
      </c>
    </row>
    <row r="1636" spans="1:10" x14ac:dyDescent="0.2">
      <c r="A1636" s="1" t="s">
        <v>737</v>
      </c>
      <c r="B1636" s="1" t="s">
        <v>3828</v>
      </c>
      <c r="C1636" s="1" t="str">
        <f>B1636&amp;" "&amp;F1636</f>
        <v xml:space="preserve">Hetherington </v>
      </c>
      <c r="D1636" s="1" t="str">
        <f>Table5[[#This Row],[Column5]]&amp;" "&amp;Table5[[#This Row],[Column7]]&amp;" "</f>
        <v xml:space="preserve">Mr. Alexander </v>
      </c>
      <c r="E1636" t="s">
        <v>4731</v>
      </c>
      <c r="G1636" t="s">
        <v>4355</v>
      </c>
      <c r="I1636" t="s">
        <v>4006</v>
      </c>
      <c r="J1636" t="s">
        <v>4731</v>
      </c>
    </row>
    <row r="1637" spans="1:10" x14ac:dyDescent="0.2">
      <c r="A1637" s="1" t="s">
        <v>736</v>
      </c>
      <c r="B1637" s="1" t="s">
        <v>3829</v>
      </c>
      <c r="C1637" s="1" t="str">
        <f>B1637&amp;" "&amp;F1637</f>
        <v xml:space="preserve">Murray </v>
      </c>
      <c r="D1637" s="1" t="str">
        <f>Table5[[#This Row],[Column5]]&amp;" "&amp;Table5[[#This Row],[Column7]]&amp;" "</f>
        <v xml:space="preserve">Ms. Meaghan </v>
      </c>
      <c r="G1637" t="s">
        <v>4354</v>
      </c>
      <c r="I1637" t="s">
        <v>4800</v>
      </c>
    </row>
    <row r="1638" spans="1:10" x14ac:dyDescent="0.2">
      <c r="A1638" s="1" t="s">
        <v>735</v>
      </c>
      <c r="B1638" s="1" t="s">
        <v>3830</v>
      </c>
      <c r="C1638" s="1" t="str">
        <f>B1638&amp;" "&amp;F1638</f>
        <v xml:space="preserve">Higden </v>
      </c>
      <c r="D1638" s="1" t="str">
        <f>Table5[[#This Row],[Column5]]&amp;" "&amp;Table5[[#This Row],[Column7]]&amp;" "</f>
        <v xml:space="preserve">Ms. Kristin </v>
      </c>
      <c r="G1638" t="s">
        <v>4354</v>
      </c>
      <c r="I1638" t="s">
        <v>4702</v>
      </c>
    </row>
    <row r="1639" spans="1:10" x14ac:dyDescent="0.2">
      <c r="A1639" s="1" t="s">
        <v>734</v>
      </c>
      <c r="B1639" s="1" t="s">
        <v>3831</v>
      </c>
      <c r="C1639" s="1" t="str">
        <f>B1639&amp;" "&amp;F1639</f>
        <v xml:space="preserve">Rediger </v>
      </c>
      <c r="D1639" s="1" t="str">
        <f>Table5[[#This Row],[Column5]]&amp;" "&amp;Table5[[#This Row],[Column7]]&amp;" "</f>
        <v xml:space="preserve">Ms. Andrea </v>
      </c>
      <c r="E1639" t="s">
        <v>4491</v>
      </c>
      <c r="G1639" t="s">
        <v>4354</v>
      </c>
      <c r="I1639" t="s">
        <v>4370</v>
      </c>
      <c r="J1639" t="s">
        <v>4491</v>
      </c>
    </row>
    <row r="1640" spans="1:10" x14ac:dyDescent="0.2">
      <c r="A1640" s="1" t="s">
        <v>733</v>
      </c>
      <c r="B1640" s="1" t="s">
        <v>3597</v>
      </c>
      <c r="C1640" s="1" t="str">
        <f>B1640&amp;" "&amp;F1640</f>
        <v xml:space="preserve">Huff </v>
      </c>
      <c r="D1640" s="1" t="str">
        <f>Table5[[#This Row],[Column5]]&amp;" "&amp;Table5[[#This Row],[Column7]]&amp;" "</f>
        <v xml:space="preserve">Ms. Kris </v>
      </c>
      <c r="G1640" t="s">
        <v>4354</v>
      </c>
      <c r="I1640" t="s">
        <v>5144</v>
      </c>
    </row>
    <row r="1641" spans="1:10" x14ac:dyDescent="0.2">
      <c r="A1641" s="1" t="s">
        <v>732</v>
      </c>
      <c r="B1641" s="1" t="s">
        <v>2622</v>
      </c>
      <c r="C1641" s="1" t="str">
        <f>B1641&amp;" "&amp;F1641</f>
        <v xml:space="preserve">Hall </v>
      </c>
      <c r="D1641" s="1" t="str">
        <f>Table5[[#This Row],[Column5]]&amp;" "&amp;Table5[[#This Row],[Column7]]&amp;" "</f>
        <v xml:space="preserve">Mr. Alden </v>
      </c>
      <c r="E1641" t="s">
        <v>4410</v>
      </c>
      <c r="G1641" t="s">
        <v>4355</v>
      </c>
      <c r="I1641" t="s">
        <v>5145</v>
      </c>
      <c r="J1641" t="s">
        <v>4410</v>
      </c>
    </row>
    <row r="1642" spans="1:10" x14ac:dyDescent="0.2">
      <c r="A1642" s="1" t="s">
        <v>731</v>
      </c>
      <c r="B1642" s="1" t="s">
        <v>3832</v>
      </c>
      <c r="C1642" s="1" t="str">
        <f>B1642&amp;" "&amp;F1642</f>
        <v xml:space="preserve">Grise </v>
      </c>
      <c r="D1642" s="1" t="str">
        <f>Table5[[#This Row],[Column5]]&amp;" "&amp;Table5[[#This Row],[Column7]]&amp;" "</f>
        <v xml:space="preserve">Ms. Suzanne </v>
      </c>
      <c r="E1642" t="s">
        <v>4403</v>
      </c>
      <c r="G1642" t="s">
        <v>4354</v>
      </c>
      <c r="I1642" t="s">
        <v>4869</v>
      </c>
      <c r="J1642" t="s">
        <v>4403</v>
      </c>
    </row>
    <row r="1643" spans="1:10" x14ac:dyDescent="0.2">
      <c r="A1643" s="1" t="s">
        <v>730</v>
      </c>
      <c r="B1643" s="1" t="s">
        <v>3833</v>
      </c>
      <c r="C1643" s="1" t="str">
        <f>B1643&amp;" "&amp;F1643</f>
        <v xml:space="preserve">Skildum </v>
      </c>
      <c r="D1643" s="1" t="str">
        <f>Table5[[#This Row],[Column5]]&amp;" "&amp;Table5[[#This Row],[Column7]]&amp;" "</f>
        <v xml:space="preserve">Ms. Heidi </v>
      </c>
      <c r="E1643" t="s">
        <v>5146</v>
      </c>
      <c r="G1643" t="s">
        <v>4354</v>
      </c>
      <c r="I1643" t="s">
        <v>4816</v>
      </c>
      <c r="J1643" t="s">
        <v>5146</v>
      </c>
    </row>
    <row r="1644" spans="1:10" x14ac:dyDescent="0.2">
      <c r="A1644" s="1" t="s">
        <v>729</v>
      </c>
      <c r="B1644" s="1" t="s">
        <v>2820</v>
      </c>
      <c r="C1644" s="1" t="str">
        <f>B1644&amp;" "&amp;F1644</f>
        <v xml:space="preserve">Yang </v>
      </c>
      <c r="D1644" s="1" t="str">
        <f>Table5[[#This Row],[Column5]]&amp;" "&amp;Table5[[#This Row],[Column7]]&amp;" "</f>
        <v xml:space="preserve">Ms. Carolyn </v>
      </c>
      <c r="G1644" t="s">
        <v>4354</v>
      </c>
      <c r="I1644" t="s">
        <v>4687</v>
      </c>
    </row>
    <row r="1645" spans="1:10" x14ac:dyDescent="0.2">
      <c r="A1645" s="1" t="s">
        <v>728</v>
      </c>
      <c r="B1645" s="1" t="s">
        <v>3834</v>
      </c>
      <c r="C1645" s="1" t="str">
        <f>B1645&amp;" "&amp;F1645</f>
        <v xml:space="preserve">Fischer-Daly </v>
      </c>
      <c r="D1645" s="1" t="str">
        <f>Table5[[#This Row],[Column5]]&amp;" "&amp;Table5[[#This Row],[Column7]]&amp;" "</f>
        <v xml:space="preserve">Ms. Sabine </v>
      </c>
      <c r="G1645" t="s">
        <v>4354</v>
      </c>
      <c r="I1645" t="s">
        <v>4716</v>
      </c>
    </row>
    <row r="1646" spans="1:10" x14ac:dyDescent="0.2">
      <c r="A1646" s="1" t="s">
        <v>727</v>
      </c>
      <c r="B1646" s="1" t="s">
        <v>2905</v>
      </c>
      <c r="C1646" s="1" t="str">
        <f>B1646&amp;" "&amp;F1646</f>
        <v xml:space="preserve">Asher </v>
      </c>
      <c r="D1646" s="1" t="str">
        <f>Table5[[#This Row],[Column5]]&amp;" "&amp;Table5[[#This Row],[Column7]]&amp;" "</f>
        <v xml:space="preserve">Mr. Bobby </v>
      </c>
      <c r="G1646" t="s">
        <v>4355</v>
      </c>
      <c r="I1646" t="s">
        <v>4518</v>
      </c>
    </row>
    <row r="1647" spans="1:10" x14ac:dyDescent="0.2">
      <c r="A1647" s="1" t="s">
        <v>726</v>
      </c>
      <c r="B1647" s="1" t="s">
        <v>3116</v>
      </c>
      <c r="C1647" s="1" t="str">
        <f>B1647&amp;" "&amp;F1647</f>
        <v xml:space="preserve">Zhou </v>
      </c>
      <c r="D1647" s="1" t="str">
        <f>Table5[[#This Row],[Column5]]&amp;" "&amp;Table5[[#This Row],[Column7]]&amp;" "</f>
        <v xml:space="preserve">Mr. Fan </v>
      </c>
      <c r="G1647" t="s">
        <v>4355</v>
      </c>
      <c r="I1647" t="s">
        <v>5147</v>
      </c>
    </row>
    <row r="1648" spans="1:10" x14ac:dyDescent="0.2">
      <c r="A1648" s="1" t="s">
        <v>725</v>
      </c>
      <c r="B1648" s="1" t="s">
        <v>3835</v>
      </c>
      <c r="C1648" s="1" t="str">
        <f>B1648&amp;" "&amp;F1648</f>
        <v xml:space="preserve">Rudder </v>
      </c>
      <c r="D1648" s="1" t="str">
        <f>Table5[[#This Row],[Column5]]&amp;" "&amp;Table5[[#This Row],[Column7]]&amp;" "</f>
        <v xml:space="preserve">Mrs. Rachel </v>
      </c>
      <c r="E1648" t="s">
        <v>4403</v>
      </c>
      <c r="G1648" t="s">
        <v>4700</v>
      </c>
      <c r="I1648" t="s">
        <v>4691</v>
      </c>
      <c r="J1648" t="s">
        <v>4403</v>
      </c>
    </row>
    <row r="1649" spans="1:10" x14ac:dyDescent="0.2">
      <c r="A1649" s="1" t="s">
        <v>724</v>
      </c>
      <c r="B1649" s="1" t="s">
        <v>3836</v>
      </c>
      <c r="C1649" s="1" t="str">
        <f>B1649&amp;" "&amp;F1649</f>
        <v xml:space="preserve">Cartmell </v>
      </c>
      <c r="D1649" s="1" t="str">
        <f>Table5[[#This Row],[Column5]]&amp;" "&amp;Table5[[#This Row],[Column7]]&amp;" "</f>
        <v xml:space="preserve">Mr. Greg </v>
      </c>
      <c r="G1649" t="s">
        <v>4355</v>
      </c>
      <c r="I1649" t="s">
        <v>4521</v>
      </c>
    </row>
    <row r="1650" spans="1:10" x14ac:dyDescent="0.2">
      <c r="A1650" s="1" t="s">
        <v>723</v>
      </c>
      <c r="B1650" s="1" t="s">
        <v>3837</v>
      </c>
      <c r="C1650" s="1" t="str">
        <f>B1650&amp;" "&amp;F1650</f>
        <v xml:space="preserve">Troland </v>
      </c>
      <c r="D1650" s="1" t="str">
        <f>Table5[[#This Row],[Column5]]&amp;" "&amp;Table5[[#This Row],[Column7]]&amp;" "</f>
        <v xml:space="preserve">Mr. Dan </v>
      </c>
      <c r="G1650" t="s">
        <v>4355</v>
      </c>
      <c r="I1650" t="s">
        <v>4566</v>
      </c>
    </row>
    <row r="1651" spans="1:10" x14ac:dyDescent="0.2">
      <c r="A1651" s="1" t="s">
        <v>722</v>
      </c>
      <c r="B1651" s="1" t="s">
        <v>2622</v>
      </c>
      <c r="C1651" s="1" t="str">
        <f>B1651&amp;" "&amp;F1651</f>
        <v xml:space="preserve">Hall </v>
      </c>
      <c r="D1651" s="1" t="str">
        <f>Table5[[#This Row],[Column5]]&amp;" "&amp;Table5[[#This Row],[Column7]]&amp;" "</f>
        <v xml:space="preserve">Ms. Jennifer </v>
      </c>
      <c r="E1651" t="s">
        <v>4437</v>
      </c>
      <c r="G1651" t="s">
        <v>4354</v>
      </c>
      <c r="I1651" t="s">
        <v>4377</v>
      </c>
      <c r="J1651" t="s">
        <v>4437</v>
      </c>
    </row>
    <row r="1652" spans="1:10" x14ac:dyDescent="0.2">
      <c r="A1652" s="1" t="s">
        <v>721</v>
      </c>
      <c r="B1652" s="1" t="s">
        <v>3838</v>
      </c>
      <c r="C1652" s="1" t="str">
        <f>B1652&amp;" "&amp;F1652</f>
        <v xml:space="preserve">Berg </v>
      </c>
      <c r="D1652" s="1" t="str">
        <f>Table5[[#This Row],[Column5]]&amp;" "&amp;Table5[[#This Row],[Column7]]&amp;" "</f>
        <v xml:space="preserve">Mrs. Jessica </v>
      </c>
      <c r="G1652" t="s">
        <v>4700</v>
      </c>
      <c r="I1652" t="s">
        <v>4456</v>
      </c>
    </row>
    <row r="1653" spans="1:10" x14ac:dyDescent="0.2">
      <c r="A1653" s="1" t="s">
        <v>720</v>
      </c>
      <c r="B1653" s="1" t="s">
        <v>3839</v>
      </c>
      <c r="C1653" s="1" t="str">
        <f>B1653&amp;" "&amp;F1653</f>
        <v xml:space="preserve">Engtrakul </v>
      </c>
      <c r="D1653" s="1" t="str">
        <f>Table5[[#This Row],[Column5]]&amp;" "&amp;Table5[[#This Row],[Column7]]&amp;" "</f>
        <v xml:space="preserve">Mr. Chaiwat </v>
      </c>
      <c r="G1653" t="s">
        <v>4355</v>
      </c>
      <c r="I1653" t="s">
        <v>5148</v>
      </c>
    </row>
    <row r="1654" spans="1:10" x14ac:dyDescent="0.2">
      <c r="A1654" s="1" t="s">
        <v>719</v>
      </c>
      <c r="B1654" s="1" t="s">
        <v>3840</v>
      </c>
      <c r="C1654" s="1" t="str">
        <f>B1654&amp;" "&amp;F1654</f>
        <v xml:space="preserve">Leonhardt </v>
      </c>
      <c r="D1654" s="1" t="str">
        <f>Table5[[#This Row],[Column5]]&amp;" "&amp;Table5[[#This Row],[Column7]]&amp;" "</f>
        <v xml:space="preserve">Ms. Kerri </v>
      </c>
      <c r="G1654" t="s">
        <v>4354</v>
      </c>
      <c r="I1654" t="s">
        <v>5149</v>
      </c>
    </row>
    <row r="1655" spans="1:10" x14ac:dyDescent="0.2">
      <c r="A1655" s="1" t="s">
        <v>718</v>
      </c>
      <c r="B1655" s="1" t="s">
        <v>3841</v>
      </c>
      <c r="C1655" s="1" t="str">
        <f>B1655&amp;" "&amp;F1655</f>
        <v xml:space="preserve">Goetz </v>
      </c>
      <c r="D1655" s="1" t="str">
        <f>Table5[[#This Row],[Column5]]&amp;" "&amp;Table5[[#This Row],[Column7]]&amp;" "</f>
        <v xml:space="preserve">Ms. Lisa </v>
      </c>
      <c r="G1655" t="s">
        <v>4354</v>
      </c>
      <c r="I1655" t="s">
        <v>4704</v>
      </c>
    </row>
    <row r="1656" spans="1:10" x14ac:dyDescent="0.2">
      <c r="A1656" s="1" t="s">
        <v>717</v>
      </c>
      <c r="B1656" s="1" t="s">
        <v>3842</v>
      </c>
      <c r="C1656" s="1" t="str">
        <f>B1656&amp;" "&amp;F1656</f>
        <v xml:space="preserve">Cacharelis </v>
      </c>
      <c r="D1656" s="1" t="str">
        <f>Table5[[#This Row],[Column5]]&amp;" "&amp;Table5[[#This Row],[Column7]]&amp;" "</f>
        <v xml:space="preserve">Mr. Nicholas </v>
      </c>
      <c r="E1656" t="s">
        <v>4731</v>
      </c>
      <c r="G1656" t="s">
        <v>4355</v>
      </c>
      <c r="I1656" t="s">
        <v>4452</v>
      </c>
      <c r="J1656" t="s">
        <v>4731</v>
      </c>
    </row>
    <row r="1657" spans="1:10" x14ac:dyDescent="0.2">
      <c r="A1657" s="1" t="s">
        <v>716</v>
      </c>
      <c r="B1657" s="1" t="s">
        <v>3843</v>
      </c>
      <c r="C1657" s="1" t="str">
        <f>B1657&amp;" "&amp;F1657</f>
        <v xml:space="preserve">Kariolis </v>
      </c>
      <c r="D1657" s="1" t="str">
        <f>Table5[[#This Row],[Column5]]&amp;" "&amp;Table5[[#This Row],[Column7]]&amp;" "</f>
        <v xml:space="preserve">Mr. Vasilis </v>
      </c>
      <c r="E1657" t="s">
        <v>4486</v>
      </c>
      <c r="G1657" t="s">
        <v>4355</v>
      </c>
      <c r="I1657" t="s">
        <v>5150</v>
      </c>
      <c r="J1657" t="s">
        <v>4486</v>
      </c>
    </row>
    <row r="1658" spans="1:10" x14ac:dyDescent="0.2">
      <c r="A1658" s="1" t="s">
        <v>715</v>
      </c>
      <c r="B1658" s="1" t="s">
        <v>3844</v>
      </c>
      <c r="C1658" s="1" t="str">
        <f>B1658&amp;" "&amp;F1658</f>
        <v xml:space="preserve">Zelwin </v>
      </c>
      <c r="D1658" s="1" t="str">
        <f>Table5[[#This Row],[Column5]]&amp;" "&amp;Table5[[#This Row],[Column7]]&amp;" "</f>
        <v xml:space="preserve">Mr. Michael </v>
      </c>
      <c r="E1658" t="s">
        <v>4474</v>
      </c>
      <c r="G1658" t="s">
        <v>4355</v>
      </c>
      <c r="I1658" t="s">
        <v>4501</v>
      </c>
      <c r="J1658" t="s">
        <v>4474</v>
      </c>
    </row>
    <row r="1659" spans="1:10" x14ac:dyDescent="0.2">
      <c r="A1659" s="1" t="s">
        <v>714</v>
      </c>
      <c r="B1659" s="1" t="s">
        <v>3049</v>
      </c>
      <c r="C1659" s="1" t="str">
        <f>B1659&amp;" "&amp;F1659</f>
        <v xml:space="preserve">Barry </v>
      </c>
      <c r="D1659" s="1" t="str">
        <f>Table5[[#This Row],[Column5]]&amp;" "&amp;Table5[[#This Row],[Column7]]&amp;" "</f>
        <v xml:space="preserve">Ms. Colleen </v>
      </c>
      <c r="E1659" t="s">
        <v>4427</v>
      </c>
      <c r="G1659" t="s">
        <v>4354</v>
      </c>
      <c r="I1659" t="s">
        <v>4832</v>
      </c>
      <c r="J1659" t="s">
        <v>4427</v>
      </c>
    </row>
    <row r="1660" spans="1:10" x14ac:dyDescent="0.2">
      <c r="A1660" s="1" t="s">
        <v>713</v>
      </c>
      <c r="B1660" s="1" t="s">
        <v>3845</v>
      </c>
      <c r="C1660" s="1" t="str">
        <f>B1660&amp;" "&amp;F1660</f>
        <v xml:space="preserve">Bannon </v>
      </c>
      <c r="D1660" s="1" t="str">
        <f>Table5[[#This Row],[Column5]]&amp;" "&amp;Table5[[#This Row],[Column7]]&amp;" "</f>
        <v xml:space="preserve">Mrs. Annika </v>
      </c>
      <c r="G1660" t="s">
        <v>4700</v>
      </c>
      <c r="I1660" t="s">
        <v>5151</v>
      </c>
    </row>
    <row r="1661" spans="1:10" x14ac:dyDescent="0.2">
      <c r="A1661" s="1" t="s">
        <v>712</v>
      </c>
      <c r="B1661" s="1" t="s">
        <v>3229</v>
      </c>
      <c r="C1661" s="1" t="str">
        <f>B1661&amp;" "&amp;F1661</f>
        <v xml:space="preserve">Chang </v>
      </c>
      <c r="D1661" s="1" t="str">
        <f>Table5[[#This Row],[Column5]]&amp;" "&amp;Table5[[#This Row],[Column7]]&amp;" "</f>
        <v xml:space="preserve">Ms. Kelly </v>
      </c>
      <c r="G1661" t="s">
        <v>4354</v>
      </c>
      <c r="I1661" t="s">
        <v>2813</v>
      </c>
    </row>
    <row r="1662" spans="1:10" x14ac:dyDescent="0.2">
      <c r="A1662" s="1" t="s">
        <v>711</v>
      </c>
      <c r="B1662" s="1" t="s">
        <v>3846</v>
      </c>
      <c r="C1662" s="1" t="str">
        <f>B1662&amp;" "&amp;F1662</f>
        <v xml:space="preserve">Vetter </v>
      </c>
      <c r="D1662" s="1" t="str">
        <f>Table5[[#This Row],[Column5]]&amp;" "&amp;Table5[[#This Row],[Column7]]&amp;" "</f>
        <v xml:space="preserve">Mr. Nicholas </v>
      </c>
      <c r="E1662" t="s">
        <v>4427</v>
      </c>
      <c r="G1662" t="s">
        <v>4355</v>
      </c>
      <c r="I1662" t="s">
        <v>4452</v>
      </c>
      <c r="J1662" t="s">
        <v>4427</v>
      </c>
    </row>
    <row r="1663" spans="1:10" x14ac:dyDescent="0.2">
      <c r="A1663" s="1" t="s">
        <v>710</v>
      </c>
      <c r="B1663" s="1" t="s">
        <v>3847</v>
      </c>
      <c r="C1663" s="1" t="str">
        <f>B1663&amp;" "&amp;F1663</f>
        <v xml:space="preserve">Jablonski </v>
      </c>
      <c r="D1663" s="1" t="str">
        <f>Table5[[#This Row],[Column5]]&amp;" "&amp;Table5[[#This Row],[Column7]]&amp;" "</f>
        <v xml:space="preserve">Mrs. Kelly </v>
      </c>
      <c r="E1663" t="s">
        <v>4449</v>
      </c>
      <c r="G1663" t="s">
        <v>4700</v>
      </c>
      <c r="I1663" t="s">
        <v>2813</v>
      </c>
      <c r="J1663" t="s">
        <v>4449</v>
      </c>
    </row>
    <row r="1664" spans="1:10" x14ac:dyDescent="0.2">
      <c r="A1664" s="1" t="s">
        <v>709</v>
      </c>
      <c r="B1664" s="1" t="s">
        <v>3848</v>
      </c>
      <c r="C1664" s="1" t="str">
        <f>B1664&amp;" "&amp;F1664</f>
        <v xml:space="preserve">Jakubowitch </v>
      </c>
      <c r="D1664" s="1" t="str">
        <f>Table5[[#This Row],[Column5]]&amp;" "&amp;Table5[[#This Row],[Column7]]&amp;" "</f>
        <v xml:space="preserve">Mr. Andrew </v>
      </c>
      <c r="G1664" t="s">
        <v>4355</v>
      </c>
      <c r="I1664" t="s">
        <v>3889</v>
      </c>
    </row>
    <row r="1665" spans="1:10" x14ac:dyDescent="0.2">
      <c r="A1665" s="1" t="s">
        <v>708</v>
      </c>
      <c r="B1665" s="1" t="s">
        <v>3849</v>
      </c>
      <c r="C1665" s="1" t="str">
        <f>B1665&amp;" "&amp;F1665</f>
        <v xml:space="preserve">Altshuler </v>
      </c>
      <c r="D1665" s="1" t="str">
        <f>Table5[[#This Row],[Column5]]&amp;" "&amp;Table5[[#This Row],[Column7]]&amp;" "</f>
        <v xml:space="preserve">Ms. Hannah </v>
      </c>
      <c r="G1665" t="s">
        <v>4354</v>
      </c>
      <c r="I1665" t="s">
        <v>5053</v>
      </c>
    </row>
    <row r="1666" spans="1:10" x14ac:dyDescent="0.2">
      <c r="A1666" s="1" t="s">
        <v>707</v>
      </c>
      <c r="B1666" s="1" t="s">
        <v>3850</v>
      </c>
      <c r="C1666" s="1" t="str">
        <f>B1666&amp;" "&amp;F1666</f>
        <v xml:space="preserve">Ugarte </v>
      </c>
      <c r="D1666" s="1" t="str">
        <f>Table5[[#This Row],[Column5]]&amp;" "&amp;Table5[[#This Row],[Column7]]&amp;" "</f>
        <v xml:space="preserve">Mr. Patricio </v>
      </c>
      <c r="E1666" t="s">
        <v>4381</v>
      </c>
      <c r="G1666" t="s">
        <v>4355</v>
      </c>
      <c r="I1666" t="s">
        <v>5152</v>
      </c>
      <c r="J1666" t="s">
        <v>4381</v>
      </c>
    </row>
    <row r="1667" spans="1:10" x14ac:dyDescent="0.2">
      <c r="A1667" s="1" t="s">
        <v>706</v>
      </c>
      <c r="B1667" s="1" t="s">
        <v>3851</v>
      </c>
      <c r="C1667" s="1" t="str">
        <f>B1667&amp;" "&amp;F1667</f>
        <v xml:space="preserve">Tusso </v>
      </c>
      <c r="D1667" s="1" t="str">
        <f>Table5[[#This Row],[Column5]]&amp;" "&amp;Table5[[#This Row],[Column7]]&amp;" "</f>
        <v xml:space="preserve">Mr. Robert </v>
      </c>
      <c r="E1667" t="s">
        <v>4416</v>
      </c>
      <c r="G1667" t="s">
        <v>4355</v>
      </c>
      <c r="I1667" t="s">
        <v>4407</v>
      </c>
      <c r="J1667" t="s">
        <v>4416</v>
      </c>
    </row>
    <row r="1668" spans="1:10" x14ac:dyDescent="0.2">
      <c r="A1668" s="1" t="s">
        <v>705</v>
      </c>
      <c r="B1668" s="1" t="s">
        <v>2454</v>
      </c>
      <c r="C1668" s="1" t="str">
        <f>B1668&amp;" "&amp;F1668</f>
        <v xml:space="preserve">Johnson </v>
      </c>
      <c r="D1668" s="1" t="str">
        <f>Table5[[#This Row],[Column5]]&amp;" "&amp;Table5[[#This Row],[Column7]]&amp;" "</f>
        <v xml:space="preserve">Mr. Benjamin </v>
      </c>
      <c r="E1668" t="s">
        <v>4403</v>
      </c>
      <c r="G1668" t="s">
        <v>4355</v>
      </c>
      <c r="I1668" t="s">
        <v>4471</v>
      </c>
      <c r="J1668" t="s">
        <v>4403</v>
      </c>
    </row>
    <row r="1669" spans="1:10" x14ac:dyDescent="0.2">
      <c r="A1669" s="1" t="s">
        <v>704</v>
      </c>
      <c r="B1669" s="1" t="s">
        <v>3852</v>
      </c>
      <c r="C1669" s="1" t="str">
        <f>B1669&amp;" "&amp;F1669</f>
        <v xml:space="preserve">Landry </v>
      </c>
      <c r="D1669" s="1" t="str">
        <f>Table5[[#This Row],[Column5]]&amp;" "&amp;Table5[[#This Row],[Column7]]&amp;" "</f>
        <v xml:space="preserve">Mr. Robert </v>
      </c>
      <c r="G1669" t="s">
        <v>4355</v>
      </c>
      <c r="I1669" t="s">
        <v>4407</v>
      </c>
    </row>
    <row r="1670" spans="1:10" x14ac:dyDescent="0.2">
      <c r="A1670" s="1" t="s">
        <v>703</v>
      </c>
      <c r="B1670" s="1" t="s">
        <v>3853</v>
      </c>
      <c r="C1670" s="1" t="str">
        <f>B1670&amp;" "&amp;F1670</f>
        <v xml:space="preserve">McDonald </v>
      </c>
      <c r="D1670" s="1" t="str">
        <f>Table5[[#This Row],[Column5]]&amp;" "&amp;Table5[[#This Row],[Column7]]&amp;" "</f>
        <v xml:space="preserve">Mr. Eric </v>
      </c>
      <c r="E1670" t="s">
        <v>4364</v>
      </c>
      <c r="G1670" t="s">
        <v>4355</v>
      </c>
      <c r="I1670" t="s">
        <v>4387</v>
      </c>
      <c r="J1670" t="s">
        <v>4364</v>
      </c>
    </row>
    <row r="1671" spans="1:10" x14ac:dyDescent="0.2">
      <c r="A1671" s="1" t="s">
        <v>702</v>
      </c>
      <c r="B1671" s="1" t="s">
        <v>2782</v>
      </c>
      <c r="C1671" s="1" t="str">
        <f>B1671&amp;" "&amp;F1671</f>
        <v xml:space="preserve">Dunlap </v>
      </c>
      <c r="D1671" s="1" t="str">
        <f>Table5[[#This Row],[Column5]]&amp;" "&amp;Table5[[#This Row],[Column7]]&amp;" "</f>
        <v xml:space="preserve">Mr. Matthew </v>
      </c>
      <c r="G1671" t="s">
        <v>4355</v>
      </c>
      <c r="I1671" t="s">
        <v>4356</v>
      </c>
    </row>
    <row r="1672" spans="1:10" x14ac:dyDescent="0.2">
      <c r="A1672" s="1" t="s">
        <v>701</v>
      </c>
      <c r="B1672" s="1" t="s">
        <v>3854</v>
      </c>
      <c r="C1672" s="1" t="str">
        <f>B1672&amp;" "&amp;F1672</f>
        <v xml:space="preserve">Larue </v>
      </c>
      <c r="D1672" s="1" t="str">
        <f>Table5[[#This Row],[Column5]]&amp;" "&amp;Table5[[#This Row],[Column7]]&amp;" "</f>
        <v xml:space="preserve">Mr. Bob </v>
      </c>
      <c r="E1672" t="s">
        <v>4500</v>
      </c>
      <c r="G1672" t="s">
        <v>4355</v>
      </c>
      <c r="I1672" t="s">
        <v>5153</v>
      </c>
      <c r="J1672" t="s">
        <v>4500</v>
      </c>
    </row>
    <row r="1673" spans="1:10" x14ac:dyDescent="0.2">
      <c r="A1673" s="1" t="s">
        <v>700</v>
      </c>
      <c r="B1673" s="1" t="s">
        <v>3471</v>
      </c>
      <c r="C1673" s="1" t="str">
        <f>B1673&amp;" "&amp;F1673</f>
        <v xml:space="preserve">Hodge </v>
      </c>
      <c r="D1673" s="1" t="str">
        <f>Table5[[#This Row],[Column5]]&amp;" "&amp;Table5[[#This Row],[Column7]]&amp;" "</f>
        <v xml:space="preserve">Ms. Stephanie </v>
      </c>
      <c r="E1673" t="s">
        <v>4395</v>
      </c>
      <c r="G1673" t="s">
        <v>4354</v>
      </c>
      <c r="I1673" t="s">
        <v>4392</v>
      </c>
      <c r="J1673" t="s">
        <v>4395</v>
      </c>
    </row>
    <row r="1674" spans="1:10" x14ac:dyDescent="0.2">
      <c r="A1674" s="1" t="s">
        <v>699</v>
      </c>
      <c r="B1674" s="1" t="s">
        <v>3855</v>
      </c>
      <c r="C1674" s="1" t="str">
        <f>B1674&amp;" "&amp;F1674</f>
        <v xml:space="preserve">Marcus </v>
      </c>
      <c r="D1674" s="1" t="str">
        <f>Table5[[#This Row],[Column5]]&amp;" "&amp;Table5[[#This Row],[Column7]]&amp;" "</f>
        <v xml:space="preserve">Mr. Jake </v>
      </c>
      <c r="G1674" t="s">
        <v>4355</v>
      </c>
      <c r="I1674" t="s">
        <v>5106</v>
      </c>
    </row>
    <row r="1675" spans="1:10" x14ac:dyDescent="0.2">
      <c r="A1675" s="1" t="s">
        <v>698</v>
      </c>
      <c r="B1675" s="1" t="s">
        <v>3856</v>
      </c>
      <c r="C1675" s="1" t="str">
        <f>B1675&amp;" "&amp;F1675</f>
        <v xml:space="preserve">Daubert </v>
      </c>
      <c r="D1675" s="1" t="str">
        <f>Table5[[#This Row],[Column5]]&amp;" "&amp;Table5[[#This Row],[Column7]]&amp;" "</f>
        <v xml:space="preserve">Ms. Alison </v>
      </c>
      <c r="E1675" t="s">
        <v>4401</v>
      </c>
      <c r="G1675" t="s">
        <v>4354</v>
      </c>
      <c r="I1675" t="s">
        <v>4742</v>
      </c>
      <c r="J1675" t="s">
        <v>4401</v>
      </c>
    </row>
    <row r="1676" spans="1:10" x14ac:dyDescent="0.2">
      <c r="A1676" s="1" t="s">
        <v>697</v>
      </c>
      <c r="B1676" s="1" t="s">
        <v>3857</v>
      </c>
      <c r="C1676" s="1" t="str">
        <f>B1676&amp;" "&amp;F1676</f>
        <v xml:space="preserve">Close </v>
      </c>
      <c r="D1676" s="1" t="str">
        <f>Table5[[#This Row],[Column5]]&amp;" "&amp;Table5[[#This Row],[Column7]]&amp;" "</f>
        <v xml:space="preserve">Ms. Lindsay </v>
      </c>
      <c r="E1676" t="s">
        <v>4403</v>
      </c>
      <c r="G1676" t="s">
        <v>4354</v>
      </c>
      <c r="I1676" t="s">
        <v>2642</v>
      </c>
      <c r="J1676" t="s">
        <v>4403</v>
      </c>
    </row>
    <row r="1677" spans="1:10" x14ac:dyDescent="0.2">
      <c r="A1677" s="1" t="s">
        <v>696</v>
      </c>
      <c r="B1677" s="1" t="s">
        <v>3858</v>
      </c>
      <c r="C1677" s="1" t="str">
        <f>B1677&amp;" "&amp;F1677</f>
        <v xml:space="preserve">Roels </v>
      </c>
      <c r="D1677" s="1" t="str">
        <f>Table5[[#This Row],[Column5]]&amp;" "&amp;Table5[[#This Row],[Column7]]&amp;" "</f>
        <v xml:space="preserve">Mr. Guillaume </v>
      </c>
      <c r="G1677" t="s">
        <v>4355</v>
      </c>
      <c r="I1677" t="s">
        <v>5154</v>
      </c>
    </row>
    <row r="1678" spans="1:10" x14ac:dyDescent="0.2">
      <c r="A1678" s="1" t="s">
        <v>695</v>
      </c>
      <c r="B1678" s="1" t="s">
        <v>3859</v>
      </c>
      <c r="C1678" s="1" t="str">
        <f>B1678&amp;" "&amp;F1678</f>
        <v xml:space="preserve">Venosky </v>
      </c>
      <c r="D1678" s="1" t="str">
        <f>Table5[[#This Row],[Column5]]&amp;" "&amp;Table5[[#This Row],[Column7]]&amp;" "</f>
        <v xml:space="preserve">Ms. Kaylee </v>
      </c>
      <c r="G1678" t="s">
        <v>4354</v>
      </c>
      <c r="I1678" t="s">
        <v>5155</v>
      </c>
    </row>
    <row r="1679" spans="1:10" x14ac:dyDescent="0.2">
      <c r="A1679" s="1" t="s">
        <v>694</v>
      </c>
      <c r="B1679" s="1" t="s">
        <v>3860</v>
      </c>
      <c r="C1679" s="1" t="str">
        <f>B1679&amp;" "&amp;F1679</f>
        <v xml:space="preserve">Gosnell </v>
      </c>
      <c r="D1679" s="1" t="str">
        <f>Table5[[#This Row],[Column5]]&amp;" "&amp;Table5[[#This Row],[Column7]]&amp;" "</f>
        <v xml:space="preserve">Ms. Theresa </v>
      </c>
      <c r="G1679" t="s">
        <v>4354</v>
      </c>
      <c r="I1679" t="s">
        <v>4908</v>
      </c>
    </row>
    <row r="1680" spans="1:10" x14ac:dyDescent="0.2">
      <c r="A1680" s="1" t="s">
        <v>693</v>
      </c>
      <c r="B1680" s="1" t="s">
        <v>3861</v>
      </c>
      <c r="C1680" s="1" t="str">
        <f>B1680&amp;" "&amp;F1680</f>
        <v xml:space="preserve">Chewning-Kulick </v>
      </c>
      <c r="D1680" s="1" t="str">
        <f>Table5[[#This Row],[Column5]]&amp;" "&amp;Table5[[#This Row],[Column7]]&amp;" "</f>
        <v xml:space="preserve">Mr. Travis </v>
      </c>
      <c r="E1680" t="s">
        <v>4573</v>
      </c>
      <c r="G1680" t="s">
        <v>4355</v>
      </c>
      <c r="I1680" t="s">
        <v>5049</v>
      </c>
      <c r="J1680" t="s">
        <v>4573</v>
      </c>
    </row>
    <row r="1681" spans="1:10" x14ac:dyDescent="0.2">
      <c r="A1681" s="1" t="s">
        <v>692</v>
      </c>
      <c r="B1681" s="1" t="s">
        <v>3446</v>
      </c>
      <c r="C1681" s="1" t="str">
        <f>B1681&amp;" "&amp;F1681</f>
        <v xml:space="preserve">McCarron </v>
      </c>
      <c r="D1681" s="1" t="str">
        <f>Table5[[#This Row],[Column5]]&amp;" "&amp;Table5[[#This Row],[Column7]]&amp;" "</f>
        <v xml:space="preserve">Ms. Emma </v>
      </c>
      <c r="E1681" t="s">
        <v>4401</v>
      </c>
      <c r="G1681" t="s">
        <v>4354</v>
      </c>
      <c r="I1681" t="s">
        <v>4613</v>
      </c>
      <c r="J1681" t="s">
        <v>4401</v>
      </c>
    </row>
    <row r="1682" spans="1:10" x14ac:dyDescent="0.2">
      <c r="A1682" s="1" t="s">
        <v>691</v>
      </c>
      <c r="B1682" s="1" t="s">
        <v>3862</v>
      </c>
      <c r="C1682" s="1" t="str">
        <f>B1682&amp;" "&amp;F1682</f>
        <v xml:space="preserve">Manion </v>
      </c>
      <c r="D1682" s="1" t="str">
        <f>Table5[[#This Row],[Column5]]&amp;" "&amp;Table5[[#This Row],[Column7]]&amp;" "</f>
        <v xml:space="preserve">Ms. Linda </v>
      </c>
      <c r="G1682" t="s">
        <v>4354</v>
      </c>
      <c r="I1682" t="s">
        <v>5156</v>
      </c>
    </row>
    <row r="1683" spans="1:10" x14ac:dyDescent="0.2">
      <c r="A1683" s="1" t="s">
        <v>690</v>
      </c>
      <c r="B1683" s="1" t="s">
        <v>2919</v>
      </c>
      <c r="C1683" s="1" t="str">
        <f>B1683&amp;" "&amp;F1683</f>
        <v xml:space="preserve">Strong </v>
      </c>
      <c r="D1683" s="1" t="str">
        <f>Table5[[#This Row],[Column5]]&amp;" "&amp;Table5[[#This Row],[Column7]]&amp;" "</f>
        <v xml:space="preserve">Mr. Owen </v>
      </c>
      <c r="E1683" t="s">
        <v>4500</v>
      </c>
      <c r="G1683" t="s">
        <v>4355</v>
      </c>
      <c r="I1683" t="s">
        <v>5157</v>
      </c>
      <c r="J1683" t="s">
        <v>4500</v>
      </c>
    </row>
    <row r="1684" spans="1:10" x14ac:dyDescent="0.2">
      <c r="A1684" s="1" t="s">
        <v>689</v>
      </c>
      <c r="B1684" s="1" t="s">
        <v>3863</v>
      </c>
      <c r="C1684" s="1" t="str">
        <f>B1684&amp;" "&amp;F1684</f>
        <v xml:space="preserve">Leblanc </v>
      </c>
      <c r="D1684" s="1" t="str">
        <f>Table5[[#This Row],[Column5]]&amp;" "&amp;Table5[[#This Row],[Column7]]&amp;" "</f>
        <v xml:space="preserve">Mr. Jacob </v>
      </c>
      <c r="G1684" t="s">
        <v>4355</v>
      </c>
      <c r="I1684" t="s">
        <v>4049</v>
      </c>
    </row>
    <row r="1685" spans="1:10" x14ac:dyDescent="0.2">
      <c r="A1685" s="1" t="s">
        <v>688</v>
      </c>
      <c r="B1685" s="1" t="s">
        <v>2721</v>
      </c>
      <c r="C1685" s="1" t="str">
        <f>B1685&amp;" "&amp;F1685</f>
        <v xml:space="preserve">Palmer </v>
      </c>
      <c r="D1685" s="1" t="str">
        <f>Table5[[#This Row],[Column5]]&amp;" "&amp;Table5[[#This Row],[Column7]]&amp;" "</f>
        <v xml:space="preserve">Ms. Jacqueline </v>
      </c>
      <c r="G1685" t="s">
        <v>4354</v>
      </c>
      <c r="I1685" t="s">
        <v>5158</v>
      </c>
    </row>
    <row r="1686" spans="1:10" x14ac:dyDescent="0.2">
      <c r="A1686" s="1" t="s">
        <v>687</v>
      </c>
      <c r="B1686" s="1" t="s">
        <v>3595</v>
      </c>
      <c r="C1686" s="1" t="str">
        <f>B1686&amp;" "&amp;F1686</f>
        <v xml:space="preserve">Shen </v>
      </c>
      <c r="D1686" s="1" t="str">
        <f>Table5[[#This Row],[Column5]]&amp;" "&amp;Table5[[#This Row],[Column7]]&amp;" "</f>
        <v xml:space="preserve">Mr. Yefeng </v>
      </c>
      <c r="G1686" t="s">
        <v>4355</v>
      </c>
      <c r="I1686" t="s">
        <v>5159</v>
      </c>
    </row>
    <row r="1687" spans="1:10" x14ac:dyDescent="0.2">
      <c r="A1687" s="1" t="s">
        <v>686</v>
      </c>
      <c r="B1687" s="1" t="s">
        <v>3864</v>
      </c>
      <c r="C1687" s="1" t="str">
        <f>B1687&amp;" "&amp;F1687</f>
        <v xml:space="preserve">Goldsby </v>
      </c>
      <c r="D1687" s="1" t="str">
        <f>Table5[[#This Row],[Column5]]&amp;" "&amp;Table5[[#This Row],[Column7]]&amp;" "</f>
        <v xml:space="preserve">Mr. Thomas </v>
      </c>
      <c r="E1687" t="s">
        <v>4466</v>
      </c>
      <c r="G1687" t="s">
        <v>4355</v>
      </c>
      <c r="I1687" t="s">
        <v>3215</v>
      </c>
      <c r="J1687" t="s">
        <v>4466</v>
      </c>
    </row>
    <row r="1688" spans="1:10" x14ac:dyDescent="0.2">
      <c r="A1688" s="1" t="s">
        <v>685</v>
      </c>
      <c r="B1688" s="1" t="s">
        <v>2835</v>
      </c>
      <c r="C1688" s="1" t="str">
        <f>B1688&amp;" "&amp;F1688</f>
        <v xml:space="preserve">Whitney </v>
      </c>
      <c r="D1688" s="1" t="str">
        <f>Table5[[#This Row],[Column5]]&amp;" "&amp;Table5[[#This Row],[Column7]]&amp;" "</f>
        <v xml:space="preserve">Mr. Ken </v>
      </c>
      <c r="G1688" t="s">
        <v>4355</v>
      </c>
      <c r="I1688" t="s">
        <v>5160</v>
      </c>
    </row>
    <row r="1689" spans="1:10" x14ac:dyDescent="0.2">
      <c r="A1689" s="1" t="s">
        <v>684</v>
      </c>
      <c r="B1689" s="1" t="s">
        <v>3865</v>
      </c>
      <c r="C1689" s="1" t="str">
        <f>B1689&amp;" "&amp;F1689</f>
        <v xml:space="preserve">Mahoney </v>
      </c>
      <c r="D1689" s="1" t="str">
        <f>Table5[[#This Row],[Column5]]&amp;" "&amp;Table5[[#This Row],[Column7]]&amp;" "</f>
        <v xml:space="preserve">Ms. Annie </v>
      </c>
      <c r="E1689" t="s">
        <v>4418</v>
      </c>
      <c r="G1689" t="s">
        <v>4354</v>
      </c>
      <c r="I1689" t="s">
        <v>5017</v>
      </c>
      <c r="J1689" t="s">
        <v>4418</v>
      </c>
    </row>
    <row r="1690" spans="1:10" x14ac:dyDescent="0.2">
      <c r="A1690" s="1" t="s">
        <v>683</v>
      </c>
      <c r="B1690" s="1" t="s">
        <v>3866</v>
      </c>
      <c r="C1690" s="1" t="str">
        <f>B1690&amp;" "&amp;F1690</f>
        <v xml:space="preserve">McCracken </v>
      </c>
      <c r="D1690" s="1" t="str">
        <f>Table5[[#This Row],[Column5]]&amp;" "&amp;Table5[[#This Row],[Column7]]&amp;" "</f>
        <v xml:space="preserve">Mrs. Noel </v>
      </c>
      <c r="E1690" t="s">
        <v>4491</v>
      </c>
      <c r="G1690" t="s">
        <v>4700</v>
      </c>
      <c r="I1690" t="s">
        <v>5161</v>
      </c>
      <c r="J1690" t="s">
        <v>4491</v>
      </c>
    </row>
    <row r="1691" spans="1:10" x14ac:dyDescent="0.2">
      <c r="A1691" s="1" t="s">
        <v>682</v>
      </c>
      <c r="B1691" s="1" t="s">
        <v>3867</v>
      </c>
      <c r="C1691" s="1" t="str">
        <f>B1691&amp;" "&amp;F1691</f>
        <v xml:space="preserve">Spewak </v>
      </c>
      <c r="D1691" s="1" t="str">
        <f>Table5[[#This Row],[Column5]]&amp;" "&amp;Table5[[#This Row],[Column7]]&amp;" "</f>
        <v xml:space="preserve">Mr. Mark </v>
      </c>
      <c r="E1691" t="s">
        <v>4486</v>
      </c>
      <c r="G1691" t="s">
        <v>4355</v>
      </c>
      <c r="I1691" t="s">
        <v>4462</v>
      </c>
      <c r="J1691" t="s">
        <v>4486</v>
      </c>
    </row>
    <row r="1692" spans="1:10" x14ac:dyDescent="0.2">
      <c r="A1692" s="1" t="s">
        <v>681</v>
      </c>
      <c r="B1692" s="1" t="s">
        <v>3868</v>
      </c>
      <c r="C1692" s="1" t="str">
        <f>B1692&amp;" "&amp;F1692</f>
        <v xml:space="preserve">Cottini </v>
      </c>
      <c r="D1692" s="1" t="str">
        <f>Table5[[#This Row],[Column5]]&amp;" "&amp;Table5[[#This Row],[Column7]]&amp;" "</f>
        <v xml:space="preserve">Ms. Federica </v>
      </c>
      <c r="G1692" t="s">
        <v>4354</v>
      </c>
      <c r="I1692" t="s">
        <v>5162</v>
      </c>
    </row>
    <row r="1693" spans="1:10" x14ac:dyDescent="0.2">
      <c r="A1693" s="1" t="s">
        <v>680</v>
      </c>
      <c r="B1693" s="1" t="s">
        <v>3869</v>
      </c>
      <c r="C1693" s="1" t="str">
        <f>B1693&amp;" "&amp;F1693</f>
        <v xml:space="preserve">Findlay </v>
      </c>
      <c r="D1693" s="1" t="str">
        <f>Table5[[#This Row],[Column5]]&amp;" "&amp;Table5[[#This Row],[Column7]]&amp;" "</f>
        <v xml:space="preserve">Ms. Pamela </v>
      </c>
      <c r="E1693" t="s">
        <v>4412</v>
      </c>
      <c r="G1693" t="s">
        <v>4354</v>
      </c>
      <c r="I1693" t="s">
        <v>4455</v>
      </c>
      <c r="J1693" t="s">
        <v>4412</v>
      </c>
    </row>
    <row r="1694" spans="1:10" x14ac:dyDescent="0.2">
      <c r="A1694" s="1" t="s">
        <v>679</v>
      </c>
      <c r="B1694" s="1" t="s">
        <v>3870</v>
      </c>
      <c r="C1694" s="1" t="str">
        <f>B1694&amp;" "&amp;F1694</f>
        <v xml:space="preserve">Strasburg </v>
      </c>
      <c r="D1694" s="1" t="str">
        <f>Table5[[#This Row],[Column5]]&amp;" "&amp;Table5[[#This Row],[Column7]]&amp;" "</f>
        <v xml:space="preserve">Mr. Andrew </v>
      </c>
      <c r="E1694" t="s">
        <v>4393</v>
      </c>
      <c r="G1694" t="s">
        <v>4355</v>
      </c>
      <c r="I1694" t="s">
        <v>3889</v>
      </c>
      <c r="J1694" t="s">
        <v>4393</v>
      </c>
    </row>
    <row r="1695" spans="1:10" x14ac:dyDescent="0.2">
      <c r="A1695" s="1" t="s">
        <v>678</v>
      </c>
      <c r="B1695" s="1" t="s">
        <v>2845</v>
      </c>
      <c r="C1695" s="1" t="str">
        <f>B1695&amp;" "&amp;F1695</f>
        <v xml:space="preserve">Adams </v>
      </c>
      <c r="D1695" s="1" t="str">
        <f>Table5[[#This Row],[Column5]]&amp;" "&amp;Table5[[#This Row],[Column7]]&amp;" "</f>
        <v xml:space="preserve">Mr. Randall </v>
      </c>
      <c r="G1695" t="s">
        <v>4355</v>
      </c>
      <c r="I1695" t="s">
        <v>3746</v>
      </c>
    </row>
    <row r="1696" spans="1:10" x14ac:dyDescent="0.2">
      <c r="A1696" s="1" t="s">
        <v>677</v>
      </c>
      <c r="B1696" s="1" t="s">
        <v>3871</v>
      </c>
      <c r="C1696" s="1" t="str">
        <f>B1696&amp;" "&amp;F1696</f>
        <v xml:space="preserve">Deeter </v>
      </c>
      <c r="D1696" s="1" t="str">
        <f>Table5[[#This Row],[Column5]]&amp;" "&amp;Table5[[#This Row],[Column7]]&amp;" "</f>
        <v xml:space="preserve">Ms. Tracy </v>
      </c>
      <c r="E1696" t="s">
        <v>4412</v>
      </c>
      <c r="G1696" t="s">
        <v>4354</v>
      </c>
      <c r="I1696" t="s">
        <v>4665</v>
      </c>
      <c r="J1696" t="s">
        <v>4412</v>
      </c>
    </row>
    <row r="1697" spans="1:10" x14ac:dyDescent="0.2">
      <c r="A1697" s="1" t="s">
        <v>676</v>
      </c>
      <c r="B1697" s="1" t="s">
        <v>3872</v>
      </c>
      <c r="C1697" s="1" t="str">
        <f>B1697&amp;" "&amp;F1697</f>
        <v xml:space="preserve">Arpin </v>
      </c>
      <c r="D1697" s="1" t="str">
        <f>Table5[[#This Row],[Column5]]&amp;" "&amp;Table5[[#This Row],[Column7]]&amp;" "</f>
        <v xml:space="preserve">Ms. Azelie </v>
      </c>
      <c r="G1697" t="s">
        <v>4354</v>
      </c>
      <c r="I1697" t="s">
        <v>5163</v>
      </c>
    </row>
    <row r="1698" spans="1:10" x14ac:dyDescent="0.2">
      <c r="A1698" s="1" t="s">
        <v>675</v>
      </c>
      <c r="B1698" s="1" t="s">
        <v>3873</v>
      </c>
      <c r="C1698" s="1" t="str">
        <f>B1698&amp;" "&amp;F1698</f>
        <v xml:space="preserve">Schoeneck </v>
      </c>
      <c r="D1698" s="1" t="str">
        <f>Table5[[#This Row],[Column5]]&amp;" "&amp;Table5[[#This Row],[Column7]]&amp;" "</f>
        <v xml:space="preserve">Ms. Monica </v>
      </c>
      <c r="E1698" t="s">
        <v>4375</v>
      </c>
      <c r="G1698" t="s">
        <v>4354</v>
      </c>
      <c r="I1698" t="s">
        <v>4769</v>
      </c>
      <c r="J1698" t="s">
        <v>4375</v>
      </c>
    </row>
    <row r="1699" spans="1:10" x14ac:dyDescent="0.2">
      <c r="A1699" s="1" t="s">
        <v>674</v>
      </c>
      <c r="B1699" s="1" t="s">
        <v>3623</v>
      </c>
      <c r="C1699" s="1" t="str">
        <f>B1699&amp;" "&amp;F1699</f>
        <v xml:space="preserve">Mueller </v>
      </c>
      <c r="D1699" s="1" t="str">
        <f>Table5[[#This Row],[Column5]]&amp;" "&amp;Table5[[#This Row],[Column7]]&amp;" "</f>
        <v xml:space="preserve">Ms. Katarina </v>
      </c>
      <c r="E1699" t="s">
        <v>4491</v>
      </c>
      <c r="G1699" t="s">
        <v>4354</v>
      </c>
      <c r="I1699" t="s">
        <v>5018</v>
      </c>
      <c r="J1699" t="s">
        <v>4491</v>
      </c>
    </row>
    <row r="1700" spans="1:10" x14ac:dyDescent="0.2">
      <c r="A1700" s="1" t="s">
        <v>673</v>
      </c>
      <c r="B1700" s="1" t="s">
        <v>3874</v>
      </c>
      <c r="C1700" s="1" t="str">
        <f>B1700&amp;" "&amp;F1700</f>
        <v xml:space="preserve">Willits </v>
      </c>
      <c r="D1700" s="1" t="str">
        <f>Table5[[#This Row],[Column5]]&amp;" "&amp;Table5[[#This Row],[Column7]]&amp;" "</f>
        <v xml:space="preserve">Ms. Jamie </v>
      </c>
      <c r="E1700" t="s">
        <v>4401</v>
      </c>
      <c r="G1700" t="s">
        <v>4354</v>
      </c>
      <c r="I1700" t="s">
        <v>4473</v>
      </c>
      <c r="J1700" t="s">
        <v>4401</v>
      </c>
    </row>
    <row r="1701" spans="1:10" x14ac:dyDescent="0.2">
      <c r="A1701" s="1" t="s">
        <v>672</v>
      </c>
      <c r="B1701" s="1" t="s">
        <v>3875</v>
      </c>
      <c r="C1701" s="1" t="str">
        <f>B1701&amp;" "&amp;F1701</f>
        <v xml:space="preserve">Syring </v>
      </c>
      <c r="D1701" s="1" t="str">
        <f>Table5[[#This Row],[Column5]]&amp;" "&amp;Table5[[#This Row],[Column7]]&amp;" "</f>
        <v xml:space="preserve">Mr. Brian </v>
      </c>
      <c r="G1701" t="s">
        <v>4355</v>
      </c>
      <c r="I1701" t="s">
        <v>3913</v>
      </c>
    </row>
    <row r="1702" spans="1:10" x14ac:dyDescent="0.2">
      <c r="A1702" s="1" t="s">
        <v>671</v>
      </c>
      <c r="B1702" s="1" t="s">
        <v>3876</v>
      </c>
      <c r="C1702" s="1" t="str">
        <f>B1702&amp;" "&amp;F1702</f>
        <v xml:space="preserve">Strike </v>
      </c>
      <c r="D1702" s="1" t="str">
        <f>Table5[[#This Row],[Column5]]&amp;" "&amp;Table5[[#This Row],[Column7]]&amp;" "</f>
        <v xml:space="preserve">Ms. Stacey </v>
      </c>
      <c r="E1702" t="s">
        <v>4401</v>
      </c>
      <c r="G1702" t="s">
        <v>4354</v>
      </c>
      <c r="I1702" t="s">
        <v>4595</v>
      </c>
      <c r="J1702" t="s">
        <v>4401</v>
      </c>
    </row>
    <row r="1703" spans="1:10" x14ac:dyDescent="0.2">
      <c r="A1703" s="1" t="s">
        <v>670</v>
      </c>
      <c r="B1703" s="1" t="s">
        <v>3877</v>
      </c>
      <c r="C1703" s="1" t="str">
        <f>B1703&amp;" "&amp;F1703</f>
        <v xml:space="preserve">Hennigar </v>
      </c>
      <c r="D1703" s="1" t="str">
        <f>Table5[[#This Row],[Column5]]&amp;" "&amp;Table5[[#This Row],[Column7]]&amp;" "</f>
        <v xml:space="preserve">Mr. Stephen </v>
      </c>
      <c r="G1703" t="s">
        <v>4355</v>
      </c>
      <c r="I1703" t="s">
        <v>4363</v>
      </c>
    </row>
    <row r="1704" spans="1:10" x14ac:dyDescent="0.2">
      <c r="A1704" s="1" t="s">
        <v>669</v>
      </c>
      <c r="B1704" s="1" t="s">
        <v>3878</v>
      </c>
      <c r="C1704" s="1" t="str">
        <f>B1704&amp;" "&amp;F1704</f>
        <v xml:space="preserve">May </v>
      </c>
      <c r="D1704" s="1" t="str">
        <f>Table5[[#This Row],[Column5]]&amp;" "&amp;Table5[[#This Row],[Column7]]&amp;" "</f>
        <v xml:space="preserve">Mr. Joshua </v>
      </c>
      <c r="G1704" t="s">
        <v>4355</v>
      </c>
      <c r="I1704" t="s">
        <v>4440</v>
      </c>
    </row>
    <row r="1705" spans="1:10" x14ac:dyDescent="0.2">
      <c r="A1705" s="1" t="s">
        <v>668</v>
      </c>
      <c r="B1705" s="1" t="s">
        <v>3879</v>
      </c>
      <c r="C1705" s="1" t="str">
        <f>B1705&amp;" "&amp;F1705</f>
        <v xml:space="preserve">Metcalf </v>
      </c>
      <c r="D1705" s="1" t="str">
        <f>Table5[[#This Row],[Column5]]&amp;" "&amp;Table5[[#This Row],[Column7]]&amp;" "</f>
        <v xml:space="preserve">Mr. Josh </v>
      </c>
      <c r="G1705" t="s">
        <v>4355</v>
      </c>
      <c r="I1705" t="s">
        <v>4804</v>
      </c>
    </row>
    <row r="1706" spans="1:10" x14ac:dyDescent="0.2">
      <c r="A1706" s="1" t="s">
        <v>667</v>
      </c>
      <c r="B1706" s="1" t="s">
        <v>3880</v>
      </c>
      <c r="C1706" s="1" t="str">
        <f>B1706&amp;" "&amp;F1706</f>
        <v xml:space="preserve">Tiska </v>
      </c>
      <c r="D1706" s="1" t="str">
        <f>Table5[[#This Row],[Column5]]&amp;" "&amp;Table5[[#This Row],[Column7]]&amp;" "</f>
        <v xml:space="preserve">Ms. Heather </v>
      </c>
      <c r="G1706" t="s">
        <v>4354</v>
      </c>
      <c r="I1706" t="s">
        <v>4534</v>
      </c>
    </row>
    <row r="1707" spans="1:10" x14ac:dyDescent="0.2">
      <c r="A1707" s="1" t="s">
        <v>666</v>
      </c>
      <c r="B1707" s="1" t="s">
        <v>3100</v>
      </c>
      <c r="C1707" s="1" t="str">
        <f>B1707&amp;" "&amp;F1707</f>
        <v xml:space="preserve">McDonough </v>
      </c>
      <c r="D1707" s="1" t="str">
        <f>Table5[[#This Row],[Column5]]&amp;" "&amp;Table5[[#This Row],[Column7]]&amp;" "</f>
        <v xml:space="preserve">Mr. James </v>
      </c>
      <c r="E1707" t="s">
        <v>4427</v>
      </c>
      <c r="G1707" t="s">
        <v>4355</v>
      </c>
      <c r="I1707" t="s">
        <v>4408</v>
      </c>
      <c r="J1707" t="s">
        <v>4427</v>
      </c>
    </row>
    <row r="1708" spans="1:10" x14ac:dyDescent="0.2">
      <c r="A1708" s="1" t="s">
        <v>665</v>
      </c>
      <c r="B1708" s="1" t="s">
        <v>3881</v>
      </c>
      <c r="C1708" s="1" t="str">
        <f>B1708&amp;" "&amp;F1708</f>
        <v xml:space="preserve">Fairley </v>
      </c>
      <c r="D1708" s="1" t="str">
        <f>Table5[[#This Row],[Column5]]&amp;" "&amp;Table5[[#This Row],[Column7]]&amp;" "</f>
        <v xml:space="preserve">Ms. Kim </v>
      </c>
      <c r="G1708" t="s">
        <v>4354</v>
      </c>
      <c r="I1708" t="s">
        <v>5164</v>
      </c>
    </row>
    <row r="1709" spans="1:10" x14ac:dyDescent="0.2">
      <c r="A1709" s="1" t="s">
        <v>664</v>
      </c>
      <c r="B1709" s="1" t="s">
        <v>3421</v>
      </c>
      <c r="C1709" s="1" t="str">
        <f>B1709&amp;" "&amp;F1709</f>
        <v xml:space="preserve">Barnett </v>
      </c>
      <c r="D1709" s="1" t="str">
        <f>Table5[[#This Row],[Column5]]&amp;" "&amp;Table5[[#This Row],[Column7]]&amp;" "</f>
        <v xml:space="preserve">Ms. Marie </v>
      </c>
      <c r="E1709" t="s">
        <v>4542</v>
      </c>
      <c r="G1709" t="s">
        <v>4354</v>
      </c>
      <c r="I1709" t="s">
        <v>4629</v>
      </c>
      <c r="J1709" t="s">
        <v>4542</v>
      </c>
    </row>
    <row r="1710" spans="1:10" x14ac:dyDescent="0.2">
      <c r="A1710" s="1" t="s">
        <v>663</v>
      </c>
      <c r="B1710" s="1" t="s">
        <v>3882</v>
      </c>
      <c r="C1710" s="1" t="str">
        <f>B1710&amp;" "&amp;F1710</f>
        <v xml:space="preserve">Piasta </v>
      </c>
      <c r="D1710" s="1" t="str">
        <f>Table5[[#This Row],[Column5]]&amp;" "&amp;Table5[[#This Row],[Column7]]&amp;" "</f>
        <v xml:space="preserve">Mr. Dariusz </v>
      </c>
      <c r="G1710" t="s">
        <v>4355</v>
      </c>
      <c r="I1710" t="s">
        <v>5165</v>
      </c>
    </row>
    <row r="1711" spans="1:10" x14ac:dyDescent="0.2">
      <c r="A1711" s="1" t="s">
        <v>662</v>
      </c>
      <c r="B1711" s="1" t="s">
        <v>3623</v>
      </c>
      <c r="C1711" s="1" t="str">
        <f>B1711&amp;" "&amp;F1711</f>
        <v xml:space="preserve">Mueller </v>
      </c>
      <c r="D1711" s="1" t="str">
        <f>Table5[[#This Row],[Column5]]&amp;" "&amp;Table5[[#This Row],[Column7]]&amp;" "</f>
        <v xml:space="preserve">Ms. Jessica </v>
      </c>
      <c r="E1711" t="s">
        <v>4542</v>
      </c>
      <c r="G1711" t="s">
        <v>4354</v>
      </c>
      <c r="I1711" t="s">
        <v>4456</v>
      </c>
      <c r="J1711" t="s">
        <v>4542</v>
      </c>
    </row>
    <row r="1712" spans="1:10" x14ac:dyDescent="0.2">
      <c r="A1712" s="1" t="s">
        <v>661</v>
      </c>
      <c r="B1712" s="1" t="s">
        <v>3883</v>
      </c>
      <c r="C1712" s="1" t="str">
        <f>B1712&amp;" "&amp;F1712</f>
        <v xml:space="preserve">Olsen </v>
      </c>
      <c r="D1712" s="1" t="str">
        <f>Table5[[#This Row],[Column5]]&amp;" "&amp;Table5[[#This Row],[Column7]]&amp;" "</f>
        <v xml:space="preserve">Ms. Kristen </v>
      </c>
      <c r="G1712" t="s">
        <v>4354</v>
      </c>
      <c r="I1712" t="s">
        <v>4738</v>
      </c>
    </row>
    <row r="1713" spans="1:13" x14ac:dyDescent="0.2">
      <c r="A1713" s="1" t="s">
        <v>660</v>
      </c>
      <c r="B1713" s="1" t="s">
        <v>4414</v>
      </c>
      <c r="C1713" s="1" t="str">
        <f>B1713&amp;" "&amp;F1713</f>
        <v>De Jesus</v>
      </c>
      <c r="D1713" s="1" t="str">
        <f>Table5[[#This Row],[Column5]]&amp;" "&amp;Table5[[#This Row],[Column7]]&amp;" "</f>
        <v xml:space="preserve">  </v>
      </c>
      <c r="E1713" t="s">
        <v>4909</v>
      </c>
      <c r="F1713" t="s">
        <v>5166</v>
      </c>
      <c r="H1713" t="s">
        <v>4355</v>
      </c>
      <c r="J1713" t="s">
        <v>4909</v>
      </c>
      <c r="K1713" t="s">
        <v>5167</v>
      </c>
      <c r="L1713" t="s">
        <v>4464</v>
      </c>
      <c r="M1713" t="s">
        <v>4381</v>
      </c>
    </row>
    <row r="1714" spans="1:13" x14ac:dyDescent="0.2">
      <c r="A1714" s="1" t="s">
        <v>659</v>
      </c>
      <c r="B1714" s="1" t="s">
        <v>3884</v>
      </c>
      <c r="C1714" s="1" t="str">
        <f>B1714&amp;" "&amp;F1714</f>
        <v xml:space="preserve">Bartus </v>
      </c>
      <c r="D1714" s="1" t="str">
        <f>Table5[[#This Row],[Column5]]&amp;" "&amp;Table5[[#This Row],[Column7]]&amp;" "</f>
        <v xml:space="preserve">Ms. Cynthia </v>
      </c>
      <c r="G1714" t="s">
        <v>4354</v>
      </c>
      <c r="I1714" t="s">
        <v>4618</v>
      </c>
    </row>
    <row r="1715" spans="1:13" x14ac:dyDescent="0.2">
      <c r="A1715" s="1" t="s">
        <v>658</v>
      </c>
      <c r="B1715" s="1" t="s">
        <v>3885</v>
      </c>
      <c r="C1715" s="1" t="str">
        <f>B1715&amp;" "&amp;F1715</f>
        <v xml:space="preserve">Stevens </v>
      </c>
      <c r="D1715" s="1" t="str">
        <f>Table5[[#This Row],[Column5]]&amp;" "&amp;Table5[[#This Row],[Column7]]&amp;" "</f>
        <v xml:space="preserve">Mr. Tyler </v>
      </c>
      <c r="G1715" t="s">
        <v>4355</v>
      </c>
      <c r="I1715" t="s">
        <v>4525</v>
      </c>
    </row>
    <row r="1716" spans="1:13" x14ac:dyDescent="0.2">
      <c r="A1716" s="1" t="s">
        <v>657</v>
      </c>
      <c r="B1716" s="1" t="s">
        <v>3886</v>
      </c>
      <c r="C1716" s="1" t="str">
        <f>B1716&amp;" "&amp;F1716</f>
        <v xml:space="preserve">Rich </v>
      </c>
      <c r="D1716" s="1" t="str">
        <f>Table5[[#This Row],[Column5]]&amp;" "&amp;Table5[[#This Row],[Column7]]&amp;" "</f>
        <v xml:space="preserve">Ms. Holly </v>
      </c>
      <c r="E1716" t="s">
        <v>4466</v>
      </c>
      <c r="G1716" t="s">
        <v>4354</v>
      </c>
      <c r="I1716" t="s">
        <v>5168</v>
      </c>
      <c r="J1716" t="s">
        <v>4466</v>
      </c>
    </row>
    <row r="1717" spans="1:13" x14ac:dyDescent="0.2">
      <c r="A1717" s="1" t="s">
        <v>656</v>
      </c>
      <c r="B1717" s="1" t="s">
        <v>3887</v>
      </c>
      <c r="C1717" s="1" t="str">
        <f>B1717&amp;" "&amp;F1717</f>
        <v xml:space="preserve">Fayter </v>
      </c>
      <c r="D1717" s="1" t="str">
        <f>Table5[[#This Row],[Column5]]&amp;" "&amp;Table5[[#This Row],[Column7]]&amp;" "</f>
        <v xml:space="preserve">Ms. Kristen </v>
      </c>
      <c r="G1717" t="s">
        <v>4354</v>
      </c>
      <c r="I1717" t="s">
        <v>4738</v>
      </c>
    </row>
    <row r="1718" spans="1:13" x14ac:dyDescent="0.2">
      <c r="A1718" s="1" t="s">
        <v>655</v>
      </c>
      <c r="B1718" s="1" t="s">
        <v>3888</v>
      </c>
      <c r="C1718" s="1" t="str">
        <f>B1718&amp;" "&amp;F1718</f>
        <v xml:space="preserve">Parise </v>
      </c>
      <c r="D1718" s="1" t="str">
        <f>Table5[[#This Row],[Column5]]&amp;" "&amp;Table5[[#This Row],[Column7]]&amp;" "</f>
        <v xml:space="preserve">Mr. Thomas </v>
      </c>
      <c r="G1718" t="s">
        <v>4355</v>
      </c>
      <c r="I1718" t="s">
        <v>3215</v>
      </c>
    </row>
    <row r="1719" spans="1:13" x14ac:dyDescent="0.2">
      <c r="A1719" s="1" t="s">
        <v>654</v>
      </c>
      <c r="B1719" s="1" t="s">
        <v>3889</v>
      </c>
      <c r="C1719" s="1" t="str">
        <f>B1719&amp;" "&amp;F1719</f>
        <v xml:space="preserve">Andrew </v>
      </c>
      <c r="D1719" s="1" t="str">
        <f>Table5[[#This Row],[Column5]]&amp;" "&amp;Table5[[#This Row],[Column7]]&amp;" "</f>
        <v xml:space="preserve">Ms. Tricity </v>
      </c>
      <c r="E1719" t="s">
        <v>4403</v>
      </c>
      <c r="G1719" t="s">
        <v>4354</v>
      </c>
      <c r="I1719" t="s">
        <v>5169</v>
      </c>
      <c r="J1719" t="s">
        <v>4403</v>
      </c>
    </row>
    <row r="1720" spans="1:13" x14ac:dyDescent="0.2">
      <c r="A1720" s="1" t="s">
        <v>653</v>
      </c>
      <c r="B1720" s="1" t="s">
        <v>3890</v>
      </c>
      <c r="C1720" s="1" t="str">
        <f>B1720&amp;" "&amp;F1720</f>
        <v xml:space="preserve">Gryniewicz </v>
      </c>
      <c r="D1720" s="1" t="str">
        <f>Table5[[#This Row],[Column5]]&amp;" "&amp;Table5[[#This Row],[Column7]]&amp;" "</f>
        <v xml:space="preserve">Ms. Sarah </v>
      </c>
      <c r="E1720" t="s">
        <v>4437</v>
      </c>
      <c r="G1720" t="s">
        <v>4354</v>
      </c>
      <c r="I1720" t="s">
        <v>4530</v>
      </c>
      <c r="J1720" t="s">
        <v>4437</v>
      </c>
    </row>
    <row r="1721" spans="1:13" x14ac:dyDescent="0.2">
      <c r="A1721" s="1" t="s">
        <v>652</v>
      </c>
      <c r="B1721" s="1" t="s">
        <v>3891</v>
      </c>
      <c r="C1721" s="1" t="str">
        <f>B1721&amp;" "&amp;F1721</f>
        <v xml:space="preserve">Panora </v>
      </c>
      <c r="D1721" s="1" t="str">
        <f>Table5[[#This Row],[Column5]]&amp;" "&amp;Table5[[#This Row],[Column7]]&amp;" "</f>
        <v xml:space="preserve">Ms. Lisa </v>
      </c>
      <c r="E1721" t="s">
        <v>4375</v>
      </c>
      <c r="G1721" t="s">
        <v>4354</v>
      </c>
      <c r="I1721" t="s">
        <v>4704</v>
      </c>
      <c r="J1721" t="s">
        <v>4375</v>
      </c>
    </row>
    <row r="1722" spans="1:13" x14ac:dyDescent="0.2">
      <c r="A1722" s="1" t="s">
        <v>651</v>
      </c>
      <c r="B1722" s="1" t="s">
        <v>2588</v>
      </c>
      <c r="C1722" s="1" t="str">
        <f>B1722&amp;" "&amp;F1722</f>
        <v xml:space="preserve">Woodward </v>
      </c>
      <c r="D1722" s="1" t="str">
        <f>Table5[[#This Row],[Column5]]&amp;" "&amp;Table5[[#This Row],[Column7]]&amp;" "</f>
        <v xml:space="preserve">Ms. Tracy </v>
      </c>
      <c r="E1722" t="s">
        <v>4378</v>
      </c>
      <c r="G1722" t="s">
        <v>4354</v>
      </c>
      <c r="I1722" t="s">
        <v>4665</v>
      </c>
      <c r="J1722" t="s">
        <v>4378</v>
      </c>
    </row>
    <row r="1723" spans="1:13" x14ac:dyDescent="0.2">
      <c r="A1723" s="1" t="s">
        <v>650</v>
      </c>
      <c r="B1723" s="1" t="s">
        <v>3892</v>
      </c>
      <c r="C1723" s="1" t="str">
        <f>B1723&amp;" "&amp;F1723</f>
        <v xml:space="preserve">Lambe </v>
      </c>
      <c r="D1723" s="1" t="str">
        <f>Table5[[#This Row],[Column5]]&amp;" "&amp;Table5[[#This Row],[Column7]]&amp;" "</f>
        <v xml:space="preserve">Mr. Patrick </v>
      </c>
      <c r="G1723" t="s">
        <v>4355</v>
      </c>
      <c r="I1723" t="s">
        <v>3501</v>
      </c>
    </row>
    <row r="1724" spans="1:13" x14ac:dyDescent="0.2">
      <c r="A1724" s="1" t="s">
        <v>649</v>
      </c>
      <c r="B1724" s="1" t="s">
        <v>3893</v>
      </c>
      <c r="C1724" s="1" t="str">
        <f>B1724&amp;" "&amp;F1724</f>
        <v xml:space="preserve">Casto </v>
      </c>
      <c r="D1724" s="1" t="str">
        <f>Table5[[#This Row],[Column5]]&amp;" "&amp;Table5[[#This Row],[Column7]]&amp;" "</f>
        <v xml:space="preserve">Mr. Trent </v>
      </c>
      <c r="G1724" t="s">
        <v>4355</v>
      </c>
      <c r="I1724" t="s">
        <v>5170</v>
      </c>
    </row>
    <row r="1725" spans="1:13" x14ac:dyDescent="0.2">
      <c r="A1725" s="1" t="s">
        <v>648</v>
      </c>
      <c r="B1725" s="1" t="s">
        <v>3894</v>
      </c>
      <c r="C1725" s="1" t="str">
        <f>B1725&amp;" "&amp;F1725</f>
        <v xml:space="preserve">Martelli </v>
      </c>
      <c r="D1725" s="1" t="str">
        <f>Table5[[#This Row],[Column5]]&amp;" "&amp;Table5[[#This Row],[Column7]]&amp;" "</f>
        <v xml:space="preserve">Ms. Julie </v>
      </c>
      <c r="G1725" t="s">
        <v>4354</v>
      </c>
      <c r="I1725" t="s">
        <v>4860</v>
      </c>
    </row>
    <row r="1726" spans="1:13" x14ac:dyDescent="0.2">
      <c r="A1726" s="1" t="s">
        <v>647</v>
      </c>
      <c r="B1726" s="1" t="s">
        <v>3895</v>
      </c>
      <c r="C1726" s="1" t="str">
        <f>B1726&amp;" "&amp;F1726</f>
        <v xml:space="preserve">Naskret </v>
      </c>
      <c r="D1726" s="1" t="str">
        <f>Table5[[#This Row],[Column5]]&amp;" "&amp;Table5[[#This Row],[Column7]]&amp;" "</f>
        <v xml:space="preserve">Mr. Sawomir </v>
      </c>
      <c r="G1726" t="s">
        <v>4355</v>
      </c>
      <c r="I1726" t="s">
        <v>5171</v>
      </c>
    </row>
    <row r="1727" spans="1:13" x14ac:dyDescent="0.2">
      <c r="A1727" s="1" t="s">
        <v>646</v>
      </c>
      <c r="B1727" s="1" t="s">
        <v>3679</v>
      </c>
      <c r="C1727" s="1" t="str">
        <f>B1727&amp;" "&amp;F1727</f>
        <v xml:space="preserve">Morgan </v>
      </c>
      <c r="D1727" s="1" t="str">
        <f>Table5[[#This Row],[Column5]]&amp;" "&amp;Table5[[#This Row],[Column7]]&amp;" "</f>
        <v xml:space="preserve">Ms. Micah </v>
      </c>
      <c r="G1727" t="s">
        <v>4354</v>
      </c>
      <c r="I1727" t="s">
        <v>5172</v>
      </c>
    </row>
    <row r="1728" spans="1:13" x14ac:dyDescent="0.2">
      <c r="A1728" s="1" t="s">
        <v>645</v>
      </c>
      <c r="B1728" s="1" t="s">
        <v>3896</v>
      </c>
      <c r="C1728" s="1" t="str">
        <f>B1728&amp;" "&amp;F1728</f>
        <v xml:space="preserve">Maloney </v>
      </c>
      <c r="D1728" s="1" t="str">
        <f>Table5[[#This Row],[Column5]]&amp;" "&amp;Table5[[#This Row],[Column7]]&amp;" "</f>
        <v xml:space="preserve">Ms. Kelly </v>
      </c>
      <c r="E1728" t="s">
        <v>4405</v>
      </c>
      <c r="G1728" t="s">
        <v>4354</v>
      </c>
      <c r="I1728" t="s">
        <v>2813</v>
      </c>
      <c r="J1728" t="s">
        <v>4405</v>
      </c>
    </row>
    <row r="1729" spans="1:10" x14ac:dyDescent="0.2">
      <c r="A1729" s="1" t="s">
        <v>644</v>
      </c>
      <c r="B1729" s="1" t="s">
        <v>3897</v>
      </c>
      <c r="C1729" s="1" t="str">
        <f>B1729&amp;" "&amp;F1729</f>
        <v xml:space="preserve">Amherst </v>
      </c>
      <c r="D1729" s="1" t="str">
        <f>Table5[[#This Row],[Column5]]&amp;" "&amp;Table5[[#This Row],[Column7]]&amp;" "</f>
        <v xml:space="preserve">Ms. Lindsay </v>
      </c>
      <c r="E1729" t="s">
        <v>4375</v>
      </c>
      <c r="G1729" t="s">
        <v>4354</v>
      </c>
      <c r="I1729" t="s">
        <v>2642</v>
      </c>
      <c r="J1729" t="s">
        <v>4375</v>
      </c>
    </row>
    <row r="1730" spans="1:10" x14ac:dyDescent="0.2">
      <c r="A1730" s="1" t="s">
        <v>643</v>
      </c>
      <c r="B1730" s="1" t="s">
        <v>3010</v>
      </c>
      <c r="C1730" s="1" t="str">
        <f>B1730&amp;" "&amp;F1730</f>
        <v xml:space="preserve">Davenport </v>
      </c>
      <c r="D1730" s="1" t="str">
        <f>Table5[[#This Row],[Column5]]&amp;" "&amp;Table5[[#This Row],[Column7]]&amp;" "</f>
        <v xml:space="preserve">Mr. Austen </v>
      </c>
      <c r="E1730" t="s">
        <v>4731</v>
      </c>
      <c r="G1730" t="s">
        <v>4355</v>
      </c>
      <c r="I1730" t="s">
        <v>5173</v>
      </c>
      <c r="J1730" t="s">
        <v>4731</v>
      </c>
    </row>
    <row r="1731" spans="1:10" x14ac:dyDescent="0.2">
      <c r="A1731" s="1" t="s">
        <v>642</v>
      </c>
      <c r="B1731" s="1" t="s">
        <v>3898</v>
      </c>
      <c r="C1731" s="1" t="str">
        <f>B1731&amp;" "&amp;F1731</f>
        <v xml:space="preserve">Johansen </v>
      </c>
      <c r="D1731" s="1" t="str">
        <f>Table5[[#This Row],[Column5]]&amp;" "&amp;Table5[[#This Row],[Column7]]&amp;" "</f>
        <v xml:space="preserve">Mr. Tory </v>
      </c>
      <c r="E1731" t="s">
        <v>4395</v>
      </c>
      <c r="G1731" t="s">
        <v>4355</v>
      </c>
      <c r="I1731" t="s">
        <v>5174</v>
      </c>
      <c r="J1731" t="s">
        <v>4395</v>
      </c>
    </row>
    <row r="1732" spans="1:10" x14ac:dyDescent="0.2">
      <c r="A1732" s="1" t="s">
        <v>641</v>
      </c>
      <c r="B1732" s="1" t="s">
        <v>3796</v>
      </c>
      <c r="C1732" s="1" t="str">
        <f>B1732&amp;" "&amp;F1732</f>
        <v xml:space="preserve">Bond </v>
      </c>
      <c r="D1732" s="1" t="str">
        <f>Table5[[#This Row],[Column5]]&amp;" "&amp;Table5[[#This Row],[Column7]]&amp;" "</f>
        <v xml:space="preserve">Mr. Robert </v>
      </c>
      <c r="E1732" t="s">
        <v>4395</v>
      </c>
      <c r="G1732" t="s">
        <v>4355</v>
      </c>
      <c r="I1732" t="s">
        <v>4407</v>
      </c>
      <c r="J1732" t="s">
        <v>4395</v>
      </c>
    </row>
    <row r="1733" spans="1:10" x14ac:dyDescent="0.2">
      <c r="A1733" s="1" t="s">
        <v>640</v>
      </c>
      <c r="B1733" s="1" t="s">
        <v>2940</v>
      </c>
      <c r="C1733" s="1" t="str">
        <f>B1733&amp;" "&amp;F1733</f>
        <v xml:space="preserve">Reilly </v>
      </c>
      <c r="D1733" s="1" t="str">
        <f>Table5[[#This Row],[Column5]]&amp;" "&amp;Table5[[#This Row],[Column7]]&amp;" "</f>
        <v xml:space="preserve">Ms. Steph </v>
      </c>
      <c r="G1733" t="s">
        <v>4354</v>
      </c>
      <c r="I1733" t="s">
        <v>4490</v>
      </c>
    </row>
    <row r="1734" spans="1:10" x14ac:dyDescent="0.2">
      <c r="A1734" s="1" t="s">
        <v>639</v>
      </c>
      <c r="B1734" s="1" t="s">
        <v>3899</v>
      </c>
      <c r="C1734" s="1" t="str">
        <f>B1734&amp;" "&amp;F1734</f>
        <v xml:space="preserve">Chandler </v>
      </c>
      <c r="D1734" s="1" t="str">
        <f>Table5[[#This Row],[Column5]]&amp;" "&amp;Table5[[#This Row],[Column7]]&amp;" "</f>
        <v xml:space="preserve">Ms. Kate </v>
      </c>
      <c r="G1734" t="s">
        <v>4354</v>
      </c>
      <c r="I1734" t="s">
        <v>4442</v>
      </c>
    </row>
    <row r="1735" spans="1:10" x14ac:dyDescent="0.2">
      <c r="A1735" s="1" t="s">
        <v>638</v>
      </c>
      <c r="B1735" s="1" t="s">
        <v>3900</v>
      </c>
      <c r="C1735" s="1" t="str">
        <f>B1735&amp;" "&amp;F1735</f>
        <v xml:space="preserve">Kaufmann </v>
      </c>
      <c r="D1735" s="1" t="str">
        <f>Table5[[#This Row],[Column5]]&amp;" "&amp;Table5[[#This Row],[Column7]]&amp;" "</f>
        <v xml:space="preserve">Ms. Kristina </v>
      </c>
      <c r="G1735" t="s">
        <v>4354</v>
      </c>
      <c r="I1735" t="s">
        <v>4758</v>
      </c>
    </row>
    <row r="1736" spans="1:10" x14ac:dyDescent="0.2">
      <c r="A1736" s="1" t="s">
        <v>637</v>
      </c>
      <c r="B1736" s="1" t="s">
        <v>3901</v>
      </c>
      <c r="C1736" s="1" t="str">
        <f>B1736&amp;" "&amp;F1736</f>
        <v xml:space="preserve">Barnes-Zurkinden </v>
      </c>
      <c r="D1736" s="1" t="str">
        <f>Table5[[#This Row],[Column5]]&amp;" "&amp;Table5[[#This Row],[Column7]]&amp;" "</f>
        <v xml:space="preserve">Ms. Flo </v>
      </c>
      <c r="G1736" t="s">
        <v>4354</v>
      </c>
      <c r="I1736" t="s">
        <v>5175</v>
      </c>
    </row>
    <row r="1737" spans="1:10" x14ac:dyDescent="0.2">
      <c r="A1737" s="1" t="s">
        <v>636</v>
      </c>
      <c r="B1737" s="1" t="s">
        <v>3902</v>
      </c>
      <c r="C1737" s="1" t="str">
        <f>B1737&amp;" "&amp;F1737</f>
        <v xml:space="preserve">Wolter </v>
      </c>
      <c r="D1737" s="1" t="str">
        <f>Table5[[#This Row],[Column5]]&amp;" "&amp;Table5[[#This Row],[Column7]]&amp;" "</f>
        <v xml:space="preserve">Mrs. Sarah </v>
      </c>
      <c r="E1737" t="s">
        <v>4464</v>
      </c>
      <c r="G1737" t="s">
        <v>4700</v>
      </c>
      <c r="I1737" t="s">
        <v>4530</v>
      </c>
      <c r="J1737" t="s">
        <v>4464</v>
      </c>
    </row>
    <row r="1738" spans="1:10" x14ac:dyDescent="0.2">
      <c r="A1738" s="1" t="s">
        <v>635</v>
      </c>
      <c r="B1738" s="1" t="s">
        <v>3903</v>
      </c>
      <c r="C1738" s="1" t="str">
        <f>B1738&amp;" "&amp;F1738</f>
        <v xml:space="preserve">Pearson </v>
      </c>
      <c r="D1738" s="1" t="str">
        <f>Table5[[#This Row],[Column5]]&amp;" "&amp;Table5[[#This Row],[Column7]]&amp;" "</f>
        <v xml:space="preserve">Ms. Anabel </v>
      </c>
      <c r="G1738" t="s">
        <v>4354</v>
      </c>
      <c r="I1738" t="s">
        <v>5176</v>
      </c>
    </row>
    <row r="1739" spans="1:10" x14ac:dyDescent="0.2">
      <c r="A1739" s="1" t="s">
        <v>634</v>
      </c>
      <c r="B1739" s="1" t="s">
        <v>3215</v>
      </c>
      <c r="C1739" s="1" t="str">
        <f>B1739&amp;" "&amp;F1739</f>
        <v xml:space="preserve">Thomas </v>
      </c>
      <c r="D1739" s="1" t="str">
        <f>Table5[[#This Row],[Column5]]&amp;" "&amp;Table5[[#This Row],[Column7]]&amp;" "</f>
        <v xml:space="preserve">Mr. Ian </v>
      </c>
      <c r="G1739" t="s">
        <v>4355</v>
      </c>
      <c r="I1739" t="s">
        <v>4541</v>
      </c>
    </row>
    <row r="1740" spans="1:10" x14ac:dyDescent="0.2">
      <c r="A1740" s="1" t="s">
        <v>633</v>
      </c>
      <c r="B1740" s="1" t="s">
        <v>3904</v>
      </c>
      <c r="C1740" s="1" t="str">
        <f>B1740&amp;" "&amp;F1740</f>
        <v xml:space="preserve">Leon </v>
      </c>
      <c r="D1740" s="1" t="str">
        <f>Table5[[#This Row],[Column5]]&amp;" "&amp;Table5[[#This Row],[Column7]]&amp;" "</f>
        <v xml:space="preserve">Mr. Alex </v>
      </c>
      <c r="G1740" t="s">
        <v>4355</v>
      </c>
      <c r="I1740" t="s">
        <v>4415</v>
      </c>
    </row>
    <row r="1741" spans="1:10" x14ac:dyDescent="0.2">
      <c r="A1741" s="1" t="s">
        <v>631</v>
      </c>
      <c r="B1741" s="1" t="s">
        <v>3905</v>
      </c>
      <c r="C1741" s="1" t="str">
        <f>B1741&amp;" "&amp;F1741</f>
        <v xml:space="preserve">Marriott </v>
      </c>
      <c r="D1741" s="1" t="str">
        <f>Table5[[#This Row],[Column5]]&amp;" "&amp;Table5[[#This Row],[Column7]]&amp;" "</f>
        <v xml:space="preserve">Mr. Richard </v>
      </c>
      <c r="E1741" t="s">
        <v>4466</v>
      </c>
      <c r="G1741" t="s">
        <v>4355</v>
      </c>
      <c r="I1741" t="s">
        <v>4510</v>
      </c>
      <c r="J1741" t="s">
        <v>4466</v>
      </c>
    </row>
    <row r="1742" spans="1:10" x14ac:dyDescent="0.2">
      <c r="A1742" s="1" t="s">
        <v>630</v>
      </c>
      <c r="B1742" s="1" t="s">
        <v>3906</v>
      </c>
      <c r="C1742" s="1" t="str">
        <f>B1742&amp;" "&amp;F1742</f>
        <v xml:space="preserve">Wilkins </v>
      </c>
      <c r="D1742" s="1" t="str">
        <f>Table5[[#This Row],[Column5]]&amp;" "&amp;Table5[[#This Row],[Column7]]&amp;" "</f>
        <v xml:space="preserve">Ms. Jacqueline </v>
      </c>
      <c r="E1742" t="s">
        <v>4366</v>
      </c>
      <c r="G1742" t="s">
        <v>4354</v>
      </c>
      <c r="I1742" t="s">
        <v>5158</v>
      </c>
      <c r="J1742" t="s">
        <v>4366</v>
      </c>
    </row>
    <row r="1743" spans="1:10" x14ac:dyDescent="0.2">
      <c r="A1743" s="1" t="s">
        <v>629</v>
      </c>
      <c r="B1743" s="1" t="s">
        <v>3907</v>
      </c>
      <c r="C1743" s="1" t="str">
        <f>B1743&amp;" "&amp;F1743</f>
        <v xml:space="preserve">Saiter </v>
      </c>
      <c r="D1743" s="1" t="str">
        <f>Table5[[#This Row],[Column5]]&amp;" "&amp;Table5[[#This Row],[Column7]]&amp;" "</f>
        <v xml:space="preserve">Ms. Cindy </v>
      </c>
      <c r="G1743" t="s">
        <v>4354</v>
      </c>
      <c r="I1743" t="s">
        <v>5042</v>
      </c>
    </row>
    <row r="1744" spans="1:10" x14ac:dyDescent="0.2">
      <c r="A1744" s="1" t="s">
        <v>628</v>
      </c>
      <c r="B1744" s="1" t="s">
        <v>3908</v>
      </c>
      <c r="C1744" s="1" t="str">
        <f>B1744&amp;" "&amp;F1744</f>
        <v xml:space="preserve">Winrow </v>
      </c>
      <c r="D1744" s="1" t="str">
        <f>Table5[[#This Row],[Column5]]&amp;" "&amp;Table5[[#This Row],[Column7]]&amp;" "</f>
        <v xml:space="preserve">Ms. Marcia </v>
      </c>
      <c r="G1744" t="s">
        <v>4354</v>
      </c>
      <c r="I1744" t="s">
        <v>5177</v>
      </c>
    </row>
    <row r="1745" spans="1:10" x14ac:dyDescent="0.2">
      <c r="A1745" s="1" t="s">
        <v>627</v>
      </c>
      <c r="B1745" s="1" t="s">
        <v>3909</v>
      </c>
      <c r="C1745" s="1" t="str">
        <f>B1745&amp;" "&amp;F1745</f>
        <v xml:space="preserve">Gries </v>
      </c>
      <c r="D1745" s="1" t="str">
        <f>Table5[[#This Row],[Column5]]&amp;" "&amp;Table5[[#This Row],[Column7]]&amp;" "</f>
        <v xml:space="preserve">Ms. Samantha </v>
      </c>
      <c r="E1745" t="s">
        <v>4364</v>
      </c>
      <c r="G1745" t="s">
        <v>4354</v>
      </c>
      <c r="I1745" t="s">
        <v>4406</v>
      </c>
      <c r="J1745" t="s">
        <v>4364</v>
      </c>
    </row>
    <row r="1746" spans="1:10" x14ac:dyDescent="0.2">
      <c r="A1746" s="1" t="s">
        <v>626</v>
      </c>
      <c r="B1746" s="1" t="s">
        <v>3910</v>
      </c>
      <c r="C1746" s="1" t="str">
        <f>B1746&amp;" "&amp;F1746</f>
        <v xml:space="preserve">Strohschein </v>
      </c>
      <c r="D1746" s="1" t="str">
        <f>Table5[[#This Row],[Column5]]&amp;" "&amp;Table5[[#This Row],[Column7]]&amp;" "</f>
        <v xml:space="preserve">Ms. Katie </v>
      </c>
      <c r="G1746" t="s">
        <v>4354</v>
      </c>
      <c r="I1746" t="s">
        <v>4424</v>
      </c>
    </row>
    <row r="1747" spans="1:10" x14ac:dyDescent="0.2">
      <c r="A1747" s="1" t="s">
        <v>625</v>
      </c>
      <c r="B1747" s="1" t="s">
        <v>3070</v>
      </c>
      <c r="C1747" s="1" t="str">
        <f>B1747&amp;" "&amp;F1747</f>
        <v xml:space="preserve">Berger </v>
      </c>
      <c r="D1747" s="1" t="str">
        <f>Table5[[#This Row],[Column5]]&amp;" "&amp;Table5[[#This Row],[Column7]]&amp;" "</f>
        <v xml:space="preserve">Mr. John </v>
      </c>
      <c r="E1747" t="s">
        <v>4474</v>
      </c>
      <c r="G1747" t="s">
        <v>4355</v>
      </c>
      <c r="I1747" t="s">
        <v>4382</v>
      </c>
      <c r="J1747" t="s">
        <v>4474</v>
      </c>
    </row>
    <row r="1748" spans="1:10" x14ac:dyDescent="0.2">
      <c r="A1748" s="1" t="s">
        <v>624</v>
      </c>
      <c r="B1748" s="1" t="s">
        <v>3911</v>
      </c>
      <c r="C1748" s="1" t="str">
        <f>B1748&amp;" "&amp;F1748</f>
        <v xml:space="preserve">Coogan </v>
      </c>
      <c r="D1748" s="1" t="str">
        <f>Table5[[#This Row],[Column5]]&amp;" "&amp;Table5[[#This Row],[Column7]]&amp;" "</f>
        <v xml:space="preserve">Ms. Rachel </v>
      </c>
      <c r="G1748" t="s">
        <v>4354</v>
      </c>
      <c r="I1748" t="s">
        <v>4691</v>
      </c>
    </row>
    <row r="1749" spans="1:10" x14ac:dyDescent="0.2">
      <c r="A1749" s="1" t="s">
        <v>623</v>
      </c>
      <c r="B1749" s="1" t="s">
        <v>3912</v>
      </c>
      <c r="C1749" s="1" t="str">
        <f>B1749&amp;" "&amp;F1749</f>
        <v xml:space="preserve">Gagnon </v>
      </c>
      <c r="D1749" s="1" t="str">
        <f>Table5[[#This Row],[Column5]]&amp;" "&amp;Table5[[#This Row],[Column7]]&amp;" "</f>
        <v xml:space="preserve">Ms. Isabelle </v>
      </c>
      <c r="G1749" t="s">
        <v>4354</v>
      </c>
      <c r="I1749" t="s">
        <v>5178</v>
      </c>
    </row>
    <row r="1750" spans="1:10" x14ac:dyDescent="0.2">
      <c r="A1750" s="1" t="s">
        <v>622</v>
      </c>
      <c r="B1750" s="1" t="s">
        <v>3903</v>
      </c>
      <c r="C1750" s="1" t="str">
        <f>B1750&amp;" "&amp;F1750</f>
        <v xml:space="preserve">Pearson </v>
      </c>
      <c r="D1750" s="1" t="str">
        <f>Table5[[#This Row],[Column5]]&amp;" "&amp;Table5[[#This Row],[Column7]]&amp;" "</f>
        <v xml:space="preserve">Mr. Neil </v>
      </c>
      <c r="G1750" t="s">
        <v>4355</v>
      </c>
      <c r="I1750" t="s">
        <v>4777</v>
      </c>
    </row>
    <row r="1751" spans="1:10" x14ac:dyDescent="0.2">
      <c r="A1751" s="1" t="s">
        <v>621</v>
      </c>
      <c r="B1751" s="1" t="s">
        <v>3913</v>
      </c>
      <c r="C1751" s="1" t="str">
        <f>B1751&amp;" "&amp;F1751</f>
        <v xml:space="preserve">Brian </v>
      </c>
      <c r="D1751" s="1" t="str">
        <f>Table5[[#This Row],[Column5]]&amp;" "&amp;Table5[[#This Row],[Column7]]&amp;" "</f>
        <v xml:space="preserve">Mr. Tom </v>
      </c>
      <c r="G1751" t="s">
        <v>4355</v>
      </c>
      <c r="I1751" t="s">
        <v>4839</v>
      </c>
    </row>
    <row r="1752" spans="1:10" x14ac:dyDescent="0.2">
      <c r="A1752" s="1" t="s">
        <v>620</v>
      </c>
      <c r="B1752" s="1" t="s">
        <v>3384</v>
      </c>
      <c r="C1752" s="1" t="str">
        <f>B1752&amp;" "&amp;F1752</f>
        <v xml:space="preserve">Brown </v>
      </c>
      <c r="D1752" s="1" t="str">
        <f>Table5[[#This Row],[Column5]]&amp;" "&amp;Table5[[#This Row],[Column7]]&amp;" "</f>
        <v xml:space="preserve">Mr. Nathan </v>
      </c>
      <c r="G1752" t="s">
        <v>4355</v>
      </c>
      <c r="I1752" t="s">
        <v>4614</v>
      </c>
    </row>
    <row r="1753" spans="1:10" x14ac:dyDescent="0.2">
      <c r="A1753" s="1" t="s">
        <v>619</v>
      </c>
      <c r="B1753" s="1" t="s">
        <v>3914</v>
      </c>
      <c r="C1753" s="1" t="str">
        <f>B1753&amp;" "&amp;F1753</f>
        <v xml:space="preserve">Fox </v>
      </c>
      <c r="D1753" s="1" t="str">
        <f>Table5[[#This Row],[Column5]]&amp;" "&amp;Table5[[#This Row],[Column7]]&amp;" "</f>
        <v xml:space="preserve">Mrs. Kelli </v>
      </c>
      <c r="E1753" t="s">
        <v>4458</v>
      </c>
      <c r="G1753" t="s">
        <v>4700</v>
      </c>
      <c r="I1753" t="s">
        <v>4844</v>
      </c>
      <c r="J1753" t="s">
        <v>4458</v>
      </c>
    </row>
    <row r="1754" spans="1:10" x14ac:dyDescent="0.2">
      <c r="A1754" s="1" t="s">
        <v>618</v>
      </c>
      <c r="B1754" s="1" t="s">
        <v>3915</v>
      </c>
      <c r="C1754" s="1" t="str">
        <f>B1754&amp;" "&amp;F1754</f>
        <v xml:space="preserve">Traver </v>
      </c>
      <c r="D1754" s="1" t="str">
        <f>Table5[[#This Row],[Column5]]&amp;" "&amp;Table5[[#This Row],[Column7]]&amp;" "</f>
        <v xml:space="preserve">Mr. Scott </v>
      </c>
      <c r="E1754" t="s">
        <v>4375</v>
      </c>
      <c r="G1754" t="s">
        <v>4355</v>
      </c>
      <c r="I1754" t="s">
        <v>2950</v>
      </c>
      <c r="J1754" t="s">
        <v>4375</v>
      </c>
    </row>
    <row r="1755" spans="1:10" x14ac:dyDescent="0.2">
      <c r="A1755" s="1" t="s">
        <v>617</v>
      </c>
      <c r="B1755" s="1" t="s">
        <v>3916</v>
      </c>
      <c r="C1755" s="1" t="str">
        <f>B1755&amp;" "&amp;F1755</f>
        <v xml:space="preserve">Quick </v>
      </c>
      <c r="D1755" s="1" t="str">
        <f>Table5[[#This Row],[Column5]]&amp;" "&amp;Table5[[#This Row],[Column7]]&amp;" "</f>
        <v xml:space="preserve">Mr. Grant </v>
      </c>
      <c r="E1755" t="s">
        <v>4437</v>
      </c>
      <c r="G1755" t="s">
        <v>4355</v>
      </c>
      <c r="I1755" t="s">
        <v>4970</v>
      </c>
      <c r="J1755" t="s">
        <v>4437</v>
      </c>
    </row>
    <row r="1756" spans="1:10" x14ac:dyDescent="0.2">
      <c r="A1756" s="1" t="s">
        <v>616</v>
      </c>
      <c r="B1756" s="1" t="s">
        <v>2950</v>
      </c>
      <c r="C1756" s="1" t="str">
        <f>B1756&amp;" "&amp;F1756</f>
        <v xml:space="preserve">Scott </v>
      </c>
      <c r="D1756" s="1" t="str">
        <f>Table5[[#This Row],[Column5]]&amp;" "&amp;Table5[[#This Row],[Column7]]&amp;" "</f>
        <v xml:space="preserve">Mr. Jonathan </v>
      </c>
      <c r="E1756" t="s">
        <v>4385</v>
      </c>
      <c r="G1756" t="s">
        <v>4355</v>
      </c>
      <c r="I1756" t="s">
        <v>4740</v>
      </c>
      <c r="J1756" t="s">
        <v>4385</v>
      </c>
    </row>
    <row r="1757" spans="1:10" x14ac:dyDescent="0.2">
      <c r="A1757" s="1" t="s">
        <v>615</v>
      </c>
      <c r="B1757" s="1" t="s">
        <v>3917</v>
      </c>
      <c r="C1757" s="1" t="str">
        <f>B1757&amp;" "&amp;F1757</f>
        <v xml:space="preserve">Theriot </v>
      </c>
      <c r="D1757" s="1" t="str">
        <f>Table5[[#This Row],[Column5]]&amp;" "&amp;Table5[[#This Row],[Column7]]&amp;" "</f>
        <v xml:space="preserve">Ms. Rachael </v>
      </c>
      <c r="E1757" t="s">
        <v>4375</v>
      </c>
      <c r="G1757" t="s">
        <v>4354</v>
      </c>
      <c r="I1757" t="s">
        <v>4625</v>
      </c>
      <c r="J1757" t="s">
        <v>4375</v>
      </c>
    </row>
    <row r="1758" spans="1:10" x14ac:dyDescent="0.2">
      <c r="A1758" s="1" t="s">
        <v>614</v>
      </c>
      <c r="B1758" s="1" t="s">
        <v>3918</v>
      </c>
      <c r="C1758" s="1" t="str">
        <f>B1758&amp;" "&amp;F1758</f>
        <v xml:space="preserve">Michalis </v>
      </c>
      <c r="D1758" s="1" t="str">
        <f>Table5[[#This Row],[Column5]]&amp;" "&amp;Table5[[#This Row],[Column7]]&amp;" "</f>
        <v xml:space="preserve">Ms. Pilar </v>
      </c>
      <c r="G1758" t="s">
        <v>4354</v>
      </c>
      <c r="I1758" t="s">
        <v>5179</v>
      </c>
    </row>
    <row r="1759" spans="1:10" x14ac:dyDescent="0.2">
      <c r="A1759" s="1" t="s">
        <v>613</v>
      </c>
      <c r="B1759" s="1" t="s">
        <v>2622</v>
      </c>
      <c r="C1759" s="1" t="str">
        <f>B1759&amp;" "&amp;F1759</f>
        <v xml:space="preserve">Hall </v>
      </c>
      <c r="D1759" s="1" t="str">
        <f>Table5[[#This Row],[Column5]]&amp;" "&amp;Table5[[#This Row],[Column7]]&amp;" "</f>
        <v xml:space="preserve">Mr. Kyle </v>
      </c>
      <c r="E1759" t="s">
        <v>4403</v>
      </c>
      <c r="G1759" t="s">
        <v>4355</v>
      </c>
      <c r="I1759" t="s">
        <v>4273</v>
      </c>
      <c r="J1759" t="s">
        <v>4403</v>
      </c>
    </row>
    <row r="1760" spans="1:10" x14ac:dyDescent="0.2">
      <c r="A1760" s="1" t="s">
        <v>612</v>
      </c>
      <c r="B1760" s="1" t="s">
        <v>5180</v>
      </c>
      <c r="C1760" s="1" t="str">
        <f>B1760&amp;" "&amp;F1760</f>
        <v>Tjong Clemons</v>
      </c>
      <c r="D1760" s="1" t="str">
        <f>Table5[[#This Row],[Column5]]&amp;" "&amp;Table5[[#This Row],[Column7]]&amp;" "</f>
        <v xml:space="preserve">  </v>
      </c>
      <c r="E1760" t="s">
        <v>5182</v>
      </c>
      <c r="F1760" t="s">
        <v>5181</v>
      </c>
      <c r="H1760" t="s">
        <v>4700</v>
      </c>
      <c r="J1760" t="s">
        <v>5182</v>
      </c>
    </row>
    <row r="1761" spans="1:10" x14ac:dyDescent="0.2">
      <c r="A1761" s="1" t="s">
        <v>611</v>
      </c>
      <c r="B1761" s="1" t="s">
        <v>3919</v>
      </c>
      <c r="C1761" s="1" t="str">
        <f>B1761&amp;" "&amp;F1761</f>
        <v xml:space="preserve">Palma </v>
      </c>
      <c r="D1761" s="1" t="str">
        <f>Table5[[#This Row],[Column5]]&amp;" "&amp;Table5[[#This Row],[Column7]]&amp;" "</f>
        <v xml:space="preserve">Mr. David </v>
      </c>
      <c r="E1761" t="s">
        <v>4378</v>
      </c>
      <c r="G1761" t="s">
        <v>4355</v>
      </c>
      <c r="I1761" t="s">
        <v>4371</v>
      </c>
      <c r="J1761" t="s">
        <v>4378</v>
      </c>
    </row>
    <row r="1762" spans="1:10" x14ac:dyDescent="0.2">
      <c r="A1762" s="1" t="s">
        <v>610</v>
      </c>
      <c r="B1762" s="1" t="s">
        <v>3920</v>
      </c>
      <c r="C1762" s="1" t="str">
        <f>B1762&amp;" "&amp;F1762</f>
        <v xml:space="preserve">Takaoka </v>
      </c>
      <c r="D1762" s="1" t="str">
        <f>Table5[[#This Row],[Column5]]&amp;" "&amp;Table5[[#This Row],[Column7]]&amp;" "</f>
        <v xml:space="preserve">Mr. Masahiro </v>
      </c>
      <c r="G1762" t="s">
        <v>4355</v>
      </c>
      <c r="I1762" t="s">
        <v>5183</v>
      </c>
    </row>
    <row r="1763" spans="1:10" x14ac:dyDescent="0.2">
      <c r="A1763" s="1" t="s">
        <v>609</v>
      </c>
      <c r="B1763" s="1" t="s">
        <v>3921</v>
      </c>
      <c r="C1763" s="1" t="str">
        <f>B1763&amp;" "&amp;F1763</f>
        <v xml:space="preserve">Sherman </v>
      </c>
      <c r="D1763" s="1" t="str">
        <f>Table5[[#This Row],[Column5]]&amp;" "&amp;Table5[[#This Row],[Column7]]&amp;" "</f>
        <v xml:space="preserve">Mr. Logan </v>
      </c>
      <c r="E1763" t="s">
        <v>4362</v>
      </c>
      <c r="G1763" t="s">
        <v>4355</v>
      </c>
      <c r="I1763" t="s">
        <v>5098</v>
      </c>
      <c r="J1763" t="s">
        <v>4362</v>
      </c>
    </row>
    <row r="1764" spans="1:10" x14ac:dyDescent="0.2">
      <c r="A1764" s="1" t="s">
        <v>608</v>
      </c>
      <c r="B1764" s="1" t="s">
        <v>3922</v>
      </c>
      <c r="C1764" s="1" t="str">
        <f>B1764&amp;" "&amp;F1764</f>
        <v xml:space="preserve">Andre </v>
      </c>
      <c r="D1764" s="1" t="str">
        <f>Table5[[#This Row],[Column5]]&amp;" "&amp;Table5[[#This Row],[Column7]]&amp;" "</f>
        <v xml:space="preserve">Ms. Stephanie </v>
      </c>
      <c r="E1764" t="s">
        <v>4401</v>
      </c>
      <c r="G1764" t="s">
        <v>4354</v>
      </c>
      <c r="I1764" t="s">
        <v>4392</v>
      </c>
      <c r="J1764" t="s">
        <v>4401</v>
      </c>
    </row>
    <row r="1765" spans="1:10" x14ac:dyDescent="0.2">
      <c r="A1765" s="1" t="s">
        <v>607</v>
      </c>
      <c r="B1765" s="1" t="s">
        <v>3923</v>
      </c>
      <c r="C1765" s="1" t="str">
        <f>B1765&amp;" "&amp;F1765</f>
        <v xml:space="preserve">Switt </v>
      </c>
      <c r="D1765" s="1" t="str">
        <f>Table5[[#This Row],[Column5]]&amp;" "&amp;Table5[[#This Row],[Column7]]&amp;" "</f>
        <v xml:space="preserve">Ms. Angela </v>
      </c>
      <c r="E1765" t="s">
        <v>4545</v>
      </c>
      <c r="G1765" t="s">
        <v>4354</v>
      </c>
      <c r="I1765" t="s">
        <v>4611</v>
      </c>
      <c r="J1765" t="s">
        <v>4545</v>
      </c>
    </row>
    <row r="1766" spans="1:10" x14ac:dyDescent="0.2">
      <c r="A1766" s="1" t="s">
        <v>606</v>
      </c>
      <c r="B1766" s="1" t="s">
        <v>2612</v>
      </c>
      <c r="C1766" s="1" t="str">
        <f>B1766&amp;" "&amp;F1766</f>
        <v xml:space="preserve">Erickson </v>
      </c>
      <c r="D1766" s="1" t="str">
        <f>Table5[[#This Row],[Column5]]&amp;" "&amp;Table5[[#This Row],[Column7]]&amp;" "</f>
        <v xml:space="preserve">Ms. Britt </v>
      </c>
      <c r="E1766" t="s">
        <v>4449</v>
      </c>
      <c r="G1766" t="s">
        <v>4354</v>
      </c>
      <c r="I1766" t="s">
        <v>5184</v>
      </c>
      <c r="J1766" t="s">
        <v>4449</v>
      </c>
    </row>
    <row r="1767" spans="1:10" x14ac:dyDescent="0.2">
      <c r="A1767" s="1" t="s">
        <v>605</v>
      </c>
      <c r="B1767" s="1" t="s">
        <v>3441</v>
      </c>
      <c r="C1767" s="1" t="str">
        <f>B1767&amp;" "&amp;F1767</f>
        <v xml:space="preserve">Miller </v>
      </c>
      <c r="D1767" s="1" t="str">
        <f>Table5[[#This Row],[Column5]]&amp;" "&amp;Table5[[#This Row],[Column7]]&amp;" "</f>
        <v xml:space="preserve">Ms. Joyce </v>
      </c>
      <c r="E1767" t="s">
        <v>4364</v>
      </c>
      <c r="G1767" t="s">
        <v>4354</v>
      </c>
      <c r="I1767" t="s">
        <v>5185</v>
      </c>
      <c r="J1767" t="s">
        <v>4364</v>
      </c>
    </row>
    <row r="1768" spans="1:10" x14ac:dyDescent="0.2">
      <c r="A1768" s="1" t="s">
        <v>604</v>
      </c>
      <c r="B1768" s="1" t="s">
        <v>3924</v>
      </c>
      <c r="C1768" s="1" t="str">
        <f>B1768&amp;" "&amp;F1768</f>
        <v xml:space="preserve">Whitbeck </v>
      </c>
      <c r="D1768" s="1" t="str">
        <f>Table5[[#This Row],[Column5]]&amp;" "&amp;Table5[[#This Row],[Column7]]&amp;" "</f>
        <v xml:space="preserve">Mr. Ben </v>
      </c>
      <c r="G1768" t="s">
        <v>4355</v>
      </c>
      <c r="I1768" t="s">
        <v>4513</v>
      </c>
    </row>
    <row r="1769" spans="1:10" x14ac:dyDescent="0.2">
      <c r="A1769" s="1" t="s">
        <v>603</v>
      </c>
      <c r="B1769" s="1" t="s">
        <v>3925</v>
      </c>
      <c r="C1769" s="1" t="str">
        <f>B1769&amp;" "&amp;F1769</f>
        <v xml:space="preserve">Auer </v>
      </c>
      <c r="D1769" s="1" t="str">
        <f>Table5[[#This Row],[Column5]]&amp;" "&amp;Table5[[#This Row],[Column7]]&amp;" "</f>
        <v xml:space="preserve">Ms. Sarah </v>
      </c>
      <c r="E1769" t="s">
        <v>4375</v>
      </c>
      <c r="G1769" t="s">
        <v>4354</v>
      </c>
      <c r="I1769" t="s">
        <v>4530</v>
      </c>
      <c r="J1769" t="s">
        <v>4375</v>
      </c>
    </row>
    <row r="1770" spans="1:10" x14ac:dyDescent="0.2">
      <c r="A1770" s="1" t="s">
        <v>602</v>
      </c>
      <c r="B1770" s="1" t="s">
        <v>3926</v>
      </c>
      <c r="C1770" s="1" t="str">
        <f>B1770&amp;" "&amp;F1770</f>
        <v xml:space="preserve">Attar </v>
      </c>
      <c r="D1770" s="1" t="str">
        <f>Table5[[#This Row],[Column5]]&amp;" "&amp;Table5[[#This Row],[Column7]]&amp;" "</f>
        <v xml:space="preserve">Ms. Sarah </v>
      </c>
      <c r="G1770" t="s">
        <v>4354</v>
      </c>
      <c r="I1770" t="s">
        <v>4530</v>
      </c>
    </row>
    <row r="1771" spans="1:10" x14ac:dyDescent="0.2">
      <c r="A1771" s="1" t="s">
        <v>601</v>
      </c>
      <c r="B1771" s="1" t="s">
        <v>3927</v>
      </c>
      <c r="C1771" s="1" t="str">
        <f>B1771&amp;" "&amp;F1771</f>
        <v xml:space="preserve">Misuraca </v>
      </c>
      <c r="D1771" s="1" t="str">
        <f>Table5[[#This Row],[Column5]]&amp;" "&amp;Table5[[#This Row],[Column7]]&amp;" "</f>
        <v xml:space="preserve">Ms. Katie </v>
      </c>
      <c r="G1771" t="s">
        <v>4354</v>
      </c>
      <c r="I1771" t="s">
        <v>4424</v>
      </c>
    </row>
    <row r="1772" spans="1:10" x14ac:dyDescent="0.2">
      <c r="A1772" s="1" t="s">
        <v>600</v>
      </c>
      <c r="B1772" s="1" t="s">
        <v>3928</v>
      </c>
      <c r="C1772" s="1" t="str">
        <f>B1772&amp;" "&amp;F1772</f>
        <v xml:space="preserve">Spannaus </v>
      </c>
      <c r="D1772" s="1" t="str">
        <f>Table5[[#This Row],[Column5]]&amp;" "&amp;Table5[[#This Row],[Column7]]&amp;" "</f>
        <v xml:space="preserve">Ms. Michaela </v>
      </c>
      <c r="E1772" t="s">
        <v>4412</v>
      </c>
      <c r="G1772" t="s">
        <v>4354</v>
      </c>
      <c r="I1772" t="s">
        <v>5186</v>
      </c>
      <c r="J1772" t="s">
        <v>4412</v>
      </c>
    </row>
    <row r="1773" spans="1:10" x14ac:dyDescent="0.2">
      <c r="A1773" s="1" t="s">
        <v>599</v>
      </c>
      <c r="B1773" s="1" t="s">
        <v>3929</v>
      </c>
      <c r="C1773" s="1" t="str">
        <f>B1773&amp;" "&amp;F1773</f>
        <v xml:space="preserve">Tarbiat </v>
      </c>
      <c r="D1773" s="1" t="str">
        <f>Table5[[#This Row],[Column5]]&amp;" "&amp;Table5[[#This Row],[Column7]]&amp;" "</f>
        <v xml:space="preserve">Ms. Shalaleh </v>
      </c>
      <c r="G1773" t="s">
        <v>4354</v>
      </c>
      <c r="I1773" t="s">
        <v>5187</v>
      </c>
    </row>
    <row r="1774" spans="1:10" x14ac:dyDescent="0.2">
      <c r="A1774" s="1" t="s">
        <v>598</v>
      </c>
      <c r="B1774" s="1" t="s">
        <v>3930</v>
      </c>
      <c r="C1774" s="1" t="str">
        <f>B1774&amp;" "&amp;F1774</f>
        <v xml:space="preserve">Pulkkinen </v>
      </c>
      <c r="D1774" s="1" t="str">
        <f>Table5[[#This Row],[Column5]]&amp;" "&amp;Table5[[#This Row],[Column7]]&amp;" "</f>
        <v xml:space="preserve">Ms. Karen </v>
      </c>
      <c r="G1774" t="s">
        <v>4354</v>
      </c>
      <c r="I1774" t="s">
        <v>4708</v>
      </c>
    </row>
    <row r="1775" spans="1:10" x14ac:dyDescent="0.2">
      <c r="A1775" s="1" t="s">
        <v>597</v>
      </c>
      <c r="B1775" s="1" t="s">
        <v>3931</v>
      </c>
      <c r="C1775" s="1" t="str">
        <f>B1775&amp;" "&amp;F1775</f>
        <v xml:space="preserve">Trnovcova </v>
      </c>
      <c r="D1775" s="1" t="str">
        <f>Table5[[#This Row],[Column5]]&amp;" "&amp;Table5[[#This Row],[Column7]]&amp;" "</f>
        <v xml:space="preserve">Ms. Zuzana </v>
      </c>
      <c r="G1775" t="s">
        <v>4354</v>
      </c>
      <c r="I1775" t="s">
        <v>5188</v>
      </c>
    </row>
    <row r="1776" spans="1:10" x14ac:dyDescent="0.2">
      <c r="A1776" s="1" t="s">
        <v>596</v>
      </c>
      <c r="B1776" s="1" t="s">
        <v>3932</v>
      </c>
      <c r="C1776" s="1" t="str">
        <f>B1776&amp;" "&amp;F1776</f>
        <v xml:space="preserve">Anthony </v>
      </c>
      <c r="D1776" s="1" t="str">
        <f>Table5[[#This Row],[Column5]]&amp;" "&amp;Table5[[#This Row],[Column7]]&amp;" "</f>
        <v xml:space="preserve">Mr. Daniel </v>
      </c>
      <c r="E1776" t="s">
        <v>4395</v>
      </c>
      <c r="G1776" t="s">
        <v>4355</v>
      </c>
      <c r="I1776" t="s">
        <v>4429</v>
      </c>
      <c r="J1776" t="s">
        <v>4395</v>
      </c>
    </row>
    <row r="1777" spans="1:11" x14ac:dyDescent="0.2">
      <c r="A1777" s="1" t="s">
        <v>595</v>
      </c>
      <c r="B1777" s="1" t="s">
        <v>3933</v>
      </c>
      <c r="C1777" s="1" t="str">
        <f>B1777&amp;" "&amp;F1777</f>
        <v xml:space="preserve">Hetrick </v>
      </c>
      <c r="D1777" s="1" t="str">
        <f>Table5[[#This Row],[Column5]]&amp;" "&amp;Table5[[#This Row],[Column7]]&amp;" "</f>
        <v xml:space="preserve">Ms. Alexandra </v>
      </c>
      <c r="G1777" t="s">
        <v>4354</v>
      </c>
      <c r="I1777" t="s">
        <v>4930</v>
      </c>
    </row>
    <row r="1778" spans="1:11" x14ac:dyDescent="0.2">
      <c r="A1778" s="1" t="s">
        <v>594</v>
      </c>
      <c r="B1778" s="1" t="s">
        <v>3934</v>
      </c>
      <c r="C1778" s="1" t="str">
        <f>B1778&amp;" "&amp;F1778</f>
        <v xml:space="preserve">Stern </v>
      </c>
      <c r="D1778" s="1" t="str">
        <f>Table5[[#This Row],[Column5]]&amp;" "&amp;Table5[[#This Row],[Column7]]&amp;" "</f>
        <v xml:space="preserve">Ms. Jessica </v>
      </c>
      <c r="G1778" t="s">
        <v>4354</v>
      </c>
      <c r="I1778" t="s">
        <v>4456</v>
      </c>
    </row>
    <row r="1779" spans="1:11" x14ac:dyDescent="0.2">
      <c r="A1779" s="1" t="s">
        <v>593</v>
      </c>
      <c r="B1779" s="1" t="s">
        <v>3935</v>
      </c>
      <c r="C1779" s="1" t="str">
        <f>B1779&amp;" "&amp;F1779</f>
        <v xml:space="preserve">Newman </v>
      </c>
      <c r="D1779" s="1" t="str">
        <f>Table5[[#This Row],[Column5]]&amp;" "&amp;Table5[[#This Row],[Column7]]&amp;" "</f>
        <v xml:space="preserve">Mr. Matthew </v>
      </c>
      <c r="E1779" t="s">
        <v>4403</v>
      </c>
      <c r="G1779" t="s">
        <v>4355</v>
      </c>
      <c r="I1779" t="s">
        <v>4356</v>
      </c>
      <c r="J1779" t="s">
        <v>4403</v>
      </c>
    </row>
    <row r="1780" spans="1:11" x14ac:dyDescent="0.2">
      <c r="A1780" s="1" t="s">
        <v>592</v>
      </c>
      <c r="B1780" s="1" t="s">
        <v>3385</v>
      </c>
      <c r="C1780" s="1" t="str">
        <f>B1780&amp;" "&amp;F1780</f>
        <v xml:space="preserve">Reasoner </v>
      </c>
      <c r="D1780" s="1" t="str">
        <f>Table5[[#This Row],[Column5]]&amp;" "&amp;Table5[[#This Row],[Column7]]&amp;" "</f>
        <v xml:space="preserve">Ms. Nadine </v>
      </c>
      <c r="E1780" t="s">
        <v>4378</v>
      </c>
      <c r="G1780" t="s">
        <v>4354</v>
      </c>
      <c r="I1780" t="s">
        <v>5189</v>
      </c>
      <c r="J1780" t="s">
        <v>4378</v>
      </c>
    </row>
    <row r="1781" spans="1:11" x14ac:dyDescent="0.2">
      <c r="A1781" s="1" t="s">
        <v>591</v>
      </c>
      <c r="B1781" s="1" t="s">
        <v>3936</v>
      </c>
      <c r="C1781" s="1" t="str">
        <f>B1781&amp;" "&amp;F1781</f>
        <v xml:space="preserve">Mone </v>
      </c>
      <c r="D1781" s="1" t="str">
        <f>Table5[[#This Row],[Column5]]&amp;" "&amp;Table5[[#This Row],[Column7]]&amp;" "</f>
        <v xml:space="preserve">Mr. Peter </v>
      </c>
      <c r="E1781" t="s">
        <v>4395</v>
      </c>
      <c r="G1781" t="s">
        <v>4355</v>
      </c>
      <c r="I1781" t="s">
        <v>4565</v>
      </c>
      <c r="J1781" t="s">
        <v>4395</v>
      </c>
      <c r="K1781" t="s">
        <v>4806</v>
      </c>
    </row>
    <row r="1782" spans="1:11" x14ac:dyDescent="0.2">
      <c r="A1782" s="1" t="s">
        <v>590</v>
      </c>
      <c r="B1782" s="1" t="s">
        <v>3937</v>
      </c>
      <c r="C1782" s="1" t="str">
        <f>B1782&amp;" "&amp;F1782</f>
        <v xml:space="preserve">Powers </v>
      </c>
      <c r="D1782" s="1" t="str">
        <f>Table5[[#This Row],[Column5]]&amp;" "&amp;Table5[[#This Row],[Column7]]&amp;" "</f>
        <v xml:space="preserve">Ms. Colleen </v>
      </c>
      <c r="E1782" t="s">
        <v>4403</v>
      </c>
      <c r="G1782" t="s">
        <v>4354</v>
      </c>
      <c r="I1782" t="s">
        <v>4832</v>
      </c>
      <c r="J1782" t="s">
        <v>4403</v>
      </c>
    </row>
    <row r="1783" spans="1:11" x14ac:dyDescent="0.2">
      <c r="A1783" s="1" t="s">
        <v>589</v>
      </c>
      <c r="B1783" s="1" t="s">
        <v>3938</v>
      </c>
      <c r="C1783" s="1" t="str">
        <f>B1783&amp;" "&amp;F1783</f>
        <v xml:space="preserve">Ulery </v>
      </c>
      <c r="D1783" s="1" t="str">
        <f>Table5[[#This Row],[Column5]]&amp;" "&amp;Table5[[#This Row],[Column7]]&amp;" "</f>
        <v xml:space="preserve">Ms. Julie </v>
      </c>
      <c r="E1783" t="s">
        <v>4378</v>
      </c>
      <c r="G1783" t="s">
        <v>4354</v>
      </c>
      <c r="I1783" t="s">
        <v>4860</v>
      </c>
      <c r="J1783" t="s">
        <v>4378</v>
      </c>
    </row>
    <row r="1784" spans="1:11" x14ac:dyDescent="0.2">
      <c r="A1784" s="1" t="s">
        <v>588</v>
      </c>
      <c r="B1784" s="1" t="s">
        <v>3802</v>
      </c>
      <c r="C1784" s="1" t="str">
        <f>B1784&amp;" "&amp;F1784</f>
        <v xml:space="preserve">Haines </v>
      </c>
      <c r="D1784" s="1" t="str">
        <f>Table5[[#This Row],[Column5]]&amp;" "&amp;Table5[[#This Row],[Column7]]&amp;" "</f>
        <v xml:space="preserve">Mr. Douglas </v>
      </c>
      <c r="E1784" t="s">
        <v>4410</v>
      </c>
      <c r="G1784" t="s">
        <v>4355</v>
      </c>
      <c r="I1784" t="s">
        <v>3674</v>
      </c>
      <c r="J1784" t="s">
        <v>4410</v>
      </c>
    </row>
    <row r="1785" spans="1:11" x14ac:dyDescent="0.2">
      <c r="A1785" s="1" t="s">
        <v>587</v>
      </c>
      <c r="B1785" s="1" t="s">
        <v>2414</v>
      </c>
      <c r="C1785" s="1" t="str">
        <f>B1785&amp;" "&amp;F1785</f>
        <v xml:space="preserve">Airoldi </v>
      </c>
      <c r="D1785" s="1" t="str">
        <f>Table5[[#This Row],[Column5]]&amp;" "&amp;Table5[[#This Row],[Column7]]&amp;" "</f>
        <v xml:space="preserve">Ms. Catherine </v>
      </c>
      <c r="G1785" t="s">
        <v>4354</v>
      </c>
      <c r="I1785" t="s">
        <v>5110</v>
      </c>
    </row>
    <row r="1786" spans="1:11" x14ac:dyDescent="0.2">
      <c r="A1786" s="1" t="s">
        <v>586</v>
      </c>
      <c r="B1786" s="1" t="s">
        <v>2938</v>
      </c>
      <c r="C1786" s="1" t="str">
        <f>B1786&amp;" "&amp;F1786</f>
        <v xml:space="preserve">Mattis </v>
      </c>
      <c r="D1786" s="1" t="str">
        <f>Table5[[#This Row],[Column5]]&amp;" "&amp;Table5[[#This Row],[Column7]]&amp;" "</f>
        <v xml:space="preserve">Mr. James </v>
      </c>
      <c r="E1786" t="s">
        <v>4437</v>
      </c>
      <c r="G1786" t="s">
        <v>4355</v>
      </c>
      <c r="I1786" t="s">
        <v>4408</v>
      </c>
      <c r="J1786" t="s">
        <v>4437</v>
      </c>
    </row>
    <row r="1787" spans="1:11" x14ac:dyDescent="0.2">
      <c r="A1787" s="1" t="s">
        <v>585</v>
      </c>
      <c r="B1787" s="1" t="s">
        <v>3939</v>
      </c>
      <c r="C1787" s="1" t="str">
        <f>B1787&amp;" "&amp;F1787</f>
        <v xml:space="preserve">Cho </v>
      </c>
      <c r="D1787" s="1" t="str">
        <f>Table5[[#This Row],[Column5]]&amp;" "&amp;Table5[[#This Row],[Column7]]&amp;" "</f>
        <v xml:space="preserve">Mr. Youngseong </v>
      </c>
      <c r="G1787" t="s">
        <v>4355</v>
      </c>
      <c r="I1787" t="s">
        <v>5190</v>
      </c>
    </row>
    <row r="1788" spans="1:11" x14ac:dyDescent="0.2">
      <c r="A1788" s="1" t="s">
        <v>584</v>
      </c>
      <c r="B1788" s="1" t="s">
        <v>3940</v>
      </c>
      <c r="C1788" s="1" t="str">
        <f>B1788&amp;" "&amp;F1788</f>
        <v xml:space="preserve">Reumann </v>
      </c>
      <c r="D1788" s="1" t="str">
        <f>Table5[[#This Row],[Column5]]&amp;" "&amp;Table5[[#This Row],[Column7]]&amp;" "</f>
        <v xml:space="preserve">Mr. John </v>
      </c>
      <c r="G1788" t="s">
        <v>4355</v>
      </c>
      <c r="I1788" t="s">
        <v>4382</v>
      </c>
    </row>
    <row r="1789" spans="1:11" x14ac:dyDescent="0.2">
      <c r="A1789" s="1" t="s">
        <v>583</v>
      </c>
      <c r="B1789" s="1" t="s">
        <v>3941</v>
      </c>
      <c r="C1789" s="1" t="str">
        <f>B1789&amp;" "&amp;F1789</f>
        <v xml:space="preserve">Cooper </v>
      </c>
      <c r="D1789" s="1" t="str">
        <f>Table5[[#This Row],[Column5]]&amp;" "&amp;Table5[[#This Row],[Column7]]&amp;" "</f>
        <v xml:space="preserve">Mr. Brandon </v>
      </c>
      <c r="E1789" t="s">
        <v>4498</v>
      </c>
      <c r="G1789" t="s">
        <v>4355</v>
      </c>
      <c r="I1789" t="s">
        <v>2794</v>
      </c>
      <c r="J1789" t="s">
        <v>4498</v>
      </c>
    </row>
    <row r="1790" spans="1:11" x14ac:dyDescent="0.2">
      <c r="A1790" s="1" t="s">
        <v>582</v>
      </c>
      <c r="B1790" s="1" t="s">
        <v>3405</v>
      </c>
      <c r="C1790" s="1" t="str">
        <f>B1790&amp;" "&amp;F1790</f>
        <v xml:space="preserve">Kennedy </v>
      </c>
      <c r="D1790" s="1" t="str">
        <f>Table5[[#This Row],[Column5]]&amp;" "&amp;Table5[[#This Row],[Column7]]&amp;" "</f>
        <v xml:space="preserve">Mr. Sean </v>
      </c>
      <c r="E1790" t="s">
        <v>4474</v>
      </c>
      <c r="G1790" t="s">
        <v>4355</v>
      </c>
      <c r="I1790" t="s">
        <v>4559</v>
      </c>
      <c r="J1790" t="s">
        <v>4474</v>
      </c>
    </row>
    <row r="1791" spans="1:11" x14ac:dyDescent="0.2">
      <c r="A1791" s="1" t="s">
        <v>581</v>
      </c>
      <c r="B1791" s="1" t="s">
        <v>3942</v>
      </c>
      <c r="C1791" s="1" t="str">
        <f>B1791&amp;" "&amp;F1791</f>
        <v xml:space="preserve">Cichon </v>
      </c>
      <c r="D1791" s="1" t="str">
        <f>Table5[[#This Row],[Column5]]&amp;" "&amp;Table5[[#This Row],[Column7]]&amp;" "</f>
        <v xml:space="preserve">Mr. Scott </v>
      </c>
      <c r="G1791" t="s">
        <v>4355</v>
      </c>
      <c r="I1791" t="s">
        <v>2950</v>
      </c>
    </row>
    <row r="1792" spans="1:11" x14ac:dyDescent="0.2">
      <c r="A1792" s="1" t="s">
        <v>580</v>
      </c>
      <c r="B1792" s="1" t="s">
        <v>3943</v>
      </c>
      <c r="C1792" s="1" t="str">
        <f>B1792&amp;" "&amp;F1792</f>
        <v xml:space="preserve">Maroevic </v>
      </c>
      <c r="D1792" s="1" t="str">
        <f>Table5[[#This Row],[Column5]]&amp;" "&amp;Table5[[#This Row],[Column7]]&amp;" "</f>
        <v xml:space="preserve">Mr. Janez </v>
      </c>
      <c r="G1792" t="s">
        <v>4355</v>
      </c>
      <c r="I1792" t="s">
        <v>5191</v>
      </c>
    </row>
    <row r="1793" spans="1:11" x14ac:dyDescent="0.2">
      <c r="A1793" s="1" t="s">
        <v>579</v>
      </c>
      <c r="B1793" s="1" t="s">
        <v>2775</v>
      </c>
      <c r="C1793" s="1" t="str">
        <f>B1793&amp;" "&amp;F1793</f>
        <v xml:space="preserve">Martin </v>
      </c>
      <c r="D1793" s="1" t="str">
        <f>Table5[[#This Row],[Column5]]&amp;" "&amp;Table5[[#This Row],[Column7]]&amp;" "</f>
        <v xml:space="preserve">Mr. John </v>
      </c>
      <c r="E1793" t="s">
        <v>4389</v>
      </c>
      <c r="G1793" t="s">
        <v>4355</v>
      </c>
      <c r="I1793" t="s">
        <v>4382</v>
      </c>
      <c r="J1793" t="s">
        <v>4389</v>
      </c>
      <c r="K1793" t="s">
        <v>4806</v>
      </c>
    </row>
    <row r="1794" spans="1:11" x14ac:dyDescent="0.2">
      <c r="A1794" s="1" t="s">
        <v>578</v>
      </c>
      <c r="B1794" s="1" t="s">
        <v>3944</v>
      </c>
      <c r="C1794" s="1" t="str">
        <f>B1794&amp;" "&amp;F1794</f>
        <v xml:space="preserve">Schulz </v>
      </c>
      <c r="D1794" s="1" t="str">
        <f>Table5[[#This Row],[Column5]]&amp;" "&amp;Table5[[#This Row],[Column7]]&amp;" "</f>
        <v xml:space="preserve">Ms. Heather </v>
      </c>
      <c r="G1794" t="s">
        <v>4354</v>
      </c>
      <c r="I1794" t="s">
        <v>4534</v>
      </c>
    </row>
    <row r="1795" spans="1:11" x14ac:dyDescent="0.2">
      <c r="A1795" s="1" t="s">
        <v>577</v>
      </c>
      <c r="B1795" s="1" t="s">
        <v>3945</v>
      </c>
      <c r="C1795" s="1" t="str">
        <f>B1795&amp;" "&amp;F1795</f>
        <v xml:space="preserve">Capriolo </v>
      </c>
      <c r="D1795" s="1" t="str">
        <f>Table5[[#This Row],[Column5]]&amp;" "&amp;Table5[[#This Row],[Column7]]&amp;" "</f>
        <v xml:space="preserve">Mr. Michael </v>
      </c>
      <c r="G1795" t="s">
        <v>4355</v>
      </c>
      <c r="I1795" t="s">
        <v>4501</v>
      </c>
    </row>
    <row r="1796" spans="1:11" x14ac:dyDescent="0.2">
      <c r="A1796" s="1" t="s">
        <v>576</v>
      </c>
      <c r="B1796" s="1" t="s">
        <v>3946</v>
      </c>
      <c r="C1796" s="1" t="str">
        <f>B1796&amp;" "&amp;F1796</f>
        <v xml:space="preserve">Borleis </v>
      </c>
      <c r="D1796" s="1" t="str">
        <f>Table5[[#This Row],[Column5]]&amp;" "&amp;Table5[[#This Row],[Column7]]&amp;" "</f>
        <v xml:space="preserve">Ms. Kathleen </v>
      </c>
      <c r="G1796" t="s">
        <v>4354</v>
      </c>
      <c r="I1796" t="s">
        <v>4775</v>
      </c>
    </row>
    <row r="1797" spans="1:11" x14ac:dyDescent="0.2">
      <c r="A1797" s="1" t="s">
        <v>575</v>
      </c>
      <c r="B1797" s="1" t="s">
        <v>3667</v>
      </c>
      <c r="C1797" s="1" t="str">
        <f>B1797&amp;" "&amp;F1797</f>
        <v xml:space="preserve">Kramer </v>
      </c>
      <c r="D1797" s="1" t="str">
        <f>Table5[[#This Row],[Column5]]&amp;" "&amp;Table5[[#This Row],[Column7]]&amp;" "</f>
        <v xml:space="preserve">Mr. Ryan </v>
      </c>
      <c r="E1797" t="s">
        <v>4403</v>
      </c>
      <c r="G1797" t="s">
        <v>4355</v>
      </c>
      <c r="I1797" t="s">
        <v>2847</v>
      </c>
      <c r="J1797" t="s">
        <v>4403</v>
      </c>
    </row>
    <row r="1798" spans="1:11" x14ac:dyDescent="0.2">
      <c r="A1798" s="1" t="s">
        <v>574</v>
      </c>
      <c r="B1798" s="1" t="s">
        <v>3947</v>
      </c>
      <c r="C1798" s="1" t="str">
        <f>B1798&amp;" "&amp;F1798</f>
        <v xml:space="preserve">Conrad </v>
      </c>
      <c r="D1798" s="1" t="str">
        <f>Table5[[#This Row],[Column5]]&amp;" "&amp;Table5[[#This Row],[Column7]]&amp;" "</f>
        <v xml:space="preserve">Ms. Sara </v>
      </c>
      <c r="G1798" t="s">
        <v>4354</v>
      </c>
      <c r="I1798" t="s">
        <v>4485</v>
      </c>
    </row>
    <row r="1799" spans="1:11" x14ac:dyDescent="0.2">
      <c r="A1799" s="1" t="s">
        <v>573</v>
      </c>
      <c r="B1799" s="1" t="s">
        <v>3948</v>
      </c>
      <c r="C1799" s="1" t="str">
        <f>B1799&amp;" "&amp;F1799</f>
        <v xml:space="preserve">Karakoyunlu </v>
      </c>
      <c r="D1799" s="1" t="str">
        <f>Table5[[#This Row],[Column5]]&amp;" "&amp;Table5[[#This Row],[Column7]]&amp;" "</f>
        <v xml:space="preserve">Mr. Deniz </v>
      </c>
      <c r="G1799" t="s">
        <v>4355</v>
      </c>
      <c r="I1799" t="s">
        <v>5192</v>
      </c>
    </row>
    <row r="1800" spans="1:11" x14ac:dyDescent="0.2">
      <c r="A1800" s="1" t="s">
        <v>572</v>
      </c>
      <c r="B1800" s="1" t="s">
        <v>3949</v>
      </c>
      <c r="C1800" s="1" t="str">
        <f>B1800&amp;" "&amp;F1800</f>
        <v xml:space="preserve">Desrosiers </v>
      </c>
      <c r="D1800" s="1" t="str">
        <f>Table5[[#This Row],[Column5]]&amp;" "&amp;Table5[[#This Row],[Column7]]&amp;" "</f>
        <v xml:space="preserve">Ms. Shannon </v>
      </c>
      <c r="E1800" t="s">
        <v>4401</v>
      </c>
      <c r="G1800" t="s">
        <v>4354</v>
      </c>
      <c r="I1800" t="s">
        <v>4803</v>
      </c>
      <c r="J1800" t="s">
        <v>4401</v>
      </c>
    </row>
    <row r="1801" spans="1:11" x14ac:dyDescent="0.2">
      <c r="A1801" s="1" t="s">
        <v>571</v>
      </c>
      <c r="B1801" s="1" t="s">
        <v>2911</v>
      </c>
      <c r="C1801" s="1" t="str">
        <f>B1801&amp;" "&amp;F1801</f>
        <v xml:space="preserve">O'Mara </v>
      </c>
      <c r="D1801" s="1" t="str">
        <f>Table5[[#This Row],[Column5]]&amp;" "&amp;Table5[[#This Row],[Column7]]&amp;" "</f>
        <v xml:space="preserve">Ms. Kaitlin </v>
      </c>
      <c r="E1801" t="s">
        <v>4375</v>
      </c>
      <c r="G1801" t="s">
        <v>4354</v>
      </c>
      <c r="I1801" t="s">
        <v>4949</v>
      </c>
      <c r="J1801" t="s">
        <v>4375</v>
      </c>
    </row>
    <row r="1802" spans="1:11" x14ac:dyDescent="0.2">
      <c r="A1802" s="1" t="s">
        <v>570</v>
      </c>
      <c r="B1802" s="1" t="s">
        <v>5193</v>
      </c>
      <c r="C1802" s="1" t="str">
        <f>B1802&amp;" "&amp;F1802</f>
        <v>Shabot Marcos</v>
      </c>
      <c r="D1802" s="1" t="str">
        <f>Table5[[#This Row],[Column5]]&amp;" "&amp;Table5[[#This Row],[Column7]]&amp;" "</f>
        <v xml:space="preserve">  </v>
      </c>
      <c r="E1802" t="s">
        <v>5194</v>
      </c>
      <c r="F1802" t="s">
        <v>4841</v>
      </c>
      <c r="H1802" t="s">
        <v>4355</v>
      </c>
      <c r="J1802" t="s">
        <v>5194</v>
      </c>
    </row>
    <row r="1803" spans="1:11" x14ac:dyDescent="0.2">
      <c r="A1803" s="1" t="s">
        <v>569</v>
      </c>
      <c r="B1803" s="1" t="s">
        <v>3950</v>
      </c>
      <c r="C1803" s="1" t="str">
        <f>B1803&amp;" "&amp;F1803</f>
        <v xml:space="preserve">Comment </v>
      </c>
      <c r="D1803" s="1" t="str">
        <f>Table5[[#This Row],[Column5]]&amp;" "&amp;Table5[[#This Row],[Column7]]&amp;" "</f>
        <v xml:space="preserve">Ms. Kristen </v>
      </c>
      <c r="G1803" t="s">
        <v>4354</v>
      </c>
      <c r="I1803" t="s">
        <v>4738</v>
      </c>
    </row>
    <row r="1804" spans="1:11" x14ac:dyDescent="0.2">
      <c r="A1804" s="1" t="s">
        <v>568</v>
      </c>
      <c r="B1804" s="1" t="s">
        <v>3951</v>
      </c>
      <c r="C1804" s="1" t="str">
        <f>B1804&amp;" "&amp;F1804</f>
        <v xml:space="preserve">Moss </v>
      </c>
      <c r="D1804" s="1" t="str">
        <f>Table5[[#This Row],[Column5]]&amp;" "&amp;Table5[[#This Row],[Column7]]&amp;" "</f>
        <v xml:space="preserve">Mr. Daniel </v>
      </c>
      <c r="G1804" t="s">
        <v>4355</v>
      </c>
      <c r="I1804" t="s">
        <v>4429</v>
      </c>
    </row>
    <row r="1805" spans="1:11" x14ac:dyDescent="0.2">
      <c r="A1805" s="1" t="s">
        <v>567</v>
      </c>
      <c r="B1805" s="1" t="s">
        <v>2585</v>
      </c>
      <c r="C1805" s="1" t="str">
        <f>B1805&amp;" "&amp;F1805</f>
        <v xml:space="preserve">Guzman </v>
      </c>
      <c r="D1805" s="1" t="str">
        <f>Table5[[#This Row],[Column5]]&amp;" "&amp;Table5[[#This Row],[Column7]]&amp;" "</f>
        <v xml:space="preserve">Mr. Jonathan </v>
      </c>
      <c r="G1805" t="s">
        <v>4355</v>
      </c>
      <c r="I1805" t="s">
        <v>4740</v>
      </c>
    </row>
    <row r="1806" spans="1:11" x14ac:dyDescent="0.2">
      <c r="A1806" s="1" t="s">
        <v>566</v>
      </c>
      <c r="B1806" s="1" t="s">
        <v>2417</v>
      </c>
      <c r="C1806" s="1" t="str">
        <f>B1806&amp;" "&amp;F1806</f>
        <v xml:space="preserve">Cox </v>
      </c>
      <c r="D1806" s="1" t="str">
        <f>Table5[[#This Row],[Column5]]&amp;" "&amp;Table5[[#This Row],[Column7]]&amp;" "</f>
        <v xml:space="preserve">Mr. Troy </v>
      </c>
      <c r="G1806" t="s">
        <v>4355</v>
      </c>
      <c r="I1806" t="s">
        <v>5195</v>
      </c>
    </row>
    <row r="1807" spans="1:11" x14ac:dyDescent="0.2">
      <c r="A1807" s="1" t="s">
        <v>565</v>
      </c>
      <c r="B1807" s="1" t="s">
        <v>3952</v>
      </c>
      <c r="C1807" s="1" t="str">
        <f>B1807&amp;" "&amp;F1807</f>
        <v xml:space="preserve">Clash </v>
      </c>
      <c r="D1807" s="1" t="str">
        <f>Table5[[#This Row],[Column5]]&amp;" "&amp;Table5[[#This Row],[Column7]]&amp;" "</f>
        <v xml:space="preserve">Mr. Daniel </v>
      </c>
      <c r="E1807" t="s">
        <v>4385</v>
      </c>
      <c r="G1807" t="s">
        <v>4355</v>
      </c>
      <c r="I1807" t="s">
        <v>4429</v>
      </c>
      <c r="J1807" t="s">
        <v>4385</v>
      </c>
    </row>
    <row r="1808" spans="1:11" x14ac:dyDescent="0.2">
      <c r="A1808" s="1" t="s">
        <v>564</v>
      </c>
      <c r="B1808" s="1" t="s">
        <v>3953</v>
      </c>
      <c r="C1808" s="1" t="str">
        <f>B1808&amp;" "&amp;F1808</f>
        <v xml:space="preserve">Blankenship </v>
      </c>
      <c r="D1808" s="1" t="str">
        <f>Table5[[#This Row],[Column5]]&amp;" "&amp;Table5[[#This Row],[Column7]]&amp;" "</f>
        <v xml:space="preserve">Ms. Lauren </v>
      </c>
      <c r="G1808" t="s">
        <v>4354</v>
      </c>
      <c r="I1808" t="s">
        <v>4682</v>
      </c>
    </row>
    <row r="1809" spans="1:11" x14ac:dyDescent="0.2">
      <c r="A1809" s="1" t="s">
        <v>563</v>
      </c>
      <c r="B1809" s="1" t="s">
        <v>3954</v>
      </c>
      <c r="C1809" s="1" t="str">
        <f>B1809&amp;" "&amp;F1809</f>
        <v xml:space="preserve">Lloyd </v>
      </c>
      <c r="D1809" s="1" t="str">
        <f>Table5[[#This Row],[Column5]]&amp;" "&amp;Table5[[#This Row],[Column7]]&amp;" "</f>
        <v xml:space="preserve">Ms. Jennefer </v>
      </c>
      <c r="G1809" t="s">
        <v>4354</v>
      </c>
      <c r="I1809" t="s">
        <v>5196</v>
      </c>
    </row>
    <row r="1810" spans="1:11" x14ac:dyDescent="0.2">
      <c r="A1810" s="1" t="s">
        <v>562</v>
      </c>
      <c r="B1810" s="1" t="s">
        <v>3955</v>
      </c>
      <c r="C1810" s="1" t="str">
        <f>B1810&amp;" "&amp;F1810</f>
        <v xml:space="preserve">Kong </v>
      </c>
      <c r="D1810" s="1" t="str">
        <f>Table5[[#This Row],[Column5]]&amp;" "&amp;Table5[[#This Row],[Column7]]&amp;" "</f>
        <v xml:space="preserve">Ms. Tracey </v>
      </c>
      <c r="E1810" t="s">
        <v>4401</v>
      </c>
      <c r="G1810" t="s">
        <v>4354</v>
      </c>
      <c r="I1810" t="s">
        <v>5197</v>
      </c>
      <c r="J1810" t="s">
        <v>4401</v>
      </c>
    </row>
    <row r="1811" spans="1:11" x14ac:dyDescent="0.2">
      <c r="A1811" s="1" t="s">
        <v>561</v>
      </c>
      <c r="B1811" s="1" t="s">
        <v>3956</v>
      </c>
      <c r="C1811" s="1" t="str">
        <f>B1811&amp;" "&amp;F1811</f>
        <v xml:space="preserve">Benson </v>
      </c>
      <c r="D1811" s="1" t="str">
        <f>Table5[[#This Row],[Column5]]&amp;" "&amp;Table5[[#This Row],[Column7]]&amp;" "</f>
        <v xml:space="preserve">Ms. Ashley </v>
      </c>
      <c r="G1811" t="s">
        <v>4354</v>
      </c>
      <c r="I1811" t="s">
        <v>2677</v>
      </c>
    </row>
    <row r="1812" spans="1:11" x14ac:dyDescent="0.2">
      <c r="A1812" s="1" t="s">
        <v>560</v>
      </c>
      <c r="B1812" s="1" t="s">
        <v>3957</v>
      </c>
      <c r="C1812" s="1" t="str">
        <f>B1812&amp;" "&amp;F1812</f>
        <v xml:space="preserve">Huntington </v>
      </c>
      <c r="D1812" s="1" t="str">
        <f>Table5[[#This Row],[Column5]]&amp;" "&amp;Table5[[#This Row],[Column7]]&amp;" "</f>
        <v xml:space="preserve">Ms. Cindy </v>
      </c>
      <c r="G1812" t="s">
        <v>4354</v>
      </c>
      <c r="I1812" t="s">
        <v>5042</v>
      </c>
    </row>
    <row r="1813" spans="1:11" x14ac:dyDescent="0.2">
      <c r="A1813" s="1" t="s">
        <v>559</v>
      </c>
      <c r="B1813" s="1" t="s">
        <v>3958</v>
      </c>
      <c r="C1813" s="1" t="str">
        <f>B1813&amp;" "&amp;F1813</f>
        <v xml:space="preserve">Kendall </v>
      </c>
      <c r="D1813" s="1" t="str">
        <f>Table5[[#This Row],[Column5]]&amp;" "&amp;Table5[[#This Row],[Column7]]&amp;" "</f>
        <v xml:space="preserve">Ms. Esther </v>
      </c>
      <c r="G1813" t="s">
        <v>4354</v>
      </c>
      <c r="I1813" t="s">
        <v>5198</v>
      </c>
    </row>
    <row r="1814" spans="1:11" x14ac:dyDescent="0.2">
      <c r="A1814" s="1" t="s">
        <v>558</v>
      </c>
      <c r="B1814" s="1" t="s">
        <v>3959</v>
      </c>
      <c r="C1814" s="1" t="str">
        <f>B1814&amp;" "&amp;F1814</f>
        <v xml:space="preserve">Gast </v>
      </c>
      <c r="D1814" s="1" t="str">
        <f>Table5[[#This Row],[Column5]]&amp;" "&amp;Table5[[#This Row],[Column7]]&amp;" "</f>
        <v xml:space="preserve">Ms. Jackie </v>
      </c>
      <c r="G1814" t="s">
        <v>4354</v>
      </c>
      <c r="I1814" t="s">
        <v>5041</v>
      </c>
    </row>
    <row r="1815" spans="1:11" x14ac:dyDescent="0.2">
      <c r="A1815" s="1" t="s">
        <v>557</v>
      </c>
      <c r="B1815" s="1" t="s">
        <v>3960</v>
      </c>
      <c r="C1815" s="1" t="str">
        <f>B1815&amp;" "&amp;F1815</f>
        <v xml:space="preserve">Scanlin </v>
      </c>
      <c r="D1815" s="1" t="str">
        <f>Table5[[#This Row],[Column5]]&amp;" "&amp;Table5[[#This Row],[Column7]]&amp;" "</f>
        <v xml:space="preserve">Mr. Timothy </v>
      </c>
      <c r="E1815" t="s">
        <v>4464</v>
      </c>
      <c r="G1815" t="s">
        <v>4355</v>
      </c>
      <c r="I1815" t="s">
        <v>4488</v>
      </c>
      <c r="J1815" t="s">
        <v>4464</v>
      </c>
    </row>
    <row r="1816" spans="1:11" x14ac:dyDescent="0.2">
      <c r="A1816" s="1" t="s">
        <v>556</v>
      </c>
      <c r="B1816" s="1" t="s">
        <v>3961</v>
      </c>
      <c r="C1816" s="1" t="str">
        <f>B1816&amp;" "&amp;F1816</f>
        <v xml:space="preserve">Philbrook </v>
      </c>
      <c r="D1816" s="1" t="str">
        <f>Table5[[#This Row],[Column5]]&amp;" "&amp;Table5[[#This Row],[Column7]]&amp;" "</f>
        <v xml:space="preserve">Ms. Lauren </v>
      </c>
      <c r="G1816" t="s">
        <v>4354</v>
      </c>
      <c r="I1816" t="s">
        <v>4682</v>
      </c>
    </row>
    <row r="1817" spans="1:11" x14ac:dyDescent="0.2">
      <c r="A1817" s="1" t="s">
        <v>555</v>
      </c>
      <c r="B1817" s="1" t="s">
        <v>3962</v>
      </c>
      <c r="C1817" s="1" t="str">
        <f>B1817&amp;" "&amp;F1817</f>
        <v xml:space="preserve">Cowan </v>
      </c>
      <c r="D1817" s="1" t="str">
        <f>Table5[[#This Row],[Column5]]&amp;" "&amp;Table5[[#This Row],[Column7]]&amp;" "</f>
        <v xml:space="preserve">Mr. Benjamin </v>
      </c>
      <c r="G1817" t="s">
        <v>4355</v>
      </c>
      <c r="I1817" t="s">
        <v>4471</v>
      </c>
    </row>
    <row r="1818" spans="1:11" x14ac:dyDescent="0.2">
      <c r="A1818" s="1" t="s">
        <v>554</v>
      </c>
      <c r="B1818" s="1" t="s">
        <v>3963</v>
      </c>
      <c r="C1818" s="1" t="str">
        <f>B1818&amp;" "&amp;F1818</f>
        <v xml:space="preserve">Sousa </v>
      </c>
      <c r="D1818" s="1" t="str">
        <f>Table5[[#This Row],[Column5]]&amp;" "&amp;Table5[[#This Row],[Column7]]&amp;" "</f>
        <v xml:space="preserve">Mr. Hugo </v>
      </c>
      <c r="E1818" t="s">
        <v>4403</v>
      </c>
      <c r="G1818" t="s">
        <v>4355</v>
      </c>
      <c r="I1818" t="s">
        <v>5199</v>
      </c>
      <c r="J1818" t="s">
        <v>4403</v>
      </c>
    </row>
    <row r="1819" spans="1:11" x14ac:dyDescent="0.2">
      <c r="A1819" s="1" t="s">
        <v>553</v>
      </c>
      <c r="B1819" s="1" t="s">
        <v>3964</v>
      </c>
      <c r="C1819" s="1" t="str">
        <f>B1819&amp;" "&amp;F1819</f>
        <v xml:space="preserve">Stanton </v>
      </c>
      <c r="D1819" s="1" t="str">
        <f>Table5[[#This Row],[Column5]]&amp;" "&amp;Table5[[#This Row],[Column7]]&amp;" "</f>
        <v xml:space="preserve">Mr. Daniel </v>
      </c>
      <c r="E1819" t="s">
        <v>4395</v>
      </c>
      <c r="G1819" t="s">
        <v>4355</v>
      </c>
      <c r="I1819" t="s">
        <v>4429</v>
      </c>
      <c r="J1819" t="s">
        <v>4395</v>
      </c>
      <c r="K1819" t="s">
        <v>4806</v>
      </c>
    </row>
    <row r="1820" spans="1:11" x14ac:dyDescent="0.2">
      <c r="A1820" s="1" t="s">
        <v>552</v>
      </c>
      <c r="B1820" s="1" t="s">
        <v>3965</v>
      </c>
      <c r="C1820" s="1" t="str">
        <f>B1820&amp;" "&amp;F1820</f>
        <v xml:space="preserve">Mollak </v>
      </c>
      <c r="D1820" s="1" t="str">
        <f>Table5[[#This Row],[Column5]]&amp;" "&amp;Table5[[#This Row],[Column7]]&amp;" "</f>
        <v xml:space="preserve">Mr. Justin </v>
      </c>
      <c r="E1820" t="s">
        <v>4500</v>
      </c>
      <c r="G1820" t="s">
        <v>4355</v>
      </c>
      <c r="I1820" t="s">
        <v>4755</v>
      </c>
      <c r="J1820" t="s">
        <v>4500</v>
      </c>
    </row>
    <row r="1821" spans="1:11" x14ac:dyDescent="0.2">
      <c r="A1821" s="1" t="s">
        <v>551</v>
      </c>
      <c r="B1821" s="1" t="s">
        <v>3323</v>
      </c>
      <c r="C1821" s="1" t="str">
        <f>B1821&amp;" "&amp;F1821</f>
        <v xml:space="preserve">Bell </v>
      </c>
      <c r="D1821" s="1" t="str">
        <f>Table5[[#This Row],[Column5]]&amp;" "&amp;Table5[[#This Row],[Column7]]&amp;" "</f>
        <v xml:space="preserve">Mr. Colin </v>
      </c>
      <c r="G1821" t="s">
        <v>4355</v>
      </c>
      <c r="I1821" t="s">
        <v>4624</v>
      </c>
    </row>
    <row r="1822" spans="1:11" x14ac:dyDescent="0.2">
      <c r="A1822" s="1" t="s">
        <v>550</v>
      </c>
      <c r="B1822" s="1" t="s">
        <v>3966</v>
      </c>
      <c r="C1822" s="1" t="str">
        <f>B1822&amp;" "&amp;F1822</f>
        <v xml:space="preserve">Weston </v>
      </c>
      <c r="D1822" s="1" t="str">
        <f>Table5[[#This Row],[Column5]]&amp;" "&amp;Table5[[#This Row],[Column7]]&amp;" "</f>
        <v xml:space="preserve">Mr. Rob </v>
      </c>
      <c r="G1822" t="s">
        <v>4355</v>
      </c>
      <c r="I1822" t="s">
        <v>5200</v>
      </c>
    </row>
    <row r="1823" spans="1:11" x14ac:dyDescent="0.2">
      <c r="A1823" s="1" t="s">
        <v>549</v>
      </c>
      <c r="B1823" s="1" t="s">
        <v>3967</v>
      </c>
      <c r="C1823" s="1" t="str">
        <f>B1823&amp;" "&amp;F1823</f>
        <v xml:space="preserve">Rabuzzi </v>
      </c>
      <c r="D1823" s="1" t="str">
        <f>Table5[[#This Row],[Column5]]&amp;" "&amp;Table5[[#This Row],[Column7]]&amp;" "</f>
        <v xml:space="preserve">Mr. Patrick </v>
      </c>
      <c r="G1823" t="s">
        <v>4355</v>
      </c>
      <c r="I1823" t="s">
        <v>3501</v>
      </c>
    </row>
    <row r="1824" spans="1:11" x14ac:dyDescent="0.2">
      <c r="A1824" s="1" t="s">
        <v>548</v>
      </c>
      <c r="B1824" s="1" t="s">
        <v>3968</v>
      </c>
      <c r="C1824" s="1" t="str">
        <f>B1824&amp;" "&amp;F1824</f>
        <v xml:space="preserve">Hendrix </v>
      </c>
      <c r="D1824" s="1" t="str">
        <f>Table5[[#This Row],[Column5]]&amp;" "&amp;Table5[[#This Row],[Column7]]&amp;" "</f>
        <v xml:space="preserve">Mr. Austin </v>
      </c>
      <c r="E1824" t="s">
        <v>4357</v>
      </c>
      <c r="G1824" t="s">
        <v>4355</v>
      </c>
      <c r="I1824" t="s">
        <v>4635</v>
      </c>
      <c r="J1824" t="s">
        <v>4357</v>
      </c>
    </row>
    <row r="1825" spans="1:10" x14ac:dyDescent="0.2">
      <c r="A1825" s="1" t="s">
        <v>547</v>
      </c>
      <c r="B1825" s="1" t="s">
        <v>4453</v>
      </c>
      <c r="C1825" s="1" t="str">
        <f>B1825&amp;" "&amp;F1825</f>
        <v>Van Nielen</v>
      </c>
      <c r="D1825" s="1" t="str">
        <f>Table5[[#This Row],[Column5]]&amp;" "&amp;Table5[[#This Row],[Column7]]&amp;" "</f>
        <v xml:space="preserve">Ms. Brittany </v>
      </c>
      <c r="F1825" t="s">
        <v>5201</v>
      </c>
      <c r="G1825" t="s">
        <v>4354</v>
      </c>
      <c r="I1825" t="s">
        <v>4563</v>
      </c>
    </row>
    <row r="1826" spans="1:10" x14ac:dyDescent="0.2">
      <c r="A1826" s="1" t="s">
        <v>546</v>
      </c>
      <c r="B1826" s="1" t="s">
        <v>3087</v>
      </c>
      <c r="C1826" s="1" t="str">
        <f>B1826&amp;" "&amp;F1826</f>
        <v xml:space="preserve">Blanton </v>
      </c>
      <c r="D1826" s="1" t="str">
        <f>Table5[[#This Row],[Column5]]&amp;" "&amp;Table5[[#This Row],[Column7]]&amp;" "</f>
        <v xml:space="preserve">Mr. Matthew </v>
      </c>
      <c r="E1826" t="s">
        <v>4509</v>
      </c>
      <c r="G1826" t="s">
        <v>4355</v>
      </c>
      <c r="I1826" t="s">
        <v>4356</v>
      </c>
      <c r="J1826" t="s">
        <v>4509</v>
      </c>
    </row>
    <row r="1827" spans="1:10" x14ac:dyDescent="0.2">
      <c r="A1827" s="1" t="s">
        <v>545</v>
      </c>
      <c r="B1827" s="1" t="s">
        <v>3969</v>
      </c>
      <c r="C1827" s="1" t="str">
        <f>B1827&amp;" "&amp;F1827</f>
        <v xml:space="preserve">Schout </v>
      </c>
      <c r="D1827" s="1" t="str">
        <f>Table5[[#This Row],[Column5]]&amp;" "&amp;Table5[[#This Row],[Column7]]&amp;" "</f>
        <v xml:space="preserve">Ms. Becky </v>
      </c>
      <c r="E1827" t="s">
        <v>4573</v>
      </c>
      <c r="G1827" t="s">
        <v>4354</v>
      </c>
      <c r="I1827" t="s">
        <v>4489</v>
      </c>
      <c r="J1827" t="s">
        <v>4573</v>
      </c>
    </row>
    <row r="1828" spans="1:10" x14ac:dyDescent="0.2">
      <c r="A1828" s="1" t="s">
        <v>544</v>
      </c>
      <c r="B1828" s="1" t="s">
        <v>3970</v>
      </c>
      <c r="C1828" s="1" t="str">
        <f>B1828&amp;" "&amp;F1828</f>
        <v xml:space="preserve">Schmaltz </v>
      </c>
      <c r="D1828" s="1" t="str">
        <f>Table5[[#This Row],[Column5]]&amp;" "&amp;Table5[[#This Row],[Column7]]&amp;" "</f>
        <v xml:space="preserve">Ms. Virginie </v>
      </c>
      <c r="G1828" t="s">
        <v>4354</v>
      </c>
      <c r="I1828" t="s">
        <v>5202</v>
      </c>
    </row>
    <row r="1829" spans="1:10" x14ac:dyDescent="0.2">
      <c r="A1829" s="1" t="s">
        <v>543</v>
      </c>
      <c r="B1829" s="1" t="s">
        <v>3971</v>
      </c>
      <c r="C1829" s="1" t="str">
        <f>B1829&amp;" "&amp;F1829</f>
        <v xml:space="preserve">Eagen </v>
      </c>
      <c r="D1829" s="1" t="str">
        <f>Table5[[#This Row],[Column5]]&amp;" "&amp;Table5[[#This Row],[Column7]]&amp;" "</f>
        <v xml:space="preserve">Ms. Allison </v>
      </c>
      <c r="E1829" t="s">
        <v>4437</v>
      </c>
      <c r="G1829" t="s">
        <v>4354</v>
      </c>
      <c r="I1829" t="s">
        <v>4557</v>
      </c>
      <c r="J1829" t="s">
        <v>4437</v>
      </c>
    </row>
    <row r="1830" spans="1:10" x14ac:dyDescent="0.2">
      <c r="A1830" s="1" t="s">
        <v>542</v>
      </c>
      <c r="B1830" s="1" t="s">
        <v>3972</v>
      </c>
      <c r="C1830" s="1" t="str">
        <f>B1830&amp;" "&amp;F1830</f>
        <v xml:space="preserve">Rotramel </v>
      </c>
      <c r="D1830" s="1" t="str">
        <f>Table5[[#This Row],[Column5]]&amp;" "&amp;Table5[[#This Row],[Column7]]&amp;" "</f>
        <v xml:space="preserve">Ms. Julie </v>
      </c>
      <c r="G1830" t="s">
        <v>4354</v>
      </c>
      <c r="I1830" t="s">
        <v>4860</v>
      </c>
    </row>
    <row r="1831" spans="1:10" x14ac:dyDescent="0.2">
      <c r="A1831" s="1" t="s">
        <v>541</v>
      </c>
      <c r="B1831" s="1" t="s">
        <v>3973</v>
      </c>
      <c r="C1831" s="1" t="str">
        <f>B1831&amp;" "&amp;F1831</f>
        <v xml:space="preserve">Prevost </v>
      </c>
      <c r="D1831" s="1" t="str">
        <f>Table5[[#This Row],[Column5]]&amp;" "&amp;Table5[[#This Row],[Column7]]&amp;" "</f>
        <v xml:space="preserve">Ms. Katherine </v>
      </c>
      <c r="G1831" t="s">
        <v>4354</v>
      </c>
      <c r="I1831" t="s">
        <v>4678</v>
      </c>
    </row>
    <row r="1832" spans="1:10" x14ac:dyDescent="0.2">
      <c r="A1832" s="1" t="s">
        <v>540</v>
      </c>
      <c r="B1832" s="1" t="s">
        <v>2573</v>
      </c>
      <c r="C1832" s="1" t="str">
        <f>B1832&amp;" "&amp;F1832</f>
        <v xml:space="preserve">Boyd </v>
      </c>
      <c r="D1832" s="1" t="str">
        <f>Table5[[#This Row],[Column5]]&amp;" "&amp;Table5[[#This Row],[Column7]]&amp;" "</f>
        <v xml:space="preserve">Mr. Caleb </v>
      </c>
      <c r="G1832" t="s">
        <v>4355</v>
      </c>
      <c r="I1832" t="s">
        <v>4610</v>
      </c>
    </row>
    <row r="1833" spans="1:10" x14ac:dyDescent="0.2">
      <c r="A1833" s="1" t="s">
        <v>539</v>
      </c>
      <c r="B1833" s="1" t="s">
        <v>3324</v>
      </c>
      <c r="C1833" s="1" t="str">
        <f>B1833&amp;" "&amp;F1833</f>
        <v xml:space="preserve">Dawes </v>
      </c>
      <c r="D1833" s="1" t="str">
        <f>Table5[[#This Row],[Column5]]&amp;" "&amp;Table5[[#This Row],[Column7]]&amp;" "</f>
        <v xml:space="preserve">Ms. Jaime </v>
      </c>
      <c r="G1833" t="s">
        <v>4354</v>
      </c>
      <c r="I1833" t="s">
        <v>4547</v>
      </c>
    </row>
    <row r="1834" spans="1:10" x14ac:dyDescent="0.2">
      <c r="A1834" s="1" t="s">
        <v>538</v>
      </c>
      <c r="B1834" s="1" t="s">
        <v>2762</v>
      </c>
      <c r="C1834" s="1" t="str">
        <f>B1834&amp;" "&amp;F1834</f>
        <v xml:space="preserve">Jennings </v>
      </c>
      <c r="D1834" s="1" t="str">
        <f>Table5[[#This Row],[Column5]]&amp;" "&amp;Table5[[#This Row],[Column7]]&amp;" "</f>
        <v xml:space="preserve">Ms. Hannah </v>
      </c>
      <c r="G1834" t="s">
        <v>4354</v>
      </c>
      <c r="I1834" t="s">
        <v>5053</v>
      </c>
    </row>
    <row r="1835" spans="1:10" x14ac:dyDescent="0.2">
      <c r="A1835" s="1" t="s">
        <v>537</v>
      </c>
      <c r="B1835" s="1" t="s">
        <v>3974</v>
      </c>
      <c r="C1835" s="1" t="str">
        <f>B1835&amp;" "&amp;F1835</f>
        <v xml:space="preserve">Nyambaso </v>
      </c>
      <c r="D1835" s="1" t="str">
        <f>Table5[[#This Row],[Column5]]&amp;" "&amp;Table5[[#This Row],[Column7]]&amp;" "</f>
        <v xml:space="preserve">Mr. Zachariah </v>
      </c>
      <c r="G1835" t="s">
        <v>4355</v>
      </c>
      <c r="I1835" t="s">
        <v>5203</v>
      </c>
    </row>
    <row r="1836" spans="1:10" x14ac:dyDescent="0.2">
      <c r="A1836" s="1" t="s">
        <v>536</v>
      </c>
      <c r="B1836" s="1" t="s">
        <v>3975</v>
      </c>
      <c r="C1836" s="1" t="str">
        <f>B1836&amp;" "&amp;F1836</f>
        <v xml:space="preserve">Shaffer </v>
      </c>
      <c r="D1836" s="1" t="str">
        <f>Table5[[#This Row],[Column5]]&amp;" "&amp;Table5[[#This Row],[Column7]]&amp;" "</f>
        <v xml:space="preserve">Ms. Patricia </v>
      </c>
      <c r="E1836" t="s">
        <v>4437</v>
      </c>
      <c r="G1836" t="s">
        <v>4354</v>
      </c>
      <c r="I1836" t="s">
        <v>5012</v>
      </c>
      <c r="J1836" t="s">
        <v>4437</v>
      </c>
    </row>
    <row r="1837" spans="1:10" x14ac:dyDescent="0.2">
      <c r="A1837" s="1" t="s">
        <v>534</v>
      </c>
      <c r="B1837" s="1" t="s">
        <v>3976</v>
      </c>
      <c r="C1837" s="1" t="str">
        <f>B1837&amp;" "&amp;F1837</f>
        <v xml:space="preserve">Corkum </v>
      </c>
      <c r="D1837" s="1" t="str">
        <f>Table5[[#This Row],[Column5]]&amp;" "&amp;Table5[[#This Row],[Column7]]&amp;" "</f>
        <v xml:space="preserve">Mrs. Elizabeth </v>
      </c>
      <c r="E1837" t="s">
        <v>4378</v>
      </c>
      <c r="G1837" t="s">
        <v>4700</v>
      </c>
      <c r="I1837" t="s">
        <v>4480</v>
      </c>
      <c r="J1837" t="s">
        <v>4378</v>
      </c>
    </row>
    <row r="1838" spans="1:10" x14ac:dyDescent="0.2">
      <c r="A1838" s="1" t="s">
        <v>533</v>
      </c>
      <c r="B1838" s="1" t="s">
        <v>3977</v>
      </c>
      <c r="C1838" s="1" t="str">
        <f>B1838&amp;" "&amp;F1838</f>
        <v xml:space="preserve">Pedersen </v>
      </c>
      <c r="D1838" s="1" t="str">
        <f>Table5[[#This Row],[Column5]]&amp;" "&amp;Table5[[#This Row],[Column7]]&amp;" "</f>
        <v xml:space="preserve">Mr. Benjamin </v>
      </c>
      <c r="G1838" t="s">
        <v>4355</v>
      </c>
      <c r="I1838" t="s">
        <v>4471</v>
      </c>
    </row>
    <row r="1839" spans="1:10" x14ac:dyDescent="0.2">
      <c r="A1839" s="1" t="s">
        <v>532</v>
      </c>
      <c r="B1839" s="1" t="s">
        <v>3978</v>
      </c>
      <c r="C1839" s="1" t="str">
        <f>B1839&amp;" "&amp;F1839</f>
        <v xml:space="preserve">Melo </v>
      </c>
      <c r="D1839" s="1" t="str">
        <f>Table5[[#This Row],[Column5]]&amp;" "&amp;Table5[[#This Row],[Column7]]&amp;" "</f>
        <v xml:space="preserve">Mr. Breno </v>
      </c>
      <c r="G1839" t="s">
        <v>4355</v>
      </c>
      <c r="I1839" t="s">
        <v>5204</v>
      </c>
    </row>
    <row r="1840" spans="1:10" x14ac:dyDescent="0.2">
      <c r="A1840" s="1" t="s">
        <v>531</v>
      </c>
      <c r="B1840" s="1" t="s">
        <v>3979</v>
      </c>
      <c r="C1840" s="1" t="str">
        <f>B1840&amp;" "&amp;F1840</f>
        <v xml:space="preserve">Sakamoto </v>
      </c>
      <c r="D1840" s="1" t="str">
        <f>Table5[[#This Row],[Column5]]&amp;" "&amp;Table5[[#This Row],[Column7]]&amp;" "</f>
        <v xml:space="preserve">Mr. Takaya </v>
      </c>
      <c r="G1840" t="s">
        <v>4355</v>
      </c>
      <c r="I1840" t="s">
        <v>5205</v>
      </c>
    </row>
    <row r="1841" spans="1:10" x14ac:dyDescent="0.2">
      <c r="A1841" s="1" t="s">
        <v>530</v>
      </c>
      <c r="B1841" s="1" t="s">
        <v>3452</v>
      </c>
      <c r="C1841" s="1" t="str">
        <f>B1841&amp;" "&amp;F1841</f>
        <v xml:space="preserve">McMahon </v>
      </c>
      <c r="D1841" s="1" t="str">
        <f>Table5[[#This Row],[Column5]]&amp;" "&amp;Table5[[#This Row],[Column7]]&amp;" "</f>
        <v xml:space="preserve">Mr. Thomas </v>
      </c>
      <c r="E1841" t="s">
        <v>5206</v>
      </c>
      <c r="G1841" t="s">
        <v>4355</v>
      </c>
      <c r="I1841" t="s">
        <v>3215</v>
      </c>
      <c r="J1841" t="s">
        <v>5206</v>
      </c>
    </row>
    <row r="1842" spans="1:10" x14ac:dyDescent="0.2">
      <c r="A1842" s="1" t="s">
        <v>529</v>
      </c>
      <c r="B1842" s="1" t="s">
        <v>3495</v>
      </c>
      <c r="C1842" s="1" t="str">
        <f>B1842&amp;" "&amp;F1842</f>
        <v xml:space="preserve">Harris </v>
      </c>
      <c r="D1842" s="1" t="str">
        <f>Table5[[#This Row],[Column5]]&amp;" "&amp;Table5[[#This Row],[Column7]]&amp;" "</f>
        <v xml:space="preserve">Mr. Bradley </v>
      </c>
      <c r="E1842" t="s">
        <v>4418</v>
      </c>
      <c r="G1842" t="s">
        <v>4355</v>
      </c>
      <c r="I1842" t="s">
        <v>4586</v>
      </c>
      <c r="J1842" t="s">
        <v>4418</v>
      </c>
    </row>
    <row r="1843" spans="1:10" x14ac:dyDescent="0.2">
      <c r="A1843" s="1" t="s">
        <v>528</v>
      </c>
      <c r="B1843" s="1" t="s">
        <v>3980</v>
      </c>
      <c r="C1843" s="1" t="str">
        <f>B1843&amp;" "&amp;F1843</f>
        <v xml:space="preserve">Lombardo </v>
      </c>
      <c r="D1843" s="1" t="str">
        <f>Table5[[#This Row],[Column5]]&amp;" "&amp;Table5[[#This Row],[Column7]]&amp;" "</f>
        <v xml:space="preserve">Ms. Megan </v>
      </c>
      <c r="G1843" t="s">
        <v>4354</v>
      </c>
      <c r="I1843" t="s">
        <v>4428</v>
      </c>
    </row>
    <row r="1844" spans="1:10" x14ac:dyDescent="0.2">
      <c r="A1844" s="1" t="s">
        <v>527</v>
      </c>
      <c r="B1844" s="1" t="s">
        <v>3981</v>
      </c>
      <c r="C1844" s="1" t="str">
        <f>B1844&amp;" "&amp;F1844</f>
        <v xml:space="preserve">Bode </v>
      </c>
      <c r="D1844" s="1" t="str">
        <f>Table5[[#This Row],[Column5]]&amp;" "&amp;Table5[[#This Row],[Column7]]&amp;" "</f>
        <v xml:space="preserve">Ms. Ruby </v>
      </c>
      <c r="E1844" t="s">
        <v>4466</v>
      </c>
      <c r="G1844" t="s">
        <v>4354</v>
      </c>
      <c r="I1844" t="s">
        <v>5207</v>
      </c>
      <c r="J1844" t="s">
        <v>4466</v>
      </c>
    </row>
    <row r="1845" spans="1:10" x14ac:dyDescent="0.2">
      <c r="A1845" s="1" t="s">
        <v>526</v>
      </c>
      <c r="B1845" s="1" t="s">
        <v>2454</v>
      </c>
      <c r="C1845" s="1" t="str">
        <f>B1845&amp;" "&amp;F1845</f>
        <v xml:space="preserve">Johnson </v>
      </c>
      <c r="D1845" s="1" t="str">
        <f>Table5[[#This Row],[Column5]]&amp;" "&amp;Table5[[#This Row],[Column7]]&amp;" "</f>
        <v xml:space="preserve">Mr. Bart </v>
      </c>
      <c r="G1845" t="s">
        <v>4355</v>
      </c>
      <c r="I1845" t="s">
        <v>5208</v>
      </c>
    </row>
    <row r="1846" spans="1:10" x14ac:dyDescent="0.2">
      <c r="A1846" s="1" t="s">
        <v>525</v>
      </c>
      <c r="B1846" s="1" t="s">
        <v>3982</v>
      </c>
      <c r="C1846" s="1" t="str">
        <f>B1846&amp;" "&amp;F1846</f>
        <v xml:space="preserve">Norcross </v>
      </c>
      <c r="D1846" s="1" t="str">
        <f>Table5[[#This Row],[Column5]]&amp;" "&amp;Table5[[#This Row],[Column7]]&amp;" "</f>
        <v xml:space="preserve">Mr. Robert </v>
      </c>
      <c r="E1846" t="s">
        <v>4378</v>
      </c>
      <c r="G1846" t="s">
        <v>4355</v>
      </c>
      <c r="I1846" t="s">
        <v>4407</v>
      </c>
      <c r="J1846" t="s">
        <v>4378</v>
      </c>
    </row>
    <row r="1847" spans="1:10" x14ac:dyDescent="0.2">
      <c r="A1847" s="1" t="s">
        <v>524</v>
      </c>
      <c r="B1847" s="1" t="s">
        <v>3983</v>
      </c>
      <c r="C1847" s="1" t="str">
        <f>B1847&amp;" "&amp;F1847</f>
        <v xml:space="preserve">Lazrus </v>
      </c>
      <c r="D1847" s="1" t="str">
        <f>Table5[[#This Row],[Column5]]&amp;" "&amp;Table5[[#This Row],[Column7]]&amp;" "</f>
        <v xml:space="preserve">Mr. Adam </v>
      </c>
      <c r="G1847" t="s">
        <v>4355</v>
      </c>
      <c r="I1847" t="s">
        <v>4390</v>
      </c>
    </row>
    <row r="1848" spans="1:10" x14ac:dyDescent="0.2">
      <c r="A1848" s="1" t="s">
        <v>523</v>
      </c>
      <c r="B1848" s="1" t="s">
        <v>3984</v>
      </c>
      <c r="C1848" s="1" t="str">
        <f>B1848&amp;" "&amp;F1848</f>
        <v xml:space="preserve">Tsegay </v>
      </c>
      <c r="D1848" s="1" t="str">
        <f>Table5[[#This Row],[Column5]]&amp;" "&amp;Table5[[#This Row],[Column7]]&amp;" "</f>
        <v xml:space="preserve">Mr. Yemane </v>
      </c>
      <c r="E1848" t="s">
        <v>5210</v>
      </c>
      <c r="G1848" t="s">
        <v>4355</v>
      </c>
      <c r="I1848" t="s">
        <v>5209</v>
      </c>
      <c r="J1848" t="s">
        <v>5210</v>
      </c>
    </row>
    <row r="1849" spans="1:10" x14ac:dyDescent="0.2">
      <c r="A1849" s="1" t="s">
        <v>522</v>
      </c>
      <c r="B1849" s="1" t="s">
        <v>3985</v>
      </c>
      <c r="C1849" s="1" t="str">
        <f>B1849&amp;" "&amp;F1849</f>
        <v xml:space="preserve">Schneider </v>
      </c>
      <c r="D1849" s="1" t="str">
        <f>Table5[[#This Row],[Column5]]&amp;" "&amp;Table5[[#This Row],[Column7]]&amp;" "</f>
        <v xml:space="preserve">Mr. Jesse </v>
      </c>
      <c r="E1849" t="s">
        <v>4378</v>
      </c>
      <c r="G1849" t="s">
        <v>4355</v>
      </c>
      <c r="I1849" t="s">
        <v>4496</v>
      </c>
      <c r="J1849" t="s">
        <v>4378</v>
      </c>
    </row>
    <row r="1850" spans="1:10" x14ac:dyDescent="0.2">
      <c r="A1850" s="1" t="s">
        <v>521</v>
      </c>
      <c r="B1850" s="1" t="s">
        <v>3986</v>
      </c>
      <c r="C1850" s="1" t="str">
        <f>B1850&amp;" "&amp;F1850</f>
        <v xml:space="preserve">Loreto </v>
      </c>
      <c r="D1850" s="1" t="str">
        <f>Table5[[#This Row],[Column5]]&amp;" "&amp;Table5[[#This Row],[Column7]]&amp;" "</f>
        <v xml:space="preserve">Mr. Bird </v>
      </c>
      <c r="G1850" t="s">
        <v>4355</v>
      </c>
      <c r="I1850" t="s">
        <v>5211</v>
      </c>
    </row>
    <row r="1851" spans="1:10" x14ac:dyDescent="0.2">
      <c r="A1851" s="1" t="s">
        <v>520</v>
      </c>
      <c r="B1851" s="1" t="s">
        <v>3987</v>
      </c>
      <c r="C1851" s="1" t="str">
        <f>B1851&amp;" "&amp;F1851</f>
        <v xml:space="preserve">Callahan </v>
      </c>
      <c r="D1851" s="1" t="str">
        <f>Table5[[#This Row],[Column5]]&amp;" "&amp;Table5[[#This Row],[Column7]]&amp;" "</f>
        <v xml:space="preserve">Mr. Patrick </v>
      </c>
      <c r="E1851" t="s">
        <v>4375</v>
      </c>
      <c r="G1851" t="s">
        <v>4355</v>
      </c>
      <c r="I1851" t="s">
        <v>3501</v>
      </c>
      <c r="J1851" t="s">
        <v>4375</v>
      </c>
    </row>
    <row r="1852" spans="1:10" x14ac:dyDescent="0.2">
      <c r="A1852" s="1" t="s">
        <v>519</v>
      </c>
      <c r="B1852" s="1" t="s">
        <v>3988</v>
      </c>
      <c r="C1852" s="1" t="str">
        <f>B1852&amp;" "&amp;F1852</f>
        <v xml:space="preserve">Timko </v>
      </c>
      <c r="D1852" s="1" t="str">
        <f>Table5[[#This Row],[Column5]]&amp;" "&amp;Table5[[#This Row],[Column7]]&amp;" "</f>
        <v xml:space="preserve">Mr. Kyle </v>
      </c>
      <c r="G1852" t="s">
        <v>4355</v>
      </c>
      <c r="I1852" t="s">
        <v>4273</v>
      </c>
    </row>
    <row r="1853" spans="1:10" x14ac:dyDescent="0.2">
      <c r="A1853" s="1" t="s">
        <v>518</v>
      </c>
      <c r="B1853" s="1" t="s">
        <v>3989</v>
      </c>
      <c r="C1853" s="1" t="str">
        <f>B1853&amp;" "&amp;F1853</f>
        <v xml:space="preserve">Achatz </v>
      </c>
      <c r="D1853" s="1" t="str">
        <f>Table5[[#This Row],[Column5]]&amp;" "&amp;Table5[[#This Row],[Column7]]&amp;" "</f>
        <v xml:space="preserve">Mr. Ryan </v>
      </c>
      <c r="G1853" t="s">
        <v>4355</v>
      </c>
      <c r="I1853" t="s">
        <v>2847</v>
      </c>
    </row>
    <row r="1854" spans="1:10" x14ac:dyDescent="0.2">
      <c r="A1854" s="1" t="s">
        <v>517</v>
      </c>
      <c r="B1854" s="1" t="s">
        <v>3990</v>
      </c>
      <c r="C1854" s="1" t="str">
        <f>B1854&amp;" "&amp;F1854</f>
        <v xml:space="preserve">Horwitz </v>
      </c>
      <c r="D1854" s="1" t="str">
        <f>Table5[[#This Row],[Column5]]&amp;" "&amp;Table5[[#This Row],[Column7]]&amp;" "</f>
        <v xml:space="preserve">Mr. Yuri </v>
      </c>
      <c r="G1854" t="s">
        <v>4355</v>
      </c>
      <c r="I1854" t="s">
        <v>5212</v>
      </c>
    </row>
    <row r="1855" spans="1:10" x14ac:dyDescent="0.2">
      <c r="A1855" s="1" t="s">
        <v>515</v>
      </c>
      <c r="B1855" s="1" t="s">
        <v>3991</v>
      </c>
      <c r="C1855" s="1" t="str">
        <f>B1855&amp;" "&amp;F1855</f>
        <v xml:space="preserve">Gordyan </v>
      </c>
      <c r="D1855" s="1" t="str">
        <f>Table5[[#This Row],[Column5]]&amp;" "&amp;Table5[[#This Row],[Column7]]&amp;" "</f>
        <v xml:space="preserve">Mr. Ryan </v>
      </c>
      <c r="G1855" t="s">
        <v>4355</v>
      </c>
      <c r="I1855" t="s">
        <v>2847</v>
      </c>
    </row>
    <row r="1856" spans="1:10" x14ac:dyDescent="0.2">
      <c r="A1856" s="1" t="s">
        <v>514</v>
      </c>
      <c r="B1856" s="1" t="s">
        <v>3828</v>
      </c>
      <c r="C1856" s="1" t="str">
        <f>B1856&amp;" "&amp;F1856</f>
        <v xml:space="preserve">Hetherington </v>
      </c>
      <c r="D1856" s="1" t="str">
        <f>Table5[[#This Row],[Column5]]&amp;" "&amp;Table5[[#This Row],[Column7]]&amp;" "</f>
        <v xml:space="preserve">Ms. Debbie </v>
      </c>
      <c r="G1856" t="s">
        <v>4354</v>
      </c>
      <c r="I1856" t="s">
        <v>5213</v>
      </c>
    </row>
    <row r="1857" spans="1:10" x14ac:dyDescent="0.2">
      <c r="A1857" s="1" t="s">
        <v>513</v>
      </c>
      <c r="B1857" s="1" t="s">
        <v>3028</v>
      </c>
      <c r="C1857" s="1" t="str">
        <f>B1857&amp;" "&amp;F1857</f>
        <v xml:space="preserve">Thompson </v>
      </c>
      <c r="D1857" s="1" t="str">
        <f>Table5[[#This Row],[Column5]]&amp;" "&amp;Table5[[#This Row],[Column7]]&amp;" "</f>
        <v xml:space="preserve">Mr. Mark </v>
      </c>
      <c r="E1857" t="s">
        <v>4357</v>
      </c>
      <c r="G1857" t="s">
        <v>4355</v>
      </c>
      <c r="I1857" t="s">
        <v>4462</v>
      </c>
      <c r="J1857" t="s">
        <v>4357</v>
      </c>
    </row>
    <row r="1858" spans="1:10" x14ac:dyDescent="0.2">
      <c r="A1858" s="1" t="s">
        <v>512</v>
      </c>
      <c r="B1858" s="1" t="s">
        <v>3992</v>
      </c>
      <c r="C1858" s="1" t="str">
        <f>B1858&amp;" "&amp;F1858</f>
        <v xml:space="preserve">Battoo </v>
      </c>
      <c r="D1858" s="1" t="str">
        <f>Table5[[#This Row],[Column5]]&amp;" "&amp;Table5[[#This Row],[Column7]]&amp;" "</f>
        <v xml:space="preserve">Mr. Christopher </v>
      </c>
      <c r="G1858" t="s">
        <v>4355</v>
      </c>
      <c r="I1858" t="s">
        <v>4538</v>
      </c>
    </row>
    <row r="1859" spans="1:10" x14ac:dyDescent="0.2">
      <c r="A1859" s="1" t="s">
        <v>511</v>
      </c>
      <c r="B1859" s="1" t="s">
        <v>3993</v>
      </c>
      <c r="C1859" s="1" t="str">
        <f>B1859&amp;" "&amp;F1859</f>
        <v xml:space="preserve">Barker </v>
      </c>
      <c r="D1859" s="1" t="str">
        <f>Table5[[#This Row],[Column5]]&amp;" "&amp;Table5[[#This Row],[Column7]]&amp;" "</f>
        <v xml:space="preserve">Ms. Daniell </v>
      </c>
      <c r="E1859" t="s">
        <v>4412</v>
      </c>
      <c r="G1859" t="s">
        <v>4354</v>
      </c>
      <c r="I1859" t="s">
        <v>5214</v>
      </c>
      <c r="J1859" t="s">
        <v>4412</v>
      </c>
    </row>
    <row r="1860" spans="1:10" x14ac:dyDescent="0.2">
      <c r="A1860" s="1" t="s">
        <v>510</v>
      </c>
      <c r="B1860" s="1" t="s">
        <v>3994</v>
      </c>
      <c r="C1860" s="1" t="str">
        <f>B1860&amp;" "&amp;F1860</f>
        <v xml:space="preserve">Saarnilehto </v>
      </c>
      <c r="D1860" s="1" t="str">
        <f>Table5[[#This Row],[Column5]]&amp;" "&amp;Table5[[#This Row],[Column7]]&amp;" "</f>
        <v xml:space="preserve">Mr. Janne </v>
      </c>
      <c r="G1860" t="s">
        <v>4355</v>
      </c>
      <c r="I1860" t="s">
        <v>5215</v>
      </c>
    </row>
    <row r="1861" spans="1:10" x14ac:dyDescent="0.2">
      <c r="A1861" s="1" t="s">
        <v>509</v>
      </c>
      <c r="B1861" s="1" t="s">
        <v>3372</v>
      </c>
      <c r="C1861" s="1" t="str">
        <f>B1861&amp;" "&amp;F1861</f>
        <v xml:space="preserve">Morton </v>
      </c>
      <c r="D1861" s="1" t="str">
        <f>Table5[[#This Row],[Column5]]&amp;" "&amp;Table5[[#This Row],[Column7]]&amp;" "</f>
        <v xml:space="preserve">Ms. Martina </v>
      </c>
      <c r="G1861" t="s">
        <v>4354</v>
      </c>
      <c r="I1861" t="s">
        <v>5027</v>
      </c>
    </row>
    <row r="1862" spans="1:10" x14ac:dyDescent="0.2">
      <c r="A1862" s="1" t="s">
        <v>508</v>
      </c>
      <c r="B1862" s="1" t="s">
        <v>3215</v>
      </c>
      <c r="C1862" s="1" t="str">
        <f>B1862&amp;" "&amp;F1862</f>
        <v xml:space="preserve">Thomas </v>
      </c>
      <c r="D1862" s="1" t="str">
        <f>Table5[[#This Row],[Column5]]&amp;" "&amp;Table5[[#This Row],[Column7]]&amp;" "</f>
        <v xml:space="preserve">Ms. Elizabeth </v>
      </c>
      <c r="E1862" t="s">
        <v>4412</v>
      </c>
      <c r="G1862" t="s">
        <v>4354</v>
      </c>
      <c r="I1862" t="s">
        <v>4480</v>
      </c>
      <c r="J1862" t="s">
        <v>4412</v>
      </c>
    </row>
    <row r="1863" spans="1:10" x14ac:dyDescent="0.2">
      <c r="A1863" s="1" t="s">
        <v>507</v>
      </c>
      <c r="B1863" s="1" t="s">
        <v>3995</v>
      </c>
      <c r="C1863" s="1" t="str">
        <f>B1863&amp;" "&amp;F1863</f>
        <v xml:space="preserve">Hillman </v>
      </c>
      <c r="D1863" s="1" t="str">
        <f>Table5[[#This Row],[Column5]]&amp;" "&amp;Table5[[#This Row],[Column7]]&amp;" "</f>
        <v xml:space="preserve">Ms. Stephanie </v>
      </c>
      <c r="E1863" t="s">
        <v>4427</v>
      </c>
      <c r="G1863" t="s">
        <v>4354</v>
      </c>
      <c r="I1863" t="s">
        <v>4392</v>
      </c>
      <c r="J1863" t="s">
        <v>4427</v>
      </c>
    </row>
    <row r="1864" spans="1:10" x14ac:dyDescent="0.2">
      <c r="A1864" s="1" t="s">
        <v>506</v>
      </c>
      <c r="B1864" s="1" t="s">
        <v>2766</v>
      </c>
      <c r="C1864" s="1" t="str">
        <f>B1864&amp;" "&amp;F1864</f>
        <v xml:space="preserve">Edwards </v>
      </c>
      <c r="D1864" s="1" t="str">
        <f>Table5[[#This Row],[Column5]]&amp;" "&amp;Table5[[#This Row],[Column7]]&amp;" "</f>
        <v xml:space="preserve">Ms. Katie </v>
      </c>
      <c r="G1864" t="s">
        <v>4354</v>
      </c>
      <c r="I1864" t="s">
        <v>4424</v>
      </c>
    </row>
    <row r="1865" spans="1:10" x14ac:dyDescent="0.2">
      <c r="A1865" s="1" t="s">
        <v>505</v>
      </c>
      <c r="B1865" s="1" t="s">
        <v>3996</v>
      </c>
      <c r="C1865" s="1" t="str">
        <f>B1865&amp;" "&amp;F1865</f>
        <v xml:space="preserve">Bartel </v>
      </c>
      <c r="D1865" s="1" t="str">
        <f>Table5[[#This Row],[Column5]]&amp;" "&amp;Table5[[#This Row],[Column7]]&amp;" "</f>
        <v xml:space="preserve">Ms. Callie </v>
      </c>
      <c r="G1865" t="s">
        <v>4354</v>
      </c>
      <c r="I1865" t="s">
        <v>5216</v>
      </c>
    </row>
    <row r="1866" spans="1:10" x14ac:dyDescent="0.2">
      <c r="A1866" s="1" t="s">
        <v>504</v>
      </c>
      <c r="B1866" s="1" t="s">
        <v>3997</v>
      </c>
      <c r="C1866" s="1" t="str">
        <f>B1866&amp;" "&amp;F1866</f>
        <v xml:space="preserve">Potekhina </v>
      </c>
      <c r="D1866" s="1" t="str">
        <f>Table5[[#This Row],[Column5]]&amp;" "&amp;Table5[[#This Row],[Column7]]&amp;" "</f>
        <v xml:space="preserve">Ms. Inna </v>
      </c>
      <c r="G1866" t="s">
        <v>4354</v>
      </c>
      <c r="I1866" t="s">
        <v>4419</v>
      </c>
    </row>
    <row r="1867" spans="1:10" x14ac:dyDescent="0.2">
      <c r="A1867" s="1" t="s">
        <v>503</v>
      </c>
      <c r="B1867" s="1" t="s">
        <v>2813</v>
      </c>
      <c r="C1867" s="1" t="str">
        <f>B1867&amp;" "&amp;F1867</f>
        <v xml:space="preserve">Kelly </v>
      </c>
      <c r="D1867" s="1" t="str">
        <f>Table5[[#This Row],[Column5]]&amp;" "&amp;Table5[[#This Row],[Column7]]&amp;" "</f>
        <v xml:space="preserve">Ms. Mary </v>
      </c>
      <c r="E1867" t="s">
        <v>4491</v>
      </c>
      <c r="G1867" t="s">
        <v>4354</v>
      </c>
      <c r="I1867" t="s">
        <v>4746</v>
      </c>
      <c r="J1867" t="s">
        <v>4491</v>
      </c>
    </row>
    <row r="1868" spans="1:10" x14ac:dyDescent="0.2">
      <c r="A1868" s="1" t="s">
        <v>502</v>
      </c>
      <c r="B1868" s="1" t="s">
        <v>3998</v>
      </c>
      <c r="C1868" s="1" t="str">
        <f>B1868&amp;" "&amp;F1868</f>
        <v xml:space="preserve">Lapp </v>
      </c>
      <c r="D1868" s="1" t="str">
        <f>Table5[[#This Row],[Column5]]&amp;" "&amp;Table5[[#This Row],[Column7]]&amp;" "</f>
        <v xml:space="preserve">Mr. Samuel </v>
      </c>
      <c r="E1868" t="s">
        <v>4375</v>
      </c>
      <c r="G1868" t="s">
        <v>4355</v>
      </c>
      <c r="I1868" t="s">
        <v>4505</v>
      </c>
      <c r="J1868" t="s">
        <v>4375</v>
      </c>
    </row>
    <row r="1869" spans="1:10" x14ac:dyDescent="0.2">
      <c r="A1869" s="1" t="s">
        <v>501</v>
      </c>
      <c r="B1869" s="1" t="s">
        <v>3140</v>
      </c>
      <c r="C1869" s="1" t="str">
        <f>B1869&amp;" "&amp;F1869</f>
        <v xml:space="preserve">Burke </v>
      </c>
      <c r="D1869" s="1" t="str">
        <f>Table5[[#This Row],[Column5]]&amp;" "&amp;Table5[[#This Row],[Column7]]&amp;" "</f>
        <v xml:space="preserve">Ms. Kimberly </v>
      </c>
      <c r="G1869" t="s">
        <v>4354</v>
      </c>
      <c r="I1869" t="s">
        <v>4617</v>
      </c>
    </row>
    <row r="1870" spans="1:10" x14ac:dyDescent="0.2">
      <c r="A1870" s="1" t="s">
        <v>500</v>
      </c>
      <c r="B1870" s="1" t="s">
        <v>3049</v>
      </c>
      <c r="C1870" s="1" t="str">
        <f>B1870&amp;" "&amp;F1870</f>
        <v xml:space="preserve">Barry </v>
      </c>
      <c r="D1870" s="1" t="str">
        <f>Table5[[#This Row],[Column5]]&amp;" "&amp;Table5[[#This Row],[Column7]]&amp;" "</f>
        <v xml:space="preserve">Mr. Tom </v>
      </c>
      <c r="E1870" t="s">
        <v>4395</v>
      </c>
      <c r="G1870" t="s">
        <v>4355</v>
      </c>
      <c r="I1870" t="s">
        <v>4839</v>
      </c>
      <c r="J1870" t="s">
        <v>4395</v>
      </c>
    </row>
    <row r="1871" spans="1:10" x14ac:dyDescent="0.2">
      <c r="A1871" s="1" t="s">
        <v>499</v>
      </c>
      <c r="B1871" s="1" t="s">
        <v>3999</v>
      </c>
      <c r="C1871" s="1" t="str">
        <f>B1871&amp;" "&amp;F1871</f>
        <v xml:space="preserve">McCormick </v>
      </c>
      <c r="D1871" s="1" t="str">
        <f>Table5[[#This Row],[Column5]]&amp;" "&amp;Table5[[#This Row],[Column7]]&amp;" "</f>
        <v xml:space="preserve">Mr. Zachary </v>
      </c>
      <c r="G1871" t="s">
        <v>4355</v>
      </c>
      <c r="I1871" t="s">
        <v>4643</v>
      </c>
    </row>
    <row r="1872" spans="1:10" x14ac:dyDescent="0.2">
      <c r="A1872" s="1" t="s">
        <v>498</v>
      </c>
      <c r="B1872" s="1" t="s">
        <v>2589</v>
      </c>
      <c r="C1872" s="1" t="str">
        <f>B1872&amp;" "&amp;F1872</f>
        <v xml:space="preserve">McElroy </v>
      </c>
      <c r="D1872" s="1" t="str">
        <f>Table5[[#This Row],[Column5]]&amp;" "&amp;Table5[[#This Row],[Column7]]&amp;" "</f>
        <v xml:space="preserve">Mr. Dane </v>
      </c>
      <c r="G1872" t="s">
        <v>4355</v>
      </c>
      <c r="I1872" t="s">
        <v>4483</v>
      </c>
    </row>
    <row r="1873" spans="1:10" x14ac:dyDescent="0.2">
      <c r="A1873" s="1" t="s">
        <v>497</v>
      </c>
      <c r="B1873" s="1" t="s">
        <v>4000</v>
      </c>
      <c r="C1873" s="1" t="str">
        <f>B1873&amp;" "&amp;F1873</f>
        <v xml:space="preserve">Coffed </v>
      </c>
      <c r="D1873" s="1" t="str">
        <f>Table5[[#This Row],[Column5]]&amp;" "&amp;Table5[[#This Row],[Column7]]&amp;" "</f>
        <v xml:space="preserve">Mr. Dougie </v>
      </c>
      <c r="E1873" t="s">
        <v>4466</v>
      </c>
      <c r="G1873" t="s">
        <v>4355</v>
      </c>
      <c r="I1873" t="s">
        <v>5217</v>
      </c>
      <c r="J1873" t="s">
        <v>4466</v>
      </c>
    </row>
    <row r="1874" spans="1:10" x14ac:dyDescent="0.2">
      <c r="A1874" s="1" t="s">
        <v>496</v>
      </c>
      <c r="B1874" s="1" t="s">
        <v>4001</v>
      </c>
      <c r="C1874" s="1" t="str">
        <f>B1874&amp;" "&amp;F1874</f>
        <v xml:space="preserve">Estes </v>
      </c>
      <c r="D1874" s="1" t="str">
        <f>Table5[[#This Row],[Column5]]&amp;" "&amp;Table5[[#This Row],[Column7]]&amp;" "</f>
        <v xml:space="preserve">Mr. Jeremiah </v>
      </c>
      <c r="E1874" t="s">
        <v>4545</v>
      </c>
      <c r="G1874" t="s">
        <v>4355</v>
      </c>
      <c r="I1874" t="s">
        <v>5218</v>
      </c>
      <c r="J1874" t="s">
        <v>4545</v>
      </c>
    </row>
    <row r="1875" spans="1:10" x14ac:dyDescent="0.2">
      <c r="A1875" s="1" t="s">
        <v>495</v>
      </c>
      <c r="B1875" s="1" t="s">
        <v>4002</v>
      </c>
      <c r="C1875" s="1" t="str">
        <f>B1875&amp;" "&amp;F1875</f>
        <v xml:space="preserve">Miles </v>
      </c>
      <c r="D1875" s="1" t="str">
        <f>Table5[[#This Row],[Column5]]&amp;" "&amp;Table5[[#This Row],[Column7]]&amp;" "</f>
        <v xml:space="preserve">Mr. Ashley </v>
      </c>
      <c r="E1875" t="s">
        <v>4395</v>
      </c>
      <c r="G1875" t="s">
        <v>4355</v>
      </c>
      <c r="I1875" t="s">
        <v>2677</v>
      </c>
      <c r="J1875" t="s">
        <v>4395</v>
      </c>
    </row>
    <row r="1876" spans="1:10" x14ac:dyDescent="0.2">
      <c r="A1876" s="1" t="s">
        <v>494</v>
      </c>
      <c r="B1876" s="1" t="s">
        <v>4003</v>
      </c>
      <c r="C1876" s="1" t="str">
        <f>B1876&amp;" "&amp;F1876</f>
        <v xml:space="preserve">Zamore </v>
      </c>
      <c r="D1876" s="1" t="str">
        <f>Table5[[#This Row],[Column5]]&amp;" "&amp;Table5[[#This Row],[Column7]]&amp;" "</f>
        <v xml:space="preserve">Mr. Turner </v>
      </c>
      <c r="E1876" t="s">
        <v>4395</v>
      </c>
      <c r="G1876" t="s">
        <v>4355</v>
      </c>
      <c r="I1876" t="s">
        <v>2457</v>
      </c>
      <c r="J1876" t="s">
        <v>4395</v>
      </c>
    </row>
    <row r="1877" spans="1:10" x14ac:dyDescent="0.2">
      <c r="A1877" s="1" t="s">
        <v>493</v>
      </c>
      <c r="B1877" s="1" t="s">
        <v>4004</v>
      </c>
      <c r="C1877" s="1" t="str">
        <f>B1877&amp;" "&amp;F1877</f>
        <v xml:space="preserve">Donaghy </v>
      </c>
      <c r="D1877" s="1" t="str">
        <f>Table5[[#This Row],[Column5]]&amp;" "&amp;Table5[[#This Row],[Column7]]&amp;" "</f>
        <v xml:space="preserve">Mr. Roger </v>
      </c>
      <c r="G1877" t="s">
        <v>4355</v>
      </c>
      <c r="I1877" t="s">
        <v>5219</v>
      </c>
    </row>
    <row r="1878" spans="1:10" x14ac:dyDescent="0.2">
      <c r="A1878" s="1" t="s">
        <v>492</v>
      </c>
      <c r="B1878" s="1" t="s">
        <v>3405</v>
      </c>
      <c r="C1878" s="1" t="str">
        <f>B1878&amp;" "&amp;F1878</f>
        <v xml:space="preserve">Kennedy </v>
      </c>
      <c r="D1878" s="1" t="str">
        <f>Table5[[#This Row],[Column5]]&amp;" "&amp;Table5[[#This Row],[Column7]]&amp;" "</f>
        <v xml:space="preserve">Ms. Pamela </v>
      </c>
      <c r="G1878" t="s">
        <v>4354</v>
      </c>
      <c r="I1878" t="s">
        <v>4455</v>
      </c>
    </row>
    <row r="1879" spans="1:10" x14ac:dyDescent="0.2">
      <c r="A1879" s="1" t="s">
        <v>491</v>
      </c>
      <c r="B1879" s="1" t="s">
        <v>4005</v>
      </c>
      <c r="C1879" s="1" t="str">
        <f>B1879&amp;" "&amp;F1879</f>
        <v xml:space="preserve">Fiorini </v>
      </c>
      <c r="D1879" s="1" t="str">
        <f>Table5[[#This Row],[Column5]]&amp;" "&amp;Table5[[#This Row],[Column7]]&amp;" "</f>
        <v xml:space="preserve">Ms. Allison </v>
      </c>
      <c r="E1879" t="s">
        <v>4375</v>
      </c>
      <c r="G1879" t="s">
        <v>4354</v>
      </c>
      <c r="I1879" t="s">
        <v>4557</v>
      </c>
      <c r="J1879" t="s">
        <v>4375</v>
      </c>
    </row>
    <row r="1880" spans="1:10" x14ac:dyDescent="0.2">
      <c r="A1880" s="1" t="s">
        <v>490</v>
      </c>
      <c r="B1880" s="1" t="s">
        <v>4006</v>
      </c>
      <c r="C1880" s="1" t="str">
        <f>B1880&amp;" "&amp;F1880</f>
        <v xml:space="preserve">Alexander </v>
      </c>
      <c r="D1880" s="1" t="str">
        <f>Table5[[#This Row],[Column5]]&amp;" "&amp;Table5[[#This Row],[Column7]]&amp;" "</f>
        <v xml:space="preserve">Mrs. Katherine </v>
      </c>
      <c r="E1880" t="s">
        <v>4405</v>
      </c>
      <c r="G1880" t="s">
        <v>4700</v>
      </c>
      <c r="I1880" t="s">
        <v>4678</v>
      </c>
      <c r="J1880" t="s">
        <v>4405</v>
      </c>
    </row>
    <row r="1881" spans="1:10" x14ac:dyDescent="0.2">
      <c r="A1881" s="1" t="s">
        <v>489</v>
      </c>
      <c r="B1881" s="1" t="s">
        <v>4007</v>
      </c>
      <c r="C1881" s="1" t="str">
        <f>B1881&amp;" "&amp;F1881</f>
        <v xml:space="preserve">Watkins </v>
      </c>
      <c r="D1881" s="1" t="str">
        <f>Table5[[#This Row],[Column5]]&amp;" "&amp;Table5[[#This Row],[Column7]]&amp;" "</f>
        <v xml:space="preserve">Ms. Robin </v>
      </c>
      <c r="G1881" t="s">
        <v>4354</v>
      </c>
      <c r="I1881" t="s">
        <v>5082</v>
      </c>
    </row>
    <row r="1882" spans="1:10" x14ac:dyDescent="0.2">
      <c r="A1882" s="1" t="s">
        <v>488</v>
      </c>
      <c r="B1882" s="1" t="s">
        <v>4008</v>
      </c>
      <c r="C1882" s="1" t="str">
        <f>B1882&amp;" "&amp;F1882</f>
        <v xml:space="preserve">Cassel </v>
      </c>
      <c r="D1882" s="1" t="str">
        <f>Table5[[#This Row],[Column5]]&amp;" "&amp;Table5[[#This Row],[Column7]]&amp;" "</f>
        <v xml:space="preserve">Ms. Terri </v>
      </c>
      <c r="G1882" t="s">
        <v>4354</v>
      </c>
      <c r="I1882" t="s">
        <v>5220</v>
      </c>
    </row>
    <row r="1883" spans="1:10" x14ac:dyDescent="0.2">
      <c r="A1883" s="1" t="s">
        <v>487</v>
      </c>
      <c r="B1883" s="1" t="s">
        <v>2920</v>
      </c>
      <c r="C1883" s="1" t="str">
        <f>B1883&amp;" "&amp;F1883</f>
        <v xml:space="preserve">Ferguson </v>
      </c>
      <c r="D1883" s="1" t="str">
        <f>Table5[[#This Row],[Column5]]&amp;" "&amp;Table5[[#This Row],[Column7]]&amp;" "</f>
        <v xml:space="preserve">Mr. Eddie </v>
      </c>
      <c r="G1883" t="s">
        <v>4355</v>
      </c>
      <c r="I1883" t="s">
        <v>5013</v>
      </c>
    </row>
    <row r="1884" spans="1:10" x14ac:dyDescent="0.2">
      <c r="A1884" s="1" t="s">
        <v>486</v>
      </c>
      <c r="B1884" s="1" t="s">
        <v>4009</v>
      </c>
      <c r="C1884" s="1" t="str">
        <f>B1884&amp;" "&amp;F1884</f>
        <v xml:space="preserve">O'Sullivan </v>
      </c>
      <c r="D1884" s="1" t="str">
        <f>Table5[[#This Row],[Column5]]&amp;" "&amp;Table5[[#This Row],[Column7]]&amp;" "</f>
        <v xml:space="preserve">Ms. Pamela </v>
      </c>
      <c r="G1884" t="s">
        <v>4354</v>
      </c>
      <c r="I1884" t="s">
        <v>4455</v>
      </c>
    </row>
    <row r="1885" spans="1:10" x14ac:dyDescent="0.2">
      <c r="A1885" s="1" t="s">
        <v>485</v>
      </c>
      <c r="B1885" s="1" t="s">
        <v>4010</v>
      </c>
      <c r="C1885" s="1" t="str">
        <f>B1885&amp;" "&amp;F1885</f>
        <v xml:space="preserve">Chepkirui </v>
      </c>
      <c r="D1885" s="1" t="str">
        <f>Table5[[#This Row],[Column5]]&amp;" "&amp;Table5[[#This Row],[Column7]]&amp;" "</f>
        <v xml:space="preserve">Ms. Joyce </v>
      </c>
      <c r="G1885" t="s">
        <v>4354</v>
      </c>
      <c r="I1885" t="s">
        <v>5185</v>
      </c>
    </row>
    <row r="1886" spans="1:10" x14ac:dyDescent="0.2">
      <c r="A1886" s="1" t="s">
        <v>484</v>
      </c>
      <c r="B1886" s="1" t="s">
        <v>4011</v>
      </c>
      <c r="C1886" s="1" t="str">
        <f>B1886&amp;" "&amp;F1886</f>
        <v xml:space="preserve">Gurney </v>
      </c>
      <c r="D1886" s="1" t="str">
        <f>Table5[[#This Row],[Column5]]&amp;" "&amp;Table5[[#This Row],[Column7]]&amp;" "</f>
        <v xml:space="preserve">Ms. Alison </v>
      </c>
      <c r="E1886" t="s">
        <v>4393</v>
      </c>
      <c r="G1886" t="s">
        <v>4354</v>
      </c>
      <c r="I1886" t="s">
        <v>4742</v>
      </c>
      <c r="J1886" t="s">
        <v>4393</v>
      </c>
    </row>
    <row r="1887" spans="1:10" x14ac:dyDescent="0.2">
      <c r="A1887" s="1" t="s">
        <v>483</v>
      </c>
      <c r="B1887" s="1" t="s">
        <v>4012</v>
      </c>
      <c r="C1887" s="1" t="str">
        <f>B1887&amp;" "&amp;F1887</f>
        <v xml:space="preserve">Francis </v>
      </c>
      <c r="D1887" s="1" t="str">
        <f>Table5[[#This Row],[Column5]]&amp;" "&amp;Table5[[#This Row],[Column7]]&amp;" "</f>
        <v xml:space="preserve">Ms. Tammara </v>
      </c>
      <c r="E1887" t="s">
        <v>4385</v>
      </c>
      <c r="G1887" t="s">
        <v>4354</v>
      </c>
      <c r="I1887" t="s">
        <v>5221</v>
      </c>
      <c r="J1887" t="s">
        <v>4385</v>
      </c>
    </row>
    <row r="1888" spans="1:10" x14ac:dyDescent="0.2">
      <c r="A1888" s="1" t="s">
        <v>482</v>
      </c>
      <c r="B1888" s="1" t="s">
        <v>4013</v>
      </c>
      <c r="C1888" s="1" t="str">
        <f>B1888&amp;" "&amp;F1888</f>
        <v xml:space="preserve">Gruca </v>
      </c>
      <c r="D1888" s="1" t="str">
        <f>Table5[[#This Row],[Column5]]&amp;" "&amp;Table5[[#This Row],[Column7]]&amp;" "</f>
        <v xml:space="preserve">Ms. Dorota </v>
      </c>
      <c r="G1888" t="s">
        <v>4354</v>
      </c>
      <c r="I1888" t="s">
        <v>5222</v>
      </c>
    </row>
    <row r="1889" spans="1:12" x14ac:dyDescent="0.2">
      <c r="A1889" s="1" t="s">
        <v>481</v>
      </c>
      <c r="B1889" s="1" t="s">
        <v>5353</v>
      </c>
      <c r="C1889" s="1" t="str">
        <f>B1889&amp;" "&amp;F1889</f>
        <v xml:space="preserve">Rojas Alvarez  </v>
      </c>
      <c r="D1889" s="1" t="str">
        <f>Table5[[#This Row],[Column5]]&amp;" "&amp;Table5[[#This Row],[Column7]]&amp;" "</f>
        <v xml:space="preserve">Mr. Jose </v>
      </c>
      <c r="E1889" t="s">
        <v>5354</v>
      </c>
      <c r="G1889" t="s">
        <v>4355</v>
      </c>
      <c r="I1889" t="s">
        <v>4909</v>
      </c>
      <c r="J1889" t="s">
        <v>5354</v>
      </c>
      <c r="L1889" t="s">
        <v>5343</v>
      </c>
    </row>
    <row r="1890" spans="1:12" x14ac:dyDescent="0.2">
      <c r="A1890" s="1" t="s">
        <v>480</v>
      </c>
      <c r="B1890" s="1" t="s">
        <v>4014</v>
      </c>
      <c r="C1890" s="1" t="str">
        <f>B1890&amp;" "&amp;F1890</f>
        <v xml:space="preserve">Denton </v>
      </c>
      <c r="D1890" s="1" t="str">
        <f>Table5[[#This Row],[Column5]]&amp;" "&amp;Table5[[#This Row],[Column7]]&amp;" "</f>
        <v xml:space="preserve">Mr. Peter </v>
      </c>
      <c r="G1890" t="s">
        <v>4355</v>
      </c>
      <c r="I1890" t="s">
        <v>4565</v>
      </c>
    </row>
    <row r="1891" spans="1:12" x14ac:dyDescent="0.2">
      <c r="A1891" s="1" t="s">
        <v>479</v>
      </c>
      <c r="B1891" s="1" t="s">
        <v>2935</v>
      </c>
      <c r="C1891" s="1" t="str">
        <f>B1891&amp;" "&amp;F1891</f>
        <v xml:space="preserve">Mason </v>
      </c>
      <c r="D1891" s="1" t="str">
        <f>Table5[[#This Row],[Column5]]&amp;" "&amp;Table5[[#This Row],[Column7]]&amp;" "</f>
        <v xml:space="preserve">Mr. Bryant </v>
      </c>
      <c r="G1891" t="s">
        <v>4355</v>
      </c>
      <c r="I1891" t="s">
        <v>5223</v>
      </c>
    </row>
    <row r="1892" spans="1:12" x14ac:dyDescent="0.2">
      <c r="A1892" s="1" t="s">
        <v>478</v>
      </c>
      <c r="B1892" s="1" t="s">
        <v>4015</v>
      </c>
      <c r="C1892" s="1" t="str">
        <f>B1892&amp;" "&amp;F1892</f>
        <v xml:space="preserve">Trout </v>
      </c>
      <c r="D1892" s="1" t="str">
        <f>Table5[[#This Row],[Column5]]&amp;" "&amp;Table5[[#This Row],[Column7]]&amp;" "</f>
        <v xml:space="preserve">Ms. Christina </v>
      </c>
      <c r="G1892" t="s">
        <v>4354</v>
      </c>
      <c r="I1892" t="s">
        <v>4379</v>
      </c>
    </row>
    <row r="1893" spans="1:12" x14ac:dyDescent="0.2">
      <c r="A1893" s="1" t="s">
        <v>477</v>
      </c>
      <c r="B1893" s="1" t="s">
        <v>4016</v>
      </c>
      <c r="C1893" s="1" t="str">
        <f>B1893&amp;" "&amp;F1893</f>
        <v xml:space="preserve">Gilbert </v>
      </c>
      <c r="D1893" s="1" t="str">
        <f>Table5[[#This Row],[Column5]]&amp;" "&amp;Table5[[#This Row],[Column7]]&amp;" "</f>
        <v xml:space="preserve">Mr. John </v>
      </c>
      <c r="G1893" t="s">
        <v>4355</v>
      </c>
      <c r="I1893" t="s">
        <v>4382</v>
      </c>
    </row>
    <row r="1894" spans="1:12" x14ac:dyDescent="0.2">
      <c r="A1894" s="1" t="s">
        <v>476</v>
      </c>
      <c r="B1894" s="1" t="s">
        <v>4017</v>
      </c>
      <c r="C1894" s="1" t="str">
        <f>B1894&amp;" "&amp;F1894</f>
        <v xml:space="preserve">Chong </v>
      </c>
      <c r="D1894" s="1" t="str">
        <f>Table5[[#This Row],[Column5]]&amp;" "&amp;Table5[[#This Row],[Column7]]&amp;" "</f>
        <v xml:space="preserve">Mr. Eduardo </v>
      </c>
      <c r="G1894" t="s">
        <v>4355</v>
      </c>
      <c r="I1894" t="s">
        <v>5224</v>
      </c>
    </row>
    <row r="1895" spans="1:12" x14ac:dyDescent="0.2">
      <c r="A1895" s="1" t="s">
        <v>475</v>
      </c>
      <c r="B1895" s="1" t="s">
        <v>4018</v>
      </c>
      <c r="C1895" s="1" t="str">
        <f>B1895&amp;" "&amp;F1895</f>
        <v xml:space="preserve">Henry </v>
      </c>
      <c r="D1895" s="1" t="str">
        <f>Table5[[#This Row],[Column5]]&amp;" "&amp;Table5[[#This Row],[Column7]]&amp;" "</f>
        <v xml:space="preserve">Ms. Laura </v>
      </c>
      <c r="E1895" t="s">
        <v>4375</v>
      </c>
      <c r="G1895" t="s">
        <v>4354</v>
      </c>
      <c r="I1895" t="s">
        <v>4720</v>
      </c>
      <c r="J1895" t="s">
        <v>4375</v>
      </c>
    </row>
    <row r="1896" spans="1:12" x14ac:dyDescent="0.2">
      <c r="A1896" s="1" t="s">
        <v>474</v>
      </c>
      <c r="B1896" s="1" t="s">
        <v>4019</v>
      </c>
      <c r="C1896" s="1" t="str">
        <f>B1896&amp;" "&amp;F1896</f>
        <v xml:space="preserve">Brenneman </v>
      </c>
      <c r="D1896" s="1" t="str">
        <f>Table5[[#This Row],[Column5]]&amp;" "&amp;Table5[[#This Row],[Column7]]&amp;" "</f>
        <v xml:space="preserve">Mr. Charlie </v>
      </c>
      <c r="G1896" t="s">
        <v>4355</v>
      </c>
      <c r="I1896" t="s">
        <v>4475</v>
      </c>
    </row>
    <row r="1897" spans="1:12" x14ac:dyDescent="0.2">
      <c r="A1897" s="1" t="s">
        <v>473</v>
      </c>
      <c r="B1897" s="1" t="s">
        <v>4020</v>
      </c>
      <c r="C1897" s="1" t="str">
        <f>B1897&amp;" "&amp;F1897</f>
        <v xml:space="preserve">Kemp </v>
      </c>
      <c r="D1897" s="1" t="str">
        <f>Table5[[#This Row],[Column5]]&amp;" "&amp;Table5[[#This Row],[Column7]]&amp;" "</f>
        <v xml:space="preserve">Ms. Melissa </v>
      </c>
      <c r="E1897" t="s">
        <v>4398</v>
      </c>
      <c r="G1897" t="s">
        <v>4354</v>
      </c>
      <c r="I1897" t="s">
        <v>4413</v>
      </c>
      <c r="J1897" t="s">
        <v>4398</v>
      </c>
    </row>
    <row r="1898" spans="1:12" x14ac:dyDescent="0.2">
      <c r="A1898" s="1" t="s">
        <v>472</v>
      </c>
      <c r="B1898" s="1" t="s">
        <v>2621</v>
      </c>
      <c r="C1898" s="1" t="str">
        <f>B1898&amp;" "&amp;F1898</f>
        <v xml:space="preserve">Wilson </v>
      </c>
      <c r="D1898" s="1" t="str">
        <f>Table5[[#This Row],[Column5]]&amp;" "&amp;Table5[[#This Row],[Column7]]&amp;" "</f>
        <v xml:space="preserve">Mr. Dan </v>
      </c>
      <c r="E1898" t="s">
        <v>4427</v>
      </c>
      <c r="G1898" t="s">
        <v>4355</v>
      </c>
      <c r="I1898" t="s">
        <v>4566</v>
      </c>
      <c r="J1898" t="s">
        <v>4427</v>
      </c>
      <c r="K1898" t="s">
        <v>4806</v>
      </c>
    </row>
    <row r="1899" spans="1:12" x14ac:dyDescent="0.2">
      <c r="A1899" s="1" t="s">
        <v>471</v>
      </c>
      <c r="B1899" s="1" t="s">
        <v>4021</v>
      </c>
      <c r="C1899" s="1" t="str">
        <f>B1899&amp;" "&amp;F1899</f>
        <v xml:space="preserve">Hillyard </v>
      </c>
      <c r="D1899" s="1" t="str">
        <f>Table5[[#This Row],[Column5]]&amp;" "&amp;Table5[[#This Row],[Column7]]&amp;" "</f>
        <v xml:space="preserve">Mr. Matthew </v>
      </c>
      <c r="G1899" t="s">
        <v>4355</v>
      </c>
      <c r="I1899" t="s">
        <v>4356</v>
      </c>
    </row>
    <row r="1900" spans="1:12" x14ac:dyDescent="0.2">
      <c r="A1900" s="1" t="s">
        <v>470</v>
      </c>
      <c r="B1900" s="1" t="s">
        <v>2457</v>
      </c>
      <c r="C1900" s="1" t="str">
        <f>B1900&amp;" "&amp;F1900</f>
        <v xml:space="preserve">Turner </v>
      </c>
      <c r="D1900" s="1" t="str">
        <f>Table5[[#This Row],[Column5]]&amp;" "&amp;Table5[[#This Row],[Column7]]&amp;" "</f>
        <v xml:space="preserve">Mr. Wesley </v>
      </c>
      <c r="E1900" t="s">
        <v>4427</v>
      </c>
      <c r="G1900" t="s">
        <v>4355</v>
      </c>
      <c r="I1900" t="s">
        <v>4929</v>
      </c>
      <c r="J1900" t="s">
        <v>4427</v>
      </c>
    </row>
    <row r="1901" spans="1:12" x14ac:dyDescent="0.2">
      <c r="A1901" s="1" t="s">
        <v>469</v>
      </c>
      <c r="B1901" s="1" t="s">
        <v>2486</v>
      </c>
      <c r="C1901" s="1" t="str">
        <f>B1901&amp;" "&amp;F1901</f>
        <v xml:space="preserve">Benestad </v>
      </c>
      <c r="D1901" s="1" t="str">
        <f>Table5[[#This Row],[Column5]]&amp;" "&amp;Table5[[#This Row],[Column7]]&amp;" "</f>
        <v xml:space="preserve">Mr. Christopher </v>
      </c>
      <c r="G1901" t="s">
        <v>4355</v>
      </c>
      <c r="I1901" t="s">
        <v>4538</v>
      </c>
    </row>
    <row r="1902" spans="1:12" x14ac:dyDescent="0.2">
      <c r="A1902" s="1" t="s">
        <v>468</v>
      </c>
      <c r="B1902" s="1" t="s">
        <v>4022</v>
      </c>
      <c r="C1902" s="1" t="str">
        <f>B1902&amp;" "&amp;F1902</f>
        <v xml:space="preserve">Gonzales </v>
      </c>
      <c r="D1902" s="1" t="str">
        <f>Table5[[#This Row],[Column5]]&amp;" "&amp;Table5[[#This Row],[Column7]]&amp;" "</f>
        <v xml:space="preserve">Ms. Jessica </v>
      </c>
      <c r="G1902" t="s">
        <v>4354</v>
      </c>
      <c r="I1902" t="s">
        <v>4456</v>
      </c>
    </row>
    <row r="1903" spans="1:12" x14ac:dyDescent="0.2">
      <c r="A1903" s="1" t="s">
        <v>467</v>
      </c>
      <c r="B1903" s="1" t="s">
        <v>3935</v>
      </c>
      <c r="C1903" s="1" t="str">
        <f>B1903&amp;" "&amp;F1903</f>
        <v xml:space="preserve">Newman </v>
      </c>
      <c r="D1903" s="1" t="str">
        <f>Table5[[#This Row],[Column5]]&amp;" "&amp;Table5[[#This Row],[Column7]]&amp;" "</f>
        <v xml:space="preserve">Ms. Christin </v>
      </c>
      <c r="G1903" t="s">
        <v>4354</v>
      </c>
      <c r="I1903" t="s">
        <v>5225</v>
      </c>
    </row>
    <row r="1904" spans="1:12" x14ac:dyDescent="0.2">
      <c r="A1904" s="1" t="s">
        <v>466</v>
      </c>
      <c r="B1904" s="1" t="s">
        <v>4023</v>
      </c>
      <c r="C1904" s="1" t="str">
        <f>B1904&amp;" "&amp;F1904</f>
        <v xml:space="preserve">Sayre </v>
      </c>
      <c r="D1904" s="1" t="str">
        <f>Table5[[#This Row],[Column5]]&amp;" "&amp;Table5[[#This Row],[Column7]]&amp;" "</f>
        <v xml:space="preserve">Ms. Sara </v>
      </c>
      <c r="G1904" t="s">
        <v>4354</v>
      </c>
      <c r="I1904" t="s">
        <v>4485</v>
      </c>
    </row>
    <row r="1905" spans="1:10" x14ac:dyDescent="0.2">
      <c r="A1905" s="1" t="s">
        <v>465</v>
      </c>
      <c r="B1905" s="1" t="s">
        <v>4024</v>
      </c>
      <c r="C1905" s="1" t="str">
        <f>B1905&amp;" "&amp;F1905</f>
        <v xml:space="preserve">Panke </v>
      </c>
      <c r="D1905" s="1" t="str">
        <f>Table5[[#This Row],[Column5]]&amp;" "&amp;Table5[[#This Row],[Column7]]&amp;" "</f>
        <v xml:space="preserve">Ms. Elizabeth </v>
      </c>
      <c r="G1905" t="s">
        <v>4354</v>
      </c>
      <c r="I1905" t="s">
        <v>4480</v>
      </c>
    </row>
    <row r="1906" spans="1:10" x14ac:dyDescent="0.2">
      <c r="A1906" s="1" t="s">
        <v>464</v>
      </c>
      <c r="B1906" s="1" t="s">
        <v>4025</v>
      </c>
      <c r="C1906" s="1" t="str">
        <f>B1906&amp;" "&amp;F1906</f>
        <v xml:space="preserve">Brennan </v>
      </c>
      <c r="D1906" s="1" t="str">
        <f>Table5[[#This Row],[Column5]]&amp;" "&amp;Table5[[#This Row],[Column7]]&amp;" "</f>
        <v xml:space="preserve">Ms. Margaret </v>
      </c>
      <c r="E1906" t="s">
        <v>4464</v>
      </c>
      <c r="G1906" t="s">
        <v>4354</v>
      </c>
      <c r="I1906" t="s">
        <v>4698</v>
      </c>
      <c r="J1906" t="s">
        <v>4464</v>
      </c>
    </row>
    <row r="1907" spans="1:10" x14ac:dyDescent="0.2">
      <c r="A1907" s="1" t="s">
        <v>463</v>
      </c>
      <c r="B1907" s="1" t="s">
        <v>4026</v>
      </c>
      <c r="C1907" s="1" t="str">
        <f>B1907&amp;" "&amp;F1907</f>
        <v xml:space="preserve">Ngo </v>
      </c>
      <c r="D1907" s="1" t="str">
        <f>Table5[[#This Row],[Column5]]&amp;" "&amp;Table5[[#This Row],[Column7]]&amp;" "</f>
        <v xml:space="preserve">Ms. Tiffany </v>
      </c>
      <c r="E1907" t="s">
        <v>4449</v>
      </c>
      <c r="G1907" t="s">
        <v>4354</v>
      </c>
      <c r="I1907" t="s">
        <v>4793</v>
      </c>
      <c r="J1907" t="s">
        <v>4449</v>
      </c>
    </row>
    <row r="1908" spans="1:10" x14ac:dyDescent="0.2">
      <c r="A1908" s="1" t="s">
        <v>462</v>
      </c>
      <c r="B1908" s="1" t="s">
        <v>4027</v>
      </c>
      <c r="C1908" s="1" t="str">
        <f>B1908&amp;" "&amp;F1908</f>
        <v xml:space="preserve">Guerdan </v>
      </c>
      <c r="D1908" s="1" t="str">
        <f>Table5[[#This Row],[Column5]]&amp;" "&amp;Table5[[#This Row],[Column7]]&amp;" "</f>
        <v xml:space="preserve">Mr. David </v>
      </c>
      <c r="E1908" t="s">
        <v>4375</v>
      </c>
      <c r="G1908" t="s">
        <v>4355</v>
      </c>
      <c r="I1908" t="s">
        <v>4371</v>
      </c>
      <c r="J1908" t="s">
        <v>4375</v>
      </c>
    </row>
    <row r="1909" spans="1:10" x14ac:dyDescent="0.2">
      <c r="A1909" s="1" t="s">
        <v>461</v>
      </c>
      <c r="B1909" s="1" t="s">
        <v>2670</v>
      </c>
      <c r="C1909" s="1" t="str">
        <f>B1909&amp;" "&amp;F1909</f>
        <v xml:space="preserve">Shaw </v>
      </c>
      <c r="D1909" s="1" t="str">
        <f>Table5[[#This Row],[Column5]]&amp;" "&amp;Table5[[#This Row],[Column7]]&amp;" "</f>
        <v xml:space="preserve">Ms. Christine </v>
      </c>
      <c r="E1909" t="s">
        <v>4418</v>
      </c>
      <c r="G1909" t="s">
        <v>4354</v>
      </c>
      <c r="I1909" t="s">
        <v>4596</v>
      </c>
      <c r="J1909" t="s">
        <v>4418</v>
      </c>
    </row>
    <row r="1910" spans="1:10" x14ac:dyDescent="0.2">
      <c r="A1910" s="1" t="s">
        <v>460</v>
      </c>
      <c r="B1910" s="1" t="s">
        <v>4028</v>
      </c>
      <c r="C1910" s="1" t="str">
        <f>B1910&amp;" "&amp;F1910</f>
        <v xml:space="preserve">Mills-Honarvar </v>
      </c>
      <c r="D1910" s="1" t="str">
        <f>Table5[[#This Row],[Column5]]&amp;" "&amp;Table5[[#This Row],[Column7]]&amp;" "</f>
        <v xml:space="preserve">Ms. Donna </v>
      </c>
      <c r="G1910" t="s">
        <v>4354</v>
      </c>
      <c r="I1910" t="s">
        <v>5226</v>
      </c>
    </row>
    <row r="1911" spans="1:10" x14ac:dyDescent="0.2">
      <c r="A1911" s="1" t="s">
        <v>459</v>
      </c>
      <c r="B1911" s="1" t="s">
        <v>4029</v>
      </c>
      <c r="C1911" s="1" t="str">
        <f>B1911&amp;" "&amp;F1911</f>
        <v xml:space="preserve">Farvard </v>
      </c>
      <c r="D1911" s="1" t="str">
        <f>Table5[[#This Row],[Column5]]&amp;" "&amp;Table5[[#This Row],[Column7]]&amp;" "</f>
        <v xml:space="preserve">Mr. Rod </v>
      </c>
      <c r="G1911" t="s">
        <v>4355</v>
      </c>
      <c r="I1911" t="s">
        <v>4588</v>
      </c>
    </row>
    <row r="1912" spans="1:10" x14ac:dyDescent="0.2">
      <c r="A1912" s="1" t="s">
        <v>458</v>
      </c>
      <c r="B1912" s="1" t="s">
        <v>2813</v>
      </c>
      <c r="C1912" s="1" t="str">
        <f>B1912&amp;" "&amp;F1912</f>
        <v xml:space="preserve">Kelly </v>
      </c>
      <c r="D1912" s="1" t="str">
        <f>Table5[[#This Row],[Column5]]&amp;" "&amp;Table5[[#This Row],[Column7]]&amp;" "</f>
        <v xml:space="preserve">Mr. Joe </v>
      </c>
      <c r="G1912" t="s">
        <v>4355</v>
      </c>
      <c r="I1912" t="s">
        <v>5227</v>
      </c>
    </row>
    <row r="1913" spans="1:10" x14ac:dyDescent="0.2">
      <c r="A1913" s="1" t="s">
        <v>457</v>
      </c>
      <c r="B1913" s="1" t="s">
        <v>4030</v>
      </c>
      <c r="C1913" s="1" t="str">
        <f>B1913&amp;" "&amp;F1913</f>
        <v xml:space="preserve">Skinner </v>
      </c>
      <c r="D1913" s="1" t="str">
        <f>Table5[[#This Row],[Column5]]&amp;" "&amp;Table5[[#This Row],[Column7]]&amp;" "</f>
        <v xml:space="preserve">Ms. Kayleigh </v>
      </c>
      <c r="G1913" t="s">
        <v>4354</v>
      </c>
      <c r="I1913" t="s">
        <v>5228</v>
      </c>
    </row>
    <row r="1914" spans="1:10" x14ac:dyDescent="0.2">
      <c r="A1914" s="1" t="s">
        <v>456</v>
      </c>
      <c r="B1914" s="1" t="s">
        <v>2755</v>
      </c>
      <c r="C1914" s="1" t="str">
        <f>B1914&amp;" "&amp;F1914</f>
        <v xml:space="preserve">Murphy </v>
      </c>
      <c r="D1914" s="1" t="str">
        <f>Table5[[#This Row],[Column5]]&amp;" "&amp;Table5[[#This Row],[Column7]]&amp;" "</f>
        <v xml:space="preserve">Mr. Lorcan </v>
      </c>
      <c r="E1914" t="s">
        <v>4378</v>
      </c>
      <c r="G1914" t="s">
        <v>4355</v>
      </c>
      <c r="I1914" t="s">
        <v>5229</v>
      </c>
      <c r="J1914" t="s">
        <v>4378</v>
      </c>
    </row>
    <row r="1915" spans="1:10" x14ac:dyDescent="0.2">
      <c r="A1915" s="1" t="s">
        <v>455</v>
      </c>
      <c r="B1915" s="1" t="s">
        <v>4031</v>
      </c>
      <c r="C1915" s="1" t="str">
        <f>B1915&amp;" "&amp;F1915</f>
        <v xml:space="preserve">Shue </v>
      </c>
      <c r="D1915" s="1" t="str">
        <f>Table5[[#This Row],[Column5]]&amp;" "&amp;Table5[[#This Row],[Column7]]&amp;" "</f>
        <v xml:space="preserve">Mr. Billy </v>
      </c>
      <c r="G1915" t="s">
        <v>4355</v>
      </c>
      <c r="I1915" t="s">
        <v>4921</v>
      </c>
    </row>
    <row r="1916" spans="1:10" x14ac:dyDescent="0.2">
      <c r="A1916" s="1" t="s">
        <v>454</v>
      </c>
      <c r="B1916" s="1" t="s">
        <v>2940</v>
      </c>
      <c r="C1916" s="1" t="str">
        <f>B1916&amp;" "&amp;F1916</f>
        <v xml:space="preserve">Reilly </v>
      </c>
      <c r="D1916" s="1" t="str">
        <f>Table5[[#This Row],[Column5]]&amp;" "&amp;Table5[[#This Row],[Column7]]&amp;" "</f>
        <v xml:space="preserve">Mr. Paul </v>
      </c>
      <c r="E1916" t="s">
        <v>4375</v>
      </c>
      <c r="G1916" t="s">
        <v>4355</v>
      </c>
      <c r="I1916" t="s">
        <v>3389</v>
      </c>
      <c r="J1916" t="s">
        <v>4375</v>
      </c>
    </row>
    <row r="1917" spans="1:10" x14ac:dyDescent="0.2">
      <c r="A1917" s="1" t="s">
        <v>453</v>
      </c>
      <c r="B1917" s="1" t="s">
        <v>4032</v>
      </c>
      <c r="C1917" s="1" t="str">
        <f>B1917&amp;" "&amp;F1917</f>
        <v xml:space="preserve">Blinn </v>
      </c>
      <c r="D1917" s="1" t="str">
        <f>Table5[[#This Row],[Column5]]&amp;" "&amp;Table5[[#This Row],[Column7]]&amp;" "</f>
        <v xml:space="preserve">Ms. Brenda </v>
      </c>
      <c r="E1917" t="s">
        <v>4375</v>
      </c>
      <c r="G1917" t="s">
        <v>4354</v>
      </c>
      <c r="I1917" t="s">
        <v>4927</v>
      </c>
      <c r="J1917" t="s">
        <v>4375</v>
      </c>
    </row>
    <row r="1918" spans="1:10" x14ac:dyDescent="0.2">
      <c r="A1918" s="1" t="s">
        <v>452</v>
      </c>
      <c r="B1918" s="1" t="s">
        <v>4033</v>
      </c>
      <c r="C1918" s="1" t="str">
        <f>B1918&amp;" "&amp;F1918</f>
        <v xml:space="preserve">Duyn </v>
      </c>
      <c r="D1918" s="1" t="str">
        <f>Table5[[#This Row],[Column5]]&amp;" "&amp;Table5[[#This Row],[Column7]]&amp;" "</f>
        <v xml:space="preserve">Mr. Jeff </v>
      </c>
      <c r="E1918" t="s">
        <v>4545</v>
      </c>
      <c r="G1918" t="s">
        <v>4355</v>
      </c>
      <c r="I1918" t="s">
        <v>4432</v>
      </c>
      <c r="J1918" t="s">
        <v>4545</v>
      </c>
    </row>
    <row r="1919" spans="1:10" x14ac:dyDescent="0.2">
      <c r="A1919" s="1" t="s">
        <v>451</v>
      </c>
      <c r="B1919" s="1" t="s">
        <v>4034</v>
      </c>
      <c r="C1919" s="1" t="str">
        <f>B1919&amp;" "&amp;F1919</f>
        <v xml:space="preserve">Wardian </v>
      </c>
      <c r="D1919" s="1" t="str">
        <f>Table5[[#This Row],[Column5]]&amp;" "&amp;Table5[[#This Row],[Column7]]&amp;" "</f>
        <v xml:space="preserve">Mr. Michael </v>
      </c>
      <c r="G1919" t="s">
        <v>4355</v>
      </c>
      <c r="I1919" t="s">
        <v>4501</v>
      </c>
    </row>
    <row r="1920" spans="1:10" x14ac:dyDescent="0.2">
      <c r="A1920" s="1" t="s">
        <v>450</v>
      </c>
      <c r="B1920" s="1" t="s">
        <v>4035</v>
      </c>
      <c r="C1920" s="1" t="str">
        <f>B1920&amp;" "&amp;F1920</f>
        <v xml:space="preserve">Heuninck </v>
      </c>
      <c r="D1920" s="1" t="str">
        <f>Table5[[#This Row],[Column5]]&amp;" "&amp;Table5[[#This Row],[Column7]]&amp;" "</f>
        <v xml:space="preserve">Mr. Jan </v>
      </c>
      <c r="G1920" t="s">
        <v>4355</v>
      </c>
      <c r="I1920" t="s">
        <v>5034</v>
      </c>
    </row>
    <row r="1921" spans="1:10" x14ac:dyDescent="0.2">
      <c r="A1921" s="1" t="s">
        <v>449</v>
      </c>
      <c r="B1921" s="1" t="s">
        <v>4036</v>
      </c>
      <c r="C1921" s="1" t="str">
        <f>B1921&amp;" "&amp;F1921</f>
        <v xml:space="preserve">Kipyego </v>
      </c>
      <c r="D1921" s="1" t="str">
        <f>Table5[[#This Row],[Column5]]&amp;" "&amp;Table5[[#This Row],[Column7]]&amp;" "</f>
        <v xml:space="preserve">Mr. Bernard </v>
      </c>
      <c r="G1921" t="s">
        <v>4355</v>
      </c>
      <c r="I1921" t="s">
        <v>5230</v>
      </c>
    </row>
    <row r="1922" spans="1:10" x14ac:dyDescent="0.2">
      <c r="A1922" s="1" t="s">
        <v>448</v>
      </c>
      <c r="B1922" s="1" t="s">
        <v>4037</v>
      </c>
      <c r="C1922" s="1" t="str">
        <f>B1922&amp;" "&amp;F1922</f>
        <v xml:space="preserve">Kuehl </v>
      </c>
      <c r="D1922" s="1" t="str">
        <f>Table5[[#This Row],[Column5]]&amp;" "&amp;Table5[[#This Row],[Column7]]&amp;" "</f>
        <v xml:space="preserve">Mr. Craig </v>
      </c>
      <c r="G1922" t="s">
        <v>4355</v>
      </c>
      <c r="I1922" t="s">
        <v>2891</v>
      </c>
    </row>
    <row r="1923" spans="1:10" x14ac:dyDescent="0.2">
      <c r="A1923" s="1" t="s">
        <v>447</v>
      </c>
      <c r="B1923" s="1" t="s">
        <v>4038</v>
      </c>
      <c r="C1923" s="1" t="str">
        <f>B1923&amp;" "&amp;F1923</f>
        <v xml:space="preserve">Burkholder </v>
      </c>
      <c r="D1923" s="1" t="str">
        <f>Table5[[#This Row],[Column5]]&amp;" "&amp;Table5[[#This Row],[Column7]]&amp;" "</f>
        <v xml:space="preserve">Mrs. Bryn </v>
      </c>
      <c r="G1923" t="s">
        <v>4700</v>
      </c>
      <c r="I1923" t="s">
        <v>5231</v>
      </c>
    </row>
    <row r="1924" spans="1:10" x14ac:dyDescent="0.2">
      <c r="A1924" s="1" t="s">
        <v>446</v>
      </c>
      <c r="B1924" s="1" t="s">
        <v>4039</v>
      </c>
      <c r="C1924" s="1" t="str">
        <f>B1924&amp;" "&amp;F1924</f>
        <v xml:space="preserve">Stadolnik </v>
      </c>
      <c r="D1924" s="1" t="str">
        <f>Table5[[#This Row],[Column5]]&amp;" "&amp;Table5[[#This Row],[Column7]]&amp;" "</f>
        <v xml:space="preserve">Mr. Michael </v>
      </c>
      <c r="G1924" t="s">
        <v>4355</v>
      </c>
      <c r="I1924" t="s">
        <v>4501</v>
      </c>
    </row>
    <row r="1925" spans="1:10" x14ac:dyDescent="0.2">
      <c r="A1925" s="1" t="s">
        <v>445</v>
      </c>
      <c r="B1925" s="1" t="s">
        <v>4040</v>
      </c>
      <c r="C1925" s="1" t="str">
        <f>B1925&amp;" "&amp;F1925</f>
        <v xml:space="preserve">Shields </v>
      </c>
      <c r="D1925" s="1" t="str">
        <f>Table5[[#This Row],[Column5]]&amp;" "&amp;Table5[[#This Row],[Column7]]&amp;" "</f>
        <v xml:space="preserve">Mr. Benjamin </v>
      </c>
      <c r="G1925" t="s">
        <v>4355</v>
      </c>
      <c r="I1925" t="s">
        <v>4471</v>
      </c>
    </row>
    <row r="1926" spans="1:10" x14ac:dyDescent="0.2">
      <c r="A1926" s="1" t="s">
        <v>444</v>
      </c>
      <c r="B1926" s="1" t="s">
        <v>4041</v>
      </c>
      <c r="C1926" s="1" t="str">
        <f>B1926&amp;" "&amp;F1926</f>
        <v xml:space="preserve">Margolis </v>
      </c>
      <c r="D1926" s="1" t="str">
        <f>Table5[[#This Row],[Column5]]&amp;" "&amp;Table5[[#This Row],[Column7]]&amp;" "</f>
        <v xml:space="preserve">Mr. Jay </v>
      </c>
      <c r="G1926" t="s">
        <v>4355</v>
      </c>
      <c r="I1926" t="s">
        <v>4515</v>
      </c>
    </row>
    <row r="1927" spans="1:10" x14ac:dyDescent="0.2">
      <c r="A1927" s="1" t="s">
        <v>443</v>
      </c>
      <c r="B1927" s="1" t="s">
        <v>4042</v>
      </c>
      <c r="C1927" s="1" t="str">
        <f>B1927&amp;" "&amp;F1927</f>
        <v xml:space="preserve">Uffenbeck </v>
      </c>
      <c r="D1927" s="1" t="str">
        <f>Table5[[#This Row],[Column5]]&amp;" "&amp;Table5[[#This Row],[Column7]]&amp;" "</f>
        <v xml:space="preserve">Mr. William </v>
      </c>
      <c r="G1927" t="s">
        <v>4355</v>
      </c>
      <c r="I1927" t="s">
        <v>4493</v>
      </c>
    </row>
    <row r="1928" spans="1:10" x14ac:dyDescent="0.2">
      <c r="A1928" s="1" t="s">
        <v>442</v>
      </c>
      <c r="B1928" s="1" t="s">
        <v>3178</v>
      </c>
      <c r="C1928" s="1" t="str">
        <f>B1928&amp;" "&amp;F1928</f>
        <v xml:space="preserve">Brake </v>
      </c>
      <c r="D1928" s="1" t="str">
        <f>Table5[[#This Row],[Column5]]&amp;" "&amp;Table5[[#This Row],[Column7]]&amp;" "</f>
        <v xml:space="preserve">Ms. Shelley </v>
      </c>
      <c r="G1928" t="s">
        <v>4354</v>
      </c>
      <c r="I1928" t="s">
        <v>5232</v>
      </c>
    </row>
    <row r="1929" spans="1:10" x14ac:dyDescent="0.2">
      <c r="A1929" s="1" t="s">
        <v>441</v>
      </c>
      <c r="B1929" s="1" t="s">
        <v>4043</v>
      </c>
      <c r="C1929" s="1" t="str">
        <f>B1929&amp;" "&amp;F1929</f>
        <v xml:space="preserve">Stepanova </v>
      </c>
      <c r="D1929" s="1" t="str">
        <f>Table5[[#This Row],[Column5]]&amp;" "&amp;Table5[[#This Row],[Column7]]&amp;" "</f>
        <v xml:space="preserve">Ms. Jekaterina </v>
      </c>
      <c r="G1929" t="s">
        <v>4354</v>
      </c>
      <c r="I1929" t="s">
        <v>5233</v>
      </c>
    </row>
    <row r="1930" spans="1:10" x14ac:dyDescent="0.2">
      <c r="A1930" s="1" t="s">
        <v>440</v>
      </c>
      <c r="B1930" s="1" t="s">
        <v>4044</v>
      </c>
      <c r="C1930" s="1" t="str">
        <f>B1930&amp;" "&amp;F1930</f>
        <v xml:space="preserve">Verdi </v>
      </c>
      <c r="D1930" s="1" t="str">
        <f>Table5[[#This Row],[Column5]]&amp;" "&amp;Table5[[#This Row],[Column7]]&amp;" "</f>
        <v xml:space="preserve">Mr. Daniel </v>
      </c>
      <c r="G1930" t="s">
        <v>4355</v>
      </c>
      <c r="I1930" t="s">
        <v>4429</v>
      </c>
    </row>
    <row r="1931" spans="1:10" x14ac:dyDescent="0.2">
      <c r="A1931" s="1" t="s">
        <v>439</v>
      </c>
      <c r="B1931" s="1" t="s">
        <v>3377</v>
      </c>
      <c r="C1931" s="1" t="str">
        <f>B1931&amp;" "&amp;F1931</f>
        <v xml:space="preserve">McLean </v>
      </c>
      <c r="D1931" s="1" t="str">
        <f>Table5[[#This Row],[Column5]]&amp;" "&amp;Table5[[#This Row],[Column7]]&amp;" "</f>
        <v xml:space="preserve">Ms. Pauline </v>
      </c>
      <c r="G1931" t="s">
        <v>4354</v>
      </c>
      <c r="I1931" t="s">
        <v>5234</v>
      </c>
    </row>
    <row r="1932" spans="1:10" x14ac:dyDescent="0.2">
      <c r="A1932" s="1" t="s">
        <v>438</v>
      </c>
      <c r="B1932" s="1" t="s">
        <v>2847</v>
      </c>
      <c r="C1932" s="1" t="str">
        <f>B1932&amp;" "&amp;F1932</f>
        <v xml:space="preserve">Ryan </v>
      </c>
      <c r="D1932" s="1" t="str">
        <f>Table5[[#This Row],[Column5]]&amp;" "&amp;Table5[[#This Row],[Column7]]&amp;" "</f>
        <v xml:space="preserve">Ms. Colleen </v>
      </c>
      <c r="G1932" t="s">
        <v>4354</v>
      </c>
      <c r="I1932" t="s">
        <v>4832</v>
      </c>
    </row>
    <row r="1933" spans="1:10" x14ac:dyDescent="0.2">
      <c r="A1933" s="1" t="s">
        <v>437</v>
      </c>
      <c r="B1933" s="1" t="s">
        <v>4045</v>
      </c>
      <c r="C1933" s="1" t="str">
        <f>B1933&amp;" "&amp;F1933</f>
        <v xml:space="preserve">Mickelson </v>
      </c>
      <c r="D1933" s="1" t="str">
        <f>Table5[[#This Row],[Column5]]&amp;" "&amp;Table5[[#This Row],[Column7]]&amp;" "</f>
        <v xml:space="preserve">Ms. Aleah </v>
      </c>
      <c r="E1933" t="s">
        <v>4449</v>
      </c>
      <c r="G1933" t="s">
        <v>4354</v>
      </c>
      <c r="I1933" t="s">
        <v>5235</v>
      </c>
      <c r="J1933" t="s">
        <v>4449</v>
      </c>
    </row>
    <row r="1934" spans="1:10" x14ac:dyDescent="0.2">
      <c r="A1934" s="1" t="s">
        <v>436</v>
      </c>
      <c r="B1934" s="1" t="s">
        <v>4046</v>
      </c>
      <c r="C1934" s="1" t="str">
        <f>B1934&amp;" "&amp;F1934</f>
        <v xml:space="preserve">Dibaba </v>
      </c>
      <c r="D1934" s="1" t="str">
        <f>Table5[[#This Row],[Column5]]&amp;" "&amp;Table5[[#This Row],[Column7]]&amp;" "</f>
        <v xml:space="preserve">Ms. Mare </v>
      </c>
      <c r="G1934" t="s">
        <v>4354</v>
      </c>
      <c r="I1934" t="s">
        <v>5236</v>
      </c>
    </row>
    <row r="1935" spans="1:10" x14ac:dyDescent="0.2">
      <c r="A1935" s="1" t="s">
        <v>435</v>
      </c>
      <c r="B1935" s="1" t="s">
        <v>4047</v>
      </c>
      <c r="C1935" s="1" t="str">
        <f>B1935&amp;" "&amp;F1935</f>
        <v xml:space="preserve">Shilling </v>
      </c>
      <c r="D1935" s="1" t="str">
        <f>Table5[[#This Row],[Column5]]&amp;" "&amp;Table5[[#This Row],[Column7]]&amp;" "</f>
        <v xml:space="preserve">Mr. Kevin </v>
      </c>
      <c r="G1935" t="s">
        <v>4355</v>
      </c>
      <c r="I1935" t="s">
        <v>4443</v>
      </c>
    </row>
    <row r="1936" spans="1:10" x14ac:dyDescent="0.2">
      <c r="A1936" s="1" t="s">
        <v>434</v>
      </c>
      <c r="B1936" s="1" t="s">
        <v>4048</v>
      </c>
      <c r="C1936" s="1" t="str">
        <f>B1936&amp;" "&amp;F1936</f>
        <v xml:space="preserve">Bashaw </v>
      </c>
      <c r="D1936" s="1" t="str">
        <f>Table5[[#This Row],[Column5]]&amp;" "&amp;Table5[[#This Row],[Column7]]&amp;" "</f>
        <v xml:space="preserve">Ms. Jessica </v>
      </c>
      <c r="G1936" t="s">
        <v>4354</v>
      </c>
      <c r="I1936" t="s">
        <v>4456</v>
      </c>
    </row>
    <row r="1937" spans="1:10" x14ac:dyDescent="0.2">
      <c r="A1937" s="1" t="s">
        <v>433</v>
      </c>
      <c r="B1937" s="1" t="s">
        <v>4049</v>
      </c>
      <c r="C1937" s="1" t="str">
        <f>B1937&amp;" "&amp;F1937</f>
        <v xml:space="preserve">Jacob </v>
      </c>
      <c r="D1937" s="1" t="str">
        <f>Table5[[#This Row],[Column5]]&amp;" "&amp;Table5[[#This Row],[Column7]]&amp;" "</f>
        <v xml:space="preserve">Ms. Amanda </v>
      </c>
      <c r="E1937" t="s">
        <v>4500</v>
      </c>
      <c r="G1937" t="s">
        <v>4354</v>
      </c>
      <c r="I1937" t="s">
        <v>4467</v>
      </c>
      <c r="J1937" t="s">
        <v>4500</v>
      </c>
    </row>
    <row r="1938" spans="1:10" x14ac:dyDescent="0.2">
      <c r="A1938" s="1" t="s">
        <v>432</v>
      </c>
      <c r="B1938" s="1" t="s">
        <v>4050</v>
      </c>
      <c r="C1938" s="1" t="str">
        <f>B1938&amp;" "&amp;F1938</f>
        <v xml:space="preserve">McCutcheon </v>
      </c>
      <c r="D1938" s="1" t="str">
        <f>Table5[[#This Row],[Column5]]&amp;" "&amp;Table5[[#This Row],[Column7]]&amp;" "</f>
        <v xml:space="preserve">Mr. Murray </v>
      </c>
      <c r="E1938" t="s">
        <v>4393</v>
      </c>
      <c r="G1938" t="s">
        <v>4355</v>
      </c>
      <c r="I1938" t="s">
        <v>3829</v>
      </c>
      <c r="J1938" t="s">
        <v>4393</v>
      </c>
    </row>
    <row r="1939" spans="1:10" x14ac:dyDescent="0.2">
      <c r="A1939" s="1" t="s">
        <v>431</v>
      </c>
      <c r="B1939" s="1" t="s">
        <v>4051</v>
      </c>
      <c r="C1939" s="1" t="str">
        <f>B1939&amp;" "&amp;F1939</f>
        <v xml:space="preserve">Connor </v>
      </c>
      <c r="D1939" s="1" t="str">
        <f>Table5[[#This Row],[Column5]]&amp;" "&amp;Table5[[#This Row],[Column7]]&amp;" "</f>
        <v xml:space="preserve">Mrs. Meghan </v>
      </c>
      <c r="E1939" t="s">
        <v>4464</v>
      </c>
      <c r="G1939" t="s">
        <v>4700</v>
      </c>
      <c r="I1939" t="s">
        <v>4895</v>
      </c>
      <c r="J1939" t="s">
        <v>4464</v>
      </c>
    </row>
    <row r="1940" spans="1:10" x14ac:dyDescent="0.2">
      <c r="A1940" s="1" t="s">
        <v>430</v>
      </c>
      <c r="B1940" s="1" t="s">
        <v>3878</v>
      </c>
      <c r="C1940" s="1" t="str">
        <f>B1940&amp;" "&amp;F1940</f>
        <v xml:space="preserve">May </v>
      </c>
      <c r="D1940" s="1" t="str">
        <f>Table5[[#This Row],[Column5]]&amp;" "&amp;Table5[[#This Row],[Column7]]&amp;" "</f>
        <v xml:space="preserve">Mr. David </v>
      </c>
      <c r="G1940" t="s">
        <v>4355</v>
      </c>
      <c r="I1940" t="s">
        <v>4371</v>
      </c>
    </row>
    <row r="1941" spans="1:10" x14ac:dyDescent="0.2">
      <c r="A1941" s="1" t="s">
        <v>429</v>
      </c>
      <c r="B1941" s="1" t="s">
        <v>4052</v>
      </c>
      <c r="C1941" s="1" t="str">
        <f>B1941&amp;" "&amp;F1941</f>
        <v xml:space="preserve">Geoghegan </v>
      </c>
      <c r="D1941" s="1" t="str">
        <f>Table5[[#This Row],[Column5]]&amp;" "&amp;Table5[[#This Row],[Column7]]&amp;" "</f>
        <v xml:space="preserve">Mr. Seth </v>
      </c>
      <c r="G1941" t="s">
        <v>4355</v>
      </c>
      <c r="I1941" t="s">
        <v>5237</v>
      </c>
    </row>
    <row r="1942" spans="1:10" x14ac:dyDescent="0.2">
      <c r="A1942" s="1" t="s">
        <v>428</v>
      </c>
      <c r="B1942" s="1" t="s">
        <v>4053</v>
      </c>
      <c r="C1942" s="1" t="str">
        <f>B1942&amp;" "&amp;F1942</f>
        <v xml:space="preserve">McGinn </v>
      </c>
      <c r="D1942" s="1" t="str">
        <f>Table5[[#This Row],[Column5]]&amp;" "&amp;Table5[[#This Row],[Column7]]&amp;" "</f>
        <v xml:space="preserve">Mr. Michael </v>
      </c>
      <c r="E1942" t="s">
        <v>4464</v>
      </c>
      <c r="G1942" t="s">
        <v>4355</v>
      </c>
      <c r="I1942" t="s">
        <v>4501</v>
      </c>
      <c r="J1942" t="s">
        <v>4464</v>
      </c>
    </row>
    <row r="1943" spans="1:10" x14ac:dyDescent="0.2">
      <c r="A1943" s="1" t="s">
        <v>427</v>
      </c>
      <c r="B1943" s="1" t="s">
        <v>3144</v>
      </c>
      <c r="C1943" s="1" t="str">
        <f>B1943&amp;" "&amp;F1943</f>
        <v xml:space="preserve">Jones </v>
      </c>
      <c r="D1943" s="1" t="str">
        <f>Table5[[#This Row],[Column5]]&amp;" "&amp;Table5[[#This Row],[Column7]]&amp;" "</f>
        <v xml:space="preserve">Mr. Russell </v>
      </c>
      <c r="E1943" t="s">
        <v>4403</v>
      </c>
      <c r="G1943" t="s">
        <v>4355</v>
      </c>
      <c r="I1943" t="s">
        <v>4361</v>
      </c>
      <c r="J1943" t="s">
        <v>4403</v>
      </c>
    </row>
    <row r="1944" spans="1:10" x14ac:dyDescent="0.2">
      <c r="A1944" s="1" t="s">
        <v>426</v>
      </c>
      <c r="B1944" s="1" t="s">
        <v>4054</v>
      </c>
      <c r="C1944" s="1" t="str">
        <f>B1944&amp;" "&amp;F1944</f>
        <v xml:space="preserve">Quinteros </v>
      </c>
      <c r="D1944" s="1" t="str">
        <f>Table5[[#This Row],[Column5]]&amp;" "&amp;Table5[[#This Row],[Column7]]&amp;" "</f>
        <v xml:space="preserve">Mr. Martin </v>
      </c>
      <c r="G1944" t="s">
        <v>4355</v>
      </c>
      <c r="I1944" t="s">
        <v>2775</v>
      </c>
    </row>
    <row r="1945" spans="1:10" x14ac:dyDescent="0.2">
      <c r="A1945" s="1" t="s">
        <v>425</v>
      </c>
      <c r="B1945" s="1" t="s">
        <v>4055</v>
      </c>
      <c r="C1945" s="1" t="str">
        <f>B1945&amp;" "&amp;F1945</f>
        <v xml:space="preserve">Loenser </v>
      </c>
      <c r="D1945" s="1" t="str">
        <f>Table5[[#This Row],[Column5]]&amp;" "&amp;Table5[[#This Row],[Column7]]&amp;" "</f>
        <v xml:space="preserve">Mr. Michael </v>
      </c>
      <c r="G1945" t="s">
        <v>4355</v>
      </c>
      <c r="I1945" t="s">
        <v>4501</v>
      </c>
    </row>
    <row r="1946" spans="1:10" x14ac:dyDescent="0.2">
      <c r="A1946" s="1" t="s">
        <v>424</v>
      </c>
      <c r="B1946" s="1" t="s">
        <v>3069</v>
      </c>
      <c r="C1946" s="1" t="str">
        <f>B1946&amp;" "&amp;F1946</f>
        <v xml:space="preserve">Aitken </v>
      </c>
      <c r="D1946" s="1" t="str">
        <f>Table5[[#This Row],[Column5]]&amp;" "&amp;Table5[[#This Row],[Column7]]&amp;" "</f>
        <v xml:space="preserve">Mr. Miles </v>
      </c>
      <c r="G1946" t="s">
        <v>4355</v>
      </c>
      <c r="I1946" t="s">
        <v>4002</v>
      </c>
    </row>
    <row r="1947" spans="1:10" x14ac:dyDescent="0.2">
      <c r="A1947" s="1" t="s">
        <v>423</v>
      </c>
      <c r="B1947" s="1" t="s">
        <v>4056</v>
      </c>
      <c r="C1947" s="1" t="str">
        <f>B1947&amp;" "&amp;F1947</f>
        <v xml:space="preserve">Furrer </v>
      </c>
      <c r="D1947" s="1" t="str">
        <f>Table5[[#This Row],[Column5]]&amp;" "&amp;Table5[[#This Row],[Column7]]&amp;" "</f>
        <v xml:space="preserve">Ms. Amanda </v>
      </c>
      <c r="G1947" t="s">
        <v>4354</v>
      </c>
      <c r="I1947" t="s">
        <v>4467</v>
      </c>
    </row>
    <row r="1948" spans="1:10" x14ac:dyDescent="0.2">
      <c r="A1948" s="1" t="s">
        <v>422</v>
      </c>
      <c r="B1948" s="1" t="s">
        <v>4057</v>
      </c>
      <c r="C1948" s="1" t="str">
        <f>B1948&amp;" "&amp;F1948</f>
        <v xml:space="preserve">Konigs </v>
      </c>
      <c r="D1948" s="1" t="str">
        <f>Table5[[#This Row],[Column5]]&amp;" "&amp;Table5[[#This Row],[Column7]]&amp;" "</f>
        <v xml:space="preserve">Mr. Roger </v>
      </c>
      <c r="G1948" t="s">
        <v>4355</v>
      </c>
      <c r="I1948" t="s">
        <v>5219</v>
      </c>
    </row>
    <row r="1949" spans="1:10" x14ac:dyDescent="0.2">
      <c r="A1949" s="1" t="s">
        <v>421</v>
      </c>
      <c r="B1949" s="1" t="s">
        <v>4058</v>
      </c>
      <c r="C1949" s="1" t="str">
        <f>B1949&amp;" "&amp;F1949</f>
        <v xml:space="preserve">Tesdahl </v>
      </c>
      <c r="D1949" s="1" t="str">
        <f>Table5[[#This Row],[Column5]]&amp;" "&amp;Table5[[#This Row],[Column7]]&amp;" "</f>
        <v xml:space="preserve">Mr. Brock </v>
      </c>
      <c r="E1949" t="s">
        <v>4466</v>
      </c>
      <c r="G1949" t="s">
        <v>4355</v>
      </c>
      <c r="I1949" t="s">
        <v>3266</v>
      </c>
      <c r="J1949" t="s">
        <v>4466</v>
      </c>
    </row>
    <row r="1950" spans="1:10" x14ac:dyDescent="0.2">
      <c r="A1950" s="1" t="s">
        <v>420</v>
      </c>
      <c r="B1950" s="1" t="s">
        <v>4059</v>
      </c>
      <c r="C1950" s="1" t="str">
        <f>B1950&amp;" "&amp;F1950</f>
        <v xml:space="preserve">Engel </v>
      </c>
      <c r="D1950" s="1" t="str">
        <f>Table5[[#This Row],[Column5]]&amp;" "&amp;Table5[[#This Row],[Column7]]&amp;" "</f>
        <v xml:space="preserve">Mr. Stephen </v>
      </c>
      <c r="E1950" t="s">
        <v>4608</v>
      </c>
      <c r="G1950" t="s">
        <v>4355</v>
      </c>
      <c r="I1950" t="s">
        <v>4363</v>
      </c>
      <c r="J1950" t="s">
        <v>4608</v>
      </c>
    </row>
    <row r="1951" spans="1:10" x14ac:dyDescent="0.2">
      <c r="A1951" s="1" t="s">
        <v>419</v>
      </c>
      <c r="B1951" s="1" t="s">
        <v>4060</v>
      </c>
      <c r="C1951" s="1" t="str">
        <f>B1951&amp;" "&amp;F1951</f>
        <v xml:space="preserve">Kuck </v>
      </c>
      <c r="D1951" s="1" t="str">
        <f>Table5[[#This Row],[Column5]]&amp;" "&amp;Table5[[#This Row],[Column7]]&amp;" "</f>
        <v xml:space="preserve">Ms. Missy </v>
      </c>
      <c r="G1951" t="s">
        <v>4354</v>
      </c>
      <c r="I1951" t="s">
        <v>5238</v>
      </c>
    </row>
    <row r="1952" spans="1:10" x14ac:dyDescent="0.2">
      <c r="A1952" s="1" t="s">
        <v>418</v>
      </c>
      <c r="B1952" s="1" t="s">
        <v>2946</v>
      </c>
      <c r="C1952" s="1" t="str">
        <f>B1952&amp;" "&amp;F1952</f>
        <v xml:space="preserve">Dillon </v>
      </c>
      <c r="D1952" s="1" t="str">
        <f>Table5[[#This Row],[Column5]]&amp;" "&amp;Table5[[#This Row],[Column7]]&amp;" "</f>
        <v xml:space="preserve">Mr. William </v>
      </c>
      <c r="G1952" t="s">
        <v>4355</v>
      </c>
      <c r="I1952" t="s">
        <v>4493</v>
      </c>
    </row>
    <row r="1953" spans="1:11" x14ac:dyDescent="0.2">
      <c r="A1953" s="1" t="s">
        <v>417</v>
      </c>
      <c r="B1953" s="1" t="s">
        <v>4061</v>
      </c>
      <c r="C1953" s="1" t="str">
        <f>B1953&amp;" "&amp;F1953</f>
        <v xml:space="preserve">Neuschel </v>
      </c>
      <c r="D1953" s="1" t="str">
        <f>Table5[[#This Row],[Column5]]&amp;" "&amp;Table5[[#This Row],[Column7]]&amp;" "</f>
        <v xml:space="preserve">Ms. Lauren </v>
      </c>
      <c r="E1953" t="s">
        <v>4403</v>
      </c>
      <c r="G1953" t="s">
        <v>4354</v>
      </c>
      <c r="I1953" t="s">
        <v>4682</v>
      </c>
      <c r="J1953" t="s">
        <v>4403</v>
      </c>
    </row>
    <row r="1954" spans="1:11" x14ac:dyDescent="0.2">
      <c r="A1954" s="1" t="s">
        <v>416</v>
      </c>
      <c r="B1954" s="1" t="s">
        <v>5352</v>
      </c>
      <c r="C1954" s="1" t="str">
        <f>B1954&amp;" "&amp;F1954</f>
        <v xml:space="preserve">RosalesRamirez  </v>
      </c>
      <c r="D1954" s="1" t="str">
        <f>Table5[[#This Row],[Column5]]&amp;" "&amp;Table5[[#This Row],[Column7]]&amp;" "</f>
        <v xml:space="preserve">Mr. Apolo </v>
      </c>
      <c r="E1954" t="s">
        <v>5240</v>
      </c>
      <c r="G1954" t="s">
        <v>4355</v>
      </c>
      <c r="I1954" t="s">
        <v>5239</v>
      </c>
      <c r="J1954" t="s">
        <v>5240</v>
      </c>
    </row>
    <row r="1955" spans="1:11" x14ac:dyDescent="0.2">
      <c r="A1955" s="1" t="s">
        <v>415</v>
      </c>
      <c r="B1955" s="1" t="s">
        <v>4062</v>
      </c>
      <c r="C1955" s="1" t="str">
        <f>B1955&amp;" "&amp;F1955</f>
        <v xml:space="preserve">Marquez </v>
      </c>
      <c r="D1955" s="1" t="str">
        <f>Table5[[#This Row],[Column5]]&amp;" "&amp;Table5[[#This Row],[Column7]]&amp;" "</f>
        <v xml:space="preserve">Mr. Alfons </v>
      </c>
      <c r="G1955" t="s">
        <v>4355</v>
      </c>
      <c r="I1955" t="s">
        <v>5241</v>
      </c>
    </row>
    <row r="1956" spans="1:11" x14ac:dyDescent="0.2">
      <c r="A1956" s="1" t="s">
        <v>414</v>
      </c>
      <c r="B1956" s="1" t="s">
        <v>4063</v>
      </c>
      <c r="C1956" s="1" t="str">
        <f>B1956&amp;" "&amp;F1956</f>
        <v xml:space="preserve">Green </v>
      </c>
      <c r="D1956" s="1" t="str">
        <f>Table5[[#This Row],[Column5]]&amp;" "&amp;Table5[[#This Row],[Column7]]&amp;" "</f>
        <v xml:space="preserve">Ms. Amber </v>
      </c>
      <c r="G1956" t="s">
        <v>4354</v>
      </c>
      <c r="I1956" t="s">
        <v>4714</v>
      </c>
    </row>
    <row r="1957" spans="1:11" x14ac:dyDescent="0.2">
      <c r="A1957" s="1" t="s">
        <v>413</v>
      </c>
      <c r="B1957" s="1" t="s">
        <v>4064</v>
      </c>
      <c r="C1957" s="1" t="str">
        <f>B1957&amp;" "&amp;F1957</f>
        <v xml:space="preserve">Schubel </v>
      </c>
      <c r="D1957" s="1" t="str">
        <f>Table5[[#This Row],[Column5]]&amp;" "&amp;Table5[[#This Row],[Column7]]&amp;" "</f>
        <v xml:space="preserve">Ms. Leah </v>
      </c>
      <c r="E1957" t="s">
        <v>4427</v>
      </c>
      <c r="G1957" t="s">
        <v>4354</v>
      </c>
      <c r="I1957" t="s">
        <v>4877</v>
      </c>
      <c r="J1957" t="s">
        <v>4427</v>
      </c>
    </row>
    <row r="1958" spans="1:11" x14ac:dyDescent="0.2">
      <c r="A1958" s="1" t="s">
        <v>412</v>
      </c>
      <c r="B1958" s="1" t="s">
        <v>4065</v>
      </c>
      <c r="C1958" s="1" t="str">
        <f>B1958&amp;" "&amp;F1958</f>
        <v xml:space="preserve">Jimenez </v>
      </c>
      <c r="D1958" s="1" t="str">
        <f>Table5[[#This Row],[Column5]]&amp;" "&amp;Table5[[#This Row],[Column7]]&amp;" "</f>
        <v xml:space="preserve">Ms. Lilia </v>
      </c>
      <c r="G1958" t="s">
        <v>4354</v>
      </c>
      <c r="I1958" t="s">
        <v>5242</v>
      </c>
    </row>
    <row r="1959" spans="1:11" x14ac:dyDescent="0.2">
      <c r="A1959" s="1" t="s">
        <v>411</v>
      </c>
      <c r="B1959" s="1" t="s">
        <v>4066</v>
      </c>
      <c r="C1959" s="1" t="str">
        <f>B1959&amp;" "&amp;F1959</f>
        <v xml:space="preserve">Zimny-Schmitt </v>
      </c>
      <c r="D1959" s="1" t="str">
        <f>Table5[[#This Row],[Column5]]&amp;" "&amp;Table5[[#This Row],[Column7]]&amp;" "</f>
        <v xml:space="preserve">Mr. Danny </v>
      </c>
      <c r="G1959" t="s">
        <v>4355</v>
      </c>
      <c r="I1959" t="s">
        <v>5243</v>
      </c>
    </row>
    <row r="1960" spans="1:11" x14ac:dyDescent="0.2">
      <c r="A1960" s="1" t="s">
        <v>410</v>
      </c>
      <c r="B1960" s="1" t="s">
        <v>2713</v>
      </c>
      <c r="C1960" s="1" t="str">
        <f>B1960&amp;" "&amp;F1960</f>
        <v xml:space="preserve">Hill </v>
      </c>
      <c r="D1960" s="1" t="str">
        <f>Table5[[#This Row],[Column5]]&amp;" "&amp;Table5[[#This Row],[Column7]]&amp;" "</f>
        <v xml:space="preserve">Ms. Lauren </v>
      </c>
      <c r="G1960" t="s">
        <v>4354</v>
      </c>
      <c r="I1960" t="s">
        <v>4682</v>
      </c>
    </row>
    <row r="1961" spans="1:11" x14ac:dyDescent="0.2">
      <c r="A1961" s="1" t="s">
        <v>409</v>
      </c>
      <c r="B1961" s="1" t="s">
        <v>4067</v>
      </c>
      <c r="C1961" s="1" t="str">
        <f>B1961&amp;" "&amp;F1961</f>
        <v xml:space="preserve">Brohart </v>
      </c>
      <c r="D1961" s="1" t="str">
        <f>Table5[[#This Row],[Column5]]&amp;" "&amp;Table5[[#This Row],[Column7]]&amp;" "</f>
        <v xml:space="preserve">Ms. Courtney </v>
      </c>
      <c r="G1961" t="s">
        <v>4354</v>
      </c>
      <c r="I1961" t="s">
        <v>4399</v>
      </c>
    </row>
    <row r="1962" spans="1:11" x14ac:dyDescent="0.2">
      <c r="A1962" s="1" t="s">
        <v>408</v>
      </c>
      <c r="B1962" s="1" t="s">
        <v>2847</v>
      </c>
      <c r="C1962" s="1" t="str">
        <f>B1962&amp;" "&amp;F1962</f>
        <v xml:space="preserve">Ryan </v>
      </c>
      <c r="D1962" s="1" t="str">
        <f>Table5[[#This Row],[Column5]]&amp;" "&amp;Table5[[#This Row],[Column7]]&amp;" "</f>
        <v xml:space="preserve">Ms. Elizabeth </v>
      </c>
      <c r="G1962" t="s">
        <v>4354</v>
      </c>
      <c r="I1962" t="s">
        <v>4480</v>
      </c>
    </row>
    <row r="1963" spans="1:11" x14ac:dyDescent="0.2">
      <c r="A1963" s="1" t="s">
        <v>407</v>
      </c>
      <c r="B1963" s="1" t="s">
        <v>4068</v>
      </c>
      <c r="C1963" s="1" t="str">
        <f>B1963&amp;" "&amp;F1963</f>
        <v xml:space="preserve">Oka </v>
      </c>
      <c r="D1963" s="1" t="str">
        <f>Table5[[#This Row],[Column5]]&amp;" "&amp;Table5[[#This Row],[Column7]]&amp;" "</f>
        <v xml:space="preserve">Ms. Satomi </v>
      </c>
      <c r="G1963" t="s">
        <v>4354</v>
      </c>
      <c r="I1963" t="s">
        <v>5244</v>
      </c>
    </row>
    <row r="1964" spans="1:11" x14ac:dyDescent="0.2">
      <c r="A1964" s="1" t="s">
        <v>406</v>
      </c>
      <c r="B1964" s="1" t="s">
        <v>3935</v>
      </c>
      <c r="C1964" s="1" t="str">
        <f>B1964&amp;" "&amp;F1964</f>
        <v xml:space="preserve">Newman </v>
      </c>
      <c r="D1964" s="1" t="str">
        <f>Table5[[#This Row],[Column5]]&amp;" "&amp;Table5[[#This Row],[Column7]]&amp;" "</f>
        <v xml:space="preserve">Mr. Matthew </v>
      </c>
      <c r="E1964" t="s">
        <v>4357</v>
      </c>
      <c r="G1964" t="s">
        <v>4355</v>
      </c>
      <c r="I1964" t="s">
        <v>4356</v>
      </c>
      <c r="J1964" t="s">
        <v>4357</v>
      </c>
    </row>
    <row r="1965" spans="1:11" x14ac:dyDescent="0.2">
      <c r="A1965" s="1" t="s">
        <v>405</v>
      </c>
      <c r="B1965" s="1" t="s">
        <v>4069</v>
      </c>
      <c r="C1965" s="1" t="str">
        <f>B1965&amp;" "&amp;F1965</f>
        <v xml:space="preserve">Metzger </v>
      </c>
      <c r="D1965" s="1" t="str">
        <f>Table5[[#This Row],[Column5]]&amp;" "&amp;Table5[[#This Row],[Column7]]&amp;" "</f>
        <v xml:space="preserve">Mr. Peter </v>
      </c>
      <c r="E1965" t="s">
        <v>4509</v>
      </c>
      <c r="G1965" t="s">
        <v>4355</v>
      </c>
      <c r="I1965" t="s">
        <v>4565</v>
      </c>
      <c r="J1965" t="s">
        <v>4509</v>
      </c>
      <c r="K1965" t="s">
        <v>4444</v>
      </c>
    </row>
    <row r="1966" spans="1:11" x14ac:dyDescent="0.2">
      <c r="A1966" s="1" t="s">
        <v>404</v>
      </c>
      <c r="B1966" s="1" t="s">
        <v>2683</v>
      </c>
      <c r="C1966" s="1" t="str">
        <f>B1966&amp;" "&amp;F1966</f>
        <v xml:space="preserve">Gonzalez </v>
      </c>
      <c r="D1966" s="1" t="str">
        <f>Table5[[#This Row],[Column5]]&amp;" "&amp;Table5[[#This Row],[Column7]]&amp;" "</f>
        <v xml:space="preserve">Mr. Manuel </v>
      </c>
      <c r="G1966" t="s">
        <v>4355</v>
      </c>
      <c r="I1966" t="s">
        <v>3734</v>
      </c>
    </row>
    <row r="1967" spans="1:11" x14ac:dyDescent="0.2">
      <c r="A1967" s="1" t="s">
        <v>403</v>
      </c>
      <c r="B1967" s="1" t="s">
        <v>4070</v>
      </c>
      <c r="C1967" s="1" t="str">
        <f>B1967&amp;" "&amp;F1967</f>
        <v xml:space="preserve">Vaughn </v>
      </c>
      <c r="D1967" s="1" t="str">
        <f>Table5[[#This Row],[Column5]]&amp;" "&amp;Table5[[#This Row],[Column7]]&amp;" "</f>
        <v xml:space="preserve">Ms. Kindsey </v>
      </c>
      <c r="E1967" t="s">
        <v>4464</v>
      </c>
      <c r="G1967" t="s">
        <v>4354</v>
      </c>
      <c r="I1967" t="s">
        <v>5245</v>
      </c>
      <c r="J1967" t="s">
        <v>4464</v>
      </c>
    </row>
    <row r="1968" spans="1:11" x14ac:dyDescent="0.2">
      <c r="A1968" s="1" t="s">
        <v>402</v>
      </c>
      <c r="B1968" s="1" t="s">
        <v>2440</v>
      </c>
      <c r="C1968" s="1" t="str">
        <f>B1968&amp;" "&amp;F1968</f>
        <v xml:space="preserve">Clifford </v>
      </c>
      <c r="D1968" s="1" t="str">
        <f>Table5[[#This Row],[Column5]]&amp;" "&amp;Table5[[#This Row],[Column7]]&amp;" "</f>
        <v xml:space="preserve">Mr. Thomas </v>
      </c>
      <c r="E1968" t="s">
        <v>4573</v>
      </c>
      <c r="G1968" t="s">
        <v>4355</v>
      </c>
      <c r="I1968" t="s">
        <v>3215</v>
      </c>
      <c r="J1968" t="s">
        <v>4573</v>
      </c>
    </row>
    <row r="1969" spans="1:10" x14ac:dyDescent="0.2">
      <c r="A1969" s="1" t="s">
        <v>401</v>
      </c>
      <c r="B1969" s="1" t="s">
        <v>4071</v>
      </c>
      <c r="C1969" s="1" t="str">
        <f>B1969&amp;" "&amp;F1969</f>
        <v xml:space="preserve">Petty </v>
      </c>
      <c r="D1969" s="1" t="str">
        <f>Table5[[#This Row],[Column5]]&amp;" "&amp;Table5[[#This Row],[Column7]]&amp;" "</f>
        <v xml:space="preserve">Mr. Kyle </v>
      </c>
      <c r="E1969" t="s">
        <v>4486</v>
      </c>
      <c r="G1969" t="s">
        <v>4355</v>
      </c>
      <c r="I1969" t="s">
        <v>4273</v>
      </c>
      <c r="J1969" t="s">
        <v>4486</v>
      </c>
    </row>
    <row r="1970" spans="1:10" x14ac:dyDescent="0.2">
      <c r="A1970" s="1" t="s">
        <v>400</v>
      </c>
      <c r="B1970" s="1" t="s">
        <v>3612</v>
      </c>
      <c r="C1970" s="1" t="str">
        <f>B1970&amp;" "&amp;F1970</f>
        <v xml:space="preserve">Sanford </v>
      </c>
      <c r="D1970" s="1" t="str">
        <f>Table5[[#This Row],[Column5]]&amp;" "&amp;Table5[[#This Row],[Column7]]&amp;" "</f>
        <v xml:space="preserve">Mr. Alexander </v>
      </c>
      <c r="E1970" t="s">
        <v>4395</v>
      </c>
      <c r="G1970" t="s">
        <v>4355</v>
      </c>
      <c r="I1970" t="s">
        <v>4006</v>
      </c>
      <c r="J1970" t="s">
        <v>4395</v>
      </c>
    </row>
    <row r="1971" spans="1:10" x14ac:dyDescent="0.2">
      <c r="A1971" s="1" t="s">
        <v>399</v>
      </c>
      <c r="B1971" s="1" t="s">
        <v>3401</v>
      </c>
      <c r="C1971" s="1" t="str">
        <f>B1971&amp;" "&amp;F1971</f>
        <v xml:space="preserve">Sprague </v>
      </c>
      <c r="D1971" s="1" t="str">
        <f>Table5[[#This Row],[Column5]]&amp;" "&amp;Table5[[#This Row],[Column7]]&amp;" "</f>
        <v xml:space="preserve">Mr. Dustin </v>
      </c>
      <c r="E1971" t="s">
        <v>4412</v>
      </c>
      <c r="G1971" t="s">
        <v>4355</v>
      </c>
      <c r="I1971" t="s">
        <v>4666</v>
      </c>
      <c r="J1971" t="s">
        <v>4412</v>
      </c>
    </row>
    <row r="1972" spans="1:10" x14ac:dyDescent="0.2">
      <c r="A1972" s="1" t="s">
        <v>398</v>
      </c>
      <c r="B1972" s="1" t="s">
        <v>4072</v>
      </c>
      <c r="C1972" s="1" t="str">
        <f>B1972&amp;" "&amp;F1972</f>
        <v xml:space="preserve">Lasseron </v>
      </c>
      <c r="D1972" s="1" t="str">
        <f>Table5[[#This Row],[Column5]]&amp;" "&amp;Table5[[#This Row],[Column7]]&amp;" "</f>
        <v xml:space="preserve">Mrs. Chloe </v>
      </c>
      <c r="G1972" t="s">
        <v>4700</v>
      </c>
      <c r="I1972" t="s">
        <v>5246</v>
      </c>
    </row>
    <row r="1973" spans="1:10" x14ac:dyDescent="0.2">
      <c r="A1973" s="1" t="s">
        <v>397</v>
      </c>
      <c r="B1973" s="1" t="s">
        <v>4073</v>
      </c>
      <c r="C1973" s="1" t="str">
        <f>B1973&amp;" "&amp;F1973</f>
        <v xml:space="preserve">Bushong </v>
      </c>
      <c r="D1973" s="1" t="str">
        <f>Table5[[#This Row],[Column5]]&amp;" "&amp;Table5[[#This Row],[Column7]]&amp;" "</f>
        <v xml:space="preserve">Ms. Cailtlin </v>
      </c>
      <c r="G1973" t="s">
        <v>4354</v>
      </c>
      <c r="I1973" t="s">
        <v>5247</v>
      </c>
    </row>
    <row r="1974" spans="1:10" x14ac:dyDescent="0.2">
      <c r="A1974" s="1" t="s">
        <v>396</v>
      </c>
      <c r="B1974" s="1" t="s">
        <v>4074</v>
      </c>
      <c r="C1974" s="1" t="str">
        <f>B1974&amp;" "&amp;F1974</f>
        <v xml:space="preserve">Dennison </v>
      </c>
      <c r="D1974" s="1" t="str">
        <f>Table5[[#This Row],[Column5]]&amp;" "&amp;Table5[[#This Row],[Column7]]&amp;" "</f>
        <v xml:space="preserve">Mr. Joshua </v>
      </c>
      <c r="G1974" t="s">
        <v>4355</v>
      </c>
      <c r="I1974" t="s">
        <v>4440</v>
      </c>
    </row>
    <row r="1975" spans="1:10" x14ac:dyDescent="0.2">
      <c r="A1975" s="1" t="s">
        <v>395</v>
      </c>
      <c r="B1975" s="1" t="s">
        <v>4075</v>
      </c>
      <c r="C1975" s="1" t="str">
        <f>B1975&amp;" "&amp;F1975</f>
        <v xml:space="preserve">Lira </v>
      </c>
      <c r="D1975" s="1" t="str">
        <f>Table5[[#This Row],[Column5]]&amp;" "&amp;Table5[[#This Row],[Column7]]&amp;" "</f>
        <v xml:space="preserve">Mr. Chuy </v>
      </c>
      <c r="G1975" t="s">
        <v>4355</v>
      </c>
      <c r="I1975" t="s">
        <v>5248</v>
      </c>
    </row>
    <row r="1976" spans="1:10" x14ac:dyDescent="0.2">
      <c r="A1976" s="1" t="s">
        <v>394</v>
      </c>
      <c r="B1976" s="1" t="s">
        <v>4076</v>
      </c>
      <c r="C1976" s="1" t="str">
        <f>B1976&amp;" "&amp;F1976</f>
        <v xml:space="preserve">Nahigian </v>
      </c>
      <c r="D1976" s="1" t="str">
        <f>Table5[[#This Row],[Column5]]&amp;" "&amp;Table5[[#This Row],[Column7]]&amp;" "</f>
        <v xml:space="preserve">Ms. Laurie </v>
      </c>
      <c r="E1976" t="s">
        <v>4416</v>
      </c>
      <c r="G1976" t="s">
        <v>4354</v>
      </c>
      <c r="I1976" t="s">
        <v>2802</v>
      </c>
      <c r="J1976" t="s">
        <v>4416</v>
      </c>
    </row>
    <row r="1977" spans="1:10" x14ac:dyDescent="0.2">
      <c r="A1977" s="1" t="s">
        <v>393</v>
      </c>
      <c r="B1977" s="1" t="s">
        <v>4077</v>
      </c>
      <c r="C1977" s="1" t="str">
        <f>B1977&amp;" "&amp;F1977</f>
        <v xml:space="preserve">Cackett </v>
      </c>
      <c r="D1977" s="1" t="str">
        <f>Table5[[#This Row],[Column5]]&amp;" "&amp;Table5[[#This Row],[Column7]]&amp;" "</f>
        <v xml:space="preserve">Ms. Rachel </v>
      </c>
      <c r="E1977" t="s">
        <v>4362</v>
      </c>
      <c r="G1977" t="s">
        <v>4354</v>
      </c>
      <c r="I1977" t="s">
        <v>4691</v>
      </c>
      <c r="J1977" t="s">
        <v>4362</v>
      </c>
    </row>
    <row r="1978" spans="1:10" x14ac:dyDescent="0.2">
      <c r="A1978" s="1" t="s">
        <v>392</v>
      </c>
      <c r="B1978" s="1" t="s">
        <v>4078</v>
      </c>
      <c r="C1978" s="1" t="str">
        <f>B1978&amp;" "&amp;F1978</f>
        <v xml:space="preserve">Hunter-Galvan </v>
      </c>
      <c r="D1978" s="1" t="str">
        <f>Table5[[#This Row],[Column5]]&amp;" "&amp;Table5[[#This Row],[Column7]]&amp;" "</f>
        <v xml:space="preserve">Ms. Liza </v>
      </c>
      <c r="G1978" t="s">
        <v>4354</v>
      </c>
      <c r="I1978" t="s">
        <v>4919</v>
      </c>
    </row>
    <row r="1979" spans="1:10" x14ac:dyDescent="0.2">
      <c r="A1979" s="1" t="s">
        <v>391</v>
      </c>
      <c r="B1979" s="1" t="s">
        <v>4079</v>
      </c>
      <c r="C1979" s="1" t="str">
        <f>B1979&amp;" "&amp;F1979</f>
        <v xml:space="preserve">Pierret </v>
      </c>
      <c r="D1979" s="1" t="str">
        <f>Table5[[#This Row],[Column5]]&amp;" "&amp;Table5[[#This Row],[Column7]]&amp;" "</f>
        <v xml:space="preserve">Ms. Lindsey </v>
      </c>
      <c r="G1979" t="s">
        <v>4354</v>
      </c>
      <c r="I1979" t="s">
        <v>3614</v>
      </c>
    </row>
    <row r="1980" spans="1:10" x14ac:dyDescent="0.2">
      <c r="A1980" s="1" t="s">
        <v>390</v>
      </c>
      <c r="B1980" s="1" t="s">
        <v>2599</v>
      </c>
      <c r="C1980" s="1" t="str">
        <f>B1980&amp;" "&amp;F1980</f>
        <v xml:space="preserve">White </v>
      </c>
      <c r="D1980" s="1" t="str">
        <f>Table5[[#This Row],[Column5]]&amp;" "&amp;Table5[[#This Row],[Column7]]&amp;" "</f>
        <v xml:space="preserve">Ms. Lindsay </v>
      </c>
      <c r="E1980" t="s">
        <v>4542</v>
      </c>
      <c r="G1980" t="s">
        <v>4354</v>
      </c>
      <c r="I1980" t="s">
        <v>2642</v>
      </c>
      <c r="J1980" t="s">
        <v>4542</v>
      </c>
    </row>
    <row r="1981" spans="1:10" x14ac:dyDescent="0.2">
      <c r="A1981" s="1" t="s">
        <v>389</v>
      </c>
      <c r="B1981" s="1" t="s">
        <v>4080</v>
      </c>
      <c r="C1981" s="1" t="str">
        <f>B1981&amp;" "&amp;F1981</f>
        <v xml:space="preserve">O'Neil </v>
      </c>
      <c r="D1981" s="1" t="str">
        <f>Table5[[#This Row],[Column5]]&amp;" "&amp;Table5[[#This Row],[Column7]]&amp;" "</f>
        <v xml:space="preserve">Ms. Kathleen </v>
      </c>
      <c r="E1981" t="s">
        <v>4375</v>
      </c>
      <c r="G1981" t="s">
        <v>4354</v>
      </c>
      <c r="I1981" t="s">
        <v>4775</v>
      </c>
      <c r="J1981" t="s">
        <v>4375</v>
      </c>
    </row>
    <row r="1982" spans="1:10" x14ac:dyDescent="0.2">
      <c r="A1982" s="1" t="s">
        <v>388</v>
      </c>
      <c r="B1982" s="1" t="s">
        <v>4081</v>
      </c>
      <c r="C1982" s="1" t="str">
        <f>B1982&amp;" "&amp;F1982</f>
        <v xml:space="preserve">Leitz </v>
      </c>
      <c r="D1982" s="1" t="str">
        <f>Table5[[#This Row],[Column5]]&amp;" "&amp;Table5[[#This Row],[Column7]]&amp;" "</f>
        <v xml:space="preserve">Ms. Aya </v>
      </c>
      <c r="G1982" t="s">
        <v>4354</v>
      </c>
      <c r="I1982" t="s">
        <v>5249</v>
      </c>
    </row>
    <row r="1983" spans="1:10" x14ac:dyDescent="0.2">
      <c r="A1983" s="1" t="s">
        <v>387</v>
      </c>
      <c r="B1983" s="1" t="s">
        <v>4082</v>
      </c>
      <c r="C1983" s="1" t="str">
        <f>B1983&amp;" "&amp;F1983</f>
        <v xml:space="preserve">Durfee </v>
      </c>
      <c r="D1983" s="1" t="str">
        <f>Table5[[#This Row],[Column5]]&amp;" "&amp;Table5[[#This Row],[Column7]]&amp;" "</f>
        <v xml:space="preserve">Ms. Carolyn </v>
      </c>
      <c r="E1983" t="s">
        <v>4500</v>
      </c>
      <c r="G1983" t="s">
        <v>4354</v>
      </c>
      <c r="I1983" t="s">
        <v>4687</v>
      </c>
      <c r="J1983" t="s">
        <v>4500</v>
      </c>
    </row>
    <row r="1984" spans="1:10" x14ac:dyDescent="0.2">
      <c r="A1984" s="1" t="s">
        <v>386</v>
      </c>
      <c r="B1984" s="1" t="s">
        <v>4083</v>
      </c>
      <c r="C1984" s="1" t="str">
        <f>B1984&amp;" "&amp;F1984</f>
        <v xml:space="preserve">Maylone </v>
      </c>
      <c r="D1984" s="1" t="str">
        <f>Table5[[#This Row],[Column5]]&amp;" "&amp;Table5[[#This Row],[Column7]]&amp;" "</f>
        <v xml:space="preserve">Ms. Bethany </v>
      </c>
      <c r="G1984" t="s">
        <v>4354</v>
      </c>
      <c r="I1984" t="s">
        <v>4436</v>
      </c>
    </row>
    <row r="1985" spans="1:10" x14ac:dyDescent="0.2">
      <c r="A1985" s="1" t="s">
        <v>385</v>
      </c>
      <c r="B1985" s="1" t="s">
        <v>4084</v>
      </c>
      <c r="C1985" s="1" t="str">
        <f>B1985&amp;" "&amp;F1985</f>
        <v xml:space="preserve">Reiland </v>
      </c>
      <c r="D1985" s="1" t="str">
        <f>Table5[[#This Row],[Column5]]&amp;" "&amp;Table5[[#This Row],[Column7]]&amp;" "</f>
        <v xml:space="preserve">Ms. Holly </v>
      </c>
      <c r="E1985" t="s">
        <v>4437</v>
      </c>
      <c r="G1985" t="s">
        <v>4354</v>
      </c>
      <c r="I1985" t="s">
        <v>5168</v>
      </c>
      <c r="J1985" t="s">
        <v>4437</v>
      </c>
    </row>
    <row r="1986" spans="1:10" x14ac:dyDescent="0.2">
      <c r="A1986" s="1" t="s">
        <v>384</v>
      </c>
      <c r="B1986" s="1" t="s">
        <v>4085</v>
      </c>
      <c r="C1986" s="1" t="str">
        <f>B1986&amp;" "&amp;F1986</f>
        <v xml:space="preserve">Hu </v>
      </c>
      <c r="D1986" s="1" t="str">
        <f>Table5[[#This Row],[Column5]]&amp;" "&amp;Table5[[#This Row],[Column7]]&amp;" "</f>
        <v xml:space="preserve">Mr. Ping </v>
      </c>
      <c r="G1986" t="s">
        <v>4355</v>
      </c>
      <c r="I1986" t="s">
        <v>5250</v>
      </c>
    </row>
    <row r="1987" spans="1:10" x14ac:dyDescent="0.2">
      <c r="A1987" s="1" t="s">
        <v>383</v>
      </c>
      <c r="B1987" s="1" t="s">
        <v>4086</v>
      </c>
      <c r="C1987" s="1" t="str">
        <f>B1987&amp;" "&amp;F1987</f>
        <v xml:space="preserve">Lessek </v>
      </c>
      <c r="D1987" s="1" t="str">
        <f>Table5[[#This Row],[Column5]]&amp;" "&amp;Table5[[#This Row],[Column7]]&amp;" "</f>
        <v xml:space="preserve">Mr. Tim </v>
      </c>
      <c r="G1987" t="s">
        <v>4355</v>
      </c>
      <c r="I1987" t="s">
        <v>4922</v>
      </c>
    </row>
    <row r="1988" spans="1:10" x14ac:dyDescent="0.2">
      <c r="A1988" s="1" t="s">
        <v>382</v>
      </c>
      <c r="B1988" s="1" t="s">
        <v>4087</v>
      </c>
      <c r="C1988" s="1" t="str">
        <f>B1988&amp;" "&amp;F1988</f>
        <v xml:space="preserve">Colavincenzo </v>
      </c>
      <c r="D1988" s="1" t="str">
        <f>Table5[[#This Row],[Column5]]&amp;" "&amp;Table5[[#This Row],[Column7]]&amp;" "</f>
        <v xml:space="preserve">Mr. John </v>
      </c>
      <c r="G1988" t="s">
        <v>4355</v>
      </c>
      <c r="I1988" t="s">
        <v>4382</v>
      </c>
    </row>
    <row r="1989" spans="1:10" x14ac:dyDescent="0.2">
      <c r="A1989" s="1" t="s">
        <v>381</v>
      </c>
      <c r="B1989" s="1" t="s">
        <v>4088</v>
      </c>
      <c r="C1989" s="1" t="str">
        <f>B1989&amp;" "&amp;F1989</f>
        <v xml:space="preserve">Mendez-Karr </v>
      </c>
      <c r="D1989" s="1" t="str">
        <f>Table5[[#This Row],[Column5]]&amp;" "&amp;Table5[[#This Row],[Column7]]&amp;" "</f>
        <v xml:space="preserve">Mrs. Cynthia </v>
      </c>
      <c r="G1989" t="s">
        <v>4700</v>
      </c>
      <c r="I1989" t="s">
        <v>4618</v>
      </c>
    </row>
    <row r="1990" spans="1:10" x14ac:dyDescent="0.2">
      <c r="A1990" s="1" t="s">
        <v>380</v>
      </c>
      <c r="B1990" s="1" t="s">
        <v>4089</v>
      </c>
      <c r="C1990" s="1" t="str">
        <f>B1990&amp;" "&amp;F1990</f>
        <v xml:space="preserve">Saulnier </v>
      </c>
      <c r="D1990" s="1" t="str">
        <f>Table5[[#This Row],[Column5]]&amp;" "&amp;Table5[[#This Row],[Column7]]&amp;" "</f>
        <v xml:space="preserve">Mr. Emmett </v>
      </c>
      <c r="G1990" t="s">
        <v>4355</v>
      </c>
      <c r="I1990" t="s">
        <v>5251</v>
      </c>
    </row>
    <row r="1991" spans="1:10" x14ac:dyDescent="0.2">
      <c r="A1991" s="1" t="s">
        <v>379</v>
      </c>
      <c r="B1991" s="1" t="s">
        <v>4090</v>
      </c>
      <c r="C1991" s="1" t="str">
        <f>B1991&amp;" "&amp;F1991</f>
        <v xml:space="preserve">Schoonover </v>
      </c>
      <c r="D1991" s="1" t="str">
        <f>Table5[[#This Row],[Column5]]&amp;" "&amp;Table5[[#This Row],[Column7]]&amp;" "</f>
        <v xml:space="preserve">Ms. Kate </v>
      </c>
      <c r="G1991" t="s">
        <v>4354</v>
      </c>
      <c r="I1991" t="s">
        <v>4442</v>
      </c>
    </row>
    <row r="1992" spans="1:10" x14ac:dyDescent="0.2">
      <c r="A1992" s="1" t="s">
        <v>378</v>
      </c>
      <c r="B1992" s="1" t="s">
        <v>4091</v>
      </c>
      <c r="C1992" s="1" t="str">
        <f>B1992&amp;" "&amp;F1992</f>
        <v xml:space="preserve">Hass </v>
      </c>
      <c r="D1992" s="1" t="str">
        <f>Table5[[#This Row],[Column5]]&amp;" "&amp;Table5[[#This Row],[Column7]]&amp;" "</f>
        <v xml:space="preserve">Mr. Christopher </v>
      </c>
      <c r="E1992" t="s">
        <v>4401</v>
      </c>
      <c r="G1992" t="s">
        <v>4355</v>
      </c>
      <c r="I1992" t="s">
        <v>4538</v>
      </c>
      <c r="J1992" t="s">
        <v>4401</v>
      </c>
    </row>
    <row r="1993" spans="1:10" x14ac:dyDescent="0.2">
      <c r="A1993" s="1" t="s">
        <v>377</v>
      </c>
      <c r="B1993" s="1" t="s">
        <v>4092</v>
      </c>
      <c r="C1993" s="1" t="str">
        <f>B1993&amp;" "&amp;F1993</f>
        <v xml:space="preserve">Cadotte </v>
      </c>
      <c r="D1993" s="1" t="str">
        <f>Table5[[#This Row],[Column5]]&amp;" "&amp;Table5[[#This Row],[Column7]]&amp;" "</f>
        <v xml:space="preserve">Mr. Christopher </v>
      </c>
      <c r="E1993" t="s">
        <v>4464</v>
      </c>
      <c r="G1993" t="s">
        <v>4355</v>
      </c>
      <c r="I1993" t="s">
        <v>4538</v>
      </c>
      <c r="J1993" t="s">
        <v>4464</v>
      </c>
    </row>
    <row r="1994" spans="1:10" x14ac:dyDescent="0.2">
      <c r="A1994" s="1" t="s">
        <v>376</v>
      </c>
      <c r="B1994" s="1" t="s">
        <v>4093</v>
      </c>
      <c r="C1994" s="1" t="str">
        <f>B1994&amp;" "&amp;F1994</f>
        <v xml:space="preserve">Cacciapaglia </v>
      </c>
      <c r="D1994" s="1" t="str">
        <f>Table5[[#This Row],[Column5]]&amp;" "&amp;Table5[[#This Row],[Column7]]&amp;" "</f>
        <v xml:space="preserve">Mr. Christopher </v>
      </c>
      <c r="E1994" t="s">
        <v>4410</v>
      </c>
      <c r="G1994" t="s">
        <v>4355</v>
      </c>
      <c r="I1994" t="s">
        <v>4538</v>
      </c>
      <c r="J1994" t="s">
        <v>4410</v>
      </c>
    </row>
    <row r="1995" spans="1:10" x14ac:dyDescent="0.2">
      <c r="A1995" s="1" t="s">
        <v>375</v>
      </c>
      <c r="B1995" s="1" t="s">
        <v>4094</v>
      </c>
      <c r="C1995" s="1" t="str">
        <f>B1995&amp;" "&amp;F1995</f>
        <v xml:space="preserve">Mininger </v>
      </c>
      <c r="D1995" s="1" t="str">
        <f>Table5[[#This Row],[Column5]]&amp;" "&amp;Table5[[#This Row],[Column7]]&amp;" "</f>
        <v xml:space="preserve">Mr. Norman </v>
      </c>
      <c r="E1995" t="s">
        <v>4405</v>
      </c>
      <c r="G1995" t="s">
        <v>4355</v>
      </c>
      <c r="I1995" t="s">
        <v>5252</v>
      </c>
      <c r="J1995" t="s">
        <v>4405</v>
      </c>
    </row>
    <row r="1996" spans="1:10" x14ac:dyDescent="0.2">
      <c r="A1996" s="1" t="s">
        <v>374</v>
      </c>
      <c r="B1996" s="1" t="s">
        <v>4095</v>
      </c>
      <c r="C1996" s="1" t="str">
        <f>B1996&amp;" "&amp;F1996</f>
        <v xml:space="preserve">Mayo </v>
      </c>
      <c r="D1996" s="1" t="str">
        <f>Table5[[#This Row],[Column5]]&amp;" "&amp;Table5[[#This Row],[Column7]]&amp;" "</f>
        <v xml:space="preserve">Ms. Susan </v>
      </c>
      <c r="G1996" t="s">
        <v>4354</v>
      </c>
      <c r="I1996" t="s">
        <v>5103</v>
      </c>
    </row>
    <row r="1997" spans="1:10" x14ac:dyDescent="0.2">
      <c r="A1997" s="1" t="s">
        <v>373</v>
      </c>
      <c r="B1997" s="1" t="s">
        <v>4096</v>
      </c>
      <c r="C1997" s="1" t="str">
        <f>B1997&amp;" "&amp;F1997</f>
        <v xml:space="preserve">Zicko </v>
      </c>
      <c r="D1997" s="1" t="str">
        <f>Table5[[#This Row],[Column5]]&amp;" "&amp;Table5[[#This Row],[Column7]]&amp;" "</f>
        <v xml:space="preserve">Ms. Tatyana </v>
      </c>
      <c r="E1997" t="s">
        <v>4449</v>
      </c>
      <c r="G1997" t="s">
        <v>4354</v>
      </c>
      <c r="I1997" t="s">
        <v>5253</v>
      </c>
      <c r="J1997" t="s">
        <v>4449</v>
      </c>
    </row>
    <row r="1998" spans="1:10" x14ac:dyDescent="0.2">
      <c r="A1998" s="1" t="s">
        <v>372</v>
      </c>
      <c r="B1998" s="1" t="s">
        <v>2751</v>
      </c>
      <c r="C1998" s="1" t="str">
        <f>B1998&amp;" "&amp;F1998</f>
        <v xml:space="preserve">Graham </v>
      </c>
      <c r="D1998" s="1" t="str">
        <f>Table5[[#This Row],[Column5]]&amp;" "&amp;Table5[[#This Row],[Column7]]&amp;" "</f>
        <v xml:space="preserve">Ms. Chrissy </v>
      </c>
      <c r="G1998" t="s">
        <v>4354</v>
      </c>
      <c r="I1998" t="s">
        <v>5254</v>
      </c>
    </row>
    <row r="1999" spans="1:10" x14ac:dyDescent="0.2">
      <c r="A1999" s="1" t="s">
        <v>371</v>
      </c>
      <c r="B1999" s="1" t="s">
        <v>2482</v>
      </c>
      <c r="C1999" s="1" t="str">
        <f>B1999&amp;" "&amp;F1999</f>
        <v xml:space="preserve">Boland </v>
      </c>
      <c r="D1999" s="1" t="str">
        <f>Table5[[#This Row],[Column5]]&amp;" "&amp;Table5[[#This Row],[Column7]]&amp;" "</f>
        <v xml:space="preserve">Ms. Carrie </v>
      </c>
      <c r="G1999" t="s">
        <v>4354</v>
      </c>
      <c r="I1999" t="s">
        <v>4570</v>
      </c>
    </row>
    <row r="2000" spans="1:10" x14ac:dyDescent="0.2">
      <c r="A2000" s="1" t="s">
        <v>370</v>
      </c>
      <c r="B2000" s="1" t="s">
        <v>4097</v>
      </c>
      <c r="C2000" s="1" t="str">
        <f>B2000&amp;" "&amp;F2000</f>
        <v xml:space="preserve">Cupp </v>
      </c>
      <c r="D2000" s="1" t="str">
        <f>Table5[[#This Row],[Column5]]&amp;" "&amp;Table5[[#This Row],[Column7]]&amp;" "</f>
        <v xml:space="preserve">Ms. Halle </v>
      </c>
      <c r="G2000" t="s">
        <v>4354</v>
      </c>
      <c r="I2000" t="s">
        <v>5255</v>
      </c>
    </row>
    <row r="2001" spans="1:10" x14ac:dyDescent="0.2">
      <c r="A2001" s="1" t="s">
        <v>369</v>
      </c>
      <c r="B2001" s="1" t="s">
        <v>2670</v>
      </c>
      <c r="C2001" s="1" t="str">
        <f>B2001&amp;" "&amp;F2001</f>
        <v xml:space="preserve">Shaw </v>
      </c>
      <c r="D2001" s="1" t="str">
        <f>Table5[[#This Row],[Column5]]&amp;" "&amp;Table5[[#This Row],[Column7]]&amp;" "</f>
        <v xml:space="preserve">Ms. Carolyn </v>
      </c>
      <c r="G2001" t="s">
        <v>4354</v>
      </c>
      <c r="I2001" t="s">
        <v>4687</v>
      </c>
    </row>
    <row r="2002" spans="1:10" x14ac:dyDescent="0.2">
      <c r="A2002" s="1" t="s">
        <v>368</v>
      </c>
      <c r="B2002" s="1" t="s">
        <v>4098</v>
      </c>
      <c r="C2002" s="1" t="str">
        <f>B2002&amp;" "&amp;F2002</f>
        <v xml:space="preserve">Klassen </v>
      </c>
      <c r="D2002" s="1" t="str">
        <f>Table5[[#This Row],[Column5]]&amp;" "&amp;Table5[[#This Row],[Column7]]&amp;" "</f>
        <v xml:space="preserve">Ms. Tara </v>
      </c>
      <c r="E2002" t="s">
        <v>4398</v>
      </c>
      <c r="G2002" t="s">
        <v>4354</v>
      </c>
      <c r="I2002" t="s">
        <v>4701</v>
      </c>
      <c r="J2002" t="s">
        <v>4398</v>
      </c>
    </row>
    <row r="2003" spans="1:10" x14ac:dyDescent="0.2">
      <c r="A2003" s="1" t="s">
        <v>367</v>
      </c>
      <c r="B2003" s="1" t="s">
        <v>4099</v>
      </c>
      <c r="C2003" s="1" t="str">
        <f>B2003&amp;" "&amp;F2003</f>
        <v xml:space="preserve">Musal </v>
      </c>
      <c r="D2003" s="1" t="str">
        <f>Table5[[#This Row],[Column5]]&amp;" "&amp;Table5[[#This Row],[Column7]]&amp;" "</f>
        <v xml:space="preserve">Mr. Rasim </v>
      </c>
      <c r="E2003" t="s">
        <v>4403</v>
      </c>
      <c r="G2003" t="s">
        <v>4355</v>
      </c>
      <c r="I2003" t="s">
        <v>5256</v>
      </c>
      <c r="J2003" t="s">
        <v>4403</v>
      </c>
    </row>
    <row r="2004" spans="1:10" x14ac:dyDescent="0.2">
      <c r="A2004" s="1" t="s">
        <v>366</v>
      </c>
      <c r="B2004" s="1" t="s">
        <v>4100</v>
      </c>
      <c r="C2004" s="1" t="str">
        <f>B2004&amp;" "&amp;F2004</f>
        <v xml:space="preserve">Kitayama </v>
      </c>
      <c r="D2004" s="1" t="str">
        <f>Table5[[#This Row],[Column5]]&amp;" "&amp;Table5[[#This Row],[Column7]]&amp;" "</f>
        <v xml:space="preserve">Ms. Dina </v>
      </c>
      <c r="G2004" t="s">
        <v>4354</v>
      </c>
      <c r="I2004" t="s">
        <v>5257</v>
      </c>
    </row>
    <row r="2005" spans="1:10" x14ac:dyDescent="0.2">
      <c r="A2005" s="1" t="s">
        <v>365</v>
      </c>
      <c r="B2005" s="1" t="s">
        <v>4101</v>
      </c>
      <c r="C2005" s="1" t="str">
        <f>B2005&amp;" "&amp;F2005</f>
        <v xml:space="preserve">Altman </v>
      </c>
      <c r="D2005" s="1" t="str">
        <f>Table5[[#This Row],[Column5]]&amp;" "&amp;Table5[[#This Row],[Column7]]&amp;" "</f>
        <v xml:space="preserve">Ms. Lisa </v>
      </c>
      <c r="G2005" t="s">
        <v>4354</v>
      </c>
      <c r="I2005" t="s">
        <v>4704</v>
      </c>
    </row>
    <row r="2006" spans="1:10" x14ac:dyDescent="0.2">
      <c r="A2006" s="1" t="s">
        <v>364</v>
      </c>
      <c r="B2006" s="1" t="s">
        <v>4102</v>
      </c>
      <c r="C2006" s="1" t="str">
        <f>B2006&amp;" "&amp;F2006</f>
        <v xml:space="preserve">Demchko </v>
      </c>
      <c r="D2006" s="1" t="str">
        <f>Table5[[#This Row],[Column5]]&amp;" "&amp;Table5[[#This Row],[Column7]]&amp;" "</f>
        <v xml:space="preserve">Ms. Caitrin </v>
      </c>
      <c r="G2006" t="s">
        <v>4354</v>
      </c>
      <c r="I2006" t="s">
        <v>5258</v>
      </c>
    </row>
    <row r="2007" spans="1:10" x14ac:dyDescent="0.2">
      <c r="A2007" s="1" t="s">
        <v>363</v>
      </c>
      <c r="B2007" s="1" t="s">
        <v>3547</v>
      </c>
      <c r="C2007" s="1" t="str">
        <f>B2007&amp;" "&amp;F2007</f>
        <v xml:space="preserve">Wild </v>
      </c>
      <c r="D2007" s="1" t="str">
        <f>Table5[[#This Row],[Column5]]&amp;" "&amp;Table5[[#This Row],[Column7]]&amp;" "</f>
        <v xml:space="preserve">Ms. Adriana </v>
      </c>
      <c r="E2007" t="s">
        <v>4486</v>
      </c>
      <c r="G2007" t="s">
        <v>4354</v>
      </c>
      <c r="I2007" t="s">
        <v>4788</v>
      </c>
      <c r="J2007" t="s">
        <v>4486</v>
      </c>
    </row>
    <row r="2008" spans="1:10" x14ac:dyDescent="0.2">
      <c r="A2008" s="1" t="s">
        <v>362</v>
      </c>
      <c r="B2008" s="1" t="s">
        <v>4103</v>
      </c>
      <c r="C2008" s="1" t="str">
        <f>B2008&amp;" "&amp;F2008</f>
        <v xml:space="preserve">Betts </v>
      </c>
      <c r="D2008" s="1" t="str">
        <f>Table5[[#This Row],[Column5]]&amp;" "&amp;Table5[[#This Row],[Column7]]&amp;" "</f>
        <v xml:space="preserve">Ms. Megan </v>
      </c>
      <c r="G2008" t="s">
        <v>4354</v>
      </c>
      <c r="I2008" t="s">
        <v>4428</v>
      </c>
    </row>
    <row r="2009" spans="1:10" x14ac:dyDescent="0.2">
      <c r="A2009" s="1" t="s">
        <v>361</v>
      </c>
      <c r="B2009" s="1" t="s">
        <v>2775</v>
      </c>
      <c r="C2009" s="1" t="str">
        <f>B2009&amp;" "&amp;F2009</f>
        <v xml:space="preserve">Martin </v>
      </c>
      <c r="D2009" s="1" t="str">
        <f>Table5[[#This Row],[Column5]]&amp;" "&amp;Table5[[#This Row],[Column7]]&amp;" "</f>
        <v xml:space="preserve">Mrs. Kristen </v>
      </c>
      <c r="E2009" t="s">
        <v>4403</v>
      </c>
      <c r="G2009" t="s">
        <v>4700</v>
      </c>
      <c r="I2009" t="s">
        <v>4738</v>
      </c>
      <c r="J2009" t="s">
        <v>4403</v>
      </c>
    </row>
    <row r="2010" spans="1:10" x14ac:dyDescent="0.2">
      <c r="A2010" s="1" t="s">
        <v>360</v>
      </c>
      <c r="B2010" s="1" t="s">
        <v>4104</v>
      </c>
      <c r="C2010" s="1" t="str">
        <f>B2010&amp;" "&amp;F2010</f>
        <v xml:space="preserve">Vandeventer </v>
      </c>
      <c r="D2010" s="1" t="str">
        <f>Table5[[#This Row],[Column5]]&amp;" "&amp;Table5[[#This Row],[Column7]]&amp;" "</f>
        <v xml:space="preserve">Ms. Alix </v>
      </c>
      <c r="G2010" t="s">
        <v>4354</v>
      </c>
      <c r="I2010" t="s">
        <v>5259</v>
      </c>
    </row>
    <row r="2011" spans="1:10" x14ac:dyDescent="0.2">
      <c r="A2011" s="1" t="s">
        <v>359</v>
      </c>
      <c r="B2011" s="1" t="s">
        <v>4105</v>
      </c>
      <c r="C2011" s="1" t="str">
        <f>B2011&amp;" "&amp;F2011</f>
        <v xml:space="preserve">Hirano </v>
      </c>
      <c r="D2011" s="1" t="str">
        <f>Table5[[#This Row],[Column5]]&amp;" "&amp;Table5[[#This Row],[Column7]]&amp;" "</f>
        <v xml:space="preserve">Mr. Kakushin </v>
      </c>
      <c r="G2011" t="s">
        <v>4355</v>
      </c>
      <c r="I2011" t="s">
        <v>5260</v>
      </c>
    </row>
    <row r="2012" spans="1:10" x14ac:dyDescent="0.2">
      <c r="A2012" s="1" t="s">
        <v>358</v>
      </c>
      <c r="B2012" s="1" t="s">
        <v>4106</v>
      </c>
      <c r="C2012" s="1" t="str">
        <f>B2012&amp;" "&amp;F2012</f>
        <v xml:space="preserve">Davi </v>
      </c>
      <c r="D2012" s="1" t="str">
        <f>Table5[[#This Row],[Column5]]&amp;" "&amp;Table5[[#This Row],[Column7]]&amp;" "</f>
        <v xml:space="preserve">Mr. Michael </v>
      </c>
      <c r="E2012" t="s">
        <v>4466</v>
      </c>
      <c r="G2012" t="s">
        <v>4355</v>
      </c>
      <c r="I2012" t="s">
        <v>4501</v>
      </c>
      <c r="J2012" t="s">
        <v>4466</v>
      </c>
    </row>
    <row r="2013" spans="1:10" x14ac:dyDescent="0.2">
      <c r="A2013" s="1" t="s">
        <v>357</v>
      </c>
      <c r="B2013" s="1" t="s">
        <v>4107</v>
      </c>
      <c r="C2013" s="1" t="str">
        <f>B2013&amp;" "&amp;F2013</f>
        <v xml:space="preserve">Sloan </v>
      </c>
      <c r="D2013" s="1" t="str">
        <f>Table5[[#This Row],[Column5]]&amp;" "&amp;Table5[[#This Row],[Column7]]&amp;" "</f>
        <v xml:space="preserve">Mr. Bradley </v>
      </c>
      <c r="G2013" t="s">
        <v>4355</v>
      </c>
      <c r="I2013" t="s">
        <v>4586</v>
      </c>
    </row>
    <row r="2014" spans="1:10" x14ac:dyDescent="0.2">
      <c r="A2014" s="1" t="s">
        <v>355</v>
      </c>
      <c r="B2014" s="1" t="s">
        <v>4108</v>
      </c>
      <c r="C2014" s="1" t="str">
        <f>B2014&amp;" "&amp;F2014</f>
        <v xml:space="preserve">Homich </v>
      </c>
      <c r="D2014" s="1" t="str">
        <f>Table5[[#This Row],[Column5]]&amp;" "&amp;Table5[[#This Row],[Column7]]&amp;" "</f>
        <v xml:space="preserve">Mr. Matt </v>
      </c>
      <c r="G2014" t="s">
        <v>4355</v>
      </c>
      <c r="I2014" t="s">
        <v>4544</v>
      </c>
    </row>
    <row r="2015" spans="1:10" x14ac:dyDescent="0.2">
      <c r="A2015" s="1" t="s">
        <v>354</v>
      </c>
      <c r="B2015" s="1" t="s">
        <v>3323</v>
      </c>
      <c r="C2015" s="1" t="str">
        <f>B2015&amp;" "&amp;F2015</f>
        <v xml:space="preserve">Bell </v>
      </c>
      <c r="D2015" s="1" t="str">
        <f>Table5[[#This Row],[Column5]]&amp;" "&amp;Table5[[#This Row],[Column7]]&amp;" "</f>
        <v xml:space="preserve">Ms. Amanda </v>
      </c>
      <c r="E2015" t="s">
        <v>4427</v>
      </c>
      <c r="G2015" t="s">
        <v>4354</v>
      </c>
      <c r="I2015" t="s">
        <v>4467</v>
      </c>
      <c r="J2015" t="s">
        <v>4427</v>
      </c>
    </row>
    <row r="2016" spans="1:10" x14ac:dyDescent="0.2">
      <c r="A2016" s="1" t="s">
        <v>353</v>
      </c>
      <c r="B2016" s="1" t="s">
        <v>4109</v>
      </c>
      <c r="C2016" s="1" t="str">
        <f>B2016&amp;" "&amp;F2016</f>
        <v xml:space="preserve">Kristjansson </v>
      </c>
      <c r="D2016" s="1" t="str">
        <f>Table5[[#This Row],[Column5]]&amp;" "&amp;Table5[[#This Row],[Column7]]&amp;" "</f>
        <v xml:space="preserve">Mr. Valur </v>
      </c>
      <c r="G2016" t="s">
        <v>4355</v>
      </c>
      <c r="I2016" t="s">
        <v>5261</v>
      </c>
    </row>
    <row r="2017" spans="1:11" x14ac:dyDescent="0.2">
      <c r="A2017" s="1" t="s">
        <v>352</v>
      </c>
      <c r="B2017" s="1" t="s">
        <v>4110</v>
      </c>
      <c r="C2017" s="1" t="str">
        <f>B2017&amp;" "&amp;F2017</f>
        <v xml:space="preserve">Pitman </v>
      </c>
      <c r="D2017" s="1" t="str">
        <f>Table5[[#This Row],[Column5]]&amp;" "&amp;Table5[[#This Row],[Column7]]&amp;" "</f>
        <v xml:space="preserve">Ms. Erica </v>
      </c>
      <c r="E2017" t="s">
        <v>4466</v>
      </c>
      <c r="G2017" t="s">
        <v>4354</v>
      </c>
      <c r="I2017" t="s">
        <v>4577</v>
      </c>
      <c r="J2017" t="s">
        <v>4466</v>
      </c>
    </row>
    <row r="2018" spans="1:11" x14ac:dyDescent="0.2">
      <c r="A2018" s="1" t="s">
        <v>351</v>
      </c>
      <c r="B2018" s="1" t="s">
        <v>4111</v>
      </c>
      <c r="C2018" s="1" t="str">
        <f>B2018&amp;" "&amp;F2018</f>
        <v xml:space="preserve">Curley </v>
      </c>
      <c r="D2018" s="1" t="str">
        <f>Table5[[#This Row],[Column5]]&amp;" "&amp;Table5[[#This Row],[Column7]]&amp;" "</f>
        <v xml:space="preserve">Mr. Stephen </v>
      </c>
      <c r="E2018" t="s">
        <v>4608</v>
      </c>
      <c r="G2018" t="s">
        <v>4355</v>
      </c>
      <c r="I2018" t="s">
        <v>4363</v>
      </c>
      <c r="J2018" t="s">
        <v>4608</v>
      </c>
    </row>
    <row r="2019" spans="1:11" x14ac:dyDescent="0.2">
      <c r="A2019" s="1" t="s">
        <v>350</v>
      </c>
      <c r="B2019" s="1" t="s">
        <v>4112</v>
      </c>
      <c r="C2019" s="1" t="str">
        <f>B2019&amp;" "&amp;F2019</f>
        <v xml:space="preserve">Zimmer </v>
      </c>
      <c r="D2019" s="1" t="str">
        <f>Table5[[#This Row],[Column5]]&amp;" "&amp;Table5[[#This Row],[Column7]]&amp;" "</f>
        <v xml:space="preserve">Ms. Lissa </v>
      </c>
      <c r="G2019" t="s">
        <v>4354</v>
      </c>
      <c r="I2019" t="s">
        <v>5262</v>
      </c>
    </row>
    <row r="2020" spans="1:11" x14ac:dyDescent="0.2">
      <c r="A2020" s="1" t="s">
        <v>349</v>
      </c>
      <c r="B2020" s="1" t="s">
        <v>4113</v>
      </c>
      <c r="C2020" s="1" t="str">
        <f>B2020&amp;" "&amp;F2020</f>
        <v xml:space="preserve">Granski </v>
      </c>
      <c r="D2020" s="1" t="str">
        <f>Table5[[#This Row],[Column5]]&amp;" "&amp;Table5[[#This Row],[Column7]]&amp;" "</f>
        <v xml:space="preserve">Ms. Megan </v>
      </c>
      <c r="G2020" t="s">
        <v>4354</v>
      </c>
      <c r="I2020" t="s">
        <v>4428</v>
      </c>
    </row>
    <row r="2021" spans="1:11" x14ac:dyDescent="0.2">
      <c r="A2021" s="1" t="s">
        <v>348</v>
      </c>
      <c r="B2021" s="1" t="s">
        <v>2449</v>
      </c>
      <c r="C2021" s="1" t="str">
        <f>B2021&amp;" "&amp;F2021</f>
        <v xml:space="preserve">Dunn </v>
      </c>
      <c r="D2021" s="1" t="str">
        <f>Table5[[#This Row],[Column5]]&amp;" "&amp;Table5[[#This Row],[Column7]]&amp;" "</f>
        <v xml:space="preserve">Ms. Alyson </v>
      </c>
      <c r="G2021" t="s">
        <v>4354</v>
      </c>
      <c r="I2021" t="s">
        <v>5263</v>
      </c>
    </row>
    <row r="2022" spans="1:11" x14ac:dyDescent="0.2">
      <c r="A2022" s="1" t="s">
        <v>347</v>
      </c>
      <c r="B2022" s="1" t="s">
        <v>4114</v>
      </c>
      <c r="C2022" s="1" t="str">
        <f>B2022&amp;" "&amp;F2022</f>
        <v xml:space="preserve">Regina </v>
      </c>
      <c r="D2022" s="1" t="str">
        <f>Table5[[#This Row],[Column5]]&amp;" "&amp;Table5[[#This Row],[Column7]]&amp;" "</f>
        <v xml:space="preserve">Mr. Chance </v>
      </c>
      <c r="E2022" t="s">
        <v>4416</v>
      </c>
      <c r="G2022" t="s">
        <v>4355</v>
      </c>
      <c r="I2022" t="s">
        <v>5264</v>
      </c>
      <c r="J2022" t="s">
        <v>4416</v>
      </c>
    </row>
    <row r="2023" spans="1:11" x14ac:dyDescent="0.2">
      <c r="A2023" s="1" t="s">
        <v>346</v>
      </c>
      <c r="B2023" s="1" t="s">
        <v>2607</v>
      </c>
      <c r="C2023" s="1" t="str">
        <f>B2023&amp;" "&amp;F2023</f>
        <v xml:space="preserve">O'Connor </v>
      </c>
      <c r="D2023" s="1" t="str">
        <f>Table5[[#This Row],[Column5]]&amp;" "&amp;Table5[[#This Row],[Column7]]&amp;" "</f>
        <v xml:space="preserve">Mr. Sean </v>
      </c>
      <c r="E2023" t="s">
        <v>4474</v>
      </c>
      <c r="G2023" t="s">
        <v>4355</v>
      </c>
      <c r="I2023" t="s">
        <v>4559</v>
      </c>
      <c r="J2023" t="s">
        <v>4474</v>
      </c>
    </row>
    <row r="2024" spans="1:11" x14ac:dyDescent="0.2">
      <c r="A2024" s="1" t="s">
        <v>345</v>
      </c>
      <c r="B2024" s="1" t="s">
        <v>4115</v>
      </c>
      <c r="C2024" s="1" t="str">
        <f>B2024&amp;" "&amp;F2024</f>
        <v xml:space="preserve">Howe </v>
      </c>
      <c r="D2024" s="1" t="str">
        <f>Table5[[#This Row],[Column5]]&amp;" "&amp;Table5[[#This Row],[Column7]]&amp;" "</f>
        <v xml:space="preserve">Ms. Therese </v>
      </c>
      <c r="G2024" t="s">
        <v>4354</v>
      </c>
      <c r="I2024" t="s">
        <v>5265</v>
      </c>
    </row>
    <row r="2025" spans="1:11" x14ac:dyDescent="0.2">
      <c r="A2025" s="1" t="s">
        <v>344</v>
      </c>
      <c r="B2025" s="1" t="s">
        <v>4116</v>
      </c>
      <c r="C2025" s="1" t="str">
        <f>B2025&amp;" "&amp;F2025</f>
        <v xml:space="preserve">Atwater </v>
      </c>
      <c r="D2025" s="1" t="str">
        <f>Table5[[#This Row],[Column5]]&amp;" "&amp;Table5[[#This Row],[Column7]]&amp;" "</f>
        <v xml:space="preserve">Mr. Beau </v>
      </c>
      <c r="G2025" t="s">
        <v>4355</v>
      </c>
      <c r="I2025" t="s">
        <v>5266</v>
      </c>
    </row>
    <row r="2026" spans="1:11" x14ac:dyDescent="0.2">
      <c r="A2026" s="1" t="s">
        <v>343</v>
      </c>
      <c r="B2026" s="1" t="s">
        <v>4117</v>
      </c>
      <c r="C2026" s="1" t="str">
        <f>B2026&amp;" "&amp;F2026</f>
        <v xml:space="preserve">Gurganus </v>
      </c>
      <c r="D2026" s="1" t="str">
        <f>Table5[[#This Row],[Column5]]&amp;" "&amp;Table5[[#This Row],[Column7]]&amp;" "</f>
        <v xml:space="preserve">Ms. Kelsey </v>
      </c>
      <c r="E2026" t="s">
        <v>4403</v>
      </c>
      <c r="G2026" t="s">
        <v>4354</v>
      </c>
      <c r="I2026" t="s">
        <v>4359</v>
      </c>
      <c r="J2026" t="s">
        <v>4403</v>
      </c>
    </row>
    <row r="2027" spans="1:11" x14ac:dyDescent="0.2">
      <c r="A2027" s="1" t="s">
        <v>342</v>
      </c>
      <c r="B2027" s="1" t="s">
        <v>4118</v>
      </c>
      <c r="C2027" s="1" t="str">
        <f>B2027&amp;" "&amp;F2027</f>
        <v xml:space="preserve">Holden </v>
      </c>
      <c r="D2027" s="1" t="str">
        <f>Table5[[#This Row],[Column5]]&amp;" "&amp;Table5[[#This Row],[Column7]]&amp;" "</f>
        <v xml:space="preserve">Ms. Gretchen </v>
      </c>
      <c r="G2027" t="s">
        <v>4354</v>
      </c>
      <c r="I2027" t="s">
        <v>5026</v>
      </c>
    </row>
    <row r="2028" spans="1:11" x14ac:dyDescent="0.2">
      <c r="A2028" s="1" t="s">
        <v>341</v>
      </c>
      <c r="B2028" s="1" t="s">
        <v>4119</v>
      </c>
      <c r="C2028" s="1" t="str">
        <f>B2028&amp;" "&amp;F2028</f>
        <v xml:space="preserve">Parton </v>
      </c>
      <c r="D2028" s="1" t="str">
        <f>Table5[[#This Row],[Column5]]&amp;" "&amp;Table5[[#This Row],[Column7]]&amp;" "</f>
        <v xml:space="preserve">Mr. Nicholas </v>
      </c>
      <c r="E2028" t="s">
        <v>4542</v>
      </c>
      <c r="G2028" t="s">
        <v>4355</v>
      </c>
      <c r="I2028" t="s">
        <v>4452</v>
      </c>
      <c r="J2028" t="s">
        <v>4542</v>
      </c>
    </row>
    <row r="2029" spans="1:11" x14ac:dyDescent="0.2">
      <c r="A2029" s="1" t="s">
        <v>340</v>
      </c>
      <c r="B2029" s="1" t="s">
        <v>3777</v>
      </c>
      <c r="C2029" s="1" t="str">
        <f>B2029&amp;" "&amp;F2029</f>
        <v xml:space="preserve">Downs </v>
      </c>
      <c r="D2029" s="1" t="str">
        <f>Table5[[#This Row],[Column5]]&amp;" "&amp;Table5[[#This Row],[Column7]]&amp;" "</f>
        <v xml:space="preserve">Ms. Deborah </v>
      </c>
      <c r="G2029" t="s">
        <v>4354</v>
      </c>
      <c r="I2029" t="s">
        <v>5267</v>
      </c>
    </row>
    <row r="2030" spans="1:11" x14ac:dyDescent="0.2">
      <c r="A2030" s="1" t="s">
        <v>339</v>
      </c>
      <c r="B2030" s="1" t="s">
        <v>4120</v>
      </c>
      <c r="C2030" s="1" t="str">
        <f>B2030&amp;" "&amp;F2030</f>
        <v xml:space="preserve">Dent </v>
      </c>
      <c r="D2030" s="1" t="str">
        <f>Table5[[#This Row],[Column5]]&amp;" "&amp;Table5[[#This Row],[Column7]]&amp;" "</f>
        <v xml:space="preserve">Mr. Chuck </v>
      </c>
      <c r="E2030" t="s">
        <v>4393</v>
      </c>
      <c r="G2030" t="s">
        <v>4355</v>
      </c>
      <c r="I2030" t="s">
        <v>5268</v>
      </c>
      <c r="J2030" t="s">
        <v>4393</v>
      </c>
      <c r="K2030" t="s">
        <v>4806</v>
      </c>
    </row>
    <row r="2031" spans="1:11" x14ac:dyDescent="0.2">
      <c r="A2031" s="1" t="s">
        <v>338</v>
      </c>
      <c r="B2031" s="1" t="s">
        <v>4121</v>
      </c>
      <c r="C2031" s="1" t="str">
        <f>B2031&amp;" "&amp;F2031</f>
        <v xml:space="preserve">Ranti </v>
      </c>
      <c r="D2031" s="1" t="str">
        <f>Table5[[#This Row],[Column5]]&amp;" "&amp;Table5[[#This Row],[Column7]]&amp;" "</f>
        <v xml:space="preserve">Mr. Daniel </v>
      </c>
      <c r="G2031" t="s">
        <v>4355</v>
      </c>
      <c r="I2031" t="s">
        <v>4429</v>
      </c>
    </row>
    <row r="2032" spans="1:11" x14ac:dyDescent="0.2">
      <c r="A2032" s="1" t="s">
        <v>337</v>
      </c>
      <c r="B2032" s="1" t="s">
        <v>4122</v>
      </c>
      <c r="C2032" s="1" t="str">
        <f>B2032&amp;" "&amp;F2032</f>
        <v xml:space="preserve">Ishaq </v>
      </c>
      <c r="D2032" s="1" t="str">
        <f>Table5[[#This Row],[Column5]]&amp;" "&amp;Table5[[#This Row],[Column7]]&amp;" "</f>
        <v xml:space="preserve">Ms. Amany </v>
      </c>
      <c r="G2032" t="s">
        <v>4354</v>
      </c>
      <c r="I2032" t="s">
        <v>5269</v>
      </c>
    </row>
    <row r="2033" spans="1:10" x14ac:dyDescent="0.2">
      <c r="A2033" s="1" t="s">
        <v>336</v>
      </c>
      <c r="B2033" s="1" t="s">
        <v>4123</v>
      </c>
      <c r="C2033" s="1" t="str">
        <f>B2033&amp;" "&amp;F2033</f>
        <v xml:space="preserve">Wiles </v>
      </c>
      <c r="D2033" s="1" t="str">
        <f>Table5[[#This Row],[Column5]]&amp;" "&amp;Table5[[#This Row],[Column7]]&amp;" "</f>
        <v xml:space="preserve">Ms. Kipling </v>
      </c>
      <c r="G2033" t="s">
        <v>4354</v>
      </c>
      <c r="I2033" t="s">
        <v>5270</v>
      </c>
    </row>
    <row r="2034" spans="1:10" x14ac:dyDescent="0.2">
      <c r="A2034" s="1" t="s">
        <v>335</v>
      </c>
      <c r="B2034" s="1" t="s">
        <v>3059</v>
      </c>
      <c r="C2034" s="1" t="str">
        <f>B2034&amp;" "&amp;F2034</f>
        <v xml:space="preserve">Roberts </v>
      </c>
      <c r="D2034" s="1" t="str">
        <f>Table5[[#This Row],[Column5]]&amp;" "&amp;Table5[[#This Row],[Column7]]&amp;" "</f>
        <v xml:space="preserve">Mr. Duncan </v>
      </c>
      <c r="G2034" t="s">
        <v>4355</v>
      </c>
      <c r="I2034" t="s">
        <v>3105</v>
      </c>
    </row>
    <row r="2035" spans="1:10" x14ac:dyDescent="0.2">
      <c r="A2035" s="1" t="s">
        <v>334</v>
      </c>
      <c r="B2035" s="1" t="s">
        <v>4124</v>
      </c>
      <c r="C2035" s="1" t="str">
        <f>B2035&amp;" "&amp;F2035</f>
        <v xml:space="preserve">Serafini </v>
      </c>
      <c r="D2035" s="1" t="str">
        <f>Table5[[#This Row],[Column5]]&amp;" "&amp;Table5[[#This Row],[Column7]]&amp;" "</f>
        <v xml:space="preserve">Mr. Louis </v>
      </c>
      <c r="E2035" t="s">
        <v>4427</v>
      </c>
      <c r="G2035" t="s">
        <v>4355</v>
      </c>
      <c r="I2035" t="s">
        <v>4705</v>
      </c>
      <c r="J2035" t="s">
        <v>4427</v>
      </c>
    </row>
    <row r="2036" spans="1:10" x14ac:dyDescent="0.2">
      <c r="A2036" s="1" t="s">
        <v>333</v>
      </c>
      <c r="B2036" s="1" t="s">
        <v>4125</v>
      </c>
      <c r="C2036" s="1" t="str">
        <f>B2036&amp;" "&amp;F2036</f>
        <v xml:space="preserve">Button </v>
      </c>
      <c r="D2036" s="1" t="str">
        <f>Table5[[#This Row],[Column5]]&amp;" "&amp;Table5[[#This Row],[Column7]]&amp;" "</f>
        <v xml:space="preserve">Mr. Daniel </v>
      </c>
      <c r="E2036" t="s">
        <v>4466</v>
      </c>
      <c r="G2036" t="s">
        <v>4355</v>
      </c>
      <c r="I2036" t="s">
        <v>4429</v>
      </c>
      <c r="J2036" t="s">
        <v>4466</v>
      </c>
    </row>
    <row r="2037" spans="1:10" x14ac:dyDescent="0.2">
      <c r="A2037" s="1" t="s">
        <v>332</v>
      </c>
      <c r="B2037" s="1" t="s">
        <v>4126</v>
      </c>
      <c r="C2037" s="1" t="str">
        <f>B2037&amp;" "&amp;F2037</f>
        <v xml:space="preserve">Gaal </v>
      </c>
      <c r="D2037" s="1" t="str">
        <f>Table5[[#This Row],[Column5]]&amp;" "&amp;Table5[[#This Row],[Column7]]&amp;" "</f>
        <v xml:space="preserve">Ms. Ildiko </v>
      </c>
      <c r="E2037" t="s">
        <v>4375</v>
      </c>
      <c r="G2037" t="s">
        <v>4354</v>
      </c>
      <c r="I2037" t="s">
        <v>5271</v>
      </c>
      <c r="J2037" t="s">
        <v>4375</v>
      </c>
    </row>
    <row r="2038" spans="1:10" x14ac:dyDescent="0.2">
      <c r="A2038" s="1" t="s">
        <v>331</v>
      </c>
      <c r="B2038" s="1" t="s">
        <v>4127</v>
      </c>
      <c r="C2038" s="1" t="str">
        <f>B2038&amp;" "&amp;F2038</f>
        <v xml:space="preserve">Liptak </v>
      </c>
      <c r="D2038" s="1" t="str">
        <f>Table5[[#This Row],[Column5]]&amp;" "&amp;Table5[[#This Row],[Column7]]&amp;" "</f>
        <v xml:space="preserve">Ms. Melinda </v>
      </c>
      <c r="E2038" t="s">
        <v>4542</v>
      </c>
      <c r="G2038" t="s">
        <v>4354</v>
      </c>
      <c r="I2038" t="s">
        <v>5272</v>
      </c>
      <c r="J2038" t="s">
        <v>4542</v>
      </c>
    </row>
    <row r="2039" spans="1:10" x14ac:dyDescent="0.2">
      <c r="A2039" s="1" t="s">
        <v>330</v>
      </c>
      <c r="B2039" s="1" t="s">
        <v>4128</v>
      </c>
      <c r="C2039" s="1" t="str">
        <f>B2039&amp;" "&amp;F2039</f>
        <v xml:space="preserve">Kellam </v>
      </c>
      <c r="D2039" s="1" t="str">
        <f>Table5[[#This Row],[Column5]]&amp;" "&amp;Table5[[#This Row],[Column7]]&amp;" "</f>
        <v xml:space="preserve">Ms. Ashley </v>
      </c>
      <c r="E2039" t="s">
        <v>4403</v>
      </c>
      <c r="G2039" t="s">
        <v>4354</v>
      </c>
      <c r="I2039" t="s">
        <v>2677</v>
      </c>
      <c r="J2039" t="s">
        <v>4403</v>
      </c>
    </row>
    <row r="2040" spans="1:10" x14ac:dyDescent="0.2">
      <c r="A2040" s="1" t="s">
        <v>329</v>
      </c>
      <c r="B2040" s="1" t="s">
        <v>4129</v>
      </c>
      <c r="C2040" s="1" t="str">
        <f>B2040&amp;" "&amp;F2040</f>
        <v xml:space="preserve">Gordon </v>
      </c>
      <c r="D2040" s="1" t="str">
        <f>Table5[[#This Row],[Column5]]&amp;" "&amp;Table5[[#This Row],[Column7]]&amp;" "</f>
        <v xml:space="preserve">Ms. Stephanie </v>
      </c>
      <c r="G2040" t="s">
        <v>4354</v>
      </c>
      <c r="I2040" t="s">
        <v>4392</v>
      </c>
    </row>
    <row r="2041" spans="1:10" x14ac:dyDescent="0.2">
      <c r="A2041" s="1" t="s">
        <v>328</v>
      </c>
      <c r="B2041" s="1" t="s">
        <v>2452</v>
      </c>
      <c r="C2041" s="1" t="str">
        <f>B2041&amp;" "&amp;F2041</f>
        <v xml:space="preserve">Hyland </v>
      </c>
      <c r="D2041" s="1" t="str">
        <f>Table5[[#This Row],[Column5]]&amp;" "&amp;Table5[[#This Row],[Column7]]&amp;" "</f>
        <v xml:space="preserve">Mr. Sean </v>
      </c>
      <c r="E2041" t="s">
        <v>4464</v>
      </c>
      <c r="G2041" t="s">
        <v>4355</v>
      </c>
      <c r="I2041" t="s">
        <v>4559</v>
      </c>
      <c r="J2041" t="s">
        <v>4464</v>
      </c>
    </row>
    <row r="2042" spans="1:10" x14ac:dyDescent="0.2">
      <c r="A2042" s="1" t="s">
        <v>327</v>
      </c>
      <c r="B2042" s="1" t="s">
        <v>4130</v>
      </c>
      <c r="C2042" s="1" t="str">
        <f>B2042&amp;" "&amp;F2042</f>
        <v xml:space="preserve">Wagoner </v>
      </c>
      <c r="D2042" s="1" t="str">
        <f>Table5[[#This Row],[Column5]]&amp;" "&amp;Table5[[#This Row],[Column7]]&amp;" "</f>
        <v xml:space="preserve">Ms. Emily </v>
      </c>
      <c r="E2042" t="s">
        <v>4731</v>
      </c>
      <c r="G2042" t="s">
        <v>4354</v>
      </c>
      <c r="I2042" t="s">
        <v>4465</v>
      </c>
      <c r="J2042" t="s">
        <v>4731</v>
      </c>
    </row>
    <row r="2043" spans="1:10" x14ac:dyDescent="0.2">
      <c r="A2043" s="1" t="s">
        <v>326</v>
      </c>
      <c r="B2043" s="1" t="s">
        <v>3215</v>
      </c>
      <c r="C2043" s="1" t="str">
        <f>B2043&amp;" "&amp;F2043</f>
        <v xml:space="preserve">Thomas </v>
      </c>
      <c r="D2043" s="1" t="str">
        <f>Table5[[#This Row],[Column5]]&amp;" "&amp;Table5[[#This Row],[Column7]]&amp;" "</f>
        <v xml:space="preserve">Mr. Malcolm </v>
      </c>
      <c r="G2043" t="s">
        <v>4355</v>
      </c>
      <c r="I2043" t="s">
        <v>4697</v>
      </c>
    </row>
    <row r="2044" spans="1:10" x14ac:dyDescent="0.2">
      <c r="A2044" s="1" t="s">
        <v>325</v>
      </c>
      <c r="B2044" s="1" t="s">
        <v>4131</v>
      </c>
      <c r="C2044" s="1" t="str">
        <f>B2044&amp;" "&amp;F2044</f>
        <v xml:space="preserve">Goffi </v>
      </c>
      <c r="D2044" s="1" t="str">
        <f>Table5[[#This Row],[Column5]]&amp;" "&amp;Table5[[#This Row],[Column7]]&amp;" "</f>
        <v xml:space="preserve">Mr. Danilo </v>
      </c>
      <c r="G2044" t="s">
        <v>4355</v>
      </c>
      <c r="I2044" t="s">
        <v>5273</v>
      </c>
    </row>
    <row r="2045" spans="1:10" x14ac:dyDescent="0.2">
      <c r="A2045" s="1" t="s">
        <v>324</v>
      </c>
      <c r="B2045" s="1" t="s">
        <v>4132</v>
      </c>
      <c r="C2045" s="1" t="str">
        <f>B2045&amp;" "&amp;F2045</f>
        <v xml:space="preserve">Salovaara </v>
      </c>
      <c r="D2045" s="1" t="str">
        <f>Table5[[#This Row],[Column5]]&amp;" "&amp;Table5[[#This Row],[Column7]]&amp;" "</f>
        <v xml:space="preserve">Mr. Mikko </v>
      </c>
      <c r="G2045" t="s">
        <v>4355</v>
      </c>
      <c r="I2045" t="s">
        <v>5274</v>
      </c>
    </row>
    <row r="2046" spans="1:10" x14ac:dyDescent="0.2">
      <c r="A2046" s="1" t="s">
        <v>323</v>
      </c>
      <c r="B2046" s="1" t="s">
        <v>4133</v>
      </c>
      <c r="C2046" s="1" t="str">
        <f>B2046&amp;" "&amp;F2046</f>
        <v xml:space="preserve">Reid </v>
      </c>
      <c r="D2046" s="1" t="str">
        <f>Table5[[#This Row],[Column5]]&amp;" "&amp;Table5[[#This Row],[Column7]]&amp;" "</f>
        <v xml:space="preserve">Ms. Paula </v>
      </c>
      <c r="E2046" t="s">
        <v>4427</v>
      </c>
      <c r="G2046" t="s">
        <v>4354</v>
      </c>
      <c r="I2046" t="s">
        <v>5125</v>
      </c>
      <c r="J2046" t="s">
        <v>4427</v>
      </c>
    </row>
    <row r="2047" spans="1:10" x14ac:dyDescent="0.2">
      <c r="A2047" s="1" t="s">
        <v>322</v>
      </c>
      <c r="B2047" s="1" t="s">
        <v>4134</v>
      </c>
      <c r="C2047" s="1" t="str">
        <f>B2047&amp;" "&amp;F2047</f>
        <v xml:space="preserve">Allan </v>
      </c>
      <c r="D2047" s="1" t="str">
        <f>Table5[[#This Row],[Column5]]&amp;" "&amp;Table5[[#This Row],[Column7]]&amp;" "</f>
        <v xml:space="preserve">Ms. Kirsten </v>
      </c>
      <c r="E2047" t="s">
        <v>4366</v>
      </c>
      <c r="G2047" t="s">
        <v>4354</v>
      </c>
      <c r="I2047" t="s">
        <v>5275</v>
      </c>
      <c r="J2047" t="s">
        <v>4366</v>
      </c>
    </row>
    <row r="2048" spans="1:10" x14ac:dyDescent="0.2">
      <c r="A2048" s="1" t="s">
        <v>321</v>
      </c>
      <c r="B2048" s="1" t="s">
        <v>4135</v>
      </c>
      <c r="C2048" s="1" t="str">
        <f>B2048&amp;" "&amp;F2048</f>
        <v xml:space="preserve">McLaughlin </v>
      </c>
      <c r="D2048" s="1" t="str">
        <f>Table5[[#This Row],[Column5]]&amp;" "&amp;Table5[[#This Row],[Column7]]&amp;" "</f>
        <v xml:space="preserve">Ms. Christy </v>
      </c>
      <c r="G2048" t="s">
        <v>4354</v>
      </c>
      <c r="I2048" t="s">
        <v>5276</v>
      </c>
    </row>
    <row r="2049" spans="1:10" x14ac:dyDescent="0.2">
      <c r="A2049" s="1" t="s">
        <v>320</v>
      </c>
      <c r="B2049" s="1" t="s">
        <v>2456</v>
      </c>
      <c r="C2049" s="1" t="str">
        <f>B2049&amp;" "&amp;F2049</f>
        <v xml:space="preserve">Lee </v>
      </c>
      <c r="D2049" s="1" t="str">
        <f>Table5[[#This Row],[Column5]]&amp;" "&amp;Table5[[#This Row],[Column7]]&amp;" "</f>
        <v xml:space="preserve">Ms. Jennifer </v>
      </c>
      <c r="G2049" t="s">
        <v>4354</v>
      </c>
      <c r="I2049" t="s">
        <v>4377</v>
      </c>
    </row>
    <row r="2050" spans="1:10" x14ac:dyDescent="0.2">
      <c r="A2050" s="1" t="s">
        <v>319</v>
      </c>
      <c r="B2050" s="1" t="s">
        <v>4136</v>
      </c>
      <c r="C2050" s="1" t="str">
        <f>B2050&amp;" "&amp;F2050</f>
        <v xml:space="preserve">Tang </v>
      </c>
      <c r="D2050" s="1" t="str">
        <f>Table5[[#This Row],[Column5]]&amp;" "&amp;Table5[[#This Row],[Column7]]&amp;" "</f>
        <v xml:space="preserve">Ms. Jingjing </v>
      </c>
      <c r="G2050" t="s">
        <v>4354</v>
      </c>
      <c r="I2050" t="s">
        <v>5277</v>
      </c>
    </row>
    <row r="2051" spans="1:10" x14ac:dyDescent="0.2">
      <c r="A2051" s="1" t="s">
        <v>318</v>
      </c>
      <c r="B2051" s="1" t="s">
        <v>3405</v>
      </c>
      <c r="C2051" s="1" t="str">
        <f>B2051&amp;" "&amp;F2051</f>
        <v xml:space="preserve">Kennedy </v>
      </c>
      <c r="D2051" s="1" t="str">
        <f>Table5[[#This Row],[Column5]]&amp;" "&amp;Table5[[#This Row],[Column7]]&amp;" "</f>
        <v xml:space="preserve">Mr. Morgan </v>
      </c>
      <c r="G2051" t="s">
        <v>4355</v>
      </c>
      <c r="I2051" t="s">
        <v>3679</v>
      </c>
    </row>
    <row r="2052" spans="1:10" x14ac:dyDescent="0.2">
      <c r="A2052" s="1" t="s">
        <v>317</v>
      </c>
      <c r="B2052" s="1" t="s">
        <v>3713</v>
      </c>
      <c r="C2052" s="1" t="str">
        <f>B2052&amp;" "&amp;F2052</f>
        <v xml:space="preserve">Condon </v>
      </c>
      <c r="D2052" s="1" t="str">
        <f>Table5[[#This Row],[Column5]]&amp;" "&amp;Table5[[#This Row],[Column7]]&amp;" "</f>
        <v xml:space="preserve">Mr. Patrick </v>
      </c>
      <c r="E2052" t="s">
        <v>4395</v>
      </c>
      <c r="G2052" t="s">
        <v>4355</v>
      </c>
      <c r="I2052" t="s">
        <v>3501</v>
      </c>
      <c r="J2052" t="s">
        <v>4395</v>
      </c>
    </row>
    <row r="2053" spans="1:10" x14ac:dyDescent="0.2">
      <c r="A2053" s="1" t="s">
        <v>316</v>
      </c>
      <c r="B2053" s="1" t="s">
        <v>4137</v>
      </c>
      <c r="C2053" s="1" t="str">
        <f>B2053&amp;" "&amp;F2053</f>
        <v xml:space="preserve">Chepkwony </v>
      </c>
      <c r="D2053" s="1" t="str">
        <f>Table5[[#This Row],[Column5]]&amp;" "&amp;Table5[[#This Row],[Column7]]&amp;" "</f>
        <v xml:space="preserve">Mr. Frankline </v>
      </c>
      <c r="G2053" t="s">
        <v>4355</v>
      </c>
      <c r="I2053" t="s">
        <v>5278</v>
      </c>
    </row>
    <row r="2054" spans="1:10" x14ac:dyDescent="0.2">
      <c r="A2054" s="1" t="s">
        <v>315</v>
      </c>
      <c r="B2054" s="1" t="s">
        <v>3016</v>
      </c>
      <c r="C2054" s="1" t="str">
        <f>B2054&amp;" "&amp;F2054</f>
        <v xml:space="preserve">Rodriguez </v>
      </c>
      <c r="D2054" s="1" t="str">
        <f>Table5[[#This Row],[Column5]]&amp;" "&amp;Table5[[#This Row],[Column7]]&amp;" "</f>
        <v xml:space="preserve">Ms. Laura </v>
      </c>
      <c r="E2054" t="s">
        <v>4425</v>
      </c>
      <c r="G2054" t="s">
        <v>4354</v>
      </c>
      <c r="I2054" t="s">
        <v>4720</v>
      </c>
      <c r="J2054" t="s">
        <v>4425</v>
      </c>
    </row>
    <row r="2055" spans="1:10" x14ac:dyDescent="0.2">
      <c r="A2055" s="1" t="s">
        <v>314</v>
      </c>
      <c r="B2055" s="1" t="s">
        <v>4138</v>
      </c>
      <c r="C2055" s="1" t="str">
        <f>B2055&amp;" "&amp;F2055</f>
        <v xml:space="preserve">Szynkarczuk </v>
      </c>
      <c r="D2055" s="1" t="str">
        <f>Table5[[#This Row],[Column5]]&amp;" "&amp;Table5[[#This Row],[Column7]]&amp;" "</f>
        <v xml:space="preserve">Ms. Natalia </v>
      </c>
      <c r="G2055" t="s">
        <v>4354</v>
      </c>
      <c r="I2055" t="s">
        <v>5279</v>
      </c>
    </row>
    <row r="2056" spans="1:10" x14ac:dyDescent="0.2">
      <c r="A2056" s="1" t="s">
        <v>313</v>
      </c>
      <c r="B2056" s="1" t="s">
        <v>4139</v>
      </c>
      <c r="C2056" s="1" t="str">
        <f>B2056&amp;" "&amp;F2056</f>
        <v xml:space="preserve">Brill </v>
      </c>
      <c r="D2056" s="1" t="str">
        <f>Table5[[#This Row],[Column5]]&amp;" "&amp;Table5[[#This Row],[Column7]]&amp;" "</f>
        <v xml:space="preserve">Ms. Jennifer </v>
      </c>
      <c r="E2056" t="s">
        <v>4401</v>
      </c>
      <c r="G2056" t="s">
        <v>4354</v>
      </c>
      <c r="I2056" t="s">
        <v>4377</v>
      </c>
      <c r="J2056" t="s">
        <v>4401</v>
      </c>
    </row>
    <row r="2057" spans="1:10" x14ac:dyDescent="0.2">
      <c r="A2057" s="1" t="s">
        <v>312</v>
      </c>
      <c r="B2057" s="1" t="s">
        <v>2845</v>
      </c>
      <c r="C2057" s="1" t="str">
        <f>B2057&amp;" "&amp;F2057</f>
        <v xml:space="preserve">Adams </v>
      </c>
      <c r="D2057" s="1" t="str">
        <f>Table5[[#This Row],[Column5]]&amp;" "&amp;Table5[[#This Row],[Column7]]&amp;" "</f>
        <v xml:space="preserve">Ms. Brooke </v>
      </c>
      <c r="G2057" t="s">
        <v>4354</v>
      </c>
      <c r="I2057" t="s">
        <v>4365</v>
      </c>
    </row>
    <row r="2058" spans="1:10" x14ac:dyDescent="0.2">
      <c r="A2058" s="1" t="s">
        <v>311</v>
      </c>
      <c r="B2058" s="1" t="s">
        <v>4140</v>
      </c>
      <c r="C2058" s="1" t="str">
        <f>B2058&amp;" "&amp;F2058</f>
        <v xml:space="preserve">Nunn </v>
      </c>
      <c r="D2058" s="1" t="str">
        <f>Table5[[#This Row],[Column5]]&amp;" "&amp;Table5[[#This Row],[Column7]]&amp;" "</f>
        <v xml:space="preserve">Mr. Jeremy </v>
      </c>
      <c r="E2058" t="s">
        <v>4403</v>
      </c>
      <c r="G2058" t="s">
        <v>4355</v>
      </c>
      <c r="I2058" t="s">
        <v>4556</v>
      </c>
      <c r="J2058" t="s">
        <v>4403</v>
      </c>
    </row>
    <row r="2059" spans="1:10" x14ac:dyDescent="0.2">
      <c r="A2059" s="1" t="s">
        <v>310</v>
      </c>
      <c r="B2059" s="1" t="s">
        <v>4141</v>
      </c>
      <c r="C2059" s="1" t="str">
        <f>B2059&amp;" "&amp;F2059</f>
        <v xml:space="preserve">Blair </v>
      </c>
      <c r="D2059" s="1" t="str">
        <f>Table5[[#This Row],[Column5]]&amp;" "&amp;Table5[[#This Row],[Column7]]&amp;" "</f>
        <v xml:space="preserve">Ms. Megan </v>
      </c>
      <c r="E2059" t="s">
        <v>4401</v>
      </c>
      <c r="G2059" t="s">
        <v>4354</v>
      </c>
      <c r="I2059" t="s">
        <v>4428</v>
      </c>
      <c r="J2059" t="s">
        <v>4401</v>
      </c>
    </row>
    <row r="2060" spans="1:10" x14ac:dyDescent="0.2">
      <c r="A2060" s="1" t="s">
        <v>309</v>
      </c>
      <c r="B2060" s="1" t="s">
        <v>4142</v>
      </c>
      <c r="C2060" s="1" t="str">
        <f>B2060&amp;" "&amp;F2060</f>
        <v xml:space="preserve">Sharkey </v>
      </c>
      <c r="D2060" s="1" t="str">
        <f>Table5[[#This Row],[Column5]]&amp;" "&amp;Table5[[#This Row],[Column7]]&amp;" "</f>
        <v xml:space="preserve">Mr. Bryan </v>
      </c>
      <c r="G2060" t="s">
        <v>4355</v>
      </c>
      <c r="I2060" t="s">
        <v>4599</v>
      </c>
    </row>
    <row r="2061" spans="1:10" x14ac:dyDescent="0.2">
      <c r="A2061" s="1" t="s">
        <v>308</v>
      </c>
      <c r="B2061" s="1" t="s">
        <v>4143</v>
      </c>
      <c r="C2061" s="1" t="str">
        <f>B2061&amp;" "&amp;F2061</f>
        <v xml:space="preserve">Scalard </v>
      </c>
      <c r="D2061" s="1" t="str">
        <f>Table5[[#This Row],[Column5]]&amp;" "&amp;Table5[[#This Row],[Column7]]&amp;" "</f>
        <v xml:space="preserve">Ms. Marny </v>
      </c>
      <c r="G2061" t="s">
        <v>4354</v>
      </c>
      <c r="I2061" t="s">
        <v>5280</v>
      </c>
    </row>
    <row r="2062" spans="1:10" x14ac:dyDescent="0.2">
      <c r="A2062" s="1" t="s">
        <v>307</v>
      </c>
      <c r="B2062" s="1" t="s">
        <v>4144</v>
      </c>
      <c r="C2062" s="1" t="str">
        <f>B2062&amp;" "&amp;F2062</f>
        <v xml:space="preserve">Burget </v>
      </c>
      <c r="D2062" s="1" t="str">
        <f>Table5[[#This Row],[Column5]]&amp;" "&amp;Table5[[#This Row],[Column7]]&amp;" "</f>
        <v xml:space="preserve">Mr. Marc </v>
      </c>
      <c r="G2062" t="s">
        <v>4355</v>
      </c>
      <c r="I2062" t="s">
        <v>4879</v>
      </c>
    </row>
    <row r="2063" spans="1:10" x14ac:dyDescent="0.2">
      <c r="A2063" s="1" t="s">
        <v>306</v>
      </c>
      <c r="B2063" s="1" t="s">
        <v>4145</v>
      </c>
      <c r="C2063" s="1" t="str">
        <f>B2063&amp;" "&amp;F2063</f>
        <v xml:space="preserve">English </v>
      </c>
      <c r="D2063" s="1" t="str">
        <f>Table5[[#This Row],[Column5]]&amp;" "&amp;Table5[[#This Row],[Column7]]&amp;" "</f>
        <v xml:space="preserve">Mr. Benjamin </v>
      </c>
      <c r="E2063" t="s">
        <v>4412</v>
      </c>
      <c r="G2063" t="s">
        <v>4355</v>
      </c>
      <c r="I2063" t="s">
        <v>4471</v>
      </c>
      <c r="J2063" t="s">
        <v>4412</v>
      </c>
    </row>
    <row r="2064" spans="1:10" x14ac:dyDescent="0.2">
      <c r="A2064" s="1" t="s">
        <v>305</v>
      </c>
      <c r="B2064" s="1" t="s">
        <v>4146</v>
      </c>
      <c r="C2064" s="1" t="str">
        <f>B2064&amp;" "&amp;F2064</f>
        <v xml:space="preserve">Hampton </v>
      </c>
      <c r="D2064" s="1" t="str">
        <f>Table5[[#This Row],[Column5]]&amp;" "&amp;Table5[[#This Row],[Column7]]&amp;" "</f>
        <v xml:space="preserve">Mr. Rob </v>
      </c>
      <c r="E2064" t="s">
        <v>4731</v>
      </c>
      <c r="G2064" t="s">
        <v>4355</v>
      </c>
      <c r="I2064" t="s">
        <v>5200</v>
      </c>
      <c r="J2064" t="s">
        <v>4731</v>
      </c>
    </row>
    <row r="2065" spans="1:10" x14ac:dyDescent="0.2">
      <c r="A2065" s="1" t="s">
        <v>304</v>
      </c>
      <c r="B2065" s="1" t="s">
        <v>3605</v>
      </c>
      <c r="C2065" s="1" t="str">
        <f>B2065&amp;" "&amp;F2065</f>
        <v xml:space="preserve">Flynn </v>
      </c>
      <c r="D2065" s="1" t="str">
        <f>Table5[[#This Row],[Column5]]&amp;" "&amp;Table5[[#This Row],[Column7]]&amp;" "</f>
        <v xml:space="preserve">Ms. Stefanie </v>
      </c>
      <c r="E2065" t="s">
        <v>4437</v>
      </c>
      <c r="G2065" t="s">
        <v>4354</v>
      </c>
      <c r="I2065" t="s">
        <v>4918</v>
      </c>
      <c r="J2065" t="s">
        <v>4437</v>
      </c>
    </row>
    <row r="2066" spans="1:10" x14ac:dyDescent="0.2">
      <c r="A2066" s="1" t="s">
        <v>303</v>
      </c>
      <c r="B2066" s="1" t="s">
        <v>2880</v>
      </c>
      <c r="C2066" s="1" t="str">
        <f>B2066&amp;" "&amp;F2066</f>
        <v xml:space="preserve">Knast </v>
      </c>
      <c r="D2066" s="1" t="str">
        <f>Table5[[#This Row],[Column5]]&amp;" "&amp;Table5[[#This Row],[Column7]]&amp;" "</f>
        <v xml:space="preserve">Ms. Stephanie </v>
      </c>
      <c r="G2066" t="s">
        <v>4354</v>
      </c>
      <c r="I2066" t="s">
        <v>4392</v>
      </c>
    </row>
    <row r="2067" spans="1:10" x14ac:dyDescent="0.2">
      <c r="A2067" s="1" t="s">
        <v>302</v>
      </c>
      <c r="B2067" s="1" t="s">
        <v>4147</v>
      </c>
      <c r="C2067" s="1" t="str">
        <f>B2067&amp;" "&amp;F2067</f>
        <v xml:space="preserve">Lucas </v>
      </c>
      <c r="D2067" s="1" t="str">
        <f>Table5[[#This Row],[Column5]]&amp;" "&amp;Table5[[#This Row],[Column7]]&amp;" "</f>
        <v xml:space="preserve">Ms. Caroline </v>
      </c>
      <c r="E2067" t="s">
        <v>4608</v>
      </c>
      <c r="G2067" t="s">
        <v>4354</v>
      </c>
      <c r="I2067" t="s">
        <v>4633</v>
      </c>
      <c r="J2067" t="s">
        <v>4608</v>
      </c>
    </row>
    <row r="2068" spans="1:10" x14ac:dyDescent="0.2">
      <c r="A2068" s="1" t="s">
        <v>301</v>
      </c>
      <c r="B2068" s="1" t="s">
        <v>3215</v>
      </c>
      <c r="C2068" s="1" t="str">
        <f>B2068&amp;" "&amp;F2068</f>
        <v xml:space="preserve">Thomas </v>
      </c>
      <c r="D2068" s="1" t="str">
        <f>Table5[[#This Row],[Column5]]&amp;" "&amp;Table5[[#This Row],[Column7]]&amp;" "</f>
        <v xml:space="preserve">Ms. Julia </v>
      </c>
      <c r="E2068" t="s">
        <v>4395</v>
      </c>
      <c r="G2068" t="s">
        <v>4354</v>
      </c>
      <c r="I2068" t="s">
        <v>3624</v>
      </c>
      <c r="J2068" t="s">
        <v>4395</v>
      </c>
    </row>
    <row r="2069" spans="1:10" x14ac:dyDescent="0.2">
      <c r="A2069" s="1" t="s">
        <v>299</v>
      </c>
      <c r="B2069" s="1" t="s">
        <v>4148</v>
      </c>
      <c r="C2069" s="1" t="str">
        <f>B2069&amp;" "&amp;F2069</f>
        <v xml:space="preserve">Cherewatti </v>
      </c>
      <c r="D2069" s="1" t="str">
        <f>Table5[[#This Row],[Column5]]&amp;" "&amp;Table5[[#This Row],[Column7]]&amp;" "</f>
        <v xml:space="preserve">Mr. Jack </v>
      </c>
      <c r="G2069" t="s">
        <v>4355</v>
      </c>
      <c r="I2069" t="s">
        <v>4536</v>
      </c>
    </row>
    <row r="2070" spans="1:10" x14ac:dyDescent="0.2">
      <c r="A2070" s="1" t="s">
        <v>298</v>
      </c>
      <c r="B2070" s="1" t="s">
        <v>4149</v>
      </c>
      <c r="C2070" s="1" t="str">
        <f>B2070&amp;" "&amp;F2070</f>
        <v xml:space="preserve">Olle </v>
      </c>
      <c r="D2070" s="1" t="str">
        <f>Table5[[#This Row],[Column5]]&amp;" "&amp;Table5[[#This Row],[Column7]]&amp;" "</f>
        <v xml:space="preserve">Mr. Bernat </v>
      </c>
      <c r="G2070" t="s">
        <v>4355</v>
      </c>
      <c r="I2070" t="s">
        <v>5281</v>
      </c>
    </row>
    <row r="2071" spans="1:10" x14ac:dyDescent="0.2">
      <c r="A2071" s="1" t="s">
        <v>297</v>
      </c>
      <c r="B2071" s="1" t="s">
        <v>4150</v>
      </c>
      <c r="C2071" s="1" t="str">
        <f>B2071&amp;" "&amp;F2071</f>
        <v xml:space="preserve">Hamsi </v>
      </c>
      <c r="D2071" s="1" t="str">
        <f>Table5[[#This Row],[Column5]]&amp;" "&amp;Table5[[#This Row],[Column7]]&amp;" "</f>
        <v xml:space="preserve">Mr. Hicham </v>
      </c>
      <c r="G2071" t="s">
        <v>4355</v>
      </c>
      <c r="I2071" t="s">
        <v>5282</v>
      </c>
    </row>
    <row r="2072" spans="1:10" x14ac:dyDescent="0.2">
      <c r="A2072" s="1" t="s">
        <v>296</v>
      </c>
      <c r="B2072" s="1" t="s">
        <v>4151</v>
      </c>
      <c r="C2072" s="1" t="str">
        <f>B2072&amp;" "&amp;F2072</f>
        <v xml:space="preserve">Finnegan </v>
      </c>
      <c r="D2072" s="1" t="str">
        <f>Table5[[#This Row],[Column5]]&amp;" "&amp;Table5[[#This Row],[Column7]]&amp;" "</f>
        <v xml:space="preserve">Ms. Sarah </v>
      </c>
      <c r="G2072" t="s">
        <v>4354</v>
      </c>
      <c r="I2072" t="s">
        <v>4530</v>
      </c>
    </row>
    <row r="2073" spans="1:10" x14ac:dyDescent="0.2">
      <c r="A2073" s="1" t="s">
        <v>295</v>
      </c>
      <c r="B2073" s="1" t="s">
        <v>2582</v>
      </c>
      <c r="C2073" s="1" t="str">
        <f>B2073&amp;" "&amp;F2073</f>
        <v xml:space="preserve">Walsh </v>
      </c>
      <c r="D2073" s="1" t="str">
        <f>Table5[[#This Row],[Column5]]&amp;" "&amp;Table5[[#This Row],[Column7]]&amp;" "</f>
        <v xml:space="preserve">Mr. Anthony </v>
      </c>
      <c r="E2073" t="s">
        <v>4486</v>
      </c>
      <c r="G2073" t="s">
        <v>4355</v>
      </c>
      <c r="I2073" t="s">
        <v>3932</v>
      </c>
      <c r="J2073" t="s">
        <v>4486</v>
      </c>
    </row>
    <row r="2074" spans="1:10" x14ac:dyDescent="0.2">
      <c r="A2074" s="1" t="s">
        <v>294</v>
      </c>
      <c r="B2074" s="1" t="s">
        <v>4152</v>
      </c>
      <c r="C2074" s="1" t="str">
        <f>B2074&amp;" "&amp;F2074</f>
        <v xml:space="preserve">Villa </v>
      </c>
      <c r="D2074" s="1" t="str">
        <f>Table5[[#This Row],[Column5]]&amp;" "&amp;Table5[[#This Row],[Column7]]&amp;" "</f>
        <v xml:space="preserve">Ms. Elisabetta </v>
      </c>
      <c r="G2074" t="s">
        <v>4354</v>
      </c>
      <c r="I2074" t="s">
        <v>5283</v>
      </c>
    </row>
    <row r="2075" spans="1:10" x14ac:dyDescent="0.2">
      <c r="A2075" s="1" t="s">
        <v>293</v>
      </c>
      <c r="B2075" s="1" t="s">
        <v>4153</v>
      </c>
      <c r="C2075" s="1" t="str">
        <f>B2075&amp;" "&amp;F2075</f>
        <v xml:space="preserve">Cable </v>
      </c>
      <c r="D2075" s="1" t="str">
        <f>Table5[[#This Row],[Column5]]&amp;" "&amp;Table5[[#This Row],[Column7]]&amp;" "</f>
        <v xml:space="preserve">Mr. Trevor </v>
      </c>
      <c r="E2075" t="s">
        <v>4366</v>
      </c>
      <c r="G2075" t="s">
        <v>4355</v>
      </c>
      <c r="I2075" t="s">
        <v>5284</v>
      </c>
      <c r="J2075" t="s">
        <v>4366</v>
      </c>
    </row>
    <row r="2076" spans="1:10" x14ac:dyDescent="0.2">
      <c r="A2076" s="1" t="s">
        <v>292</v>
      </c>
      <c r="B2076" s="1" t="s">
        <v>4154</v>
      </c>
      <c r="C2076" s="1" t="str">
        <f>B2076&amp;" "&amp;F2076</f>
        <v xml:space="preserve">Eiring </v>
      </c>
      <c r="D2076" s="1" t="str">
        <f>Table5[[#This Row],[Column5]]&amp;" "&amp;Table5[[#This Row],[Column7]]&amp;" "</f>
        <v xml:space="preserve">Ms. Nancy </v>
      </c>
      <c r="G2076" t="s">
        <v>4354</v>
      </c>
      <c r="I2076" t="s">
        <v>4587</v>
      </c>
    </row>
    <row r="2077" spans="1:10" x14ac:dyDescent="0.2">
      <c r="A2077" s="1" t="s">
        <v>291</v>
      </c>
      <c r="B2077" s="1" t="s">
        <v>4051</v>
      </c>
      <c r="C2077" s="1" t="str">
        <f>B2077&amp;" "&amp;F2077</f>
        <v xml:space="preserve">Connor </v>
      </c>
      <c r="D2077" s="1" t="str">
        <f>Table5[[#This Row],[Column5]]&amp;" "&amp;Table5[[#This Row],[Column7]]&amp;" "</f>
        <v xml:space="preserve">Ms. Allison </v>
      </c>
      <c r="E2077" t="s">
        <v>4364</v>
      </c>
      <c r="G2077" t="s">
        <v>4354</v>
      </c>
      <c r="I2077" t="s">
        <v>4557</v>
      </c>
      <c r="J2077" t="s">
        <v>4364</v>
      </c>
    </row>
    <row r="2078" spans="1:10" x14ac:dyDescent="0.2">
      <c r="A2078" s="1" t="s">
        <v>290</v>
      </c>
      <c r="B2078" s="1" t="s">
        <v>4155</v>
      </c>
      <c r="C2078" s="1" t="str">
        <f>B2078&amp;" "&amp;F2078</f>
        <v xml:space="preserve">Friedman </v>
      </c>
      <c r="D2078" s="1" t="str">
        <f>Table5[[#This Row],[Column5]]&amp;" "&amp;Table5[[#This Row],[Column7]]&amp;" "</f>
        <v xml:space="preserve">Mr. Robert </v>
      </c>
      <c r="E2078" t="s">
        <v>4395</v>
      </c>
      <c r="G2078" t="s">
        <v>4355</v>
      </c>
      <c r="I2078" t="s">
        <v>4407</v>
      </c>
      <c r="J2078" t="s">
        <v>4395</v>
      </c>
    </row>
    <row r="2079" spans="1:10" x14ac:dyDescent="0.2">
      <c r="A2079" s="1" t="s">
        <v>289</v>
      </c>
      <c r="B2079" s="1" t="s">
        <v>4156</v>
      </c>
      <c r="C2079" s="1" t="str">
        <f>B2079&amp;" "&amp;F2079</f>
        <v xml:space="preserve">Croker </v>
      </c>
      <c r="D2079" s="1" t="str">
        <f>Table5[[#This Row],[Column5]]&amp;" "&amp;Table5[[#This Row],[Column7]]&amp;" "</f>
        <v xml:space="preserve">Mr. Nicholas </v>
      </c>
      <c r="G2079" t="s">
        <v>4355</v>
      </c>
      <c r="I2079" t="s">
        <v>4452</v>
      </c>
    </row>
    <row r="2080" spans="1:10" x14ac:dyDescent="0.2">
      <c r="A2080" s="1" t="s">
        <v>288</v>
      </c>
      <c r="B2080" s="1" t="s">
        <v>4157</v>
      </c>
      <c r="C2080" s="1" t="str">
        <f>B2080&amp;" "&amp;F2080</f>
        <v xml:space="preserve">Beganics </v>
      </c>
      <c r="D2080" s="1" t="str">
        <f>Table5[[#This Row],[Column5]]&amp;" "&amp;Table5[[#This Row],[Column7]]&amp;" "</f>
        <v xml:space="preserve">Mr. Kevin </v>
      </c>
      <c r="E2080" t="s">
        <v>4412</v>
      </c>
      <c r="G2080" t="s">
        <v>4355</v>
      </c>
      <c r="I2080" t="s">
        <v>4443</v>
      </c>
      <c r="J2080" t="s">
        <v>4412</v>
      </c>
    </row>
    <row r="2081" spans="1:10" x14ac:dyDescent="0.2">
      <c r="A2081" s="1" t="s">
        <v>287</v>
      </c>
      <c r="B2081" s="1" t="s">
        <v>4158</v>
      </c>
      <c r="C2081" s="1" t="str">
        <f>B2081&amp;" "&amp;F2081</f>
        <v xml:space="preserve">Huberty </v>
      </c>
      <c r="D2081" s="1" t="str">
        <f>Table5[[#This Row],[Column5]]&amp;" "&amp;Table5[[#This Row],[Column7]]&amp;" "</f>
        <v xml:space="preserve">Mr. Bryan </v>
      </c>
      <c r="G2081" t="s">
        <v>4355</v>
      </c>
      <c r="I2081" t="s">
        <v>4599</v>
      </c>
    </row>
    <row r="2082" spans="1:10" x14ac:dyDescent="0.2">
      <c r="A2082" s="1" t="s">
        <v>286</v>
      </c>
      <c r="B2082" s="1" t="s">
        <v>3179</v>
      </c>
      <c r="C2082" s="1" t="str">
        <f>B2082&amp;" "&amp;F2082</f>
        <v xml:space="preserve">Jacobs </v>
      </c>
      <c r="D2082" s="1" t="str">
        <f>Table5[[#This Row],[Column5]]&amp;" "&amp;Table5[[#This Row],[Column7]]&amp;" "</f>
        <v xml:space="preserve">Ms. Janae </v>
      </c>
      <c r="E2082" t="s">
        <v>4366</v>
      </c>
      <c r="G2082" t="s">
        <v>4354</v>
      </c>
      <c r="I2082" t="s">
        <v>5285</v>
      </c>
      <c r="J2082" t="s">
        <v>4366</v>
      </c>
    </row>
    <row r="2083" spans="1:10" x14ac:dyDescent="0.2">
      <c r="A2083" s="1" t="s">
        <v>285</v>
      </c>
      <c r="B2083" s="1" t="s">
        <v>4159</v>
      </c>
      <c r="C2083" s="1" t="str">
        <f>B2083&amp;" "&amp;F2083</f>
        <v xml:space="preserve">Hazlehurst </v>
      </c>
      <c r="D2083" s="1" t="str">
        <f>Table5[[#This Row],[Column5]]&amp;" "&amp;Table5[[#This Row],[Column7]]&amp;" "</f>
        <v xml:space="preserve">Ms. Audrey </v>
      </c>
      <c r="G2083" t="s">
        <v>4354</v>
      </c>
      <c r="I2083" t="s">
        <v>4976</v>
      </c>
    </row>
    <row r="2084" spans="1:10" x14ac:dyDescent="0.2">
      <c r="A2084" s="1" t="s">
        <v>284</v>
      </c>
      <c r="B2084" s="1" t="s">
        <v>4160</v>
      </c>
      <c r="C2084" s="1" t="str">
        <f>B2084&amp;" "&amp;F2084</f>
        <v xml:space="preserve">Marin </v>
      </c>
      <c r="D2084" s="1" t="str">
        <f>Table5[[#This Row],[Column5]]&amp;" "&amp;Table5[[#This Row],[Column7]]&amp;" "</f>
        <v xml:space="preserve">Ms. Laura </v>
      </c>
      <c r="G2084" t="s">
        <v>4354</v>
      </c>
      <c r="I2084" t="s">
        <v>4720</v>
      </c>
    </row>
    <row r="2085" spans="1:10" x14ac:dyDescent="0.2">
      <c r="A2085" s="1" t="s">
        <v>283</v>
      </c>
      <c r="B2085" s="1" t="s">
        <v>4161</v>
      </c>
      <c r="C2085" s="1" t="str">
        <f>B2085&amp;" "&amp;F2085</f>
        <v xml:space="preserve">Dear </v>
      </c>
      <c r="D2085" s="1" t="str">
        <f>Table5[[#This Row],[Column5]]&amp;" "&amp;Table5[[#This Row],[Column7]]&amp;" "</f>
        <v xml:space="preserve">Ms. Nicole </v>
      </c>
      <c r="E2085" t="s">
        <v>4527</v>
      </c>
      <c r="G2085" t="s">
        <v>4354</v>
      </c>
      <c r="I2085" t="s">
        <v>4386</v>
      </c>
      <c r="J2085" t="s">
        <v>4527</v>
      </c>
    </row>
    <row r="2086" spans="1:10" x14ac:dyDescent="0.2">
      <c r="A2086" s="1" t="s">
        <v>282</v>
      </c>
      <c r="B2086" s="1" t="s">
        <v>4162</v>
      </c>
      <c r="C2086" s="1" t="str">
        <f>B2086&amp;" "&amp;F2086</f>
        <v xml:space="preserve">Lederer </v>
      </c>
      <c r="D2086" s="1" t="str">
        <f>Table5[[#This Row],[Column5]]&amp;" "&amp;Table5[[#This Row],[Column7]]&amp;" "</f>
        <v xml:space="preserve">Ms. Krista </v>
      </c>
      <c r="E2086" t="s">
        <v>4412</v>
      </c>
      <c r="G2086" t="s">
        <v>4354</v>
      </c>
      <c r="I2086" t="s">
        <v>4910</v>
      </c>
      <c r="J2086" t="s">
        <v>4412</v>
      </c>
    </row>
    <row r="2087" spans="1:10" x14ac:dyDescent="0.2">
      <c r="A2087" s="1" t="s">
        <v>281</v>
      </c>
      <c r="B2087" s="1" t="s">
        <v>4163</v>
      </c>
      <c r="C2087" s="1" t="str">
        <f>B2087&amp;" "&amp;F2087</f>
        <v xml:space="preserve">Robson </v>
      </c>
      <c r="D2087" s="1" t="str">
        <f>Table5[[#This Row],[Column5]]&amp;" "&amp;Table5[[#This Row],[Column7]]&amp;" "</f>
        <v xml:space="preserve">Ms. Denise </v>
      </c>
      <c r="G2087" t="s">
        <v>4354</v>
      </c>
      <c r="I2087" t="s">
        <v>4677</v>
      </c>
    </row>
    <row r="2088" spans="1:10" x14ac:dyDescent="0.2">
      <c r="A2088" s="1" t="s">
        <v>280</v>
      </c>
      <c r="B2088" s="1" t="s">
        <v>4164</v>
      </c>
      <c r="C2088" s="1" t="str">
        <f>B2088&amp;" "&amp;F2088</f>
        <v xml:space="preserve">Galvan </v>
      </c>
      <c r="D2088" s="1" t="str">
        <f>Table5[[#This Row],[Column5]]&amp;" "&amp;Table5[[#This Row],[Column7]]&amp;" "</f>
        <v xml:space="preserve">Mr. Ariel </v>
      </c>
      <c r="G2088" t="s">
        <v>4355</v>
      </c>
      <c r="I2088" t="s">
        <v>4778</v>
      </c>
    </row>
    <row r="2089" spans="1:10" x14ac:dyDescent="0.2">
      <c r="A2089" s="1" t="s">
        <v>279</v>
      </c>
      <c r="B2089" s="1" t="s">
        <v>2582</v>
      </c>
      <c r="C2089" s="1" t="str">
        <f>B2089&amp;" "&amp;F2089</f>
        <v xml:space="preserve">Walsh </v>
      </c>
      <c r="D2089" s="1" t="str">
        <f>Table5[[#This Row],[Column5]]&amp;" "&amp;Table5[[#This Row],[Column7]]&amp;" "</f>
        <v xml:space="preserve">Mr. Jeremy </v>
      </c>
      <c r="G2089" t="s">
        <v>4355</v>
      </c>
      <c r="I2089" t="s">
        <v>4556</v>
      </c>
    </row>
    <row r="2090" spans="1:10" x14ac:dyDescent="0.2">
      <c r="A2090" s="1" t="s">
        <v>278</v>
      </c>
      <c r="B2090" s="1" t="s">
        <v>4165</v>
      </c>
      <c r="C2090" s="1" t="str">
        <f>B2090&amp;" "&amp;F2090</f>
        <v xml:space="preserve">Teeuwen </v>
      </c>
      <c r="D2090" s="1" t="str">
        <f>Table5[[#This Row],[Column5]]&amp;" "&amp;Table5[[#This Row],[Column7]]&amp;" "</f>
        <v xml:space="preserve">Ms. Rosalie </v>
      </c>
      <c r="G2090" t="s">
        <v>4354</v>
      </c>
      <c r="I2090" t="s">
        <v>5286</v>
      </c>
    </row>
    <row r="2091" spans="1:10" x14ac:dyDescent="0.2">
      <c r="A2091" s="1" t="s">
        <v>277</v>
      </c>
      <c r="B2091" s="1" t="s">
        <v>4166</v>
      </c>
      <c r="C2091" s="1" t="str">
        <f>B2091&amp;" "&amp;F2091</f>
        <v xml:space="preserve">List </v>
      </c>
      <c r="D2091" s="1" t="str">
        <f>Table5[[#This Row],[Column5]]&amp;" "&amp;Table5[[#This Row],[Column7]]&amp;" "</f>
        <v xml:space="preserve">Mr. Jay </v>
      </c>
      <c r="G2091" t="s">
        <v>4355</v>
      </c>
      <c r="I2091" t="s">
        <v>4515</v>
      </c>
    </row>
    <row r="2092" spans="1:10" x14ac:dyDescent="0.2">
      <c r="A2092" s="1" t="s">
        <v>275</v>
      </c>
      <c r="B2092" s="1" t="s">
        <v>4167</v>
      </c>
      <c r="C2092" s="1" t="str">
        <f>B2092&amp;" "&amp;F2092</f>
        <v xml:space="preserve">Shafar </v>
      </c>
      <c r="D2092" s="1" t="str">
        <f>Table5[[#This Row],[Column5]]&amp;" "&amp;Table5[[#This Row],[Column7]]&amp;" "</f>
        <v xml:space="preserve">Mr. Vitaliy </v>
      </c>
      <c r="G2092" t="s">
        <v>4355</v>
      </c>
      <c r="I2092" t="s">
        <v>5287</v>
      </c>
    </row>
    <row r="2093" spans="1:10" x14ac:dyDescent="0.2">
      <c r="A2093" s="1" t="s">
        <v>274</v>
      </c>
      <c r="B2093" s="1" t="s">
        <v>4168</v>
      </c>
      <c r="C2093" s="1" t="str">
        <f>B2093&amp;" "&amp;F2093</f>
        <v xml:space="preserve">Copenhaver </v>
      </c>
      <c r="D2093" s="1" t="str">
        <f>Table5[[#This Row],[Column5]]&amp;" "&amp;Table5[[#This Row],[Column7]]&amp;" "</f>
        <v xml:space="preserve">Mr. Benjamin </v>
      </c>
      <c r="E2093" t="s">
        <v>4393</v>
      </c>
      <c r="G2093" t="s">
        <v>4355</v>
      </c>
      <c r="I2093" t="s">
        <v>4471</v>
      </c>
      <c r="J2093" t="s">
        <v>4393</v>
      </c>
    </row>
    <row r="2094" spans="1:10" x14ac:dyDescent="0.2">
      <c r="A2094" s="1" t="s">
        <v>273</v>
      </c>
      <c r="B2094" s="1" t="s">
        <v>4169</v>
      </c>
      <c r="C2094" s="1" t="str">
        <f>B2094&amp;" "&amp;F2094</f>
        <v xml:space="preserve">Stump </v>
      </c>
      <c r="D2094" s="1" t="str">
        <f>Table5[[#This Row],[Column5]]&amp;" "&amp;Table5[[#This Row],[Column7]]&amp;" "</f>
        <v xml:space="preserve">Mr. Jesse </v>
      </c>
      <c r="G2094" t="s">
        <v>4355</v>
      </c>
      <c r="I2094" t="s">
        <v>4496</v>
      </c>
    </row>
    <row r="2095" spans="1:10" x14ac:dyDescent="0.2">
      <c r="A2095" s="1" t="s">
        <v>272</v>
      </c>
      <c r="B2095" s="1" t="s">
        <v>4170</v>
      </c>
      <c r="C2095" s="1" t="str">
        <f>B2095&amp;" "&amp;F2095</f>
        <v xml:space="preserve">Wehrman </v>
      </c>
      <c r="D2095" s="1" t="str">
        <f>Table5[[#This Row],[Column5]]&amp;" "&amp;Table5[[#This Row],[Column7]]&amp;" "</f>
        <v xml:space="preserve">Mr. Mark </v>
      </c>
      <c r="G2095" t="s">
        <v>4355</v>
      </c>
      <c r="I2095" t="s">
        <v>4462</v>
      </c>
    </row>
    <row r="2096" spans="1:10" x14ac:dyDescent="0.2">
      <c r="A2096" s="1" t="s">
        <v>271</v>
      </c>
      <c r="B2096" s="1" t="s">
        <v>4171</v>
      </c>
      <c r="C2096" s="1" t="str">
        <f>B2096&amp;" "&amp;F2096</f>
        <v xml:space="preserve">Sischo </v>
      </c>
      <c r="D2096" s="1" t="str">
        <f>Table5[[#This Row],[Column5]]&amp;" "&amp;Table5[[#This Row],[Column7]]&amp;" "</f>
        <v xml:space="preserve">Ms. Lauren </v>
      </c>
      <c r="G2096" t="s">
        <v>4354</v>
      </c>
      <c r="I2096" t="s">
        <v>4682</v>
      </c>
    </row>
    <row r="2097" spans="1:10" x14ac:dyDescent="0.2">
      <c r="A2097" s="1" t="s">
        <v>270</v>
      </c>
      <c r="B2097" s="1" t="s">
        <v>4172</v>
      </c>
      <c r="C2097" s="1" t="str">
        <f>B2097&amp;" "&amp;F2097</f>
        <v xml:space="preserve">Fonti </v>
      </c>
      <c r="D2097" s="1" t="str">
        <f>Table5[[#This Row],[Column5]]&amp;" "&amp;Table5[[#This Row],[Column7]]&amp;" "</f>
        <v xml:space="preserve">Mr. Massimiliano </v>
      </c>
      <c r="G2097" t="s">
        <v>4355</v>
      </c>
      <c r="I2097" t="s">
        <v>4681</v>
      </c>
    </row>
    <row r="2098" spans="1:10" x14ac:dyDescent="0.2">
      <c r="A2098" s="1" t="s">
        <v>269</v>
      </c>
      <c r="B2098" s="1" t="s">
        <v>4173</v>
      </c>
      <c r="C2098" s="1" t="str">
        <f>B2098&amp;" "&amp;F2098</f>
        <v xml:space="preserve">Merlis </v>
      </c>
      <c r="D2098" s="1" t="str">
        <f>Table5[[#This Row],[Column5]]&amp;" "&amp;Table5[[#This Row],[Column7]]&amp;" "</f>
        <v xml:space="preserve">Mr. Josh </v>
      </c>
      <c r="G2098" t="s">
        <v>4355</v>
      </c>
      <c r="I2098" t="s">
        <v>4804</v>
      </c>
    </row>
    <row r="2099" spans="1:10" x14ac:dyDescent="0.2">
      <c r="A2099" s="1" t="s">
        <v>268</v>
      </c>
      <c r="B2099" s="1" t="s">
        <v>4174</v>
      </c>
      <c r="C2099" s="1" t="str">
        <f>B2099&amp;" "&amp;F2099</f>
        <v xml:space="preserve">Hasegawa </v>
      </c>
      <c r="D2099" s="1" t="str">
        <f>Table5[[#This Row],[Column5]]&amp;" "&amp;Table5[[#This Row],[Column7]]&amp;" "</f>
        <v xml:space="preserve">Mr. Kiyokatsu </v>
      </c>
      <c r="G2099" t="s">
        <v>4355</v>
      </c>
      <c r="I2099" t="s">
        <v>5288</v>
      </c>
    </row>
    <row r="2100" spans="1:10" x14ac:dyDescent="0.2">
      <c r="A2100" s="1" t="s">
        <v>267</v>
      </c>
      <c r="B2100" s="1" t="s">
        <v>4175</v>
      </c>
      <c r="C2100" s="1" t="str">
        <f>B2100&amp;" "&amp;F2100</f>
        <v xml:space="preserve">Haselden </v>
      </c>
      <c r="D2100" s="1" t="str">
        <f>Table5[[#This Row],[Column5]]&amp;" "&amp;Table5[[#This Row],[Column7]]&amp;" "</f>
        <v xml:space="preserve">Ms. Amanda </v>
      </c>
      <c r="E2100" t="s">
        <v>4412</v>
      </c>
      <c r="G2100" t="s">
        <v>4354</v>
      </c>
      <c r="I2100" t="s">
        <v>4467</v>
      </c>
      <c r="J2100" t="s">
        <v>4412</v>
      </c>
    </row>
    <row r="2101" spans="1:10" x14ac:dyDescent="0.2">
      <c r="A2101" s="1" t="s">
        <v>266</v>
      </c>
      <c r="B2101" s="1" t="s">
        <v>4176</v>
      </c>
      <c r="C2101" s="1" t="str">
        <f>B2101&amp;" "&amp;F2101</f>
        <v xml:space="preserve">Simonson </v>
      </c>
      <c r="D2101" s="1" t="str">
        <f>Table5[[#This Row],[Column5]]&amp;" "&amp;Table5[[#This Row],[Column7]]&amp;" "</f>
        <v xml:space="preserve">Mr. Matthew </v>
      </c>
      <c r="G2101" t="s">
        <v>4355</v>
      </c>
      <c r="I2101" t="s">
        <v>4356</v>
      </c>
    </row>
    <row r="2102" spans="1:10" x14ac:dyDescent="0.2">
      <c r="A2102" s="1" t="s">
        <v>265</v>
      </c>
      <c r="B2102" s="1" t="s">
        <v>4177</v>
      </c>
      <c r="C2102" s="1" t="str">
        <f>B2102&amp;" "&amp;F2102</f>
        <v xml:space="preserve">Montag </v>
      </c>
      <c r="D2102" s="1" t="str">
        <f>Table5[[#This Row],[Column5]]&amp;" "&amp;Table5[[#This Row],[Column7]]&amp;" "</f>
        <v xml:space="preserve">Ms. Julia </v>
      </c>
      <c r="E2102" t="s">
        <v>4403</v>
      </c>
      <c r="G2102" t="s">
        <v>4354</v>
      </c>
      <c r="I2102" t="s">
        <v>3624</v>
      </c>
      <c r="J2102" t="s">
        <v>4403</v>
      </c>
    </row>
    <row r="2103" spans="1:10" x14ac:dyDescent="0.2">
      <c r="A2103" s="1" t="s">
        <v>264</v>
      </c>
      <c r="B2103" s="1" t="s">
        <v>4178</v>
      </c>
      <c r="C2103" s="1" t="str">
        <f>B2103&amp;" "&amp;F2103</f>
        <v xml:space="preserve">Deroian </v>
      </c>
      <c r="D2103" s="1" t="str">
        <f>Table5[[#This Row],[Column5]]&amp;" "&amp;Table5[[#This Row],[Column7]]&amp;" "</f>
        <v xml:space="preserve">Ms. Rhea </v>
      </c>
      <c r="G2103" t="s">
        <v>4354</v>
      </c>
      <c r="I2103" t="s">
        <v>5289</v>
      </c>
    </row>
    <row r="2104" spans="1:10" x14ac:dyDescent="0.2">
      <c r="A2104" s="1" t="s">
        <v>263</v>
      </c>
      <c r="B2104" s="1" t="s">
        <v>3841</v>
      </c>
      <c r="C2104" s="1" t="str">
        <f>B2104&amp;" "&amp;F2104</f>
        <v xml:space="preserve">Goetz </v>
      </c>
      <c r="D2104" s="1" t="str">
        <f>Table5[[#This Row],[Column5]]&amp;" "&amp;Table5[[#This Row],[Column7]]&amp;" "</f>
        <v xml:space="preserve">Mr. Justin </v>
      </c>
      <c r="G2104" t="s">
        <v>4355</v>
      </c>
      <c r="I2104" t="s">
        <v>4755</v>
      </c>
    </row>
    <row r="2105" spans="1:10" x14ac:dyDescent="0.2">
      <c r="A2105" s="1" t="s">
        <v>262</v>
      </c>
      <c r="B2105" s="1" t="s">
        <v>4179</v>
      </c>
      <c r="C2105" s="1" t="str">
        <f>B2105&amp;" "&amp;F2105</f>
        <v xml:space="preserve">Brady </v>
      </c>
      <c r="D2105" s="1" t="str">
        <f>Table5[[#This Row],[Column5]]&amp;" "&amp;Table5[[#This Row],[Column7]]&amp;" "</f>
        <v xml:space="preserve">Mr. Shamus </v>
      </c>
      <c r="E2105" t="s">
        <v>4375</v>
      </c>
      <c r="G2105" t="s">
        <v>4355</v>
      </c>
      <c r="I2105" t="s">
        <v>5290</v>
      </c>
      <c r="J2105" t="s">
        <v>4375</v>
      </c>
    </row>
    <row r="2106" spans="1:10" x14ac:dyDescent="0.2">
      <c r="A2106" s="1" t="s">
        <v>261</v>
      </c>
      <c r="B2106" s="1" t="s">
        <v>2398</v>
      </c>
      <c r="C2106" s="1" t="str">
        <f>B2106&amp;" "&amp;F2106</f>
        <v xml:space="preserve">Moran </v>
      </c>
      <c r="D2106" s="1" t="str">
        <f>Table5[[#This Row],[Column5]]&amp;" "&amp;Table5[[#This Row],[Column7]]&amp;" "</f>
        <v xml:space="preserve">Mr. Mike </v>
      </c>
      <c r="G2106" t="s">
        <v>4355</v>
      </c>
      <c r="I2106" t="s">
        <v>4631</v>
      </c>
    </row>
    <row r="2107" spans="1:10" x14ac:dyDescent="0.2">
      <c r="A2107" s="1" t="s">
        <v>260</v>
      </c>
      <c r="B2107" s="1" t="s">
        <v>4180</v>
      </c>
      <c r="C2107" s="1" t="str">
        <f>B2107&amp;" "&amp;F2107</f>
        <v xml:space="preserve">Strickler </v>
      </c>
      <c r="D2107" s="1" t="str">
        <f>Table5[[#This Row],[Column5]]&amp;" "&amp;Table5[[#This Row],[Column7]]&amp;" "</f>
        <v xml:space="preserve">Ms. Mary </v>
      </c>
      <c r="E2107" t="s">
        <v>4735</v>
      </c>
      <c r="G2107" t="s">
        <v>4354</v>
      </c>
      <c r="I2107" t="s">
        <v>4746</v>
      </c>
      <c r="J2107" t="s">
        <v>4735</v>
      </c>
    </row>
    <row r="2108" spans="1:10" x14ac:dyDescent="0.2">
      <c r="A2108" s="1" t="s">
        <v>259</v>
      </c>
      <c r="B2108" s="1" t="s">
        <v>4181</v>
      </c>
      <c r="C2108" s="1" t="str">
        <f>B2108&amp;" "&amp;F2108</f>
        <v xml:space="preserve">Simone </v>
      </c>
      <c r="D2108" s="1" t="str">
        <f>Table5[[#This Row],[Column5]]&amp;" "&amp;Table5[[#This Row],[Column7]]&amp;" "</f>
        <v xml:space="preserve">Ms. Erin </v>
      </c>
      <c r="G2108" t="s">
        <v>4354</v>
      </c>
      <c r="I2108" t="s">
        <v>4578</v>
      </c>
    </row>
    <row r="2109" spans="1:10" x14ac:dyDescent="0.2">
      <c r="A2109" s="1" t="s">
        <v>258</v>
      </c>
      <c r="B2109" s="1" t="s">
        <v>5351</v>
      </c>
      <c r="C2109" s="1" t="str">
        <f>B2109&amp;" "&amp;F2109</f>
        <v xml:space="preserve">Von Rock  </v>
      </c>
      <c r="D2109" s="1" t="str">
        <f>Table5[[#This Row],[Column5]]&amp;" "&amp;Table5[[#This Row],[Column7]]&amp;" "</f>
        <v xml:space="preserve">Ms. Hallie </v>
      </c>
      <c r="G2109" t="s">
        <v>4354</v>
      </c>
      <c r="I2109" t="s">
        <v>5291</v>
      </c>
    </row>
    <row r="2110" spans="1:10" x14ac:dyDescent="0.2">
      <c r="A2110" s="1" t="s">
        <v>257</v>
      </c>
      <c r="B2110" s="1" t="s">
        <v>4182</v>
      </c>
      <c r="C2110" s="1" t="str">
        <f>B2110&amp;" "&amp;F2110</f>
        <v xml:space="preserve">Woodard </v>
      </c>
      <c r="D2110" s="1" t="str">
        <f>Table5[[#This Row],[Column5]]&amp;" "&amp;Table5[[#This Row],[Column7]]&amp;" "</f>
        <v xml:space="preserve">Ms. Paige </v>
      </c>
      <c r="E2110" t="s">
        <v>4474</v>
      </c>
      <c r="G2110" t="s">
        <v>4354</v>
      </c>
      <c r="I2110" t="s">
        <v>4948</v>
      </c>
      <c r="J2110" t="s">
        <v>4474</v>
      </c>
    </row>
    <row r="2111" spans="1:10" x14ac:dyDescent="0.2">
      <c r="A2111" s="1" t="s">
        <v>256</v>
      </c>
      <c r="B2111" s="1" t="s">
        <v>2828</v>
      </c>
      <c r="C2111" s="1" t="str">
        <f>B2111&amp;" "&amp;F2111</f>
        <v xml:space="preserve">Li </v>
      </c>
      <c r="D2111" s="1" t="str">
        <f>Table5[[#This Row],[Column5]]&amp;" "&amp;Table5[[#This Row],[Column7]]&amp;" "</f>
        <v xml:space="preserve">Ms. Ji </v>
      </c>
      <c r="G2111" t="s">
        <v>4354</v>
      </c>
      <c r="I2111" t="s">
        <v>5292</v>
      </c>
    </row>
    <row r="2112" spans="1:10" x14ac:dyDescent="0.2">
      <c r="A2112" s="1" t="s">
        <v>255</v>
      </c>
      <c r="B2112" s="1" t="s">
        <v>4183</v>
      </c>
      <c r="C2112" s="1" t="str">
        <f>B2112&amp;" "&amp;F2112</f>
        <v xml:space="preserve">Sinda </v>
      </c>
      <c r="D2112" s="1" t="str">
        <f>Table5[[#This Row],[Column5]]&amp;" "&amp;Table5[[#This Row],[Column7]]&amp;" "</f>
        <v xml:space="preserve">Ms. Carissa </v>
      </c>
      <c r="E2112" t="s">
        <v>4437</v>
      </c>
      <c r="G2112" t="s">
        <v>4354</v>
      </c>
      <c r="I2112" t="s">
        <v>5293</v>
      </c>
      <c r="J2112" t="s">
        <v>4437</v>
      </c>
    </row>
    <row r="2113" spans="1:10" x14ac:dyDescent="0.2">
      <c r="A2113" s="1" t="s">
        <v>254</v>
      </c>
      <c r="B2113" s="1" t="s">
        <v>4184</v>
      </c>
      <c r="C2113" s="1" t="str">
        <f>B2113&amp;" "&amp;F2113</f>
        <v xml:space="preserve">Rydland </v>
      </c>
      <c r="D2113" s="1" t="str">
        <f>Table5[[#This Row],[Column5]]&amp;" "&amp;Table5[[#This Row],[Column7]]&amp;" "</f>
        <v xml:space="preserve">Ms. Mona </v>
      </c>
      <c r="G2113" t="s">
        <v>4354</v>
      </c>
      <c r="I2113" t="s">
        <v>5294</v>
      </c>
    </row>
    <row r="2114" spans="1:10" x14ac:dyDescent="0.2">
      <c r="A2114" s="1" t="s">
        <v>253</v>
      </c>
      <c r="B2114" s="1" t="s">
        <v>4185</v>
      </c>
      <c r="C2114" s="1" t="str">
        <f>B2114&amp;" "&amp;F2114</f>
        <v xml:space="preserve">Vespa </v>
      </c>
      <c r="D2114" s="1" t="str">
        <f>Table5[[#This Row],[Column5]]&amp;" "&amp;Table5[[#This Row],[Column7]]&amp;" "</f>
        <v xml:space="preserve">Ms. Kristin </v>
      </c>
      <c r="E2114" t="s">
        <v>4364</v>
      </c>
      <c r="G2114" t="s">
        <v>4354</v>
      </c>
      <c r="I2114" t="s">
        <v>4702</v>
      </c>
      <c r="J2114" t="s">
        <v>4364</v>
      </c>
    </row>
    <row r="2115" spans="1:10" x14ac:dyDescent="0.2">
      <c r="A2115" s="1" t="s">
        <v>252</v>
      </c>
      <c r="B2115" s="1" t="s">
        <v>4186</v>
      </c>
      <c r="C2115" s="1" t="str">
        <f>B2115&amp;" "&amp;F2115</f>
        <v xml:space="preserve">Meadows </v>
      </c>
      <c r="D2115" s="1" t="str">
        <f>Table5[[#This Row],[Column5]]&amp;" "&amp;Table5[[#This Row],[Column7]]&amp;" "</f>
        <v xml:space="preserve">Ms. Beth </v>
      </c>
      <c r="G2115" t="s">
        <v>4354</v>
      </c>
      <c r="I2115" t="s">
        <v>4735</v>
      </c>
    </row>
    <row r="2116" spans="1:10" x14ac:dyDescent="0.2">
      <c r="A2116" s="1" t="s">
        <v>251</v>
      </c>
      <c r="B2116" s="1" t="s">
        <v>4187</v>
      </c>
      <c r="C2116" s="1" t="str">
        <f>B2116&amp;" "&amp;F2116</f>
        <v xml:space="preserve">Toppen </v>
      </c>
      <c r="D2116" s="1" t="str">
        <f>Table5[[#This Row],[Column5]]&amp;" "&amp;Table5[[#This Row],[Column7]]&amp;" "</f>
        <v xml:space="preserve">Ms. Allison </v>
      </c>
      <c r="G2116" t="s">
        <v>4354</v>
      </c>
      <c r="I2116" t="s">
        <v>4557</v>
      </c>
    </row>
    <row r="2117" spans="1:10" x14ac:dyDescent="0.2">
      <c r="A2117" s="1" t="s">
        <v>250</v>
      </c>
      <c r="B2117" s="1" t="s">
        <v>4188</v>
      </c>
      <c r="C2117" s="1" t="str">
        <f>B2117&amp;" "&amp;F2117</f>
        <v xml:space="preserve">Ermer </v>
      </c>
      <c r="D2117" s="1" t="str">
        <f>Table5[[#This Row],[Column5]]&amp;" "&amp;Table5[[#This Row],[Column7]]&amp;" "</f>
        <v xml:space="preserve">Ms. Ashley </v>
      </c>
      <c r="E2117" t="s">
        <v>4418</v>
      </c>
      <c r="G2117" t="s">
        <v>4354</v>
      </c>
      <c r="I2117" t="s">
        <v>2677</v>
      </c>
      <c r="J2117" t="s">
        <v>4418</v>
      </c>
    </row>
    <row r="2118" spans="1:10" x14ac:dyDescent="0.2">
      <c r="A2118" s="1" t="s">
        <v>248</v>
      </c>
      <c r="B2118" s="1" t="s">
        <v>4189</v>
      </c>
      <c r="C2118" s="1" t="str">
        <f>B2118&amp;" "&amp;F2118</f>
        <v xml:space="preserve">Dionne </v>
      </c>
      <c r="D2118" s="1" t="str">
        <f>Table5[[#This Row],[Column5]]&amp;" "&amp;Table5[[#This Row],[Column7]]&amp;" "</f>
        <v xml:space="preserve">Ms. Hilary </v>
      </c>
      <c r="E2118" t="s">
        <v>4491</v>
      </c>
      <c r="G2118" t="s">
        <v>4354</v>
      </c>
      <c r="I2118" t="s">
        <v>5295</v>
      </c>
      <c r="J2118" t="s">
        <v>4491</v>
      </c>
    </row>
    <row r="2119" spans="1:10" x14ac:dyDescent="0.2">
      <c r="A2119" s="1" t="s">
        <v>246</v>
      </c>
      <c r="B2119" s="1" t="s">
        <v>4190</v>
      </c>
      <c r="C2119" s="1" t="str">
        <f>B2119&amp;" "&amp;F2119</f>
        <v xml:space="preserve">Stasulli </v>
      </c>
      <c r="D2119" s="1" t="str">
        <f>Table5[[#This Row],[Column5]]&amp;" "&amp;Table5[[#This Row],[Column7]]&amp;" "</f>
        <v xml:space="preserve">Ms. Dominique </v>
      </c>
      <c r="G2119" t="s">
        <v>4354</v>
      </c>
      <c r="I2119" t="s">
        <v>5296</v>
      </c>
    </row>
    <row r="2120" spans="1:10" x14ac:dyDescent="0.2">
      <c r="A2120" s="1" t="s">
        <v>245</v>
      </c>
      <c r="B2120" s="1" t="s">
        <v>4191</v>
      </c>
      <c r="C2120" s="1" t="str">
        <f>B2120&amp;" "&amp;F2120</f>
        <v xml:space="preserve">Duran </v>
      </c>
      <c r="D2120" s="1" t="str">
        <f>Table5[[#This Row],[Column5]]&amp;" "&amp;Table5[[#This Row],[Column7]]&amp;" "</f>
        <v xml:space="preserve">Mr. Carlos </v>
      </c>
      <c r="E2120" t="s">
        <v>5297</v>
      </c>
      <c r="G2120" t="s">
        <v>4355</v>
      </c>
      <c r="I2120" t="s">
        <v>4995</v>
      </c>
      <c r="J2120" t="s">
        <v>5297</v>
      </c>
    </row>
    <row r="2121" spans="1:10" x14ac:dyDescent="0.2">
      <c r="A2121" s="1" t="s">
        <v>244</v>
      </c>
      <c r="B2121" s="1" t="s">
        <v>4192</v>
      </c>
      <c r="C2121" s="1" t="str">
        <f>B2121&amp;" "&amp;F2121</f>
        <v xml:space="preserve">Klundt </v>
      </c>
      <c r="D2121" s="1" t="str">
        <f>Table5[[#This Row],[Column5]]&amp;" "&amp;Table5[[#This Row],[Column7]]&amp;" "</f>
        <v xml:space="preserve">Mr. Matthew </v>
      </c>
      <c r="G2121" t="s">
        <v>4355</v>
      </c>
      <c r="I2121" t="s">
        <v>4356</v>
      </c>
    </row>
    <row r="2122" spans="1:10" x14ac:dyDescent="0.2">
      <c r="A2122" s="1" t="s">
        <v>243</v>
      </c>
      <c r="B2122" s="1" t="s">
        <v>4193</v>
      </c>
      <c r="C2122" s="1" t="str">
        <f>B2122&amp;" "&amp;F2122</f>
        <v xml:space="preserve">Waters </v>
      </c>
      <c r="D2122" s="1" t="str">
        <f>Table5[[#This Row],[Column5]]&amp;" "&amp;Table5[[#This Row],[Column7]]&amp;" "</f>
        <v xml:space="preserve">Ms. Kara </v>
      </c>
      <c r="G2122" t="s">
        <v>4354</v>
      </c>
      <c r="I2122" t="s">
        <v>4713</v>
      </c>
    </row>
    <row r="2123" spans="1:10" x14ac:dyDescent="0.2">
      <c r="A2123" s="1" t="s">
        <v>242</v>
      </c>
      <c r="B2123" s="1" t="s">
        <v>4194</v>
      </c>
      <c r="C2123" s="1" t="str">
        <f>B2123&amp;" "&amp;F2123</f>
        <v xml:space="preserve">Rusk </v>
      </c>
      <c r="D2123" s="1" t="str">
        <f>Table5[[#This Row],[Column5]]&amp;" "&amp;Table5[[#This Row],[Column7]]&amp;" "</f>
        <v xml:space="preserve">Ms. Sarah </v>
      </c>
      <c r="E2123" t="s">
        <v>4486</v>
      </c>
      <c r="G2123" t="s">
        <v>4354</v>
      </c>
      <c r="I2123" t="s">
        <v>4530</v>
      </c>
      <c r="J2123" t="s">
        <v>4486</v>
      </c>
    </row>
    <row r="2124" spans="1:10" x14ac:dyDescent="0.2">
      <c r="A2124" s="1" t="s">
        <v>241</v>
      </c>
      <c r="B2124" s="1" t="s">
        <v>4195</v>
      </c>
      <c r="C2124" s="1" t="str">
        <f>B2124&amp;" "&amp;F2124</f>
        <v xml:space="preserve">Gersbach </v>
      </c>
      <c r="D2124" s="1" t="str">
        <f>Table5[[#This Row],[Column5]]&amp;" "&amp;Table5[[#This Row],[Column7]]&amp;" "</f>
        <v xml:space="preserve">Ms. Shauna </v>
      </c>
      <c r="E2124" t="s">
        <v>4364</v>
      </c>
      <c r="G2124" t="s">
        <v>4354</v>
      </c>
      <c r="I2124" t="s">
        <v>4722</v>
      </c>
      <c r="J2124" t="s">
        <v>4364</v>
      </c>
    </row>
    <row r="2125" spans="1:10" x14ac:dyDescent="0.2">
      <c r="A2125" s="1" t="s">
        <v>240</v>
      </c>
      <c r="B2125" s="1" t="s">
        <v>4196</v>
      </c>
      <c r="C2125" s="1" t="str">
        <f>B2125&amp;" "&amp;F2125</f>
        <v xml:space="preserve">Taylor-Watson </v>
      </c>
      <c r="D2125" s="1" t="str">
        <f>Table5[[#This Row],[Column5]]&amp;" "&amp;Table5[[#This Row],[Column7]]&amp;" "</f>
        <v xml:space="preserve">Ms. Lindsay </v>
      </c>
      <c r="E2125" t="s">
        <v>4395</v>
      </c>
      <c r="G2125" t="s">
        <v>4354</v>
      </c>
      <c r="I2125" t="s">
        <v>2642</v>
      </c>
      <c r="J2125" t="s">
        <v>4395</v>
      </c>
    </row>
    <row r="2126" spans="1:10" x14ac:dyDescent="0.2">
      <c r="A2126" s="1" t="s">
        <v>239</v>
      </c>
      <c r="B2126" s="1" t="s">
        <v>3076</v>
      </c>
      <c r="C2126" s="1" t="str">
        <f>B2126&amp;" "&amp;F2126</f>
        <v xml:space="preserve">Crawford </v>
      </c>
      <c r="D2126" s="1" t="str">
        <f>Table5[[#This Row],[Column5]]&amp;" "&amp;Table5[[#This Row],[Column7]]&amp;" "</f>
        <v xml:space="preserve">Ms. Danya </v>
      </c>
      <c r="E2126" t="s">
        <v>4378</v>
      </c>
      <c r="G2126" t="s">
        <v>4354</v>
      </c>
      <c r="I2126" t="s">
        <v>5298</v>
      </c>
      <c r="J2126" t="s">
        <v>4378</v>
      </c>
    </row>
    <row r="2127" spans="1:10" x14ac:dyDescent="0.2">
      <c r="A2127" s="1" t="s">
        <v>238</v>
      </c>
      <c r="B2127" s="1" t="s">
        <v>4197</v>
      </c>
      <c r="C2127" s="1" t="str">
        <f>B2127&amp;" "&amp;F2127</f>
        <v xml:space="preserve">Levitsky </v>
      </c>
      <c r="D2127" s="1" t="str">
        <f>Table5[[#This Row],[Column5]]&amp;" "&amp;Table5[[#This Row],[Column7]]&amp;" "</f>
        <v xml:space="preserve">Ms. Lorraine </v>
      </c>
      <c r="G2127" t="s">
        <v>4354</v>
      </c>
      <c r="I2127" t="s">
        <v>5299</v>
      </c>
    </row>
    <row r="2128" spans="1:10" x14ac:dyDescent="0.2">
      <c r="A2128" s="1" t="s">
        <v>237</v>
      </c>
      <c r="B2128" s="1" t="s">
        <v>4198</v>
      </c>
      <c r="C2128" s="1" t="str">
        <f>B2128&amp;" "&amp;F2128</f>
        <v xml:space="preserve">Carroll </v>
      </c>
      <c r="D2128" s="1" t="str">
        <f>Table5[[#This Row],[Column5]]&amp;" "&amp;Table5[[#This Row],[Column7]]&amp;" "</f>
        <v xml:space="preserve">Ms. Jennifer </v>
      </c>
      <c r="E2128" t="s">
        <v>4401</v>
      </c>
      <c r="G2128" t="s">
        <v>4354</v>
      </c>
      <c r="I2128" t="s">
        <v>4377</v>
      </c>
      <c r="J2128" t="s">
        <v>4401</v>
      </c>
    </row>
    <row r="2129" spans="1:10" x14ac:dyDescent="0.2">
      <c r="A2129" s="1" t="s">
        <v>236</v>
      </c>
      <c r="B2129" s="1" t="s">
        <v>4199</v>
      </c>
      <c r="C2129" s="1" t="str">
        <f>B2129&amp;" "&amp;F2129</f>
        <v xml:space="preserve">Campos </v>
      </c>
      <c r="D2129" s="1" t="str">
        <f>Table5[[#This Row],[Column5]]&amp;" "&amp;Table5[[#This Row],[Column7]]&amp;" "</f>
        <v xml:space="preserve">Mr. Jesus </v>
      </c>
      <c r="E2129" t="s">
        <v>4381</v>
      </c>
      <c r="G2129" t="s">
        <v>4355</v>
      </c>
      <c r="I2129" t="s">
        <v>5166</v>
      </c>
      <c r="J2129" t="s">
        <v>4381</v>
      </c>
    </row>
    <row r="2130" spans="1:10" x14ac:dyDescent="0.2">
      <c r="A2130" s="1" t="s">
        <v>235</v>
      </c>
      <c r="B2130" s="1" t="s">
        <v>4200</v>
      </c>
      <c r="C2130" s="1" t="str">
        <f>B2130&amp;" "&amp;F2130</f>
        <v xml:space="preserve">Flajslik </v>
      </c>
      <c r="D2130" s="1" t="str">
        <f>Table5[[#This Row],[Column5]]&amp;" "&amp;Table5[[#This Row],[Column7]]&amp;" "</f>
        <v xml:space="preserve">Ms. Kristen </v>
      </c>
      <c r="G2130" t="s">
        <v>4354</v>
      </c>
      <c r="I2130" t="s">
        <v>4738</v>
      </c>
    </row>
    <row r="2131" spans="1:10" x14ac:dyDescent="0.2">
      <c r="A2131" s="1" t="s">
        <v>234</v>
      </c>
      <c r="B2131" s="1" t="s">
        <v>4201</v>
      </c>
      <c r="C2131" s="1" t="str">
        <f>B2131&amp;" "&amp;F2131</f>
        <v xml:space="preserve">Chua </v>
      </c>
      <c r="D2131" s="1" t="str">
        <f>Table5[[#This Row],[Column5]]&amp;" "&amp;Table5[[#This Row],[Column7]]&amp;" "</f>
        <v xml:space="preserve">Ms. Catherine </v>
      </c>
      <c r="E2131" t="s">
        <v>4427</v>
      </c>
      <c r="G2131" t="s">
        <v>4354</v>
      </c>
      <c r="I2131" t="s">
        <v>5110</v>
      </c>
      <c r="J2131" t="s">
        <v>4427</v>
      </c>
    </row>
    <row r="2132" spans="1:10" x14ac:dyDescent="0.2">
      <c r="A2132" s="1" t="s">
        <v>233</v>
      </c>
      <c r="B2132" s="1" t="s">
        <v>3135</v>
      </c>
      <c r="C2132" s="1" t="str">
        <f>B2132&amp;" "&amp;F2132</f>
        <v xml:space="preserve">Wiltse </v>
      </c>
      <c r="D2132" s="1" t="str">
        <f>Table5[[#This Row],[Column5]]&amp;" "&amp;Table5[[#This Row],[Column7]]&amp;" "</f>
        <v xml:space="preserve">Ms. Paula </v>
      </c>
      <c r="G2132" t="s">
        <v>4354</v>
      </c>
      <c r="I2132" t="s">
        <v>5125</v>
      </c>
    </row>
    <row r="2133" spans="1:10" x14ac:dyDescent="0.2">
      <c r="A2133" s="1" t="s">
        <v>232</v>
      </c>
      <c r="B2133" s="1" t="s">
        <v>2428</v>
      </c>
      <c r="C2133" s="1" t="str">
        <f>B2133&amp;" "&amp;F2133</f>
        <v xml:space="preserve">Fisher </v>
      </c>
      <c r="D2133" s="1" t="str">
        <f>Table5[[#This Row],[Column5]]&amp;" "&amp;Table5[[#This Row],[Column7]]&amp;" "</f>
        <v xml:space="preserve">Ms. Evan </v>
      </c>
      <c r="G2133" t="s">
        <v>4354</v>
      </c>
      <c r="I2133" t="s">
        <v>4593</v>
      </c>
    </row>
    <row r="2134" spans="1:10" x14ac:dyDescent="0.2">
      <c r="A2134" s="1" t="s">
        <v>231</v>
      </c>
      <c r="B2134" s="1" t="s">
        <v>4202</v>
      </c>
      <c r="C2134" s="1" t="str">
        <f>B2134&amp;" "&amp;F2134</f>
        <v xml:space="preserve">Wilzbacher </v>
      </c>
      <c r="D2134" s="1" t="str">
        <f>Table5[[#This Row],[Column5]]&amp;" "&amp;Table5[[#This Row],[Column7]]&amp;" "</f>
        <v xml:space="preserve">Mr. Nathan </v>
      </c>
      <c r="E2134" t="s">
        <v>4466</v>
      </c>
      <c r="G2134" t="s">
        <v>4355</v>
      </c>
      <c r="I2134" t="s">
        <v>4614</v>
      </c>
      <c r="J2134" t="s">
        <v>4466</v>
      </c>
    </row>
    <row r="2135" spans="1:10" x14ac:dyDescent="0.2">
      <c r="A2135" s="1" t="s">
        <v>230</v>
      </c>
      <c r="B2135" s="1" t="s">
        <v>4203</v>
      </c>
      <c r="C2135" s="1" t="str">
        <f>B2135&amp;" "&amp;F2135</f>
        <v xml:space="preserve">Thayer </v>
      </c>
      <c r="D2135" s="1" t="str">
        <f>Table5[[#This Row],[Column5]]&amp;" "&amp;Table5[[#This Row],[Column7]]&amp;" "</f>
        <v xml:space="preserve">Ms. Ashley </v>
      </c>
      <c r="E2135" t="s">
        <v>4403</v>
      </c>
      <c r="G2135" t="s">
        <v>4354</v>
      </c>
      <c r="I2135" t="s">
        <v>2677</v>
      </c>
      <c r="J2135" t="s">
        <v>4403</v>
      </c>
    </row>
    <row r="2136" spans="1:10" x14ac:dyDescent="0.2">
      <c r="A2136" s="1" t="s">
        <v>229</v>
      </c>
      <c r="B2136" s="1" t="s">
        <v>4204</v>
      </c>
      <c r="C2136" s="1" t="str">
        <f>B2136&amp;" "&amp;F2136</f>
        <v xml:space="preserve">Brosseau </v>
      </c>
      <c r="D2136" s="1" t="str">
        <f>Table5[[#This Row],[Column5]]&amp;" "&amp;Table5[[#This Row],[Column7]]&amp;" "</f>
        <v xml:space="preserve">Mr. Jason </v>
      </c>
      <c r="G2136" t="s">
        <v>4355</v>
      </c>
      <c r="I2136" t="s">
        <v>4574</v>
      </c>
    </row>
    <row r="2137" spans="1:10" x14ac:dyDescent="0.2">
      <c r="A2137" s="1" t="s">
        <v>228</v>
      </c>
      <c r="B2137" s="1" t="s">
        <v>4205</v>
      </c>
      <c r="C2137" s="1" t="str">
        <f>B2137&amp;" "&amp;F2137</f>
        <v xml:space="preserve">Phares </v>
      </c>
      <c r="D2137" s="1" t="str">
        <f>Table5[[#This Row],[Column5]]&amp;" "&amp;Table5[[#This Row],[Column7]]&amp;" "</f>
        <v xml:space="preserve">Mr. Marshall </v>
      </c>
      <c r="G2137" t="s">
        <v>4355</v>
      </c>
      <c r="I2137" t="s">
        <v>3156</v>
      </c>
    </row>
    <row r="2138" spans="1:10" x14ac:dyDescent="0.2">
      <c r="A2138" s="1" t="s">
        <v>227</v>
      </c>
      <c r="B2138" s="1" t="s">
        <v>4111</v>
      </c>
      <c r="C2138" s="1" t="str">
        <f>B2138&amp;" "&amp;F2138</f>
        <v xml:space="preserve">Curley </v>
      </c>
      <c r="D2138" s="1" t="str">
        <f>Table5[[#This Row],[Column5]]&amp;" "&amp;Table5[[#This Row],[Column7]]&amp;" "</f>
        <v xml:space="preserve">Mr. Lavar </v>
      </c>
      <c r="G2138" t="s">
        <v>4355</v>
      </c>
      <c r="I2138" t="s">
        <v>5300</v>
      </c>
    </row>
    <row r="2139" spans="1:10" x14ac:dyDescent="0.2">
      <c r="A2139" s="1" t="s">
        <v>226</v>
      </c>
      <c r="B2139" s="1" t="s">
        <v>3785</v>
      </c>
      <c r="C2139" s="1" t="str">
        <f>B2139&amp;" "&amp;F2139</f>
        <v xml:space="preserve">Johnston </v>
      </c>
      <c r="D2139" s="1" t="str">
        <f>Table5[[#This Row],[Column5]]&amp;" "&amp;Table5[[#This Row],[Column7]]&amp;" "</f>
        <v xml:space="preserve">Mr. Charlie </v>
      </c>
      <c r="E2139" t="s">
        <v>4425</v>
      </c>
      <c r="G2139" t="s">
        <v>4355</v>
      </c>
      <c r="I2139" t="s">
        <v>4475</v>
      </c>
      <c r="J2139" t="s">
        <v>4425</v>
      </c>
    </row>
    <row r="2140" spans="1:10" x14ac:dyDescent="0.2">
      <c r="A2140" s="1" t="s">
        <v>225</v>
      </c>
      <c r="B2140" s="1" t="s">
        <v>4206</v>
      </c>
      <c r="C2140" s="1" t="str">
        <f>B2140&amp;" "&amp;F2140</f>
        <v xml:space="preserve">Padula </v>
      </c>
      <c r="D2140" s="1" t="str">
        <f>Table5[[#This Row],[Column5]]&amp;" "&amp;Table5[[#This Row],[Column7]]&amp;" "</f>
        <v xml:space="preserve">Mrs. Lauren </v>
      </c>
      <c r="G2140" t="s">
        <v>4700</v>
      </c>
      <c r="I2140" t="s">
        <v>4682</v>
      </c>
    </row>
    <row r="2141" spans="1:10" x14ac:dyDescent="0.2">
      <c r="A2141" s="1" t="s">
        <v>224</v>
      </c>
      <c r="B2141" s="1" t="s">
        <v>4207</v>
      </c>
      <c r="C2141" s="1" t="str">
        <f>B2141&amp;" "&amp;F2141</f>
        <v xml:space="preserve">Gamirov </v>
      </c>
      <c r="D2141" s="1" t="str">
        <f>Table5[[#This Row],[Column5]]&amp;" "&amp;Table5[[#This Row],[Column7]]&amp;" "</f>
        <v xml:space="preserve">Mr. Arthur </v>
      </c>
      <c r="G2141" t="s">
        <v>4355</v>
      </c>
      <c r="I2141" t="s">
        <v>5128</v>
      </c>
    </row>
    <row r="2142" spans="1:10" x14ac:dyDescent="0.2">
      <c r="A2142" s="1" t="s">
        <v>223</v>
      </c>
      <c r="B2142" s="1" t="s">
        <v>4208</v>
      </c>
      <c r="C2142" s="1" t="str">
        <f>B2142&amp;" "&amp;F2142</f>
        <v xml:space="preserve">Briot </v>
      </c>
      <c r="D2142" s="1" t="str">
        <f>Table5[[#This Row],[Column5]]&amp;" "&amp;Table5[[#This Row],[Column7]]&amp;" "</f>
        <v xml:space="preserve">Mr. Thomas </v>
      </c>
      <c r="G2142" t="s">
        <v>4355</v>
      </c>
      <c r="I2142" t="s">
        <v>3215</v>
      </c>
    </row>
    <row r="2143" spans="1:10" x14ac:dyDescent="0.2">
      <c r="A2143" s="1" t="s">
        <v>222</v>
      </c>
      <c r="B2143" s="1" t="s">
        <v>5350</v>
      </c>
      <c r="C2143" s="1" t="str">
        <f>B2143&amp;" "&amp;F2143</f>
        <v xml:space="preserve">De Hueck  </v>
      </c>
      <c r="D2143" s="1" t="str">
        <f>Table5[[#This Row],[Column5]]&amp;" "&amp;Table5[[#This Row],[Column7]]&amp;" "</f>
        <v xml:space="preserve">Ms. Jennifer </v>
      </c>
      <c r="G2143" t="s">
        <v>4354</v>
      </c>
      <c r="I2143" t="s">
        <v>4377</v>
      </c>
    </row>
    <row r="2144" spans="1:10" x14ac:dyDescent="0.2">
      <c r="A2144" s="1" t="s">
        <v>221</v>
      </c>
      <c r="B2144" s="1" t="s">
        <v>4209</v>
      </c>
      <c r="C2144" s="1" t="str">
        <f>B2144&amp;" "&amp;F2144</f>
        <v xml:space="preserve">Putt </v>
      </c>
      <c r="D2144" s="1" t="str">
        <f>Table5[[#This Row],[Column5]]&amp;" "&amp;Table5[[#This Row],[Column7]]&amp;" "</f>
        <v xml:space="preserve">Ms. Tammy </v>
      </c>
      <c r="G2144" t="s">
        <v>4354</v>
      </c>
      <c r="I2144" t="s">
        <v>5301</v>
      </c>
    </row>
    <row r="2145" spans="1:11" x14ac:dyDescent="0.2">
      <c r="A2145" s="1" t="s">
        <v>220</v>
      </c>
      <c r="B2145" s="1" t="s">
        <v>4210</v>
      </c>
      <c r="C2145" s="1" t="str">
        <f>B2145&amp;" "&amp;F2145</f>
        <v xml:space="preserve">Deiman </v>
      </c>
      <c r="D2145" s="1" t="str">
        <f>Table5[[#This Row],[Column5]]&amp;" "&amp;Table5[[#This Row],[Column7]]&amp;" "</f>
        <v xml:space="preserve">Ms. Lena </v>
      </c>
      <c r="G2145" t="s">
        <v>4354</v>
      </c>
      <c r="I2145" t="s">
        <v>5302</v>
      </c>
    </row>
    <row r="2146" spans="1:11" x14ac:dyDescent="0.2">
      <c r="A2146" s="1" t="s">
        <v>219</v>
      </c>
      <c r="B2146" s="1" t="s">
        <v>4211</v>
      </c>
      <c r="C2146" s="1" t="str">
        <f>B2146&amp;" "&amp;F2146</f>
        <v xml:space="preserve">Bonanni </v>
      </c>
      <c r="D2146" s="1" t="str">
        <f>Table5[[#This Row],[Column5]]&amp;" "&amp;Table5[[#This Row],[Column7]]&amp;" "</f>
        <v xml:space="preserve">Ms. Valentina </v>
      </c>
      <c r="G2146" t="s">
        <v>4354</v>
      </c>
      <c r="I2146" t="s">
        <v>5303</v>
      </c>
    </row>
    <row r="2147" spans="1:11" x14ac:dyDescent="0.2">
      <c r="A2147" s="1" t="s">
        <v>218</v>
      </c>
      <c r="B2147" s="1" t="s">
        <v>4212</v>
      </c>
      <c r="C2147" s="1" t="str">
        <f>B2147&amp;" "&amp;F2147</f>
        <v xml:space="preserve">Stein </v>
      </c>
      <c r="D2147" s="1" t="str">
        <f>Table5[[#This Row],[Column5]]&amp;" "&amp;Table5[[#This Row],[Column7]]&amp;" "</f>
        <v xml:space="preserve">Mr. Russell </v>
      </c>
      <c r="E2147" t="s">
        <v>4366</v>
      </c>
      <c r="G2147" t="s">
        <v>4355</v>
      </c>
      <c r="I2147" t="s">
        <v>4361</v>
      </c>
      <c r="J2147" t="s">
        <v>4366</v>
      </c>
    </row>
    <row r="2148" spans="1:11" x14ac:dyDescent="0.2">
      <c r="A2148" s="1" t="s">
        <v>217</v>
      </c>
      <c r="B2148" s="1" t="s">
        <v>4213</v>
      </c>
      <c r="C2148" s="1" t="str">
        <f>B2148&amp;" "&amp;F2148</f>
        <v xml:space="preserve">Laumann </v>
      </c>
      <c r="D2148" s="1" t="str">
        <f>Table5[[#This Row],[Column5]]&amp;" "&amp;Table5[[#This Row],[Column7]]&amp;" "</f>
        <v xml:space="preserve">Mr. Scott </v>
      </c>
      <c r="E2148" t="s">
        <v>4364</v>
      </c>
      <c r="G2148" t="s">
        <v>4355</v>
      </c>
      <c r="I2148" t="s">
        <v>2950</v>
      </c>
      <c r="J2148" t="s">
        <v>4364</v>
      </c>
    </row>
    <row r="2149" spans="1:11" x14ac:dyDescent="0.2">
      <c r="A2149" s="1" t="s">
        <v>216</v>
      </c>
      <c r="B2149" s="1" t="s">
        <v>4214</v>
      </c>
      <c r="C2149" s="1" t="str">
        <f>B2149&amp;" "&amp;F2149</f>
        <v xml:space="preserve">Galaviz </v>
      </c>
      <c r="D2149" s="1" t="str">
        <f>Table5[[#This Row],[Column5]]&amp;" "&amp;Table5[[#This Row],[Column7]]&amp;" "</f>
        <v xml:space="preserve">Mr. Jose </v>
      </c>
      <c r="E2149" t="s">
        <v>4872</v>
      </c>
      <c r="G2149" t="s">
        <v>4355</v>
      </c>
      <c r="I2149" t="s">
        <v>4909</v>
      </c>
      <c r="J2149" t="s">
        <v>4872</v>
      </c>
      <c r="K2149" t="s">
        <v>4381</v>
      </c>
    </row>
    <row r="2150" spans="1:11" x14ac:dyDescent="0.2">
      <c r="A2150" s="1" t="s">
        <v>215</v>
      </c>
      <c r="B2150" s="1" t="s">
        <v>4215</v>
      </c>
      <c r="C2150" s="1" t="str">
        <f>B2150&amp;" "&amp;F2150</f>
        <v xml:space="preserve">Piper </v>
      </c>
      <c r="D2150" s="1" t="str">
        <f>Table5[[#This Row],[Column5]]&amp;" "&amp;Table5[[#This Row],[Column7]]&amp;" "</f>
        <v xml:space="preserve">Mr. Paul </v>
      </c>
      <c r="E2150" t="s">
        <v>4466</v>
      </c>
      <c r="G2150" t="s">
        <v>4355</v>
      </c>
      <c r="I2150" t="s">
        <v>3389</v>
      </c>
      <c r="J2150" t="s">
        <v>4466</v>
      </c>
    </row>
    <row r="2151" spans="1:11" x14ac:dyDescent="0.2">
      <c r="A2151" s="1" t="s">
        <v>214</v>
      </c>
      <c r="B2151" s="1" t="s">
        <v>4216</v>
      </c>
      <c r="C2151" s="1" t="str">
        <f>B2151&amp;" "&amp;F2151</f>
        <v xml:space="preserve">Cantini </v>
      </c>
      <c r="D2151" s="1" t="str">
        <f>Table5[[#This Row],[Column5]]&amp;" "&amp;Table5[[#This Row],[Column7]]&amp;" "</f>
        <v xml:space="preserve">Mr. Adam </v>
      </c>
      <c r="G2151" t="s">
        <v>4355</v>
      </c>
      <c r="I2151" t="s">
        <v>4390</v>
      </c>
    </row>
    <row r="2152" spans="1:11" x14ac:dyDescent="0.2">
      <c r="A2152" s="1" t="s">
        <v>213</v>
      </c>
      <c r="B2152" s="1" t="s">
        <v>3653</v>
      </c>
      <c r="C2152" s="1" t="str">
        <f>B2152&amp;" "&amp;F2152</f>
        <v xml:space="preserve">Hartman </v>
      </c>
      <c r="D2152" s="1" t="str">
        <f>Table5[[#This Row],[Column5]]&amp;" "&amp;Table5[[#This Row],[Column7]]&amp;" "</f>
        <v xml:space="preserve">Mr. Edward </v>
      </c>
      <c r="E2152" t="s">
        <v>4395</v>
      </c>
      <c r="G2152" t="s">
        <v>4355</v>
      </c>
      <c r="I2152" t="s">
        <v>4649</v>
      </c>
      <c r="J2152" t="s">
        <v>4395</v>
      </c>
    </row>
    <row r="2153" spans="1:11" x14ac:dyDescent="0.2">
      <c r="A2153" s="1" t="s">
        <v>212</v>
      </c>
      <c r="B2153" s="1" t="s">
        <v>4217</v>
      </c>
      <c r="C2153" s="1" t="str">
        <f>B2153&amp;" "&amp;F2153</f>
        <v xml:space="preserve">Werhane </v>
      </c>
      <c r="D2153" s="1" t="str">
        <f>Table5[[#This Row],[Column5]]&amp;" "&amp;Table5[[#This Row],[Column7]]&amp;" "</f>
        <v xml:space="preserve">Mr. Patrick </v>
      </c>
      <c r="E2153" t="s">
        <v>4378</v>
      </c>
      <c r="G2153" t="s">
        <v>4355</v>
      </c>
      <c r="I2153" t="s">
        <v>3501</v>
      </c>
      <c r="J2153" t="s">
        <v>4378</v>
      </c>
    </row>
    <row r="2154" spans="1:11" x14ac:dyDescent="0.2">
      <c r="A2154" s="1" t="s">
        <v>211</v>
      </c>
      <c r="B2154" s="1" t="s">
        <v>4218</v>
      </c>
      <c r="C2154" s="1" t="str">
        <f>B2154&amp;" "&amp;F2154</f>
        <v xml:space="preserve">Davies </v>
      </c>
      <c r="D2154" s="1" t="str">
        <f>Table5[[#This Row],[Column5]]&amp;" "&amp;Table5[[#This Row],[Column7]]&amp;" "</f>
        <v xml:space="preserve">Mr. Geraint </v>
      </c>
      <c r="E2154" t="s">
        <v>4545</v>
      </c>
      <c r="G2154" t="s">
        <v>4355</v>
      </c>
      <c r="I2154" t="s">
        <v>5304</v>
      </c>
      <c r="J2154" t="s">
        <v>4545</v>
      </c>
    </row>
    <row r="2155" spans="1:11" x14ac:dyDescent="0.2">
      <c r="A2155" s="1" t="s">
        <v>210</v>
      </c>
      <c r="B2155" s="1" t="s">
        <v>4219</v>
      </c>
      <c r="C2155" s="1" t="str">
        <f>B2155&amp;" "&amp;F2155</f>
        <v xml:space="preserve">Hummel </v>
      </c>
      <c r="D2155" s="1" t="str">
        <f>Table5[[#This Row],[Column5]]&amp;" "&amp;Table5[[#This Row],[Column7]]&amp;" "</f>
        <v xml:space="preserve">Mr. Dj </v>
      </c>
      <c r="G2155" t="s">
        <v>4355</v>
      </c>
      <c r="I2155" t="s">
        <v>5305</v>
      </c>
    </row>
    <row r="2156" spans="1:11" x14ac:dyDescent="0.2">
      <c r="A2156" s="1" t="s">
        <v>209</v>
      </c>
      <c r="B2156" s="1" t="s">
        <v>4220</v>
      </c>
      <c r="C2156" s="1" t="str">
        <f>B2156&amp;" "&amp;F2156</f>
        <v xml:space="preserve">Lutz </v>
      </c>
      <c r="D2156" s="1" t="str">
        <f>Table5[[#This Row],[Column5]]&amp;" "&amp;Table5[[#This Row],[Column7]]&amp;" "</f>
        <v xml:space="preserve">Mr. Zachary </v>
      </c>
      <c r="E2156" t="s">
        <v>4437</v>
      </c>
      <c r="G2156" t="s">
        <v>4355</v>
      </c>
      <c r="I2156" t="s">
        <v>4643</v>
      </c>
      <c r="J2156" t="s">
        <v>4437</v>
      </c>
    </row>
    <row r="2157" spans="1:11" x14ac:dyDescent="0.2">
      <c r="A2157" s="1" t="s">
        <v>208</v>
      </c>
      <c r="B2157" s="1" t="s">
        <v>4193</v>
      </c>
      <c r="C2157" s="1" t="str">
        <f>B2157&amp;" "&amp;F2157</f>
        <v xml:space="preserve">Waters </v>
      </c>
      <c r="D2157" s="1" t="str">
        <f>Table5[[#This Row],[Column5]]&amp;" "&amp;Table5[[#This Row],[Column7]]&amp;" "</f>
        <v xml:space="preserve">Mr. Brian </v>
      </c>
      <c r="E2157" t="s">
        <v>4393</v>
      </c>
      <c r="G2157" t="s">
        <v>4355</v>
      </c>
      <c r="I2157" t="s">
        <v>3913</v>
      </c>
      <c r="J2157" t="s">
        <v>4393</v>
      </c>
    </row>
    <row r="2158" spans="1:11" x14ac:dyDescent="0.2">
      <c r="A2158" s="1" t="s">
        <v>207</v>
      </c>
      <c r="B2158" s="1" t="s">
        <v>4221</v>
      </c>
      <c r="C2158" s="1" t="str">
        <f>B2158&amp;" "&amp;F2158</f>
        <v xml:space="preserve">Viglienzoni </v>
      </c>
      <c r="D2158" s="1" t="str">
        <f>Table5[[#This Row],[Column5]]&amp;" "&amp;Table5[[#This Row],[Column7]]&amp;" "</f>
        <v xml:space="preserve">Mr. Joe </v>
      </c>
      <c r="G2158" t="s">
        <v>4355</v>
      </c>
      <c r="I2158" t="s">
        <v>5227</v>
      </c>
    </row>
    <row r="2159" spans="1:11" x14ac:dyDescent="0.2">
      <c r="A2159" s="1" t="s">
        <v>206</v>
      </c>
      <c r="B2159" s="1" t="s">
        <v>4222</v>
      </c>
      <c r="C2159" s="1" t="str">
        <f>B2159&amp;" "&amp;F2159</f>
        <v xml:space="preserve">Rathbun </v>
      </c>
      <c r="D2159" s="1" t="str">
        <f>Table5[[#This Row],[Column5]]&amp;" "&amp;Table5[[#This Row],[Column7]]&amp;" "</f>
        <v xml:space="preserve">Mr. Stephen </v>
      </c>
      <c r="G2159" t="s">
        <v>4355</v>
      </c>
      <c r="I2159" t="s">
        <v>4363</v>
      </c>
    </row>
    <row r="2160" spans="1:11" x14ac:dyDescent="0.2">
      <c r="A2160" s="1" t="s">
        <v>205</v>
      </c>
      <c r="B2160" s="1" t="s">
        <v>4223</v>
      </c>
      <c r="C2160" s="1" t="str">
        <f>B2160&amp;" "&amp;F2160</f>
        <v xml:space="preserve">crane </v>
      </c>
      <c r="D2160" s="1" t="str">
        <f>Table5[[#This Row],[Column5]]&amp;" "&amp;Table5[[#This Row],[Column7]]&amp;" "</f>
        <v xml:space="preserve">Ms. Ellen </v>
      </c>
      <c r="E2160" t="s">
        <v>4401</v>
      </c>
      <c r="G2160" t="s">
        <v>4354</v>
      </c>
      <c r="I2160" t="s">
        <v>5306</v>
      </c>
      <c r="J2160" t="s">
        <v>4401</v>
      </c>
    </row>
    <row r="2161" spans="1:10" x14ac:dyDescent="0.2">
      <c r="A2161" s="1" t="s">
        <v>204</v>
      </c>
      <c r="B2161" s="1" t="s">
        <v>4224</v>
      </c>
      <c r="C2161" s="1" t="str">
        <f>B2161&amp;" "&amp;F2161</f>
        <v xml:space="preserve">Conant </v>
      </c>
      <c r="D2161" s="1" t="str">
        <f>Table5[[#This Row],[Column5]]&amp;" "&amp;Table5[[#This Row],[Column7]]&amp;" "</f>
        <v xml:space="preserve">Ms. Cindy </v>
      </c>
      <c r="G2161" t="s">
        <v>4354</v>
      </c>
      <c r="I2161" t="s">
        <v>5042</v>
      </c>
    </row>
    <row r="2162" spans="1:10" x14ac:dyDescent="0.2">
      <c r="A2162" s="1" t="s">
        <v>203</v>
      </c>
      <c r="B2162" s="1" t="s">
        <v>4225</v>
      </c>
      <c r="C2162" s="1" t="str">
        <f>B2162&amp;" "&amp;F2162</f>
        <v xml:space="preserve">Huyser-Wierenga </v>
      </c>
      <c r="D2162" s="1" t="str">
        <f>Table5[[#This Row],[Column5]]&amp;" "&amp;Table5[[#This Row],[Column7]]&amp;" "</f>
        <v xml:space="preserve">Ms. Abigail </v>
      </c>
      <c r="E2162" t="s">
        <v>4364</v>
      </c>
      <c r="G2162" t="s">
        <v>4354</v>
      </c>
      <c r="I2162" t="s">
        <v>4448</v>
      </c>
      <c r="J2162" t="s">
        <v>4364</v>
      </c>
    </row>
    <row r="2163" spans="1:10" x14ac:dyDescent="0.2">
      <c r="A2163" s="1" t="s">
        <v>202</v>
      </c>
      <c r="B2163" s="1" t="s">
        <v>4226</v>
      </c>
      <c r="C2163" s="1" t="str">
        <f>B2163&amp;" "&amp;F2163</f>
        <v xml:space="preserve">Natalini </v>
      </c>
      <c r="D2163" s="1" t="str">
        <f>Table5[[#This Row],[Column5]]&amp;" "&amp;Table5[[#This Row],[Column7]]&amp;" "</f>
        <v xml:space="preserve">Ms. Amy </v>
      </c>
      <c r="E2163" t="s">
        <v>4401</v>
      </c>
      <c r="G2163" t="s">
        <v>4354</v>
      </c>
      <c r="I2163" t="s">
        <v>4528</v>
      </c>
      <c r="J2163" t="s">
        <v>4401</v>
      </c>
    </row>
    <row r="2164" spans="1:10" x14ac:dyDescent="0.2">
      <c r="A2164" s="1" t="s">
        <v>201</v>
      </c>
      <c r="B2164" s="1" t="s">
        <v>4227</v>
      </c>
      <c r="C2164" s="1" t="str">
        <f>B2164&amp;" "&amp;F2164</f>
        <v xml:space="preserve">Robbins </v>
      </c>
      <c r="D2164" s="1" t="str">
        <f>Table5[[#This Row],[Column5]]&amp;" "&amp;Table5[[#This Row],[Column7]]&amp;" "</f>
        <v xml:space="preserve">Ms. Amy </v>
      </c>
      <c r="G2164" t="s">
        <v>4354</v>
      </c>
      <c r="I2164" t="s">
        <v>4528</v>
      </c>
    </row>
    <row r="2165" spans="1:10" x14ac:dyDescent="0.2">
      <c r="A2165" s="1" t="s">
        <v>199</v>
      </c>
      <c r="B2165" s="1" t="s">
        <v>4228</v>
      </c>
      <c r="C2165" s="1" t="str">
        <f>B2165&amp;" "&amp;F2165</f>
        <v xml:space="preserve">Stanislav </v>
      </c>
      <c r="D2165" s="1" t="str">
        <f>Table5[[#This Row],[Column5]]&amp;" "&amp;Table5[[#This Row],[Column7]]&amp;" "</f>
        <v xml:space="preserve">Mrs. Grace </v>
      </c>
      <c r="E2165" t="s">
        <v>4545</v>
      </c>
      <c r="G2165" t="s">
        <v>4700</v>
      </c>
      <c r="I2165" t="s">
        <v>4546</v>
      </c>
      <c r="J2165" t="s">
        <v>4545</v>
      </c>
    </row>
    <row r="2166" spans="1:10" x14ac:dyDescent="0.2">
      <c r="A2166" s="1" t="s">
        <v>198</v>
      </c>
      <c r="B2166" s="1" t="s">
        <v>2467</v>
      </c>
      <c r="C2166" s="1" t="str">
        <f>B2166&amp;" "&amp;F2166</f>
        <v xml:space="preserve">Meyer </v>
      </c>
      <c r="D2166" s="1" t="str">
        <f>Table5[[#This Row],[Column5]]&amp;" "&amp;Table5[[#This Row],[Column7]]&amp;" "</f>
        <v xml:space="preserve">Ms. Caitie </v>
      </c>
      <c r="E2166" t="s">
        <v>4395</v>
      </c>
      <c r="G2166" t="s">
        <v>4354</v>
      </c>
      <c r="I2166" t="s">
        <v>5307</v>
      </c>
      <c r="J2166" t="s">
        <v>4395</v>
      </c>
    </row>
    <row r="2167" spans="1:10" x14ac:dyDescent="0.2">
      <c r="A2167" s="1" t="s">
        <v>197</v>
      </c>
      <c r="B2167" s="1" t="s">
        <v>4229</v>
      </c>
      <c r="C2167" s="1" t="str">
        <f>B2167&amp;" "&amp;F2167</f>
        <v xml:space="preserve">Mears </v>
      </c>
      <c r="D2167" s="1" t="str">
        <f>Table5[[#This Row],[Column5]]&amp;" "&amp;Table5[[#This Row],[Column7]]&amp;" "</f>
        <v xml:space="preserve">Mr. Benjamin </v>
      </c>
      <c r="G2167" t="s">
        <v>4355</v>
      </c>
      <c r="I2167" t="s">
        <v>4471</v>
      </c>
    </row>
    <row r="2168" spans="1:10" x14ac:dyDescent="0.2">
      <c r="A2168" s="1" t="s">
        <v>196</v>
      </c>
      <c r="B2168" s="1" t="s">
        <v>4230</v>
      </c>
      <c r="C2168" s="1" t="str">
        <f>B2168&amp;" "&amp;F2168</f>
        <v xml:space="preserve">Neill </v>
      </c>
      <c r="D2168" s="1" t="str">
        <f>Table5[[#This Row],[Column5]]&amp;" "&amp;Table5[[#This Row],[Column7]]&amp;" "</f>
        <v xml:space="preserve">Mr. Ian </v>
      </c>
      <c r="E2168" t="s">
        <v>4509</v>
      </c>
      <c r="G2168" t="s">
        <v>4355</v>
      </c>
      <c r="I2168" t="s">
        <v>4541</v>
      </c>
      <c r="J2168" t="s">
        <v>4509</v>
      </c>
    </row>
    <row r="2169" spans="1:10" x14ac:dyDescent="0.2">
      <c r="A2169" s="1" t="s">
        <v>195</v>
      </c>
      <c r="B2169" s="1" t="s">
        <v>4231</v>
      </c>
      <c r="C2169" s="1" t="str">
        <f>B2169&amp;" "&amp;F2169</f>
        <v xml:space="preserve">Tola </v>
      </c>
      <c r="D2169" s="1" t="str">
        <f>Table5[[#This Row],[Column5]]&amp;" "&amp;Table5[[#This Row],[Column7]]&amp;" "</f>
        <v xml:space="preserve">Mr. Tadese </v>
      </c>
      <c r="G2169" t="s">
        <v>4355</v>
      </c>
      <c r="I2169" t="s">
        <v>5308</v>
      </c>
    </row>
    <row r="2170" spans="1:10" x14ac:dyDescent="0.2">
      <c r="A2170" s="1" t="s">
        <v>194</v>
      </c>
      <c r="B2170" s="1" t="s">
        <v>4232</v>
      </c>
      <c r="C2170" s="1" t="str">
        <f>B2170&amp;" "&amp;F2170</f>
        <v xml:space="preserve">Briskman </v>
      </c>
      <c r="D2170" s="1" t="str">
        <f>Table5[[#This Row],[Column5]]&amp;" "&amp;Table5[[#This Row],[Column7]]&amp;" "</f>
        <v xml:space="preserve">Mr. Jonathan </v>
      </c>
      <c r="G2170" t="s">
        <v>4355</v>
      </c>
      <c r="I2170" t="s">
        <v>4740</v>
      </c>
    </row>
    <row r="2171" spans="1:10" x14ac:dyDescent="0.2">
      <c r="A2171" s="1" t="s">
        <v>193</v>
      </c>
      <c r="B2171" s="1" t="s">
        <v>4233</v>
      </c>
      <c r="C2171" s="1" t="str">
        <f>B2171&amp;" "&amp;F2171</f>
        <v xml:space="preserve">Ritzenhein </v>
      </c>
      <c r="D2171" s="1" t="str">
        <f>Table5[[#This Row],[Column5]]&amp;" "&amp;Table5[[#This Row],[Column7]]&amp;" "</f>
        <v xml:space="preserve">Mr. Dathan </v>
      </c>
      <c r="G2171" t="s">
        <v>4355</v>
      </c>
      <c r="I2171" t="s">
        <v>5309</v>
      </c>
    </row>
    <row r="2172" spans="1:10" x14ac:dyDescent="0.2">
      <c r="A2172" s="1" t="s">
        <v>192</v>
      </c>
      <c r="B2172" s="1" t="s">
        <v>4234</v>
      </c>
      <c r="C2172" s="1" t="str">
        <f>B2172&amp;" "&amp;F2172</f>
        <v xml:space="preserve">Malkowski </v>
      </c>
      <c r="D2172" s="1" t="str">
        <f>Table5[[#This Row],[Column5]]&amp;" "&amp;Table5[[#This Row],[Column7]]&amp;" "</f>
        <v xml:space="preserve">Mr. Eric </v>
      </c>
      <c r="G2172" t="s">
        <v>4355</v>
      </c>
      <c r="I2172" t="s">
        <v>4387</v>
      </c>
    </row>
    <row r="2173" spans="1:10" x14ac:dyDescent="0.2">
      <c r="A2173" s="1" t="s">
        <v>191</v>
      </c>
      <c r="B2173" s="1" t="s">
        <v>4235</v>
      </c>
      <c r="C2173" s="1" t="str">
        <f>B2173&amp;" "&amp;F2173</f>
        <v xml:space="preserve">Andreyko </v>
      </c>
      <c r="D2173" s="1" t="str">
        <f>Table5[[#This Row],[Column5]]&amp;" "&amp;Table5[[#This Row],[Column7]]&amp;" "</f>
        <v xml:space="preserve">Ms. Allison </v>
      </c>
      <c r="E2173" t="s">
        <v>4403</v>
      </c>
      <c r="G2173" t="s">
        <v>4354</v>
      </c>
      <c r="I2173" t="s">
        <v>4557</v>
      </c>
      <c r="J2173" t="s">
        <v>4403</v>
      </c>
    </row>
    <row r="2174" spans="1:10" x14ac:dyDescent="0.2">
      <c r="A2174" s="1" t="s">
        <v>190</v>
      </c>
      <c r="B2174" s="1" t="s">
        <v>3852</v>
      </c>
      <c r="C2174" s="1" t="str">
        <f>B2174&amp;" "&amp;F2174</f>
        <v xml:space="preserve">Landry </v>
      </c>
      <c r="D2174" s="1" t="str">
        <f>Table5[[#This Row],[Column5]]&amp;" "&amp;Table5[[#This Row],[Column7]]&amp;" "</f>
        <v xml:space="preserve">Mr. Paul </v>
      </c>
      <c r="G2174" t="s">
        <v>4355</v>
      </c>
      <c r="I2174" t="s">
        <v>3389</v>
      </c>
    </row>
    <row r="2175" spans="1:10" x14ac:dyDescent="0.2">
      <c r="A2175" s="1" t="s">
        <v>189</v>
      </c>
      <c r="B2175" s="1" t="s">
        <v>4236</v>
      </c>
      <c r="C2175" s="1" t="str">
        <f>B2175&amp;" "&amp;F2175</f>
        <v xml:space="preserve">Lozier </v>
      </c>
      <c r="D2175" s="1" t="str">
        <f>Table5[[#This Row],[Column5]]&amp;" "&amp;Table5[[#This Row],[Column7]]&amp;" "</f>
        <v xml:space="preserve">Mr. Aaron </v>
      </c>
      <c r="E2175" t="s">
        <v>4500</v>
      </c>
      <c r="G2175" t="s">
        <v>4355</v>
      </c>
      <c r="I2175" t="s">
        <v>4511</v>
      </c>
      <c r="J2175" t="s">
        <v>4500</v>
      </c>
    </row>
    <row r="2176" spans="1:10" x14ac:dyDescent="0.2">
      <c r="A2176" s="1" t="s">
        <v>188</v>
      </c>
      <c r="B2176" s="1" t="s">
        <v>3407</v>
      </c>
      <c r="C2176" s="1" t="str">
        <f>B2176&amp;" "&amp;F2176</f>
        <v xml:space="preserve">O'Brien </v>
      </c>
      <c r="D2176" s="1" t="str">
        <f>Table5[[#This Row],[Column5]]&amp;" "&amp;Table5[[#This Row],[Column7]]&amp;" "</f>
        <v xml:space="preserve">Ms. Caitlin </v>
      </c>
      <c r="E2176" t="s">
        <v>4405</v>
      </c>
      <c r="G2176" t="s">
        <v>4354</v>
      </c>
      <c r="I2176" t="s">
        <v>4663</v>
      </c>
      <c r="J2176" t="s">
        <v>4405</v>
      </c>
    </row>
    <row r="2177" spans="1:10" x14ac:dyDescent="0.2">
      <c r="A2177" s="1" t="s">
        <v>187</v>
      </c>
      <c r="B2177" s="1" t="s">
        <v>4237</v>
      </c>
      <c r="C2177" s="1" t="str">
        <f>B2177&amp;" "&amp;F2177</f>
        <v xml:space="preserve">Rodas </v>
      </c>
      <c r="D2177" s="1" t="str">
        <f>Table5[[#This Row],[Column5]]&amp;" "&amp;Table5[[#This Row],[Column7]]&amp;" "</f>
        <v xml:space="preserve">Mr. Harald </v>
      </c>
      <c r="E2177" t="s">
        <v>4542</v>
      </c>
      <c r="G2177" t="s">
        <v>4355</v>
      </c>
      <c r="I2177" t="s">
        <v>5310</v>
      </c>
      <c r="J2177" t="s">
        <v>4542</v>
      </c>
    </row>
    <row r="2178" spans="1:10" x14ac:dyDescent="0.2">
      <c r="A2178" s="1" t="s">
        <v>186</v>
      </c>
      <c r="B2178" s="1" t="s">
        <v>2607</v>
      </c>
      <c r="C2178" s="1" t="str">
        <f>B2178&amp;" "&amp;F2178</f>
        <v xml:space="preserve">O'Connor </v>
      </c>
      <c r="D2178" s="1" t="str">
        <f>Table5[[#This Row],[Column5]]&amp;" "&amp;Table5[[#This Row],[Column7]]&amp;" "</f>
        <v xml:space="preserve">Ms. Siobhan </v>
      </c>
      <c r="E2178" t="s">
        <v>4378</v>
      </c>
      <c r="G2178" t="s">
        <v>4354</v>
      </c>
      <c r="I2178" t="s">
        <v>5311</v>
      </c>
      <c r="J2178" t="s">
        <v>4378</v>
      </c>
    </row>
    <row r="2179" spans="1:10" x14ac:dyDescent="0.2">
      <c r="A2179" s="1" t="s">
        <v>185</v>
      </c>
      <c r="B2179" s="1" t="s">
        <v>2599</v>
      </c>
      <c r="C2179" s="1" t="str">
        <f>B2179&amp;" "&amp;F2179</f>
        <v xml:space="preserve">White </v>
      </c>
      <c r="D2179" s="1" t="str">
        <f>Table5[[#This Row],[Column5]]&amp;" "&amp;Table5[[#This Row],[Column7]]&amp;" "</f>
        <v xml:space="preserve">Ms. Andrea </v>
      </c>
      <c r="E2179" t="s">
        <v>4395</v>
      </c>
      <c r="G2179" t="s">
        <v>4354</v>
      </c>
      <c r="I2179" t="s">
        <v>4370</v>
      </c>
      <c r="J2179" t="s">
        <v>4395</v>
      </c>
    </row>
    <row r="2180" spans="1:10" x14ac:dyDescent="0.2">
      <c r="A2180" s="1" t="s">
        <v>184</v>
      </c>
      <c r="B2180" s="1" t="s">
        <v>3010</v>
      </c>
      <c r="C2180" s="1" t="str">
        <f>B2180&amp;" "&amp;F2180</f>
        <v xml:space="preserve">Davenport </v>
      </c>
      <c r="D2180" s="1" t="str">
        <f>Table5[[#This Row],[Column5]]&amp;" "&amp;Table5[[#This Row],[Column7]]&amp;" "</f>
        <v xml:space="preserve">Ms. Marie </v>
      </c>
      <c r="G2180" t="s">
        <v>4354</v>
      </c>
      <c r="I2180" t="s">
        <v>4629</v>
      </c>
    </row>
    <row r="2181" spans="1:10" x14ac:dyDescent="0.2">
      <c r="A2181" s="1" t="s">
        <v>183</v>
      </c>
      <c r="B2181" s="1" t="s">
        <v>4238</v>
      </c>
      <c r="C2181" s="1" t="str">
        <f>B2181&amp;" "&amp;F2181</f>
        <v xml:space="preserve">Karmen </v>
      </c>
      <c r="D2181" s="1" t="str">
        <f>Table5[[#This Row],[Column5]]&amp;" "&amp;Table5[[#This Row],[Column7]]&amp;" "</f>
        <v xml:space="preserve">Ms. Rachel </v>
      </c>
      <c r="E2181" t="s">
        <v>4378</v>
      </c>
      <c r="G2181" t="s">
        <v>4354</v>
      </c>
      <c r="I2181" t="s">
        <v>4691</v>
      </c>
      <c r="J2181" t="s">
        <v>4378</v>
      </c>
    </row>
    <row r="2182" spans="1:10" x14ac:dyDescent="0.2">
      <c r="A2182" s="1" t="s">
        <v>182</v>
      </c>
      <c r="B2182" s="1" t="s">
        <v>3441</v>
      </c>
      <c r="C2182" s="1" t="str">
        <f>B2182&amp;" "&amp;F2182</f>
        <v xml:space="preserve">Miller </v>
      </c>
      <c r="D2182" s="1" t="str">
        <f>Table5[[#This Row],[Column5]]&amp;" "&amp;Table5[[#This Row],[Column7]]&amp;" "</f>
        <v xml:space="preserve">Ms. Emma </v>
      </c>
      <c r="G2182" t="s">
        <v>4354</v>
      </c>
      <c r="I2182" t="s">
        <v>4613</v>
      </c>
    </row>
    <row r="2183" spans="1:10" x14ac:dyDescent="0.2">
      <c r="A2183" s="1" t="s">
        <v>181</v>
      </c>
      <c r="B2183" s="1" t="s">
        <v>4239</v>
      </c>
      <c r="C2183" s="1" t="str">
        <f>B2183&amp;" "&amp;F2183</f>
        <v xml:space="preserve">Lippmann </v>
      </c>
      <c r="D2183" s="1" t="str">
        <f>Table5[[#This Row],[Column5]]&amp;" "&amp;Table5[[#This Row],[Column7]]&amp;" "</f>
        <v xml:space="preserve">Ms. Kiersten </v>
      </c>
      <c r="G2183" t="s">
        <v>4354</v>
      </c>
      <c r="I2183" t="s">
        <v>5312</v>
      </c>
    </row>
    <row r="2184" spans="1:10" x14ac:dyDescent="0.2">
      <c r="A2184" s="1" t="s">
        <v>180</v>
      </c>
      <c r="B2184" s="1" t="s">
        <v>4240</v>
      </c>
      <c r="C2184" s="1" t="str">
        <f>B2184&amp;" "&amp;F2184</f>
        <v xml:space="preserve">Klehm </v>
      </c>
      <c r="D2184" s="1" t="str">
        <f>Table5[[#This Row],[Column5]]&amp;" "&amp;Table5[[#This Row],[Column7]]&amp;" "</f>
        <v xml:space="preserve">Ms. Rachael </v>
      </c>
      <c r="G2184" t="s">
        <v>4354</v>
      </c>
      <c r="I2184" t="s">
        <v>4625</v>
      </c>
    </row>
    <row r="2185" spans="1:10" x14ac:dyDescent="0.2">
      <c r="A2185" s="1" t="s">
        <v>179</v>
      </c>
      <c r="B2185" s="1" t="s">
        <v>2755</v>
      </c>
      <c r="C2185" s="1" t="str">
        <f>B2185&amp;" "&amp;F2185</f>
        <v xml:space="preserve">Murphy </v>
      </c>
      <c r="D2185" s="1" t="str">
        <f>Table5[[#This Row],[Column5]]&amp;" "&amp;Table5[[#This Row],[Column7]]&amp;" "</f>
        <v xml:space="preserve">Mr. Timothy </v>
      </c>
      <c r="E2185" t="s">
        <v>4464</v>
      </c>
      <c r="G2185" t="s">
        <v>4355</v>
      </c>
      <c r="I2185" t="s">
        <v>4488</v>
      </c>
      <c r="J2185" t="s">
        <v>4464</v>
      </c>
    </row>
    <row r="2186" spans="1:10" x14ac:dyDescent="0.2">
      <c r="A2186" s="1" t="s">
        <v>178</v>
      </c>
      <c r="B2186" s="1" t="s">
        <v>4241</v>
      </c>
      <c r="C2186" s="1" t="str">
        <f>B2186&amp;" "&amp;F2186</f>
        <v xml:space="preserve">Desisa </v>
      </c>
      <c r="D2186" s="1" t="str">
        <f>Table5[[#This Row],[Column5]]&amp;" "&amp;Table5[[#This Row],[Column7]]&amp;" "</f>
        <v xml:space="preserve">Mr. Lelisa </v>
      </c>
      <c r="G2186" t="s">
        <v>4355</v>
      </c>
      <c r="I2186" t="s">
        <v>5313</v>
      </c>
    </row>
    <row r="2187" spans="1:10" x14ac:dyDescent="0.2">
      <c r="A2187" s="1" t="s">
        <v>177</v>
      </c>
      <c r="B2187" s="1" t="s">
        <v>4242</v>
      </c>
      <c r="C2187" s="1" t="str">
        <f>B2187&amp;" "&amp;F2187</f>
        <v xml:space="preserve">Brooks </v>
      </c>
      <c r="D2187" s="1" t="str">
        <f>Table5[[#This Row],[Column5]]&amp;" "&amp;Table5[[#This Row],[Column7]]&amp;" "</f>
        <v xml:space="preserve">Mr. Nate </v>
      </c>
      <c r="G2187" t="s">
        <v>4355</v>
      </c>
      <c r="I2187" t="s">
        <v>4572</v>
      </c>
    </row>
    <row r="2188" spans="1:10" x14ac:dyDescent="0.2">
      <c r="A2188" s="1" t="s">
        <v>176</v>
      </c>
      <c r="B2188" s="1" t="s">
        <v>2903</v>
      </c>
      <c r="C2188" s="1" t="str">
        <f>B2188&amp;" "&amp;F2188</f>
        <v xml:space="preserve">Stone </v>
      </c>
      <c r="D2188" s="1" t="str">
        <f>Table5[[#This Row],[Column5]]&amp;" "&amp;Table5[[#This Row],[Column7]]&amp;" "</f>
        <v xml:space="preserve">Mr. Chris </v>
      </c>
      <c r="E2188" t="s">
        <v>4427</v>
      </c>
      <c r="G2188" t="s">
        <v>4355</v>
      </c>
      <c r="I2188" t="s">
        <v>4554</v>
      </c>
      <c r="J2188" t="s">
        <v>4427</v>
      </c>
    </row>
    <row r="2189" spans="1:10" x14ac:dyDescent="0.2">
      <c r="A2189" s="1" t="s">
        <v>175</v>
      </c>
      <c r="B2189" s="1" t="s">
        <v>4243</v>
      </c>
      <c r="C2189" s="1" t="str">
        <f>B2189&amp;" "&amp;F2189</f>
        <v xml:space="preserve">Weispfennig </v>
      </c>
      <c r="D2189" s="1" t="str">
        <f>Table5[[#This Row],[Column5]]&amp;" "&amp;Table5[[#This Row],[Column7]]&amp;" "</f>
        <v xml:space="preserve">Mr. Scott </v>
      </c>
      <c r="G2189" t="s">
        <v>4355</v>
      </c>
      <c r="I2189" t="s">
        <v>2950</v>
      </c>
    </row>
    <row r="2190" spans="1:10" x14ac:dyDescent="0.2">
      <c r="A2190" s="1" t="s">
        <v>174</v>
      </c>
      <c r="B2190" s="1" t="s">
        <v>4244</v>
      </c>
      <c r="C2190" s="1" t="str">
        <f>B2190&amp;" "&amp;F2190</f>
        <v xml:space="preserve">Sorrell </v>
      </c>
      <c r="D2190" s="1" t="str">
        <f>Table5[[#This Row],[Column5]]&amp;" "&amp;Table5[[#This Row],[Column7]]&amp;" "</f>
        <v xml:space="preserve">Mr. Kevin </v>
      </c>
      <c r="G2190" t="s">
        <v>4355</v>
      </c>
      <c r="I2190" t="s">
        <v>4443</v>
      </c>
    </row>
    <row r="2191" spans="1:10" x14ac:dyDescent="0.2">
      <c r="A2191" s="1" t="s">
        <v>173</v>
      </c>
      <c r="B2191" s="1" t="s">
        <v>3590</v>
      </c>
      <c r="C2191" s="1" t="str">
        <f>B2191&amp;" "&amp;F2191</f>
        <v xml:space="preserve">Morris </v>
      </c>
      <c r="D2191" s="1" t="str">
        <f>Table5[[#This Row],[Column5]]&amp;" "&amp;Table5[[#This Row],[Column7]]&amp;" "</f>
        <v xml:space="preserve">Mr. Erik </v>
      </c>
      <c r="E2191" t="s">
        <v>4427</v>
      </c>
      <c r="G2191" t="s">
        <v>4355</v>
      </c>
      <c r="I2191" t="s">
        <v>4552</v>
      </c>
      <c r="J2191" t="s">
        <v>4427</v>
      </c>
    </row>
    <row r="2192" spans="1:10" x14ac:dyDescent="0.2">
      <c r="A2192" s="1" t="s">
        <v>172</v>
      </c>
      <c r="B2192" s="1" t="s">
        <v>4245</v>
      </c>
      <c r="C2192" s="1" t="str">
        <f>B2192&amp;" "&amp;F2192</f>
        <v xml:space="preserve">Marek </v>
      </c>
      <c r="D2192" s="1" t="str">
        <f>Table5[[#This Row],[Column5]]&amp;" "&amp;Table5[[#This Row],[Column7]]&amp;" "</f>
        <v xml:space="preserve">Mr. Shawn </v>
      </c>
      <c r="E2192" t="s">
        <v>4385</v>
      </c>
      <c r="G2192" t="s">
        <v>4355</v>
      </c>
      <c r="I2192" t="s">
        <v>4581</v>
      </c>
      <c r="J2192" t="s">
        <v>4385</v>
      </c>
    </row>
    <row r="2193" spans="1:11" x14ac:dyDescent="0.2">
      <c r="A2193" s="1" t="s">
        <v>171</v>
      </c>
      <c r="B2193" s="1" t="s">
        <v>2597</v>
      </c>
      <c r="C2193" s="1" t="str">
        <f>B2193&amp;" "&amp;F2193</f>
        <v xml:space="preserve">Armstrong </v>
      </c>
      <c r="D2193" s="1" t="str">
        <f>Table5[[#This Row],[Column5]]&amp;" "&amp;Table5[[#This Row],[Column7]]&amp;" "</f>
        <v xml:space="preserve">Mr. Vajin </v>
      </c>
      <c r="E2193" t="s">
        <v>4401</v>
      </c>
      <c r="G2193" t="s">
        <v>4355</v>
      </c>
      <c r="I2193" t="s">
        <v>5314</v>
      </c>
      <c r="J2193" t="s">
        <v>4401</v>
      </c>
    </row>
    <row r="2194" spans="1:11" x14ac:dyDescent="0.2">
      <c r="A2194" s="1" t="s">
        <v>169</v>
      </c>
      <c r="B2194" s="1" t="s">
        <v>4246</v>
      </c>
      <c r="C2194" s="1" t="str">
        <f>B2194&amp;" "&amp;F2194</f>
        <v xml:space="preserve">Werner </v>
      </c>
      <c r="D2194" s="1" t="str">
        <f>Table5[[#This Row],[Column5]]&amp;" "&amp;Table5[[#This Row],[Column7]]&amp;" "</f>
        <v xml:space="preserve">Mr. John </v>
      </c>
      <c r="E2194" t="s">
        <v>4491</v>
      </c>
      <c r="G2194" t="s">
        <v>4355</v>
      </c>
      <c r="I2194" t="s">
        <v>4382</v>
      </c>
      <c r="J2194" t="s">
        <v>4491</v>
      </c>
      <c r="K2194" t="s">
        <v>4806</v>
      </c>
    </row>
    <row r="2195" spans="1:11" x14ac:dyDescent="0.2">
      <c r="A2195" s="1" t="s">
        <v>167</v>
      </c>
      <c r="B2195" s="1" t="s">
        <v>3909</v>
      </c>
      <c r="C2195" s="1" t="str">
        <f>B2195&amp;" "&amp;F2195</f>
        <v xml:space="preserve">Gries </v>
      </c>
      <c r="D2195" s="1" t="str">
        <f>Table5[[#This Row],[Column5]]&amp;" "&amp;Table5[[#This Row],[Column7]]&amp;" "</f>
        <v xml:space="preserve">Mr. Kevin </v>
      </c>
      <c r="E2195" t="s">
        <v>4395</v>
      </c>
      <c r="G2195" t="s">
        <v>4355</v>
      </c>
      <c r="I2195" t="s">
        <v>4443</v>
      </c>
      <c r="J2195" t="s">
        <v>4395</v>
      </c>
    </row>
    <row r="2196" spans="1:11" x14ac:dyDescent="0.2">
      <c r="A2196" s="1" t="s">
        <v>165</v>
      </c>
      <c r="B2196" s="1" t="s">
        <v>2965</v>
      </c>
      <c r="C2196" s="1" t="str">
        <f>B2196&amp;" "&amp;F2196</f>
        <v xml:space="preserve">Mills </v>
      </c>
      <c r="D2196" s="1" t="str">
        <f>Table5[[#This Row],[Column5]]&amp;" "&amp;Table5[[#This Row],[Column7]]&amp;" "</f>
        <v xml:space="preserve">Mr. Kirby </v>
      </c>
      <c r="E2196" t="s">
        <v>4393</v>
      </c>
      <c r="G2196" t="s">
        <v>4355</v>
      </c>
      <c r="I2196" t="s">
        <v>5315</v>
      </c>
      <c r="J2196" t="s">
        <v>4393</v>
      </c>
    </row>
    <row r="2197" spans="1:11" x14ac:dyDescent="0.2">
      <c r="A2197" s="1" t="s">
        <v>163</v>
      </c>
      <c r="B2197" s="1" t="s">
        <v>4247</v>
      </c>
      <c r="C2197" s="1" t="str">
        <f>B2197&amp;" "&amp;F2197</f>
        <v xml:space="preserve">Penny </v>
      </c>
      <c r="D2197" s="1" t="str">
        <f>Table5[[#This Row],[Column5]]&amp;" "&amp;Table5[[#This Row],[Column7]]&amp;" "</f>
        <v xml:space="preserve">Mr. J </v>
      </c>
      <c r="E2197" t="s">
        <v>4437</v>
      </c>
      <c r="G2197" t="s">
        <v>4355</v>
      </c>
      <c r="I2197" t="s">
        <v>4466</v>
      </c>
      <c r="J2197" t="s">
        <v>4437</v>
      </c>
    </row>
    <row r="2198" spans="1:11" x14ac:dyDescent="0.2">
      <c r="A2198" s="1" t="s">
        <v>162</v>
      </c>
      <c r="B2198" s="1" t="s">
        <v>2869</v>
      </c>
      <c r="C2198" s="1" t="str">
        <f>B2198&amp;" "&amp;F2198</f>
        <v xml:space="preserve">Hicks </v>
      </c>
      <c r="D2198" s="1" t="str">
        <f>Table5[[#This Row],[Column5]]&amp;" "&amp;Table5[[#This Row],[Column7]]&amp;" "</f>
        <v xml:space="preserve">Mr. Dustin </v>
      </c>
      <c r="E2198" t="s">
        <v>4573</v>
      </c>
      <c r="G2198" t="s">
        <v>4355</v>
      </c>
      <c r="I2198" t="s">
        <v>4666</v>
      </c>
      <c r="J2198" t="s">
        <v>4573</v>
      </c>
    </row>
    <row r="2199" spans="1:11" x14ac:dyDescent="0.2">
      <c r="A2199" s="1" t="s">
        <v>161</v>
      </c>
      <c r="B2199" s="1" t="s">
        <v>4248</v>
      </c>
      <c r="C2199" s="1" t="str">
        <f>B2199&amp;" "&amp;F2199</f>
        <v xml:space="preserve">Masayesva </v>
      </c>
      <c r="D2199" s="1" t="str">
        <f>Table5[[#This Row],[Column5]]&amp;" "&amp;Table5[[#This Row],[Column7]]&amp;" "</f>
        <v xml:space="preserve">Mr. Anthony </v>
      </c>
      <c r="E2199" t="s">
        <v>4731</v>
      </c>
      <c r="G2199" t="s">
        <v>4355</v>
      </c>
      <c r="I2199" t="s">
        <v>3932</v>
      </c>
      <c r="J2199" t="s">
        <v>4731</v>
      </c>
    </row>
    <row r="2200" spans="1:11" x14ac:dyDescent="0.2">
      <c r="A2200" s="1" t="s">
        <v>160</v>
      </c>
      <c r="B2200" s="1" t="s">
        <v>4249</v>
      </c>
      <c r="C2200" s="1" t="str">
        <f>B2200&amp;" "&amp;F2200</f>
        <v xml:space="preserve">Paavola </v>
      </c>
      <c r="D2200" s="1" t="str">
        <f>Table5[[#This Row],[Column5]]&amp;" "&amp;Table5[[#This Row],[Column7]]&amp;" "</f>
        <v xml:space="preserve">Mr. Ryan </v>
      </c>
      <c r="G2200" t="s">
        <v>4355</v>
      </c>
      <c r="I2200" t="s">
        <v>2847</v>
      </c>
    </row>
    <row r="2201" spans="1:11" x14ac:dyDescent="0.2">
      <c r="A2201" s="1" t="s">
        <v>159</v>
      </c>
      <c r="B2201" s="1" t="s">
        <v>4250</v>
      </c>
      <c r="C2201" s="1" t="str">
        <f>B2201&amp;" "&amp;F2201</f>
        <v xml:space="preserve">Gehlsen </v>
      </c>
      <c r="D2201" s="1" t="str">
        <f>Table5[[#This Row],[Column5]]&amp;" "&amp;Table5[[#This Row],[Column7]]&amp;" "</f>
        <v xml:space="preserve">Mr. Eric </v>
      </c>
      <c r="E2201" t="s">
        <v>4458</v>
      </c>
      <c r="G2201" t="s">
        <v>4355</v>
      </c>
      <c r="I2201" t="s">
        <v>4387</v>
      </c>
      <c r="J2201" t="s">
        <v>4458</v>
      </c>
    </row>
    <row r="2202" spans="1:11" x14ac:dyDescent="0.2">
      <c r="A2202" s="1" t="s">
        <v>158</v>
      </c>
      <c r="B2202" s="1" t="s">
        <v>4251</v>
      </c>
      <c r="C2202" s="1" t="str">
        <f>B2202&amp;" "&amp;F2202</f>
        <v xml:space="preserve">Roche </v>
      </c>
      <c r="D2202" s="1" t="str">
        <f>Table5[[#This Row],[Column5]]&amp;" "&amp;Table5[[#This Row],[Column7]]&amp;" "</f>
        <v xml:space="preserve">Mr. Connor </v>
      </c>
      <c r="G2202" t="s">
        <v>4355</v>
      </c>
      <c r="I2202" t="s">
        <v>4051</v>
      </c>
    </row>
    <row r="2203" spans="1:11" x14ac:dyDescent="0.2">
      <c r="A2203" s="1" t="s">
        <v>157</v>
      </c>
      <c r="B2203" s="1" t="s">
        <v>4252</v>
      </c>
      <c r="C2203" s="1" t="str">
        <f>B2203&amp;" "&amp;F2203</f>
        <v xml:space="preserve">Hearn </v>
      </c>
      <c r="D2203" s="1" t="str">
        <f>Table5[[#This Row],[Column5]]&amp;" "&amp;Table5[[#This Row],[Column7]]&amp;" "</f>
        <v xml:space="preserve">Mr. Patrick </v>
      </c>
      <c r="E2203" t="s">
        <v>4405</v>
      </c>
      <c r="G2203" t="s">
        <v>4355</v>
      </c>
      <c r="I2203" t="s">
        <v>3501</v>
      </c>
      <c r="J2203" t="s">
        <v>4405</v>
      </c>
    </row>
    <row r="2204" spans="1:11" x14ac:dyDescent="0.2">
      <c r="A2204" s="1" t="s">
        <v>156</v>
      </c>
      <c r="B2204" s="1" t="s">
        <v>4253</v>
      </c>
      <c r="C2204" s="1" t="str">
        <f>B2204&amp;" "&amp;F2204</f>
        <v xml:space="preserve">Dimson </v>
      </c>
      <c r="D2204" s="1" t="str">
        <f>Table5[[#This Row],[Column5]]&amp;" "&amp;Table5[[#This Row],[Column7]]&amp;" "</f>
        <v xml:space="preserve">Mr. Tyler </v>
      </c>
      <c r="G2204" t="s">
        <v>4355</v>
      </c>
      <c r="I2204" t="s">
        <v>4525</v>
      </c>
    </row>
    <row r="2205" spans="1:11" x14ac:dyDescent="0.2">
      <c r="A2205" s="1" t="s">
        <v>155</v>
      </c>
      <c r="B2205" s="1" t="s">
        <v>4254</v>
      </c>
      <c r="C2205" s="1" t="str">
        <f>B2205&amp;" "&amp;F2205</f>
        <v xml:space="preserve">Slason </v>
      </c>
      <c r="D2205" s="1" t="str">
        <f>Table5[[#This Row],[Column5]]&amp;" "&amp;Table5[[#This Row],[Column7]]&amp;" "</f>
        <v xml:space="preserve">Ms. Deborah </v>
      </c>
      <c r="E2205" t="s">
        <v>4401</v>
      </c>
      <c r="G2205" t="s">
        <v>4354</v>
      </c>
      <c r="I2205" t="s">
        <v>5267</v>
      </c>
      <c r="J2205" t="s">
        <v>4401</v>
      </c>
    </row>
    <row r="2206" spans="1:11" x14ac:dyDescent="0.2">
      <c r="A2206" s="1" t="s">
        <v>154</v>
      </c>
      <c r="B2206" s="1" t="s">
        <v>4255</v>
      </c>
      <c r="C2206" s="1" t="str">
        <f>B2206&amp;" "&amp;F2206</f>
        <v xml:space="preserve">Gibson </v>
      </c>
      <c r="D2206" s="1" t="str">
        <f>Table5[[#This Row],[Column5]]&amp;" "&amp;Table5[[#This Row],[Column7]]&amp;" "</f>
        <v xml:space="preserve">Ms. Andrea </v>
      </c>
      <c r="E2206" t="s">
        <v>4449</v>
      </c>
      <c r="G2206" t="s">
        <v>4354</v>
      </c>
      <c r="I2206" t="s">
        <v>4370</v>
      </c>
      <c r="J2206" t="s">
        <v>4449</v>
      </c>
    </row>
    <row r="2207" spans="1:11" x14ac:dyDescent="0.2">
      <c r="A2207" s="1" t="s">
        <v>153</v>
      </c>
      <c r="B2207" s="1" t="s">
        <v>4256</v>
      </c>
      <c r="C2207" s="1" t="str">
        <f>B2207&amp;" "&amp;F2207</f>
        <v xml:space="preserve">Erdos </v>
      </c>
      <c r="D2207" s="1" t="str">
        <f>Table5[[#This Row],[Column5]]&amp;" "&amp;Table5[[#This Row],[Column7]]&amp;" "</f>
        <v xml:space="preserve">Ms. Elleree </v>
      </c>
      <c r="G2207" t="s">
        <v>4354</v>
      </c>
      <c r="I2207" t="s">
        <v>5316</v>
      </c>
    </row>
    <row r="2208" spans="1:11" x14ac:dyDescent="0.2">
      <c r="A2208" s="1" t="s">
        <v>152</v>
      </c>
      <c r="B2208" s="1" t="s">
        <v>4257</v>
      </c>
      <c r="C2208" s="1" t="str">
        <f>B2208&amp;" "&amp;F2208</f>
        <v xml:space="preserve">Cushman </v>
      </c>
      <c r="D2208" s="1" t="str">
        <f>Table5[[#This Row],[Column5]]&amp;" "&amp;Table5[[#This Row],[Column7]]&amp;" "</f>
        <v xml:space="preserve">Mr. Brandon </v>
      </c>
      <c r="E2208" t="s">
        <v>4466</v>
      </c>
      <c r="G2208" t="s">
        <v>4355</v>
      </c>
      <c r="I2208" t="s">
        <v>2794</v>
      </c>
      <c r="J2208" t="s">
        <v>4466</v>
      </c>
    </row>
    <row r="2209" spans="1:11" x14ac:dyDescent="0.2">
      <c r="A2209" s="1" t="s">
        <v>151</v>
      </c>
      <c r="B2209" s="1" t="s">
        <v>4258</v>
      </c>
      <c r="C2209" s="1" t="str">
        <f>B2209&amp;" "&amp;F2209</f>
        <v xml:space="preserve">Hammel </v>
      </c>
      <c r="D2209" s="1" t="str">
        <f>Table5[[#This Row],[Column5]]&amp;" "&amp;Table5[[#This Row],[Column7]]&amp;" "</f>
        <v xml:space="preserve">Mr. Steve </v>
      </c>
      <c r="G2209" t="s">
        <v>4355</v>
      </c>
      <c r="I2209" t="s">
        <v>4886</v>
      </c>
    </row>
    <row r="2210" spans="1:11" x14ac:dyDescent="0.2">
      <c r="A2210" s="1" t="s">
        <v>150</v>
      </c>
      <c r="B2210" s="1" t="s">
        <v>4259</v>
      </c>
      <c r="C2210" s="1" t="str">
        <f>B2210&amp;" "&amp;F2210</f>
        <v xml:space="preserve">Ytterstad </v>
      </c>
      <c r="D2210" s="1" t="str">
        <f>Table5[[#This Row],[Column5]]&amp;" "&amp;Table5[[#This Row],[Column7]]&amp;" "</f>
        <v xml:space="preserve">Ms. Nina </v>
      </c>
      <c r="E2210" t="s">
        <v>5318</v>
      </c>
      <c r="G2210" t="s">
        <v>4354</v>
      </c>
      <c r="I2210" t="s">
        <v>5317</v>
      </c>
      <c r="J2210" t="s">
        <v>5318</v>
      </c>
      <c r="K2210" t="s">
        <v>4381</v>
      </c>
    </row>
    <row r="2211" spans="1:11" x14ac:dyDescent="0.2">
      <c r="A2211" s="1" t="s">
        <v>149</v>
      </c>
      <c r="B2211" s="1" t="s">
        <v>4260</v>
      </c>
      <c r="C2211" s="1" t="str">
        <f>B2211&amp;" "&amp;F2211</f>
        <v xml:space="preserve">Prince </v>
      </c>
      <c r="D2211" s="1" t="str">
        <f>Table5[[#This Row],[Column5]]&amp;" "&amp;Table5[[#This Row],[Column7]]&amp;" "</f>
        <v xml:space="preserve">Ms. Dani </v>
      </c>
      <c r="G2211" t="s">
        <v>4354</v>
      </c>
      <c r="I2211" t="s">
        <v>5319</v>
      </c>
    </row>
    <row r="2212" spans="1:11" x14ac:dyDescent="0.2">
      <c r="A2212" s="1" t="s">
        <v>148</v>
      </c>
      <c r="B2212" s="1" t="s">
        <v>4261</v>
      </c>
      <c r="C2212" s="1" t="str">
        <f>B2212&amp;" "&amp;F2212</f>
        <v xml:space="preserve">Freeman </v>
      </c>
      <c r="D2212" s="1" t="str">
        <f>Table5[[#This Row],[Column5]]&amp;" "&amp;Table5[[#This Row],[Column7]]&amp;" "</f>
        <v xml:space="preserve">Ms. Jennifer </v>
      </c>
      <c r="E2212" t="s">
        <v>4378</v>
      </c>
      <c r="G2212" t="s">
        <v>4354</v>
      </c>
      <c r="I2212" t="s">
        <v>4377</v>
      </c>
      <c r="J2212" t="s">
        <v>4378</v>
      </c>
    </row>
    <row r="2213" spans="1:11" x14ac:dyDescent="0.2">
      <c r="A2213" s="1" t="s">
        <v>147</v>
      </c>
      <c r="B2213" s="1" t="s">
        <v>4262</v>
      </c>
      <c r="C2213" s="1" t="str">
        <f>B2213&amp;" "&amp;F2213</f>
        <v xml:space="preserve">Petrulak </v>
      </c>
      <c r="D2213" s="1" t="str">
        <f>Table5[[#This Row],[Column5]]&amp;" "&amp;Table5[[#This Row],[Column7]]&amp;" "</f>
        <v xml:space="preserve">Mr. Martin </v>
      </c>
      <c r="G2213" t="s">
        <v>4355</v>
      </c>
      <c r="I2213" t="s">
        <v>2775</v>
      </c>
    </row>
    <row r="2214" spans="1:11" x14ac:dyDescent="0.2">
      <c r="A2214" s="1" t="s">
        <v>146</v>
      </c>
      <c r="B2214" s="1" t="s">
        <v>3954</v>
      </c>
      <c r="C2214" s="1" t="str">
        <f>B2214&amp;" "&amp;F2214</f>
        <v xml:space="preserve">Lloyd </v>
      </c>
      <c r="D2214" s="1" t="str">
        <f>Table5[[#This Row],[Column5]]&amp;" "&amp;Table5[[#This Row],[Column7]]&amp;" "</f>
        <v xml:space="preserve">Mr. Steve </v>
      </c>
      <c r="G2214" t="s">
        <v>4355</v>
      </c>
      <c r="I2214" t="s">
        <v>4886</v>
      </c>
    </row>
    <row r="2215" spans="1:11" x14ac:dyDescent="0.2">
      <c r="A2215" s="1" t="s">
        <v>145</v>
      </c>
      <c r="B2215" s="1" t="s">
        <v>4263</v>
      </c>
      <c r="C2215" s="1" t="str">
        <f>B2215&amp;" "&amp;F2215</f>
        <v xml:space="preserve">Zablocki </v>
      </c>
      <c r="D2215" s="1" t="str">
        <f>Table5[[#This Row],[Column5]]&amp;" "&amp;Table5[[#This Row],[Column7]]&amp;" "</f>
        <v xml:space="preserve">Mr. Christopher </v>
      </c>
      <c r="G2215" t="s">
        <v>4355</v>
      </c>
      <c r="I2215" t="s">
        <v>4538</v>
      </c>
    </row>
    <row r="2216" spans="1:11" x14ac:dyDescent="0.2">
      <c r="A2216" s="1" t="s">
        <v>144</v>
      </c>
      <c r="B2216" s="1" t="s">
        <v>5349</v>
      </c>
      <c r="C2216" s="1" t="str">
        <f>B2216&amp;" "&amp;F2216</f>
        <v xml:space="preserve">Van Meter  </v>
      </c>
      <c r="D2216" s="1" t="str">
        <f>Table5[[#This Row],[Column5]]&amp;" "&amp;Table5[[#This Row],[Column7]]&amp;" "</f>
        <v xml:space="preserve">Ms. Kathryn </v>
      </c>
      <c r="E2216" t="s">
        <v>4375</v>
      </c>
      <c r="G2216" t="s">
        <v>4354</v>
      </c>
      <c r="I2216" t="s">
        <v>4615</v>
      </c>
      <c r="J2216" t="s">
        <v>4375</v>
      </c>
    </row>
    <row r="2217" spans="1:11" x14ac:dyDescent="0.2">
      <c r="A2217" s="1" t="s">
        <v>143</v>
      </c>
      <c r="B2217" s="1" t="s">
        <v>4264</v>
      </c>
      <c r="C2217" s="1" t="str">
        <f>B2217&amp;" "&amp;F2217</f>
        <v xml:space="preserve">Babay </v>
      </c>
      <c r="D2217" s="1" t="str">
        <f>Table5[[#This Row],[Column5]]&amp;" "&amp;Table5[[#This Row],[Column7]]&amp;" "</f>
        <v xml:space="preserve">Ms. Emily </v>
      </c>
      <c r="G2217" t="s">
        <v>4354</v>
      </c>
      <c r="I2217" t="s">
        <v>4465</v>
      </c>
    </row>
    <row r="2218" spans="1:11" x14ac:dyDescent="0.2">
      <c r="A2218" s="1" t="s">
        <v>142</v>
      </c>
      <c r="B2218" s="1" t="s">
        <v>3108</v>
      </c>
      <c r="C2218" s="1" t="str">
        <f>B2218&amp;" "&amp;F2218</f>
        <v xml:space="preserve">Taylor </v>
      </c>
      <c r="D2218" s="1" t="str">
        <f>Table5[[#This Row],[Column5]]&amp;" "&amp;Table5[[#This Row],[Column7]]&amp;" "</f>
        <v xml:space="preserve">Mr. Trent </v>
      </c>
      <c r="E2218" t="s">
        <v>4437</v>
      </c>
      <c r="G2218" t="s">
        <v>4355</v>
      </c>
      <c r="I2218" t="s">
        <v>5170</v>
      </c>
      <c r="J2218" t="s">
        <v>4437</v>
      </c>
    </row>
    <row r="2219" spans="1:11" x14ac:dyDescent="0.2">
      <c r="A2219" s="1" t="s">
        <v>141</v>
      </c>
      <c r="B2219" s="1" t="s">
        <v>2451</v>
      </c>
      <c r="C2219" s="1" t="str">
        <f>B2219&amp;" "&amp;F2219</f>
        <v xml:space="preserve">Smith </v>
      </c>
      <c r="D2219" s="1" t="str">
        <f>Table5[[#This Row],[Column5]]&amp;" "&amp;Table5[[#This Row],[Column7]]&amp;" "</f>
        <v xml:space="preserve">Ms. Jennifer </v>
      </c>
      <c r="E2219" t="s">
        <v>4418</v>
      </c>
      <c r="G2219" t="s">
        <v>4354</v>
      </c>
      <c r="I2219" t="s">
        <v>4377</v>
      </c>
      <c r="J2219" t="s">
        <v>4418</v>
      </c>
    </row>
    <row r="2220" spans="1:11" x14ac:dyDescent="0.2">
      <c r="A2220" s="1" t="s">
        <v>140</v>
      </c>
      <c r="B2220" s="1" t="s">
        <v>4265</v>
      </c>
      <c r="C2220" s="1" t="str">
        <f>B2220&amp;" "&amp;F2220</f>
        <v xml:space="preserve">Moody </v>
      </c>
      <c r="D2220" s="1" t="str">
        <f>Table5[[#This Row],[Column5]]&amp;" "&amp;Table5[[#This Row],[Column7]]&amp;" "</f>
        <v xml:space="preserve">Ms. Polly </v>
      </c>
      <c r="G2220" t="s">
        <v>4354</v>
      </c>
      <c r="I2220" t="s">
        <v>4812</v>
      </c>
    </row>
    <row r="2221" spans="1:11" x14ac:dyDescent="0.2">
      <c r="A2221" s="1" t="s">
        <v>139</v>
      </c>
      <c r="B2221" s="1" t="s">
        <v>4266</v>
      </c>
      <c r="C2221" s="1" t="str">
        <f>B2221&amp;" "&amp;F2221</f>
        <v xml:space="preserve">Swierzbinski </v>
      </c>
      <c r="D2221" s="1" t="str">
        <f>Table5[[#This Row],[Column5]]&amp;" "&amp;Table5[[#This Row],[Column7]]&amp;" "</f>
        <v xml:space="preserve">Ms. Elizabeth </v>
      </c>
      <c r="G2221" t="s">
        <v>4354</v>
      </c>
      <c r="I2221" t="s">
        <v>4480</v>
      </c>
    </row>
    <row r="2222" spans="1:11" x14ac:dyDescent="0.2">
      <c r="A2222" s="1" t="s">
        <v>138</v>
      </c>
      <c r="B2222" s="1" t="s">
        <v>4267</v>
      </c>
      <c r="C2222" s="1" t="str">
        <f>B2222&amp;" "&amp;F2222</f>
        <v xml:space="preserve">Schwartz </v>
      </c>
      <c r="D2222" s="1" t="str">
        <f>Table5[[#This Row],[Column5]]&amp;" "&amp;Table5[[#This Row],[Column7]]&amp;" "</f>
        <v xml:space="preserve">Ms. Tiffany </v>
      </c>
      <c r="E2222" t="s">
        <v>4378</v>
      </c>
      <c r="G2222" t="s">
        <v>4354</v>
      </c>
      <c r="I2222" t="s">
        <v>4793</v>
      </c>
      <c r="J2222" t="s">
        <v>4378</v>
      </c>
    </row>
    <row r="2223" spans="1:11" x14ac:dyDescent="0.2">
      <c r="A2223" s="1" t="s">
        <v>137</v>
      </c>
      <c r="B2223" s="1" t="s">
        <v>4268</v>
      </c>
      <c r="C2223" s="1" t="str">
        <f>B2223&amp;" "&amp;F2223</f>
        <v xml:space="preserve">Sanseverino </v>
      </c>
      <c r="D2223" s="1" t="str">
        <f>Table5[[#This Row],[Column5]]&amp;" "&amp;Table5[[#This Row],[Column7]]&amp;" "</f>
        <v xml:space="preserve">Mr. Cole </v>
      </c>
      <c r="G2223" t="s">
        <v>4355</v>
      </c>
      <c r="I2223" t="s">
        <v>4495</v>
      </c>
    </row>
    <row r="2224" spans="1:11" x14ac:dyDescent="0.2">
      <c r="A2224" s="1" t="s">
        <v>136</v>
      </c>
      <c r="B2224" s="1" t="s">
        <v>4269</v>
      </c>
      <c r="C2224" s="1" t="str">
        <f>B2224&amp;" "&amp;F2224</f>
        <v xml:space="preserve">Lawder </v>
      </c>
      <c r="D2224" s="1" t="str">
        <f>Table5[[#This Row],[Column5]]&amp;" "&amp;Table5[[#This Row],[Column7]]&amp;" "</f>
        <v xml:space="preserve">Mr. Matthew </v>
      </c>
      <c r="E2224" t="s">
        <v>4425</v>
      </c>
      <c r="G2224" t="s">
        <v>4355</v>
      </c>
      <c r="I2224" t="s">
        <v>4356</v>
      </c>
      <c r="J2224" t="s">
        <v>4425</v>
      </c>
    </row>
    <row r="2225" spans="1:10" x14ac:dyDescent="0.2">
      <c r="A2225" s="1" t="s">
        <v>135</v>
      </c>
      <c r="B2225" s="1" t="s">
        <v>2838</v>
      </c>
      <c r="C2225" s="1" t="str">
        <f>B2225&amp;" "&amp;F2225</f>
        <v xml:space="preserve">Young </v>
      </c>
      <c r="D2225" s="1" t="str">
        <f>Table5[[#This Row],[Column5]]&amp;" "&amp;Table5[[#This Row],[Column7]]&amp;" "</f>
        <v xml:space="preserve">Mr. Zachary </v>
      </c>
      <c r="G2225" t="s">
        <v>4355</v>
      </c>
      <c r="I2225" t="s">
        <v>4643</v>
      </c>
    </row>
    <row r="2226" spans="1:10" x14ac:dyDescent="0.2">
      <c r="A2226" s="1" t="s">
        <v>134</v>
      </c>
      <c r="B2226" s="1" t="s">
        <v>4270</v>
      </c>
      <c r="C2226" s="1" t="str">
        <f>B2226&amp;" "&amp;F2226</f>
        <v xml:space="preserve">Hoerner </v>
      </c>
      <c r="D2226" s="1" t="str">
        <f>Table5[[#This Row],[Column5]]&amp;" "&amp;Table5[[#This Row],[Column7]]&amp;" "</f>
        <v xml:space="preserve">Mr. Matthew </v>
      </c>
      <c r="E2226" t="s">
        <v>4425</v>
      </c>
      <c r="G2226" t="s">
        <v>4355</v>
      </c>
      <c r="I2226" t="s">
        <v>4356</v>
      </c>
      <c r="J2226" t="s">
        <v>4425</v>
      </c>
    </row>
    <row r="2227" spans="1:10" x14ac:dyDescent="0.2">
      <c r="A2227" s="1" t="s">
        <v>133</v>
      </c>
      <c r="B2227" s="1" t="s">
        <v>3956</v>
      </c>
      <c r="C2227" s="1" t="str">
        <f>B2227&amp;" "&amp;F2227</f>
        <v xml:space="preserve">Benson </v>
      </c>
      <c r="D2227" s="1" t="str">
        <f>Table5[[#This Row],[Column5]]&amp;" "&amp;Table5[[#This Row],[Column7]]&amp;" "</f>
        <v xml:space="preserve">Mr. Pat </v>
      </c>
      <c r="G2227" t="s">
        <v>4355</v>
      </c>
      <c r="I2227" t="s">
        <v>5320</v>
      </c>
    </row>
    <row r="2228" spans="1:10" x14ac:dyDescent="0.2">
      <c r="A2228" s="1" t="s">
        <v>132</v>
      </c>
      <c r="B2228" s="1" t="s">
        <v>3082</v>
      </c>
      <c r="C2228" s="1" t="str">
        <f>B2228&amp;" "&amp;F2228</f>
        <v xml:space="preserve">Horton </v>
      </c>
      <c r="D2228" s="1" t="str">
        <f>Table5[[#This Row],[Column5]]&amp;" "&amp;Table5[[#This Row],[Column7]]&amp;" "</f>
        <v xml:space="preserve">Ms. Ashley </v>
      </c>
      <c r="G2228" t="s">
        <v>4354</v>
      </c>
      <c r="I2228" t="s">
        <v>2677</v>
      </c>
    </row>
    <row r="2229" spans="1:10" x14ac:dyDescent="0.2">
      <c r="A2229" s="1" t="s">
        <v>131</v>
      </c>
      <c r="B2229" s="1" t="s">
        <v>3610</v>
      </c>
      <c r="C2229" s="1" t="str">
        <f>B2229&amp;" "&amp;F2229</f>
        <v xml:space="preserve">McGraw </v>
      </c>
      <c r="D2229" s="1" t="str">
        <f>Table5[[#This Row],[Column5]]&amp;" "&amp;Table5[[#This Row],[Column7]]&amp;" "</f>
        <v xml:space="preserve">Ms. Elizabeth </v>
      </c>
      <c r="E2229" t="s">
        <v>4378</v>
      </c>
      <c r="G2229" t="s">
        <v>4354</v>
      </c>
      <c r="I2229" t="s">
        <v>4480</v>
      </c>
      <c r="J2229" t="s">
        <v>4378</v>
      </c>
    </row>
    <row r="2230" spans="1:10" x14ac:dyDescent="0.2">
      <c r="A2230" s="1" t="s">
        <v>130</v>
      </c>
      <c r="B2230" s="1" t="s">
        <v>4271</v>
      </c>
      <c r="C2230" s="1" t="str">
        <f>B2230&amp;" "&amp;F2230</f>
        <v xml:space="preserve">Beaulne </v>
      </c>
      <c r="D2230" s="1" t="str">
        <f>Table5[[#This Row],[Column5]]&amp;" "&amp;Table5[[#This Row],[Column7]]&amp;" "</f>
        <v xml:space="preserve">Ms. Rebecca </v>
      </c>
      <c r="E2230" t="s">
        <v>4375</v>
      </c>
      <c r="G2230" t="s">
        <v>4354</v>
      </c>
      <c r="I2230" t="s">
        <v>4447</v>
      </c>
      <c r="J2230" t="s">
        <v>4375</v>
      </c>
    </row>
    <row r="2231" spans="1:10" x14ac:dyDescent="0.2">
      <c r="A2231" s="1" t="s">
        <v>129</v>
      </c>
      <c r="B2231" s="1" t="s">
        <v>4272</v>
      </c>
      <c r="C2231" s="1" t="str">
        <f>B2231&amp;" "&amp;F2231</f>
        <v xml:space="preserve">Lunz </v>
      </c>
      <c r="D2231" s="1" t="str">
        <f>Table5[[#This Row],[Column5]]&amp;" "&amp;Table5[[#This Row],[Column7]]&amp;" "</f>
        <v xml:space="preserve">Ms. Ruth </v>
      </c>
      <c r="G2231" t="s">
        <v>4354</v>
      </c>
      <c r="I2231" t="s">
        <v>4825</v>
      </c>
    </row>
    <row r="2232" spans="1:10" x14ac:dyDescent="0.2">
      <c r="A2232" s="1" t="s">
        <v>128</v>
      </c>
      <c r="B2232" s="1" t="s">
        <v>4273</v>
      </c>
      <c r="C2232" s="1" t="str">
        <f>B2232&amp;" "&amp;F2232</f>
        <v xml:space="preserve">Kyle </v>
      </c>
      <c r="D2232" s="1" t="str">
        <f>Table5[[#This Row],[Column5]]&amp;" "&amp;Table5[[#This Row],[Column7]]&amp;" "</f>
        <v xml:space="preserve">Mr. Gregory </v>
      </c>
      <c r="E2232" t="s">
        <v>4486</v>
      </c>
      <c r="G2232" t="s">
        <v>4355</v>
      </c>
      <c r="I2232" t="s">
        <v>4654</v>
      </c>
      <c r="J2232" t="s">
        <v>4486</v>
      </c>
    </row>
    <row r="2233" spans="1:10" x14ac:dyDescent="0.2">
      <c r="A2233" s="1" t="s">
        <v>127</v>
      </c>
      <c r="B2233" s="1" t="s">
        <v>4274</v>
      </c>
      <c r="C2233" s="1" t="str">
        <f>B2233&amp;" "&amp;F2233</f>
        <v xml:space="preserve">Brackenwagen </v>
      </c>
      <c r="D2233" s="1" t="str">
        <f>Table5[[#This Row],[Column5]]&amp;" "&amp;Table5[[#This Row],[Column7]]&amp;" "</f>
        <v xml:space="preserve">Ms. Alexandra </v>
      </c>
      <c r="E2233" t="s">
        <v>4486</v>
      </c>
      <c r="G2233" t="s">
        <v>4354</v>
      </c>
      <c r="I2233" t="s">
        <v>4930</v>
      </c>
      <c r="J2233" t="s">
        <v>4486</v>
      </c>
    </row>
    <row r="2234" spans="1:10" x14ac:dyDescent="0.2">
      <c r="A2234" s="1" t="s">
        <v>126</v>
      </c>
      <c r="B2234" s="1" t="s">
        <v>4275</v>
      </c>
      <c r="C2234" s="1" t="str">
        <f>B2234&amp;" "&amp;F2234</f>
        <v xml:space="preserve">Schmitt </v>
      </c>
      <c r="D2234" s="1" t="str">
        <f>Table5[[#This Row],[Column5]]&amp;" "&amp;Table5[[#This Row],[Column7]]&amp;" "</f>
        <v xml:space="preserve">Ms. Hillary </v>
      </c>
      <c r="G2234" t="s">
        <v>4354</v>
      </c>
      <c r="I2234" t="s">
        <v>4590</v>
      </c>
    </row>
    <row r="2235" spans="1:10" x14ac:dyDescent="0.2">
      <c r="A2235" s="1" t="s">
        <v>125</v>
      </c>
      <c r="B2235" s="1" t="s">
        <v>4276</v>
      </c>
      <c r="C2235" s="1" t="str">
        <f>B2235&amp;" "&amp;F2235</f>
        <v xml:space="preserve">Borden </v>
      </c>
      <c r="D2235" s="1" t="str">
        <f>Table5[[#This Row],[Column5]]&amp;" "&amp;Table5[[#This Row],[Column7]]&amp;" "</f>
        <v xml:space="preserve">Ms. Amy </v>
      </c>
      <c r="E2235" t="s">
        <v>4491</v>
      </c>
      <c r="G2235" t="s">
        <v>4354</v>
      </c>
      <c r="I2235" t="s">
        <v>4528</v>
      </c>
      <c r="J2235" t="s">
        <v>4491</v>
      </c>
    </row>
    <row r="2236" spans="1:10" x14ac:dyDescent="0.2">
      <c r="A2236" s="1" t="s">
        <v>124</v>
      </c>
      <c r="B2236" s="1" t="s">
        <v>3377</v>
      </c>
      <c r="C2236" s="1" t="str">
        <f>B2236&amp;" "&amp;F2236</f>
        <v xml:space="preserve">McLean </v>
      </c>
      <c r="D2236" s="1" t="str">
        <f>Table5[[#This Row],[Column5]]&amp;" "&amp;Table5[[#This Row],[Column7]]&amp;" "</f>
        <v xml:space="preserve">Mr. Scott </v>
      </c>
      <c r="G2236" t="s">
        <v>4355</v>
      </c>
      <c r="I2236" t="s">
        <v>2950</v>
      </c>
    </row>
    <row r="2237" spans="1:10" x14ac:dyDescent="0.2">
      <c r="A2237" s="1" t="s">
        <v>123</v>
      </c>
      <c r="B2237" s="1" t="s">
        <v>4277</v>
      </c>
      <c r="C2237" s="1" t="str">
        <f>B2237&amp;" "&amp;F2237</f>
        <v xml:space="preserve">Regan </v>
      </c>
      <c r="D2237" s="1" t="str">
        <f>Table5[[#This Row],[Column5]]&amp;" "&amp;Table5[[#This Row],[Column7]]&amp;" "</f>
        <v xml:space="preserve">Mr. John </v>
      </c>
      <c r="G2237" t="s">
        <v>4355</v>
      </c>
      <c r="I2237" t="s">
        <v>4382</v>
      </c>
    </row>
    <row r="2238" spans="1:10" x14ac:dyDescent="0.2">
      <c r="A2238" s="1" t="s">
        <v>122</v>
      </c>
      <c r="B2238" s="1" t="s">
        <v>4278</v>
      </c>
      <c r="C2238" s="1" t="str">
        <f>B2238&amp;" "&amp;F2238</f>
        <v xml:space="preserve">Koenis </v>
      </c>
      <c r="D2238" s="1" t="str">
        <f>Table5[[#This Row],[Column5]]&amp;" "&amp;Table5[[#This Row],[Column7]]&amp;" "</f>
        <v xml:space="preserve">Mr. Maaikel </v>
      </c>
      <c r="G2238" t="s">
        <v>4355</v>
      </c>
      <c r="I2238" t="s">
        <v>5321</v>
      </c>
    </row>
    <row r="2239" spans="1:10" x14ac:dyDescent="0.2">
      <c r="A2239" s="1" t="s">
        <v>121</v>
      </c>
      <c r="B2239" s="1" t="s">
        <v>4279</v>
      </c>
      <c r="C2239" s="1" t="str">
        <f>B2239&amp;" "&amp;F2239</f>
        <v xml:space="preserve">Kittaka </v>
      </c>
      <c r="D2239" s="1" t="str">
        <f>Table5[[#This Row],[Column5]]&amp;" "&amp;Table5[[#This Row],[Column7]]&amp;" "</f>
        <v xml:space="preserve">Mr. Daniel </v>
      </c>
      <c r="E2239" t="s">
        <v>4385</v>
      </c>
      <c r="G2239" t="s">
        <v>4355</v>
      </c>
      <c r="I2239" t="s">
        <v>4429</v>
      </c>
      <c r="J2239" t="s">
        <v>4385</v>
      </c>
    </row>
    <row r="2240" spans="1:10" x14ac:dyDescent="0.2">
      <c r="A2240" s="1" t="s">
        <v>120</v>
      </c>
      <c r="B2240" s="1" t="s">
        <v>4280</v>
      </c>
      <c r="C2240" s="1" t="str">
        <f>B2240&amp;" "&amp;F2240</f>
        <v xml:space="preserve">Concannon </v>
      </c>
      <c r="D2240" s="1" t="str">
        <f>Table5[[#This Row],[Column5]]&amp;" "&amp;Table5[[#This Row],[Column7]]&amp;" "</f>
        <v xml:space="preserve">Mr. Christopher </v>
      </c>
      <c r="E2240" t="s">
        <v>4498</v>
      </c>
      <c r="G2240" t="s">
        <v>4355</v>
      </c>
      <c r="I2240" t="s">
        <v>4538</v>
      </c>
      <c r="J2240" t="s">
        <v>4498</v>
      </c>
    </row>
    <row r="2241" spans="1:10" x14ac:dyDescent="0.2">
      <c r="A2241" s="1" t="s">
        <v>119</v>
      </c>
      <c r="B2241" s="1" t="s">
        <v>2454</v>
      </c>
      <c r="C2241" s="1" t="str">
        <f>B2241&amp;" "&amp;F2241</f>
        <v xml:space="preserve">Johnson </v>
      </c>
      <c r="D2241" s="1" t="str">
        <f>Table5[[#This Row],[Column5]]&amp;" "&amp;Table5[[#This Row],[Column7]]&amp;" "</f>
        <v xml:space="preserve">Mr. William </v>
      </c>
      <c r="E2241" t="s">
        <v>4500</v>
      </c>
      <c r="G2241" t="s">
        <v>4355</v>
      </c>
      <c r="I2241" t="s">
        <v>4493</v>
      </c>
      <c r="J2241" t="s">
        <v>4500</v>
      </c>
    </row>
    <row r="2242" spans="1:10" x14ac:dyDescent="0.2">
      <c r="A2242" s="1" t="s">
        <v>118</v>
      </c>
      <c r="B2242" s="1" t="s">
        <v>4281</v>
      </c>
      <c r="C2242" s="1" t="str">
        <f>B2242&amp;" "&amp;F2242</f>
        <v xml:space="preserve">Schultz </v>
      </c>
      <c r="D2242" s="1" t="str">
        <f>Table5[[#This Row],[Column5]]&amp;" "&amp;Table5[[#This Row],[Column7]]&amp;" "</f>
        <v xml:space="preserve">Ms. Lyndsy </v>
      </c>
      <c r="G2242" t="s">
        <v>4354</v>
      </c>
      <c r="I2242" t="s">
        <v>5322</v>
      </c>
    </row>
    <row r="2243" spans="1:10" x14ac:dyDescent="0.2">
      <c r="A2243" s="1" t="s">
        <v>117</v>
      </c>
      <c r="B2243" s="1" t="s">
        <v>4282</v>
      </c>
      <c r="C2243" s="1" t="str">
        <f>B2243&amp;" "&amp;F2243</f>
        <v xml:space="preserve">Brannigan </v>
      </c>
      <c r="D2243" s="1" t="str">
        <f>Table5[[#This Row],[Column5]]&amp;" "&amp;Table5[[#This Row],[Column7]]&amp;" "</f>
        <v xml:space="preserve">Ms. Jessica </v>
      </c>
      <c r="G2243" t="s">
        <v>4354</v>
      </c>
      <c r="I2243" t="s">
        <v>4456</v>
      </c>
    </row>
    <row r="2244" spans="1:10" x14ac:dyDescent="0.2">
      <c r="A2244" s="1" t="s">
        <v>116</v>
      </c>
      <c r="B2244" s="1" t="s">
        <v>4283</v>
      </c>
      <c r="C2244" s="1" t="str">
        <f>B2244&amp;" "&amp;F2244</f>
        <v xml:space="preserve">Cavallo </v>
      </c>
      <c r="D2244" s="1" t="str">
        <f>Table5[[#This Row],[Column5]]&amp;" "&amp;Table5[[#This Row],[Column7]]&amp;" "</f>
        <v xml:space="preserve">Ms. Anna </v>
      </c>
      <c r="G2244" t="s">
        <v>4354</v>
      </c>
      <c r="I2244" t="s">
        <v>4404</v>
      </c>
    </row>
    <row r="2245" spans="1:10" x14ac:dyDescent="0.2">
      <c r="A2245" s="1" t="s">
        <v>115</v>
      </c>
      <c r="B2245" s="1" t="s">
        <v>3229</v>
      </c>
      <c r="C2245" s="1" t="str">
        <f>B2245&amp;" "&amp;F2245</f>
        <v xml:space="preserve">Chang </v>
      </c>
      <c r="D2245" s="1" t="str">
        <f>Table5[[#This Row],[Column5]]&amp;" "&amp;Table5[[#This Row],[Column7]]&amp;" "</f>
        <v xml:space="preserve">Mr. Jordan </v>
      </c>
      <c r="G2245" t="s">
        <v>4355</v>
      </c>
      <c r="I2245" t="s">
        <v>4661</v>
      </c>
    </row>
    <row r="2246" spans="1:10" x14ac:dyDescent="0.2">
      <c r="A2246" s="1" t="s">
        <v>114</v>
      </c>
      <c r="B2246" s="1" t="s">
        <v>4284</v>
      </c>
      <c r="C2246" s="1" t="str">
        <f>B2246&amp;" "&amp;F2246</f>
        <v xml:space="preserve">Axelrod </v>
      </c>
      <c r="D2246" s="1" t="str">
        <f>Table5[[#This Row],[Column5]]&amp;" "&amp;Table5[[#This Row],[Column7]]&amp;" "</f>
        <v xml:space="preserve">Mr. Brian </v>
      </c>
      <c r="G2246" t="s">
        <v>4355</v>
      </c>
      <c r="I2246" t="s">
        <v>3913</v>
      </c>
    </row>
    <row r="2247" spans="1:10" x14ac:dyDescent="0.2">
      <c r="A2247" s="1" t="s">
        <v>113</v>
      </c>
      <c r="B2247" s="1" t="s">
        <v>3010</v>
      </c>
      <c r="C2247" s="1" t="str">
        <f>B2247&amp;" "&amp;F2247</f>
        <v xml:space="preserve">Davenport </v>
      </c>
      <c r="D2247" s="1" t="str">
        <f>Table5[[#This Row],[Column5]]&amp;" "&amp;Table5[[#This Row],[Column7]]&amp;" "</f>
        <v xml:space="preserve">Ms. Katherine </v>
      </c>
      <c r="E2247" t="s">
        <v>4437</v>
      </c>
      <c r="G2247" t="s">
        <v>4354</v>
      </c>
      <c r="I2247" t="s">
        <v>4678</v>
      </c>
      <c r="J2247" t="s">
        <v>4437</v>
      </c>
    </row>
    <row r="2248" spans="1:10" x14ac:dyDescent="0.2">
      <c r="A2248" s="1" t="s">
        <v>112</v>
      </c>
      <c r="B2248" s="1" t="s">
        <v>4285</v>
      </c>
      <c r="C2248" s="1" t="str">
        <f>B2248&amp;" "&amp;F2248</f>
        <v xml:space="preserve">Roberge </v>
      </c>
      <c r="D2248" s="1" t="str">
        <f>Table5[[#This Row],[Column5]]&amp;" "&amp;Table5[[#This Row],[Column7]]&amp;" "</f>
        <v xml:space="preserve">Ms. Melanie </v>
      </c>
      <c r="G2248" t="s">
        <v>4354</v>
      </c>
      <c r="I2248" t="s">
        <v>4824</v>
      </c>
    </row>
    <row r="2249" spans="1:10" x14ac:dyDescent="0.2">
      <c r="A2249" s="1" t="s">
        <v>111</v>
      </c>
      <c r="B2249" s="1" t="s">
        <v>4286</v>
      </c>
      <c r="C2249" s="1" t="str">
        <f>B2249&amp;" "&amp;F2249</f>
        <v xml:space="preserve">Schmidt </v>
      </c>
      <c r="D2249" s="1" t="str">
        <f>Table5[[#This Row],[Column5]]&amp;" "&amp;Table5[[#This Row],[Column7]]&amp;" "</f>
        <v xml:space="preserve">Ms. Jessica </v>
      </c>
      <c r="G2249" t="s">
        <v>4354</v>
      </c>
      <c r="I2249" t="s">
        <v>4456</v>
      </c>
    </row>
    <row r="2250" spans="1:10" x14ac:dyDescent="0.2">
      <c r="A2250" s="1" t="s">
        <v>110</v>
      </c>
      <c r="B2250" s="1" t="s">
        <v>4287</v>
      </c>
      <c r="C2250" s="1" t="str">
        <f>B2250&amp;" "&amp;F2250</f>
        <v xml:space="preserve">Kosters </v>
      </c>
      <c r="D2250" s="1" t="str">
        <f>Table5[[#This Row],[Column5]]&amp;" "&amp;Table5[[#This Row],[Column7]]&amp;" "</f>
        <v xml:space="preserve">Mr. Eric </v>
      </c>
      <c r="E2250" t="s">
        <v>4486</v>
      </c>
      <c r="G2250" t="s">
        <v>4355</v>
      </c>
      <c r="I2250" t="s">
        <v>4387</v>
      </c>
      <c r="J2250" t="s">
        <v>4486</v>
      </c>
    </row>
    <row r="2251" spans="1:10" x14ac:dyDescent="0.2">
      <c r="A2251" s="1" t="s">
        <v>109</v>
      </c>
      <c r="B2251" s="1" t="s">
        <v>4288</v>
      </c>
      <c r="C2251" s="1" t="str">
        <f>B2251&amp;" "&amp;F2251</f>
        <v xml:space="preserve">Dykes </v>
      </c>
      <c r="D2251" s="1" t="str">
        <f>Table5[[#This Row],[Column5]]&amp;" "&amp;Table5[[#This Row],[Column7]]&amp;" "</f>
        <v xml:space="preserve">Mr. Joseph </v>
      </c>
      <c r="G2251" t="s">
        <v>4355</v>
      </c>
      <c r="I2251" t="s">
        <v>4717</v>
      </c>
    </row>
    <row r="2252" spans="1:10" x14ac:dyDescent="0.2">
      <c r="A2252" s="1" t="s">
        <v>108</v>
      </c>
      <c r="B2252" s="1" t="s">
        <v>4289</v>
      </c>
      <c r="C2252" s="1" t="str">
        <f>B2252&amp;" "&amp;F2252</f>
        <v xml:space="preserve">Velan </v>
      </c>
      <c r="D2252" s="1" t="str">
        <f>Table5[[#This Row],[Column5]]&amp;" "&amp;Table5[[#This Row],[Column7]]&amp;" "</f>
        <v xml:space="preserve">Ms. Mary </v>
      </c>
      <c r="G2252" t="s">
        <v>4354</v>
      </c>
      <c r="I2252" t="s">
        <v>4746</v>
      </c>
    </row>
    <row r="2253" spans="1:10" x14ac:dyDescent="0.2">
      <c r="A2253" s="1" t="s">
        <v>107</v>
      </c>
      <c r="B2253" s="1" t="s">
        <v>4290</v>
      </c>
      <c r="C2253" s="1" t="str">
        <f>B2253&amp;" "&amp;F2253</f>
        <v xml:space="preserve">Goolik </v>
      </c>
      <c r="D2253" s="1" t="str">
        <f>Table5[[#This Row],[Column5]]&amp;" "&amp;Table5[[#This Row],[Column7]]&amp;" "</f>
        <v xml:space="preserve">Ms. Natalie </v>
      </c>
      <c r="G2253" t="s">
        <v>4354</v>
      </c>
      <c r="I2253" t="s">
        <v>4394</v>
      </c>
    </row>
    <row r="2254" spans="1:10" x14ac:dyDescent="0.2">
      <c r="A2254" s="1" t="s">
        <v>106</v>
      </c>
      <c r="B2254" s="1" t="s">
        <v>4291</v>
      </c>
      <c r="C2254" s="1" t="str">
        <f>B2254&amp;" "&amp;F2254</f>
        <v xml:space="preserve">Bain </v>
      </c>
      <c r="D2254" s="1" t="str">
        <f>Table5[[#This Row],[Column5]]&amp;" "&amp;Table5[[#This Row],[Column7]]&amp;" "</f>
        <v xml:space="preserve">Mr. Christopher </v>
      </c>
      <c r="G2254" t="s">
        <v>4355</v>
      </c>
      <c r="I2254" t="s">
        <v>4538</v>
      </c>
    </row>
    <row r="2255" spans="1:10" x14ac:dyDescent="0.2">
      <c r="A2255" s="1" t="s">
        <v>105</v>
      </c>
      <c r="B2255" s="1" t="s">
        <v>4292</v>
      </c>
      <c r="C2255" s="1" t="str">
        <f>B2255&amp;" "&amp;F2255</f>
        <v xml:space="preserve">Wieck </v>
      </c>
      <c r="D2255" s="1" t="str">
        <f>Table5[[#This Row],[Column5]]&amp;" "&amp;Table5[[#This Row],[Column7]]&amp;" "</f>
        <v xml:space="preserve">Ms. Sonja </v>
      </c>
      <c r="G2255" t="s">
        <v>4354</v>
      </c>
      <c r="I2255" t="s">
        <v>5323</v>
      </c>
    </row>
    <row r="2256" spans="1:10" x14ac:dyDescent="0.2">
      <c r="A2256" s="1" t="s">
        <v>104</v>
      </c>
      <c r="B2256" s="1" t="s">
        <v>4293</v>
      </c>
      <c r="C2256" s="1" t="str">
        <f>B2256&amp;" "&amp;F2256</f>
        <v xml:space="preserve">Friel </v>
      </c>
      <c r="D2256" s="1" t="str">
        <f>Table5[[#This Row],[Column5]]&amp;" "&amp;Table5[[#This Row],[Column7]]&amp;" "</f>
        <v xml:space="preserve">Ms. Alexandra </v>
      </c>
      <c r="G2256" t="s">
        <v>4354</v>
      </c>
      <c r="I2256" t="s">
        <v>4930</v>
      </c>
    </row>
    <row r="2257" spans="1:10" x14ac:dyDescent="0.2">
      <c r="A2257" s="1" t="s">
        <v>103</v>
      </c>
      <c r="B2257" s="1" t="s">
        <v>4294</v>
      </c>
      <c r="C2257" s="1" t="str">
        <f>B2257&amp;" "&amp;F2257</f>
        <v xml:space="preserve">Santandreu </v>
      </c>
      <c r="D2257" s="1" t="str">
        <f>Table5[[#This Row],[Column5]]&amp;" "&amp;Table5[[#This Row],[Column7]]&amp;" "</f>
        <v xml:space="preserve">Ms. Martha </v>
      </c>
      <c r="E2257" t="s">
        <v>4401</v>
      </c>
      <c r="G2257" t="s">
        <v>4354</v>
      </c>
      <c r="I2257" t="s">
        <v>5011</v>
      </c>
      <c r="J2257" t="s">
        <v>4401</v>
      </c>
    </row>
    <row r="2258" spans="1:10" x14ac:dyDescent="0.2">
      <c r="A2258" s="1" t="s">
        <v>102</v>
      </c>
      <c r="B2258" s="1" t="s">
        <v>2454</v>
      </c>
      <c r="C2258" s="1" t="str">
        <f>B2258&amp;" "&amp;F2258</f>
        <v xml:space="preserve">Johnson </v>
      </c>
      <c r="D2258" s="1" t="str">
        <f>Table5[[#This Row],[Column5]]&amp;" "&amp;Table5[[#This Row],[Column7]]&amp;" "</f>
        <v xml:space="preserve">Mr. Ryan </v>
      </c>
      <c r="E2258" t="s">
        <v>4427</v>
      </c>
      <c r="G2258" t="s">
        <v>4355</v>
      </c>
      <c r="I2258" t="s">
        <v>2847</v>
      </c>
      <c r="J2258" t="s">
        <v>4427</v>
      </c>
    </row>
    <row r="2259" spans="1:10" x14ac:dyDescent="0.2">
      <c r="A2259" s="1" t="s">
        <v>101</v>
      </c>
      <c r="B2259" s="1" t="s">
        <v>4295</v>
      </c>
      <c r="C2259" s="1" t="str">
        <f>B2259&amp;" "&amp;F2259</f>
        <v xml:space="preserve">Gerber </v>
      </c>
      <c r="D2259" s="1" t="str">
        <f>Table5[[#This Row],[Column5]]&amp;" "&amp;Table5[[#This Row],[Column7]]&amp;" "</f>
        <v xml:space="preserve">Mr. Cliff </v>
      </c>
      <c r="G2259" t="s">
        <v>4355</v>
      </c>
      <c r="I2259" t="s">
        <v>5324</v>
      </c>
    </row>
    <row r="2260" spans="1:10" x14ac:dyDescent="0.2">
      <c r="A2260" s="1" t="s">
        <v>100</v>
      </c>
      <c r="B2260" s="1" t="s">
        <v>4296</v>
      </c>
      <c r="C2260" s="1" t="str">
        <f>B2260&amp;" "&amp;F2260</f>
        <v xml:space="preserve">Benadum </v>
      </c>
      <c r="D2260" s="1" t="str">
        <f>Table5[[#This Row],[Column5]]&amp;" "&amp;Table5[[#This Row],[Column7]]&amp;" "</f>
        <v xml:space="preserve">Mr. Blue </v>
      </c>
      <c r="G2260" t="s">
        <v>4355</v>
      </c>
      <c r="I2260" t="s">
        <v>5325</v>
      </c>
    </row>
    <row r="2261" spans="1:10" x14ac:dyDescent="0.2">
      <c r="A2261" s="1" t="s">
        <v>99</v>
      </c>
      <c r="B2261" s="1" t="s">
        <v>4297</v>
      </c>
      <c r="C2261" s="1" t="str">
        <f>B2261&amp;" "&amp;F2261</f>
        <v xml:space="preserve">Ragazzini </v>
      </c>
      <c r="D2261" s="1" t="str">
        <f>Table5[[#This Row],[Column5]]&amp;" "&amp;Table5[[#This Row],[Column7]]&amp;" "</f>
        <v xml:space="preserve">Mr. Jeffrey </v>
      </c>
      <c r="E2261" t="s">
        <v>4403</v>
      </c>
      <c r="G2261" t="s">
        <v>4355</v>
      </c>
      <c r="I2261" t="s">
        <v>4526</v>
      </c>
      <c r="J2261" t="s">
        <v>4403</v>
      </c>
    </row>
    <row r="2262" spans="1:10" x14ac:dyDescent="0.2">
      <c r="A2262" s="1" t="s">
        <v>98</v>
      </c>
      <c r="B2262" s="1" t="s">
        <v>4298</v>
      </c>
      <c r="C2262" s="1" t="str">
        <f>B2262&amp;" "&amp;F2262</f>
        <v xml:space="preserve">Kessinger </v>
      </c>
      <c r="D2262" s="1" t="str">
        <f>Table5[[#This Row],[Column5]]&amp;" "&amp;Table5[[#This Row],[Column7]]&amp;" "</f>
        <v xml:space="preserve">Mr. Andrew </v>
      </c>
      <c r="G2262" t="s">
        <v>4355</v>
      </c>
      <c r="I2262" t="s">
        <v>3889</v>
      </c>
    </row>
    <row r="2263" spans="1:10" x14ac:dyDescent="0.2">
      <c r="A2263" s="1" t="s">
        <v>97</v>
      </c>
      <c r="B2263" s="1" t="s">
        <v>4299</v>
      </c>
      <c r="C2263" s="1" t="str">
        <f>B2263&amp;" "&amp;F2263</f>
        <v xml:space="preserve">Bezgin </v>
      </c>
      <c r="D2263" s="1" t="str">
        <f>Table5[[#This Row],[Column5]]&amp;" "&amp;Table5[[#This Row],[Column7]]&amp;" "</f>
        <v xml:space="preserve">Ms. Julia </v>
      </c>
      <c r="G2263" t="s">
        <v>4354</v>
      </c>
      <c r="I2263" t="s">
        <v>3624</v>
      </c>
    </row>
    <row r="2264" spans="1:10" x14ac:dyDescent="0.2">
      <c r="A2264" s="1" t="s">
        <v>96</v>
      </c>
      <c r="B2264" s="1" t="s">
        <v>4300</v>
      </c>
      <c r="C2264" s="1" t="str">
        <f>B2264&amp;" "&amp;F2264</f>
        <v xml:space="preserve">Woldesilassie </v>
      </c>
      <c r="D2264" s="1" t="str">
        <f>Table5[[#This Row],[Column5]]&amp;" "&amp;Table5[[#This Row],[Column7]]&amp;" "</f>
        <v xml:space="preserve">Mr. Daniel </v>
      </c>
      <c r="G2264" t="s">
        <v>4355</v>
      </c>
      <c r="I2264" t="s">
        <v>4429</v>
      </c>
    </row>
    <row r="2265" spans="1:10" x14ac:dyDescent="0.2">
      <c r="A2265" s="1" t="s">
        <v>95</v>
      </c>
      <c r="B2265" s="1" t="s">
        <v>5347</v>
      </c>
      <c r="C2265" s="1" t="str">
        <f>B2265&amp;" "&amp;F2265</f>
        <v xml:space="preserve">Ruiz Herrero  </v>
      </c>
      <c r="D2265" s="1" t="str">
        <f>Table5[[#This Row],[Column5]]&amp;" "&amp;Table5[[#This Row],[Column7]]&amp;" "</f>
        <v xml:space="preserve">Mr. Jaime </v>
      </c>
      <c r="G2265" t="s">
        <v>4355</v>
      </c>
      <c r="I2265" t="s">
        <v>4547</v>
      </c>
    </row>
    <row r="2266" spans="1:10" x14ac:dyDescent="0.2">
      <c r="A2266" s="1" t="s">
        <v>94</v>
      </c>
      <c r="B2266" s="1" t="s">
        <v>5348</v>
      </c>
      <c r="C2266" s="1" t="str">
        <f>B2266&amp;" "&amp;F2266</f>
        <v xml:space="preserve">Bin Alias  </v>
      </c>
      <c r="D2266" s="1" t="str">
        <f>Table5[[#This Row],[Column5]]&amp;" "&amp;Table5[[#This Row],[Column7]]&amp;" "</f>
        <v xml:space="preserve">Mr. Mohd </v>
      </c>
      <c r="E2266" t="s">
        <v>5327</v>
      </c>
      <c r="G2266" t="s">
        <v>4355</v>
      </c>
      <c r="I2266" t="s">
        <v>5326</v>
      </c>
      <c r="J2266" t="s">
        <v>5327</v>
      </c>
    </row>
    <row r="2267" spans="1:10" x14ac:dyDescent="0.2">
      <c r="A2267" s="1" t="s">
        <v>93</v>
      </c>
      <c r="B2267" s="1" t="s">
        <v>3834</v>
      </c>
      <c r="C2267" s="1" t="str">
        <f>B2267&amp;" "&amp;F2267</f>
        <v xml:space="preserve">Fischer-Daly </v>
      </c>
      <c r="D2267" s="1" t="str">
        <f>Table5[[#This Row],[Column5]]&amp;" "&amp;Table5[[#This Row],[Column7]]&amp;" "</f>
        <v xml:space="preserve">Mr. Matthew </v>
      </c>
      <c r="G2267" t="s">
        <v>4355</v>
      </c>
      <c r="I2267" t="s">
        <v>4356</v>
      </c>
    </row>
    <row r="2268" spans="1:10" x14ac:dyDescent="0.2">
      <c r="A2268" s="1" t="s">
        <v>92</v>
      </c>
      <c r="B2268" s="1" t="s">
        <v>4301</v>
      </c>
      <c r="C2268" s="1" t="str">
        <f>B2268&amp;" "&amp;F2268</f>
        <v xml:space="preserve">Pulliam </v>
      </c>
      <c r="D2268" s="1" t="str">
        <f>Table5[[#This Row],[Column5]]&amp;" "&amp;Table5[[#This Row],[Column7]]&amp;" "</f>
        <v xml:space="preserve">Ms. Elizabeth </v>
      </c>
      <c r="E2268" t="s">
        <v>4498</v>
      </c>
      <c r="G2268" t="s">
        <v>4354</v>
      </c>
      <c r="I2268" t="s">
        <v>4480</v>
      </c>
      <c r="J2268" t="s">
        <v>4498</v>
      </c>
    </row>
    <row r="2269" spans="1:10" x14ac:dyDescent="0.2">
      <c r="A2269" s="1" t="s">
        <v>91</v>
      </c>
      <c r="B2269" s="1" t="s">
        <v>4302</v>
      </c>
      <c r="C2269" s="1" t="str">
        <f>B2269&amp;" "&amp;F2269</f>
        <v xml:space="preserve">Guisinger </v>
      </c>
      <c r="D2269" s="1" t="str">
        <f>Table5[[#This Row],[Column5]]&amp;" "&amp;Table5[[#This Row],[Column7]]&amp;" "</f>
        <v xml:space="preserve">Ms. Katie </v>
      </c>
      <c r="G2269" t="s">
        <v>4354</v>
      </c>
      <c r="I2269" t="s">
        <v>4424</v>
      </c>
    </row>
    <row r="2270" spans="1:10" x14ac:dyDescent="0.2">
      <c r="A2270" s="1" t="s">
        <v>90</v>
      </c>
      <c r="B2270" s="1" t="s">
        <v>4303</v>
      </c>
      <c r="C2270" s="1" t="str">
        <f>B2270&amp;" "&amp;F2270</f>
        <v xml:space="preserve">Arnerich </v>
      </c>
      <c r="D2270" s="1" t="str">
        <f>Table5[[#This Row],[Column5]]&amp;" "&amp;Table5[[#This Row],[Column7]]&amp;" "</f>
        <v xml:space="preserve">Ms. Christi </v>
      </c>
      <c r="E2270" t="s">
        <v>4378</v>
      </c>
      <c r="G2270" t="s">
        <v>4354</v>
      </c>
      <c r="I2270" t="s">
        <v>5074</v>
      </c>
      <c r="J2270" t="s">
        <v>4378</v>
      </c>
    </row>
    <row r="2271" spans="1:10" x14ac:dyDescent="0.2">
      <c r="A2271" s="1" t="s">
        <v>89</v>
      </c>
      <c r="B2271" s="1" t="s">
        <v>2518</v>
      </c>
      <c r="C2271" s="1" t="str">
        <f>B2271&amp;" "&amp;F2271</f>
        <v xml:space="preserve">Lynch </v>
      </c>
      <c r="D2271" s="1" t="str">
        <f>Table5[[#This Row],[Column5]]&amp;" "&amp;Table5[[#This Row],[Column7]]&amp;" "</f>
        <v xml:space="preserve">Ms. Sandra </v>
      </c>
      <c r="E2271" t="s">
        <v>4491</v>
      </c>
      <c r="G2271" t="s">
        <v>4354</v>
      </c>
      <c r="I2271" t="s">
        <v>4766</v>
      </c>
      <c r="J2271" t="s">
        <v>4491</v>
      </c>
    </row>
    <row r="2272" spans="1:10" x14ac:dyDescent="0.2">
      <c r="A2272" s="1" t="s">
        <v>88</v>
      </c>
      <c r="B2272" s="1" t="s">
        <v>2940</v>
      </c>
      <c r="C2272" s="1" t="str">
        <f>B2272&amp;" "&amp;F2272</f>
        <v xml:space="preserve">Reilly </v>
      </c>
      <c r="D2272" s="1" t="str">
        <f>Table5[[#This Row],[Column5]]&amp;" "&amp;Table5[[#This Row],[Column7]]&amp;" "</f>
        <v xml:space="preserve">Ms. Katharine </v>
      </c>
      <c r="G2272" t="s">
        <v>4354</v>
      </c>
      <c r="I2272" t="s">
        <v>5070</v>
      </c>
    </row>
    <row r="2273" spans="1:10" x14ac:dyDescent="0.2">
      <c r="A2273" s="1" t="s">
        <v>87</v>
      </c>
      <c r="B2273" s="1" t="s">
        <v>4304</v>
      </c>
      <c r="C2273" s="1" t="str">
        <f>B2273&amp;" "&amp;F2273</f>
        <v xml:space="preserve">Nolette </v>
      </c>
      <c r="D2273" s="1" t="str">
        <f>Table5[[#This Row],[Column5]]&amp;" "&amp;Table5[[#This Row],[Column7]]&amp;" "</f>
        <v xml:space="preserve">Mr. Jerome </v>
      </c>
      <c r="G2273" t="s">
        <v>4355</v>
      </c>
      <c r="I2273" t="s">
        <v>5328</v>
      </c>
    </row>
    <row r="2274" spans="1:10" x14ac:dyDescent="0.2">
      <c r="A2274" s="1" t="s">
        <v>86</v>
      </c>
      <c r="B2274" s="1" t="s">
        <v>4305</v>
      </c>
      <c r="C2274" s="1" t="str">
        <f>B2274&amp;" "&amp;F2274</f>
        <v xml:space="preserve">Chabrier </v>
      </c>
      <c r="D2274" s="1" t="str">
        <f>Table5[[#This Row],[Column5]]&amp;" "&amp;Table5[[#This Row],[Column7]]&amp;" "</f>
        <v xml:space="preserve">Ms. Julia </v>
      </c>
      <c r="E2274" t="s">
        <v>4500</v>
      </c>
      <c r="G2274" t="s">
        <v>4354</v>
      </c>
      <c r="I2274" t="s">
        <v>3624</v>
      </c>
      <c r="J2274" t="s">
        <v>4500</v>
      </c>
    </row>
    <row r="2275" spans="1:10" x14ac:dyDescent="0.2">
      <c r="A2275" s="1" t="s">
        <v>85</v>
      </c>
      <c r="B2275" s="1" t="s">
        <v>2456</v>
      </c>
      <c r="C2275" s="1" t="str">
        <f>B2275&amp;" "&amp;F2275</f>
        <v xml:space="preserve">Lee </v>
      </c>
      <c r="D2275" s="1" t="str">
        <f>Table5[[#This Row],[Column5]]&amp;" "&amp;Table5[[#This Row],[Column7]]&amp;" "</f>
        <v xml:space="preserve">Mr. Sean </v>
      </c>
      <c r="E2275" t="s">
        <v>4018</v>
      </c>
      <c r="G2275" t="s">
        <v>4355</v>
      </c>
      <c r="I2275" t="s">
        <v>4559</v>
      </c>
      <c r="J2275" t="s">
        <v>4018</v>
      </c>
    </row>
    <row r="2276" spans="1:10" x14ac:dyDescent="0.2">
      <c r="A2276" s="1" t="s">
        <v>84</v>
      </c>
      <c r="B2276" s="1" t="s">
        <v>4306</v>
      </c>
      <c r="C2276" s="1" t="str">
        <f>B2276&amp;" "&amp;F2276</f>
        <v xml:space="preserve">Knotts </v>
      </c>
      <c r="D2276" s="1" t="str">
        <f>Table5[[#This Row],[Column5]]&amp;" "&amp;Table5[[#This Row],[Column7]]&amp;" "</f>
        <v xml:space="preserve">Ms. Rachel </v>
      </c>
      <c r="E2276" t="s">
        <v>4378</v>
      </c>
      <c r="G2276" t="s">
        <v>4354</v>
      </c>
      <c r="I2276" t="s">
        <v>4691</v>
      </c>
      <c r="J2276" t="s">
        <v>4378</v>
      </c>
    </row>
    <row r="2277" spans="1:10" x14ac:dyDescent="0.2">
      <c r="A2277" s="1" t="s">
        <v>83</v>
      </c>
      <c r="B2277" s="1" t="s">
        <v>4307</v>
      </c>
      <c r="C2277" s="1" t="str">
        <f>B2277&amp;" "&amp;F2277</f>
        <v xml:space="preserve">Pultorak </v>
      </c>
      <c r="D2277" s="1" t="str">
        <f>Table5[[#This Row],[Column5]]&amp;" "&amp;Table5[[#This Row],[Column7]]&amp;" "</f>
        <v xml:space="preserve">Mr. Jim </v>
      </c>
      <c r="G2277" t="s">
        <v>4355</v>
      </c>
      <c r="I2277" t="s">
        <v>4690</v>
      </c>
    </row>
    <row r="2278" spans="1:10" x14ac:dyDescent="0.2">
      <c r="A2278" s="1" t="s">
        <v>82</v>
      </c>
      <c r="B2278" s="1" t="s">
        <v>4308</v>
      </c>
      <c r="C2278" s="1" t="str">
        <f>B2278&amp;" "&amp;F2278</f>
        <v xml:space="preserve">Maxon </v>
      </c>
      <c r="D2278" s="1" t="str">
        <f>Table5[[#This Row],[Column5]]&amp;" "&amp;Table5[[#This Row],[Column7]]&amp;" "</f>
        <v xml:space="preserve">Mr. Tim </v>
      </c>
      <c r="G2278" t="s">
        <v>4355</v>
      </c>
      <c r="I2278" t="s">
        <v>4922</v>
      </c>
    </row>
    <row r="2279" spans="1:10" x14ac:dyDescent="0.2">
      <c r="A2279" s="1" t="s">
        <v>81</v>
      </c>
      <c r="B2279" s="1" t="s">
        <v>4309</v>
      </c>
      <c r="C2279" s="1" t="str">
        <f>B2279&amp;" "&amp;F2279</f>
        <v xml:space="preserve">Kraai </v>
      </c>
      <c r="D2279" s="1" t="str">
        <f>Table5[[#This Row],[Column5]]&amp;" "&amp;Table5[[#This Row],[Column7]]&amp;" "</f>
        <v xml:space="preserve">Ms. Abby </v>
      </c>
      <c r="E2279" t="s">
        <v>4401</v>
      </c>
      <c r="G2279" t="s">
        <v>4354</v>
      </c>
      <c r="I2279" t="s">
        <v>4524</v>
      </c>
      <c r="J2279" t="s">
        <v>4401</v>
      </c>
    </row>
    <row r="2280" spans="1:10" x14ac:dyDescent="0.2">
      <c r="A2280" s="1" t="s">
        <v>80</v>
      </c>
      <c r="B2280" s="1" t="s">
        <v>4310</v>
      </c>
      <c r="C2280" s="1" t="str">
        <f>B2280&amp;" "&amp;F2280</f>
        <v xml:space="preserve">Larosa </v>
      </c>
      <c r="D2280" s="1" t="str">
        <f>Table5[[#This Row],[Column5]]&amp;" "&amp;Table5[[#This Row],[Column7]]&amp;" "</f>
        <v xml:space="preserve">Mr. Mark </v>
      </c>
      <c r="G2280" t="s">
        <v>4355</v>
      </c>
      <c r="I2280" t="s">
        <v>4462</v>
      </c>
    </row>
    <row r="2281" spans="1:10" x14ac:dyDescent="0.2">
      <c r="A2281" s="1" t="s">
        <v>79</v>
      </c>
      <c r="B2281" s="1" t="s">
        <v>2563</v>
      </c>
      <c r="C2281" s="1" t="str">
        <f>B2281&amp;" "&amp;F2281</f>
        <v xml:space="preserve">King </v>
      </c>
      <c r="D2281" s="1" t="str">
        <f>Table5[[#This Row],[Column5]]&amp;" "&amp;Table5[[#This Row],[Column7]]&amp;" "</f>
        <v xml:space="preserve">Mr. Ali </v>
      </c>
      <c r="G2281" t="s">
        <v>4355</v>
      </c>
      <c r="I2281" t="s">
        <v>5329</v>
      </c>
    </row>
    <row r="2282" spans="1:10" x14ac:dyDescent="0.2">
      <c r="A2282" s="1" t="s">
        <v>78</v>
      </c>
      <c r="B2282" s="1" t="s">
        <v>4311</v>
      </c>
      <c r="C2282" s="1" t="str">
        <f>B2282&amp;" "&amp;F2282</f>
        <v xml:space="preserve">Haney </v>
      </c>
      <c r="D2282" s="1" t="str">
        <f>Table5[[#This Row],[Column5]]&amp;" "&amp;Table5[[#This Row],[Column7]]&amp;" "</f>
        <v xml:space="preserve">Mr. Joshua </v>
      </c>
      <c r="G2282" t="s">
        <v>4355</v>
      </c>
      <c r="I2282" t="s">
        <v>4440</v>
      </c>
    </row>
    <row r="2283" spans="1:10" x14ac:dyDescent="0.2">
      <c r="A2283" s="1" t="s">
        <v>77</v>
      </c>
      <c r="B2283" s="1" t="s">
        <v>4312</v>
      </c>
      <c r="C2283" s="1" t="str">
        <f>B2283&amp;" "&amp;F2283</f>
        <v xml:space="preserve">Boulay </v>
      </c>
      <c r="D2283" s="1" t="str">
        <f>Table5[[#This Row],[Column5]]&amp;" "&amp;Table5[[#This Row],[Column7]]&amp;" "</f>
        <v xml:space="preserve">Mr. Pierre </v>
      </c>
      <c r="G2283" t="s">
        <v>4355</v>
      </c>
      <c r="I2283" t="s">
        <v>5330</v>
      </c>
    </row>
    <row r="2284" spans="1:10" x14ac:dyDescent="0.2">
      <c r="A2284" s="1" t="s">
        <v>76</v>
      </c>
      <c r="B2284" s="1" t="s">
        <v>2430</v>
      </c>
      <c r="C2284" s="1" t="str">
        <f>B2284&amp;" "&amp;F2284</f>
        <v xml:space="preserve">Peters </v>
      </c>
      <c r="D2284" s="1" t="str">
        <f>Table5[[#This Row],[Column5]]&amp;" "&amp;Table5[[#This Row],[Column7]]&amp;" "</f>
        <v xml:space="preserve">Ms. Kate </v>
      </c>
      <c r="G2284" t="s">
        <v>4354</v>
      </c>
      <c r="I2284" t="s">
        <v>4442</v>
      </c>
    </row>
    <row r="2285" spans="1:10" x14ac:dyDescent="0.2">
      <c r="A2285" s="1" t="s">
        <v>75</v>
      </c>
      <c r="B2285" s="1" t="s">
        <v>4313</v>
      </c>
      <c r="C2285" s="1" t="str">
        <f>B2285&amp;" "&amp;F2285</f>
        <v xml:space="preserve">Luy </v>
      </c>
      <c r="D2285" s="1" t="str">
        <f>Table5[[#This Row],[Column5]]&amp;" "&amp;Table5[[#This Row],[Column7]]&amp;" "</f>
        <v xml:space="preserve">Mr. David </v>
      </c>
      <c r="G2285" t="s">
        <v>4355</v>
      </c>
      <c r="I2285" t="s">
        <v>4371</v>
      </c>
    </row>
    <row r="2286" spans="1:10" x14ac:dyDescent="0.2">
      <c r="A2286" s="1" t="s">
        <v>74</v>
      </c>
      <c r="B2286" s="1" t="s">
        <v>4314</v>
      </c>
      <c r="C2286" s="1" t="str">
        <f>B2286&amp;" "&amp;F2286</f>
        <v xml:space="preserve">Fava </v>
      </c>
      <c r="D2286" s="1" t="str">
        <f>Table5[[#This Row],[Column5]]&amp;" "&amp;Table5[[#This Row],[Column7]]&amp;" "</f>
        <v xml:space="preserve">Ms. Carla </v>
      </c>
      <c r="G2286" t="s">
        <v>4354</v>
      </c>
      <c r="I2286" t="s">
        <v>4884</v>
      </c>
    </row>
    <row r="2287" spans="1:10" x14ac:dyDescent="0.2">
      <c r="A2287" s="1" t="s">
        <v>73</v>
      </c>
      <c r="B2287" s="1" t="s">
        <v>4315</v>
      </c>
      <c r="C2287" s="1" t="str">
        <f>B2287&amp;" "&amp;F2287</f>
        <v xml:space="preserve">Montoya </v>
      </c>
      <c r="D2287" s="1" t="str">
        <f>Table5[[#This Row],[Column5]]&amp;" "&amp;Table5[[#This Row],[Column7]]&amp;" "</f>
        <v xml:space="preserve">Mr. Alvaro </v>
      </c>
      <c r="E2287" t="s">
        <v>4381</v>
      </c>
      <c r="G2287" t="s">
        <v>4355</v>
      </c>
      <c r="I2287" t="s">
        <v>5331</v>
      </c>
      <c r="J2287" t="s">
        <v>4381</v>
      </c>
    </row>
    <row r="2288" spans="1:10" x14ac:dyDescent="0.2">
      <c r="A2288" s="1" t="s">
        <v>72</v>
      </c>
      <c r="B2288" s="1" t="s">
        <v>4291</v>
      </c>
      <c r="C2288" s="1" t="str">
        <f>B2288&amp;" "&amp;F2288</f>
        <v xml:space="preserve">Bain </v>
      </c>
      <c r="D2288" s="1" t="str">
        <f>Table5[[#This Row],[Column5]]&amp;" "&amp;Table5[[#This Row],[Column7]]&amp;" "</f>
        <v xml:space="preserve">Ms. Hope </v>
      </c>
      <c r="G2288" t="s">
        <v>4354</v>
      </c>
      <c r="I2288" t="s">
        <v>4450</v>
      </c>
    </row>
    <row r="2289" spans="1:10" x14ac:dyDescent="0.2">
      <c r="A2289" s="1" t="s">
        <v>71</v>
      </c>
      <c r="B2289" s="1" t="s">
        <v>4316</v>
      </c>
      <c r="C2289" s="1" t="str">
        <f>B2289&amp;" "&amp;F2289</f>
        <v xml:space="preserve">Albertson </v>
      </c>
      <c r="D2289" s="1" t="str">
        <f>Table5[[#This Row],[Column5]]&amp;" "&amp;Table5[[#This Row],[Column7]]&amp;" "</f>
        <v xml:space="preserve">Mr. Mark </v>
      </c>
      <c r="E2289" t="s">
        <v>4464</v>
      </c>
      <c r="G2289" t="s">
        <v>4355</v>
      </c>
      <c r="I2289" t="s">
        <v>4462</v>
      </c>
      <c r="J2289" t="s">
        <v>4464</v>
      </c>
    </row>
    <row r="2290" spans="1:10" x14ac:dyDescent="0.2">
      <c r="A2290" s="1" t="s">
        <v>70</v>
      </c>
      <c r="B2290" s="1" t="s">
        <v>4317</v>
      </c>
      <c r="C2290" s="1" t="str">
        <f>B2290&amp;" "&amp;F2290</f>
        <v xml:space="preserve">Barger </v>
      </c>
      <c r="D2290" s="1" t="str">
        <f>Table5[[#This Row],[Column5]]&amp;" "&amp;Table5[[#This Row],[Column7]]&amp;" "</f>
        <v xml:space="preserve">Ms. Desiree </v>
      </c>
      <c r="G2290" t="s">
        <v>4354</v>
      </c>
      <c r="I2290" t="s">
        <v>5071</v>
      </c>
    </row>
    <row r="2291" spans="1:10" x14ac:dyDescent="0.2">
      <c r="A2291" s="1" t="s">
        <v>69</v>
      </c>
      <c r="B2291" s="1" t="s">
        <v>4318</v>
      </c>
      <c r="C2291" s="1" t="str">
        <f>B2291&amp;" "&amp;F2291</f>
        <v xml:space="preserve">Fraioli </v>
      </c>
      <c r="D2291" s="1" t="str">
        <f>Table5[[#This Row],[Column5]]&amp;" "&amp;Table5[[#This Row],[Column7]]&amp;" "</f>
        <v xml:space="preserve">Mr. Mario </v>
      </c>
      <c r="E2291" t="s">
        <v>4806</v>
      </c>
      <c r="G2291" t="s">
        <v>4355</v>
      </c>
      <c r="I2291" t="s">
        <v>4762</v>
      </c>
      <c r="J2291" t="s">
        <v>4806</v>
      </c>
    </row>
    <row r="2292" spans="1:10" x14ac:dyDescent="0.2">
      <c r="A2292" s="1" t="s">
        <v>68</v>
      </c>
      <c r="B2292" s="1" t="s">
        <v>4319</v>
      </c>
      <c r="C2292" s="1" t="str">
        <f>B2292&amp;" "&amp;F2292</f>
        <v xml:space="preserve">April </v>
      </c>
      <c r="D2292" s="1" t="str">
        <f>Table5[[#This Row],[Column5]]&amp;" "&amp;Table5[[#This Row],[Column7]]&amp;" "</f>
        <v xml:space="preserve">Mr. Lusapho </v>
      </c>
      <c r="G2292" t="s">
        <v>4355</v>
      </c>
      <c r="I2292" t="s">
        <v>5332</v>
      </c>
    </row>
    <row r="2293" spans="1:10" x14ac:dyDescent="0.2">
      <c r="A2293" s="1" t="s">
        <v>67</v>
      </c>
      <c r="B2293" s="1" t="s">
        <v>2563</v>
      </c>
      <c r="C2293" s="1" t="str">
        <f>B2293&amp;" "&amp;F2293</f>
        <v xml:space="preserve">King </v>
      </c>
      <c r="D2293" s="1" t="str">
        <f>Table5[[#This Row],[Column5]]&amp;" "&amp;Table5[[#This Row],[Column7]]&amp;" "</f>
        <v xml:space="preserve">Ms. Erin </v>
      </c>
      <c r="E2293" t="s">
        <v>4427</v>
      </c>
      <c r="G2293" t="s">
        <v>4354</v>
      </c>
      <c r="I2293" t="s">
        <v>4578</v>
      </c>
      <c r="J2293" t="s">
        <v>4427</v>
      </c>
    </row>
    <row r="2294" spans="1:10" x14ac:dyDescent="0.2">
      <c r="A2294" s="1" t="s">
        <v>66</v>
      </c>
      <c r="B2294" s="1" t="s">
        <v>4320</v>
      </c>
      <c r="C2294" s="1" t="str">
        <f>B2294&amp;" "&amp;F2294</f>
        <v xml:space="preserve">Talhelm </v>
      </c>
      <c r="D2294" s="1" t="str">
        <f>Table5[[#This Row],[Column5]]&amp;" "&amp;Table5[[#This Row],[Column7]]&amp;" "</f>
        <v xml:space="preserve">Mr. Alan </v>
      </c>
      <c r="E2294" t="s">
        <v>4527</v>
      </c>
      <c r="G2294" t="s">
        <v>4355</v>
      </c>
      <c r="I2294" t="s">
        <v>4571</v>
      </c>
      <c r="J2294" t="s">
        <v>4527</v>
      </c>
    </row>
    <row r="2295" spans="1:10" x14ac:dyDescent="0.2">
      <c r="A2295" s="1" t="s">
        <v>65</v>
      </c>
      <c r="B2295" s="1" t="s">
        <v>2472</v>
      </c>
      <c r="C2295" s="1" t="str">
        <f>B2295&amp;" "&amp;F2295</f>
        <v xml:space="preserve">Regnier </v>
      </c>
      <c r="D2295" s="1" t="str">
        <f>Table5[[#This Row],[Column5]]&amp;" "&amp;Table5[[#This Row],[Column7]]&amp;" "</f>
        <v xml:space="preserve">Mr. Ryan </v>
      </c>
      <c r="G2295" t="s">
        <v>4355</v>
      </c>
      <c r="I2295" t="s">
        <v>2847</v>
      </c>
    </row>
    <row r="2296" spans="1:10" x14ac:dyDescent="0.2">
      <c r="A2296" s="1" t="s">
        <v>64</v>
      </c>
      <c r="B2296" s="1" t="s">
        <v>4321</v>
      </c>
      <c r="C2296" s="1" t="str">
        <f>B2296&amp;" "&amp;F2296</f>
        <v xml:space="preserve">Treece </v>
      </c>
      <c r="D2296" s="1" t="str">
        <f>Table5[[#This Row],[Column5]]&amp;" "&amp;Table5[[#This Row],[Column7]]&amp;" "</f>
        <v xml:space="preserve">Ms. Hope </v>
      </c>
      <c r="G2296" t="s">
        <v>4354</v>
      </c>
      <c r="I2296" t="s">
        <v>4450</v>
      </c>
    </row>
    <row r="2297" spans="1:10" x14ac:dyDescent="0.2">
      <c r="A2297" s="1" t="s">
        <v>63</v>
      </c>
      <c r="B2297" s="1" t="s">
        <v>4322</v>
      </c>
      <c r="C2297" s="1" t="str">
        <f>B2297&amp;" "&amp;F2297</f>
        <v xml:space="preserve">Beisel </v>
      </c>
      <c r="D2297" s="1" t="str">
        <f>Table5[[#This Row],[Column5]]&amp;" "&amp;Table5[[#This Row],[Column7]]&amp;" "</f>
        <v xml:space="preserve">Mr. Josh </v>
      </c>
      <c r="G2297" t="s">
        <v>4355</v>
      </c>
      <c r="I2297" t="s">
        <v>4804</v>
      </c>
    </row>
    <row r="2298" spans="1:10" x14ac:dyDescent="0.2">
      <c r="A2298" s="1" t="s">
        <v>62</v>
      </c>
      <c r="B2298" s="1" t="s">
        <v>4323</v>
      </c>
      <c r="C2298" s="1" t="str">
        <f>B2298&amp;" "&amp;F2298</f>
        <v xml:space="preserve">Enke </v>
      </c>
      <c r="D2298" s="1" t="str">
        <f>Table5[[#This Row],[Column5]]&amp;" "&amp;Table5[[#This Row],[Column7]]&amp;" "</f>
        <v xml:space="preserve">Mr. Jacob </v>
      </c>
      <c r="E2298" t="s">
        <v>4466</v>
      </c>
      <c r="G2298" t="s">
        <v>4355</v>
      </c>
      <c r="I2298" t="s">
        <v>4049</v>
      </c>
      <c r="J2298" t="s">
        <v>4466</v>
      </c>
    </row>
    <row r="2299" spans="1:10" x14ac:dyDescent="0.2">
      <c r="A2299" s="1" t="s">
        <v>61</v>
      </c>
      <c r="B2299" s="1" t="s">
        <v>5346</v>
      </c>
      <c r="C2299" s="1" t="str">
        <f>B2299&amp;" "&amp;F2299</f>
        <v xml:space="preserve">Ruiz-Tagle Barros  </v>
      </c>
      <c r="D2299" s="1" t="str">
        <f>Table5[[#This Row],[Column5]]&amp;" "&amp;Table5[[#This Row],[Column7]]&amp;" "</f>
        <v xml:space="preserve">Mr. Jose </v>
      </c>
      <c r="E2299" t="s">
        <v>5333</v>
      </c>
      <c r="G2299" t="s">
        <v>4355</v>
      </c>
      <c r="I2299" t="s">
        <v>4909</v>
      </c>
      <c r="J2299" t="s">
        <v>5333</v>
      </c>
    </row>
    <row r="2300" spans="1:10" x14ac:dyDescent="0.2">
      <c r="A2300" s="1" t="s">
        <v>60</v>
      </c>
      <c r="B2300" s="1" t="s">
        <v>4324</v>
      </c>
      <c r="C2300" s="1" t="str">
        <f>B2300&amp;" "&amp;F2300</f>
        <v xml:space="preserve">Ferrell </v>
      </c>
      <c r="D2300" s="1" t="str">
        <f>Table5[[#This Row],[Column5]]&amp;" "&amp;Table5[[#This Row],[Column7]]&amp;" "</f>
        <v xml:space="preserve">Ms. Mary </v>
      </c>
      <c r="E2300" t="s">
        <v>4593</v>
      </c>
      <c r="G2300" t="s">
        <v>4354</v>
      </c>
      <c r="I2300" t="s">
        <v>4746</v>
      </c>
      <c r="J2300" t="s">
        <v>4593</v>
      </c>
    </row>
    <row r="2301" spans="1:10" x14ac:dyDescent="0.2">
      <c r="A2301" s="1" t="s">
        <v>59</v>
      </c>
      <c r="B2301" s="1" t="s">
        <v>4325</v>
      </c>
      <c r="C2301" s="1" t="str">
        <f>B2301&amp;" "&amp;F2301</f>
        <v xml:space="preserve">Gates </v>
      </c>
      <c r="D2301" s="1" t="str">
        <f>Table5[[#This Row],[Column5]]&amp;" "&amp;Table5[[#This Row],[Column7]]&amp;" "</f>
        <v xml:space="preserve">Mr. Justin </v>
      </c>
      <c r="E2301" t="s">
        <v>4491</v>
      </c>
      <c r="G2301" t="s">
        <v>4355</v>
      </c>
      <c r="I2301" t="s">
        <v>4755</v>
      </c>
      <c r="J2301" t="s">
        <v>4491</v>
      </c>
    </row>
    <row r="2302" spans="1:10" x14ac:dyDescent="0.2">
      <c r="A2302" s="1" t="s">
        <v>58</v>
      </c>
      <c r="B2302" s="1" t="s">
        <v>4326</v>
      </c>
      <c r="C2302" s="1" t="str">
        <f>B2302&amp;" "&amp;F2302</f>
        <v xml:space="preserve">Jeffers </v>
      </c>
      <c r="D2302" s="1" t="str">
        <f>Table5[[#This Row],[Column5]]&amp;" "&amp;Table5[[#This Row],[Column7]]&amp;" "</f>
        <v xml:space="preserve">Mr. Patrick </v>
      </c>
      <c r="G2302" t="s">
        <v>4355</v>
      </c>
      <c r="I2302" t="s">
        <v>3501</v>
      </c>
    </row>
    <row r="2303" spans="1:10" x14ac:dyDescent="0.2">
      <c r="A2303" s="1" t="s">
        <v>57</v>
      </c>
      <c r="B2303" s="1" t="s">
        <v>4327</v>
      </c>
      <c r="C2303" s="1" t="str">
        <f>B2303&amp;" "&amp;F2303</f>
        <v xml:space="preserve">Sulhanek </v>
      </c>
      <c r="D2303" s="1" t="str">
        <f>Table5[[#This Row],[Column5]]&amp;" "&amp;Table5[[#This Row],[Column7]]&amp;" "</f>
        <v xml:space="preserve">Mr. Roman </v>
      </c>
      <c r="G2303" t="s">
        <v>4355</v>
      </c>
      <c r="I2303" t="s">
        <v>5334</v>
      </c>
    </row>
    <row r="2304" spans="1:10" x14ac:dyDescent="0.2">
      <c r="A2304" s="1" t="s">
        <v>56</v>
      </c>
      <c r="B2304" s="1" t="s">
        <v>2654</v>
      </c>
      <c r="C2304" s="1" t="str">
        <f>B2304&amp;" "&amp;F2304</f>
        <v xml:space="preserve">Ozahowski </v>
      </c>
      <c r="D2304" s="1" t="str">
        <f>Table5[[#This Row],[Column5]]&amp;" "&amp;Table5[[#This Row],[Column7]]&amp;" "</f>
        <v xml:space="preserve">Mr. David </v>
      </c>
      <c r="G2304" t="s">
        <v>4355</v>
      </c>
      <c r="I2304" t="s">
        <v>4371</v>
      </c>
    </row>
    <row r="2305" spans="1:10" x14ac:dyDescent="0.2">
      <c r="A2305" s="1" t="s">
        <v>55</v>
      </c>
      <c r="B2305" s="1" t="s">
        <v>4328</v>
      </c>
      <c r="C2305" s="1" t="str">
        <f>B2305&amp;" "&amp;F2305</f>
        <v xml:space="preserve">Caron </v>
      </c>
      <c r="D2305" s="1" t="str">
        <f>Table5[[#This Row],[Column5]]&amp;" "&amp;Table5[[#This Row],[Column7]]&amp;" "</f>
        <v xml:space="preserve">Ms. Evelyn </v>
      </c>
      <c r="E2305" t="s">
        <v>4412</v>
      </c>
      <c r="G2305" t="s">
        <v>4354</v>
      </c>
      <c r="I2305" t="s">
        <v>5335</v>
      </c>
      <c r="J2305" t="s">
        <v>4412</v>
      </c>
    </row>
    <row r="2306" spans="1:10" x14ac:dyDescent="0.2">
      <c r="A2306" s="1" t="s">
        <v>54</v>
      </c>
      <c r="B2306" s="1" t="s">
        <v>4329</v>
      </c>
      <c r="C2306" s="1" t="str">
        <f>B2306&amp;" "&amp;F2306</f>
        <v xml:space="preserve">Fullarton </v>
      </c>
      <c r="D2306" s="1" t="str">
        <f>Table5[[#This Row],[Column5]]&amp;" "&amp;Table5[[#This Row],[Column7]]&amp;" "</f>
        <v xml:space="preserve">Mr. Jim </v>
      </c>
      <c r="G2306" t="s">
        <v>4355</v>
      </c>
      <c r="I2306" t="s">
        <v>4690</v>
      </c>
    </row>
    <row r="2307" spans="1:10" x14ac:dyDescent="0.2">
      <c r="A2307" s="1" t="s">
        <v>53</v>
      </c>
      <c r="B2307" s="1" t="s">
        <v>4330</v>
      </c>
      <c r="C2307" s="1" t="str">
        <f>B2307&amp;" "&amp;F2307</f>
        <v xml:space="preserve">Lindgren </v>
      </c>
      <c r="D2307" s="1" t="str">
        <f>Table5[[#This Row],[Column5]]&amp;" "&amp;Table5[[#This Row],[Column7]]&amp;" "</f>
        <v xml:space="preserve">Mr. Matthew </v>
      </c>
      <c r="E2307" t="s">
        <v>4486</v>
      </c>
      <c r="G2307" t="s">
        <v>4355</v>
      </c>
      <c r="I2307" t="s">
        <v>4356</v>
      </c>
      <c r="J2307" t="s">
        <v>4486</v>
      </c>
    </row>
    <row r="2308" spans="1:10" x14ac:dyDescent="0.2">
      <c r="A2308" s="1" t="s">
        <v>52</v>
      </c>
      <c r="B2308" s="1" t="s">
        <v>4331</v>
      </c>
      <c r="C2308" s="1" t="str">
        <f>B2308&amp;" "&amp;F2308</f>
        <v xml:space="preserve">Akiha </v>
      </c>
      <c r="D2308" s="1" t="str">
        <f>Table5[[#This Row],[Column5]]&amp;" "&amp;Table5[[#This Row],[Column7]]&amp;" "</f>
        <v xml:space="preserve">Mr. Kenneth </v>
      </c>
      <c r="G2308" t="s">
        <v>4355</v>
      </c>
      <c r="I2308" t="s">
        <v>4637</v>
      </c>
    </row>
    <row r="2309" spans="1:10" x14ac:dyDescent="0.2">
      <c r="A2309" s="1" t="s">
        <v>51</v>
      </c>
      <c r="B2309" s="1" t="s">
        <v>4332</v>
      </c>
      <c r="C2309" s="1" t="str">
        <f>B2309&amp;" "&amp;F2309</f>
        <v xml:space="preserve">Sweny </v>
      </c>
      <c r="D2309" s="1" t="str">
        <f>Table5[[#This Row],[Column5]]&amp;" "&amp;Table5[[#This Row],[Column7]]&amp;" "</f>
        <v xml:space="preserve">Ms. Andrea </v>
      </c>
      <c r="G2309" t="s">
        <v>4354</v>
      </c>
      <c r="I2309" t="s">
        <v>4370</v>
      </c>
    </row>
    <row r="2310" spans="1:10" x14ac:dyDescent="0.2">
      <c r="A2310" s="1" t="s">
        <v>50</v>
      </c>
      <c r="B2310" s="1" t="s">
        <v>4333</v>
      </c>
      <c r="C2310" s="1" t="str">
        <f>B2310&amp;" "&amp;F2310</f>
        <v xml:space="preserve">Tobin </v>
      </c>
      <c r="D2310" s="1" t="str">
        <f>Table5[[#This Row],[Column5]]&amp;" "&amp;Table5[[#This Row],[Column7]]&amp;" "</f>
        <v xml:space="preserve">Ms. Kristina </v>
      </c>
      <c r="G2310" t="s">
        <v>4354</v>
      </c>
      <c r="I2310" t="s">
        <v>4758</v>
      </c>
    </row>
    <row r="2311" spans="1:10" x14ac:dyDescent="0.2">
      <c r="A2311" s="1" t="s">
        <v>49</v>
      </c>
      <c r="B2311" s="1" t="s">
        <v>3977</v>
      </c>
      <c r="C2311" s="1" t="str">
        <f>B2311&amp;" "&amp;F2311</f>
        <v xml:space="preserve">Pedersen </v>
      </c>
      <c r="D2311" s="1" t="str">
        <f>Table5[[#This Row],[Column5]]&amp;" "&amp;Table5[[#This Row],[Column7]]&amp;" "</f>
        <v xml:space="preserve">Ms. Kristen </v>
      </c>
      <c r="G2311" t="s">
        <v>4354</v>
      </c>
      <c r="I2311" t="s">
        <v>4738</v>
      </c>
    </row>
    <row r="2312" spans="1:10" x14ac:dyDescent="0.2">
      <c r="A2312" s="1" t="s">
        <v>48</v>
      </c>
      <c r="B2312" s="1" t="s">
        <v>2518</v>
      </c>
      <c r="C2312" s="1" t="str">
        <f>B2312&amp;" "&amp;F2312</f>
        <v xml:space="preserve">Lynch </v>
      </c>
      <c r="D2312" s="1" t="str">
        <f>Table5[[#This Row],[Column5]]&amp;" "&amp;Table5[[#This Row],[Column7]]&amp;" "</f>
        <v xml:space="preserve">Mr. Matthew </v>
      </c>
      <c r="G2312" t="s">
        <v>4355</v>
      </c>
      <c r="I2312" t="s">
        <v>4356</v>
      </c>
    </row>
    <row r="2313" spans="1:10" x14ac:dyDescent="0.2">
      <c r="A2313" s="1" t="s">
        <v>47</v>
      </c>
      <c r="B2313" s="1" t="s">
        <v>4334</v>
      </c>
      <c r="C2313" s="1" t="str">
        <f>B2313&amp;" "&amp;F2313</f>
        <v xml:space="preserve">Keys </v>
      </c>
      <c r="D2313" s="1" t="str">
        <f>Table5[[#This Row],[Column5]]&amp;" "&amp;Table5[[#This Row],[Column7]]&amp;" "</f>
        <v xml:space="preserve">Mrs. Kathleen </v>
      </c>
      <c r="G2313" t="s">
        <v>4700</v>
      </c>
      <c r="I2313" t="s">
        <v>4775</v>
      </c>
    </row>
    <row r="2314" spans="1:10" x14ac:dyDescent="0.2">
      <c r="A2314" s="1" t="s">
        <v>46</v>
      </c>
      <c r="B2314" s="1" t="s">
        <v>4335</v>
      </c>
      <c r="C2314" s="1" t="str">
        <f>B2314&amp;" "&amp;F2314</f>
        <v xml:space="preserve">Wilbur </v>
      </c>
      <c r="D2314" s="1" t="str">
        <f>Table5[[#This Row],[Column5]]&amp;" "&amp;Table5[[#This Row],[Column7]]&amp;" "</f>
        <v xml:space="preserve">Ms. Lindsey </v>
      </c>
      <c r="G2314" t="s">
        <v>4354</v>
      </c>
      <c r="I2314" t="s">
        <v>3614</v>
      </c>
    </row>
    <row r="2315" spans="1:10" x14ac:dyDescent="0.2">
      <c r="A2315" s="1" t="s">
        <v>45</v>
      </c>
      <c r="B2315" s="1" t="s">
        <v>4336</v>
      </c>
      <c r="C2315" s="1" t="str">
        <f>B2315&amp;" "&amp;F2315</f>
        <v xml:space="preserve">Ditota </v>
      </c>
      <c r="D2315" s="1" t="str">
        <f>Table5[[#This Row],[Column5]]&amp;" "&amp;Table5[[#This Row],[Column7]]&amp;" "</f>
        <v xml:space="preserve">Mr. Robert </v>
      </c>
      <c r="G2315" t="s">
        <v>4355</v>
      </c>
      <c r="I2315" t="s">
        <v>4407</v>
      </c>
    </row>
    <row r="2316" spans="1:10" x14ac:dyDescent="0.2">
      <c r="A2316" s="1" t="s">
        <v>44</v>
      </c>
      <c r="B2316" s="1" t="s">
        <v>4337</v>
      </c>
      <c r="C2316" s="1" t="str">
        <f>B2316&amp;" "&amp;F2316</f>
        <v xml:space="preserve">Horbol </v>
      </c>
      <c r="D2316" s="1" t="str">
        <f>Table5[[#This Row],[Column5]]&amp;" "&amp;Table5[[#This Row],[Column7]]&amp;" "</f>
        <v xml:space="preserve">Ms. Sarah </v>
      </c>
      <c r="E2316" t="s">
        <v>4542</v>
      </c>
      <c r="G2316" t="s">
        <v>4354</v>
      </c>
      <c r="I2316" t="s">
        <v>4530</v>
      </c>
      <c r="J2316" t="s">
        <v>4542</v>
      </c>
    </row>
    <row r="2317" spans="1:10" x14ac:dyDescent="0.2">
      <c r="A2317" s="1" t="s">
        <v>43</v>
      </c>
      <c r="B2317" s="1" t="s">
        <v>3187</v>
      </c>
      <c r="C2317" s="1" t="str">
        <f>B2317&amp;" "&amp;F2317</f>
        <v xml:space="preserve">O'Rourke </v>
      </c>
      <c r="D2317" s="1" t="str">
        <f>Table5[[#This Row],[Column5]]&amp;" "&amp;Table5[[#This Row],[Column7]]&amp;" "</f>
        <v xml:space="preserve">Ms. Flannery </v>
      </c>
      <c r="G2317" t="s">
        <v>4354</v>
      </c>
      <c r="I2317" t="s">
        <v>5336</v>
      </c>
    </row>
    <row r="2318" spans="1:10" x14ac:dyDescent="0.2">
      <c r="A2318" s="1" t="s">
        <v>41</v>
      </c>
      <c r="B2318" s="1" t="s">
        <v>2671</v>
      </c>
      <c r="C2318" s="1" t="str">
        <f>B2318&amp;" "&amp;F2318</f>
        <v xml:space="preserve">Williams </v>
      </c>
      <c r="D2318" s="1" t="str">
        <f>Table5[[#This Row],[Column5]]&amp;" "&amp;Table5[[#This Row],[Column7]]&amp;" "</f>
        <v xml:space="preserve">Mr. John </v>
      </c>
      <c r="E2318" t="s">
        <v>4509</v>
      </c>
      <c r="G2318" t="s">
        <v>4355</v>
      </c>
      <c r="I2318" t="s">
        <v>4382</v>
      </c>
      <c r="J2318" t="s">
        <v>4509</v>
      </c>
    </row>
    <row r="2319" spans="1:10" x14ac:dyDescent="0.2">
      <c r="A2319" s="1" t="s">
        <v>40</v>
      </c>
      <c r="B2319" s="1" t="s">
        <v>4338</v>
      </c>
      <c r="C2319" s="1" t="str">
        <f>B2319&amp;" "&amp;F2319</f>
        <v xml:space="preserve">Murakami </v>
      </c>
      <c r="D2319" s="1" t="str">
        <f>Table5[[#This Row],[Column5]]&amp;" "&amp;Table5[[#This Row],[Column7]]&amp;" "</f>
        <v xml:space="preserve">Mr. Koji </v>
      </c>
      <c r="G2319" t="s">
        <v>4355</v>
      </c>
      <c r="I2319" t="s">
        <v>4831</v>
      </c>
    </row>
    <row r="2320" spans="1:10" x14ac:dyDescent="0.2">
      <c r="A2320" s="1" t="s">
        <v>39</v>
      </c>
      <c r="B2320" s="1" t="s">
        <v>3912</v>
      </c>
      <c r="C2320" s="1" t="str">
        <f>B2320&amp;" "&amp;F2320</f>
        <v xml:space="preserve">Gagnon </v>
      </c>
      <c r="D2320" s="1" t="str">
        <f>Table5[[#This Row],[Column5]]&amp;" "&amp;Table5[[#This Row],[Column7]]&amp;" "</f>
        <v xml:space="preserve">Ms. Candice </v>
      </c>
      <c r="E2320" t="s">
        <v>4403</v>
      </c>
      <c r="G2320" t="s">
        <v>4354</v>
      </c>
      <c r="I2320" t="s">
        <v>4941</v>
      </c>
      <c r="J2320" t="s">
        <v>4403</v>
      </c>
    </row>
    <row r="2321" spans="1:12" x14ac:dyDescent="0.2">
      <c r="A2321" s="1" t="s">
        <v>38</v>
      </c>
      <c r="B2321" s="1" t="s">
        <v>4339</v>
      </c>
      <c r="C2321" s="1" t="str">
        <f>B2321&amp;" "&amp;F2321</f>
        <v xml:space="preserve">Petermann </v>
      </c>
      <c r="D2321" s="1" t="str">
        <f>Table5[[#This Row],[Column5]]&amp;" "&amp;Table5[[#This Row],[Column7]]&amp;" "</f>
        <v xml:space="preserve">Mr. Theodore </v>
      </c>
      <c r="E2321" t="s">
        <v>4378</v>
      </c>
      <c r="G2321" t="s">
        <v>4355</v>
      </c>
      <c r="I2321" t="s">
        <v>5337</v>
      </c>
      <c r="J2321" t="s">
        <v>4378</v>
      </c>
    </row>
    <row r="2322" spans="1:12" x14ac:dyDescent="0.2">
      <c r="A2322" s="1" t="s">
        <v>36</v>
      </c>
      <c r="B2322" s="1" t="s">
        <v>5345</v>
      </c>
      <c r="C2322" s="1" t="str">
        <f>B2322&amp;" "&amp;F2322</f>
        <v>GravesRostro  -</v>
      </c>
      <c r="D2322" s="1" t="str">
        <f>Table5[[#This Row],[Column5]]&amp;" "&amp;Table5[[#This Row],[Column7]]&amp;" "</f>
        <v xml:space="preserve">Ms. Lindy </v>
      </c>
      <c r="F2322" t="s">
        <v>5338</v>
      </c>
      <c r="G2322" t="s">
        <v>4354</v>
      </c>
      <c r="I2322" t="s">
        <v>5339</v>
      </c>
    </row>
    <row r="2323" spans="1:12" x14ac:dyDescent="0.2">
      <c r="A2323" s="1" t="s">
        <v>34</v>
      </c>
      <c r="B2323" s="1" t="s">
        <v>4340</v>
      </c>
      <c r="C2323" s="1" t="str">
        <f>B2323&amp;" "&amp;F2323</f>
        <v xml:space="preserve">Danielson </v>
      </c>
      <c r="D2323" s="1" t="str">
        <f>Table5[[#This Row],[Column5]]&amp;" "&amp;Table5[[#This Row],[Column7]]&amp;" "</f>
        <v xml:space="preserve">Mr. Thomas </v>
      </c>
      <c r="G2323" t="s">
        <v>4355</v>
      </c>
      <c r="I2323" t="s">
        <v>3215</v>
      </c>
    </row>
    <row r="2324" spans="1:12" x14ac:dyDescent="0.2">
      <c r="A2324" s="1" t="s">
        <v>33</v>
      </c>
      <c r="B2324" s="1" t="s">
        <v>4341</v>
      </c>
      <c r="C2324" s="1" t="str">
        <f>B2324&amp;" "&amp;F2324</f>
        <v xml:space="preserve">Street </v>
      </c>
      <c r="D2324" s="1" t="str">
        <f>Table5[[#This Row],[Column5]]&amp;" "&amp;Table5[[#This Row],[Column7]]&amp;" "</f>
        <v xml:space="preserve">Ms. Holly </v>
      </c>
      <c r="G2324" t="s">
        <v>4354</v>
      </c>
      <c r="I2324" t="s">
        <v>5168</v>
      </c>
    </row>
    <row r="2325" spans="1:12" x14ac:dyDescent="0.2">
      <c r="A2325" s="1" t="s">
        <v>32</v>
      </c>
      <c r="B2325" s="1" t="s">
        <v>4342</v>
      </c>
      <c r="C2325" s="1" t="str">
        <f>B2325&amp;" "&amp;F2325</f>
        <v xml:space="preserve">Buss </v>
      </c>
      <c r="D2325" s="1" t="str">
        <f>Table5[[#This Row],[Column5]]&amp;" "&amp;Table5[[#This Row],[Column7]]&amp;" "</f>
        <v xml:space="preserve">Mr. Matthew </v>
      </c>
      <c r="G2325" t="s">
        <v>4355</v>
      </c>
      <c r="I2325" t="s">
        <v>4356</v>
      </c>
    </row>
    <row r="2326" spans="1:12" x14ac:dyDescent="0.2">
      <c r="A2326" s="1" t="s">
        <v>29</v>
      </c>
      <c r="B2326" s="1" t="s">
        <v>4343</v>
      </c>
      <c r="C2326" s="1" t="str">
        <f>B2326&amp;" "&amp;F2326</f>
        <v xml:space="preserve">Duffy </v>
      </c>
      <c r="D2326" s="1" t="str">
        <f>Table5[[#This Row],[Column5]]&amp;" "&amp;Table5[[#This Row],[Column7]]&amp;" "</f>
        <v xml:space="preserve">Ms. Meghan </v>
      </c>
      <c r="E2326" t="s">
        <v>4449</v>
      </c>
      <c r="G2326" t="s">
        <v>4354</v>
      </c>
      <c r="I2326" t="s">
        <v>4895</v>
      </c>
      <c r="J2326" t="s">
        <v>4449</v>
      </c>
    </row>
    <row r="2327" spans="1:12" x14ac:dyDescent="0.2">
      <c r="A2327" s="1" t="s">
        <v>28</v>
      </c>
      <c r="B2327" s="1" t="s">
        <v>3086</v>
      </c>
      <c r="C2327" s="1" t="str">
        <f>B2327&amp;" "&amp;F2327</f>
        <v xml:space="preserve">Hines </v>
      </c>
      <c r="D2327" s="1" t="str">
        <f>Table5[[#This Row],[Column5]]&amp;" "&amp;Table5[[#This Row],[Column7]]&amp;" "</f>
        <v xml:space="preserve">Mr. Fred </v>
      </c>
      <c r="G2327" t="s">
        <v>4355</v>
      </c>
      <c r="I2327" t="s">
        <v>4854</v>
      </c>
    </row>
    <row r="2328" spans="1:12" x14ac:dyDescent="0.2">
      <c r="A2328" s="1" t="s">
        <v>27</v>
      </c>
      <c r="B2328" s="1" t="s">
        <v>4344</v>
      </c>
      <c r="C2328" s="1" t="str">
        <f>B2328&amp;" "&amp;F2328</f>
        <v xml:space="preserve">Castro </v>
      </c>
      <c r="D2328" s="1" t="str">
        <f>Table5[[#This Row],[Column5]]&amp;" "&amp;Table5[[#This Row],[Column7]]&amp;" "</f>
        <v xml:space="preserve">Mr. Sebastian </v>
      </c>
      <c r="G2328" t="s">
        <v>4355</v>
      </c>
      <c r="I2328" t="s">
        <v>5340</v>
      </c>
    </row>
    <row r="2329" spans="1:12" x14ac:dyDescent="0.2">
      <c r="A2329" s="1" t="s">
        <v>26</v>
      </c>
      <c r="B2329" s="1" t="s">
        <v>2720</v>
      </c>
      <c r="C2329" s="1" t="str">
        <f>B2329&amp;" "&amp;F2329</f>
        <v xml:space="preserve">Howell </v>
      </c>
      <c r="D2329" s="1" t="str">
        <f>Table5[[#This Row],[Column5]]&amp;" "&amp;Table5[[#This Row],[Column7]]&amp;" "</f>
        <v xml:space="preserve">Ms. Laura </v>
      </c>
      <c r="G2329" t="s">
        <v>4354</v>
      </c>
      <c r="I2329" t="s">
        <v>4720</v>
      </c>
    </row>
    <row r="2330" spans="1:12" x14ac:dyDescent="0.2">
      <c r="A2330" s="1" t="s">
        <v>25</v>
      </c>
      <c r="B2330" s="1" t="s">
        <v>4345</v>
      </c>
      <c r="C2330" s="1" t="str">
        <f>B2330&amp;" "&amp;F2330</f>
        <v xml:space="preserve">Avery </v>
      </c>
      <c r="D2330" s="1" t="str">
        <f>Table5[[#This Row],[Column5]]&amp;" "&amp;Table5[[#This Row],[Column7]]&amp;" "</f>
        <v xml:space="preserve">Ms. Nicole </v>
      </c>
      <c r="G2330" t="s">
        <v>4354</v>
      </c>
      <c r="I2330" t="s">
        <v>4386</v>
      </c>
    </row>
    <row r="2331" spans="1:12" x14ac:dyDescent="0.2">
      <c r="A2331" s="1" t="s">
        <v>24</v>
      </c>
      <c r="B2331" s="1" t="s">
        <v>4346</v>
      </c>
      <c r="C2331" s="1" t="str">
        <f>B2331&amp;" "&amp;F2331</f>
        <v xml:space="preserve">Bohinski </v>
      </c>
      <c r="D2331" s="1" t="str">
        <f>Table5[[#This Row],[Column5]]&amp;" "&amp;Table5[[#This Row],[Column7]]&amp;" "</f>
        <v xml:space="preserve">Ms. Susan </v>
      </c>
      <c r="E2331" t="s">
        <v>4418</v>
      </c>
      <c r="G2331" t="s">
        <v>4354</v>
      </c>
      <c r="I2331" t="s">
        <v>5103</v>
      </c>
      <c r="J2331" t="s">
        <v>4418</v>
      </c>
    </row>
    <row r="2332" spans="1:12" x14ac:dyDescent="0.2">
      <c r="A2332" s="1" t="s">
        <v>22</v>
      </c>
      <c r="B2332" s="1" t="s">
        <v>4347</v>
      </c>
      <c r="C2332" s="1" t="str">
        <f>B2332&amp;" "&amp;F2332</f>
        <v xml:space="preserve">Kohls </v>
      </c>
      <c r="D2332" s="1" t="str">
        <f>Table5[[#This Row],[Column5]]&amp;" "&amp;Table5[[#This Row],[Column7]]&amp;" "</f>
        <v xml:space="preserve">Ms. Katy </v>
      </c>
      <c r="G2332" t="s">
        <v>4354</v>
      </c>
      <c r="I2332" t="s">
        <v>5341</v>
      </c>
    </row>
    <row r="2333" spans="1:12" x14ac:dyDescent="0.2">
      <c r="A2333" s="1" t="s">
        <v>21</v>
      </c>
      <c r="B2333" s="1" t="s">
        <v>4348</v>
      </c>
      <c r="C2333" s="1" t="str">
        <f>B2333&amp;" "&amp;F2333</f>
        <v xml:space="preserve">Brietzke </v>
      </c>
      <c r="D2333" s="1" t="str">
        <f>Table5[[#This Row],[Column5]]&amp;" "&amp;Table5[[#This Row],[Column7]]&amp;" "</f>
        <v xml:space="preserve">Mr. Jordan </v>
      </c>
      <c r="G2333" t="s">
        <v>4355</v>
      </c>
      <c r="I2333" t="s">
        <v>4661</v>
      </c>
    </row>
    <row r="2334" spans="1:12" x14ac:dyDescent="0.2">
      <c r="A2334" s="1" t="s">
        <v>19</v>
      </c>
      <c r="B2334" s="1" t="s">
        <v>5342</v>
      </c>
      <c r="C2334" s="1" t="str">
        <f>B2334&amp;" "&amp;F2334</f>
        <v xml:space="preserve">Riveros Gonzalez  </v>
      </c>
      <c r="D2334" s="1" t="str">
        <f>Table5[[#This Row],[Column5]]&amp;" "&amp;Table5[[#This Row],[Column7]]&amp;" "</f>
        <v xml:space="preserve">Mr. Juan </v>
      </c>
      <c r="E2334" t="s">
        <v>5344</v>
      </c>
      <c r="G2334" t="s">
        <v>4355</v>
      </c>
      <c r="I2334" t="s">
        <v>4601</v>
      </c>
      <c r="J2334" t="s">
        <v>5344</v>
      </c>
      <c r="L2334" t="s">
        <v>5343</v>
      </c>
    </row>
    <row r="2335" spans="1:12" x14ac:dyDescent="0.2">
      <c r="A2335" s="1" t="s">
        <v>17</v>
      </c>
      <c r="B2335" s="1" t="s">
        <v>4349</v>
      </c>
      <c r="C2335" s="1" t="str">
        <f>B2335&amp;" "&amp;F2335</f>
        <v xml:space="preserve">Albano </v>
      </c>
      <c r="D2335" s="1" t="str">
        <f>Table5[[#This Row],[Column5]]&amp;" "&amp;Table5[[#This Row],[Column7]]&amp;" "</f>
        <v xml:space="preserve">Ms. Julie </v>
      </c>
      <c r="G2335" t="s">
        <v>4354</v>
      </c>
      <c r="I2335" t="s">
        <v>4860</v>
      </c>
    </row>
    <row r="2336" spans="1:12" x14ac:dyDescent="0.2">
      <c r="A2336" s="1" t="s">
        <v>14</v>
      </c>
      <c r="B2336" s="1" t="s">
        <v>4350</v>
      </c>
      <c r="C2336" s="1" t="str">
        <f>B2336&amp;" "&amp;F2336</f>
        <v xml:space="preserve">Rosendahl </v>
      </c>
      <c r="D2336" s="1" t="str">
        <f>Table5[[#This Row],[Column5]]&amp;" "&amp;Table5[[#This Row],[Column7]]&amp;" "</f>
        <v xml:space="preserve">Mr. Evan </v>
      </c>
      <c r="E2336" t="s">
        <v>4474</v>
      </c>
      <c r="G2336" t="s">
        <v>4355</v>
      </c>
      <c r="I2336" t="s">
        <v>4593</v>
      </c>
      <c r="J2336" t="s">
        <v>4474</v>
      </c>
    </row>
    <row r="2337" spans="1:10" x14ac:dyDescent="0.2">
      <c r="A2337" s="1" t="s">
        <v>9</v>
      </c>
      <c r="B2337" s="1" t="s">
        <v>4351</v>
      </c>
      <c r="C2337" s="1" t="str">
        <f>B2337&amp;" "&amp;F2337</f>
        <v xml:space="preserve">German </v>
      </c>
      <c r="D2337" s="1" t="str">
        <f>Table5[[#This Row],[Column5]]&amp;" "&amp;Table5[[#This Row],[Column7]]&amp;" "</f>
        <v xml:space="preserve">Mr. Aaron </v>
      </c>
      <c r="E2337" t="s">
        <v>4449</v>
      </c>
      <c r="G2337" t="s">
        <v>4355</v>
      </c>
      <c r="I2337" t="s">
        <v>4511</v>
      </c>
      <c r="J2337" t="s">
        <v>4449</v>
      </c>
    </row>
  </sheetData>
  <phoneticPr fontId="5" alignment="center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E7F2-5219-684B-977D-733EE9CFE972}">
  <dimension ref="A1:E2337"/>
  <sheetViews>
    <sheetView zoomScaleNormal="150" zoomScaleSheetLayoutView="100" workbookViewId="0">
      <selection sqref="A1:A1048576"/>
    </sheetView>
  </sheetViews>
  <sheetFormatPr defaultRowHeight="15" x14ac:dyDescent="0.2"/>
  <cols>
    <col min="1" max="1" width="15.46875" customWidth="1"/>
    <col min="2" max="2" width="14.9296875" hidden="1" customWidth="1"/>
    <col min="3" max="4" width="28.11328125" customWidth="1"/>
    <col min="5" max="5" width="10.89453125" bestFit="1" customWidth="1"/>
  </cols>
  <sheetData>
    <row r="1" spans="1:5" x14ac:dyDescent="0.2">
      <c r="A1" s="4" t="s">
        <v>4353</v>
      </c>
      <c r="B1" s="5" t="s">
        <v>5355</v>
      </c>
      <c r="C1" s="7" t="s">
        <v>5356</v>
      </c>
      <c r="D1" s="7" t="s">
        <v>5370</v>
      </c>
      <c r="E1" s="7" t="s">
        <v>5371</v>
      </c>
    </row>
    <row r="2" spans="1:5" x14ac:dyDescent="0.2">
      <c r="A2" s="4" t="s">
        <v>0</v>
      </c>
      <c r="B2" s="5" t="s">
        <v>2383</v>
      </c>
      <c r="C2" s="7" t="s">
        <v>4352</v>
      </c>
      <c r="D2" s="7" t="str">
        <f>Table5[[#This Row],[Column5]]&amp;" "&amp;Table5[[#This Row],[Column7]]&amp;" "</f>
        <v xml:space="preserve">  </v>
      </c>
      <c r="E2" s="2"/>
    </row>
    <row r="3" spans="1:5" x14ac:dyDescent="0.2">
      <c r="A3" s="1" t="s">
        <v>2372</v>
      </c>
      <c r="B3" s="1" t="s">
        <v>2390</v>
      </c>
      <c r="C3" s="1" t="str">
        <f>B3&amp;" "&amp;F3</f>
        <v xml:space="preserve">Hawks </v>
      </c>
      <c r="D3" s="1" t="str">
        <f>Table5[[#This Row],[Column5]]&amp;" "&amp;Table5[[#This Row],[Column7]]&amp;" "</f>
        <v xml:space="preserve">Ms. Kelly </v>
      </c>
    </row>
    <row r="4" spans="1:5" x14ac:dyDescent="0.2">
      <c r="A4" s="1" t="s">
        <v>2371</v>
      </c>
      <c r="B4" s="1" t="s">
        <v>2391</v>
      </c>
      <c r="C4" s="1" t="str">
        <f>B4&amp;" "&amp;F4</f>
        <v xml:space="preserve">Lehner </v>
      </c>
      <c r="D4" s="1" t="str">
        <f>Table5[[#This Row],[Column5]]&amp;" "&amp;Table5[[#This Row],[Column7]]&amp;" "</f>
        <v xml:space="preserve">Mr. Matthew </v>
      </c>
      <c r="E4" t="s">
        <v>4357</v>
      </c>
    </row>
    <row r="5" spans="1:5" x14ac:dyDescent="0.2">
      <c r="A5" s="1" t="s">
        <v>2370</v>
      </c>
      <c r="B5" s="1" t="s">
        <v>2392</v>
      </c>
      <c r="C5" s="1" t="str">
        <f>B5&amp;" "&amp;F5</f>
        <v xml:space="preserve">Lu </v>
      </c>
      <c r="D5" s="1" t="str">
        <f>Table5[[#This Row],[Column5]]&amp;" "&amp;Table5[[#This Row],[Column7]]&amp;" "</f>
        <v xml:space="preserve">Mr. Phil </v>
      </c>
    </row>
    <row r="6" spans="1:5" x14ac:dyDescent="0.2">
      <c r="A6" s="1" t="s">
        <v>2369</v>
      </c>
      <c r="B6" s="1" t="s">
        <v>2393</v>
      </c>
      <c r="C6" s="1" t="str">
        <f>B6&amp;" "&amp;F6</f>
        <v xml:space="preserve">Osborne </v>
      </c>
      <c r="D6" s="1" t="str">
        <f>Table5[[#This Row],[Column5]]&amp;" "&amp;Table5[[#This Row],[Column7]]&amp;" "</f>
        <v xml:space="preserve">Ms. Kelsey </v>
      </c>
    </row>
    <row r="7" spans="1:5" x14ac:dyDescent="0.2">
      <c r="A7" s="1" t="s">
        <v>2368</v>
      </c>
      <c r="B7" s="1" t="s">
        <v>2394</v>
      </c>
      <c r="C7" s="1" t="str">
        <f>B7&amp;" "&amp;F7</f>
        <v xml:space="preserve">Kadala </v>
      </c>
      <c r="D7" s="1" t="str">
        <f>Table5[[#This Row],[Column5]]&amp;" "&amp;Table5[[#This Row],[Column7]]&amp;" "</f>
        <v xml:space="preserve">Ms. Kristyn </v>
      </c>
    </row>
    <row r="8" spans="1:5" x14ac:dyDescent="0.2">
      <c r="A8" s="1" t="s">
        <v>2367</v>
      </c>
      <c r="B8" s="1" t="s">
        <v>2395</v>
      </c>
      <c r="C8" s="1" t="str">
        <f>B8&amp;" "&amp;F8</f>
        <v xml:space="preserve">Baker </v>
      </c>
      <c r="D8" s="1" t="str">
        <f>Table5[[#This Row],[Column5]]&amp;" "&amp;Table5[[#This Row],[Column7]]&amp;" "</f>
        <v xml:space="preserve">Mr. Russell </v>
      </c>
      <c r="E8" t="s">
        <v>4362</v>
      </c>
    </row>
    <row r="9" spans="1:5" x14ac:dyDescent="0.2">
      <c r="A9" s="1" t="s">
        <v>2366</v>
      </c>
      <c r="B9" s="1" t="s">
        <v>2396</v>
      </c>
      <c r="C9" s="1" t="str">
        <f>B9&amp;" "&amp;F9</f>
        <v xml:space="preserve">Macpherson </v>
      </c>
      <c r="D9" s="1" t="str">
        <f>Table5[[#This Row],[Column5]]&amp;" "&amp;Table5[[#This Row],[Column7]]&amp;" "</f>
        <v xml:space="preserve">Mr. Scott </v>
      </c>
    </row>
    <row r="10" spans="1:5" x14ac:dyDescent="0.2">
      <c r="A10" s="1" t="s">
        <v>2365</v>
      </c>
      <c r="B10" s="1" t="s">
        <v>2397</v>
      </c>
      <c r="C10" s="1" t="str">
        <f>B10&amp;" "&amp;F10</f>
        <v xml:space="preserve">Hallman </v>
      </c>
      <c r="D10" s="1" t="str">
        <f>Table5[[#This Row],[Column5]]&amp;" "&amp;Table5[[#This Row],[Column7]]&amp;" "</f>
        <v xml:space="preserve">Mr. Stephen </v>
      </c>
    </row>
    <row r="11" spans="1:5" x14ac:dyDescent="0.2">
      <c r="A11" s="1" t="s">
        <v>2364</v>
      </c>
      <c r="B11" s="1" t="s">
        <v>2398</v>
      </c>
      <c r="C11" s="1" t="str">
        <f>B11&amp;" "&amp;F11</f>
        <v xml:space="preserve">Moran </v>
      </c>
      <c r="D11" s="1" t="str">
        <f>Table5[[#This Row],[Column5]]&amp;" "&amp;Table5[[#This Row],[Column7]]&amp;" "</f>
        <v xml:space="preserve">Mr. Patrick </v>
      </c>
      <c r="E11" t="s">
        <v>4364</v>
      </c>
    </row>
    <row r="12" spans="1:5" x14ac:dyDescent="0.2">
      <c r="A12" s="1" t="s">
        <v>2363</v>
      </c>
      <c r="B12" s="1" t="s">
        <v>2399</v>
      </c>
      <c r="C12" s="1" t="str">
        <f>B12&amp;" "&amp;F12</f>
        <v xml:space="preserve">Benner </v>
      </c>
      <c r="D12" s="1" t="str">
        <f>Table5[[#This Row],[Column5]]&amp;" "&amp;Table5[[#This Row],[Column7]]&amp;" "</f>
        <v xml:space="preserve">Ms. Brooke </v>
      </c>
      <c r="E12" t="s">
        <v>4366</v>
      </c>
    </row>
    <row r="13" spans="1:5" x14ac:dyDescent="0.2">
      <c r="A13" s="1" t="s">
        <v>2362</v>
      </c>
      <c r="B13" s="1" t="s">
        <v>4367</v>
      </c>
      <c r="C13" s="1" t="str">
        <f>B13&amp;" "&amp;F13</f>
        <v xml:space="preserve">Fierro </v>
      </c>
      <c r="D13" s="1" t="str">
        <f>Table5[[#This Row],[Column6]]&amp;" "&amp;Table5[[#This Row],[Column8]]&amp;" "</f>
        <v xml:space="preserve">Ms. Paola </v>
      </c>
      <c r="E13" t="s">
        <v>4370</v>
      </c>
    </row>
    <row r="14" spans="1:5" x14ac:dyDescent="0.2">
      <c r="A14" s="1" t="s">
        <v>2361</v>
      </c>
      <c r="B14" s="1" t="s">
        <v>2400</v>
      </c>
      <c r="C14" s="1" t="str">
        <f>B14&amp;" "&amp;F14</f>
        <v xml:space="preserve">Franz </v>
      </c>
      <c r="D14" s="1" t="str">
        <f>Table5[[#This Row],[Column5]]&amp;" "&amp;Table5[[#This Row],[Column7]]&amp;" "</f>
        <v xml:space="preserve">Mr. David </v>
      </c>
    </row>
    <row r="15" spans="1:5" x14ac:dyDescent="0.2">
      <c r="A15" s="1" t="s">
        <v>2360</v>
      </c>
      <c r="B15" s="1" t="s">
        <v>2401</v>
      </c>
      <c r="C15" s="1" t="str">
        <f>B15&amp;" "&amp;F15</f>
        <v xml:space="preserve">Foster </v>
      </c>
      <c r="D15" s="1" t="str">
        <f>Table5[[#This Row],[Column5]]&amp;" "&amp;Table5[[#This Row],[Column7]]&amp;" "</f>
        <v xml:space="preserve">Mr. Wade </v>
      </c>
    </row>
    <row r="16" spans="1:5" x14ac:dyDescent="0.2">
      <c r="A16" s="1" t="s">
        <v>2359</v>
      </c>
      <c r="B16" s="1" t="s">
        <v>2402</v>
      </c>
      <c r="C16" s="1" t="str">
        <f>B16&amp;" "&amp;F16</f>
        <v xml:space="preserve">Tenorio </v>
      </c>
      <c r="D16" s="1" t="str">
        <f>Table5[[#This Row],[Column5]]&amp;" "&amp;Table5[[#This Row],[Column7]]&amp;" "</f>
        <v xml:space="preserve">Mr. Franklin </v>
      </c>
    </row>
    <row r="17" spans="1:5" x14ac:dyDescent="0.2">
      <c r="A17" s="1" t="s">
        <v>2358</v>
      </c>
      <c r="B17" s="1" t="s">
        <v>2403</v>
      </c>
      <c r="C17" s="1" t="str">
        <f>B17&amp;" "&amp;F17</f>
        <v xml:space="preserve">Rios </v>
      </c>
      <c r="D17" s="1" t="str">
        <f>Table5[[#This Row],[Column5]]&amp;" "&amp;Table5[[#This Row],[Column7]]&amp;" "</f>
        <v xml:space="preserve">Ms. Leilani </v>
      </c>
      <c r="E17" t="s">
        <v>4375</v>
      </c>
    </row>
    <row r="18" spans="1:5" x14ac:dyDescent="0.2">
      <c r="A18" s="1" t="s">
        <v>2357</v>
      </c>
      <c r="B18" s="1" t="s">
        <v>2404</v>
      </c>
      <c r="C18" s="1" t="str">
        <f>B18&amp;" "&amp;F18</f>
        <v xml:space="preserve">Viau-Dupuis </v>
      </c>
      <c r="D18" s="1" t="str">
        <f>Table5[[#This Row],[Column5]]&amp;" "&amp;Table5[[#This Row],[Column7]]&amp;" "</f>
        <v xml:space="preserve">Mr. Philippe </v>
      </c>
    </row>
    <row r="19" spans="1:5" x14ac:dyDescent="0.2">
      <c r="A19" s="1" t="s">
        <v>2356</v>
      </c>
      <c r="B19" s="1" t="s">
        <v>2405</v>
      </c>
      <c r="C19" s="1" t="str">
        <f>B19&amp;" "&amp;F19</f>
        <v xml:space="preserve">Cronin </v>
      </c>
      <c r="D19" s="1" t="str">
        <f>Table5[[#This Row],[Column5]]&amp;" "&amp;Table5[[#This Row],[Column7]]&amp;" "</f>
        <v xml:space="preserve">Ms. Jennifer </v>
      </c>
      <c r="E19" t="s">
        <v>4378</v>
      </c>
    </row>
    <row r="20" spans="1:5" x14ac:dyDescent="0.2">
      <c r="A20" s="1" t="s">
        <v>2355</v>
      </c>
      <c r="B20" s="1" t="s">
        <v>2406</v>
      </c>
      <c r="C20" s="1" t="str">
        <f>B20&amp;" "&amp;F20</f>
        <v xml:space="preserve">Noordstar </v>
      </c>
      <c r="D20" s="1" t="str">
        <f>Table5[[#This Row],[Column5]]&amp;" "&amp;Table5[[#This Row],[Column7]]&amp;" "</f>
        <v xml:space="preserve">Ms. Christina </v>
      </c>
      <c r="E20" t="s">
        <v>4375</v>
      </c>
    </row>
    <row r="21" spans="1:5" x14ac:dyDescent="0.2">
      <c r="A21" s="1" t="s">
        <v>2354</v>
      </c>
      <c r="B21" s="1" t="s">
        <v>2407</v>
      </c>
      <c r="C21" s="1" t="str">
        <f>B21&amp;" "&amp;F21</f>
        <v xml:space="preserve">Boudalia </v>
      </c>
      <c r="D21" s="1" t="str">
        <f>Table5[[#This Row],[Column5]]&amp;" "&amp;Table5[[#This Row],[Column7]]&amp;" "</f>
        <v xml:space="preserve">Mr. Said </v>
      </c>
      <c r="E21" t="s">
        <v>4381</v>
      </c>
    </row>
    <row r="22" spans="1:5" x14ac:dyDescent="0.2">
      <c r="A22" s="1" t="s">
        <v>2353</v>
      </c>
      <c r="B22" s="1" t="s">
        <v>2408</v>
      </c>
      <c r="C22" s="1" t="str">
        <f>B22&amp;" "&amp;F22</f>
        <v xml:space="preserve">Flor </v>
      </c>
      <c r="D22" s="1" t="str">
        <f>Table5[[#This Row],[Column5]]&amp;" "&amp;Table5[[#This Row],[Column7]]&amp;" "</f>
        <v xml:space="preserve">Mr. John </v>
      </c>
    </row>
    <row r="23" spans="1:5" x14ac:dyDescent="0.2">
      <c r="A23" s="1" t="s">
        <v>2352</v>
      </c>
      <c r="B23" s="1" t="s">
        <v>2409</v>
      </c>
      <c r="C23" s="1" t="str">
        <f>B23&amp;" "&amp;F23</f>
        <v xml:space="preserve">Fennon </v>
      </c>
      <c r="D23" s="1" t="str">
        <f>Table5[[#This Row],[Column5]]&amp;" "&amp;Table5[[#This Row],[Column7]]&amp;" "</f>
        <v xml:space="preserve">Mr. Myles </v>
      </c>
    </row>
    <row r="24" spans="1:5" x14ac:dyDescent="0.2">
      <c r="A24" s="1" t="s">
        <v>2351</v>
      </c>
      <c r="B24" s="1" t="s">
        <v>2410</v>
      </c>
      <c r="C24" s="1" t="str">
        <f>B24&amp;" "&amp;F24</f>
        <v xml:space="preserve">Hribar </v>
      </c>
      <c r="D24" s="1" t="str">
        <f>Table5[[#This Row],[Column5]]&amp;" "&amp;Table5[[#This Row],[Column7]]&amp;" "</f>
        <v xml:space="preserve">Ms. Madelyn </v>
      </c>
      <c r="E24" t="s">
        <v>4385</v>
      </c>
    </row>
    <row r="25" spans="1:5" x14ac:dyDescent="0.2">
      <c r="A25" s="1" t="s">
        <v>2350</v>
      </c>
      <c r="B25" s="1" t="s">
        <v>2411</v>
      </c>
      <c r="C25" s="1" t="str">
        <f>B25&amp;" "&amp;F25</f>
        <v xml:space="preserve">Tassello </v>
      </c>
      <c r="D25" s="1" t="str">
        <f>Table5[[#This Row],[Column5]]&amp;" "&amp;Table5[[#This Row],[Column7]]&amp;" "</f>
        <v xml:space="preserve">Ms. Nicole </v>
      </c>
    </row>
    <row r="26" spans="1:5" x14ac:dyDescent="0.2">
      <c r="A26" s="1" t="s">
        <v>2349</v>
      </c>
      <c r="B26" s="1" t="s">
        <v>2412</v>
      </c>
      <c r="C26" s="1" t="str">
        <f>B26&amp;" "&amp;F26</f>
        <v xml:space="preserve">Mauricette </v>
      </c>
      <c r="D26" s="1" t="str">
        <f>Table5[[#This Row],[Column5]]&amp;" "&amp;Table5[[#This Row],[Column7]]&amp;" "</f>
        <v xml:space="preserve">Mr. Eric </v>
      </c>
      <c r="E26" t="s">
        <v>4378</v>
      </c>
    </row>
    <row r="27" spans="1:5" x14ac:dyDescent="0.2">
      <c r="A27" s="1" t="s">
        <v>2348</v>
      </c>
      <c r="B27" s="1" t="s">
        <v>2413</v>
      </c>
      <c r="C27" s="1" t="str">
        <f>B27&amp;" "&amp;F27</f>
        <v xml:space="preserve">Garcia </v>
      </c>
      <c r="D27" s="1" t="str">
        <f>Table5[[#This Row],[Column5]]&amp;" "&amp;Table5[[#This Row],[Column7]]&amp;" "</f>
        <v xml:space="preserve">Mr. Emiliano </v>
      </c>
      <c r="E27" t="s">
        <v>4389</v>
      </c>
    </row>
    <row r="28" spans="1:5" x14ac:dyDescent="0.2">
      <c r="A28" s="1" t="s">
        <v>2347</v>
      </c>
      <c r="B28" s="1" t="s">
        <v>2414</v>
      </c>
      <c r="C28" s="1" t="str">
        <f>B28&amp;" "&amp;F28</f>
        <v xml:space="preserve">Airoldi </v>
      </c>
      <c r="D28" s="1" t="str">
        <f>Table5[[#This Row],[Column5]]&amp;" "&amp;Table5[[#This Row],[Column7]]&amp;" "</f>
        <v xml:space="preserve">Mr. Adam </v>
      </c>
    </row>
    <row r="29" spans="1:5" x14ac:dyDescent="0.2">
      <c r="A29" s="1" t="s">
        <v>2346</v>
      </c>
      <c r="B29" s="1" t="s">
        <v>2415</v>
      </c>
      <c r="C29" s="1" t="str">
        <f>B29&amp;" "&amp;F29</f>
        <v xml:space="preserve">Cater-Cyker </v>
      </c>
      <c r="D29" s="1" t="str">
        <f>Table5[[#This Row],[Column5]]&amp;" "&amp;Table5[[#This Row],[Column7]]&amp;" "</f>
        <v xml:space="preserve">Mr. Zach </v>
      </c>
    </row>
    <row r="30" spans="1:5" x14ac:dyDescent="0.2">
      <c r="A30" s="1" t="s">
        <v>2345</v>
      </c>
      <c r="B30" s="1" t="s">
        <v>2416</v>
      </c>
      <c r="C30" s="1" t="str">
        <f>B30&amp;" "&amp;F30</f>
        <v xml:space="preserve">Hamm </v>
      </c>
      <c r="D30" s="1" t="str">
        <f>Table5[[#This Row],[Column5]]&amp;" "&amp;Table5[[#This Row],[Column7]]&amp;" "</f>
        <v xml:space="preserve">Ms. Stephanie </v>
      </c>
      <c r="E30" t="s">
        <v>4393</v>
      </c>
    </row>
    <row r="31" spans="1:5" x14ac:dyDescent="0.2">
      <c r="A31" s="1" t="s">
        <v>2344</v>
      </c>
      <c r="B31" s="1" t="s">
        <v>2417</v>
      </c>
      <c r="C31" s="1" t="str">
        <f>B31&amp;" "&amp;F31</f>
        <v xml:space="preserve">Cox </v>
      </c>
      <c r="D31" s="1" t="str">
        <f>Table5[[#This Row],[Column5]]&amp;" "&amp;Table5[[#This Row],[Column7]]&amp;" "</f>
        <v xml:space="preserve">Mr. Stephen </v>
      </c>
    </row>
    <row r="32" spans="1:5" x14ac:dyDescent="0.2">
      <c r="A32" s="1" t="s">
        <v>2343</v>
      </c>
      <c r="B32" s="1" t="s">
        <v>2418</v>
      </c>
      <c r="C32" s="1" t="str">
        <f>B32&amp;" "&amp;F32</f>
        <v xml:space="preserve">Sachrajda </v>
      </c>
      <c r="D32" s="1" t="str">
        <f>Table5[[#This Row],[Column5]]&amp;" "&amp;Table5[[#This Row],[Column7]]&amp;" "</f>
        <v xml:space="preserve">Ms. Natalie </v>
      </c>
    </row>
    <row r="33" spans="1:5" x14ac:dyDescent="0.2">
      <c r="A33" s="1" t="s">
        <v>2342</v>
      </c>
      <c r="B33" s="1" t="s">
        <v>2419</v>
      </c>
      <c r="C33" s="1" t="str">
        <f>B33&amp;" "&amp;F33</f>
        <v xml:space="preserve">Gareri </v>
      </c>
      <c r="D33" s="1" t="str">
        <f>Table5[[#This Row],[Column5]]&amp;" "&amp;Table5[[#This Row],[Column7]]&amp;" "</f>
        <v xml:space="preserve">Ms. Nicole </v>
      </c>
      <c r="E33" t="s">
        <v>4395</v>
      </c>
    </row>
    <row r="34" spans="1:5" x14ac:dyDescent="0.2">
      <c r="A34" s="1" t="s">
        <v>2341</v>
      </c>
      <c r="B34" s="1" t="s">
        <v>2420</v>
      </c>
      <c r="C34" s="1" t="str">
        <f>B34&amp;" "&amp;F34</f>
        <v xml:space="preserve">Welch </v>
      </c>
      <c r="D34" s="1" t="str">
        <f>Table5[[#This Row],[Column5]]&amp;" "&amp;Table5[[#This Row],[Column7]]&amp;" "</f>
        <v xml:space="preserve">Mr. Jefferson </v>
      </c>
      <c r="E34" t="s">
        <v>4357</v>
      </c>
    </row>
    <row r="35" spans="1:5" x14ac:dyDescent="0.2">
      <c r="A35" s="1" t="s">
        <v>2340</v>
      </c>
      <c r="B35" s="1" t="s">
        <v>2421</v>
      </c>
      <c r="C35" s="1" t="str">
        <f>B35&amp;" "&amp;F35</f>
        <v xml:space="preserve">Prindiville </v>
      </c>
      <c r="D35" s="1" t="str">
        <f>Table5[[#This Row],[Column5]]&amp;" "&amp;Table5[[#This Row],[Column7]]&amp;" "</f>
        <v xml:space="preserve">Mr. Brendan </v>
      </c>
      <c r="E35" t="s">
        <v>4398</v>
      </c>
    </row>
    <row r="36" spans="1:5" x14ac:dyDescent="0.2">
      <c r="A36" s="1" t="s">
        <v>2339</v>
      </c>
      <c r="B36" s="1" t="s">
        <v>2422</v>
      </c>
      <c r="C36" s="1" t="str">
        <f>B36&amp;" "&amp;F36</f>
        <v xml:space="preserve">Kincaid </v>
      </c>
      <c r="D36" s="1" t="str">
        <f>Table5[[#This Row],[Column5]]&amp;" "&amp;Table5[[#This Row],[Column7]]&amp;" "</f>
        <v xml:space="preserve">Ms. Courtney </v>
      </c>
    </row>
    <row r="37" spans="1:5" x14ac:dyDescent="0.2">
      <c r="A37" s="1" t="s">
        <v>2338</v>
      </c>
      <c r="B37" s="1" t="s">
        <v>2423</v>
      </c>
      <c r="C37" s="1" t="str">
        <f>B37&amp;" "&amp;F37</f>
        <v xml:space="preserve">Bruestle </v>
      </c>
      <c r="D37" s="1" t="str">
        <f>Table5[[#This Row],[Column5]]&amp;" "&amp;Table5[[#This Row],[Column7]]&amp;" "</f>
        <v xml:space="preserve">Ms. Sydney </v>
      </c>
      <c r="E37" t="s">
        <v>4401</v>
      </c>
    </row>
    <row r="38" spans="1:5" x14ac:dyDescent="0.2">
      <c r="A38" s="1" t="s">
        <v>2337</v>
      </c>
      <c r="B38" s="1" t="s">
        <v>2424</v>
      </c>
      <c r="C38" s="1" t="str">
        <f>B38&amp;" "&amp;F38</f>
        <v xml:space="preserve">Lachance </v>
      </c>
      <c r="D38" s="1" t="str">
        <f>Table5[[#This Row],[Column5]]&amp;" "&amp;Table5[[#This Row],[Column7]]&amp;" "</f>
        <v xml:space="preserve">Mr. Julien </v>
      </c>
    </row>
    <row r="39" spans="1:5" x14ac:dyDescent="0.2">
      <c r="A39" s="1" t="s">
        <v>2336</v>
      </c>
      <c r="B39" s="1" t="s">
        <v>2425</v>
      </c>
      <c r="C39" s="1" t="str">
        <f>B39&amp;" "&amp;F39</f>
        <v xml:space="preserve">Eason </v>
      </c>
      <c r="D39" s="1" t="str">
        <f>Table5[[#This Row],[Column5]]&amp;" "&amp;Table5[[#This Row],[Column7]]&amp;" "</f>
        <v xml:space="preserve">Mr. Ryan </v>
      </c>
      <c r="E39" t="s">
        <v>4403</v>
      </c>
    </row>
    <row r="40" spans="1:5" x14ac:dyDescent="0.2">
      <c r="A40" s="1" t="s">
        <v>2335</v>
      </c>
      <c r="B40" s="1" t="s">
        <v>2426</v>
      </c>
      <c r="C40" s="1" t="str">
        <f>B40&amp;" "&amp;F40</f>
        <v xml:space="preserve">Grummon </v>
      </c>
      <c r="D40" s="1" t="str">
        <f>Table5[[#This Row],[Column5]]&amp;" "&amp;Table5[[#This Row],[Column7]]&amp;" "</f>
        <v xml:space="preserve">Ms. Anna </v>
      </c>
      <c r="E40" t="s">
        <v>4405</v>
      </c>
    </row>
    <row r="41" spans="1:5" x14ac:dyDescent="0.2">
      <c r="A41" s="1" t="s">
        <v>2334</v>
      </c>
      <c r="B41" s="1" t="s">
        <v>2427</v>
      </c>
      <c r="C41" s="1" t="str">
        <f>B41&amp;" "&amp;F41</f>
        <v xml:space="preserve">Vanwechel </v>
      </c>
      <c r="D41" s="1" t="str">
        <f>Table5[[#This Row],[Column5]]&amp;" "&amp;Table5[[#This Row],[Column7]]&amp;" "</f>
        <v xml:space="preserve">Ms. Samantha </v>
      </c>
    </row>
    <row r="42" spans="1:5" x14ac:dyDescent="0.2">
      <c r="A42" s="1" t="s">
        <v>2333</v>
      </c>
      <c r="B42" s="1" t="s">
        <v>2428</v>
      </c>
      <c r="C42" s="1" t="str">
        <f>B42&amp;" "&amp;F42</f>
        <v xml:space="preserve">Fisher </v>
      </c>
      <c r="D42" s="1" t="str">
        <f>Table5[[#This Row],[Column5]]&amp;" "&amp;Table5[[#This Row],[Column7]]&amp;" "</f>
        <v xml:space="preserve">Mr. Robert </v>
      </c>
    </row>
    <row r="43" spans="1:5" x14ac:dyDescent="0.2">
      <c r="A43" s="1" t="s">
        <v>2332</v>
      </c>
      <c r="B43" s="1" t="s">
        <v>2429</v>
      </c>
      <c r="C43" s="1" t="str">
        <f>B43&amp;" "&amp;F43</f>
        <v xml:space="preserve">Jenkins </v>
      </c>
      <c r="D43" s="1" t="str">
        <f>Table5[[#This Row],[Column5]]&amp;" "&amp;Table5[[#This Row],[Column7]]&amp;" "</f>
        <v xml:space="preserve">Mr. James </v>
      </c>
      <c r="E43" t="s">
        <v>4364</v>
      </c>
    </row>
    <row r="44" spans="1:5" x14ac:dyDescent="0.2">
      <c r="A44" s="1" t="s">
        <v>2331</v>
      </c>
      <c r="B44" s="1" t="s">
        <v>2430</v>
      </c>
      <c r="C44" s="1" t="str">
        <f>B44&amp;" "&amp;F44</f>
        <v xml:space="preserve">Peters </v>
      </c>
      <c r="D44" s="1" t="str">
        <f>Table5[[#This Row],[Column5]]&amp;" "&amp;Table5[[#This Row],[Column7]]&amp;" "</f>
        <v xml:space="preserve">Ms. Roseann </v>
      </c>
    </row>
    <row r="45" spans="1:5" x14ac:dyDescent="0.2">
      <c r="A45" s="1" t="s">
        <v>2330</v>
      </c>
      <c r="B45" s="1" t="s">
        <v>2431</v>
      </c>
      <c r="C45" s="1" t="str">
        <f>B45&amp;" "&amp;F45</f>
        <v xml:space="preserve">Aha </v>
      </c>
      <c r="D45" s="1" t="str">
        <f>Table5[[#This Row],[Column5]]&amp;" "&amp;Table5[[#This Row],[Column7]]&amp;" "</f>
        <v xml:space="preserve">Ms. Nicole </v>
      </c>
    </row>
    <row r="46" spans="1:5" x14ac:dyDescent="0.2">
      <c r="A46" s="1" t="s">
        <v>2329</v>
      </c>
      <c r="B46" s="1" t="s">
        <v>2432</v>
      </c>
      <c r="C46" s="1" t="str">
        <f>B46&amp;" "&amp;F46</f>
        <v xml:space="preserve">McElwain </v>
      </c>
      <c r="D46" s="1" t="str">
        <f>Table5[[#This Row],[Column5]]&amp;" "&amp;Table5[[#This Row],[Column7]]&amp;" "</f>
        <v xml:space="preserve">Mr. Spencer </v>
      </c>
    </row>
    <row r="47" spans="1:5" x14ac:dyDescent="0.2">
      <c r="A47" s="1" t="s">
        <v>2328</v>
      </c>
      <c r="B47" s="1" t="s">
        <v>2433</v>
      </c>
      <c r="C47" s="1" t="str">
        <f>B47&amp;" "&amp;F47</f>
        <v xml:space="preserve">Januszewski </v>
      </c>
      <c r="D47" s="1" t="str">
        <f>Table5[[#This Row],[Column5]]&amp;" "&amp;Table5[[#This Row],[Column7]]&amp;" "</f>
        <v xml:space="preserve">Mr. Eric </v>
      </c>
      <c r="E47" t="s">
        <v>4410</v>
      </c>
    </row>
    <row r="48" spans="1:5" x14ac:dyDescent="0.2">
      <c r="A48" s="1" t="s">
        <v>2327</v>
      </c>
      <c r="B48" s="1" t="s">
        <v>2434</v>
      </c>
      <c r="C48" s="1" t="str">
        <f>B48&amp;" "&amp;F48</f>
        <v xml:space="preserve">Rohne </v>
      </c>
      <c r="D48" s="1" t="str">
        <f>Table5[[#This Row],[Column5]]&amp;" "&amp;Table5[[#This Row],[Column7]]&amp;" "</f>
        <v xml:space="preserve">Ms. Brianna </v>
      </c>
      <c r="E48" t="s">
        <v>4412</v>
      </c>
    </row>
    <row r="49" spans="1:5" x14ac:dyDescent="0.2">
      <c r="A49" s="1" t="s">
        <v>2326</v>
      </c>
      <c r="B49" s="1" t="s">
        <v>2435</v>
      </c>
      <c r="C49" s="1" t="str">
        <f>B49&amp;" "&amp;F49</f>
        <v xml:space="preserve">O'Grady </v>
      </c>
      <c r="D49" s="1" t="str">
        <f>Table5[[#This Row],[Column5]]&amp;" "&amp;Table5[[#This Row],[Column7]]&amp;" "</f>
        <v xml:space="preserve">Mr. Thomas </v>
      </c>
      <c r="E49" t="s">
        <v>4395</v>
      </c>
    </row>
    <row r="50" spans="1:5" x14ac:dyDescent="0.2">
      <c r="A50" s="1" t="s">
        <v>2325</v>
      </c>
      <c r="B50" s="1" t="s">
        <v>2430</v>
      </c>
      <c r="C50" s="1" t="str">
        <f>B50&amp;" "&amp;F50</f>
        <v xml:space="preserve">Peters </v>
      </c>
      <c r="D50" s="1" t="str">
        <f>Table5[[#This Row],[Column5]]&amp;" "&amp;Table5[[#This Row],[Column7]]&amp;" "</f>
        <v xml:space="preserve">Ms. Melissa </v>
      </c>
      <c r="E50" t="s">
        <v>4412</v>
      </c>
    </row>
    <row r="51" spans="1:5" x14ac:dyDescent="0.2">
      <c r="A51" s="1" t="s">
        <v>2324</v>
      </c>
      <c r="B51" s="1" t="s">
        <v>4414</v>
      </c>
      <c r="C51" s="1" t="str">
        <f>B51&amp;" "&amp;F51</f>
        <v xml:space="preserve">De </v>
      </c>
      <c r="D51" s="1" t="s">
        <v>5367</v>
      </c>
    </row>
    <row r="52" spans="1:5" x14ac:dyDescent="0.2">
      <c r="A52" s="1" t="s">
        <v>2323</v>
      </c>
      <c r="B52" s="1" t="s">
        <v>2436</v>
      </c>
      <c r="C52" s="1" t="str">
        <f>B52&amp;" "&amp;F52</f>
        <v xml:space="preserve">Beckett </v>
      </c>
      <c r="D52" s="1" t="str">
        <f>Table5[[#This Row],[Column5]]&amp;" "&amp;Table5[[#This Row],[Column7]]&amp;" "</f>
        <v xml:space="preserve">Mr. Ryan </v>
      </c>
    </row>
    <row r="53" spans="1:5" x14ac:dyDescent="0.2">
      <c r="A53" s="1" t="s">
        <v>2322</v>
      </c>
      <c r="B53" s="1" t="s">
        <v>2437</v>
      </c>
      <c r="C53" s="1" t="str">
        <f>B53&amp;" "&amp;F53</f>
        <v xml:space="preserve">Sobrilsky </v>
      </c>
      <c r="D53" s="1" t="str">
        <f>Table5[[#This Row],[Column5]]&amp;" "&amp;Table5[[#This Row],[Column7]]&amp;" "</f>
        <v xml:space="preserve">Mr. Anthony </v>
      </c>
      <c r="E53" t="s">
        <v>4395</v>
      </c>
    </row>
    <row r="54" spans="1:5" x14ac:dyDescent="0.2">
      <c r="A54" s="1" t="s">
        <v>2321</v>
      </c>
      <c r="B54" s="1" t="s">
        <v>2438</v>
      </c>
      <c r="C54" s="1" t="str">
        <f>B54&amp;" "&amp;F54</f>
        <v xml:space="preserve">Wang </v>
      </c>
      <c r="D54" s="1" t="str">
        <f>Table5[[#This Row],[Column5]]&amp;" "&amp;Table5[[#This Row],[Column7]]&amp;" "</f>
        <v xml:space="preserve">Ms. Alex </v>
      </c>
    </row>
    <row r="55" spans="1:5" x14ac:dyDescent="0.2">
      <c r="A55" s="1" t="s">
        <v>2320</v>
      </c>
      <c r="B55" s="1" t="s">
        <v>2439</v>
      </c>
      <c r="C55" s="1" t="str">
        <f>B55&amp;" "&amp;F55</f>
        <v xml:space="preserve">Campa </v>
      </c>
      <c r="D55" s="1" t="str">
        <f>Table5[[#This Row],[Column5]]&amp;" "&amp;Table5[[#This Row],[Column7]]&amp;" "</f>
        <v xml:space="preserve">Mr. David </v>
      </c>
    </row>
    <row r="56" spans="1:5" x14ac:dyDescent="0.2">
      <c r="A56" s="1" t="s">
        <v>2319</v>
      </c>
      <c r="B56" s="1" t="s">
        <v>2440</v>
      </c>
      <c r="C56" s="1" t="str">
        <f>B56&amp;" "&amp;F56</f>
        <v xml:space="preserve">Clifford </v>
      </c>
      <c r="D56" s="1" t="str">
        <f>Table5[[#This Row],[Column5]]&amp;" "&amp;Table5[[#This Row],[Column7]]&amp;" "</f>
        <v xml:space="preserve">Mr. Andrew </v>
      </c>
      <c r="E56" t="s">
        <v>4416</v>
      </c>
    </row>
    <row r="57" spans="1:5" x14ac:dyDescent="0.2">
      <c r="A57" s="1" t="s">
        <v>2318</v>
      </c>
      <c r="B57" s="1" t="s">
        <v>2441</v>
      </c>
      <c r="C57" s="1" t="str">
        <f>B57&amp;" "&amp;F57</f>
        <v xml:space="preserve">Dalmata </v>
      </c>
      <c r="D57" s="1" t="str">
        <f>Table5[[#This Row],[Column5]]&amp;" "&amp;Table5[[#This Row],[Column7]]&amp;" "</f>
        <v xml:space="preserve">Ms. Dara </v>
      </c>
      <c r="E57" t="s">
        <v>4418</v>
      </c>
    </row>
    <row r="58" spans="1:5" x14ac:dyDescent="0.2">
      <c r="A58" s="1" t="s">
        <v>2317</v>
      </c>
      <c r="B58" s="1" t="s">
        <v>2442</v>
      </c>
      <c r="C58" s="1" t="str">
        <f>B58&amp;" "&amp;F58</f>
        <v xml:space="preserve">Vishik </v>
      </c>
      <c r="D58" s="1" t="str">
        <f>Table5[[#This Row],[Column5]]&amp;" "&amp;Table5[[#This Row],[Column7]]&amp;" "</f>
        <v xml:space="preserve">Ms. Inna </v>
      </c>
    </row>
    <row r="59" spans="1:5" x14ac:dyDescent="0.2">
      <c r="A59" s="1" t="s">
        <v>2316</v>
      </c>
      <c r="B59" s="1" t="s">
        <v>2443</v>
      </c>
      <c r="C59" s="1" t="str">
        <f>B59&amp;" "&amp;F59</f>
        <v xml:space="preserve">Schorr </v>
      </c>
      <c r="D59" s="1" t="str">
        <f>Table5[[#This Row],[Column5]]&amp;" "&amp;Table5[[#This Row],[Column7]]&amp;" "</f>
        <v xml:space="preserve">Mr. Ari </v>
      </c>
    </row>
    <row r="60" spans="1:5" x14ac:dyDescent="0.2">
      <c r="A60" s="1" t="s">
        <v>2315</v>
      </c>
      <c r="B60" s="1" t="s">
        <v>2444</v>
      </c>
      <c r="C60" s="1" t="str">
        <f>B60&amp;" "&amp;F60</f>
        <v xml:space="preserve">Lusardi </v>
      </c>
      <c r="D60" s="1" t="str">
        <f>Table5[[#This Row],[Column5]]&amp;" "&amp;Table5[[#This Row],[Column7]]&amp;" "</f>
        <v xml:space="preserve">Ms. Lindsey </v>
      </c>
    </row>
    <row r="61" spans="1:5" x14ac:dyDescent="0.2">
      <c r="A61" s="1" t="s">
        <v>2314</v>
      </c>
      <c r="B61" s="1" t="s">
        <v>2445</v>
      </c>
      <c r="C61" s="1" t="str">
        <f>B61&amp;" "&amp;F61</f>
        <v xml:space="preserve">Rayner </v>
      </c>
      <c r="D61" s="1" t="str">
        <f>Table5[[#This Row],[Column5]]&amp;" "&amp;Table5[[#This Row],[Column7]]&amp;" "</f>
        <v xml:space="preserve">Mr. Kenny </v>
      </c>
    </row>
    <row r="62" spans="1:5" x14ac:dyDescent="0.2">
      <c r="A62" s="1" t="s">
        <v>2313</v>
      </c>
      <c r="B62" s="1" t="s">
        <v>2446</v>
      </c>
      <c r="C62" s="1" t="str">
        <f>B62&amp;" "&amp;F62</f>
        <v xml:space="preserve">Voghel </v>
      </c>
      <c r="D62" s="1" t="str">
        <f>Table5[[#This Row],[Column5]]&amp;" "&amp;Table5[[#This Row],[Column7]]&amp;" "</f>
        <v xml:space="preserve">Ms. Louise </v>
      </c>
    </row>
    <row r="63" spans="1:5" x14ac:dyDescent="0.2">
      <c r="A63" s="1" t="s">
        <v>2312</v>
      </c>
      <c r="B63" s="1" t="s">
        <v>2447</v>
      </c>
      <c r="C63" s="1" t="str">
        <f>B63&amp;" "&amp;F63</f>
        <v xml:space="preserve">Rieth </v>
      </c>
      <c r="D63" s="1" t="str">
        <f>Table5[[#This Row],[Column5]]&amp;" "&amp;Table5[[#This Row],[Column7]]&amp;" "</f>
        <v xml:space="preserve">Mr. Cameron </v>
      </c>
    </row>
    <row r="64" spans="1:5" x14ac:dyDescent="0.2">
      <c r="A64" s="1" t="s">
        <v>2311</v>
      </c>
      <c r="B64" s="1" t="s">
        <v>2448</v>
      </c>
      <c r="C64" s="1" t="str">
        <f>B64&amp;" "&amp;F64</f>
        <v xml:space="preserve">Gollotto </v>
      </c>
      <c r="D64" s="1" t="str">
        <f>Table5[[#This Row],[Column5]]&amp;" "&amp;Table5[[#This Row],[Column7]]&amp;" "</f>
        <v xml:space="preserve">Ms. Katie </v>
      </c>
      <c r="E64" t="s">
        <v>4425</v>
      </c>
    </row>
    <row r="65" spans="1:5" x14ac:dyDescent="0.2">
      <c r="A65" s="1" t="s">
        <v>2310</v>
      </c>
      <c r="B65" s="1" t="s">
        <v>2449</v>
      </c>
      <c r="C65" s="1" t="str">
        <f>B65&amp;" "&amp;F65</f>
        <v xml:space="preserve">Dunn </v>
      </c>
      <c r="D65" s="1" t="str">
        <f>Table5[[#This Row],[Column5]]&amp;" "&amp;Table5[[#This Row],[Column7]]&amp;" "</f>
        <v xml:space="preserve">Ms. Casey </v>
      </c>
    </row>
    <row r="66" spans="1:5" x14ac:dyDescent="0.2">
      <c r="A66" s="1" t="s">
        <v>2309</v>
      </c>
      <c r="B66" s="1" t="s">
        <v>2450</v>
      </c>
      <c r="C66" s="1" t="str">
        <f>B66&amp;" "&amp;F66</f>
        <v xml:space="preserve">Blitzer </v>
      </c>
      <c r="D66" s="1" t="str">
        <f>Table5[[#This Row],[Column5]]&amp;" "&amp;Table5[[#This Row],[Column7]]&amp;" "</f>
        <v xml:space="preserve">Mr. David </v>
      </c>
    </row>
    <row r="67" spans="1:5" x14ac:dyDescent="0.2">
      <c r="A67" s="1" t="s">
        <v>2308</v>
      </c>
      <c r="B67" s="1" t="s">
        <v>2451</v>
      </c>
      <c r="C67" s="1" t="str">
        <f>B67&amp;" "&amp;F67</f>
        <v xml:space="preserve">Smith </v>
      </c>
      <c r="D67" s="1" t="str">
        <f>Table5[[#This Row],[Column5]]&amp;" "&amp;Table5[[#This Row],[Column7]]&amp;" "</f>
        <v xml:space="preserve">Mr. Bryson </v>
      </c>
      <c r="E67" t="s">
        <v>4427</v>
      </c>
    </row>
    <row r="68" spans="1:5" x14ac:dyDescent="0.2">
      <c r="A68" s="1" t="s">
        <v>2307</v>
      </c>
      <c r="B68" s="1" t="s">
        <v>2452</v>
      </c>
      <c r="C68" s="1" t="str">
        <f>B68&amp;" "&amp;F68</f>
        <v xml:space="preserve">Hyland </v>
      </c>
      <c r="D68" s="1" t="str">
        <f>Table5[[#This Row],[Column5]]&amp;" "&amp;Table5[[#This Row],[Column7]]&amp;" "</f>
        <v xml:space="preserve">Ms. Megan </v>
      </c>
    </row>
    <row r="69" spans="1:5" x14ac:dyDescent="0.2">
      <c r="A69" s="1" t="s">
        <v>2306</v>
      </c>
      <c r="B69" s="1" t="s">
        <v>2453</v>
      </c>
      <c r="C69" s="1" t="str">
        <f>B69&amp;" "&amp;F69</f>
        <v xml:space="preserve">Ducharme </v>
      </c>
      <c r="D69" s="1" t="str">
        <f>Table5[[#This Row],[Column5]]&amp;" "&amp;Table5[[#This Row],[Column7]]&amp;" "</f>
        <v xml:space="preserve">Mr. Daniel </v>
      </c>
    </row>
    <row r="70" spans="1:5" x14ac:dyDescent="0.2">
      <c r="A70" s="1" t="s">
        <v>2305</v>
      </c>
      <c r="B70" s="1" t="s">
        <v>2454</v>
      </c>
      <c r="C70" s="1" t="str">
        <f>B70&amp;" "&amp;F70</f>
        <v xml:space="preserve">Johnson </v>
      </c>
      <c r="D70" s="1" t="str">
        <f>Table5[[#This Row],[Column5]]&amp;" "&amp;Table5[[#This Row],[Column7]]&amp;" "</f>
        <v xml:space="preserve">Mr. Steven </v>
      </c>
      <c r="E70" t="s">
        <v>4375</v>
      </c>
    </row>
    <row r="71" spans="1:5" x14ac:dyDescent="0.2">
      <c r="A71" s="1" t="s">
        <v>2304</v>
      </c>
      <c r="B71" s="1" t="s">
        <v>2455</v>
      </c>
      <c r="C71" s="1" t="str">
        <f>B71&amp;" "&amp;F71</f>
        <v xml:space="preserve">Mutz </v>
      </c>
      <c r="D71" s="1" t="str">
        <f>Table5[[#This Row],[Column5]]&amp;" "&amp;Table5[[#This Row],[Column7]]&amp;" "</f>
        <v xml:space="preserve">Ms. Jenna </v>
      </c>
      <c r="E71" t="s">
        <v>4401</v>
      </c>
    </row>
    <row r="72" spans="1:5" x14ac:dyDescent="0.2">
      <c r="A72" s="1" t="s">
        <v>2303</v>
      </c>
      <c r="B72" s="1" t="s">
        <v>2456</v>
      </c>
      <c r="C72" s="1" t="str">
        <f>B72&amp;" "&amp;F72</f>
        <v xml:space="preserve">Lee </v>
      </c>
      <c r="D72" s="1" t="str">
        <f>Table5[[#This Row],[Column5]]&amp;" "&amp;Table5[[#This Row],[Column7]]&amp;" "</f>
        <v xml:space="preserve">Mr. Freeman </v>
      </c>
    </row>
    <row r="73" spans="1:5" x14ac:dyDescent="0.2">
      <c r="A73" s="1" t="s">
        <v>2302</v>
      </c>
      <c r="B73" s="1" t="s">
        <v>2457</v>
      </c>
      <c r="C73" s="1" t="str">
        <f>B73&amp;" "&amp;F73</f>
        <v xml:space="preserve">Turner </v>
      </c>
      <c r="D73" s="1" t="str">
        <f>Table5[[#This Row],[Column5]]&amp;" "&amp;Table5[[#This Row],[Column7]]&amp;" "</f>
        <v xml:space="preserve">Mr. Jeff </v>
      </c>
    </row>
    <row r="74" spans="1:5" x14ac:dyDescent="0.2">
      <c r="A74" s="1" t="s">
        <v>2301</v>
      </c>
      <c r="B74" s="1" t="s">
        <v>2458</v>
      </c>
      <c r="C74" s="1" t="str">
        <f>B74&amp;" "&amp;F74</f>
        <v xml:space="preserve">Rangel </v>
      </c>
      <c r="D74" s="1" t="str">
        <f>Table5[[#This Row],[Column5]]&amp;" "&amp;Table5[[#This Row],[Column7]]&amp;" "</f>
        <v xml:space="preserve">Mr. Elenilton </v>
      </c>
      <c r="E74" t="s">
        <v>4434</v>
      </c>
    </row>
    <row r="75" spans="1:5" x14ac:dyDescent="0.2">
      <c r="A75" s="1" t="s">
        <v>2300</v>
      </c>
      <c r="B75" s="1" t="s">
        <v>2459</v>
      </c>
      <c r="C75" s="1" t="str">
        <f>B75&amp;" "&amp;F75</f>
        <v xml:space="preserve">Lacey </v>
      </c>
      <c r="D75" s="1" t="str">
        <f>Table5[[#This Row],[Column5]]&amp;" "&amp;Table5[[#This Row],[Column7]]&amp;" "</f>
        <v xml:space="preserve">Ms. Maurya </v>
      </c>
    </row>
    <row r="76" spans="1:5" x14ac:dyDescent="0.2">
      <c r="A76" s="1" t="s">
        <v>2299</v>
      </c>
      <c r="B76" s="1" t="s">
        <v>2460</v>
      </c>
      <c r="C76" s="1" t="str">
        <f>B76&amp;" "&amp;F76</f>
        <v xml:space="preserve">Stiger </v>
      </c>
      <c r="D76" s="1" t="str">
        <f>Table5[[#This Row],[Column5]]&amp;" "&amp;Table5[[#This Row],[Column7]]&amp;" "</f>
        <v xml:space="preserve">Ms. Samantha </v>
      </c>
      <c r="E76" t="s">
        <v>4385</v>
      </c>
    </row>
    <row r="77" spans="1:5" x14ac:dyDescent="0.2">
      <c r="A77" s="1" t="s">
        <v>2298</v>
      </c>
      <c r="B77" s="1" t="s">
        <v>2461</v>
      </c>
      <c r="C77" s="1" t="str">
        <f>B77&amp;" "&amp;F77</f>
        <v xml:space="preserve">Caldwell </v>
      </c>
      <c r="D77" s="1" t="str">
        <f>Table5[[#This Row],[Column5]]&amp;" "&amp;Table5[[#This Row],[Column7]]&amp;" "</f>
        <v xml:space="preserve">Ms. Bethany </v>
      </c>
      <c r="E77" t="s">
        <v>4437</v>
      </c>
    </row>
    <row r="78" spans="1:5" x14ac:dyDescent="0.2">
      <c r="A78" s="1" t="s">
        <v>2297</v>
      </c>
      <c r="B78" s="1" t="s">
        <v>2462</v>
      </c>
      <c r="C78" s="1" t="str">
        <f>B78&amp;" "&amp;F78</f>
        <v xml:space="preserve">Marmillod </v>
      </c>
      <c r="D78" s="1" t="str">
        <f>Table5[[#This Row],[Column5]]&amp;" "&amp;Table5[[#This Row],[Column7]]&amp;" "</f>
        <v xml:space="preserve">Mr. Yves </v>
      </c>
    </row>
    <row r="79" spans="1:5" x14ac:dyDescent="0.2">
      <c r="A79" s="1" t="s">
        <v>2296</v>
      </c>
      <c r="B79" s="1" t="s">
        <v>2463</v>
      </c>
      <c r="C79" s="1" t="str">
        <f>B79&amp;" "&amp;F79</f>
        <v xml:space="preserve">Cloutier-Simons </v>
      </c>
      <c r="D79" s="1" t="str">
        <f>Table5[[#This Row],[Column5]]&amp;" "&amp;Table5[[#This Row],[Column7]]&amp;" "</f>
        <v xml:space="preserve">Ms. Danielle </v>
      </c>
    </row>
    <row r="80" spans="1:5" x14ac:dyDescent="0.2">
      <c r="A80" s="1" t="s">
        <v>2295</v>
      </c>
      <c r="B80" s="1" t="s">
        <v>2464</v>
      </c>
      <c r="C80" s="1" t="str">
        <f>B80&amp;" "&amp;F80</f>
        <v xml:space="preserve">Vegas </v>
      </c>
      <c r="D80" s="1" t="str">
        <f>Table5[[#This Row],[Column5]]&amp;" "&amp;Table5[[#This Row],[Column7]]&amp;" "</f>
        <v xml:space="preserve">Ms. Julia </v>
      </c>
    </row>
    <row r="81" spans="1:5" x14ac:dyDescent="0.2">
      <c r="A81" s="1" t="s">
        <v>2294</v>
      </c>
      <c r="B81" s="1" t="s">
        <v>2465</v>
      </c>
      <c r="C81" s="1" t="str">
        <f>B81&amp;" "&amp;F81</f>
        <v xml:space="preserve">Cochran </v>
      </c>
      <c r="D81" s="1" t="str">
        <f>Table5[[#This Row],[Column5]]&amp;" "&amp;Table5[[#This Row],[Column7]]&amp;" "</f>
        <v xml:space="preserve">Mr. Joshua </v>
      </c>
    </row>
    <row r="82" spans="1:5" x14ac:dyDescent="0.2">
      <c r="A82" s="1" t="s">
        <v>2293</v>
      </c>
      <c r="B82" s="1" t="s">
        <v>2466</v>
      </c>
      <c r="C82" s="1" t="str">
        <f>B82&amp;" "&amp;F82</f>
        <v xml:space="preserve">Holtzapple </v>
      </c>
      <c r="D82" s="1" t="str">
        <f>Table5[[#This Row],[Column5]]&amp;" "&amp;Table5[[#This Row],[Column7]]&amp;" "</f>
        <v xml:space="preserve">Ms. Jennifer </v>
      </c>
    </row>
    <row r="83" spans="1:5" x14ac:dyDescent="0.2">
      <c r="A83" s="1" t="s">
        <v>2292</v>
      </c>
      <c r="B83" s="1" t="s">
        <v>2467</v>
      </c>
      <c r="C83" s="1" t="str">
        <f>B83&amp;" "&amp;F83</f>
        <v xml:space="preserve">Meyer </v>
      </c>
      <c r="D83" s="1" t="str">
        <f>Table5[[#This Row],[Column5]]&amp;" "&amp;Table5[[#This Row],[Column7]]&amp;" "</f>
        <v xml:space="preserve">Ms. Gwen </v>
      </c>
      <c r="E83" t="s">
        <v>4375</v>
      </c>
    </row>
    <row r="84" spans="1:5" x14ac:dyDescent="0.2">
      <c r="A84" s="1" t="s">
        <v>2291</v>
      </c>
      <c r="B84" s="1" t="s">
        <v>2468</v>
      </c>
      <c r="C84" s="1" t="str">
        <f>B84&amp;" "&amp;F84</f>
        <v xml:space="preserve">Brickley </v>
      </c>
      <c r="D84" s="1" t="str">
        <f>Table5[[#This Row],[Column5]]&amp;" "&amp;Table5[[#This Row],[Column7]]&amp;" "</f>
        <v xml:space="preserve">Mr. Patrick </v>
      </c>
    </row>
    <row r="85" spans="1:5" x14ac:dyDescent="0.2">
      <c r="A85" s="1" t="s">
        <v>2290</v>
      </c>
      <c r="B85" s="1" t="s">
        <v>2469</v>
      </c>
      <c r="C85" s="1" t="str">
        <f>B85&amp;" "&amp;F85</f>
        <v xml:space="preserve">Magee </v>
      </c>
      <c r="D85" s="1" t="str">
        <f>Table5[[#This Row],[Column5]]&amp;" "&amp;Table5[[#This Row],[Column7]]&amp;" "</f>
        <v xml:space="preserve">Ms. Kate </v>
      </c>
    </row>
    <row r="86" spans="1:5" x14ac:dyDescent="0.2">
      <c r="A86" s="1" t="s">
        <v>2289</v>
      </c>
      <c r="B86" s="1" t="s">
        <v>2470</v>
      </c>
      <c r="C86" s="1" t="str">
        <f>B86&amp;" "&amp;F86</f>
        <v xml:space="preserve">Thoma </v>
      </c>
      <c r="D86" s="1" t="str">
        <f>Table5[[#This Row],[Column5]]&amp;" "&amp;Table5[[#This Row],[Column7]]&amp;" "</f>
        <v xml:space="preserve">Mr. Kevin </v>
      </c>
    </row>
    <row r="87" spans="1:5" x14ac:dyDescent="0.2">
      <c r="A87" s="1" t="s">
        <v>2288</v>
      </c>
      <c r="B87" s="1" t="s">
        <v>2471</v>
      </c>
      <c r="C87" s="1" t="str">
        <f>B87&amp;" "&amp;F87</f>
        <v xml:space="preserve">Heagy </v>
      </c>
      <c r="D87" s="1" t="str">
        <f>Table5[[#This Row],[Column5]]&amp;" "&amp;Table5[[#This Row],[Column7]]&amp;" "</f>
        <v xml:space="preserve">Mr. Stephen </v>
      </c>
      <c r="E87" t="s">
        <v>4444</v>
      </c>
    </row>
    <row r="88" spans="1:5" x14ac:dyDescent="0.2">
      <c r="A88" s="1" t="s">
        <v>2287</v>
      </c>
      <c r="B88" s="1" t="s">
        <v>2472</v>
      </c>
      <c r="C88" s="1" t="str">
        <f>B88&amp;" "&amp;F88</f>
        <v xml:space="preserve">Regnier </v>
      </c>
      <c r="D88" s="1" t="str">
        <f>Table5[[#This Row],[Column5]]&amp;" "&amp;Table5[[#This Row],[Column7]]&amp;" "</f>
        <v xml:space="preserve">Mr. Philip </v>
      </c>
    </row>
    <row r="89" spans="1:5" x14ac:dyDescent="0.2">
      <c r="A89" s="1" t="s">
        <v>2286</v>
      </c>
      <c r="B89" s="1" t="s">
        <v>2473</v>
      </c>
      <c r="C89" s="1" t="str">
        <f>B89&amp;" "&amp;F89</f>
        <v xml:space="preserve">Parendo </v>
      </c>
      <c r="D89" s="1" t="str">
        <f>Table5[[#This Row],[Column5]]&amp;" "&amp;Table5[[#This Row],[Column7]]&amp;" "</f>
        <v xml:space="preserve">Mr. Brett </v>
      </c>
      <c r="E89" t="s">
        <v>4437</v>
      </c>
    </row>
    <row r="90" spans="1:5" x14ac:dyDescent="0.2">
      <c r="A90" s="1" t="s">
        <v>2285</v>
      </c>
      <c r="B90" s="1" t="s">
        <v>2474</v>
      </c>
      <c r="C90" s="1" t="str">
        <f>B90&amp;" "&amp;F90</f>
        <v xml:space="preserve">Schell </v>
      </c>
      <c r="D90" s="1" t="str">
        <f>Table5[[#This Row],[Column5]]&amp;" "&amp;Table5[[#This Row],[Column7]]&amp;" "</f>
        <v xml:space="preserve">Ms. Rebecca </v>
      </c>
    </row>
    <row r="91" spans="1:5" x14ac:dyDescent="0.2">
      <c r="A91" s="1" t="s">
        <v>2284</v>
      </c>
      <c r="B91" s="1" t="s">
        <v>2475</v>
      </c>
      <c r="C91" s="1" t="str">
        <f>B91&amp;" "&amp;F91</f>
        <v xml:space="preserve">Driscoll </v>
      </c>
      <c r="D91" s="1" t="str">
        <f>Table5[[#This Row],[Column5]]&amp;" "&amp;Table5[[#This Row],[Column7]]&amp;" "</f>
        <v xml:space="preserve">Ms. Kelley </v>
      </c>
    </row>
    <row r="92" spans="1:5" x14ac:dyDescent="0.2">
      <c r="A92" s="1" t="s">
        <v>2283</v>
      </c>
      <c r="B92" s="1" t="s">
        <v>2476</v>
      </c>
      <c r="C92" s="1" t="str">
        <f>B92&amp;" "&amp;F92</f>
        <v xml:space="preserve">Mitchell </v>
      </c>
      <c r="D92" s="1" t="str">
        <f>Table5[[#This Row],[Column5]]&amp;" "&amp;Table5[[#This Row],[Column7]]&amp;" "</f>
        <v xml:space="preserve">Ms. Abigail </v>
      </c>
      <c r="E92" t="s">
        <v>4449</v>
      </c>
    </row>
    <row r="93" spans="1:5" x14ac:dyDescent="0.2">
      <c r="A93" s="1" t="s">
        <v>2282</v>
      </c>
      <c r="B93" s="1" t="s">
        <v>2477</v>
      </c>
      <c r="C93" s="1" t="str">
        <f>B93&amp;" "&amp;F93</f>
        <v xml:space="preserve">Cutler </v>
      </c>
      <c r="D93" s="1" t="str">
        <f>Table5[[#This Row],[Column5]]&amp;" "&amp;Table5[[#This Row],[Column7]]&amp;" "</f>
        <v xml:space="preserve">Ms. Hope </v>
      </c>
    </row>
    <row r="94" spans="1:5" x14ac:dyDescent="0.2">
      <c r="A94" s="1" t="s">
        <v>2281</v>
      </c>
      <c r="B94" s="1" t="s">
        <v>2478</v>
      </c>
      <c r="C94" s="1" t="str">
        <f>B94&amp;" "&amp;F94</f>
        <v xml:space="preserve">Derian </v>
      </c>
      <c r="D94" s="1" t="str">
        <f>Table5[[#This Row],[Column5]]&amp;" "&amp;Table5[[#This Row],[Column7]]&amp;" "</f>
        <v xml:space="preserve">Ms. Elyse </v>
      </c>
      <c r="E94" t="s">
        <v>4375</v>
      </c>
    </row>
    <row r="95" spans="1:5" x14ac:dyDescent="0.2">
      <c r="A95" s="1" t="s">
        <v>2280</v>
      </c>
      <c r="B95" s="1" t="s">
        <v>2479</v>
      </c>
      <c r="C95" s="1" t="str">
        <f>B95&amp;" "&amp;F95</f>
        <v xml:space="preserve">Farina </v>
      </c>
      <c r="D95" s="1" t="str">
        <f>Table5[[#This Row],[Column5]]&amp;" "&amp;Table5[[#This Row],[Column7]]&amp;" "</f>
        <v xml:space="preserve">Mr. Nicholas </v>
      </c>
    </row>
    <row r="96" spans="1:5" x14ac:dyDescent="0.2">
      <c r="A96" s="1" t="s">
        <v>2279</v>
      </c>
      <c r="B96" s="1" t="s">
        <v>2480</v>
      </c>
      <c r="C96" s="1" t="str">
        <f>B96&amp;" "&amp;F96</f>
        <v xml:space="preserve">Saunders </v>
      </c>
      <c r="D96" s="1" t="str">
        <f>Table5[[#This Row],[Column5]]&amp;" "&amp;Table5[[#This Row],[Column7]]&amp;" "</f>
        <v xml:space="preserve">Mr. David </v>
      </c>
    </row>
    <row r="97" spans="1:5" x14ac:dyDescent="0.2">
      <c r="A97" s="1" t="s">
        <v>2278</v>
      </c>
      <c r="B97" s="1" t="s">
        <v>2481</v>
      </c>
      <c r="C97" s="1" t="str">
        <f>B97&amp;" "&amp;F97</f>
        <v xml:space="preserve">Kratz </v>
      </c>
      <c r="D97" s="1" t="str">
        <f>Table5[[#This Row],[Column5]]&amp;" "&amp;Table5[[#This Row],[Column7]]&amp;" "</f>
        <v xml:space="preserve">Ms. Natalie </v>
      </c>
    </row>
    <row r="98" spans="1:5" x14ac:dyDescent="0.2">
      <c r="A98" s="1" t="s">
        <v>2277</v>
      </c>
      <c r="B98" s="1" t="s">
        <v>2482</v>
      </c>
      <c r="C98" s="1" t="str">
        <f>B98&amp;" "&amp;F98</f>
        <v xml:space="preserve">Boland </v>
      </c>
      <c r="D98" s="1" t="str">
        <f>Table5[[#This Row],[Column5]]&amp;" "&amp;Table5[[#This Row],[Column7]]&amp;" "</f>
        <v xml:space="preserve">Mr. Thomas </v>
      </c>
    </row>
    <row r="99" spans="1:5" x14ac:dyDescent="0.2">
      <c r="A99" s="1" t="s">
        <v>2276</v>
      </c>
      <c r="B99" s="1" t="s">
        <v>4453</v>
      </c>
      <c r="C99" s="1" t="str">
        <f>B99&amp;" "&amp;F99</f>
        <v xml:space="preserve">Van </v>
      </c>
      <c r="D99" s="1" t="s">
        <v>5368</v>
      </c>
      <c r="E99" t="s">
        <v>4455</v>
      </c>
    </row>
    <row r="100" spans="1:5" x14ac:dyDescent="0.2">
      <c r="A100" s="1" t="s">
        <v>2275</v>
      </c>
      <c r="B100" s="1" t="s">
        <v>2483</v>
      </c>
      <c r="C100" s="1" t="str">
        <f>B100&amp;" "&amp;F100</f>
        <v xml:space="preserve">Ramsey </v>
      </c>
      <c r="D100" s="1" t="str">
        <f>Table5[[#This Row],[Column5]]&amp;" "&amp;Table5[[#This Row],[Column7]]&amp;" "</f>
        <v xml:space="preserve">Ms. Jessica </v>
      </c>
    </row>
    <row r="101" spans="1:5" x14ac:dyDescent="0.2">
      <c r="A101" s="1" t="s">
        <v>2274</v>
      </c>
      <c r="B101" s="1" t="s">
        <v>2484</v>
      </c>
      <c r="C101" s="1" t="str">
        <f>B101&amp;" "&amp;F101</f>
        <v xml:space="preserve">Gage </v>
      </c>
      <c r="D101" s="1" t="str">
        <f>Table5[[#This Row],[Column5]]&amp;" "&amp;Table5[[#This Row],[Column7]]&amp;" "</f>
        <v xml:space="preserve">Mr. Ron </v>
      </c>
      <c r="E101" t="s">
        <v>4458</v>
      </c>
    </row>
    <row r="102" spans="1:5" x14ac:dyDescent="0.2">
      <c r="A102" s="1" t="s">
        <v>2273</v>
      </c>
      <c r="B102" s="1" t="s">
        <v>2485</v>
      </c>
      <c r="C102" s="1" t="str">
        <f>B102&amp;" "&amp;F102</f>
        <v xml:space="preserve">Gollins </v>
      </c>
      <c r="D102" s="1" t="str">
        <f>Table5[[#This Row],[Column5]]&amp;" "&amp;Table5[[#This Row],[Column7]]&amp;" "</f>
        <v xml:space="preserve">Mr. Daniel </v>
      </c>
    </row>
    <row r="103" spans="1:5" x14ac:dyDescent="0.2">
      <c r="A103" s="1" t="s">
        <v>2272</v>
      </c>
      <c r="B103" s="1" t="s">
        <v>2486</v>
      </c>
      <c r="C103" s="1" t="str">
        <f>B103&amp;" "&amp;F103</f>
        <v xml:space="preserve">Benestad </v>
      </c>
      <c r="D103" s="1" t="str">
        <f>Table5[[#This Row],[Column5]]&amp;" "&amp;Table5[[#This Row],[Column7]]&amp;" "</f>
        <v xml:space="preserve">Mr. Brian </v>
      </c>
    </row>
    <row r="104" spans="1:5" x14ac:dyDescent="0.2">
      <c r="A104" s="1" t="s">
        <v>2271</v>
      </c>
      <c r="B104" s="1" t="s">
        <v>2487</v>
      </c>
      <c r="C104" s="1" t="str">
        <f>B104&amp;" "&amp;F104</f>
        <v xml:space="preserve">Aviv </v>
      </c>
      <c r="D104" s="1" t="str">
        <f>Table5[[#This Row],[Column5]]&amp;" "&amp;Table5[[#This Row],[Column7]]&amp;" "</f>
        <v xml:space="preserve">Ms. Sari </v>
      </c>
    </row>
    <row r="105" spans="1:5" x14ac:dyDescent="0.2">
      <c r="A105" s="1" t="s">
        <v>2270</v>
      </c>
      <c r="B105" s="1" t="s">
        <v>2488</v>
      </c>
      <c r="C105" s="1" t="str">
        <f>B105&amp;" "&amp;F105</f>
        <v xml:space="preserve">Burns </v>
      </c>
      <c r="D105" s="1" t="str">
        <f>Table5[[#This Row],[Column5]]&amp;" "&amp;Table5[[#This Row],[Column7]]&amp;" "</f>
        <v xml:space="preserve">Mr. Robert </v>
      </c>
      <c r="E105" t="s">
        <v>4375</v>
      </c>
    </row>
    <row r="106" spans="1:5" x14ac:dyDescent="0.2">
      <c r="A106" s="1" t="s">
        <v>2269</v>
      </c>
      <c r="B106" s="1" t="s">
        <v>2489</v>
      </c>
      <c r="C106" s="1" t="str">
        <f>B106&amp;" "&amp;F106</f>
        <v xml:space="preserve">Maldonado </v>
      </c>
      <c r="D106" s="1" t="str">
        <f>Table5[[#This Row],[Column5]]&amp;" "&amp;Table5[[#This Row],[Column7]]&amp;" "</f>
        <v xml:space="preserve">Mr. Ricardo </v>
      </c>
    </row>
    <row r="107" spans="1:5" x14ac:dyDescent="0.2">
      <c r="A107" s="1" t="s">
        <v>2268</v>
      </c>
      <c r="B107" s="1" t="s">
        <v>2490</v>
      </c>
      <c r="C107" s="1" t="str">
        <f>B107&amp;" "&amp;F107</f>
        <v xml:space="preserve">Yitref </v>
      </c>
      <c r="D107" s="1" t="str">
        <f>Table5[[#This Row],[Column5]]&amp;" "&amp;Table5[[#This Row],[Column7]]&amp;" "</f>
        <v xml:space="preserve">Mr. Gedion </v>
      </c>
    </row>
    <row r="108" spans="1:5" x14ac:dyDescent="0.2">
      <c r="A108" s="1" t="s">
        <v>2267</v>
      </c>
      <c r="B108" s="1" t="s">
        <v>2491</v>
      </c>
      <c r="C108" s="1" t="str">
        <f>B108&amp;" "&amp;F108</f>
        <v xml:space="preserve">Loudon-Brown </v>
      </c>
      <c r="D108" s="1" t="str">
        <f>Table5[[#This Row],[Column5]]&amp;" "&amp;Table5[[#This Row],[Column7]]&amp;" "</f>
        <v xml:space="preserve">Mr. Mark </v>
      </c>
    </row>
    <row r="109" spans="1:5" x14ac:dyDescent="0.2">
      <c r="A109" s="1" t="s">
        <v>2266</v>
      </c>
      <c r="B109" s="1" t="s">
        <v>2492</v>
      </c>
      <c r="C109" s="1" t="str">
        <f>B109&amp;" "&amp;F109</f>
        <v xml:space="preserve">Sugathadasa </v>
      </c>
      <c r="D109" s="1" t="str">
        <f>Table5[[#This Row],[Column5]]&amp;" "&amp;Table5[[#This Row],[Column7]]&amp;" "</f>
        <v xml:space="preserve">Mr. Gamini </v>
      </c>
      <c r="E109" t="s">
        <v>4464</v>
      </c>
    </row>
    <row r="110" spans="1:5" x14ac:dyDescent="0.2">
      <c r="A110" s="1" t="s">
        <v>2265</v>
      </c>
      <c r="B110" s="1" t="s">
        <v>2493</v>
      </c>
      <c r="C110" s="1" t="str">
        <f>B110&amp;" "&amp;F110</f>
        <v xml:space="preserve">Ganley </v>
      </c>
      <c r="D110" s="1" t="str">
        <f>Table5[[#This Row],[Column5]]&amp;" "&amp;Table5[[#This Row],[Column7]]&amp;" "</f>
        <v xml:space="preserve">Ms. Emily </v>
      </c>
      <c r="E110" t="s">
        <v>4466</v>
      </c>
    </row>
    <row r="111" spans="1:5" x14ac:dyDescent="0.2">
      <c r="A111" s="1" t="s">
        <v>2264</v>
      </c>
      <c r="B111" s="1" t="s">
        <v>2494</v>
      </c>
      <c r="C111" s="1" t="str">
        <f>B111&amp;" "&amp;F111</f>
        <v xml:space="preserve">Potter </v>
      </c>
      <c r="D111" s="1" t="str">
        <f>Table5[[#This Row],[Column5]]&amp;" "&amp;Table5[[#This Row],[Column7]]&amp;" "</f>
        <v xml:space="preserve">Ms. Amanda </v>
      </c>
    </row>
    <row r="112" spans="1:5" x14ac:dyDescent="0.2">
      <c r="A112" s="1" t="s">
        <v>2263</v>
      </c>
      <c r="B112" s="1" t="s">
        <v>2495</v>
      </c>
      <c r="C112" s="1" t="str">
        <f>B112&amp;" "&amp;F112</f>
        <v xml:space="preserve">Rasmussen </v>
      </c>
      <c r="D112" s="1" t="str">
        <f>Table5[[#This Row],[Column5]]&amp;" "&amp;Table5[[#This Row],[Column7]]&amp;" "</f>
        <v xml:space="preserve">Mr. Nicholas </v>
      </c>
    </row>
    <row r="113" spans="1:5" x14ac:dyDescent="0.2">
      <c r="A113" s="1" t="s">
        <v>2262</v>
      </c>
      <c r="B113" s="1" t="s">
        <v>2496</v>
      </c>
      <c r="C113" s="1" t="str">
        <f>B113&amp;" "&amp;F113</f>
        <v xml:space="preserve">Robinson </v>
      </c>
      <c r="D113" s="1" t="str">
        <f>Table5[[#This Row],[Column5]]&amp;" "&amp;Table5[[#This Row],[Column7]]&amp;" "</f>
        <v xml:space="preserve">Mr. Knox </v>
      </c>
    </row>
    <row r="114" spans="1:5" x14ac:dyDescent="0.2">
      <c r="A114" s="1" t="s">
        <v>2261</v>
      </c>
      <c r="B114" s="1" t="s">
        <v>2497</v>
      </c>
      <c r="C114" s="1" t="str">
        <f>B114&amp;" "&amp;F114</f>
        <v xml:space="preserve">Antonopoulos </v>
      </c>
      <c r="D114" s="1" t="str">
        <f>Table5[[#This Row],[Column5]]&amp;" "&amp;Table5[[#This Row],[Column7]]&amp;" "</f>
        <v xml:space="preserve">Ms. Yianna </v>
      </c>
    </row>
    <row r="115" spans="1:5" x14ac:dyDescent="0.2">
      <c r="A115" s="1" t="s">
        <v>2260</v>
      </c>
      <c r="B115" s="1" t="s">
        <v>2498</v>
      </c>
      <c r="C115" s="1" t="str">
        <f>B115&amp;" "&amp;F115</f>
        <v xml:space="preserve">Groner </v>
      </c>
      <c r="D115" s="1" t="str">
        <f>Table5[[#This Row],[Column5]]&amp;" "&amp;Table5[[#This Row],[Column7]]&amp;" "</f>
        <v xml:space="preserve">Ms. Roberta </v>
      </c>
    </row>
    <row r="116" spans="1:5" x14ac:dyDescent="0.2">
      <c r="A116" s="1" t="s">
        <v>2259</v>
      </c>
      <c r="B116" s="1" t="s">
        <v>2499</v>
      </c>
      <c r="C116" s="1" t="str">
        <f>B116&amp;" "&amp;F116</f>
        <v xml:space="preserve">Zywicki </v>
      </c>
      <c r="D116" s="1" t="str">
        <f>Table5[[#This Row],[Column5]]&amp;" "&amp;Table5[[#This Row],[Column7]]&amp;" "</f>
        <v xml:space="preserve">Mr. Benjamin </v>
      </c>
      <c r="E116" t="s">
        <v>4464</v>
      </c>
    </row>
    <row r="117" spans="1:5" x14ac:dyDescent="0.2">
      <c r="A117" s="1" t="s">
        <v>2258</v>
      </c>
      <c r="B117" s="1" t="s">
        <v>2500</v>
      </c>
      <c r="C117" s="1" t="str">
        <f>B117&amp;" "&amp;F117</f>
        <v xml:space="preserve">Cardinal </v>
      </c>
      <c r="D117" s="1" t="str">
        <f>Table5[[#This Row],[Column5]]&amp;" "&amp;Table5[[#This Row],[Column7]]&amp;" "</f>
        <v xml:space="preserve">Mr. Craig </v>
      </c>
    </row>
    <row r="118" spans="1:5" x14ac:dyDescent="0.2">
      <c r="A118" s="1" t="s">
        <v>2257</v>
      </c>
      <c r="B118" s="1" t="s">
        <v>2501</v>
      </c>
      <c r="C118" s="1" t="str">
        <f>B118&amp;" "&amp;F118</f>
        <v xml:space="preserve">Alleman </v>
      </c>
      <c r="D118" s="1" t="str">
        <f>Table5[[#This Row],[Column5]]&amp;" "&amp;Table5[[#This Row],[Column7]]&amp;" "</f>
        <v xml:space="preserve">Ms. Ann </v>
      </c>
    </row>
    <row r="119" spans="1:5" x14ac:dyDescent="0.2">
      <c r="A119" s="1" t="s">
        <v>2256</v>
      </c>
      <c r="B119" s="1" t="s">
        <v>2502</v>
      </c>
      <c r="C119" s="1" t="str">
        <f>B119&amp;" "&amp;F119</f>
        <v xml:space="preserve">Stroffolino </v>
      </c>
      <c r="D119" s="1" t="str">
        <f>Table5[[#This Row],[Column5]]&amp;" "&amp;Table5[[#This Row],[Column7]]&amp;" "</f>
        <v xml:space="preserve">Mr. Jamie </v>
      </c>
      <c r="E119" t="s">
        <v>4474</v>
      </c>
    </row>
    <row r="120" spans="1:5" x14ac:dyDescent="0.2">
      <c r="A120" s="1" t="s">
        <v>2255</v>
      </c>
      <c r="B120" s="1" t="s">
        <v>2503</v>
      </c>
      <c r="C120" s="1" t="str">
        <f>B120&amp;" "&amp;F120</f>
        <v xml:space="preserve">Clubb </v>
      </c>
      <c r="D120" s="1" t="str">
        <f>Table5[[#This Row],[Column5]]&amp;" "&amp;Table5[[#This Row],[Column7]]&amp;" "</f>
        <v xml:space="preserve">Mr. John </v>
      </c>
    </row>
    <row r="121" spans="1:5" x14ac:dyDescent="0.2">
      <c r="A121" s="1" t="s">
        <v>2254</v>
      </c>
      <c r="B121" s="1" t="s">
        <v>2504</v>
      </c>
      <c r="C121" s="1" t="str">
        <f>B121&amp;" "&amp;F121</f>
        <v xml:space="preserve">McGoogan </v>
      </c>
      <c r="D121" s="1" t="str">
        <f>Table5[[#This Row],[Column5]]&amp;" "&amp;Table5[[#This Row],[Column7]]&amp;" "</f>
        <v xml:space="preserve">Mr. Charlie </v>
      </c>
    </row>
    <row r="122" spans="1:5" x14ac:dyDescent="0.2">
      <c r="A122" s="1" t="s">
        <v>2253</v>
      </c>
      <c r="B122" s="1" t="s">
        <v>2505</v>
      </c>
      <c r="C122" s="1" t="str">
        <f>B122&amp;" "&amp;F122</f>
        <v xml:space="preserve">Keflezighi </v>
      </c>
      <c r="D122" s="1" t="str">
        <f>Table5[[#This Row],[Column5]]&amp;" "&amp;Table5[[#This Row],[Column7]]&amp;" "</f>
        <v xml:space="preserve">Mr. Meb </v>
      </c>
    </row>
    <row r="123" spans="1:5" x14ac:dyDescent="0.2">
      <c r="A123" s="1" t="s">
        <v>2252</v>
      </c>
      <c r="B123" s="1" t="s">
        <v>2506</v>
      </c>
      <c r="C123" s="1" t="str">
        <f>B123&amp;" "&amp;F123</f>
        <v xml:space="preserve">Syed </v>
      </c>
      <c r="D123" s="1" t="str">
        <f>Table5[[#This Row],[Column5]]&amp;" "&amp;Table5[[#This Row],[Column7]]&amp;" "</f>
        <v xml:space="preserve">Mr. Aaqib </v>
      </c>
      <c r="E123" t="s">
        <v>4401</v>
      </c>
    </row>
    <row r="124" spans="1:5" x14ac:dyDescent="0.2">
      <c r="A124" s="1" t="s">
        <v>2251</v>
      </c>
      <c r="B124" s="1" t="s">
        <v>2507</v>
      </c>
      <c r="C124" s="1" t="str">
        <f>B124&amp;" "&amp;F124</f>
        <v xml:space="preserve">Segal </v>
      </c>
      <c r="D124" s="1" t="str">
        <f>Table5[[#This Row],[Column5]]&amp;" "&amp;Table5[[#This Row],[Column7]]&amp;" "</f>
        <v xml:space="preserve">Mr. Craig </v>
      </c>
      <c r="E124" t="s">
        <v>4378</v>
      </c>
    </row>
    <row r="125" spans="1:5" x14ac:dyDescent="0.2">
      <c r="A125" s="1" t="s">
        <v>2250</v>
      </c>
      <c r="B125" s="1" t="s">
        <v>2508</v>
      </c>
      <c r="C125" s="1" t="str">
        <f>B125&amp;" "&amp;F125</f>
        <v xml:space="preserve">Defranco </v>
      </c>
      <c r="D125" s="1" t="str">
        <f>Table5[[#This Row],[Column5]]&amp;" "&amp;Table5[[#This Row],[Column7]]&amp;" "</f>
        <v xml:space="preserve">Ms. Meredith </v>
      </c>
    </row>
    <row r="126" spans="1:5" x14ac:dyDescent="0.2">
      <c r="A126" s="1" t="s">
        <v>2249</v>
      </c>
      <c r="B126" s="1" t="s">
        <v>2509</v>
      </c>
      <c r="C126" s="1" t="str">
        <f>B126&amp;" "&amp;F126</f>
        <v xml:space="preserve">Kells </v>
      </c>
      <c r="D126" s="1" t="str">
        <f>Table5[[#This Row],[Column5]]&amp;" "&amp;Table5[[#This Row],[Column7]]&amp;" "</f>
        <v xml:space="preserve">Mr. Doug </v>
      </c>
    </row>
    <row r="127" spans="1:5" x14ac:dyDescent="0.2">
      <c r="A127" s="1" t="s">
        <v>2248</v>
      </c>
      <c r="B127" s="1" t="s">
        <v>2510</v>
      </c>
      <c r="C127" s="1" t="str">
        <f>B127&amp;" "&amp;F127</f>
        <v xml:space="preserve">Lawton </v>
      </c>
      <c r="D127" s="1" t="str">
        <f>Table5[[#This Row],[Column5]]&amp;" "&amp;Table5[[#This Row],[Column7]]&amp;" "</f>
        <v xml:space="preserve">Ms. Elizabeth </v>
      </c>
      <c r="E127" t="s">
        <v>4395</v>
      </c>
    </row>
    <row r="128" spans="1:5" x14ac:dyDescent="0.2">
      <c r="A128" s="1" t="s">
        <v>2247</v>
      </c>
      <c r="B128" s="1" t="s">
        <v>2511</v>
      </c>
      <c r="C128" s="1" t="str">
        <f>B128&amp;" "&amp;F128</f>
        <v xml:space="preserve">Bejar </v>
      </c>
      <c r="D128" s="1" t="str">
        <f>Table5[[#This Row],[Column5]]&amp;" "&amp;Table5[[#This Row],[Column7]]&amp;" "</f>
        <v xml:space="preserve">Mr. Matthew </v>
      </c>
      <c r="E128" t="s">
        <v>4474</v>
      </c>
    </row>
    <row r="129" spans="1:5" x14ac:dyDescent="0.2">
      <c r="A129" s="1" t="s">
        <v>2246</v>
      </c>
      <c r="B129" s="1" t="s">
        <v>4481</v>
      </c>
      <c r="C129" s="1" t="str">
        <f>B129&amp;" "&amp;F129</f>
        <v xml:space="preserve">Navarro </v>
      </c>
      <c r="D129" s="1" t="s">
        <v>5369</v>
      </c>
    </row>
    <row r="130" spans="1:5" x14ac:dyDescent="0.2">
      <c r="A130" s="1" t="s">
        <v>2245</v>
      </c>
      <c r="B130" s="1" t="s">
        <v>2512</v>
      </c>
      <c r="C130" s="1" t="str">
        <f>B130&amp;" "&amp;F130</f>
        <v xml:space="preserve">Tice </v>
      </c>
      <c r="D130" s="1" t="str">
        <f>Table5[[#This Row],[Column5]]&amp;" "&amp;Table5[[#This Row],[Column7]]&amp;" "</f>
        <v xml:space="preserve">Mr. Ryan </v>
      </c>
      <c r="E130" t="s">
        <v>4385</v>
      </c>
    </row>
    <row r="131" spans="1:5" x14ac:dyDescent="0.2">
      <c r="A131" s="1" t="s">
        <v>2244</v>
      </c>
      <c r="B131" s="1" t="s">
        <v>2513</v>
      </c>
      <c r="C131" s="1" t="str">
        <f>B131&amp;" "&amp;F131</f>
        <v xml:space="preserve">Wolf </v>
      </c>
      <c r="D131" s="1" t="str">
        <f>Table5[[#This Row],[Column5]]&amp;" "&amp;Table5[[#This Row],[Column7]]&amp;" "</f>
        <v xml:space="preserve">Mr. Dane </v>
      </c>
    </row>
    <row r="132" spans="1:5" x14ac:dyDescent="0.2">
      <c r="A132" s="1" t="s">
        <v>2243</v>
      </c>
      <c r="B132" s="1" t="s">
        <v>2514</v>
      </c>
      <c r="C132" s="1" t="str">
        <f>B132&amp;" "&amp;F132</f>
        <v xml:space="preserve">Oppedal </v>
      </c>
      <c r="D132" s="1" t="str">
        <f>Table5[[#This Row],[Column5]]&amp;" "&amp;Table5[[#This Row],[Column7]]&amp;" "</f>
        <v xml:space="preserve">Mr. Jonas </v>
      </c>
    </row>
    <row r="133" spans="1:5" x14ac:dyDescent="0.2">
      <c r="A133" s="1" t="s">
        <v>2242</v>
      </c>
      <c r="B133" s="1" t="s">
        <v>2515</v>
      </c>
      <c r="C133" s="1" t="str">
        <f>B133&amp;" "&amp;F133</f>
        <v xml:space="preserve">Wright </v>
      </c>
      <c r="D133" s="1" t="str">
        <f>Table5[[#This Row],[Column5]]&amp;" "&amp;Table5[[#This Row],[Column7]]&amp;" "</f>
        <v xml:space="preserve">Mr. George </v>
      </c>
      <c r="E133" t="s">
        <v>4418</v>
      </c>
    </row>
    <row r="134" spans="1:5" x14ac:dyDescent="0.2">
      <c r="A134" s="1" t="s">
        <v>2241</v>
      </c>
      <c r="B134" s="1" t="s">
        <v>2516</v>
      </c>
      <c r="C134" s="1" t="str">
        <f>B134&amp;" "&amp;F134</f>
        <v xml:space="preserve">Ellis </v>
      </c>
      <c r="D134" s="1" t="str">
        <f>Table5[[#This Row],[Column5]]&amp;" "&amp;Table5[[#This Row],[Column7]]&amp;" "</f>
        <v xml:space="preserve">Ms. Sara </v>
      </c>
      <c r="E134" t="s">
        <v>4486</v>
      </c>
    </row>
    <row r="135" spans="1:5" x14ac:dyDescent="0.2">
      <c r="A135" s="1" t="s">
        <v>2240</v>
      </c>
      <c r="B135" s="1" t="s">
        <v>2517</v>
      </c>
      <c r="C135" s="1" t="str">
        <f>B135&amp;" "&amp;F135</f>
        <v xml:space="preserve">Taormina </v>
      </c>
      <c r="D135" s="1" t="str">
        <f>Table5[[#This Row],[Column5]]&amp;" "&amp;Table5[[#This Row],[Column7]]&amp;" "</f>
        <v xml:space="preserve">Mr. Nick </v>
      </c>
    </row>
    <row r="136" spans="1:5" x14ac:dyDescent="0.2">
      <c r="A136" s="1" t="s">
        <v>2239</v>
      </c>
      <c r="B136" s="1" t="s">
        <v>2518</v>
      </c>
      <c r="C136" s="1" t="str">
        <f>B136&amp;" "&amp;F136</f>
        <v xml:space="preserve">Lynch </v>
      </c>
      <c r="D136" s="1" t="str">
        <f>Table5[[#This Row],[Column5]]&amp;" "&amp;Table5[[#This Row],[Column7]]&amp;" "</f>
        <v xml:space="preserve">Mr. Timothy </v>
      </c>
    </row>
    <row r="137" spans="1:5" x14ac:dyDescent="0.2">
      <c r="A137" s="1" t="s">
        <v>2238</v>
      </c>
      <c r="B137" s="1" t="s">
        <v>2519</v>
      </c>
      <c r="C137" s="1" t="str">
        <f>B137&amp;" "&amp;F137</f>
        <v xml:space="preserve">Tavella </v>
      </c>
      <c r="D137" s="1" t="str">
        <f>Table5[[#This Row],[Column5]]&amp;" "&amp;Table5[[#This Row],[Column7]]&amp;" "</f>
        <v xml:space="preserve">Ms. Becky </v>
      </c>
      <c r="E137" t="s">
        <v>4412</v>
      </c>
    </row>
    <row r="138" spans="1:5" x14ac:dyDescent="0.2">
      <c r="A138" s="1" t="s">
        <v>2237</v>
      </c>
      <c r="B138" s="1" t="s">
        <v>2520</v>
      </c>
      <c r="C138" s="1" t="str">
        <f>B138&amp;" "&amp;F138</f>
        <v xml:space="preserve">Neufeld </v>
      </c>
      <c r="D138" s="1" t="str">
        <f>Table5[[#This Row],[Column5]]&amp;" "&amp;Table5[[#This Row],[Column7]]&amp;" "</f>
        <v xml:space="preserve">Ms. Steph </v>
      </c>
      <c r="E138" t="s">
        <v>4491</v>
      </c>
    </row>
    <row r="139" spans="1:5" x14ac:dyDescent="0.2">
      <c r="A139" s="1" t="s">
        <v>2236</v>
      </c>
      <c r="B139" s="1" t="s">
        <v>2521</v>
      </c>
      <c r="C139" s="1" t="str">
        <f>B139&amp;" "&amp;F139</f>
        <v xml:space="preserve">Walhovd </v>
      </c>
      <c r="D139" s="1" t="str">
        <f>Table5[[#This Row],[Column5]]&amp;" "&amp;Table5[[#This Row],[Column7]]&amp;" "</f>
        <v xml:space="preserve">Ms. Kristine </v>
      </c>
      <c r="E139" t="s">
        <v>4362</v>
      </c>
    </row>
    <row r="140" spans="1:5" x14ac:dyDescent="0.2">
      <c r="A140" s="1" t="s">
        <v>2235</v>
      </c>
      <c r="B140" s="1" t="s">
        <v>2522</v>
      </c>
      <c r="C140" s="1" t="str">
        <f>B140&amp;" "&amp;F140</f>
        <v xml:space="preserve">Washburn </v>
      </c>
      <c r="D140" s="1" t="str">
        <f>Table5[[#This Row],[Column5]]&amp;" "&amp;Table5[[#This Row],[Column7]]&amp;" "</f>
        <v xml:space="preserve">Mr. Taylor </v>
      </c>
      <c r="E140" t="s">
        <v>4416</v>
      </c>
    </row>
    <row r="141" spans="1:5" x14ac:dyDescent="0.2">
      <c r="A141" s="1" t="s">
        <v>2234</v>
      </c>
      <c r="B141" s="1" t="s">
        <v>2523</v>
      </c>
      <c r="C141" s="1" t="str">
        <f>B141&amp;" "&amp;F141</f>
        <v xml:space="preserve">Mroz </v>
      </c>
      <c r="D141" s="1" t="str">
        <f>Table5[[#This Row],[Column5]]&amp;" "&amp;Table5[[#This Row],[Column7]]&amp;" "</f>
        <v xml:space="preserve">Mr. William </v>
      </c>
    </row>
    <row r="142" spans="1:5" x14ac:dyDescent="0.2">
      <c r="A142" s="1" t="s">
        <v>2233</v>
      </c>
      <c r="B142" s="1" t="s">
        <v>2524</v>
      </c>
      <c r="C142" s="1" t="str">
        <f>B142&amp;" "&amp;F142</f>
        <v xml:space="preserve">Canaday </v>
      </c>
      <c r="D142" s="1" t="str">
        <f>Table5[[#This Row],[Column5]]&amp;" "&amp;Table5[[#This Row],[Column7]]&amp;" "</f>
        <v xml:space="preserve">Mr. Sage </v>
      </c>
    </row>
    <row r="143" spans="1:5" x14ac:dyDescent="0.2">
      <c r="A143" s="1" t="s">
        <v>2232</v>
      </c>
      <c r="B143" s="1" t="s">
        <v>2525</v>
      </c>
      <c r="C143" s="1" t="str">
        <f>B143&amp;" "&amp;F143</f>
        <v xml:space="preserve">Atkins </v>
      </c>
      <c r="D143" s="1" t="str">
        <f>Table5[[#This Row],[Column5]]&amp;" "&amp;Table5[[#This Row],[Column7]]&amp;" "</f>
        <v xml:space="preserve">Mr. Cole </v>
      </c>
    </row>
    <row r="144" spans="1:5" x14ac:dyDescent="0.2">
      <c r="A144" s="1" t="s">
        <v>2231</v>
      </c>
      <c r="B144" s="1" t="s">
        <v>2526</v>
      </c>
      <c r="C144" s="1" t="str">
        <f>B144&amp;" "&amp;F144</f>
        <v xml:space="preserve">Kropelnicki </v>
      </c>
      <c r="D144" s="1" t="str">
        <f>Table5[[#This Row],[Column5]]&amp;" "&amp;Table5[[#This Row],[Column7]]&amp;" "</f>
        <v xml:space="preserve">Mr. Jesse </v>
      </c>
    </row>
    <row r="145" spans="1:5" x14ac:dyDescent="0.2">
      <c r="A145" s="1" t="s">
        <v>2230</v>
      </c>
      <c r="B145" s="1" t="s">
        <v>2527</v>
      </c>
      <c r="C145" s="1" t="str">
        <f>B145&amp;" "&amp;F145</f>
        <v xml:space="preserve">Braund </v>
      </c>
      <c r="D145" s="1" t="str">
        <f>Table5[[#This Row],[Column5]]&amp;" "&amp;Table5[[#This Row],[Column7]]&amp;" "</f>
        <v xml:space="preserve">Ms. Tammi </v>
      </c>
      <c r="E145" t="s">
        <v>4395</v>
      </c>
    </row>
    <row r="146" spans="1:5" x14ac:dyDescent="0.2">
      <c r="A146" s="1" t="s">
        <v>2229</v>
      </c>
      <c r="B146" s="1" t="s">
        <v>2528</v>
      </c>
      <c r="C146" s="1" t="str">
        <f>B146&amp;" "&amp;F146</f>
        <v xml:space="preserve">Anderson </v>
      </c>
      <c r="D146" s="1" t="str">
        <f>Table5[[#This Row],[Column5]]&amp;" "&amp;Table5[[#This Row],[Column7]]&amp;" "</f>
        <v xml:space="preserve">Mr. Matthew </v>
      </c>
      <c r="E146" t="s">
        <v>4498</v>
      </c>
    </row>
    <row r="147" spans="1:5" x14ac:dyDescent="0.2">
      <c r="A147" s="1" t="s">
        <v>2228</v>
      </c>
      <c r="B147" s="1" t="s">
        <v>2529</v>
      </c>
      <c r="C147" s="1" t="str">
        <f>B147&amp;" "&amp;F147</f>
        <v xml:space="preserve">Bilbrey </v>
      </c>
      <c r="D147" s="1" t="str">
        <f>Table5[[#This Row],[Column5]]&amp;" "&amp;Table5[[#This Row],[Column7]]&amp;" "</f>
        <v xml:space="preserve">Mr. Eric </v>
      </c>
    </row>
    <row r="148" spans="1:5" x14ac:dyDescent="0.2">
      <c r="A148" s="1" t="s">
        <v>2227</v>
      </c>
      <c r="B148" s="1" t="s">
        <v>2530</v>
      </c>
      <c r="C148" s="1" t="str">
        <f>B148&amp;" "&amp;F148</f>
        <v xml:space="preserve">Curtis </v>
      </c>
      <c r="D148" s="1" t="str">
        <f>Table5[[#This Row],[Column5]]&amp;" "&amp;Table5[[#This Row],[Column7]]&amp;" "</f>
        <v xml:space="preserve">Ms. Valeria </v>
      </c>
      <c r="E148" t="s">
        <v>4500</v>
      </c>
    </row>
    <row r="149" spans="1:5" x14ac:dyDescent="0.2">
      <c r="A149" s="1" t="s">
        <v>2226</v>
      </c>
      <c r="B149" s="1" t="s">
        <v>2467</v>
      </c>
      <c r="C149" s="1" t="str">
        <f>B149&amp;" "&amp;F149</f>
        <v xml:space="preserve">Meyer </v>
      </c>
      <c r="D149" s="1" t="str">
        <f>Table5[[#This Row],[Column5]]&amp;" "&amp;Table5[[#This Row],[Column7]]&amp;" "</f>
        <v xml:space="preserve">Mr. Michael </v>
      </c>
      <c r="E149" t="s">
        <v>4474</v>
      </c>
    </row>
    <row r="150" spans="1:5" x14ac:dyDescent="0.2">
      <c r="A150" s="1" t="s">
        <v>2225</v>
      </c>
      <c r="B150" s="1" t="s">
        <v>2531</v>
      </c>
      <c r="C150" s="1" t="str">
        <f>B150&amp;" "&amp;F150</f>
        <v xml:space="preserve">Bardeesy </v>
      </c>
      <c r="D150" s="1" t="str">
        <f>Table5[[#This Row],[Column5]]&amp;" "&amp;Table5[[#This Row],[Column7]]&amp;" "</f>
        <v xml:space="preserve">Mr. Rami </v>
      </c>
    </row>
    <row r="151" spans="1:5" x14ac:dyDescent="0.2">
      <c r="A151" s="1" t="s">
        <v>2224</v>
      </c>
      <c r="B151" s="1" t="s">
        <v>2532</v>
      </c>
      <c r="C151" s="1" t="str">
        <f>B151&amp;" "&amp;F151</f>
        <v xml:space="preserve">Shanahan </v>
      </c>
      <c r="D151" s="1" t="str">
        <f>Table5[[#This Row],[Column5]]&amp;" "&amp;Table5[[#This Row],[Column7]]&amp;" "</f>
        <v xml:space="preserve">Mr. Denis </v>
      </c>
    </row>
    <row r="152" spans="1:5" x14ac:dyDescent="0.2">
      <c r="A152" s="1" t="s">
        <v>2223</v>
      </c>
      <c r="B152" s="1" t="s">
        <v>2533</v>
      </c>
      <c r="C152" s="1" t="str">
        <f>B152&amp;" "&amp;F152</f>
        <v xml:space="preserve">Sutter </v>
      </c>
      <c r="D152" s="1" t="str">
        <f>Table5[[#This Row],[Column5]]&amp;" "&amp;Table5[[#This Row],[Column7]]&amp;" "</f>
        <v xml:space="preserve">Mr. Brian </v>
      </c>
      <c r="E152" t="s">
        <v>4418</v>
      </c>
    </row>
    <row r="153" spans="1:5" x14ac:dyDescent="0.2">
      <c r="A153" s="1" t="s">
        <v>2222</v>
      </c>
      <c r="B153" s="1" t="s">
        <v>2534</v>
      </c>
      <c r="C153" s="1" t="str">
        <f>B153&amp;" "&amp;F153</f>
        <v xml:space="preserve">Yesian </v>
      </c>
      <c r="D153" s="1" t="str">
        <f>Table5[[#This Row],[Column5]]&amp;" "&amp;Table5[[#This Row],[Column7]]&amp;" "</f>
        <v xml:space="preserve">Ms. Bonnie </v>
      </c>
    </row>
    <row r="154" spans="1:5" x14ac:dyDescent="0.2">
      <c r="A154" s="1" t="s">
        <v>2221</v>
      </c>
      <c r="B154" s="1" t="s">
        <v>2535</v>
      </c>
      <c r="C154" s="1" t="str">
        <f>B154&amp;" "&amp;F154</f>
        <v xml:space="preserve">Meers </v>
      </c>
      <c r="D154" s="1" t="str">
        <f>Table5[[#This Row],[Column5]]&amp;" "&amp;Table5[[#This Row],[Column7]]&amp;" "</f>
        <v xml:space="preserve">Mr. Michael </v>
      </c>
      <c r="E154" t="s">
        <v>4474</v>
      </c>
    </row>
    <row r="155" spans="1:5" x14ac:dyDescent="0.2">
      <c r="A155" s="1" t="s">
        <v>2220</v>
      </c>
      <c r="B155" s="1" t="s">
        <v>2536</v>
      </c>
      <c r="C155" s="1" t="str">
        <f>B155&amp;" "&amp;F155</f>
        <v xml:space="preserve">Conlon </v>
      </c>
      <c r="D155" s="1" t="str">
        <f>Table5[[#This Row],[Column5]]&amp;" "&amp;Table5[[#This Row],[Column7]]&amp;" "</f>
        <v xml:space="preserve">Mr. Paul </v>
      </c>
    </row>
    <row r="156" spans="1:5" x14ac:dyDescent="0.2">
      <c r="A156" s="1" t="s">
        <v>2219</v>
      </c>
      <c r="B156" s="1" t="s">
        <v>2537</v>
      </c>
      <c r="C156" s="1" t="str">
        <f>B156&amp;" "&amp;F156</f>
        <v xml:space="preserve">Arnstein </v>
      </c>
      <c r="D156" s="1" t="str">
        <f>Table5[[#This Row],[Column5]]&amp;" "&amp;Table5[[#This Row],[Column7]]&amp;" "</f>
        <v xml:space="preserve">Mr. Michael </v>
      </c>
    </row>
    <row r="157" spans="1:5" x14ac:dyDescent="0.2">
      <c r="A157" s="1" t="s">
        <v>2218</v>
      </c>
      <c r="B157" s="1" t="s">
        <v>2538</v>
      </c>
      <c r="C157" s="1" t="str">
        <f>B157&amp;" "&amp;F157</f>
        <v xml:space="preserve">Jurek </v>
      </c>
      <c r="D157" s="1" t="str">
        <f>Table5[[#This Row],[Column5]]&amp;" "&amp;Table5[[#This Row],[Column7]]&amp;" "</f>
        <v xml:space="preserve">Mr. Samuel </v>
      </c>
    </row>
    <row r="158" spans="1:5" x14ac:dyDescent="0.2">
      <c r="A158" s="1" t="s">
        <v>2217</v>
      </c>
      <c r="B158" s="1" t="s">
        <v>2539</v>
      </c>
      <c r="C158" s="1" t="str">
        <f>B158&amp;" "&amp;F158</f>
        <v xml:space="preserve">Thill </v>
      </c>
      <c r="D158" s="1" t="str">
        <f>Table5[[#This Row],[Column5]]&amp;" "&amp;Table5[[#This Row],[Column7]]&amp;" "</f>
        <v xml:space="preserve">Mr. Matthew </v>
      </c>
    </row>
    <row r="159" spans="1:5" x14ac:dyDescent="0.2">
      <c r="A159" s="1" t="s">
        <v>2216</v>
      </c>
      <c r="B159" s="1" t="s">
        <v>2540</v>
      </c>
      <c r="C159" s="1" t="str">
        <f>B159&amp;" "&amp;F159</f>
        <v xml:space="preserve">Glaz </v>
      </c>
      <c r="D159" s="1" t="str">
        <f>Table5[[#This Row],[Column5]]&amp;" "&amp;Table5[[#This Row],[Column7]]&amp;" "</f>
        <v xml:space="preserve">Mr. Daniel </v>
      </c>
    </row>
    <row r="160" spans="1:5" x14ac:dyDescent="0.2">
      <c r="A160" s="1" t="s">
        <v>2215</v>
      </c>
      <c r="B160" s="1" t="s">
        <v>2541</v>
      </c>
      <c r="C160" s="1" t="str">
        <f>B160&amp;" "&amp;F160</f>
        <v xml:space="preserve">Sampson </v>
      </c>
      <c r="D160" s="1" t="str">
        <f>Table5[[#This Row],[Column5]]&amp;" "&amp;Table5[[#This Row],[Column7]]&amp;" "</f>
        <v xml:space="preserve">Ms. Syndy </v>
      </c>
    </row>
    <row r="161" spans="1:5" x14ac:dyDescent="0.2">
      <c r="A161" s="1" t="s">
        <v>2214</v>
      </c>
      <c r="B161" s="1" t="s">
        <v>2542</v>
      </c>
      <c r="C161" s="1" t="str">
        <f>B161&amp;" "&amp;F161</f>
        <v xml:space="preserve">Duliba </v>
      </c>
      <c r="D161" s="1" t="str">
        <f>Table5[[#This Row],[Column5]]&amp;" "&amp;Table5[[#This Row],[Column7]]&amp;" "</f>
        <v xml:space="preserve">Ms. Aleksandra </v>
      </c>
    </row>
    <row r="162" spans="1:5" x14ac:dyDescent="0.2">
      <c r="A162" s="1" t="s">
        <v>2213</v>
      </c>
      <c r="B162" s="1" t="s">
        <v>2543</v>
      </c>
      <c r="C162" s="1" t="str">
        <f>B162&amp;" "&amp;F162</f>
        <v xml:space="preserve">Tanguay </v>
      </c>
      <c r="D162" s="1" t="str">
        <f>Table5[[#This Row],[Column5]]&amp;" "&amp;Table5[[#This Row],[Column7]]&amp;" "</f>
        <v xml:space="preserve">Mr. Steeve </v>
      </c>
      <c r="E162" t="s">
        <v>4509</v>
      </c>
    </row>
    <row r="163" spans="1:5" x14ac:dyDescent="0.2">
      <c r="A163" s="1" t="s">
        <v>2212</v>
      </c>
      <c r="B163" s="1" t="s">
        <v>2544</v>
      </c>
      <c r="C163" s="1" t="str">
        <f>B163&amp;" "&amp;F163</f>
        <v xml:space="preserve">McClelland </v>
      </c>
      <c r="D163" s="1" t="str">
        <f>Table5[[#This Row],[Column5]]&amp;" "&amp;Table5[[#This Row],[Column7]]&amp;" "</f>
        <v xml:space="preserve">Mr. Richard </v>
      </c>
    </row>
    <row r="164" spans="1:5" x14ac:dyDescent="0.2">
      <c r="A164" s="1" t="s">
        <v>2211</v>
      </c>
      <c r="B164" s="1" t="s">
        <v>2545</v>
      </c>
      <c r="C164" s="1" t="str">
        <f>B164&amp;" "&amp;F164</f>
        <v xml:space="preserve">Gorman </v>
      </c>
      <c r="D164" s="1" t="str">
        <f>Table5[[#This Row],[Column5]]&amp;" "&amp;Table5[[#This Row],[Column7]]&amp;" "</f>
        <v xml:space="preserve">Mr. Aaron </v>
      </c>
      <c r="E164" t="s">
        <v>4509</v>
      </c>
    </row>
    <row r="165" spans="1:5" x14ac:dyDescent="0.2">
      <c r="A165" s="1" t="s">
        <v>2210</v>
      </c>
      <c r="B165" s="1" t="s">
        <v>2546</v>
      </c>
      <c r="C165" s="1" t="str">
        <f>B165&amp;" "&amp;F165</f>
        <v xml:space="preserve">Nishimura </v>
      </c>
      <c r="D165" s="1" t="str">
        <f>Table5[[#This Row],[Column5]]&amp;" "&amp;Table5[[#This Row],[Column7]]&amp;" "</f>
        <v xml:space="preserve">Mr. Akira </v>
      </c>
    </row>
    <row r="166" spans="1:5" x14ac:dyDescent="0.2">
      <c r="A166" s="1" t="s">
        <v>2209</v>
      </c>
      <c r="B166" s="1" t="s">
        <v>2547</v>
      </c>
      <c r="C166" s="1" t="str">
        <f>B166&amp;" "&amp;F166</f>
        <v xml:space="preserve">Brimble </v>
      </c>
      <c r="D166" s="1" t="str">
        <f>Table5[[#This Row],[Column5]]&amp;" "&amp;Table5[[#This Row],[Column7]]&amp;" "</f>
        <v xml:space="preserve">Mr. Ben </v>
      </c>
    </row>
    <row r="167" spans="1:5" x14ac:dyDescent="0.2">
      <c r="A167" s="1" t="s">
        <v>2208</v>
      </c>
      <c r="B167" s="1" t="s">
        <v>2548</v>
      </c>
      <c r="C167" s="1" t="str">
        <f>B167&amp;" "&amp;F167</f>
        <v xml:space="preserve">Trenk </v>
      </c>
      <c r="D167" s="1" t="str">
        <f>Table5[[#This Row],[Column5]]&amp;" "&amp;Table5[[#This Row],[Column7]]&amp;" "</f>
        <v xml:space="preserve">Ms. Jana </v>
      </c>
    </row>
    <row r="168" spans="1:5" x14ac:dyDescent="0.2">
      <c r="A168" s="1" t="s">
        <v>2207</v>
      </c>
      <c r="B168" s="1" t="s">
        <v>2549</v>
      </c>
      <c r="C168" s="1" t="str">
        <f>B168&amp;" "&amp;F168</f>
        <v xml:space="preserve">Wittmann </v>
      </c>
      <c r="D168" s="1" t="str">
        <f>Table5[[#This Row],[Column5]]&amp;" "&amp;Table5[[#This Row],[Column7]]&amp;" "</f>
        <v xml:space="preserve">Mr. Jay </v>
      </c>
      <c r="E168" t="s">
        <v>4425</v>
      </c>
    </row>
    <row r="169" spans="1:5" x14ac:dyDescent="0.2">
      <c r="A169" s="1" t="s">
        <v>2206</v>
      </c>
      <c r="B169" s="1" t="s">
        <v>2550</v>
      </c>
      <c r="C169" s="1" t="str">
        <f>B169&amp;" "&amp;F169</f>
        <v xml:space="preserve">Tremblay </v>
      </c>
      <c r="D169" s="1" t="str">
        <f>Table5[[#This Row],[Column5]]&amp;" "&amp;Table5[[#This Row],[Column7]]&amp;" "</f>
        <v xml:space="preserve">Ms. Marie-Helene </v>
      </c>
    </row>
    <row r="170" spans="1:5" x14ac:dyDescent="0.2">
      <c r="A170" s="1" t="s">
        <v>2205</v>
      </c>
      <c r="B170" s="1" t="s">
        <v>2551</v>
      </c>
      <c r="C170" s="1" t="str">
        <f>B170&amp;" "&amp;F170</f>
        <v xml:space="preserve">Scofield </v>
      </c>
      <c r="D170" s="1" t="str">
        <f>Table5[[#This Row],[Column5]]&amp;" "&amp;Table5[[#This Row],[Column7]]&amp;" "</f>
        <v xml:space="preserve">Ms. Bret </v>
      </c>
      <c r="E170" t="s">
        <v>4500</v>
      </c>
    </row>
    <row r="171" spans="1:5" x14ac:dyDescent="0.2">
      <c r="A171" s="1" t="s">
        <v>2204</v>
      </c>
      <c r="B171" s="1" t="s">
        <v>2552</v>
      </c>
      <c r="C171" s="1" t="str">
        <f>B171&amp;" "&amp;F171</f>
        <v xml:space="preserve">Yost </v>
      </c>
      <c r="D171" s="1" t="str">
        <f>Table5[[#This Row],[Column5]]&amp;" "&amp;Table5[[#This Row],[Column7]]&amp;" "</f>
        <v xml:space="preserve">Mr. Gardner </v>
      </c>
      <c r="E171" t="s">
        <v>4412</v>
      </c>
    </row>
    <row r="172" spans="1:5" x14ac:dyDescent="0.2">
      <c r="A172" s="1" t="s">
        <v>2203</v>
      </c>
      <c r="B172" s="1" t="s">
        <v>2553</v>
      </c>
      <c r="C172" s="1" t="str">
        <f>B172&amp;" "&amp;F172</f>
        <v xml:space="preserve">Torphy </v>
      </c>
      <c r="D172" s="1" t="str">
        <f>Table5[[#This Row],[Column5]]&amp;" "&amp;Table5[[#This Row],[Column7]]&amp;" "</f>
        <v xml:space="preserve">Mr. Bobby </v>
      </c>
    </row>
    <row r="173" spans="1:5" x14ac:dyDescent="0.2">
      <c r="A173" s="1" t="s">
        <v>2202</v>
      </c>
      <c r="B173" s="1" t="s">
        <v>2554</v>
      </c>
      <c r="C173" s="1" t="str">
        <f>B173&amp;" "&amp;F173</f>
        <v xml:space="preserve">Busby </v>
      </c>
      <c r="D173" s="1" t="str">
        <f>Table5[[#This Row],[Column5]]&amp;" "&amp;Table5[[#This Row],[Column7]]&amp;" "</f>
        <v xml:space="preserve">Ms. Natalie </v>
      </c>
    </row>
    <row r="174" spans="1:5" x14ac:dyDescent="0.2">
      <c r="A174" s="1" t="s">
        <v>2201</v>
      </c>
      <c r="B174" s="1" t="s">
        <v>2555</v>
      </c>
      <c r="C174" s="1" t="str">
        <f>B174&amp;" "&amp;F174</f>
        <v xml:space="preserve">Nguyen </v>
      </c>
      <c r="D174" s="1" t="str">
        <f>Table5[[#This Row],[Column5]]&amp;" "&amp;Table5[[#This Row],[Column7]]&amp;" "</f>
        <v xml:space="preserve">Ms. Lina </v>
      </c>
    </row>
    <row r="175" spans="1:5" x14ac:dyDescent="0.2">
      <c r="A175" s="1" t="s">
        <v>2200</v>
      </c>
      <c r="B175" s="1" t="s">
        <v>2556</v>
      </c>
      <c r="C175" s="1" t="str">
        <f>B175&amp;" "&amp;F175</f>
        <v xml:space="preserve">Hanley </v>
      </c>
      <c r="D175" s="1" t="str">
        <f>Table5[[#This Row],[Column5]]&amp;" "&amp;Table5[[#This Row],[Column7]]&amp;" "</f>
        <v xml:space="preserve">Mr. Zebulon </v>
      </c>
    </row>
    <row r="176" spans="1:5" x14ac:dyDescent="0.2">
      <c r="A176" s="1" t="s">
        <v>2199</v>
      </c>
      <c r="B176" s="1" t="s">
        <v>2557</v>
      </c>
      <c r="C176" s="1" t="str">
        <f>B176&amp;" "&amp;F176</f>
        <v xml:space="preserve">Scheer </v>
      </c>
      <c r="D176" s="1" t="str">
        <f>Table5[[#This Row],[Column5]]&amp;" "&amp;Table5[[#This Row],[Column7]]&amp;" "</f>
        <v xml:space="preserve">Ms. Amanda </v>
      </c>
    </row>
    <row r="177" spans="1:5" x14ac:dyDescent="0.2">
      <c r="A177" s="1" t="s">
        <v>2198</v>
      </c>
      <c r="B177" s="1" t="s">
        <v>2558</v>
      </c>
      <c r="C177" s="1" t="str">
        <f>B177&amp;" "&amp;F177</f>
        <v xml:space="preserve">Rankin </v>
      </c>
      <c r="D177" s="1" t="str">
        <f>Table5[[#This Row],[Column5]]&amp;" "&amp;Table5[[#This Row],[Column7]]&amp;" "</f>
        <v xml:space="preserve">Mr. Greg </v>
      </c>
    </row>
    <row r="178" spans="1:5" x14ac:dyDescent="0.2">
      <c r="A178" s="1" t="s">
        <v>2197</v>
      </c>
      <c r="B178" s="1" t="s">
        <v>2559</v>
      </c>
      <c r="C178" s="1" t="str">
        <f>B178&amp;" "&amp;F178</f>
        <v xml:space="preserve">Ricardi </v>
      </c>
      <c r="D178" s="1" t="str">
        <f>Table5[[#This Row],[Column5]]&amp;" "&amp;Table5[[#This Row],[Column7]]&amp;" "</f>
        <v xml:space="preserve">Mr. John </v>
      </c>
    </row>
    <row r="179" spans="1:5" x14ac:dyDescent="0.2">
      <c r="A179" s="1" t="s">
        <v>2196</v>
      </c>
      <c r="B179" s="1" t="s">
        <v>2560</v>
      </c>
      <c r="C179" s="1" t="str">
        <f>B179&amp;" "&amp;F179</f>
        <v xml:space="preserve">Karkos </v>
      </c>
      <c r="D179" s="1" t="str">
        <f>Table5[[#This Row],[Column5]]&amp;" "&amp;Table5[[#This Row],[Column7]]&amp;" "</f>
        <v xml:space="preserve">Ms. Kelsey </v>
      </c>
      <c r="E179" t="s">
        <v>4378</v>
      </c>
    </row>
    <row r="180" spans="1:5" x14ac:dyDescent="0.2">
      <c r="A180" s="1" t="s">
        <v>2195</v>
      </c>
      <c r="B180" s="1" t="s">
        <v>2561</v>
      </c>
      <c r="C180" s="1" t="str">
        <f>B180&amp;" "&amp;F180</f>
        <v xml:space="preserve">Price-Dierksen </v>
      </c>
      <c r="D180" s="1" t="str">
        <f>Table5[[#This Row],[Column5]]&amp;" "&amp;Table5[[#This Row],[Column7]]&amp;" "</f>
        <v xml:space="preserve">Ms. Bronwen </v>
      </c>
      <c r="E180" t="s">
        <v>4412</v>
      </c>
    </row>
    <row r="181" spans="1:5" x14ac:dyDescent="0.2">
      <c r="A181" s="1" t="s">
        <v>2194</v>
      </c>
      <c r="B181" s="1" t="s">
        <v>2562</v>
      </c>
      <c r="C181" s="1" t="str">
        <f>B181&amp;" "&amp;F181</f>
        <v xml:space="preserve">Knispel </v>
      </c>
      <c r="D181" s="1" t="str">
        <f>Table5[[#This Row],[Column5]]&amp;" "&amp;Table5[[#This Row],[Column7]]&amp;" "</f>
        <v xml:space="preserve">Ms. Manuela </v>
      </c>
    </row>
    <row r="182" spans="1:5" x14ac:dyDescent="0.2">
      <c r="A182" s="1" t="s">
        <v>2193</v>
      </c>
      <c r="B182" s="1" t="s">
        <v>2563</v>
      </c>
      <c r="C182" s="1" t="str">
        <f>B182&amp;" "&amp;F182</f>
        <v xml:space="preserve">King </v>
      </c>
      <c r="D182" s="1" t="str">
        <f>Table5[[#This Row],[Column5]]&amp;" "&amp;Table5[[#This Row],[Column7]]&amp;" "</f>
        <v xml:space="preserve">Ms. Jennifer </v>
      </c>
      <c r="E182" t="s">
        <v>4412</v>
      </c>
    </row>
    <row r="183" spans="1:5" x14ac:dyDescent="0.2">
      <c r="A183" s="1" t="s">
        <v>2192</v>
      </c>
      <c r="B183" s="1" t="s">
        <v>2564</v>
      </c>
      <c r="C183" s="1" t="str">
        <f>B183&amp;" "&amp;F183</f>
        <v xml:space="preserve">Samuelson </v>
      </c>
      <c r="D183" s="1" t="str">
        <f>Table5[[#This Row],[Column5]]&amp;" "&amp;Table5[[#This Row],[Column7]]&amp;" "</f>
        <v xml:space="preserve">Ms. Abby </v>
      </c>
      <c r="E183" t="s">
        <v>4393</v>
      </c>
    </row>
    <row r="184" spans="1:5" x14ac:dyDescent="0.2">
      <c r="A184" s="1" t="s">
        <v>2191</v>
      </c>
      <c r="B184" s="1" t="s">
        <v>2565</v>
      </c>
      <c r="C184" s="1" t="str">
        <f>B184&amp;" "&amp;F184</f>
        <v xml:space="preserve">Fredsall </v>
      </c>
      <c r="D184" s="1" t="str">
        <f>Table5[[#This Row],[Column5]]&amp;" "&amp;Table5[[#This Row],[Column7]]&amp;" "</f>
        <v xml:space="preserve">Mr. Tyler </v>
      </c>
    </row>
    <row r="185" spans="1:5" x14ac:dyDescent="0.2">
      <c r="A185" s="1" t="s">
        <v>2190</v>
      </c>
      <c r="B185" s="1" t="s">
        <v>2566</v>
      </c>
      <c r="C185" s="1" t="str">
        <f>B185&amp;" "&amp;F185</f>
        <v xml:space="preserve">Eggleston </v>
      </c>
      <c r="D185" s="1" t="str">
        <f>Table5[[#This Row],[Column5]]&amp;" "&amp;Table5[[#This Row],[Column7]]&amp;" "</f>
        <v xml:space="preserve">Mr. Jeffrey </v>
      </c>
    </row>
    <row r="186" spans="1:5" x14ac:dyDescent="0.2">
      <c r="A186" s="1" t="s">
        <v>2189</v>
      </c>
      <c r="B186" s="1" t="s">
        <v>2567</v>
      </c>
      <c r="C186" s="1" t="str">
        <f>B186&amp;" "&amp;F186</f>
        <v xml:space="preserve">Palombaro </v>
      </c>
      <c r="D186" s="1" t="str">
        <f>Table5[[#This Row],[Column5]]&amp;" "&amp;Table5[[#This Row],[Column7]]&amp;" "</f>
        <v xml:space="preserve">Mr. Matthew </v>
      </c>
      <c r="E186" t="s">
        <v>4527</v>
      </c>
    </row>
    <row r="187" spans="1:5" x14ac:dyDescent="0.2">
      <c r="A187" s="1" t="s">
        <v>2188</v>
      </c>
      <c r="B187" s="1" t="s">
        <v>2568</v>
      </c>
      <c r="C187" s="1" t="str">
        <f>B187&amp;" "&amp;F187</f>
        <v xml:space="preserve">Silva </v>
      </c>
      <c r="D187" s="1" t="str">
        <f>Table5[[#This Row],[Column5]]&amp;" "&amp;Table5[[#This Row],[Column7]]&amp;" "</f>
        <v xml:space="preserve">Mr. Ryan </v>
      </c>
      <c r="E187" t="s">
        <v>4395</v>
      </c>
    </row>
    <row r="188" spans="1:5" x14ac:dyDescent="0.2">
      <c r="A188" s="1" t="s">
        <v>2187</v>
      </c>
      <c r="B188" s="1" t="s">
        <v>2569</v>
      </c>
      <c r="C188" s="1" t="str">
        <f>B188&amp;" "&amp;F188</f>
        <v xml:space="preserve">Bugala </v>
      </c>
      <c r="D188" s="1" t="str">
        <f>Table5[[#This Row],[Column5]]&amp;" "&amp;Table5[[#This Row],[Column7]]&amp;" "</f>
        <v xml:space="preserve">Ms. Amy </v>
      </c>
    </row>
    <row r="189" spans="1:5" x14ac:dyDescent="0.2">
      <c r="A189" s="1" t="s">
        <v>2186</v>
      </c>
      <c r="B189" s="1" t="s">
        <v>2570</v>
      </c>
      <c r="C189" s="1" t="str">
        <f>B189&amp;" "&amp;F189</f>
        <v xml:space="preserve">Dublin </v>
      </c>
      <c r="D189" s="1" t="str">
        <f>Table5[[#This Row],[Column5]]&amp;" "&amp;Table5[[#This Row],[Column7]]&amp;" "</f>
        <v xml:space="preserve">Mr. Andrew </v>
      </c>
      <c r="E189" t="s">
        <v>4474</v>
      </c>
    </row>
    <row r="190" spans="1:5" x14ac:dyDescent="0.2">
      <c r="A190" s="1" t="s">
        <v>2185</v>
      </c>
      <c r="B190" s="1" t="s">
        <v>2571</v>
      </c>
      <c r="C190" s="1" t="str">
        <f>B190&amp;" "&amp;F190</f>
        <v xml:space="preserve">Cleland </v>
      </c>
      <c r="D190" s="1" t="str">
        <f>Table5[[#This Row],[Column5]]&amp;" "&amp;Table5[[#This Row],[Column7]]&amp;" "</f>
        <v xml:space="preserve">Mr. George </v>
      </c>
      <c r="E190" t="s">
        <v>4375</v>
      </c>
    </row>
    <row r="191" spans="1:5" x14ac:dyDescent="0.2">
      <c r="A191" s="1" t="s">
        <v>2184</v>
      </c>
      <c r="B191" s="1" t="s">
        <v>2572</v>
      </c>
      <c r="C191" s="1" t="str">
        <f>B191&amp;" "&amp;F191</f>
        <v xml:space="preserve">Evans </v>
      </c>
      <c r="D191" s="1" t="str">
        <f>Table5[[#This Row],[Column5]]&amp;" "&amp;Table5[[#This Row],[Column7]]&amp;" "</f>
        <v xml:space="preserve">Ms. Sarah </v>
      </c>
    </row>
    <row r="192" spans="1:5" x14ac:dyDescent="0.2">
      <c r="A192" s="1" t="s">
        <v>2183</v>
      </c>
      <c r="B192" s="1" t="s">
        <v>2573</v>
      </c>
      <c r="C192" s="1" t="str">
        <f>B192&amp;" "&amp;F192</f>
        <v xml:space="preserve">Boyd </v>
      </c>
      <c r="D192" s="1" t="str">
        <f>Table5[[#This Row],[Column5]]&amp;" "&amp;Table5[[#This Row],[Column7]]&amp;" "</f>
        <v xml:space="preserve">Ms. Lara </v>
      </c>
    </row>
    <row r="193" spans="1:5" x14ac:dyDescent="0.2">
      <c r="A193" s="1" t="s">
        <v>2182</v>
      </c>
      <c r="B193" s="1" t="s">
        <v>2574</v>
      </c>
      <c r="C193" s="1" t="str">
        <f>B193&amp;" "&amp;F193</f>
        <v xml:space="preserve">Roulier </v>
      </c>
      <c r="D193" s="1" t="str">
        <f>Table5[[#This Row],[Column5]]&amp;" "&amp;Table5[[#This Row],[Column7]]&amp;" "</f>
        <v xml:space="preserve">Mr. Sebastien </v>
      </c>
    </row>
    <row r="194" spans="1:5" x14ac:dyDescent="0.2">
      <c r="A194" s="1" t="s">
        <v>2181</v>
      </c>
      <c r="B194" s="1" t="s">
        <v>2575</v>
      </c>
      <c r="C194" s="1" t="str">
        <f>B194&amp;" "&amp;F194</f>
        <v xml:space="preserve">Mullins </v>
      </c>
      <c r="D194" s="1" t="str">
        <f>Table5[[#This Row],[Column5]]&amp;" "&amp;Table5[[#This Row],[Column7]]&amp;" "</f>
        <v xml:space="preserve">Mr. Padraig </v>
      </c>
    </row>
    <row r="195" spans="1:5" x14ac:dyDescent="0.2">
      <c r="A195" s="1" t="s">
        <v>2180</v>
      </c>
      <c r="B195" s="1" t="s">
        <v>2576</v>
      </c>
      <c r="C195" s="1" t="str">
        <f>B195&amp;" "&amp;F195</f>
        <v xml:space="preserve">Hofmann </v>
      </c>
      <c r="D195" s="1" t="str">
        <f>Table5[[#This Row],[Column5]]&amp;" "&amp;Table5[[#This Row],[Column7]]&amp;" "</f>
        <v xml:space="preserve">Ms. Heather </v>
      </c>
    </row>
    <row r="196" spans="1:5" x14ac:dyDescent="0.2">
      <c r="A196" s="1" t="s">
        <v>2179</v>
      </c>
      <c r="B196" s="1" t="s">
        <v>2413</v>
      </c>
      <c r="C196" s="1" t="str">
        <f>B196&amp;" "&amp;F196</f>
        <v xml:space="preserve">Garcia </v>
      </c>
      <c r="D196" s="1" t="str">
        <f>Table5[[#This Row],[Column6]]&amp;" "&amp;Table5[[#This Row],[Column8]]&amp;" "</f>
        <v xml:space="preserve">Mr. Jorge </v>
      </c>
      <c r="E196" t="s">
        <v>4535</v>
      </c>
    </row>
    <row r="197" spans="1:5" x14ac:dyDescent="0.2">
      <c r="A197" s="1" t="s">
        <v>2178</v>
      </c>
      <c r="B197" s="1" t="s">
        <v>2577</v>
      </c>
      <c r="C197" s="1" t="str">
        <f>B197&amp;" "&amp;F197</f>
        <v xml:space="preserve">Klecker </v>
      </c>
      <c r="D197" s="1" t="str">
        <f>Table5[[#This Row],[Column5]]&amp;" "&amp;Table5[[#This Row],[Column7]]&amp;" "</f>
        <v xml:space="preserve">Mr. Jack </v>
      </c>
      <c r="E197" t="s">
        <v>4500</v>
      </c>
    </row>
    <row r="198" spans="1:5" x14ac:dyDescent="0.2">
      <c r="A198" s="1" t="s">
        <v>2177</v>
      </c>
      <c r="B198" s="1" t="s">
        <v>2578</v>
      </c>
      <c r="C198" s="1" t="str">
        <f>B198&amp;" "&amp;F198</f>
        <v xml:space="preserve">Cancre </v>
      </c>
      <c r="D198" s="1" t="str">
        <f>Table5[[#This Row],[Column5]]&amp;" "&amp;Table5[[#This Row],[Column7]]&amp;" "</f>
        <v xml:space="preserve">Mr. Felix </v>
      </c>
    </row>
    <row r="199" spans="1:5" x14ac:dyDescent="0.2">
      <c r="A199" s="1" t="s">
        <v>2176</v>
      </c>
      <c r="B199" s="1" t="s">
        <v>2579</v>
      </c>
      <c r="C199" s="1" t="str">
        <f>B199&amp;" "&amp;F199</f>
        <v xml:space="preserve">Denucci </v>
      </c>
      <c r="D199" s="1" t="str">
        <f>Table5[[#This Row],[Column5]]&amp;" "&amp;Table5[[#This Row],[Column7]]&amp;" "</f>
        <v xml:space="preserve">Mr. Christopher </v>
      </c>
      <c r="E199" t="s">
        <v>4385</v>
      </c>
    </row>
    <row r="200" spans="1:5" x14ac:dyDescent="0.2">
      <c r="A200" s="1" t="s">
        <v>2175</v>
      </c>
      <c r="B200" s="1" t="s">
        <v>2580</v>
      </c>
      <c r="C200" s="1" t="str">
        <f>B200&amp;" "&amp;F200</f>
        <v xml:space="preserve">Saldana </v>
      </c>
      <c r="D200" s="1" t="str">
        <f>Table5[[#This Row],[Column5]]&amp;" "&amp;Table5[[#This Row],[Column7]]&amp;" "</f>
        <v xml:space="preserve">Mr. Jesse </v>
      </c>
    </row>
    <row r="201" spans="1:5" x14ac:dyDescent="0.2">
      <c r="A201" s="1" t="s">
        <v>2174</v>
      </c>
      <c r="B201" s="1" t="s">
        <v>2581</v>
      </c>
      <c r="C201" s="1" t="str">
        <f>B201&amp;" "&amp;F201</f>
        <v xml:space="preserve">Weinberg </v>
      </c>
      <c r="D201" s="1" t="str">
        <f>Table5[[#This Row],[Column5]]&amp;" "&amp;Table5[[#This Row],[Column7]]&amp;" "</f>
        <v xml:space="preserve">Ms. Jill </v>
      </c>
    </row>
    <row r="202" spans="1:5" x14ac:dyDescent="0.2">
      <c r="A202" s="1" t="s">
        <v>2173</v>
      </c>
      <c r="B202" s="1" t="s">
        <v>2582</v>
      </c>
      <c r="C202" s="1" t="str">
        <f>B202&amp;" "&amp;F202</f>
        <v xml:space="preserve">Walsh </v>
      </c>
      <c r="D202" s="1" t="str">
        <f>Table5[[#This Row],[Column5]]&amp;" "&amp;Table5[[#This Row],[Column7]]&amp;" "</f>
        <v xml:space="preserve">Mr. William </v>
      </c>
    </row>
    <row r="203" spans="1:5" x14ac:dyDescent="0.2">
      <c r="A203" s="1" t="s">
        <v>2172</v>
      </c>
      <c r="B203" s="1" t="s">
        <v>2583</v>
      </c>
      <c r="C203" s="1" t="str">
        <f>B203&amp;" "&amp;F203</f>
        <v xml:space="preserve">Pasten </v>
      </c>
      <c r="D203" s="1" t="str">
        <f>Table5[[#This Row],[Column5]]&amp;" "&amp;Table5[[#This Row],[Column7]]&amp;" "</f>
        <v xml:space="preserve">Mr. Alejandro </v>
      </c>
    </row>
    <row r="204" spans="1:5" x14ac:dyDescent="0.2">
      <c r="A204" s="1" t="s">
        <v>2171</v>
      </c>
      <c r="B204" s="1" t="s">
        <v>2584</v>
      </c>
      <c r="C204" s="1" t="str">
        <f>B204&amp;" "&amp;F204</f>
        <v xml:space="preserve">LaBelle </v>
      </c>
      <c r="D204" s="1" t="str">
        <f>Table5[[#This Row],[Column5]]&amp;" "&amp;Table5[[#This Row],[Column7]]&amp;" "</f>
        <v xml:space="preserve">Mr. Ian </v>
      </c>
      <c r="E204" t="s">
        <v>4542</v>
      </c>
    </row>
    <row r="205" spans="1:5" x14ac:dyDescent="0.2">
      <c r="A205" s="1" t="s">
        <v>2170</v>
      </c>
      <c r="B205" s="1" t="s">
        <v>2585</v>
      </c>
      <c r="C205" s="1" t="str">
        <f>B205&amp;" "&amp;F205</f>
        <v xml:space="preserve">Guzman </v>
      </c>
      <c r="D205" s="1" t="str">
        <f>Table5[[#This Row],[Column5]]&amp;" "&amp;Table5[[#This Row],[Column7]]&amp;" "</f>
        <v xml:space="preserve">Mr. Hector </v>
      </c>
      <c r="E205" t="s">
        <v>4381</v>
      </c>
    </row>
    <row r="206" spans="1:5" x14ac:dyDescent="0.2">
      <c r="A206" s="1" t="s">
        <v>2169</v>
      </c>
      <c r="B206" s="1" t="s">
        <v>2586</v>
      </c>
      <c r="C206" s="1" t="str">
        <f>B206&amp;" "&amp;F206</f>
        <v xml:space="preserve">Turnbull </v>
      </c>
      <c r="D206" s="1" t="str">
        <f>Table5[[#This Row],[Column5]]&amp;" "&amp;Table5[[#This Row],[Column7]]&amp;" "</f>
        <v xml:space="preserve">Ms. Rebecca </v>
      </c>
    </row>
    <row r="207" spans="1:5" x14ac:dyDescent="0.2">
      <c r="A207" s="1" t="s">
        <v>2168</v>
      </c>
      <c r="B207" s="1" t="s">
        <v>2587</v>
      </c>
      <c r="C207" s="1" t="str">
        <f>B207&amp;" "&amp;F207</f>
        <v xml:space="preserve">Aguero </v>
      </c>
      <c r="D207" s="1" t="str">
        <f>Table5[[#This Row],[Column5]]&amp;" "&amp;Table5[[#This Row],[Column7]]&amp;" "</f>
        <v xml:space="preserve">Mr. Matt </v>
      </c>
    </row>
    <row r="208" spans="1:5" x14ac:dyDescent="0.2">
      <c r="A208" s="1" t="s">
        <v>2167</v>
      </c>
      <c r="B208" s="1" t="s">
        <v>2588</v>
      </c>
      <c r="C208" s="1" t="str">
        <f>B208&amp;" "&amp;F208</f>
        <v xml:space="preserve">Woodward </v>
      </c>
      <c r="D208" s="1" t="str">
        <f>Table5[[#This Row],[Column5]]&amp;" "&amp;Table5[[#This Row],[Column7]]&amp;" "</f>
        <v xml:space="preserve">Ms. Elizabeth </v>
      </c>
      <c r="E208" t="s">
        <v>4545</v>
      </c>
    </row>
    <row r="209" spans="1:5" x14ac:dyDescent="0.2">
      <c r="A209" s="1" t="s">
        <v>2166</v>
      </c>
      <c r="B209" s="1" t="s">
        <v>2589</v>
      </c>
      <c r="C209" s="1" t="str">
        <f>B209&amp;" "&amp;F209</f>
        <v xml:space="preserve">McElroy </v>
      </c>
      <c r="D209" s="1" t="str">
        <f>Table5[[#This Row],[Column5]]&amp;" "&amp;Table5[[#This Row],[Column7]]&amp;" "</f>
        <v xml:space="preserve">Ms. Grace </v>
      </c>
    </row>
    <row r="210" spans="1:5" x14ac:dyDescent="0.2">
      <c r="A210" s="1" t="s">
        <v>2165</v>
      </c>
      <c r="B210" s="1" t="s">
        <v>2590</v>
      </c>
      <c r="C210" s="1" t="str">
        <f>B210&amp;" "&amp;F210</f>
        <v xml:space="preserve">Lopez </v>
      </c>
      <c r="D210" s="1" t="str">
        <f>Table5[[#This Row],[Column5]]&amp;" "&amp;Table5[[#This Row],[Column7]]&amp;" "</f>
        <v xml:space="preserve">Mr. Jaime </v>
      </c>
    </row>
    <row r="211" spans="1:5" x14ac:dyDescent="0.2">
      <c r="A211" s="1" t="s">
        <v>2164</v>
      </c>
      <c r="B211" s="1" t="s">
        <v>2591</v>
      </c>
      <c r="C211" s="1" t="str">
        <f>B211&amp;" "&amp;F211</f>
        <v xml:space="preserve">Cardosi </v>
      </c>
      <c r="D211" s="1" t="str">
        <f>Table5[[#This Row],[Column5]]&amp;" "&amp;Table5[[#This Row],[Column7]]&amp;" "</f>
        <v xml:space="preserve">Ms. Calesse </v>
      </c>
    </row>
    <row r="212" spans="1:5" x14ac:dyDescent="0.2">
      <c r="A212" s="1" t="s">
        <v>2163</v>
      </c>
      <c r="B212" s="1" t="s">
        <v>2592</v>
      </c>
      <c r="C212" s="1" t="str">
        <f>B212&amp;" "&amp;F212</f>
        <v xml:space="preserve">Looney </v>
      </c>
      <c r="D212" s="1" t="str">
        <f>Table5[[#This Row],[Column5]]&amp;" "&amp;Table5[[#This Row],[Column7]]&amp;" "</f>
        <v xml:space="preserve">Ms. Kate </v>
      </c>
      <c r="E212" t="s">
        <v>4412</v>
      </c>
    </row>
    <row r="213" spans="1:5" x14ac:dyDescent="0.2">
      <c r="A213" s="1" t="s">
        <v>2162</v>
      </c>
      <c r="B213" s="1" t="s">
        <v>2593</v>
      </c>
      <c r="C213" s="1" t="str">
        <f>B213&amp;" "&amp;F213</f>
        <v xml:space="preserve">Zyryanov </v>
      </c>
      <c r="D213" s="1" t="str">
        <f>Table5[[#This Row],[Column5]]&amp;" "&amp;Table5[[#This Row],[Column7]]&amp;" "</f>
        <v xml:space="preserve">Mr. Sergey </v>
      </c>
    </row>
    <row r="214" spans="1:5" x14ac:dyDescent="0.2">
      <c r="A214" s="1" t="s">
        <v>2161</v>
      </c>
      <c r="B214" s="1" t="s">
        <v>2594</v>
      </c>
      <c r="C214" s="1" t="str">
        <f>B214&amp;" "&amp;F214</f>
        <v xml:space="preserve">Gavin </v>
      </c>
      <c r="D214" s="1" t="str">
        <f>Table5[[#This Row],[Column5]]&amp;" "&amp;Table5[[#This Row],[Column7]]&amp;" "</f>
        <v xml:space="preserve">Mr. Timothy </v>
      </c>
      <c r="E214" t="s">
        <v>4529</v>
      </c>
    </row>
    <row r="215" spans="1:5" x14ac:dyDescent="0.2">
      <c r="A215" s="1" t="s">
        <v>2160</v>
      </c>
      <c r="B215" s="1" t="s">
        <v>2595</v>
      </c>
      <c r="C215" s="1" t="str">
        <f>B215&amp;" "&amp;F215</f>
        <v xml:space="preserve">Littlefield </v>
      </c>
      <c r="D215" s="1" t="str">
        <f>Table5[[#This Row],[Column5]]&amp;" "&amp;Table5[[#This Row],[Column7]]&amp;" "</f>
        <v xml:space="preserve">Mr. Andrew </v>
      </c>
      <c r="E215" t="s">
        <v>4486</v>
      </c>
    </row>
    <row r="216" spans="1:5" x14ac:dyDescent="0.2">
      <c r="A216" s="1" t="s">
        <v>2159</v>
      </c>
      <c r="B216" s="1" t="s">
        <v>2596</v>
      </c>
      <c r="C216" s="1" t="str">
        <f>B216&amp;" "&amp;F216</f>
        <v xml:space="preserve">Shearer </v>
      </c>
      <c r="D216" s="1" t="str">
        <f>Table5[[#This Row],[Column5]]&amp;" "&amp;Table5[[#This Row],[Column7]]&amp;" "</f>
        <v xml:space="preserve">Mr. Matthew </v>
      </c>
      <c r="E216" t="s">
        <v>4357</v>
      </c>
    </row>
    <row r="217" spans="1:5" x14ac:dyDescent="0.2">
      <c r="A217" s="1" t="s">
        <v>2158</v>
      </c>
      <c r="B217" s="1" t="s">
        <v>2597</v>
      </c>
      <c r="C217" s="1" t="str">
        <f>B217&amp;" "&amp;F217</f>
        <v xml:space="preserve">Armstrong </v>
      </c>
      <c r="D217" s="1" t="str">
        <f>Table5[[#This Row],[Column5]]&amp;" "&amp;Table5[[#This Row],[Column7]]&amp;" "</f>
        <v xml:space="preserve">Ms. Jessica </v>
      </c>
    </row>
    <row r="218" spans="1:5" x14ac:dyDescent="0.2">
      <c r="A218" s="1" t="s">
        <v>2157</v>
      </c>
      <c r="B218" s="1" t="s">
        <v>2598</v>
      </c>
      <c r="C218" s="1" t="str">
        <f>B218&amp;" "&amp;F218</f>
        <v xml:space="preserve">Warriner </v>
      </c>
      <c r="D218" s="1" t="str">
        <f>Table5[[#This Row],[Column5]]&amp;" "&amp;Table5[[#This Row],[Column7]]&amp;" "</f>
        <v xml:space="preserve">Mr. Lawrence </v>
      </c>
    </row>
    <row r="219" spans="1:5" x14ac:dyDescent="0.2">
      <c r="A219" s="1" t="s">
        <v>2156</v>
      </c>
      <c r="B219" s="1" t="s">
        <v>2599</v>
      </c>
      <c r="C219" s="1" t="str">
        <f>B219&amp;" "&amp;F219</f>
        <v xml:space="preserve">White </v>
      </c>
      <c r="D219" s="1" t="str">
        <f>Table5[[#This Row],[Column5]]&amp;" "&amp;Table5[[#This Row],[Column7]]&amp;" "</f>
        <v xml:space="preserve">Mr. Alex </v>
      </c>
    </row>
    <row r="220" spans="1:5" x14ac:dyDescent="0.2">
      <c r="A220" s="1" t="s">
        <v>2155</v>
      </c>
      <c r="B220" s="1" t="s">
        <v>2600</v>
      </c>
      <c r="C220" s="1" t="str">
        <f>B220&amp;" "&amp;F220</f>
        <v xml:space="preserve">Cordaro </v>
      </c>
      <c r="D220" s="1" t="str">
        <f>Table5[[#This Row],[Column5]]&amp;" "&amp;Table5[[#This Row],[Column7]]&amp;" "</f>
        <v xml:space="preserve">Mr. Kevin </v>
      </c>
    </row>
    <row r="221" spans="1:5" x14ac:dyDescent="0.2">
      <c r="A221" s="1" t="s">
        <v>2154</v>
      </c>
      <c r="B221" s="1" t="s">
        <v>2601</v>
      </c>
      <c r="C221" s="1" t="str">
        <f>B221&amp;" "&amp;F221</f>
        <v xml:space="preserve">Hamilton </v>
      </c>
      <c r="D221" s="1" t="str">
        <f>Table5[[#This Row],[Column5]]&amp;" "&amp;Table5[[#This Row],[Column7]]&amp;" "</f>
        <v xml:space="preserve">Mr. Gavin </v>
      </c>
      <c r="E221" t="s">
        <v>4375</v>
      </c>
    </row>
    <row r="222" spans="1:5" x14ac:dyDescent="0.2">
      <c r="A222" s="1" t="s">
        <v>2153</v>
      </c>
      <c r="B222" s="1" t="s">
        <v>2467</v>
      </c>
      <c r="C222" s="1" t="str">
        <f>B222&amp;" "&amp;F222</f>
        <v xml:space="preserve">Meyer </v>
      </c>
      <c r="D222" s="1" t="str">
        <f>Table5[[#This Row],[Column5]]&amp;" "&amp;Table5[[#This Row],[Column7]]&amp;" "</f>
        <v xml:space="preserve">Mr. Rick </v>
      </c>
      <c r="E222" t="s">
        <v>4418</v>
      </c>
    </row>
    <row r="223" spans="1:5" x14ac:dyDescent="0.2">
      <c r="A223" s="1" t="s">
        <v>2152</v>
      </c>
      <c r="B223" s="1" t="s">
        <v>2602</v>
      </c>
      <c r="C223" s="1" t="str">
        <f>B223&amp;" "&amp;F223</f>
        <v xml:space="preserve">Duke </v>
      </c>
      <c r="D223" s="1" t="str">
        <f>Table5[[#This Row],[Column5]]&amp;" "&amp;Table5[[#This Row],[Column7]]&amp;" "</f>
        <v xml:space="preserve">Ms. Andrea </v>
      </c>
      <c r="E223" t="s">
        <v>4405</v>
      </c>
    </row>
    <row r="224" spans="1:5" x14ac:dyDescent="0.2">
      <c r="A224" s="1" t="s">
        <v>2151</v>
      </c>
      <c r="B224" s="1" t="s">
        <v>2603</v>
      </c>
      <c r="C224" s="1" t="str">
        <f>B224&amp;" "&amp;F224</f>
        <v xml:space="preserve">Malatesta </v>
      </c>
      <c r="D224" s="1" t="str">
        <f>Table5[[#This Row],[Column5]]&amp;" "&amp;Table5[[#This Row],[Column7]]&amp;" "</f>
        <v xml:space="preserve">Mr. Anthony </v>
      </c>
      <c r="E224" t="s">
        <v>4486</v>
      </c>
    </row>
    <row r="225" spans="1:5" x14ac:dyDescent="0.2">
      <c r="A225" s="1" t="s">
        <v>2150</v>
      </c>
      <c r="B225" s="1" t="s">
        <v>2604</v>
      </c>
      <c r="C225" s="1" t="str">
        <f>B225&amp;" "&amp;F225</f>
        <v xml:space="preserve">Hinrichsen </v>
      </c>
      <c r="D225" s="1" t="str">
        <f>Table5[[#This Row],[Column5]]&amp;" "&amp;Table5[[#This Row],[Column7]]&amp;" "</f>
        <v xml:space="preserve">Mr. Erik </v>
      </c>
    </row>
    <row r="226" spans="1:5" x14ac:dyDescent="0.2">
      <c r="A226" s="1" t="s">
        <v>2149</v>
      </c>
      <c r="B226" s="1" t="s">
        <v>2605</v>
      </c>
      <c r="C226" s="1" t="str">
        <f>B226&amp;" "&amp;F226</f>
        <v xml:space="preserve">Lucan </v>
      </c>
      <c r="D226" s="1" t="str">
        <f>Table5[[#This Row],[Column5]]&amp;" "&amp;Table5[[#This Row],[Column7]]&amp;" "</f>
        <v xml:space="preserve">Ms. Kiley </v>
      </c>
      <c r="E226" t="s">
        <v>4357</v>
      </c>
    </row>
    <row r="227" spans="1:5" x14ac:dyDescent="0.2">
      <c r="A227" s="1" t="s">
        <v>2148</v>
      </c>
      <c r="B227" s="1" t="s">
        <v>2606</v>
      </c>
      <c r="C227" s="1" t="str">
        <f>B227&amp;" "&amp;F227</f>
        <v xml:space="preserve">Koch </v>
      </c>
      <c r="D227" s="1" t="str">
        <f>Table5[[#This Row],[Column5]]&amp;" "&amp;Table5[[#This Row],[Column7]]&amp;" "</f>
        <v xml:space="preserve">Ms. Jennifer </v>
      </c>
    </row>
    <row r="228" spans="1:5" x14ac:dyDescent="0.2">
      <c r="A228" s="1" t="s">
        <v>2147</v>
      </c>
      <c r="B228" s="1" t="s">
        <v>2451</v>
      </c>
      <c r="C228" s="1" t="str">
        <f>B228&amp;" "&amp;F228</f>
        <v xml:space="preserve">Smith </v>
      </c>
      <c r="D228" s="1" t="str">
        <f>Table5[[#This Row],[Column5]]&amp;" "&amp;Table5[[#This Row],[Column7]]&amp;" "</f>
        <v xml:space="preserve">Mr. Chris </v>
      </c>
    </row>
    <row r="229" spans="1:5" x14ac:dyDescent="0.2">
      <c r="A229" s="1" t="s">
        <v>2146</v>
      </c>
      <c r="B229" s="1" t="s">
        <v>2607</v>
      </c>
      <c r="C229" s="1" t="str">
        <f>B229&amp;" "&amp;F229</f>
        <v xml:space="preserve">O'Connor </v>
      </c>
      <c r="D229" s="1" t="str">
        <f>Table5[[#This Row],[Column5]]&amp;" "&amp;Table5[[#This Row],[Column7]]&amp;" "</f>
        <v xml:space="preserve">Ms. Marian </v>
      </c>
      <c r="E229" t="s">
        <v>4375</v>
      </c>
    </row>
    <row r="230" spans="1:5" x14ac:dyDescent="0.2">
      <c r="A230" s="1" t="s">
        <v>2145</v>
      </c>
      <c r="B230" s="1" t="s">
        <v>2608</v>
      </c>
      <c r="C230" s="1" t="str">
        <f>B230&amp;" "&amp;F230</f>
        <v xml:space="preserve">Kampwerth </v>
      </c>
      <c r="D230" s="1" t="str">
        <f>Table5[[#This Row],[Column5]]&amp;" "&amp;Table5[[#This Row],[Column7]]&amp;" "</f>
        <v xml:space="preserve">Mr. Jeremy </v>
      </c>
    </row>
    <row r="231" spans="1:5" x14ac:dyDescent="0.2">
      <c r="A231" s="1" t="s">
        <v>2144</v>
      </c>
      <c r="B231" s="1" t="s">
        <v>2609</v>
      </c>
      <c r="C231" s="1" t="str">
        <f>B231&amp;" "&amp;F231</f>
        <v xml:space="preserve">Federoff </v>
      </c>
      <c r="D231" s="1" t="str">
        <f>Table5[[#This Row],[Column5]]&amp;" "&amp;Table5[[#This Row],[Column7]]&amp;" "</f>
        <v xml:space="preserve">Ms. Allison </v>
      </c>
      <c r="E231" t="s">
        <v>4545</v>
      </c>
    </row>
    <row r="232" spans="1:5" x14ac:dyDescent="0.2">
      <c r="A232" s="1" t="s">
        <v>2143</v>
      </c>
      <c r="B232" s="1" t="s">
        <v>2610</v>
      </c>
      <c r="C232" s="1" t="str">
        <f>B232&amp;" "&amp;F232</f>
        <v xml:space="preserve">Goya </v>
      </c>
      <c r="D232" s="1" t="str">
        <f>Table5[[#This Row],[Column5]]&amp;" "&amp;Table5[[#This Row],[Column7]]&amp;" "</f>
        <v xml:space="preserve">Ms. Elizabeth </v>
      </c>
    </row>
    <row r="233" spans="1:5" x14ac:dyDescent="0.2">
      <c r="A233" s="1" t="s">
        <v>2142</v>
      </c>
      <c r="B233" s="1" t="s">
        <v>2611</v>
      </c>
      <c r="C233" s="1" t="str">
        <f>B233&amp;" "&amp;F233</f>
        <v xml:space="preserve">Hodges </v>
      </c>
      <c r="D233" s="1" t="str">
        <f>Table5[[#This Row],[Column5]]&amp;" "&amp;Table5[[#This Row],[Column7]]&amp;" "</f>
        <v xml:space="preserve">Mr. Andrew </v>
      </c>
    </row>
    <row r="234" spans="1:5" x14ac:dyDescent="0.2">
      <c r="A234" s="1" t="s">
        <v>2141</v>
      </c>
      <c r="B234" s="1" t="s">
        <v>2612</v>
      </c>
      <c r="C234" s="1" t="str">
        <f>B234&amp;" "&amp;F234</f>
        <v xml:space="preserve">Erickson </v>
      </c>
      <c r="D234" s="1" t="str">
        <f>Table5[[#This Row],[Column5]]&amp;" "&amp;Table5[[#This Row],[Column7]]&amp;" "</f>
        <v xml:space="preserve">Mr. Anders </v>
      </c>
      <c r="E234" t="s">
        <v>4466</v>
      </c>
    </row>
    <row r="235" spans="1:5" x14ac:dyDescent="0.2">
      <c r="A235" s="1" t="s">
        <v>2140</v>
      </c>
      <c r="B235" s="1" t="s">
        <v>2613</v>
      </c>
      <c r="C235" s="1" t="str">
        <f>B235&amp;" "&amp;F235</f>
        <v xml:space="preserve">Welleck </v>
      </c>
      <c r="D235" s="1" t="str">
        <f>Table5[[#This Row],[Column5]]&amp;" "&amp;Table5[[#This Row],[Column7]]&amp;" "</f>
        <v xml:space="preserve">Mr. Sean </v>
      </c>
    </row>
    <row r="236" spans="1:5" x14ac:dyDescent="0.2">
      <c r="A236" s="1" t="s">
        <v>2139</v>
      </c>
      <c r="B236" s="1" t="s">
        <v>2614</v>
      </c>
      <c r="C236" s="1" t="str">
        <f>B236&amp;" "&amp;F236</f>
        <v xml:space="preserve">Polen </v>
      </c>
      <c r="D236" s="1" t="str">
        <f>Table5[[#This Row],[Column5]]&amp;" "&amp;Table5[[#This Row],[Column7]]&amp;" "</f>
        <v xml:space="preserve">Mr. Brian </v>
      </c>
      <c r="E236" t="s">
        <v>4375</v>
      </c>
    </row>
    <row r="237" spans="1:5" x14ac:dyDescent="0.2">
      <c r="A237" s="1" t="s">
        <v>2138</v>
      </c>
      <c r="B237" s="1" t="s">
        <v>2518</v>
      </c>
      <c r="C237" s="1" t="str">
        <f>B237&amp;" "&amp;F237</f>
        <v xml:space="preserve">Lynch </v>
      </c>
      <c r="D237" s="1" t="str">
        <f>Table5[[#This Row],[Column5]]&amp;" "&amp;Table5[[#This Row],[Column7]]&amp;" "</f>
        <v xml:space="preserve">Mr. Jeremy </v>
      </c>
    </row>
    <row r="238" spans="1:5" x14ac:dyDescent="0.2">
      <c r="A238" s="1" t="s">
        <v>2137</v>
      </c>
      <c r="B238" s="1" t="s">
        <v>2615</v>
      </c>
      <c r="C238" s="1" t="str">
        <f>B238&amp;" "&amp;F238</f>
        <v xml:space="preserve">Hufstader </v>
      </c>
      <c r="D238" s="1" t="str">
        <f>Table5[[#This Row],[Column5]]&amp;" "&amp;Table5[[#This Row],[Column7]]&amp;" "</f>
        <v xml:space="preserve">Ms. Susannah </v>
      </c>
    </row>
    <row r="239" spans="1:5" x14ac:dyDescent="0.2">
      <c r="A239" s="1" t="s">
        <v>2136</v>
      </c>
      <c r="B239" s="1" t="s">
        <v>2616</v>
      </c>
      <c r="C239" s="1" t="str">
        <f>B239&amp;" "&amp;F239</f>
        <v xml:space="preserve">Doak </v>
      </c>
      <c r="D239" s="1" t="str">
        <f>Table5[[#This Row],[Column5]]&amp;" "&amp;Table5[[#This Row],[Column7]]&amp;" "</f>
        <v xml:space="preserve">Mr. Randy </v>
      </c>
    </row>
    <row r="240" spans="1:5" x14ac:dyDescent="0.2">
      <c r="A240" s="1" t="s">
        <v>2135</v>
      </c>
      <c r="B240" s="1" t="s">
        <v>2617</v>
      </c>
      <c r="C240" s="1" t="str">
        <f>B240&amp;" "&amp;F240</f>
        <v xml:space="preserve">Noya </v>
      </c>
      <c r="D240" s="1" t="str">
        <f>Table5[[#This Row],[Column5]]&amp;" "&amp;Table5[[#This Row],[Column7]]&amp;" "</f>
        <v xml:space="preserve">Mr. Leslie </v>
      </c>
    </row>
    <row r="241" spans="1:5" x14ac:dyDescent="0.2">
      <c r="A241" s="1" t="s">
        <v>2134</v>
      </c>
      <c r="B241" s="1" t="s">
        <v>2618</v>
      </c>
      <c r="C241" s="1" t="str">
        <f>B241&amp;" "&amp;F241</f>
        <v xml:space="preserve">Heninger </v>
      </c>
      <c r="D241" s="1" t="str">
        <f>Table5[[#This Row],[Column5]]&amp;" "&amp;Table5[[#This Row],[Column7]]&amp;" "</f>
        <v xml:space="preserve">Ms. Brittany </v>
      </c>
      <c r="E241" t="s">
        <v>4401</v>
      </c>
    </row>
    <row r="242" spans="1:5" x14ac:dyDescent="0.2">
      <c r="A242" s="1" t="s">
        <v>2133</v>
      </c>
      <c r="B242" s="1" t="s">
        <v>2619</v>
      </c>
      <c r="C242" s="1" t="str">
        <f>B242&amp;" "&amp;F242</f>
        <v xml:space="preserve">Richardson </v>
      </c>
      <c r="D242" s="1" t="str">
        <f>Table5[[#This Row],[Column5]]&amp;" "&amp;Table5[[#This Row],[Column7]]&amp;" "</f>
        <v xml:space="preserve">Ms. Cassie </v>
      </c>
      <c r="E242" t="s">
        <v>4395</v>
      </c>
    </row>
    <row r="243" spans="1:5" x14ac:dyDescent="0.2">
      <c r="A243" s="1" t="s">
        <v>2132</v>
      </c>
      <c r="B243" s="1" t="s">
        <v>2620</v>
      </c>
      <c r="C243" s="1" t="str">
        <f>B243&amp;" "&amp;F243</f>
        <v xml:space="preserve">Deucher </v>
      </c>
      <c r="D243" s="1" t="str">
        <f>Table5[[#This Row],[Column5]]&amp;" "&amp;Table5[[#This Row],[Column7]]&amp;" "</f>
        <v xml:space="preserve">Mr. Peter </v>
      </c>
      <c r="E243" t="s">
        <v>4410</v>
      </c>
    </row>
    <row r="244" spans="1:5" x14ac:dyDescent="0.2">
      <c r="A244" s="1" t="s">
        <v>2130</v>
      </c>
      <c r="B244" s="1" t="s">
        <v>2621</v>
      </c>
      <c r="C244" s="1" t="str">
        <f>B244&amp;" "&amp;F244</f>
        <v xml:space="preserve">Wilson </v>
      </c>
      <c r="D244" s="1" t="str">
        <f>Table5[[#This Row],[Column5]]&amp;" "&amp;Table5[[#This Row],[Column7]]&amp;" "</f>
        <v xml:space="preserve">Mr. Douglas </v>
      </c>
    </row>
    <row r="245" spans="1:5" x14ac:dyDescent="0.2">
      <c r="A245" s="1" t="s">
        <v>2129</v>
      </c>
      <c r="B245" s="1" t="s">
        <v>2622</v>
      </c>
      <c r="C245" s="1" t="str">
        <f>B245&amp;" "&amp;F245</f>
        <v xml:space="preserve">Hall </v>
      </c>
      <c r="D245" s="1" t="str">
        <f>Table5[[#This Row],[Column5]]&amp;" "&amp;Table5[[#This Row],[Column7]]&amp;" "</f>
        <v xml:space="preserve">Mr. Dan </v>
      </c>
    </row>
    <row r="246" spans="1:5" x14ac:dyDescent="0.2">
      <c r="A246" s="1" t="s">
        <v>2128</v>
      </c>
      <c r="B246" s="1" t="s">
        <v>2623</v>
      </c>
      <c r="C246" s="1" t="str">
        <f>B246&amp;" "&amp;F246</f>
        <v xml:space="preserve">Reed </v>
      </c>
      <c r="D246" s="1" t="str">
        <f>Table5[[#This Row],[Column5]]&amp;" "&amp;Table5[[#This Row],[Column7]]&amp;" "</f>
        <v xml:space="preserve">Mr. Dan </v>
      </c>
      <c r="E246" t="s">
        <v>4375</v>
      </c>
    </row>
    <row r="247" spans="1:5" x14ac:dyDescent="0.2">
      <c r="A247" s="1" t="s">
        <v>2127</v>
      </c>
      <c r="B247" s="1" t="s">
        <v>2624</v>
      </c>
      <c r="C247" s="1" t="str">
        <f>B247&amp;" "&amp;F247</f>
        <v xml:space="preserve">Frome </v>
      </c>
      <c r="D247" s="1" t="str">
        <f>Table5[[#This Row],[Column5]]&amp;" "&amp;Table5[[#This Row],[Column7]]&amp;" "</f>
        <v xml:space="preserve">Mr. Eric </v>
      </c>
      <c r="E247" t="s">
        <v>4401</v>
      </c>
    </row>
    <row r="248" spans="1:5" x14ac:dyDescent="0.2">
      <c r="A248" s="1" t="s">
        <v>2126</v>
      </c>
      <c r="B248" s="1" t="s">
        <v>2625</v>
      </c>
      <c r="C248" s="1" t="str">
        <f>B248&amp;" "&amp;F248</f>
        <v xml:space="preserve">Creasy </v>
      </c>
      <c r="D248" s="1" t="str">
        <f>Table5[[#This Row],[Column5]]&amp;" "&amp;Table5[[#This Row],[Column7]]&amp;" "</f>
        <v xml:space="preserve">Mr. Les </v>
      </c>
      <c r="E248" t="s">
        <v>4466</v>
      </c>
    </row>
    <row r="249" spans="1:5" x14ac:dyDescent="0.2">
      <c r="A249" s="1" t="s">
        <v>2125</v>
      </c>
      <c r="B249" s="1" t="s">
        <v>2626</v>
      </c>
      <c r="C249" s="1" t="str">
        <f>B249&amp;" "&amp;F249</f>
        <v xml:space="preserve">Latimer </v>
      </c>
      <c r="D249" s="1" t="str">
        <f>Table5[[#This Row],[Column5]]&amp;" "&amp;Table5[[#This Row],[Column7]]&amp;" "</f>
        <v xml:space="preserve">Ms. Stephanie </v>
      </c>
    </row>
    <row r="250" spans="1:5" x14ac:dyDescent="0.2">
      <c r="A250" s="1" t="s">
        <v>2124</v>
      </c>
      <c r="B250" s="1" t="s">
        <v>2627</v>
      </c>
      <c r="C250" s="1" t="str">
        <f>B250&amp;" "&amp;F250</f>
        <v xml:space="preserve">Wei </v>
      </c>
      <c r="D250" s="1" t="str">
        <f>Table5[[#This Row],[Column5]]&amp;" "&amp;Table5[[#This Row],[Column7]]&amp;" "</f>
        <v xml:space="preserve">Ms. Melissa </v>
      </c>
      <c r="E250" t="s">
        <v>4568</v>
      </c>
    </row>
    <row r="251" spans="1:5" x14ac:dyDescent="0.2">
      <c r="A251" s="1" t="s">
        <v>2123</v>
      </c>
      <c r="B251" s="1" t="s">
        <v>2628</v>
      </c>
      <c r="C251" s="1" t="str">
        <f>B251&amp;" "&amp;F251</f>
        <v xml:space="preserve">Hayes </v>
      </c>
      <c r="D251" s="1" t="str">
        <f>Table5[[#This Row],[Column5]]&amp;" "&amp;Table5[[#This Row],[Column7]]&amp;" "</f>
        <v xml:space="preserve">Ms. Ashley </v>
      </c>
    </row>
    <row r="252" spans="1:5" x14ac:dyDescent="0.2">
      <c r="A252" s="1" t="s">
        <v>2122</v>
      </c>
      <c r="B252" s="1" t="s">
        <v>2629</v>
      </c>
      <c r="C252" s="1" t="str">
        <f>B252&amp;" "&amp;F252</f>
        <v xml:space="preserve">Velardo </v>
      </c>
      <c r="D252" s="1" t="str">
        <f>Table5[[#This Row],[Column5]]&amp;" "&amp;Table5[[#This Row],[Column7]]&amp;" "</f>
        <v xml:space="preserve">Ms. Stephanie </v>
      </c>
      <c r="E252" t="s">
        <v>4375</v>
      </c>
    </row>
    <row r="253" spans="1:5" x14ac:dyDescent="0.2">
      <c r="A253" s="1" t="s">
        <v>2121</v>
      </c>
      <c r="B253" s="1" t="s">
        <v>2630</v>
      </c>
      <c r="C253" s="1" t="str">
        <f>B253&amp;" "&amp;F253</f>
        <v xml:space="preserve">Kastes </v>
      </c>
      <c r="D253" s="1" t="str">
        <f>Table5[[#This Row],[Column5]]&amp;" "&amp;Table5[[#This Row],[Column7]]&amp;" "</f>
        <v xml:space="preserve">Ms. Kylie </v>
      </c>
    </row>
    <row r="254" spans="1:5" x14ac:dyDescent="0.2">
      <c r="A254" s="1" t="s">
        <v>2120</v>
      </c>
      <c r="B254" s="1" t="s">
        <v>2631</v>
      </c>
      <c r="C254" s="1" t="str">
        <f>B254&amp;" "&amp;F254</f>
        <v xml:space="preserve">Escorcia </v>
      </c>
      <c r="D254" s="1" t="str">
        <f>Table5[[#This Row],[Column5]]&amp;" "&amp;Table5[[#This Row],[Column7]]&amp;" "</f>
        <v xml:space="preserve">Ms. Kelly </v>
      </c>
    </row>
    <row r="255" spans="1:5" x14ac:dyDescent="0.2">
      <c r="A255" s="1" t="s">
        <v>2119</v>
      </c>
      <c r="B255" s="1" t="s">
        <v>2632</v>
      </c>
      <c r="C255" s="1" t="str">
        <f>B255&amp;" "&amp;F255</f>
        <v xml:space="preserve">Larscheid </v>
      </c>
      <c r="D255" s="1" t="str">
        <f>Table5[[#This Row],[Column5]]&amp;" "&amp;Table5[[#This Row],[Column7]]&amp;" "</f>
        <v xml:space="preserve">Ms. Carrie </v>
      </c>
    </row>
    <row r="256" spans="1:5" x14ac:dyDescent="0.2">
      <c r="A256" s="1" t="s">
        <v>2118</v>
      </c>
      <c r="B256" s="1" t="s">
        <v>2633</v>
      </c>
      <c r="C256" s="1" t="str">
        <f>B256&amp;" "&amp;F256</f>
        <v xml:space="preserve">O'Bannon </v>
      </c>
      <c r="D256" s="1" t="str">
        <f>Table5[[#This Row],[Column5]]&amp;" "&amp;Table5[[#This Row],[Column7]]&amp;" "</f>
        <v xml:space="preserve">Mr. Alex </v>
      </c>
    </row>
    <row r="257" spans="1:5" x14ac:dyDescent="0.2">
      <c r="A257" s="1" t="s">
        <v>2117</v>
      </c>
      <c r="B257" s="1" t="s">
        <v>2634</v>
      </c>
      <c r="C257" s="1" t="str">
        <f>B257&amp;" "&amp;F257</f>
        <v xml:space="preserve">Ridgway </v>
      </c>
      <c r="D257" s="1" t="str">
        <f>Table5[[#This Row],[Column5]]&amp;" "&amp;Table5[[#This Row],[Column7]]&amp;" "</f>
        <v xml:space="preserve">Mr. Zach </v>
      </c>
      <c r="E257" t="s">
        <v>4486</v>
      </c>
    </row>
    <row r="258" spans="1:5" x14ac:dyDescent="0.2">
      <c r="A258" s="1" t="s">
        <v>2116</v>
      </c>
      <c r="B258" s="1" t="s">
        <v>2635</v>
      </c>
      <c r="C258" s="1" t="str">
        <f>B258&amp;" "&amp;F258</f>
        <v xml:space="preserve">Black </v>
      </c>
      <c r="D258" s="1" t="str">
        <f>Table5[[#This Row],[Column5]]&amp;" "&amp;Table5[[#This Row],[Column7]]&amp;" "</f>
        <v xml:space="preserve">Mr. Alan </v>
      </c>
    </row>
    <row r="259" spans="1:5" x14ac:dyDescent="0.2">
      <c r="A259" s="1" t="s">
        <v>2115</v>
      </c>
      <c r="B259" s="1" t="s">
        <v>2636</v>
      </c>
      <c r="C259" s="1" t="str">
        <f>B259&amp;" "&amp;F259</f>
        <v xml:space="preserve">Canton </v>
      </c>
      <c r="D259" s="1" t="str">
        <f>Table5[[#This Row],[Column5]]&amp;" "&amp;Table5[[#This Row],[Column7]]&amp;" "</f>
        <v xml:space="preserve">Mr. Nate </v>
      </c>
    </row>
    <row r="260" spans="1:5" x14ac:dyDescent="0.2">
      <c r="A260" s="1" t="s">
        <v>2114</v>
      </c>
      <c r="B260" s="1" t="s">
        <v>2637</v>
      </c>
      <c r="C260" s="1" t="str">
        <f>B260&amp;" "&amp;F260</f>
        <v xml:space="preserve">Fine </v>
      </c>
      <c r="D260" s="1" t="str">
        <f>Table5[[#This Row],[Column5]]&amp;" "&amp;Table5[[#This Row],[Column7]]&amp;" "</f>
        <v xml:space="preserve">Mr. Jesse </v>
      </c>
      <c r="E260" t="s">
        <v>4573</v>
      </c>
    </row>
    <row r="261" spans="1:5" x14ac:dyDescent="0.2">
      <c r="A261" s="1" t="s">
        <v>2113</v>
      </c>
      <c r="B261" s="1" t="s">
        <v>2638</v>
      </c>
      <c r="C261" s="1" t="str">
        <f>B261&amp;" "&amp;F261</f>
        <v xml:space="preserve">Bui </v>
      </c>
      <c r="D261" s="1" t="str">
        <f>Table5[[#This Row],[Column5]]&amp;" "&amp;Table5[[#This Row],[Column7]]&amp;" "</f>
        <v xml:space="preserve">Mr. Jason </v>
      </c>
    </row>
    <row r="262" spans="1:5" x14ac:dyDescent="0.2">
      <c r="A262" s="1" t="s">
        <v>2112</v>
      </c>
      <c r="B262" s="1" t="s">
        <v>2639</v>
      </c>
      <c r="C262" s="1" t="str">
        <f>B262&amp;" "&amp;F262</f>
        <v xml:space="preserve">Riepma </v>
      </c>
      <c r="D262" s="1" t="str">
        <f>Table5[[#This Row],[Column5]]&amp;" "&amp;Table5[[#This Row],[Column7]]&amp;" "</f>
        <v xml:space="preserve">Ms. Megan </v>
      </c>
      <c r="E262" t="s">
        <v>4378</v>
      </c>
    </row>
    <row r="263" spans="1:5" x14ac:dyDescent="0.2">
      <c r="A263" s="1" t="s">
        <v>2111</v>
      </c>
      <c r="B263" s="1" t="s">
        <v>2640</v>
      </c>
      <c r="C263" s="1" t="str">
        <f>B263&amp;" "&amp;F263</f>
        <v xml:space="preserve">Inman </v>
      </c>
      <c r="D263" s="1" t="str">
        <f>Table5[[#This Row],[Column5]]&amp;" "&amp;Table5[[#This Row],[Column7]]&amp;" "</f>
        <v xml:space="preserve">Mr. Luke </v>
      </c>
      <c r="E263" t="s">
        <v>4403</v>
      </c>
    </row>
    <row r="264" spans="1:5" x14ac:dyDescent="0.2">
      <c r="A264" s="1" t="s">
        <v>2110</v>
      </c>
      <c r="B264" s="1" t="s">
        <v>2641</v>
      </c>
      <c r="C264" s="1" t="str">
        <f>B264&amp;" "&amp;F264</f>
        <v xml:space="preserve">Kruzel </v>
      </c>
      <c r="D264" s="1" t="str">
        <f>Table5[[#This Row],[Column5]]&amp;" "&amp;Table5[[#This Row],[Column7]]&amp;" "</f>
        <v xml:space="preserve">Ms. Jacy </v>
      </c>
      <c r="E264" t="s">
        <v>4357</v>
      </c>
    </row>
    <row r="265" spans="1:5" x14ac:dyDescent="0.2">
      <c r="A265" s="1" t="s">
        <v>2109</v>
      </c>
      <c r="B265" s="1" t="s">
        <v>2642</v>
      </c>
      <c r="C265" s="1" t="str">
        <f>B265&amp;" "&amp;F265</f>
        <v xml:space="preserve">Lindsay </v>
      </c>
      <c r="D265" s="1" t="str">
        <f>Table5[[#This Row],[Column5]]&amp;" "&amp;Table5[[#This Row],[Column7]]&amp;" "</f>
        <v xml:space="preserve">Mr. Simon </v>
      </c>
      <c r="E265" t="s">
        <v>4573</v>
      </c>
    </row>
    <row r="266" spans="1:5" x14ac:dyDescent="0.2">
      <c r="A266" s="1" t="s">
        <v>2108</v>
      </c>
      <c r="B266" s="1" t="s">
        <v>2643</v>
      </c>
      <c r="C266" s="1" t="str">
        <f>B266&amp;" "&amp;F266</f>
        <v xml:space="preserve">Land </v>
      </c>
      <c r="D266" s="1" t="str">
        <f>Table5[[#This Row],[Column5]]&amp;" "&amp;Table5[[#This Row],[Column7]]&amp;" "</f>
        <v xml:space="preserve">Ms. Ainsley </v>
      </c>
      <c r="E266" t="s">
        <v>4542</v>
      </c>
    </row>
    <row r="267" spans="1:5" x14ac:dyDescent="0.2">
      <c r="A267" s="1" t="s">
        <v>2107</v>
      </c>
      <c r="B267" s="1" t="s">
        <v>2644</v>
      </c>
      <c r="C267" s="1" t="str">
        <f>B267&amp;" "&amp;F267</f>
        <v xml:space="preserve">Brecher </v>
      </c>
      <c r="D267" s="1" t="str">
        <f>Table5[[#This Row],[Column5]]&amp;" "&amp;Table5[[#This Row],[Column7]]&amp;" "</f>
        <v xml:space="preserve">Ms. Erica </v>
      </c>
      <c r="E267" t="s">
        <v>4378</v>
      </c>
    </row>
    <row r="268" spans="1:5" x14ac:dyDescent="0.2">
      <c r="A268" s="1" t="s">
        <v>2106</v>
      </c>
      <c r="B268" s="1" t="s">
        <v>2645</v>
      </c>
      <c r="C268" s="1" t="str">
        <f>B268&amp;" "&amp;F268</f>
        <v xml:space="preserve">Debolt </v>
      </c>
      <c r="D268" s="1" t="str">
        <f>Table5[[#This Row],[Column5]]&amp;" "&amp;Table5[[#This Row],[Column7]]&amp;" "</f>
        <v xml:space="preserve">Mr. Erik </v>
      </c>
    </row>
    <row r="269" spans="1:5" x14ac:dyDescent="0.2">
      <c r="A269" s="1" t="s">
        <v>2105</v>
      </c>
      <c r="B269" s="1" t="s">
        <v>2646</v>
      </c>
      <c r="C269" s="1" t="str">
        <f>B269&amp;" "&amp;F269</f>
        <v xml:space="preserve">Oswalt </v>
      </c>
      <c r="D269" s="1" t="str">
        <f>Table5[[#This Row],[Column5]]&amp;" "&amp;Table5[[#This Row],[Column7]]&amp;" "</f>
        <v xml:space="preserve">Ms. Erin </v>
      </c>
      <c r="E269" t="s">
        <v>4427</v>
      </c>
    </row>
    <row r="270" spans="1:5" x14ac:dyDescent="0.2">
      <c r="A270" s="1" t="s">
        <v>2104</v>
      </c>
      <c r="B270" s="1" t="s">
        <v>2573</v>
      </c>
      <c r="C270" s="1" t="str">
        <f>B270&amp;" "&amp;F270</f>
        <v xml:space="preserve">Boyd </v>
      </c>
      <c r="D270" s="1" t="str">
        <f>Table5[[#This Row],[Column5]]&amp;" "&amp;Table5[[#This Row],[Column7]]&amp;" "</f>
        <v xml:space="preserve">Ms. Adrienne </v>
      </c>
    </row>
    <row r="271" spans="1:5" x14ac:dyDescent="0.2">
      <c r="A271" s="1" t="s">
        <v>2103</v>
      </c>
      <c r="B271" s="1" t="s">
        <v>2647</v>
      </c>
      <c r="C271" s="1" t="str">
        <f>B271&amp;" "&amp;F271</f>
        <v xml:space="preserve">Bulewich </v>
      </c>
      <c r="D271" s="1" t="str">
        <f>Table5[[#This Row],[Column5]]&amp;" "&amp;Table5[[#This Row],[Column7]]&amp;" "</f>
        <v xml:space="preserve">Mr. Adam </v>
      </c>
    </row>
    <row r="272" spans="1:5" x14ac:dyDescent="0.2">
      <c r="A272" s="1" t="s">
        <v>2102</v>
      </c>
      <c r="B272" s="1" t="s">
        <v>2648</v>
      </c>
      <c r="C272" s="1" t="str">
        <f>B272&amp;" "&amp;F272</f>
        <v xml:space="preserve">Fukuda </v>
      </c>
      <c r="D272" s="1" t="str">
        <f>Table5[[#This Row],[Column5]]&amp;" "&amp;Table5[[#This Row],[Column7]]&amp;" "</f>
        <v xml:space="preserve">Mr. Yutaka </v>
      </c>
    </row>
    <row r="273" spans="1:5" x14ac:dyDescent="0.2">
      <c r="A273" s="1" t="s">
        <v>2101</v>
      </c>
      <c r="B273" s="1" t="s">
        <v>2649</v>
      </c>
      <c r="C273" s="1" t="str">
        <f>B273&amp;" "&amp;F273</f>
        <v xml:space="preserve">Phillips </v>
      </c>
      <c r="D273" s="1" t="str">
        <f>Table5[[#This Row],[Column5]]&amp;" "&amp;Table5[[#This Row],[Column7]]&amp;" "</f>
        <v xml:space="preserve">Mr. Tyler </v>
      </c>
      <c r="E273" t="s">
        <v>4403</v>
      </c>
    </row>
    <row r="274" spans="1:5" x14ac:dyDescent="0.2">
      <c r="A274" s="1" t="s">
        <v>2100</v>
      </c>
      <c r="B274" s="1" t="s">
        <v>2650</v>
      </c>
      <c r="C274" s="1" t="str">
        <f>B274&amp;" "&amp;F274</f>
        <v xml:space="preserve">Maddison </v>
      </c>
      <c r="D274" s="1" t="str">
        <f>Table5[[#This Row],[Column5]]&amp;" "&amp;Table5[[#This Row],[Column7]]&amp;" "</f>
        <v xml:space="preserve">Mr. Stephen </v>
      </c>
    </row>
    <row r="275" spans="1:5" x14ac:dyDescent="0.2">
      <c r="A275" s="1" t="s">
        <v>2099</v>
      </c>
      <c r="B275" s="1" t="s">
        <v>2651</v>
      </c>
      <c r="C275" s="1" t="str">
        <f>B275&amp;" "&amp;F275</f>
        <v xml:space="preserve">Lockwood </v>
      </c>
      <c r="D275" s="1" t="str">
        <f>Table5[[#This Row],[Column5]]&amp;" "&amp;Table5[[#This Row],[Column7]]&amp;" "</f>
        <v xml:space="preserve">Mr. Andrew </v>
      </c>
      <c r="E275" t="s">
        <v>4362</v>
      </c>
    </row>
    <row r="276" spans="1:5" x14ac:dyDescent="0.2">
      <c r="A276" s="1" t="s">
        <v>2098</v>
      </c>
      <c r="B276" s="1" t="s">
        <v>2652</v>
      </c>
      <c r="C276" s="1" t="str">
        <f>B276&amp;" "&amp;F276</f>
        <v xml:space="preserve">Defilippi </v>
      </c>
      <c r="D276" s="1" t="str">
        <f>Table5[[#This Row],[Column5]]&amp;" "&amp;Table5[[#This Row],[Column7]]&amp;" "</f>
        <v xml:space="preserve">Mr. James </v>
      </c>
    </row>
    <row r="277" spans="1:5" x14ac:dyDescent="0.2">
      <c r="A277" s="1" t="s">
        <v>2097</v>
      </c>
      <c r="B277" s="1" t="s">
        <v>2653</v>
      </c>
      <c r="C277" s="1" t="str">
        <f>B277&amp;" "&amp;F277</f>
        <v xml:space="preserve">Jackson </v>
      </c>
      <c r="D277" s="1" t="str">
        <f>Table5[[#This Row],[Column5]]&amp;" "&amp;Table5[[#This Row],[Column7]]&amp;" "</f>
        <v xml:space="preserve">Mr. Shawn </v>
      </c>
      <c r="E277" t="s">
        <v>4464</v>
      </c>
    </row>
    <row r="278" spans="1:5" x14ac:dyDescent="0.2">
      <c r="A278" s="1" t="s">
        <v>2096</v>
      </c>
      <c r="B278" s="1" t="s">
        <v>2654</v>
      </c>
      <c r="C278" s="1" t="str">
        <f>B278&amp;" "&amp;F278</f>
        <v xml:space="preserve">Ozahowski </v>
      </c>
      <c r="D278" s="1" t="str">
        <f>Table5[[#This Row],[Column5]]&amp;" "&amp;Table5[[#This Row],[Column7]]&amp;" "</f>
        <v xml:space="preserve">Mr. Matt </v>
      </c>
    </row>
    <row r="279" spans="1:5" x14ac:dyDescent="0.2">
      <c r="A279" s="1" t="s">
        <v>2095</v>
      </c>
      <c r="B279" s="1" t="s">
        <v>2655</v>
      </c>
      <c r="C279" s="1" t="str">
        <f>B279&amp;" "&amp;F279</f>
        <v xml:space="preserve">Guthals </v>
      </c>
      <c r="D279" s="1" t="str">
        <f>Table5[[#This Row],[Column5]]&amp;" "&amp;Table5[[#This Row],[Column7]]&amp;" "</f>
        <v xml:space="preserve">Mr. Nathaniel </v>
      </c>
    </row>
    <row r="280" spans="1:5" x14ac:dyDescent="0.2">
      <c r="A280" s="1" t="s">
        <v>2094</v>
      </c>
      <c r="B280" s="1" t="s">
        <v>2656</v>
      </c>
      <c r="C280" s="1" t="str">
        <f>B280&amp;" "&amp;F280</f>
        <v xml:space="preserve">Yates </v>
      </c>
      <c r="D280" s="1" t="str">
        <f>Table5[[#This Row],[Column5]]&amp;" "&amp;Table5[[#This Row],[Column7]]&amp;" "</f>
        <v xml:space="preserve">Mr. Kevin </v>
      </c>
      <c r="E280" t="s">
        <v>4398</v>
      </c>
    </row>
    <row r="281" spans="1:5" x14ac:dyDescent="0.2">
      <c r="A281" s="1" t="s">
        <v>2093</v>
      </c>
      <c r="B281" s="1" t="s">
        <v>2564</v>
      </c>
      <c r="C281" s="1" t="str">
        <f>B281&amp;" "&amp;F281</f>
        <v xml:space="preserve">Samuelson </v>
      </c>
      <c r="D281" s="1" t="str">
        <f>Table5[[#This Row],[Column5]]&amp;" "&amp;Table5[[#This Row],[Column7]]&amp;" "</f>
        <v xml:space="preserve">Ms. Joan </v>
      </c>
    </row>
    <row r="282" spans="1:5" x14ac:dyDescent="0.2">
      <c r="A282" s="1" t="s">
        <v>2092</v>
      </c>
      <c r="B282" s="1" t="s">
        <v>2657</v>
      </c>
      <c r="C282" s="1" t="str">
        <f>B282&amp;" "&amp;F282</f>
        <v xml:space="preserve">Lemos </v>
      </c>
      <c r="D282" s="1" t="str">
        <f>Table5[[#This Row],[Column5]]&amp;" "&amp;Table5[[#This Row],[Column7]]&amp;" "</f>
        <v xml:space="preserve">Mr. Christopher </v>
      </c>
      <c r="E282" t="s">
        <v>4437</v>
      </c>
    </row>
    <row r="283" spans="1:5" x14ac:dyDescent="0.2">
      <c r="A283" s="1" t="s">
        <v>2091</v>
      </c>
      <c r="B283" s="1" t="s">
        <v>2658</v>
      </c>
      <c r="C283" s="1" t="str">
        <f>B283&amp;" "&amp;F283</f>
        <v xml:space="preserve">Seynders </v>
      </c>
      <c r="D283" s="1" t="str">
        <f>Table5[[#This Row],[Column5]]&amp;" "&amp;Table5[[#This Row],[Column7]]&amp;" "</f>
        <v xml:space="preserve">Ms. Kacy </v>
      </c>
      <c r="E283" t="s">
        <v>4401</v>
      </c>
    </row>
    <row r="284" spans="1:5" x14ac:dyDescent="0.2">
      <c r="A284" s="1" t="s">
        <v>2090</v>
      </c>
      <c r="B284" s="1" t="s">
        <v>2480</v>
      </c>
      <c r="C284" s="1" t="str">
        <f>B284&amp;" "&amp;F284</f>
        <v xml:space="preserve">Saunders </v>
      </c>
      <c r="D284" s="1" t="str">
        <f>Table5[[#This Row],[Column5]]&amp;" "&amp;Table5[[#This Row],[Column7]]&amp;" "</f>
        <v xml:space="preserve">Mr. Benjamin </v>
      </c>
      <c r="E284" t="s">
        <v>4405</v>
      </c>
    </row>
    <row r="285" spans="1:5" x14ac:dyDescent="0.2">
      <c r="A285" s="1" t="s">
        <v>2089</v>
      </c>
      <c r="B285" s="1" t="s">
        <v>2659</v>
      </c>
      <c r="C285" s="1" t="str">
        <f>B285&amp;" "&amp;F285</f>
        <v xml:space="preserve">Walker </v>
      </c>
      <c r="D285" s="1" t="str">
        <f>Table5[[#This Row],[Column5]]&amp;" "&amp;Table5[[#This Row],[Column7]]&amp;" "</f>
        <v xml:space="preserve">Mr. Xaviour </v>
      </c>
      <c r="E285" t="s">
        <v>4395</v>
      </c>
    </row>
    <row r="286" spans="1:5" x14ac:dyDescent="0.2">
      <c r="A286" s="1" t="s">
        <v>2088</v>
      </c>
      <c r="B286" s="1" t="s">
        <v>2660</v>
      </c>
      <c r="C286" s="1" t="str">
        <f>B286&amp;" "&amp;F286</f>
        <v xml:space="preserve">Lam </v>
      </c>
      <c r="D286" s="1" t="str">
        <f>Table5[[#This Row],[Column5]]&amp;" "&amp;Table5[[#This Row],[Column7]]&amp;" "</f>
        <v xml:space="preserve">Mr. Michael </v>
      </c>
      <c r="E286" t="s">
        <v>4425</v>
      </c>
    </row>
    <row r="287" spans="1:5" x14ac:dyDescent="0.2">
      <c r="A287" s="1" t="s">
        <v>2087</v>
      </c>
      <c r="B287" s="1" t="s">
        <v>2661</v>
      </c>
      <c r="C287" s="1" t="str">
        <f>B287&amp;" "&amp;F287</f>
        <v xml:space="preserve">Sweigart </v>
      </c>
      <c r="D287" s="1" t="str">
        <f>Table5[[#This Row],[Column5]]&amp;" "&amp;Table5[[#This Row],[Column7]]&amp;" "</f>
        <v xml:space="preserve">Mr. Bradley </v>
      </c>
    </row>
    <row r="288" spans="1:5" x14ac:dyDescent="0.2">
      <c r="A288" s="1" t="s">
        <v>2086</v>
      </c>
      <c r="B288" s="1" t="s">
        <v>2662</v>
      </c>
      <c r="C288" s="1" t="str">
        <f>B288&amp;" "&amp;F288</f>
        <v xml:space="preserve">Sieczkowski </v>
      </c>
      <c r="D288" s="1" t="str">
        <f>Table5[[#This Row],[Column5]]&amp;" "&amp;Table5[[#This Row],[Column7]]&amp;" "</f>
        <v xml:space="preserve">Ms. Andrea </v>
      </c>
    </row>
    <row r="289" spans="1:5" x14ac:dyDescent="0.2">
      <c r="A289" s="1" t="s">
        <v>2085</v>
      </c>
      <c r="B289" s="1" t="s">
        <v>2663</v>
      </c>
      <c r="C289" s="1" t="str">
        <f>B289&amp;" "&amp;F289</f>
        <v xml:space="preserve">Jurgens </v>
      </c>
      <c r="D289" s="1" t="str">
        <f>Table5[[#This Row],[Column5]]&amp;" "&amp;Table5[[#This Row],[Column7]]&amp;" "</f>
        <v xml:space="preserve">Ms. Nancy </v>
      </c>
      <c r="E289" t="s">
        <v>4403</v>
      </c>
    </row>
    <row r="290" spans="1:5" x14ac:dyDescent="0.2">
      <c r="A290" s="1" t="s">
        <v>2084</v>
      </c>
      <c r="B290" s="1" t="s">
        <v>2664</v>
      </c>
      <c r="C290" s="1" t="str">
        <f>B290&amp;" "&amp;F290</f>
        <v xml:space="preserve">Hackman </v>
      </c>
      <c r="D290" s="1" t="str">
        <f>Table5[[#This Row],[Column5]]&amp;" "&amp;Table5[[#This Row],[Column7]]&amp;" "</f>
        <v xml:space="preserve">Mr. Matt </v>
      </c>
    </row>
    <row r="291" spans="1:5" x14ac:dyDescent="0.2">
      <c r="A291" s="1" t="s">
        <v>2083</v>
      </c>
      <c r="B291" s="1" t="s">
        <v>2665</v>
      </c>
      <c r="C291" s="1" t="str">
        <f>B291&amp;" "&amp;F291</f>
        <v xml:space="preserve">Klarich </v>
      </c>
      <c r="D291" s="1" t="str">
        <f>Table5[[#This Row],[Column5]]&amp;" "&amp;Table5[[#This Row],[Column7]]&amp;" "</f>
        <v xml:space="preserve">Mr. Lee </v>
      </c>
    </row>
    <row r="292" spans="1:5" x14ac:dyDescent="0.2">
      <c r="A292" s="1" t="s">
        <v>2082</v>
      </c>
      <c r="B292" s="1" t="s">
        <v>2666</v>
      </c>
      <c r="C292" s="1" t="str">
        <f>B292&amp;" "&amp;F292</f>
        <v xml:space="preserve">Schulten </v>
      </c>
      <c r="D292" s="1" t="str">
        <f>Table5[[#This Row],[Column5]]&amp;" "&amp;Table5[[#This Row],[Column7]]&amp;" "</f>
        <v xml:space="preserve">Mr. Chris </v>
      </c>
    </row>
    <row r="293" spans="1:5" x14ac:dyDescent="0.2">
      <c r="A293" s="1" t="s">
        <v>2081</v>
      </c>
      <c r="B293" s="1" t="s">
        <v>2667</v>
      </c>
      <c r="C293" s="1" t="str">
        <f>B293&amp;" "&amp;F293</f>
        <v xml:space="preserve">Fagerstrom </v>
      </c>
      <c r="D293" s="1" t="str">
        <f>Table5[[#This Row],[Column5]]&amp;" "&amp;Table5[[#This Row],[Column7]]&amp;" "</f>
        <v xml:space="preserve">Mr. Erik </v>
      </c>
      <c r="E293" t="s">
        <v>4425</v>
      </c>
    </row>
    <row r="294" spans="1:5" x14ac:dyDescent="0.2">
      <c r="A294" s="1" t="s">
        <v>2080</v>
      </c>
      <c r="B294" s="1" t="s">
        <v>2668</v>
      </c>
      <c r="C294" s="1" t="str">
        <f>B294&amp;" "&amp;F294</f>
        <v xml:space="preserve">Bien </v>
      </c>
      <c r="D294" s="1" t="str">
        <f>Table5[[#This Row],[Column5]]&amp;" "&amp;Table5[[#This Row],[Column7]]&amp;" "</f>
        <v xml:space="preserve">Mr. Rod </v>
      </c>
      <c r="E294" t="s">
        <v>4410</v>
      </c>
    </row>
    <row r="295" spans="1:5" x14ac:dyDescent="0.2">
      <c r="A295" s="1" t="s">
        <v>2079</v>
      </c>
      <c r="B295" s="1" t="s">
        <v>2669</v>
      </c>
      <c r="C295" s="1" t="str">
        <f>B295&amp;" "&amp;F295</f>
        <v xml:space="preserve">Hess </v>
      </c>
      <c r="D295" s="1" t="str">
        <f>Table5[[#This Row],[Column5]]&amp;" "&amp;Table5[[#This Row],[Column7]]&amp;" "</f>
        <v xml:space="preserve">Mr. Joey </v>
      </c>
    </row>
    <row r="296" spans="1:5" x14ac:dyDescent="0.2">
      <c r="A296" s="1" t="s">
        <v>2078</v>
      </c>
      <c r="B296" s="1" t="s">
        <v>2670</v>
      </c>
      <c r="C296" s="1" t="str">
        <f>B296&amp;" "&amp;F296</f>
        <v xml:space="preserve">Shaw </v>
      </c>
      <c r="D296" s="1" t="str">
        <f>Table5[[#This Row],[Column5]]&amp;" "&amp;Table5[[#This Row],[Column7]]&amp;" "</f>
        <v xml:space="preserve">Ms. Hillary </v>
      </c>
      <c r="E296" t="s">
        <v>4401</v>
      </c>
    </row>
    <row r="297" spans="1:5" x14ac:dyDescent="0.2">
      <c r="A297" s="1" t="s">
        <v>2077</v>
      </c>
      <c r="B297" s="1" t="s">
        <v>2671</v>
      </c>
      <c r="C297" s="1" t="str">
        <f>B297&amp;" "&amp;F297</f>
        <v xml:space="preserve">Williams </v>
      </c>
      <c r="D297" s="1" t="str">
        <f>Table5[[#This Row],[Column5]]&amp;" "&amp;Table5[[#This Row],[Column7]]&amp;" "</f>
        <v xml:space="preserve">Mr. Eric </v>
      </c>
      <c r="E297" t="s">
        <v>4466</v>
      </c>
    </row>
    <row r="298" spans="1:5" x14ac:dyDescent="0.2">
      <c r="A298" s="1" t="s">
        <v>2076</v>
      </c>
      <c r="B298" s="1" t="s">
        <v>2672</v>
      </c>
      <c r="C298" s="1" t="str">
        <f>B298&amp;" "&amp;F298</f>
        <v xml:space="preserve">Menzies </v>
      </c>
      <c r="D298" s="1" t="str">
        <f>Table5[[#This Row],[Column5]]&amp;" "&amp;Table5[[#This Row],[Column7]]&amp;" "</f>
        <v xml:space="preserve">Mr. Nicolas </v>
      </c>
    </row>
    <row r="299" spans="1:5" x14ac:dyDescent="0.2">
      <c r="A299" s="1" t="s">
        <v>2075</v>
      </c>
      <c r="B299" s="1" t="s">
        <v>2673</v>
      </c>
      <c r="C299" s="1" t="str">
        <f>B299&amp;" "&amp;F299</f>
        <v xml:space="preserve">Buehler </v>
      </c>
      <c r="D299" s="1" t="str">
        <f>Table5[[#This Row],[Column5]]&amp;" "&amp;Table5[[#This Row],[Column7]]&amp;" "</f>
        <v xml:space="preserve">Mr. Marcel </v>
      </c>
    </row>
    <row r="300" spans="1:5" x14ac:dyDescent="0.2">
      <c r="A300" s="1" t="s">
        <v>2074</v>
      </c>
      <c r="B300" s="1" t="s">
        <v>2674</v>
      </c>
      <c r="C300" s="1" t="str">
        <f>B300&amp;" "&amp;F300</f>
        <v xml:space="preserve">Degen </v>
      </c>
      <c r="D300" s="1" t="str">
        <f>Table5[[#This Row],[Column5]]&amp;" "&amp;Table5[[#This Row],[Column7]]&amp;" "</f>
        <v xml:space="preserve">Ms. Ashley </v>
      </c>
      <c r="E300" t="s">
        <v>4458</v>
      </c>
    </row>
    <row r="301" spans="1:5" x14ac:dyDescent="0.2">
      <c r="A301" s="1" t="s">
        <v>2073</v>
      </c>
      <c r="B301" s="1" t="s">
        <v>2675</v>
      </c>
      <c r="C301" s="1" t="str">
        <f>B301&amp;" "&amp;F301</f>
        <v xml:space="preserve">Arsenault </v>
      </c>
      <c r="D301" s="1" t="str">
        <f>Table5[[#This Row],[Column5]]&amp;" "&amp;Table5[[#This Row],[Column7]]&amp;" "</f>
        <v xml:space="preserve">Mr. Evan </v>
      </c>
      <c r="E301" t="s">
        <v>4357</v>
      </c>
    </row>
    <row r="302" spans="1:5" x14ac:dyDescent="0.2">
      <c r="A302" s="1" t="s">
        <v>2072</v>
      </c>
      <c r="B302" s="1" t="s">
        <v>2676</v>
      </c>
      <c r="C302" s="1" t="str">
        <f>B302&amp;" "&amp;F302</f>
        <v xml:space="preserve">Hoff </v>
      </c>
      <c r="D302" s="1" t="str">
        <f>Table5[[#This Row],[Column5]]&amp;" "&amp;Table5[[#This Row],[Column7]]&amp;" "</f>
        <v xml:space="preserve">Ms. Krisana </v>
      </c>
    </row>
    <row r="303" spans="1:5" x14ac:dyDescent="0.2">
      <c r="A303" s="1" t="s">
        <v>2071</v>
      </c>
      <c r="B303" s="1" t="s">
        <v>2622</v>
      </c>
      <c r="C303" s="1" t="str">
        <f>B303&amp;" "&amp;F303</f>
        <v xml:space="preserve">Hall </v>
      </c>
      <c r="D303" s="1" t="str">
        <f>Table5[[#This Row],[Column5]]&amp;" "&amp;Table5[[#This Row],[Column7]]&amp;" "</f>
        <v xml:space="preserve">Mr. Kyle </v>
      </c>
    </row>
    <row r="304" spans="1:5" x14ac:dyDescent="0.2">
      <c r="A304" s="1" t="s">
        <v>2070</v>
      </c>
      <c r="B304" s="1" t="s">
        <v>2677</v>
      </c>
      <c r="C304" s="1" t="str">
        <f>B304&amp;" "&amp;F304</f>
        <v xml:space="preserve">Ashley </v>
      </c>
      <c r="D304" s="1" t="str">
        <f>Table5[[#This Row],[Column5]]&amp;" "&amp;Table5[[#This Row],[Column7]]&amp;" "</f>
        <v xml:space="preserve">Ms. Kate </v>
      </c>
    </row>
    <row r="305" spans="1:5" x14ac:dyDescent="0.2">
      <c r="A305" s="1" t="s">
        <v>2069</v>
      </c>
      <c r="B305" s="1" t="s">
        <v>2678</v>
      </c>
      <c r="C305" s="1" t="str">
        <f>B305&amp;" "&amp;F305</f>
        <v xml:space="preserve">Rindahl </v>
      </c>
      <c r="D305" s="1" t="str">
        <f>Table5[[#This Row],[Column5]]&amp;" "&amp;Table5[[#This Row],[Column7]]&amp;" "</f>
        <v xml:space="preserve">Mr. Martin </v>
      </c>
      <c r="E305" t="s">
        <v>4378</v>
      </c>
    </row>
    <row r="306" spans="1:5" x14ac:dyDescent="0.2">
      <c r="A306" s="1" t="s">
        <v>2068</v>
      </c>
      <c r="B306" s="1" t="s">
        <v>2679</v>
      </c>
      <c r="C306" s="1" t="str">
        <f>B306&amp;" "&amp;F306</f>
        <v xml:space="preserve">Clark </v>
      </c>
      <c r="D306" s="1" t="str">
        <f>Table5[[#This Row],[Column5]]&amp;" "&amp;Table5[[#This Row],[Column7]]&amp;" "</f>
        <v xml:space="preserve">Ms. Stacey </v>
      </c>
    </row>
    <row r="307" spans="1:5" x14ac:dyDescent="0.2">
      <c r="A307" s="1" t="s">
        <v>2067</v>
      </c>
      <c r="B307" s="1" t="s">
        <v>2680</v>
      </c>
      <c r="C307" s="1" t="str">
        <f>B307&amp;" "&amp;F307</f>
        <v xml:space="preserve">Irish </v>
      </c>
      <c r="D307" s="1" t="str">
        <f>Table5[[#This Row],[Column5]]&amp;" "&amp;Table5[[#This Row],[Column7]]&amp;" "</f>
        <v xml:space="preserve">Ms. Christine </v>
      </c>
    </row>
    <row r="308" spans="1:5" x14ac:dyDescent="0.2">
      <c r="A308" s="1" t="s">
        <v>2066</v>
      </c>
      <c r="B308" s="1" t="s">
        <v>2619</v>
      </c>
      <c r="C308" s="1" t="str">
        <f>B308&amp;" "&amp;F308</f>
        <v xml:space="preserve">Richardson </v>
      </c>
      <c r="D308" s="1" t="str">
        <f>Table5[[#This Row],[Column5]]&amp;" "&amp;Table5[[#This Row],[Column7]]&amp;" "</f>
        <v xml:space="preserve">Ms. Sarah </v>
      </c>
      <c r="E308" t="s">
        <v>4427</v>
      </c>
    </row>
    <row r="309" spans="1:5" x14ac:dyDescent="0.2">
      <c r="A309" s="1" t="s">
        <v>2065</v>
      </c>
      <c r="B309" s="1" t="s">
        <v>2681</v>
      </c>
      <c r="C309" s="1" t="str">
        <f>B309&amp;" "&amp;F309</f>
        <v xml:space="preserve">Dewitt </v>
      </c>
      <c r="D309" s="1" t="str">
        <f>Table5[[#This Row],[Column5]]&amp;" "&amp;Table5[[#This Row],[Column7]]&amp;" "</f>
        <v xml:space="preserve">Ms. Megan </v>
      </c>
    </row>
    <row r="310" spans="1:5" x14ac:dyDescent="0.2">
      <c r="A310" s="1" t="s">
        <v>2064</v>
      </c>
      <c r="B310" s="1" t="s">
        <v>2682</v>
      </c>
      <c r="C310" s="1" t="str">
        <f>B310&amp;" "&amp;F310</f>
        <v xml:space="preserve">Hickman </v>
      </c>
      <c r="D310" s="1" t="str">
        <f>Table5[[#This Row],[Column5]]&amp;" "&amp;Table5[[#This Row],[Column7]]&amp;" "</f>
        <v xml:space="preserve">Mr. Jason </v>
      </c>
      <c r="E310" t="s">
        <v>4410</v>
      </c>
    </row>
    <row r="311" spans="1:5" x14ac:dyDescent="0.2">
      <c r="A311" s="1" t="s">
        <v>2063</v>
      </c>
      <c r="B311" s="1" t="s">
        <v>2683</v>
      </c>
      <c r="C311" s="1" t="str">
        <f>B311&amp;" "&amp;F311</f>
        <v xml:space="preserve">Gonzalez </v>
      </c>
      <c r="D311" s="1" t="str">
        <f>Table5[[#This Row],[Column5]]&amp;" "&amp;Table5[[#This Row],[Column7]]&amp;" "</f>
        <v xml:space="preserve">Ms. Michele </v>
      </c>
    </row>
    <row r="312" spans="1:5" x14ac:dyDescent="0.2">
      <c r="A312" s="1" t="s">
        <v>2062</v>
      </c>
      <c r="B312" s="1" t="s">
        <v>2684</v>
      </c>
      <c r="C312" s="1" t="str">
        <f>B312&amp;" "&amp;F312</f>
        <v xml:space="preserve">Difani </v>
      </c>
      <c r="D312" s="1" t="str">
        <f>Table5[[#This Row],[Column5]]&amp;" "&amp;Table5[[#This Row],[Column7]]&amp;" "</f>
        <v xml:space="preserve">Ms. Nikki </v>
      </c>
    </row>
    <row r="313" spans="1:5" x14ac:dyDescent="0.2">
      <c r="A313" s="1" t="s">
        <v>2061</v>
      </c>
      <c r="B313" s="1" t="s">
        <v>2457</v>
      </c>
      <c r="C313" s="1" t="str">
        <f>B313&amp;" "&amp;F313</f>
        <v xml:space="preserve">Turner </v>
      </c>
      <c r="D313" s="1" t="str">
        <f>Table5[[#This Row],[Column5]]&amp;" "&amp;Table5[[#This Row],[Column7]]&amp;" "</f>
        <v xml:space="preserve">Mr. Philip </v>
      </c>
      <c r="E313" t="s">
        <v>4395</v>
      </c>
    </row>
    <row r="314" spans="1:5" x14ac:dyDescent="0.2">
      <c r="A314" s="1" t="s">
        <v>2060</v>
      </c>
      <c r="B314" s="1" t="s">
        <v>2685</v>
      </c>
      <c r="C314" s="1" t="str">
        <f>B314&amp;" "&amp;F314</f>
        <v xml:space="preserve">Widmann </v>
      </c>
      <c r="D314" s="1" t="str">
        <f>Table5[[#This Row],[Column5]]&amp;" "&amp;Table5[[#This Row],[Column7]]&amp;" "</f>
        <v xml:space="preserve">Mr. Bryan </v>
      </c>
      <c r="E314" t="s">
        <v>4412</v>
      </c>
    </row>
    <row r="315" spans="1:5" x14ac:dyDescent="0.2">
      <c r="A315" s="1" t="s">
        <v>2059</v>
      </c>
      <c r="B315" s="1" t="s">
        <v>2686</v>
      </c>
      <c r="C315" s="1" t="str">
        <f>B315&amp;" "&amp;F315</f>
        <v xml:space="preserve">Tunney </v>
      </c>
      <c r="D315" s="1" t="str">
        <f>Table5[[#This Row],[Column5]]&amp;" "&amp;Table5[[#This Row],[Column7]]&amp;" "</f>
        <v xml:space="preserve">Mr. Timothy </v>
      </c>
      <c r="E315" t="s">
        <v>4527</v>
      </c>
    </row>
    <row r="316" spans="1:5" x14ac:dyDescent="0.2">
      <c r="A316" s="1" t="s">
        <v>2058</v>
      </c>
      <c r="B316" s="1" t="s">
        <v>4600</v>
      </c>
      <c r="C316" s="1" t="str">
        <f>B316&amp;" "&amp;F316</f>
        <v xml:space="preserve">San </v>
      </c>
      <c r="D316" s="1" t="str">
        <f>Table5[[#This Row],[Column5]]&amp;" "&amp;Table5[[#This Row],[Column7]]&amp;" "</f>
        <v xml:space="preserve">  </v>
      </c>
      <c r="E316" t="s">
        <v>4602</v>
      </c>
    </row>
    <row r="317" spans="1:5" x14ac:dyDescent="0.2">
      <c r="A317" s="1" t="s">
        <v>2057</v>
      </c>
      <c r="B317" s="1" t="s">
        <v>2687</v>
      </c>
      <c r="C317" s="1" t="str">
        <f>B317&amp;" "&amp;F317</f>
        <v xml:space="preserve">Croll </v>
      </c>
      <c r="D317" s="1" t="str">
        <f>Table5[[#This Row],[Column5]]&amp;" "&amp;Table5[[#This Row],[Column7]]&amp;" "</f>
        <v xml:space="preserve">Ms. Jeanie </v>
      </c>
      <c r="E317" t="s">
        <v>4375</v>
      </c>
    </row>
    <row r="318" spans="1:5" x14ac:dyDescent="0.2">
      <c r="A318" s="1" t="s">
        <v>2056</v>
      </c>
      <c r="B318" s="1" t="s">
        <v>2688</v>
      </c>
      <c r="C318" s="1" t="str">
        <f>B318&amp;" "&amp;F318</f>
        <v xml:space="preserve">Rolfes </v>
      </c>
      <c r="D318" s="1" t="str">
        <f>Table5[[#This Row],[Column5]]&amp;" "&amp;Table5[[#This Row],[Column7]]&amp;" "</f>
        <v xml:space="preserve">Mr. Greg </v>
      </c>
    </row>
    <row r="319" spans="1:5" x14ac:dyDescent="0.2">
      <c r="A319" s="1" t="s">
        <v>2055</v>
      </c>
      <c r="B319" s="1" t="s">
        <v>2689</v>
      </c>
      <c r="C319" s="1" t="str">
        <f>B319&amp;" "&amp;F319</f>
        <v xml:space="preserve">Hinkle </v>
      </c>
      <c r="D319" s="1" t="str">
        <f>Table5[[#This Row],[Column5]]&amp;" "&amp;Table5[[#This Row],[Column7]]&amp;" "</f>
        <v xml:space="preserve">Mr. John </v>
      </c>
    </row>
    <row r="320" spans="1:5" x14ac:dyDescent="0.2">
      <c r="A320" s="1" t="s">
        <v>2054</v>
      </c>
      <c r="B320" s="1" t="s">
        <v>2690</v>
      </c>
      <c r="C320" s="1" t="str">
        <f>B320&amp;" "&amp;F320</f>
        <v xml:space="preserve">Leuchanka </v>
      </c>
      <c r="D320" s="1" t="str">
        <f>Table5[[#This Row],[Column5]]&amp;" "&amp;Table5[[#This Row],[Column7]]&amp;" "</f>
        <v xml:space="preserve">Mr. Aliaksandr </v>
      </c>
    </row>
    <row r="321" spans="1:5" x14ac:dyDescent="0.2">
      <c r="A321" s="1" t="s">
        <v>2053</v>
      </c>
      <c r="B321" s="1" t="s">
        <v>2691</v>
      </c>
      <c r="C321" s="1" t="str">
        <f>B321&amp;" "&amp;F321</f>
        <v xml:space="preserve">Ayr </v>
      </c>
      <c r="D321" s="1" t="str">
        <f>Table5[[#This Row],[Column5]]&amp;" "&amp;Table5[[#This Row],[Column7]]&amp;" "</f>
        <v xml:space="preserve">Mr. Jason </v>
      </c>
      <c r="E321" t="s">
        <v>4375</v>
      </c>
    </row>
    <row r="322" spans="1:5" x14ac:dyDescent="0.2">
      <c r="A322" s="1" t="s">
        <v>2052</v>
      </c>
      <c r="B322" s="1" t="s">
        <v>2692</v>
      </c>
      <c r="C322" s="1" t="str">
        <f>B322&amp;" "&amp;F322</f>
        <v xml:space="preserve">Siegel </v>
      </c>
      <c r="D322" s="1" t="str">
        <f>Table5[[#This Row],[Column5]]&amp;" "&amp;Table5[[#This Row],[Column7]]&amp;" "</f>
        <v xml:space="preserve">Ms. Sheera </v>
      </c>
      <c r="E322" t="s">
        <v>4449</v>
      </c>
    </row>
    <row r="323" spans="1:5" x14ac:dyDescent="0.2">
      <c r="A323" s="1" t="s">
        <v>2051</v>
      </c>
      <c r="B323" s="1" t="s">
        <v>2693</v>
      </c>
      <c r="C323" s="1" t="str">
        <f>B323&amp;" "&amp;F323</f>
        <v xml:space="preserve">Penrose </v>
      </c>
      <c r="D323" s="1" t="str">
        <f>Table5[[#This Row],[Column5]]&amp;" "&amp;Table5[[#This Row],[Column7]]&amp;" "</f>
        <v xml:space="preserve">Ms. Janice </v>
      </c>
    </row>
    <row r="324" spans="1:5" x14ac:dyDescent="0.2">
      <c r="A324" s="1" t="s">
        <v>2050</v>
      </c>
      <c r="B324" s="1" t="s">
        <v>2694</v>
      </c>
      <c r="C324" s="1" t="str">
        <f>B324&amp;" "&amp;F324</f>
        <v xml:space="preserve">Schuler </v>
      </c>
      <c r="D324" s="1" t="str">
        <f>Table5[[#This Row],[Column5]]&amp;" "&amp;Table5[[#This Row],[Column7]]&amp;" "</f>
        <v xml:space="preserve">Mr. Timothy </v>
      </c>
      <c r="E324" t="s">
        <v>4573</v>
      </c>
    </row>
    <row r="325" spans="1:5" x14ac:dyDescent="0.2">
      <c r="A325" s="1" t="s">
        <v>2049</v>
      </c>
      <c r="B325" s="1" t="s">
        <v>2659</v>
      </c>
      <c r="C325" s="1" t="str">
        <f>B325&amp;" "&amp;F325</f>
        <v xml:space="preserve">Walker </v>
      </c>
      <c r="D325" s="1" t="str">
        <f>Table5[[#This Row],[Column5]]&amp;" "&amp;Table5[[#This Row],[Column7]]&amp;" "</f>
        <v xml:space="preserve">Mr. Alan </v>
      </c>
      <c r="E325" t="s">
        <v>4500</v>
      </c>
    </row>
    <row r="326" spans="1:5" x14ac:dyDescent="0.2">
      <c r="A326" s="1" t="s">
        <v>2048</v>
      </c>
      <c r="B326" s="1" t="s">
        <v>2695</v>
      </c>
      <c r="C326" s="1" t="str">
        <f>B326&amp;" "&amp;F326</f>
        <v xml:space="preserve">Stange </v>
      </c>
      <c r="D326" s="1" t="str">
        <f>Table5[[#This Row],[Column5]]&amp;" "&amp;Table5[[#This Row],[Column7]]&amp;" "</f>
        <v xml:space="preserve">Mr. Michael </v>
      </c>
    </row>
    <row r="327" spans="1:5" x14ac:dyDescent="0.2">
      <c r="A327" s="1" t="s">
        <v>2047</v>
      </c>
      <c r="B327" s="1" t="s">
        <v>2696</v>
      </c>
      <c r="C327" s="1" t="str">
        <f>B327&amp;" "&amp;F327</f>
        <v xml:space="preserve">Roy </v>
      </c>
      <c r="D327" s="1" t="str">
        <f>Table5[[#This Row],[Column5]]&amp;" "&amp;Table5[[#This Row],[Column7]]&amp;" "</f>
        <v xml:space="preserve">Ms. Marie-France </v>
      </c>
    </row>
    <row r="328" spans="1:5" x14ac:dyDescent="0.2">
      <c r="A328" s="1" t="s">
        <v>2046</v>
      </c>
      <c r="B328" s="1" t="s">
        <v>2697</v>
      </c>
      <c r="C328" s="1" t="str">
        <f>B328&amp;" "&amp;F328</f>
        <v xml:space="preserve">Potere </v>
      </c>
      <c r="D328" s="1" t="str">
        <f>Table5[[#This Row],[Column5]]&amp;" "&amp;Table5[[#This Row],[Column7]]&amp;" "</f>
        <v xml:space="preserve">Mr. Erik </v>
      </c>
      <c r="E328" t="s">
        <v>4608</v>
      </c>
    </row>
    <row r="329" spans="1:5" x14ac:dyDescent="0.2">
      <c r="A329" s="1" t="s">
        <v>2045</v>
      </c>
      <c r="B329" s="1" t="s">
        <v>2698</v>
      </c>
      <c r="C329" s="1" t="str">
        <f>B329&amp;" "&amp;F329</f>
        <v xml:space="preserve">Podgurski </v>
      </c>
      <c r="D329" s="1" t="str">
        <f>Table5[[#This Row],[Column5]]&amp;" "&amp;Table5[[#This Row],[Column7]]&amp;" "</f>
        <v xml:space="preserve">Mr. Andrew </v>
      </c>
    </row>
    <row r="330" spans="1:5" x14ac:dyDescent="0.2">
      <c r="A330" s="1" t="s">
        <v>2044</v>
      </c>
      <c r="B330" s="1" t="s">
        <v>2699</v>
      </c>
      <c r="C330" s="1" t="str">
        <f>B330&amp;" "&amp;F330</f>
        <v xml:space="preserve">Diamond </v>
      </c>
      <c r="D330" s="1" t="str">
        <f>Table5[[#This Row],[Column5]]&amp;" "&amp;Table5[[#This Row],[Column7]]&amp;" "</f>
        <v xml:space="preserve">Mr. Anthony </v>
      </c>
    </row>
    <row r="331" spans="1:5" x14ac:dyDescent="0.2">
      <c r="A331" s="1" t="s">
        <v>2043</v>
      </c>
      <c r="B331" s="1" t="s">
        <v>2700</v>
      </c>
      <c r="C331" s="1" t="str">
        <f>B331&amp;" "&amp;F331</f>
        <v xml:space="preserve">Sallade </v>
      </c>
      <c r="D331" s="1" t="str">
        <f>Table5[[#This Row],[Column5]]&amp;" "&amp;Table5[[#This Row],[Column7]]&amp;" "</f>
        <v xml:space="preserve">Mr. Chris </v>
      </c>
    </row>
    <row r="332" spans="1:5" x14ac:dyDescent="0.2">
      <c r="A332" s="1" t="s">
        <v>2042</v>
      </c>
      <c r="B332" s="1" t="s">
        <v>2701</v>
      </c>
      <c r="C332" s="1" t="str">
        <f>B332&amp;" "&amp;F332</f>
        <v xml:space="preserve">Zhang </v>
      </c>
      <c r="D332" s="1" t="str">
        <f>Table5[[#This Row],[Column5]]&amp;" "&amp;Table5[[#This Row],[Column7]]&amp;" "</f>
        <v xml:space="preserve">Mr. Yu </v>
      </c>
    </row>
    <row r="333" spans="1:5" x14ac:dyDescent="0.2">
      <c r="A333" s="1" t="s">
        <v>2041</v>
      </c>
      <c r="B333" s="1" t="s">
        <v>2702</v>
      </c>
      <c r="C333" s="1" t="str">
        <f>B333&amp;" "&amp;F333</f>
        <v xml:space="preserve">Chatfield </v>
      </c>
      <c r="D333" s="1" t="str">
        <f>Table5[[#This Row],[Column5]]&amp;" "&amp;Table5[[#This Row],[Column7]]&amp;" "</f>
        <v xml:space="preserve">Mr. Caleb </v>
      </c>
      <c r="E333" t="s">
        <v>4458</v>
      </c>
    </row>
    <row r="334" spans="1:5" x14ac:dyDescent="0.2">
      <c r="A334" s="1" t="s">
        <v>2040</v>
      </c>
      <c r="B334" s="1" t="s">
        <v>2703</v>
      </c>
      <c r="C334" s="1" t="str">
        <f>B334&amp;" "&amp;F334</f>
        <v xml:space="preserve">Bruns </v>
      </c>
      <c r="D334" s="1" t="str">
        <f>Table5[[#This Row],[Column5]]&amp;" "&amp;Table5[[#This Row],[Column7]]&amp;" "</f>
        <v xml:space="preserve">Mr. Jason </v>
      </c>
      <c r="E334" t="s">
        <v>4375</v>
      </c>
    </row>
    <row r="335" spans="1:5" x14ac:dyDescent="0.2">
      <c r="A335" s="1" t="s">
        <v>2039</v>
      </c>
      <c r="B335" s="1" t="s">
        <v>2704</v>
      </c>
      <c r="C335" s="1" t="str">
        <f>B335&amp;" "&amp;F335</f>
        <v xml:space="preserve">Yochum </v>
      </c>
      <c r="D335" s="1" t="str">
        <f>Table5[[#This Row],[Column5]]&amp;" "&amp;Table5[[#This Row],[Column7]]&amp;" "</f>
        <v xml:space="preserve">Ms. Angela </v>
      </c>
      <c r="E335" t="s">
        <v>4500</v>
      </c>
    </row>
    <row r="336" spans="1:5" x14ac:dyDescent="0.2">
      <c r="A336" s="1" t="s">
        <v>2038</v>
      </c>
      <c r="B336" s="1" t="s">
        <v>2705</v>
      </c>
      <c r="C336" s="1" t="str">
        <f>B336&amp;" "&amp;F336</f>
        <v xml:space="preserve">Freeburn </v>
      </c>
      <c r="D336" s="1" t="str">
        <f>Table5[[#This Row],[Column5]]&amp;" "&amp;Table5[[#This Row],[Column7]]&amp;" "</f>
        <v xml:space="preserve">Mr. Keith </v>
      </c>
      <c r="E336" t="s">
        <v>4466</v>
      </c>
    </row>
    <row r="337" spans="1:5" x14ac:dyDescent="0.2">
      <c r="A337" s="1" t="s">
        <v>2037</v>
      </c>
      <c r="B337" s="1" t="s">
        <v>2706</v>
      </c>
      <c r="C337" s="1" t="str">
        <f>B337&amp;" "&amp;F337</f>
        <v xml:space="preserve">Spencer </v>
      </c>
      <c r="D337" s="1" t="str">
        <f>Table5[[#This Row],[Column5]]&amp;" "&amp;Table5[[#This Row],[Column7]]&amp;" "</f>
        <v xml:space="preserve">Ms. Emma </v>
      </c>
    </row>
    <row r="338" spans="1:5" x14ac:dyDescent="0.2">
      <c r="A338" s="1" t="s">
        <v>2036</v>
      </c>
      <c r="B338" s="1" t="s">
        <v>2707</v>
      </c>
      <c r="C338" s="1" t="str">
        <f>B338&amp;" "&amp;F338</f>
        <v xml:space="preserve">Jarosik </v>
      </c>
      <c r="D338" s="1" t="str">
        <f>Table5[[#This Row],[Column5]]&amp;" "&amp;Table5[[#This Row],[Column7]]&amp;" "</f>
        <v xml:space="preserve">Mr. Nathan </v>
      </c>
      <c r="E338" t="s">
        <v>4437</v>
      </c>
    </row>
    <row r="339" spans="1:5" x14ac:dyDescent="0.2">
      <c r="A339" s="1" t="s">
        <v>2035</v>
      </c>
      <c r="B339" s="1" t="s">
        <v>2708</v>
      </c>
      <c r="C339" s="1" t="str">
        <f>B339&amp;" "&amp;F339</f>
        <v xml:space="preserve">Heinzen </v>
      </c>
      <c r="D339" s="1" t="str">
        <f>Table5[[#This Row],[Column5]]&amp;" "&amp;Table5[[#This Row],[Column7]]&amp;" "</f>
        <v xml:space="preserve">Ms. Kathryn </v>
      </c>
    </row>
    <row r="340" spans="1:5" x14ac:dyDescent="0.2">
      <c r="A340" s="1" t="s">
        <v>2034</v>
      </c>
      <c r="B340" s="1" t="s">
        <v>2709</v>
      </c>
      <c r="C340" s="1" t="str">
        <f>B340&amp;" "&amp;F340</f>
        <v xml:space="preserve">Kelley </v>
      </c>
      <c r="D340" s="1" t="str">
        <f>Table5[[#This Row],[Column5]]&amp;" "&amp;Table5[[#This Row],[Column7]]&amp;" "</f>
        <v xml:space="preserve">Ms. Elizabeth </v>
      </c>
      <c r="E340" t="s">
        <v>4405</v>
      </c>
    </row>
    <row r="341" spans="1:5" x14ac:dyDescent="0.2">
      <c r="A341" s="1" t="s">
        <v>2033</v>
      </c>
      <c r="B341" s="1" t="s">
        <v>2710</v>
      </c>
      <c r="C341" s="1" t="str">
        <f>B341&amp;" "&amp;F341</f>
        <v xml:space="preserve">Thacker </v>
      </c>
      <c r="D341" s="1" t="str">
        <f>Table5[[#This Row],[Column5]]&amp;" "&amp;Table5[[#This Row],[Column7]]&amp;" "</f>
        <v xml:space="preserve">Mr. Ben </v>
      </c>
    </row>
    <row r="342" spans="1:5" x14ac:dyDescent="0.2">
      <c r="A342" s="1" t="s">
        <v>2032</v>
      </c>
      <c r="B342" s="1" t="s">
        <v>2711</v>
      </c>
      <c r="C342" s="1" t="str">
        <f>B342&amp;" "&amp;F342</f>
        <v xml:space="preserve">Jeseritz </v>
      </c>
      <c r="D342" s="1" t="str">
        <f>Table5[[#This Row],[Column5]]&amp;" "&amp;Table5[[#This Row],[Column7]]&amp;" "</f>
        <v xml:space="preserve">Ms. Cheryl </v>
      </c>
      <c r="E342" t="s">
        <v>4437</v>
      </c>
    </row>
    <row r="343" spans="1:5" x14ac:dyDescent="0.2">
      <c r="A343" s="1" t="s">
        <v>2031</v>
      </c>
      <c r="B343" s="1" t="s">
        <v>2712</v>
      </c>
      <c r="C343" s="1" t="str">
        <f>B343&amp;" "&amp;F343</f>
        <v xml:space="preserve">Hohman </v>
      </c>
      <c r="D343" s="1" t="str">
        <f>Table5[[#This Row],[Column5]]&amp;" "&amp;Table5[[#This Row],[Column7]]&amp;" "</f>
        <v xml:space="preserve">Ms. Kimberly </v>
      </c>
      <c r="E343" t="s">
        <v>4437</v>
      </c>
    </row>
    <row r="344" spans="1:5" x14ac:dyDescent="0.2">
      <c r="A344" s="1" t="s">
        <v>2030</v>
      </c>
      <c r="B344" s="1" t="s">
        <v>2713</v>
      </c>
      <c r="C344" s="1" t="str">
        <f>B344&amp;" "&amp;F344</f>
        <v xml:space="preserve">Hill </v>
      </c>
      <c r="D344" s="1" t="str">
        <f>Table5[[#This Row],[Column5]]&amp;" "&amp;Table5[[#This Row],[Column7]]&amp;" "</f>
        <v xml:space="preserve">Ms. Cynthia </v>
      </c>
    </row>
    <row r="345" spans="1:5" x14ac:dyDescent="0.2">
      <c r="A345" s="1" t="s">
        <v>2029</v>
      </c>
      <c r="B345" s="1" t="s">
        <v>2714</v>
      </c>
      <c r="C345" s="1" t="str">
        <f>B345&amp;" "&amp;F345</f>
        <v xml:space="preserve">Kuepfer </v>
      </c>
      <c r="D345" s="1" t="str">
        <f>Table5[[#This Row],[Column5]]&amp;" "&amp;Table5[[#This Row],[Column7]]&amp;" "</f>
        <v xml:space="preserve">Ms. Jessica </v>
      </c>
    </row>
    <row r="346" spans="1:5" x14ac:dyDescent="0.2">
      <c r="A346" s="1" t="s">
        <v>2028</v>
      </c>
      <c r="B346" s="1" t="s">
        <v>2715</v>
      </c>
      <c r="C346" s="1" t="str">
        <f>B346&amp;" "&amp;F346</f>
        <v xml:space="preserve">Kaczmarek </v>
      </c>
      <c r="D346" s="1" t="str">
        <f>Table5[[#This Row],[Column5]]&amp;" "&amp;Table5[[#This Row],[Column7]]&amp;" "</f>
        <v xml:space="preserve">Mr. Bruce </v>
      </c>
    </row>
    <row r="347" spans="1:5" x14ac:dyDescent="0.2">
      <c r="A347" s="1" t="s">
        <v>2027</v>
      </c>
      <c r="B347" s="1" t="s">
        <v>2716</v>
      </c>
      <c r="C347" s="1" t="str">
        <f>B347&amp;" "&amp;F347</f>
        <v xml:space="preserve">Pitt </v>
      </c>
      <c r="D347" s="1" t="str">
        <f>Table5[[#This Row],[Column5]]&amp;" "&amp;Table5[[#This Row],[Column7]]&amp;" "</f>
        <v xml:space="preserve">Ms. Allison </v>
      </c>
    </row>
    <row r="348" spans="1:5" x14ac:dyDescent="0.2">
      <c r="A348" s="1" t="s">
        <v>2026</v>
      </c>
      <c r="B348" s="1" t="s">
        <v>2717</v>
      </c>
      <c r="C348" s="1" t="str">
        <f>B348&amp;" "&amp;F348</f>
        <v xml:space="preserve">Lorton </v>
      </c>
      <c r="D348" s="1" t="str">
        <f>Table5[[#This Row],[Column5]]&amp;" "&amp;Table5[[#This Row],[Column7]]&amp;" "</f>
        <v xml:space="preserve">Mr. Alex </v>
      </c>
    </row>
    <row r="349" spans="1:5" x14ac:dyDescent="0.2">
      <c r="A349" s="1" t="s">
        <v>2025</v>
      </c>
      <c r="B349" s="1" t="s">
        <v>2718</v>
      </c>
      <c r="C349" s="1" t="str">
        <f>B349&amp;" "&amp;F349</f>
        <v xml:space="preserve">Castaneda </v>
      </c>
      <c r="D349" s="1" t="str">
        <f>Table5[[#This Row],[Column5]]&amp;" "&amp;Table5[[#This Row],[Column7]]&amp;" "</f>
        <v xml:space="preserve">Ms. Gabriela </v>
      </c>
    </row>
    <row r="350" spans="1:5" x14ac:dyDescent="0.2">
      <c r="A350" s="1" t="s">
        <v>2024</v>
      </c>
      <c r="B350" s="1" t="s">
        <v>2719</v>
      </c>
      <c r="C350" s="1" t="str">
        <f>B350&amp;" "&amp;F350</f>
        <v xml:space="preserve">Cherop </v>
      </c>
      <c r="D350" s="1" t="str">
        <f>Table5[[#This Row],[Column5]]&amp;" "&amp;Table5[[#This Row],[Column7]]&amp;" "</f>
        <v xml:space="preserve">Ms. Sharon </v>
      </c>
    </row>
    <row r="351" spans="1:5" x14ac:dyDescent="0.2">
      <c r="A351" s="1" t="s">
        <v>2023</v>
      </c>
      <c r="B351" s="1" t="s">
        <v>2720</v>
      </c>
      <c r="C351" s="1" t="str">
        <f>B351&amp;" "&amp;F351</f>
        <v xml:space="preserve">Howell </v>
      </c>
      <c r="D351" s="1" t="str">
        <f>Table5[[#This Row],[Column5]]&amp;" "&amp;Table5[[#This Row],[Column7]]&amp;" "</f>
        <v xml:space="preserve">Mr. Jason </v>
      </c>
      <c r="E351" t="s">
        <v>4437</v>
      </c>
    </row>
    <row r="352" spans="1:5" x14ac:dyDescent="0.2">
      <c r="A352" s="1" t="s">
        <v>2022</v>
      </c>
      <c r="B352" s="1" t="s">
        <v>2721</v>
      </c>
      <c r="C352" s="1" t="str">
        <f>B352&amp;" "&amp;F352</f>
        <v xml:space="preserve">Palmer </v>
      </c>
      <c r="D352" s="1" t="str">
        <f>Table5[[#This Row],[Column5]]&amp;" "&amp;Table5[[#This Row],[Column7]]&amp;" "</f>
        <v xml:space="preserve">Ms. Chelsey </v>
      </c>
      <c r="E352" t="s">
        <v>4427</v>
      </c>
    </row>
    <row r="353" spans="1:5" x14ac:dyDescent="0.2">
      <c r="A353" s="1" t="s">
        <v>2021</v>
      </c>
      <c r="B353" s="1" t="s">
        <v>2722</v>
      </c>
      <c r="C353" s="1" t="str">
        <f>B353&amp;" "&amp;F353</f>
        <v xml:space="preserve">Olson </v>
      </c>
      <c r="D353" s="1" t="str">
        <f>Table5[[#This Row],[Column5]]&amp;" "&amp;Table5[[#This Row],[Column7]]&amp;" "</f>
        <v xml:space="preserve">Mr. Devon </v>
      </c>
      <c r="E353" t="s">
        <v>4378</v>
      </c>
    </row>
    <row r="354" spans="1:5" x14ac:dyDescent="0.2">
      <c r="A354" s="1" t="s">
        <v>2020</v>
      </c>
      <c r="B354" s="1" t="s">
        <v>2723</v>
      </c>
      <c r="C354" s="1" t="str">
        <f>B354&amp;" "&amp;F354</f>
        <v xml:space="preserve">Waldron </v>
      </c>
      <c r="D354" s="1" t="str">
        <f>Table5[[#This Row],[Column5]]&amp;" "&amp;Table5[[#This Row],[Column7]]&amp;" "</f>
        <v xml:space="preserve">Ms. Joni </v>
      </c>
      <c r="E354" t="s">
        <v>4412</v>
      </c>
    </row>
    <row r="355" spans="1:5" x14ac:dyDescent="0.2">
      <c r="A355" s="1" t="s">
        <v>2019</v>
      </c>
      <c r="B355" s="1" t="s">
        <v>2467</v>
      </c>
      <c r="C355" s="1" t="str">
        <f>B355&amp;" "&amp;F355</f>
        <v xml:space="preserve">Meyer </v>
      </c>
      <c r="D355" s="1" t="str">
        <f>Table5[[#This Row],[Column5]]&amp;" "&amp;Table5[[#This Row],[Column7]]&amp;" "</f>
        <v xml:space="preserve">Mr. Colin </v>
      </c>
    </row>
    <row r="356" spans="1:5" x14ac:dyDescent="0.2">
      <c r="A356" s="1" t="s">
        <v>2018</v>
      </c>
      <c r="B356" s="1" t="s">
        <v>2724</v>
      </c>
      <c r="C356" s="1" t="str">
        <f>B356&amp;" "&amp;F356</f>
        <v xml:space="preserve">Stack </v>
      </c>
      <c r="D356" s="1" t="str">
        <f>Table5[[#This Row],[Column5]]&amp;" "&amp;Table5[[#This Row],[Column7]]&amp;" "</f>
        <v xml:space="preserve">Ms. Rachael </v>
      </c>
    </row>
    <row r="357" spans="1:5" x14ac:dyDescent="0.2">
      <c r="A357" s="1" t="s">
        <v>2017</v>
      </c>
      <c r="B357" s="1" t="s">
        <v>4626</v>
      </c>
      <c r="C357" s="1" t="str">
        <f>B357&amp;" "&amp;F357</f>
        <v xml:space="preserve">Sanchez </v>
      </c>
      <c r="D357" s="1" t="str">
        <f>Table5[[#This Row],[Column5]]&amp;" "&amp;Table5[[#This Row],[Column7]]&amp;" "</f>
        <v xml:space="preserve">Torres Ms. </v>
      </c>
    </row>
    <row r="358" spans="1:5" x14ac:dyDescent="0.2">
      <c r="A358" s="1" t="s">
        <v>2016</v>
      </c>
      <c r="B358" s="1" t="s">
        <v>2725</v>
      </c>
      <c r="C358" s="1" t="str">
        <f>B358&amp;" "&amp;F358</f>
        <v xml:space="preserve">Daniels </v>
      </c>
      <c r="D358" s="1" t="str">
        <f>Table5[[#This Row],[Column5]]&amp;" "&amp;Table5[[#This Row],[Column7]]&amp;" "</f>
        <v xml:space="preserve">Ms. Marie </v>
      </c>
    </row>
    <row r="359" spans="1:5" x14ac:dyDescent="0.2">
      <c r="A359" s="1" t="s">
        <v>2015</v>
      </c>
      <c r="B359" s="1" t="s">
        <v>2726</v>
      </c>
      <c r="C359" s="1" t="str">
        <f>B359&amp;" "&amp;F359</f>
        <v xml:space="preserve">Pepp </v>
      </c>
      <c r="D359" s="1" t="str">
        <f>Table5[[#This Row],[Column5]]&amp;" "&amp;Table5[[#This Row],[Column7]]&amp;" "</f>
        <v xml:space="preserve">Mr. Frank </v>
      </c>
    </row>
    <row r="360" spans="1:5" x14ac:dyDescent="0.2">
      <c r="A360" s="1" t="s">
        <v>2014</v>
      </c>
      <c r="B360" s="1" t="s">
        <v>2727</v>
      </c>
      <c r="C360" s="1" t="str">
        <f>B360&amp;" "&amp;F360</f>
        <v xml:space="preserve">Buechler </v>
      </c>
      <c r="D360" s="1" t="str">
        <f>Table5[[#This Row],[Column5]]&amp;" "&amp;Table5[[#This Row],[Column7]]&amp;" "</f>
        <v xml:space="preserve">Mr. Jeffry </v>
      </c>
    </row>
    <row r="361" spans="1:5" x14ac:dyDescent="0.2">
      <c r="A361" s="1" t="s">
        <v>2013</v>
      </c>
      <c r="B361" s="1" t="s">
        <v>2728</v>
      </c>
      <c r="C361" s="1" t="str">
        <f>B361&amp;" "&amp;F361</f>
        <v xml:space="preserve">Buenting </v>
      </c>
      <c r="D361" s="1" t="str">
        <f>Table5[[#This Row],[Column5]]&amp;" "&amp;Table5[[#This Row],[Column7]]&amp;" "</f>
        <v xml:space="preserve">Mr. Mike </v>
      </c>
    </row>
    <row r="362" spans="1:5" x14ac:dyDescent="0.2">
      <c r="A362" s="1" t="s">
        <v>2012</v>
      </c>
      <c r="B362" s="1" t="s">
        <v>2572</v>
      </c>
      <c r="C362" s="1" t="str">
        <f>B362&amp;" "&amp;F362</f>
        <v xml:space="preserve">Evans </v>
      </c>
      <c r="D362" s="1" t="str">
        <f>Table5[[#This Row],[Column5]]&amp;" "&amp;Table5[[#This Row],[Column7]]&amp;" "</f>
        <v xml:space="preserve">Mr. Rick </v>
      </c>
    </row>
    <row r="363" spans="1:5" x14ac:dyDescent="0.2">
      <c r="A363" s="1" t="s">
        <v>2011</v>
      </c>
      <c r="B363" s="1" t="s">
        <v>2729</v>
      </c>
      <c r="C363" s="1" t="str">
        <f>B363&amp;" "&amp;F363</f>
        <v xml:space="preserve">Arcand </v>
      </c>
      <c r="D363" s="1" t="str">
        <f>Table5[[#This Row],[Column5]]&amp;" "&amp;Table5[[#This Row],[Column7]]&amp;" "</f>
        <v xml:space="preserve">Mr. Pierre-Michel </v>
      </c>
    </row>
    <row r="364" spans="1:5" x14ac:dyDescent="0.2">
      <c r="A364" s="1" t="s">
        <v>2010</v>
      </c>
      <c r="B364" s="1" t="s">
        <v>2730</v>
      </c>
      <c r="C364" s="1" t="str">
        <f>B364&amp;" "&amp;F364</f>
        <v xml:space="preserve">Kesack </v>
      </c>
      <c r="D364" s="1" t="str">
        <f>Table5[[#This Row],[Column5]]&amp;" "&amp;Table5[[#This Row],[Column7]]&amp;" "</f>
        <v xml:space="preserve">Mr. Daniel </v>
      </c>
    </row>
    <row r="365" spans="1:5" x14ac:dyDescent="0.2">
      <c r="A365" s="1" t="s">
        <v>2009</v>
      </c>
      <c r="B365" s="1" t="s">
        <v>2731</v>
      </c>
      <c r="C365" s="1" t="str">
        <f>B365&amp;" "&amp;F365</f>
        <v xml:space="preserve">Post </v>
      </c>
      <c r="D365" s="1" t="str">
        <f>Table5[[#This Row],[Column5]]&amp;" "&amp;Table5[[#This Row],[Column7]]&amp;" "</f>
        <v xml:space="preserve">Mr. Brian </v>
      </c>
      <c r="E365" t="s">
        <v>4401</v>
      </c>
    </row>
    <row r="366" spans="1:5" x14ac:dyDescent="0.2">
      <c r="A366" s="1" t="s">
        <v>2008</v>
      </c>
      <c r="B366" s="1" t="s">
        <v>2732</v>
      </c>
      <c r="C366" s="1" t="str">
        <f>B366&amp;" "&amp;F366</f>
        <v xml:space="preserve">Dunne </v>
      </c>
      <c r="D366" s="1" t="str">
        <f>Table5[[#This Row],[Column5]]&amp;" "&amp;Table5[[#This Row],[Column7]]&amp;" "</f>
        <v xml:space="preserve">Ms. Morgan </v>
      </c>
      <c r="E366" t="s">
        <v>4375</v>
      </c>
    </row>
    <row r="367" spans="1:5" x14ac:dyDescent="0.2">
      <c r="A367" s="1" t="s">
        <v>2007</v>
      </c>
      <c r="B367" s="1" t="s">
        <v>2733</v>
      </c>
      <c r="C367" s="1" t="str">
        <f>B367&amp;" "&amp;F367</f>
        <v xml:space="preserve">Kilel </v>
      </c>
      <c r="D367" s="1" t="str">
        <f>Table5[[#This Row],[Column5]]&amp;" "&amp;Table5[[#This Row],[Column7]]&amp;" "</f>
        <v xml:space="preserve">Ms. Caroline </v>
      </c>
    </row>
    <row r="368" spans="1:5" x14ac:dyDescent="0.2">
      <c r="A368" s="1" t="s">
        <v>2006</v>
      </c>
      <c r="B368" s="1" t="s">
        <v>2734</v>
      </c>
      <c r="C368" s="1" t="str">
        <f>B368&amp;" "&amp;F368</f>
        <v xml:space="preserve">Nicholson </v>
      </c>
      <c r="D368" s="1" t="str">
        <f>Table5[[#This Row],[Column5]]&amp;" "&amp;Table5[[#This Row],[Column7]]&amp;" "</f>
        <v xml:space="preserve">Mr. Drew </v>
      </c>
      <c r="E368" t="s">
        <v>4425</v>
      </c>
    </row>
    <row r="369" spans="1:5" x14ac:dyDescent="0.2">
      <c r="A369" s="1" t="s">
        <v>2005</v>
      </c>
      <c r="B369" s="1" t="s">
        <v>2735</v>
      </c>
      <c r="C369" s="1" t="str">
        <f>B369&amp;" "&amp;F369</f>
        <v xml:space="preserve">Susmann </v>
      </c>
      <c r="D369" s="1" t="str">
        <f>Table5[[#This Row],[Column5]]&amp;" "&amp;Table5[[#This Row],[Column7]]&amp;" "</f>
        <v xml:space="preserve">Mr. Austin </v>
      </c>
      <c r="E369" t="s">
        <v>4410</v>
      </c>
    </row>
    <row r="370" spans="1:5" x14ac:dyDescent="0.2">
      <c r="A370" s="1" t="s">
        <v>2004</v>
      </c>
      <c r="B370" s="1" t="s">
        <v>2736</v>
      </c>
      <c r="C370" s="1" t="str">
        <f>B370&amp;" "&amp;F370</f>
        <v xml:space="preserve">Harsh </v>
      </c>
      <c r="D370" s="1" t="str">
        <f>Table5[[#This Row],[Column5]]&amp;" "&amp;Table5[[#This Row],[Column7]]&amp;" "</f>
        <v xml:space="preserve">Ms. Berenice </v>
      </c>
    </row>
    <row r="371" spans="1:5" x14ac:dyDescent="0.2">
      <c r="A371" s="1" t="s">
        <v>2003</v>
      </c>
      <c r="B371" s="1" t="s">
        <v>2737</v>
      </c>
      <c r="C371" s="1" t="str">
        <f>B371&amp;" "&amp;F371</f>
        <v xml:space="preserve">Pocasangre </v>
      </c>
      <c r="D371" s="1" t="str">
        <f>Table5[[#This Row],[Column5]]&amp;" "&amp;Table5[[#This Row],[Column7]]&amp;" "</f>
        <v xml:space="preserve">Mr. Kenneth </v>
      </c>
      <c r="E371" t="s">
        <v>4437</v>
      </c>
    </row>
    <row r="372" spans="1:5" x14ac:dyDescent="0.2">
      <c r="A372" s="1" t="s">
        <v>2002</v>
      </c>
      <c r="B372" s="1" t="s">
        <v>4638</v>
      </c>
      <c r="C372" s="1" t="str">
        <f>B372&amp;" "&amp;F372</f>
        <v xml:space="preserve">Martinez </v>
      </c>
      <c r="D372" s="1" t="str">
        <f>Table5[[#This Row],[Column5]]&amp;" "&amp;Table5[[#This Row],[Column7]]&amp;" "</f>
        <v xml:space="preserve">  </v>
      </c>
      <c r="E372" t="s">
        <v>4639</v>
      </c>
    </row>
    <row r="373" spans="1:5" x14ac:dyDescent="0.2">
      <c r="A373" s="1" t="s">
        <v>2001</v>
      </c>
      <c r="B373" s="1" t="s">
        <v>2738</v>
      </c>
      <c r="C373" s="1" t="str">
        <f>B373&amp;" "&amp;F373</f>
        <v xml:space="preserve">Riegel </v>
      </c>
      <c r="D373" s="1" t="str">
        <f>Table5[[#This Row],[Column5]]&amp;" "&amp;Table5[[#This Row],[Column7]]&amp;" "</f>
        <v xml:space="preserve">Ms. Hadley </v>
      </c>
      <c r="E373" t="s">
        <v>4425</v>
      </c>
    </row>
    <row r="374" spans="1:5" x14ac:dyDescent="0.2">
      <c r="A374" s="1" t="s">
        <v>2000</v>
      </c>
      <c r="B374" s="1" t="s">
        <v>2739</v>
      </c>
      <c r="C374" s="1" t="str">
        <f>B374&amp;" "&amp;F374</f>
        <v xml:space="preserve">Monson </v>
      </c>
      <c r="D374" s="1" t="str">
        <f>Table5[[#This Row],[Column5]]&amp;" "&amp;Table5[[#This Row],[Column7]]&amp;" "</f>
        <v xml:space="preserve">Mr. Taylor </v>
      </c>
    </row>
    <row r="375" spans="1:5" x14ac:dyDescent="0.2">
      <c r="A375" s="1" t="s">
        <v>1999</v>
      </c>
      <c r="B375" s="1" t="s">
        <v>2740</v>
      </c>
      <c r="C375" s="1" t="str">
        <f>B375&amp;" "&amp;F375</f>
        <v xml:space="preserve">Klubben </v>
      </c>
      <c r="D375" s="1" t="str">
        <f>Table5[[#This Row],[Column5]]&amp;" "&amp;Table5[[#This Row],[Column7]]&amp;" "</f>
        <v xml:space="preserve">Ms. Tenielle </v>
      </c>
      <c r="E375" t="s">
        <v>4403</v>
      </c>
    </row>
    <row r="376" spans="1:5" x14ac:dyDescent="0.2">
      <c r="A376" s="1" t="s">
        <v>1998</v>
      </c>
      <c r="B376" s="1" t="s">
        <v>2741</v>
      </c>
      <c r="C376" s="1" t="str">
        <f>B376&amp;" "&amp;F376</f>
        <v xml:space="preserve">Mascaro </v>
      </c>
      <c r="D376" s="1" t="str">
        <f>Table5[[#This Row],[Column5]]&amp;" "&amp;Table5[[#This Row],[Column7]]&amp;" "</f>
        <v xml:space="preserve">Ms. Andrea </v>
      </c>
    </row>
    <row r="377" spans="1:5" x14ac:dyDescent="0.2">
      <c r="A377" s="1" t="s">
        <v>1997</v>
      </c>
      <c r="B377" s="1" t="s">
        <v>2742</v>
      </c>
      <c r="C377" s="1" t="str">
        <f>B377&amp;" "&amp;F377</f>
        <v xml:space="preserve">Norvell </v>
      </c>
      <c r="D377" s="1" t="str">
        <f>Table5[[#This Row],[Column5]]&amp;" "&amp;Table5[[#This Row],[Column7]]&amp;" "</f>
        <v xml:space="preserve">Ms. Nora </v>
      </c>
      <c r="E377" t="s">
        <v>4474</v>
      </c>
    </row>
    <row r="378" spans="1:5" x14ac:dyDescent="0.2">
      <c r="A378" s="1" t="s">
        <v>1996</v>
      </c>
      <c r="B378" s="1" t="s">
        <v>2743</v>
      </c>
      <c r="C378" s="1" t="str">
        <f>B378&amp;" "&amp;F378</f>
        <v xml:space="preserve">Ornelas </v>
      </c>
      <c r="D378" s="1" t="str">
        <f>Table5[[#This Row],[Column5]]&amp;" "&amp;Table5[[#This Row],[Column7]]&amp;" "</f>
        <v xml:space="preserve">Mr. Zachary </v>
      </c>
    </row>
    <row r="379" spans="1:5" x14ac:dyDescent="0.2">
      <c r="A379" s="1" t="s">
        <v>1995</v>
      </c>
      <c r="B379" s="1" t="s">
        <v>2744</v>
      </c>
      <c r="C379" s="1" t="str">
        <f>B379&amp;" "&amp;F379</f>
        <v xml:space="preserve">Fitzpatrick </v>
      </c>
      <c r="D379" s="1" t="str">
        <f>Table5[[#This Row],[Column5]]&amp;" "&amp;Table5[[#This Row],[Column7]]&amp;" "</f>
        <v xml:space="preserve">Mr. Michael </v>
      </c>
    </row>
    <row r="380" spans="1:5" x14ac:dyDescent="0.2">
      <c r="A380" s="1" t="s">
        <v>1994</v>
      </c>
      <c r="B380" s="1" t="s">
        <v>2745</v>
      </c>
      <c r="C380" s="1" t="str">
        <f>B380&amp;" "&amp;F380</f>
        <v xml:space="preserve">Bloomquist </v>
      </c>
      <c r="D380" s="1" t="str">
        <f>Table5[[#This Row],[Column5]]&amp;" "&amp;Table5[[#This Row],[Column7]]&amp;" "</f>
        <v xml:space="preserve">Ms. Alyssa </v>
      </c>
      <c r="E380" t="s">
        <v>4491</v>
      </c>
    </row>
    <row r="381" spans="1:5" x14ac:dyDescent="0.2">
      <c r="A381" s="1" t="s">
        <v>1993</v>
      </c>
      <c r="B381" s="1" t="s">
        <v>2746</v>
      </c>
      <c r="C381" s="1" t="str">
        <f>B381&amp;" "&amp;F381</f>
        <v xml:space="preserve">Wick </v>
      </c>
      <c r="D381" s="1" t="str">
        <f>Table5[[#This Row],[Column5]]&amp;" "&amp;Table5[[#This Row],[Column7]]&amp;" "</f>
        <v xml:space="preserve">Ms. Heather </v>
      </c>
    </row>
    <row r="382" spans="1:5" x14ac:dyDescent="0.2">
      <c r="A382" s="1" t="s">
        <v>1992</v>
      </c>
      <c r="B382" s="1" t="s">
        <v>2747</v>
      </c>
      <c r="C382" s="1" t="str">
        <f>B382&amp;" "&amp;F382</f>
        <v xml:space="preserve">Zappala </v>
      </c>
      <c r="D382" s="1" t="str">
        <f>Table5[[#This Row],[Column5]]&amp;" "&amp;Table5[[#This Row],[Column7]]&amp;" "</f>
        <v xml:space="preserve">Mr. Dante </v>
      </c>
    </row>
    <row r="383" spans="1:5" x14ac:dyDescent="0.2">
      <c r="A383" s="1" t="s">
        <v>1991</v>
      </c>
      <c r="B383" s="1" t="s">
        <v>2748</v>
      </c>
      <c r="C383" s="1" t="str">
        <f>B383&amp;" "&amp;F383</f>
        <v xml:space="preserve">Earle </v>
      </c>
      <c r="D383" s="1" t="str">
        <f>Table5[[#This Row],[Column5]]&amp;" "&amp;Table5[[#This Row],[Column7]]&amp;" "</f>
        <v xml:space="preserve">Ms. Sara </v>
      </c>
      <c r="E383" t="s">
        <v>4542</v>
      </c>
    </row>
    <row r="384" spans="1:5" x14ac:dyDescent="0.2">
      <c r="A384" s="1" t="s">
        <v>1990</v>
      </c>
      <c r="B384" s="1" t="s">
        <v>2749</v>
      </c>
      <c r="C384" s="1" t="str">
        <f>B384&amp;" "&amp;F384</f>
        <v xml:space="preserve">Majewski </v>
      </c>
      <c r="D384" s="1" t="str">
        <f>Table5[[#This Row],[Column5]]&amp;" "&amp;Table5[[#This Row],[Column7]]&amp;" "</f>
        <v xml:space="preserve">Mr. Scott </v>
      </c>
    </row>
    <row r="385" spans="1:5" x14ac:dyDescent="0.2">
      <c r="A385" s="1" t="s">
        <v>1989</v>
      </c>
      <c r="B385" s="1" t="s">
        <v>2750</v>
      </c>
      <c r="C385" s="1" t="str">
        <f>B385&amp;" "&amp;F385</f>
        <v xml:space="preserve">Apfelbaum </v>
      </c>
      <c r="D385" s="1" t="str">
        <f>Table5[[#This Row],[Column5]]&amp;" "&amp;Table5[[#This Row],[Column7]]&amp;" "</f>
        <v xml:space="preserve">Mr. Sean </v>
      </c>
    </row>
    <row r="386" spans="1:5" x14ac:dyDescent="0.2">
      <c r="A386" s="1" t="s">
        <v>1988</v>
      </c>
      <c r="B386" s="1" t="s">
        <v>2751</v>
      </c>
      <c r="C386" s="1" t="str">
        <f>B386&amp;" "&amp;F386</f>
        <v xml:space="preserve">Graham </v>
      </c>
      <c r="D386" s="1" t="str">
        <f>Table5[[#This Row],[Column5]]&amp;" "&amp;Table5[[#This Row],[Column7]]&amp;" "</f>
        <v xml:space="preserve">Ms. Danielle </v>
      </c>
    </row>
    <row r="387" spans="1:5" x14ac:dyDescent="0.2">
      <c r="A387" s="1" t="s">
        <v>1987</v>
      </c>
      <c r="B387" s="1" t="s">
        <v>2752</v>
      </c>
      <c r="C387" s="1" t="str">
        <f>B387&amp;" "&amp;F387</f>
        <v xml:space="preserve">Whitacre </v>
      </c>
      <c r="D387" s="1" t="str">
        <f>Table5[[#This Row],[Column5]]&amp;" "&amp;Table5[[#This Row],[Column7]]&amp;" "</f>
        <v xml:space="preserve">Mr. Andrew </v>
      </c>
      <c r="E387" t="s">
        <v>4398</v>
      </c>
    </row>
    <row r="388" spans="1:5" x14ac:dyDescent="0.2">
      <c r="A388" s="1" t="s">
        <v>1986</v>
      </c>
      <c r="B388" s="1" t="s">
        <v>2753</v>
      </c>
      <c r="C388" s="1" t="str">
        <f>B388&amp;" "&amp;F388</f>
        <v xml:space="preserve">Wegener </v>
      </c>
      <c r="D388" s="1" t="str">
        <f>Table5[[#This Row],[Column5]]&amp;" "&amp;Table5[[#This Row],[Column7]]&amp;" "</f>
        <v xml:space="preserve">Mr. Joel </v>
      </c>
      <c r="E388" t="s">
        <v>4357</v>
      </c>
    </row>
    <row r="389" spans="1:5" x14ac:dyDescent="0.2">
      <c r="A389" s="1" t="s">
        <v>1985</v>
      </c>
      <c r="B389" s="1" t="s">
        <v>2754</v>
      </c>
      <c r="C389" s="1" t="str">
        <f>B389&amp;" "&amp;F389</f>
        <v xml:space="preserve">Collie </v>
      </c>
      <c r="D389" s="1" t="str">
        <f>Table5[[#This Row],[Column5]]&amp;" "&amp;Table5[[#This Row],[Column7]]&amp;" "</f>
        <v xml:space="preserve">Ms. Michelle </v>
      </c>
    </row>
    <row r="390" spans="1:5" x14ac:dyDescent="0.2">
      <c r="A390" s="1" t="s">
        <v>1984</v>
      </c>
      <c r="B390" s="1" t="s">
        <v>2755</v>
      </c>
      <c r="C390" s="1" t="str">
        <f>B390&amp;" "&amp;F390</f>
        <v xml:space="preserve">Murphy </v>
      </c>
      <c r="D390" s="1" t="str">
        <f>Table5[[#This Row],[Column5]]&amp;" "&amp;Table5[[#This Row],[Column7]]&amp;" "</f>
        <v xml:space="preserve">Mr. Michael </v>
      </c>
      <c r="E390" t="s">
        <v>4395</v>
      </c>
    </row>
    <row r="391" spans="1:5" x14ac:dyDescent="0.2">
      <c r="A391" s="1" t="s">
        <v>1983</v>
      </c>
      <c r="B391" s="1" t="s">
        <v>2756</v>
      </c>
      <c r="C391" s="1" t="str">
        <f>B391&amp;" "&amp;F391</f>
        <v xml:space="preserve">Butters </v>
      </c>
      <c r="D391" s="1" t="str">
        <f>Table5[[#This Row],[Column5]]&amp;" "&amp;Table5[[#This Row],[Column7]]&amp;" "</f>
        <v xml:space="preserve">Ms. Nikki </v>
      </c>
    </row>
    <row r="392" spans="1:5" x14ac:dyDescent="0.2">
      <c r="A392" s="1" t="s">
        <v>1982</v>
      </c>
      <c r="B392" s="1" t="s">
        <v>2757</v>
      </c>
      <c r="C392" s="1" t="str">
        <f>B392&amp;" "&amp;F392</f>
        <v xml:space="preserve">Cook </v>
      </c>
      <c r="D392" s="1" t="str">
        <f>Table5[[#This Row],[Column5]]&amp;" "&amp;Table5[[#This Row],[Column7]]&amp;" "</f>
        <v xml:space="preserve">Ms. Summer </v>
      </c>
      <c r="E392" t="s">
        <v>4362</v>
      </c>
    </row>
    <row r="393" spans="1:5" x14ac:dyDescent="0.2">
      <c r="A393" s="1" t="s">
        <v>1981</v>
      </c>
      <c r="B393" s="1" t="s">
        <v>2758</v>
      </c>
      <c r="C393" s="1" t="str">
        <f>B393&amp;" "&amp;F393</f>
        <v xml:space="preserve">Breen </v>
      </c>
      <c r="D393" s="1" t="str">
        <f>Table5[[#This Row],[Column5]]&amp;" "&amp;Table5[[#This Row],[Column7]]&amp;" "</f>
        <v xml:space="preserve">Mr. Edward </v>
      </c>
    </row>
    <row r="394" spans="1:5" x14ac:dyDescent="0.2">
      <c r="A394" s="1" t="s">
        <v>1980</v>
      </c>
      <c r="B394" s="1" t="s">
        <v>2759</v>
      </c>
      <c r="C394" s="1" t="str">
        <f>B394&amp;" "&amp;F394</f>
        <v xml:space="preserve">Fitzsimons </v>
      </c>
      <c r="D394" s="1" t="str">
        <f>Table5[[#This Row],[Column5]]&amp;" "&amp;Table5[[#This Row],[Column7]]&amp;" "</f>
        <v xml:space="preserve">Mr. Ryan </v>
      </c>
    </row>
    <row r="395" spans="1:5" x14ac:dyDescent="0.2">
      <c r="A395" s="1" t="s">
        <v>1979</v>
      </c>
      <c r="B395" s="1" t="s">
        <v>2760</v>
      </c>
      <c r="C395" s="1" t="str">
        <f>B395&amp;" "&amp;F395</f>
        <v xml:space="preserve">Houle </v>
      </c>
      <c r="D395" s="1" t="str">
        <f>Table5[[#This Row],[Column5]]&amp;" "&amp;Table5[[#This Row],[Column7]]&amp;" "</f>
        <v xml:space="preserve">Ms. Kacee </v>
      </c>
    </row>
    <row r="396" spans="1:5" x14ac:dyDescent="0.2">
      <c r="A396" s="1" t="s">
        <v>1978</v>
      </c>
      <c r="B396" s="1" t="s">
        <v>2588</v>
      </c>
      <c r="C396" s="1" t="str">
        <f>B396&amp;" "&amp;F396</f>
        <v xml:space="preserve">Woodward </v>
      </c>
      <c r="D396" s="1" t="str">
        <f>Table5[[#This Row],[Column5]]&amp;" "&amp;Table5[[#This Row],[Column7]]&amp;" "</f>
        <v xml:space="preserve">Mr. Dave </v>
      </c>
    </row>
    <row r="397" spans="1:5" x14ac:dyDescent="0.2">
      <c r="A397" s="1" t="s">
        <v>1977</v>
      </c>
      <c r="B397" s="1" t="s">
        <v>2761</v>
      </c>
      <c r="C397" s="1" t="str">
        <f>B397&amp;" "&amp;F397</f>
        <v xml:space="preserve">Ray </v>
      </c>
      <c r="D397" s="1" t="str">
        <f>Table5[[#This Row],[Column5]]&amp;" "&amp;Table5[[#This Row],[Column7]]&amp;" "</f>
        <v xml:space="preserve">Ms. Maryanna </v>
      </c>
    </row>
    <row r="398" spans="1:5" x14ac:dyDescent="0.2">
      <c r="A398" s="1" t="s">
        <v>1976</v>
      </c>
      <c r="B398" s="1" t="s">
        <v>2762</v>
      </c>
      <c r="C398" s="1" t="str">
        <f>B398&amp;" "&amp;F398</f>
        <v xml:space="preserve">Jennings </v>
      </c>
      <c r="D398" s="1" t="str">
        <f>Table5[[#This Row],[Column5]]&amp;" "&amp;Table5[[#This Row],[Column7]]&amp;" "</f>
        <v xml:space="preserve">Ms. Jessica </v>
      </c>
      <c r="E398" t="s">
        <v>4405</v>
      </c>
    </row>
    <row r="399" spans="1:5" x14ac:dyDescent="0.2">
      <c r="A399" s="1" t="s">
        <v>1975</v>
      </c>
      <c r="B399" s="1" t="s">
        <v>2763</v>
      </c>
      <c r="C399" s="1" t="str">
        <f>B399&amp;" "&amp;F399</f>
        <v xml:space="preserve">Fuller </v>
      </c>
      <c r="D399" s="1" t="str">
        <f>Table5[[#This Row],[Column5]]&amp;" "&amp;Table5[[#This Row],[Column7]]&amp;" "</f>
        <v xml:space="preserve">Ms. Deanna </v>
      </c>
    </row>
    <row r="400" spans="1:5" x14ac:dyDescent="0.2">
      <c r="A400" s="1" t="s">
        <v>1974</v>
      </c>
      <c r="B400" s="1" t="s">
        <v>2764</v>
      </c>
      <c r="C400" s="1" t="str">
        <f>B400&amp;" "&amp;F400</f>
        <v xml:space="preserve">Lovisek </v>
      </c>
      <c r="D400" s="1" t="str">
        <f>Table5[[#This Row],[Column5]]&amp;" "&amp;Table5[[#This Row],[Column7]]&amp;" "</f>
        <v xml:space="preserve">Mr. Peter </v>
      </c>
    </row>
    <row r="401" spans="1:5" x14ac:dyDescent="0.2">
      <c r="A401" s="1" t="s">
        <v>1973</v>
      </c>
      <c r="B401" s="1" t="s">
        <v>2765</v>
      </c>
      <c r="C401" s="1" t="str">
        <f>B401&amp;" "&amp;F401</f>
        <v xml:space="preserve">Painter </v>
      </c>
      <c r="D401" s="1" t="str">
        <f>Table5[[#This Row],[Column5]]&amp;" "&amp;Table5[[#This Row],[Column7]]&amp;" "</f>
        <v xml:space="preserve">Ms. Rebecca </v>
      </c>
    </row>
    <row r="402" spans="1:5" x14ac:dyDescent="0.2">
      <c r="A402" s="1" t="s">
        <v>1972</v>
      </c>
      <c r="B402" s="1" t="s">
        <v>2766</v>
      </c>
      <c r="C402" s="1" t="str">
        <f>B402&amp;" "&amp;F402</f>
        <v xml:space="preserve">Edwards </v>
      </c>
      <c r="D402" s="1" t="str">
        <f>Table5[[#This Row],[Column5]]&amp;" "&amp;Table5[[#This Row],[Column7]]&amp;" "</f>
        <v xml:space="preserve">Ms. Elizabeth </v>
      </c>
      <c r="E402" t="s">
        <v>4375</v>
      </c>
    </row>
    <row r="403" spans="1:5" x14ac:dyDescent="0.2">
      <c r="A403" s="1" t="s">
        <v>1971</v>
      </c>
      <c r="B403" s="1" t="s">
        <v>2767</v>
      </c>
      <c r="C403" s="1" t="str">
        <f>B403&amp;" "&amp;F403</f>
        <v xml:space="preserve">Liebl </v>
      </c>
      <c r="D403" s="1" t="str">
        <f>Table5[[#This Row],[Column5]]&amp;" "&amp;Table5[[#This Row],[Column7]]&amp;" "</f>
        <v xml:space="preserve">Mr. Gregory </v>
      </c>
    </row>
    <row r="404" spans="1:5" x14ac:dyDescent="0.2">
      <c r="A404" s="1" t="s">
        <v>1970</v>
      </c>
      <c r="B404" s="1" t="s">
        <v>2768</v>
      </c>
      <c r="C404" s="1" t="str">
        <f>B404&amp;" "&amp;F404</f>
        <v xml:space="preserve">Kasabian-Larson </v>
      </c>
      <c r="D404" s="1" t="str">
        <f>Table5[[#This Row],[Column5]]&amp;" "&amp;Table5[[#This Row],[Column7]]&amp;" "</f>
        <v xml:space="preserve">Ms. Sarah </v>
      </c>
      <c r="E404" t="s">
        <v>4542</v>
      </c>
    </row>
    <row r="405" spans="1:5" x14ac:dyDescent="0.2">
      <c r="A405" s="1" t="s">
        <v>1969</v>
      </c>
      <c r="B405" s="1" t="s">
        <v>2769</v>
      </c>
      <c r="C405" s="1" t="str">
        <f>B405&amp;" "&amp;F405</f>
        <v xml:space="preserve">Creamer </v>
      </c>
      <c r="D405" s="1" t="str">
        <f>Table5[[#This Row],[Column5]]&amp;" "&amp;Table5[[#This Row],[Column7]]&amp;" "</f>
        <v xml:space="preserve">Ms. Anne </v>
      </c>
      <c r="E405" t="s">
        <v>4656</v>
      </c>
    </row>
    <row r="406" spans="1:5" x14ac:dyDescent="0.2">
      <c r="A406" s="1" t="s">
        <v>1968</v>
      </c>
      <c r="B406" s="1" t="s">
        <v>2770</v>
      </c>
      <c r="C406" s="1" t="str">
        <f>B406&amp;" "&amp;F406</f>
        <v xml:space="preserve">Kimbel </v>
      </c>
      <c r="D406" s="1" t="str">
        <f>Table5[[#This Row],[Column5]]&amp;" "&amp;Table5[[#This Row],[Column7]]&amp;" "</f>
        <v xml:space="preserve">Mr. Christopher </v>
      </c>
      <c r="E406" t="s">
        <v>4500</v>
      </c>
    </row>
    <row r="407" spans="1:5" x14ac:dyDescent="0.2">
      <c r="A407" s="1" t="s">
        <v>1967</v>
      </c>
      <c r="B407" s="1" t="s">
        <v>2771</v>
      </c>
      <c r="C407" s="1" t="str">
        <f>B407&amp;" "&amp;F407</f>
        <v xml:space="preserve">Livensparger </v>
      </c>
      <c r="D407" s="1" t="str">
        <f>Table5[[#This Row],[Column5]]&amp;" "&amp;Table5[[#This Row],[Column7]]&amp;" "</f>
        <v xml:space="preserve">Mr. Elliot </v>
      </c>
    </row>
    <row r="408" spans="1:5" x14ac:dyDescent="0.2">
      <c r="A408" s="1" t="s">
        <v>1966</v>
      </c>
      <c r="B408" s="1" t="s">
        <v>2772</v>
      </c>
      <c r="C408" s="1" t="str">
        <f>B408&amp;" "&amp;F408</f>
        <v xml:space="preserve">Grange </v>
      </c>
      <c r="D408" s="1" t="str">
        <f>Table5[[#This Row],[Column5]]&amp;" "&amp;Table5[[#This Row],[Column7]]&amp;" "</f>
        <v xml:space="preserve">Mr. Christopher </v>
      </c>
      <c r="E408" t="s">
        <v>4398</v>
      </c>
    </row>
    <row r="409" spans="1:5" x14ac:dyDescent="0.2">
      <c r="A409" s="1" t="s">
        <v>1965</v>
      </c>
      <c r="B409" s="1" t="s">
        <v>2773</v>
      </c>
      <c r="C409" s="1" t="str">
        <f>B409&amp;" "&amp;F409</f>
        <v xml:space="preserve">Nunlist </v>
      </c>
      <c r="D409" s="1" t="str">
        <f>Table5[[#This Row],[Column5]]&amp;" "&amp;Table5[[#This Row],[Column7]]&amp;" "</f>
        <v xml:space="preserve">Mr. Corey </v>
      </c>
    </row>
    <row r="410" spans="1:5" x14ac:dyDescent="0.2">
      <c r="A410" s="1" t="s">
        <v>1964</v>
      </c>
      <c r="B410" s="1" t="s">
        <v>2774</v>
      </c>
      <c r="C410" s="1" t="str">
        <f>B410&amp;" "&amp;F410</f>
        <v xml:space="preserve">Cutter </v>
      </c>
      <c r="D410" s="1" t="str">
        <f>Table5[[#This Row],[Column5]]&amp;" "&amp;Table5[[#This Row],[Column7]]&amp;" "</f>
        <v xml:space="preserve">Mr. Patrick </v>
      </c>
      <c r="E410" t="s">
        <v>4398</v>
      </c>
    </row>
    <row r="411" spans="1:5" x14ac:dyDescent="0.2">
      <c r="A411" s="1" t="s">
        <v>1963</v>
      </c>
      <c r="B411" s="1" t="s">
        <v>2775</v>
      </c>
      <c r="C411" s="1" t="str">
        <f>B411&amp;" "&amp;F411</f>
        <v xml:space="preserve">Martin </v>
      </c>
      <c r="D411" s="1" t="str">
        <f>Table5[[#This Row],[Column5]]&amp;" "&amp;Table5[[#This Row],[Column7]]&amp;" "</f>
        <v xml:space="preserve">Mr. Anthony </v>
      </c>
      <c r="E411" t="s">
        <v>4398</v>
      </c>
    </row>
    <row r="412" spans="1:5" x14ac:dyDescent="0.2">
      <c r="A412" s="1" t="s">
        <v>1962</v>
      </c>
      <c r="B412" s="1" t="s">
        <v>2776</v>
      </c>
      <c r="C412" s="1" t="str">
        <f>B412&amp;" "&amp;F412</f>
        <v xml:space="preserve">Cooney </v>
      </c>
      <c r="D412" s="1" t="str">
        <f>Table5[[#This Row],[Column5]]&amp;" "&amp;Table5[[#This Row],[Column7]]&amp;" "</f>
        <v xml:space="preserve">Ms. Melissa </v>
      </c>
    </row>
    <row r="413" spans="1:5" x14ac:dyDescent="0.2">
      <c r="A413" s="1" t="s">
        <v>1961</v>
      </c>
      <c r="B413" s="1" t="s">
        <v>2777</v>
      </c>
      <c r="C413" s="1" t="str">
        <f>B413&amp;" "&amp;F413</f>
        <v xml:space="preserve">Bier </v>
      </c>
      <c r="D413" s="1" t="str">
        <f>Table5[[#This Row],[Column5]]&amp;" "&amp;Table5[[#This Row],[Column7]]&amp;" "</f>
        <v xml:space="preserve">Ms. Raven </v>
      </c>
    </row>
    <row r="414" spans="1:5" x14ac:dyDescent="0.2">
      <c r="A414" s="1" t="s">
        <v>1960</v>
      </c>
      <c r="B414" s="1" t="s">
        <v>2778</v>
      </c>
      <c r="C414" s="1" t="str">
        <f>B414&amp;" "&amp;F414</f>
        <v xml:space="preserve">Muskopf </v>
      </c>
      <c r="D414" s="1" t="str">
        <f>Table5[[#This Row],[Column5]]&amp;" "&amp;Table5[[#This Row],[Column7]]&amp;" "</f>
        <v xml:space="preserve">Mr. Christopher </v>
      </c>
    </row>
    <row r="415" spans="1:5" x14ac:dyDescent="0.2">
      <c r="A415" s="1" t="s">
        <v>1959</v>
      </c>
      <c r="B415" s="1" t="s">
        <v>2779</v>
      </c>
      <c r="C415" s="1" t="str">
        <f>B415&amp;" "&amp;F415</f>
        <v xml:space="preserve">Sirak </v>
      </c>
      <c r="D415" s="1" t="str">
        <f>Table5[[#This Row],[Column5]]&amp;" "&amp;Table5[[#This Row],[Column7]]&amp;" "</f>
        <v xml:space="preserve">Ms. Kendra </v>
      </c>
      <c r="E415" t="s">
        <v>4437</v>
      </c>
    </row>
    <row r="416" spans="1:5" x14ac:dyDescent="0.2">
      <c r="A416" s="1" t="s">
        <v>1958</v>
      </c>
      <c r="B416" s="1" t="s">
        <v>2780</v>
      </c>
      <c r="C416" s="1" t="str">
        <f>B416&amp;" "&amp;F416</f>
        <v xml:space="preserve">Nelsen </v>
      </c>
      <c r="D416" s="1" t="str">
        <f>Table5[[#This Row],[Column5]]&amp;" "&amp;Table5[[#This Row],[Column7]]&amp;" "</f>
        <v xml:space="preserve">Ms. Jordan </v>
      </c>
    </row>
    <row r="417" spans="1:5" x14ac:dyDescent="0.2">
      <c r="A417" s="1" t="s">
        <v>1957</v>
      </c>
      <c r="B417" s="1" t="s">
        <v>2781</v>
      </c>
      <c r="C417" s="1" t="str">
        <f>B417&amp;" "&amp;F417</f>
        <v xml:space="preserve">Schallner </v>
      </c>
      <c r="D417" s="1" t="str">
        <f>Table5[[#This Row],[Column5]]&amp;" "&amp;Table5[[#This Row],[Column7]]&amp;" "</f>
        <v xml:space="preserve">Mr. Nils </v>
      </c>
    </row>
    <row r="418" spans="1:5" x14ac:dyDescent="0.2">
      <c r="A418" s="1" t="s">
        <v>1956</v>
      </c>
      <c r="B418" s="1" t="s">
        <v>2782</v>
      </c>
      <c r="C418" s="1" t="str">
        <f>B418&amp;" "&amp;F418</f>
        <v xml:space="preserve">Dunlap </v>
      </c>
      <c r="D418" s="1" t="str">
        <f>Table5[[#This Row],[Column5]]&amp;" "&amp;Table5[[#This Row],[Column7]]&amp;" "</f>
        <v xml:space="preserve">Mr. Scott </v>
      </c>
    </row>
    <row r="419" spans="1:5" x14ac:dyDescent="0.2">
      <c r="A419" s="1" t="s">
        <v>1955</v>
      </c>
      <c r="B419" s="1" t="s">
        <v>2783</v>
      </c>
      <c r="C419" s="1" t="str">
        <f>B419&amp;" "&amp;F419</f>
        <v xml:space="preserve">Messing </v>
      </c>
      <c r="D419" s="1" t="str">
        <f>Table5[[#This Row],[Column5]]&amp;" "&amp;Table5[[#This Row],[Column7]]&amp;" "</f>
        <v xml:space="preserve">Ms. Angela </v>
      </c>
    </row>
    <row r="420" spans="1:5" x14ac:dyDescent="0.2">
      <c r="A420" s="1" t="s">
        <v>1954</v>
      </c>
      <c r="B420" s="1" t="s">
        <v>2784</v>
      </c>
      <c r="C420" s="1" t="str">
        <f>B420&amp;" "&amp;F420</f>
        <v xml:space="preserve">Bondell </v>
      </c>
      <c r="D420" s="1" t="str">
        <f>Table5[[#This Row],[Column5]]&amp;" "&amp;Table5[[#This Row],[Column7]]&amp;" "</f>
        <v xml:space="preserve">Ms. Allison </v>
      </c>
    </row>
    <row r="421" spans="1:5" x14ac:dyDescent="0.2">
      <c r="A421" s="1" t="s">
        <v>1953</v>
      </c>
      <c r="B421" s="1" t="s">
        <v>2785</v>
      </c>
      <c r="C421" s="1" t="str">
        <f>B421&amp;" "&amp;F421</f>
        <v xml:space="preserve">Gaughan </v>
      </c>
      <c r="D421" s="1" t="str">
        <f>Table5[[#This Row],[Column5]]&amp;" "&amp;Table5[[#This Row],[Column7]]&amp;" "</f>
        <v xml:space="preserve">Ms. Caitlin </v>
      </c>
      <c r="E421" t="s">
        <v>4664</v>
      </c>
    </row>
    <row r="422" spans="1:5" x14ac:dyDescent="0.2">
      <c r="A422" s="1" t="s">
        <v>1952</v>
      </c>
      <c r="B422" s="1" t="s">
        <v>2786</v>
      </c>
      <c r="C422" s="1" t="str">
        <f>B422&amp;" "&amp;F422</f>
        <v xml:space="preserve">Gruman </v>
      </c>
      <c r="D422" s="1" t="str">
        <f>Table5[[#This Row],[Column5]]&amp;" "&amp;Table5[[#This Row],[Column7]]&amp;" "</f>
        <v xml:space="preserve">Ms. Tracy </v>
      </c>
      <c r="E422" t="s">
        <v>4403</v>
      </c>
    </row>
    <row r="423" spans="1:5" x14ac:dyDescent="0.2">
      <c r="A423" s="1" t="s">
        <v>1951</v>
      </c>
      <c r="B423" s="1" t="s">
        <v>2787</v>
      </c>
      <c r="C423" s="1" t="str">
        <f>B423&amp;" "&amp;F423</f>
        <v xml:space="preserve">Whitlow </v>
      </c>
      <c r="D423" s="1" t="str">
        <f>Table5[[#This Row],[Column5]]&amp;" "&amp;Table5[[#This Row],[Column7]]&amp;" "</f>
        <v xml:space="preserve">Mr. Dustin </v>
      </c>
      <c r="E423" t="s">
        <v>4375</v>
      </c>
    </row>
    <row r="424" spans="1:5" x14ac:dyDescent="0.2">
      <c r="A424" s="1" t="s">
        <v>1950</v>
      </c>
      <c r="B424" s="1" t="s">
        <v>2496</v>
      </c>
      <c r="C424" s="1" t="str">
        <f>B424&amp;" "&amp;F424</f>
        <v xml:space="preserve">Robinson </v>
      </c>
      <c r="D424" s="1" t="str">
        <f>Table5[[#This Row],[Column5]]&amp;" "&amp;Table5[[#This Row],[Column7]]&amp;" "</f>
        <v xml:space="preserve">Ms. Jenny </v>
      </c>
    </row>
    <row r="425" spans="1:5" x14ac:dyDescent="0.2">
      <c r="A425" s="1" t="s">
        <v>1949</v>
      </c>
      <c r="B425" s="1" t="s">
        <v>2788</v>
      </c>
      <c r="C425" s="1" t="str">
        <f>B425&amp;" "&amp;F425</f>
        <v xml:space="preserve">Sabo </v>
      </c>
      <c r="D425" s="1" t="str">
        <f>Table5[[#This Row],[Column5]]&amp;" "&amp;Table5[[#This Row],[Column7]]&amp;" "</f>
        <v xml:space="preserve">Ms. Emily </v>
      </c>
    </row>
    <row r="426" spans="1:5" x14ac:dyDescent="0.2">
      <c r="A426" s="1" t="s">
        <v>1948</v>
      </c>
      <c r="B426" s="1" t="s">
        <v>2789</v>
      </c>
      <c r="C426" s="1" t="str">
        <f>B426&amp;" "&amp;F426</f>
        <v xml:space="preserve">Nazarian </v>
      </c>
      <c r="D426" s="1" t="str">
        <f>Table5[[#This Row],[Column5]]&amp;" "&amp;Table5[[#This Row],[Column7]]&amp;" "</f>
        <v xml:space="preserve">Ms. Fabienne </v>
      </c>
    </row>
    <row r="427" spans="1:5" x14ac:dyDescent="0.2">
      <c r="A427" s="1" t="s">
        <v>1947</v>
      </c>
      <c r="B427" s="1" t="s">
        <v>2790</v>
      </c>
      <c r="C427" s="1" t="str">
        <f>B427&amp;" "&amp;F427</f>
        <v xml:space="preserve">Lerma </v>
      </c>
      <c r="D427" s="1" t="str">
        <f>Table5[[#This Row],[Column5]]&amp;" "&amp;Table5[[#This Row],[Column7]]&amp;" "</f>
        <v xml:space="preserve">Mr. Jordan </v>
      </c>
    </row>
    <row r="428" spans="1:5" x14ac:dyDescent="0.2">
      <c r="A428" s="1" t="s">
        <v>1946</v>
      </c>
      <c r="B428" s="1" t="s">
        <v>2791</v>
      </c>
      <c r="C428" s="1" t="str">
        <f>B428&amp;" "&amp;F428</f>
        <v xml:space="preserve">Dahl </v>
      </c>
      <c r="D428" s="1" t="str">
        <f>Table5[[#This Row],[Column5]]&amp;" "&amp;Table5[[#This Row],[Column7]]&amp;" "</f>
        <v xml:space="preserve">Mr. Matt </v>
      </c>
    </row>
    <row r="429" spans="1:5" x14ac:dyDescent="0.2">
      <c r="A429" s="1" t="s">
        <v>1945</v>
      </c>
      <c r="B429" s="1" t="s">
        <v>2792</v>
      </c>
      <c r="C429" s="1" t="str">
        <f>B429&amp;" "&amp;F429</f>
        <v xml:space="preserve">Surtees </v>
      </c>
      <c r="D429" s="1" t="str">
        <f>Table5[[#This Row],[Column5]]&amp;" "&amp;Table5[[#This Row],[Column7]]&amp;" "</f>
        <v xml:space="preserve">Ms. Taryn </v>
      </c>
      <c r="E429" t="s">
        <v>4412</v>
      </c>
    </row>
    <row r="430" spans="1:5" x14ac:dyDescent="0.2">
      <c r="A430" s="1" t="s">
        <v>1944</v>
      </c>
      <c r="B430" s="1" t="s">
        <v>2793</v>
      </c>
      <c r="C430" s="1" t="str">
        <f>B430&amp;" "&amp;F430</f>
        <v xml:space="preserve">Spetner </v>
      </c>
      <c r="D430" s="1" t="str">
        <f>Table5[[#This Row],[Column5]]&amp;" "&amp;Table5[[#This Row],[Column7]]&amp;" "</f>
        <v xml:space="preserve">Ms. Temima </v>
      </c>
    </row>
    <row r="431" spans="1:5" x14ac:dyDescent="0.2">
      <c r="A431" s="1" t="s">
        <v>1943</v>
      </c>
      <c r="B431" s="1" t="s">
        <v>2794</v>
      </c>
      <c r="C431" s="1" t="str">
        <f>B431&amp;" "&amp;F431</f>
        <v xml:space="preserve">Brandon </v>
      </c>
      <c r="D431" s="1" t="str">
        <f>Table5[[#This Row],[Column5]]&amp;" "&amp;Table5[[#This Row],[Column7]]&amp;" "</f>
        <v xml:space="preserve">Ms. Jennifer </v>
      </c>
    </row>
    <row r="432" spans="1:5" x14ac:dyDescent="0.2">
      <c r="A432" s="1" t="s">
        <v>1942</v>
      </c>
      <c r="B432" s="1" t="s">
        <v>2795</v>
      </c>
      <c r="C432" s="1" t="str">
        <f>B432&amp;" "&amp;F432</f>
        <v xml:space="preserve">Eley </v>
      </c>
      <c r="D432" s="1" t="str">
        <f>Table5[[#This Row],[Column5]]&amp;" "&amp;Table5[[#This Row],[Column7]]&amp;" "</f>
        <v xml:space="preserve">Ms. Serena </v>
      </c>
      <c r="E432" t="s">
        <v>4375</v>
      </c>
    </row>
    <row r="433" spans="1:5" x14ac:dyDescent="0.2">
      <c r="A433" s="1" t="s">
        <v>1941</v>
      </c>
      <c r="B433" s="1" t="s">
        <v>2796</v>
      </c>
      <c r="C433" s="1" t="str">
        <f>B433&amp;" "&amp;F433</f>
        <v xml:space="preserve">Sedicum </v>
      </c>
      <c r="D433" s="1" t="str">
        <f>Table5[[#This Row],[Column5]]&amp;" "&amp;Table5[[#This Row],[Column7]]&amp;" "</f>
        <v xml:space="preserve">Ms. Victoria </v>
      </c>
      <c r="E433" t="s">
        <v>4375</v>
      </c>
    </row>
    <row r="434" spans="1:5" x14ac:dyDescent="0.2">
      <c r="A434" s="1" t="s">
        <v>1940</v>
      </c>
      <c r="B434" s="1" t="s">
        <v>2797</v>
      </c>
      <c r="C434" s="1" t="str">
        <f>B434&amp;" "&amp;F434</f>
        <v xml:space="preserve">Markle </v>
      </c>
      <c r="D434" s="1" t="str">
        <f>Table5[[#This Row],[Column5]]&amp;" "&amp;Table5[[#This Row],[Column7]]&amp;" "</f>
        <v xml:space="preserve">Ms. Phoebe </v>
      </c>
    </row>
    <row r="435" spans="1:5" x14ac:dyDescent="0.2">
      <c r="A435" s="1" t="s">
        <v>1939</v>
      </c>
      <c r="B435" s="1" t="s">
        <v>2798</v>
      </c>
      <c r="C435" s="1" t="str">
        <f>B435&amp;" "&amp;F435</f>
        <v xml:space="preserve">Kunz </v>
      </c>
      <c r="D435" s="1" t="str">
        <f>Table5[[#This Row],[Column5]]&amp;" "&amp;Table5[[#This Row],[Column7]]&amp;" "</f>
        <v xml:space="preserve">Mr. Corey </v>
      </c>
    </row>
    <row r="436" spans="1:5" x14ac:dyDescent="0.2">
      <c r="A436" s="1" t="s">
        <v>1938</v>
      </c>
      <c r="B436" s="1" t="s">
        <v>2799</v>
      </c>
      <c r="C436" s="1" t="str">
        <f>B436&amp;" "&amp;F436</f>
        <v xml:space="preserve">Wimert </v>
      </c>
      <c r="D436" s="1" t="str">
        <f>Table5[[#This Row],[Column5]]&amp;" "&amp;Table5[[#This Row],[Column7]]&amp;" "</f>
        <v xml:space="preserve">Ms. Rebecca </v>
      </c>
    </row>
    <row r="437" spans="1:5" x14ac:dyDescent="0.2">
      <c r="A437" s="1" t="s">
        <v>1937</v>
      </c>
      <c r="B437" s="1" t="s">
        <v>2800</v>
      </c>
      <c r="C437" s="1" t="str">
        <f>B437&amp;" "&amp;F437</f>
        <v xml:space="preserve">Peterson </v>
      </c>
      <c r="D437" s="1" t="str">
        <f>Table5[[#This Row],[Column5]]&amp;" "&amp;Table5[[#This Row],[Column7]]&amp;" "</f>
        <v xml:space="preserve">Mr. Nicholas </v>
      </c>
      <c r="E437" t="s">
        <v>4357</v>
      </c>
    </row>
    <row r="438" spans="1:5" x14ac:dyDescent="0.2">
      <c r="A438" s="1" t="s">
        <v>1936</v>
      </c>
      <c r="B438" s="1" t="s">
        <v>2801</v>
      </c>
      <c r="C438" s="1" t="str">
        <f>B438&amp;" "&amp;F438</f>
        <v xml:space="preserve">Mercier </v>
      </c>
      <c r="D438" s="1" t="str">
        <f>Table5[[#This Row],[Column5]]&amp;" "&amp;Table5[[#This Row],[Column7]]&amp;" "</f>
        <v xml:space="preserve">Mr. Christian </v>
      </c>
    </row>
    <row r="439" spans="1:5" x14ac:dyDescent="0.2">
      <c r="A439" s="1" t="s">
        <v>1935</v>
      </c>
      <c r="B439" s="1" t="s">
        <v>2802</v>
      </c>
      <c r="C439" s="1" t="str">
        <f>B439&amp;" "&amp;F439</f>
        <v xml:space="preserve">Laurie </v>
      </c>
      <c r="D439" s="1" t="str">
        <f>Table5[[#This Row],[Column5]]&amp;" "&amp;Table5[[#This Row],[Column7]]&amp;" "</f>
        <v xml:space="preserve">Mr. Jonathon </v>
      </c>
      <c r="E439" t="s">
        <v>4498</v>
      </c>
    </row>
    <row r="440" spans="1:5" x14ac:dyDescent="0.2">
      <c r="A440" s="1" t="s">
        <v>1934</v>
      </c>
      <c r="B440" s="1" t="s">
        <v>2803</v>
      </c>
      <c r="C440" s="1" t="str">
        <f>B440&amp;" "&amp;F440</f>
        <v xml:space="preserve">Sekaquaptewa </v>
      </c>
      <c r="D440" s="1" t="str">
        <f>Table5[[#This Row],[Column5]]&amp;" "&amp;Table5[[#This Row],[Column7]]&amp;" "</f>
        <v xml:space="preserve">Ms. Caroline </v>
      </c>
    </row>
    <row r="441" spans="1:5" x14ac:dyDescent="0.2">
      <c r="A441" s="1" t="s">
        <v>1933</v>
      </c>
      <c r="B441" s="1" t="s">
        <v>2804</v>
      </c>
      <c r="C441" s="1" t="str">
        <f>B441&amp;" "&amp;F441</f>
        <v xml:space="preserve">Frash </v>
      </c>
      <c r="D441" s="1" t="str">
        <f>Table5[[#This Row],[Column5]]&amp;" "&amp;Table5[[#This Row],[Column7]]&amp;" "</f>
        <v xml:space="preserve">Mr. Joshua </v>
      </c>
      <c r="E441" t="s">
        <v>4398</v>
      </c>
    </row>
    <row r="442" spans="1:5" x14ac:dyDescent="0.2">
      <c r="A442" s="1" t="s">
        <v>1932</v>
      </c>
      <c r="B442" s="1" t="s">
        <v>2805</v>
      </c>
      <c r="C442" s="1" t="str">
        <f>B442&amp;" "&amp;F442</f>
        <v xml:space="preserve">Bukowski </v>
      </c>
      <c r="D442" s="1" t="str">
        <f>Table5[[#This Row],[Column5]]&amp;" "&amp;Table5[[#This Row],[Column7]]&amp;" "</f>
        <v xml:space="preserve">Ms. Nichole </v>
      </c>
    </row>
    <row r="443" spans="1:5" x14ac:dyDescent="0.2">
      <c r="A443" s="1" t="s">
        <v>1931</v>
      </c>
      <c r="B443" s="1" t="s">
        <v>2806</v>
      </c>
      <c r="C443" s="1" t="str">
        <f>B443&amp;" "&amp;F443</f>
        <v xml:space="preserve">Sandahl </v>
      </c>
      <c r="D443" s="1" t="str">
        <f>Table5[[#This Row],[Column5]]&amp;" "&amp;Table5[[#This Row],[Column7]]&amp;" "</f>
        <v xml:space="preserve">Ms. Denise </v>
      </c>
      <c r="E443" t="s">
        <v>4403</v>
      </c>
    </row>
    <row r="444" spans="1:5" x14ac:dyDescent="0.2">
      <c r="A444" s="1" t="s">
        <v>1930</v>
      </c>
      <c r="B444" s="1" t="s">
        <v>2807</v>
      </c>
      <c r="C444" s="1" t="str">
        <f>B444&amp;" "&amp;F444</f>
        <v xml:space="preserve">Speight </v>
      </c>
      <c r="D444" s="1" t="str">
        <f>Table5[[#This Row],[Column5]]&amp;" "&amp;Table5[[#This Row],[Column7]]&amp;" "</f>
        <v xml:space="preserve">Mr. Peter </v>
      </c>
      <c r="E444" t="s">
        <v>4364</v>
      </c>
    </row>
    <row r="445" spans="1:5" x14ac:dyDescent="0.2">
      <c r="A445" s="1" t="s">
        <v>1929</v>
      </c>
      <c r="B445" s="1" t="s">
        <v>2456</v>
      </c>
      <c r="C445" s="1" t="str">
        <f>B445&amp;" "&amp;F445</f>
        <v xml:space="preserve">Lee </v>
      </c>
      <c r="D445" s="1" t="str">
        <f>Table5[[#This Row],[Column5]]&amp;" "&amp;Table5[[#This Row],[Column7]]&amp;" "</f>
        <v xml:space="preserve">Mr. Johnson </v>
      </c>
      <c r="E445" t="s">
        <v>4449</v>
      </c>
    </row>
    <row r="446" spans="1:5" x14ac:dyDescent="0.2">
      <c r="A446" s="1" t="s">
        <v>1928</v>
      </c>
      <c r="B446" s="1" t="s">
        <v>2808</v>
      </c>
      <c r="C446" s="1" t="str">
        <f>B446&amp;" "&amp;F446</f>
        <v xml:space="preserve">Nielsen </v>
      </c>
      <c r="D446" s="1" t="str">
        <f>Table5[[#This Row],[Column5]]&amp;" "&amp;Table5[[#This Row],[Column7]]&amp;" "</f>
        <v xml:space="preserve">Ms. Katherine </v>
      </c>
    </row>
    <row r="447" spans="1:5" x14ac:dyDescent="0.2">
      <c r="A447" s="1" t="s">
        <v>1927</v>
      </c>
      <c r="B447" s="1" t="s">
        <v>2809</v>
      </c>
      <c r="C447" s="1" t="str">
        <f>B447&amp;" "&amp;F447</f>
        <v xml:space="preserve">Zirdok </v>
      </c>
      <c r="D447" s="1" t="str">
        <f>Table5[[#This Row],[Column5]]&amp;" "&amp;Table5[[#This Row],[Column7]]&amp;" "</f>
        <v xml:space="preserve">Ms. Lynda </v>
      </c>
    </row>
    <row r="448" spans="1:5" x14ac:dyDescent="0.2">
      <c r="A448" s="1" t="s">
        <v>1926</v>
      </c>
      <c r="B448" s="1" t="s">
        <v>2810</v>
      </c>
      <c r="C448" s="1" t="str">
        <f>B448&amp;" "&amp;F448</f>
        <v xml:space="preserve">Crudale </v>
      </c>
      <c r="D448" s="1" t="str">
        <f>Table5[[#This Row],[Column5]]&amp;" "&amp;Table5[[#This Row],[Column7]]&amp;" "</f>
        <v xml:space="preserve">Mr. Anthony </v>
      </c>
    </row>
    <row r="449" spans="1:5" x14ac:dyDescent="0.2">
      <c r="A449" s="1" t="s">
        <v>1925</v>
      </c>
      <c r="B449" s="1" t="s">
        <v>2811</v>
      </c>
      <c r="C449" s="1" t="str">
        <f>B449&amp;" "&amp;F449</f>
        <v xml:space="preserve">Koopmans </v>
      </c>
      <c r="D449" s="1" t="str">
        <f>Table5[[#This Row],[Column5]]&amp;" "&amp;Table5[[#This Row],[Column7]]&amp;" "</f>
        <v xml:space="preserve">Ms. Linnea </v>
      </c>
      <c r="E449" t="s">
        <v>4427</v>
      </c>
    </row>
    <row r="450" spans="1:5" x14ac:dyDescent="0.2">
      <c r="A450" s="1" t="s">
        <v>1924</v>
      </c>
      <c r="B450" s="1" t="s">
        <v>2812</v>
      </c>
      <c r="C450" s="1" t="str">
        <f>B450&amp;" "&amp;F450</f>
        <v xml:space="preserve">Milani </v>
      </c>
      <c r="D450" s="1" t="str">
        <f>Table5[[#This Row],[Column5]]&amp;" "&amp;Table5[[#This Row],[Column7]]&amp;" "</f>
        <v xml:space="preserve">Mr. Massimiliano </v>
      </c>
      <c r="E450" t="s">
        <v>4378</v>
      </c>
    </row>
    <row r="451" spans="1:5" x14ac:dyDescent="0.2">
      <c r="A451" s="1" t="s">
        <v>1923</v>
      </c>
      <c r="B451" s="1" t="s">
        <v>2813</v>
      </c>
      <c r="C451" s="1" t="str">
        <f>B451&amp;" "&amp;F451</f>
        <v xml:space="preserve">Kelly </v>
      </c>
      <c r="D451" s="1" t="str">
        <f>Table5[[#This Row],[Column5]]&amp;" "&amp;Table5[[#This Row],[Column7]]&amp;" "</f>
        <v xml:space="preserve">Mr. James </v>
      </c>
      <c r="E451" t="s">
        <v>4375</v>
      </c>
    </row>
    <row r="452" spans="1:5" x14ac:dyDescent="0.2">
      <c r="A452" s="1" t="s">
        <v>1922</v>
      </c>
      <c r="B452" s="1" t="s">
        <v>2814</v>
      </c>
      <c r="C452" s="1" t="str">
        <f>B452&amp;" "&amp;F452</f>
        <v xml:space="preserve">Finelli </v>
      </c>
      <c r="D452" s="1" t="str">
        <f>Table5[[#This Row],[Column5]]&amp;" "&amp;Table5[[#This Row],[Column7]]&amp;" "</f>
        <v xml:space="preserve">Ms. Lauren </v>
      </c>
    </row>
    <row r="453" spans="1:5" x14ac:dyDescent="0.2">
      <c r="A453" s="1" t="s">
        <v>1921</v>
      </c>
      <c r="B453" s="1" t="s">
        <v>2721</v>
      </c>
      <c r="C453" s="1" t="str">
        <f>B453&amp;" "&amp;F453</f>
        <v xml:space="preserve">Palmer </v>
      </c>
      <c r="D453" s="1" t="str">
        <f>Table5[[#This Row],[Column5]]&amp;" "&amp;Table5[[#This Row],[Column7]]&amp;" "</f>
        <v xml:space="preserve">Ms. Michele </v>
      </c>
      <c r="E453" t="s">
        <v>4434</v>
      </c>
    </row>
    <row r="454" spans="1:5" x14ac:dyDescent="0.2">
      <c r="A454" s="1" t="s">
        <v>1920</v>
      </c>
      <c r="B454" s="1" t="s">
        <v>2438</v>
      </c>
      <c r="C454" s="1" t="str">
        <f>B454&amp;" "&amp;F454</f>
        <v xml:space="preserve">Wang </v>
      </c>
      <c r="D454" s="1" t="str">
        <f>Table5[[#This Row],[Column5]]&amp;" "&amp;Table5[[#This Row],[Column7]]&amp;" "</f>
        <v xml:space="preserve">Mr. Xiao </v>
      </c>
    </row>
    <row r="455" spans="1:5" x14ac:dyDescent="0.2">
      <c r="A455" s="1" t="s">
        <v>1919</v>
      </c>
      <c r="B455" s="1" t="s">
        <v>2815</v>
      </c>
      <c r="C455" s="1" t="str">
        <f>B455&amp;" "&amp;F455</f>
        <v xml:space="preserve">Beasley </v>
      </c>
      <c r="D455" s="1" t="str">
        <f>Table5[[#This Row],[Column5]]&amp;" "&amp;Table5[[#This Row],[Column7]]&amp;" "</f>
        <v xml:space="preserve">Ms. Harper </v>
      </c>
      <c r="E455" t="s">
        <v>4412</v>
      </c>
    </row>
    <row r="456" spans="1:5" x14ac:dyDescent="0.2">
      <c r="A456" s="1" t="s">
        <v>1918</v>
      </c>
      <c r="B456" s="1" t="s">
        <v>2816</v>
      </c>
      <c r="C456" s="1" t="str">
        <f>B456&amp;" "&amp;F456</f>
        <v xml:space="preserve">Bedbury </v>
      </c>
      <c r="D456" s="1" t="str">
        <f>Table5[[#This Row],[Column5]]&amp;" "&amp;Table5[[#This Row],[Column7]]&amp;" "</f>
        <v xml:space="preserve">Mr. Nick </v>
      </c>
    </row>
    <row r="457" spans="1:5" x14ac:dyDescent="0.2">
      <c r="A457" s="1" t="s">
        <v>1917</v>
      </c>
      <c r="B457" s="1" t="s">
        <v>2817</v>
      </c>
      <c r="C457" s="1" t="str">
        <f>B457&amp;" "&amp;F457</f>
        <v xml:space="preserve">Stemberger </v>
      </c>
      <c r="D457" s="1" t="str">
        <f>Table5[[#This Row],[Column5]]&amp;" "&amp;Table5[[#This Row],[Column7]]&amp;" "</f>
        <v xml:space="preserve">Mr. Scott </v>
      </c>
    </row>
    <row r="458" spans="1:5" x14ac:dyDescent="0.2">
      <c r="A458" s="1" t="s">
        <v>1916</v>
      </c>
      <c r="B458" s="1" t="s">
        <v>2818</v>
      </c>
      <c r="C458" s="1" t="str">
        <f>B458&amp;" "&amp;F458</f>
        <v xml:space="preserve">Chebet </v>
      </c>
      <c r="D458" s="1" t="str">
        <f>Table5[[#This Row],[Column5]]&amp;" "&amp;Table5[[#This Row],[Column7]]&amp;" "</f>
        <v xml:space="preserve">Mr. Wilson </v>
      </c>
    </row>
    <row r="459" spans="1:5" x14ac:dyDescent="0.2">
      <c r="A459" s="1" t="s">
        <v>1915</v>
      </c>
      <c r="B459" s="1" t="s">
        <v>2819</v>
      </c>
      <c r="C459" s="1" t="str">
        <f>B459&amp;" "&amp;F459</f>
        <v xml:space="preserve">Muir </v>
      </c>
      <c r="D459" s="1" t="str">
        <f>Table5[[#This Row],[Column5]]&amp;" "&amp;Table5[[#This Row],[Column7]]&amp;" "</f>
        <v xml:space="preserve">Mr. Lee </v>
      </c>
    </row>
    <row r="460" spans="1:5" x14ac:dyDescent="0.2">
      <c r="A460" s="1" t="s">
        <v>1914</v>
      </c>
      <c r="B460" s="1" t="s">
        <v>2820</v>
      </c>
      <c r="C460" s="1" t="str">
        <f>B460&amp;" "&amp;F460</f>
        <v xml:space="preserve">Yang </v>
      </c>
      <c r="D460" s="1" t="str">
        <f>Table5[[#This Row],[Column5]]&amp;" "&amp;Table5[[#This Row],[Column7]]&amp;" "</f>
        <v xml:space="preserve">Mr. Shizhong </v>
      </c>
    </row>
    <row r="461" spans="1:5" x14ac:dyDescent="0.2">
      <c r="A461" s="1" t="s">
        <v>1913</v>
      </c>
      <c r="B461" s="1" t="s">
        <v>2821</v>
      </c>
      <c r="C461" s="1" t="str">
        <f>B461&amp;" "&amp;F461</f>
        <v xml:space="preserve">Gravel </v>
      </c>
      <c r="D461" s="1" t="str">
        <f>Table5[[#This Row],[Column5]]&amp;" "&amp;Table5[[#This Row],[Column7]]&amp;" "</f>
        <v xml:space="preserve">Ms. Marie-Claire </v>
      </c>
    </row>
    <row r="462" spans="1:5" x14ac:dyDescent="0.2">
      <c r="A462" s="1" t="s">
        <v>1912</v>
      </c>
      <c r="B462" s="1" t="s">
        <v>2451</v>
      </c>
      <c r="C462" s="1" t="str">
        <f>B462&amp;" "&amp;F462</f>
        <v xml:space="preserve">Smith </v>
      </c>
      <c r="D462" s="1" t="str">
        <f>Table5[[#This Row],[Column5]]&amp;" "&amp;Table5[[#This Row],[Column7]]&amp;" "</f>
        <v xml:space="preserve">Mr. Todd </v>
      </c>
      <c r="E462" t="s">
        <v>4395</v>
      </c>
    </row>
    <row r="463" spans="1:5" x14ac:dyDescent="0.2">
      <c r="A463" s="1" t="s">
        <v>1911</v>
      </c>
      <c r="B463" s="1" t="s">
        <v>2671</v>
      </c>
      <c r="C463" s="1" t="str">
        <f>B463&amp;" "&amp;F463</f>
        <v xml:space="preserve">Williams </v>
      </c>
      <c r="D463" s="1" t="str">
        <f>Table5[[#This Row],[Column5]]&amp;" "&amp;Table5[[#This Row],[Column7]]&amp;" "</f>
        <v xml:space="preserve">Ms. Carolyn </v>
      </c>
    </row>
    <row r="464" spans="1:5" x14ac:dyDescent="0.2">
      <c r="A464" s="1" t="s">
        <v>1910</v>
      </c>
      <c r="B464" s="1" t="s">
        <v>2467</v>
      </c>
      <c r="C464" s="1" t="str">
        <f>B464&amp;" "&amp;F464</f>
        <v xml:space="preserve">Meyer </v>
      </c>
      <c r="D464" s="1" t="str">
        <f>Table5[[#This Row],[Column5]]&amp;" "&amp;Table5[[#This Row],[Column7]]&amp;" "</f>
        <v xml:space="preserve">Ms. Lindsey </v>
      </c>
    </row>
    <row r="465" spans="1:5" x14ac:dyDescent="0.2">
      <c r="A465" s="1" t="s">
        <v>1909</v>
      </c>
      <c r="B465" s="1" t="s">
        <v>2822</v>
      </c>
      <c r="C465" s="1" t="str">
        <f>B465&amp;" "&amp;F465</f>
        <v xml:space="preserve">Jamieson </v>
      </c>
      <c r="D465" s="1" t="str">
        <f>Table5[[#This Row],[Column5]]&amp;" "&amp;Table5[[#This Row],[Column7]]&amp;" "</f>
        <v xml:space="preserve">Ms. Marissa </v>
      </c>
      <c r="E465" t="s">
        <v>4357</v>
      </c>
    </row>
    <row r="466" spans="1:5" x14ac:dyDescent="0.2">
      <c r="A466" s="1" t="s">
        <v>1908</v>
      </c>
      <c r="B466" s="1" t="s">
        <v>2823</v>
      </c>
      <c r="C466" s="1" t="str">
        <f>B466&amp;" "&amp;F466</f>
        <v xml:space="preserve">Dufeal </v>
      </c>
      <c r="D466" s="1" t="str">
        <f>Table5[[#This Row],[Column5]]&amp;" "&amp;Table5[[#This Row],[Column7]]&amp;" "</f>
        <v xml:space="preserve">Mr. Jean </v>
      </c>
      <c r="E466" t="s">
        <v>4689</v>
      </c>
    </row>
    <row r="467" spans="1:5" x14ac:dyDescent="0.2">
      <c r="A467" s="1" t="s">
        <v>1907</v>
      </c>
      <c r="B467" s="1" t="s">
        <v>2824</v>
      </c>
      <c r="C467" s="1" t="str">
        <f>B467&amp;" "&amp;F467</f>
        <v xml:space="preserve">Sansonetti </v>
      </c>
      <c r="D467" s="1" t="str">
        <f>Table5[[#This Row],[Column5]]&amp;" "&amp;Table5[[#This Row],[Column7]]&amp;" "</f>
        <v xml:space="preserve">Ms. Danielle </v>
      </c>
    </row>
    <row r="468" spans="1:5" x14ac:dyDescent="0.2">
      <c r="A468" s="1" t="s">
        <v>1906</v>
      </c>
      <c r="B468" s="1" t="s">
        <v>2825</v>
      </c>
      <c r="C468" s="1" t="str">
        <f>B468&amp;" "&amp;F468</f>
        <v xml:space="preserve">Koneazny </v>
      </c>
      <c r="D468" s="1" t="str">
        <f>Table5[[#This Row],[Column5]]&amp;" "&amp;Table5[[#This Row],[Column7]]&amp;" "</f>
        <v xml:space="preserve">Mr. Jim </v>
      </c>
    </row>
    <row r="469" spans="1:5" x14ac:dyDescent="0.2">
      <c r="A469" s="1" t="s">
        <v>1905</v>
      </c>
      <c r="B469" s="1" t="s">
        <v>2454</v>
      </c>
      <c r="C469" s="1" t="str">
        <f>B469&amp;" "&amp;F469</f>
        <v xml:space="preserve">Johnson </v>
      </c>
      <c r="D469" s="1" t="str">
        <f>Table5[[#This Row],[Column5]]&amp;" "&amp;Table5[[#This Row],[Column7]]&amp;" "</f>
        <v xml:space="preserve">Mr. Matthew </v>
      </c>
      <c r="E469" t="s">
        <v>4509</v>
      </c>
    </row>
    <row r="470" spans="1:5" x14ac:dyDescent="0.2">
      <c r="A470" s="1" t="s">
        <v>1904</v>
      </c>
      <c r="B470" s="1" t="s">
        <v>2826</v>
      </c>
      <c r="C470" s="1" t="str">
        <f>B470&amp;" "&amp;F470</f>
        <v xml:space="preserve">Glasson </v>
      </c>
      <c r="D470" s="1" t="str">
        <f>Table5[[#This Row],[Column5]]&amp;" "&amp;Table5[[#This Row],[Column7]]&amp;" "</f>
        <v xml:space="preserve">Ms. Rachel </v>
      </c>
      <c r="E470" t="s">
        <v>4401</v>
      </c>
    </row>
    <row r="471" spans="1:5" x14ac:dyDescent="0.2">
      <c r="A471" s="1" t="s">
        <v>1903</v>
      </c>
      <c r="B471" s="1" t="s">
        <v>2827</v>
      </c>
      <c r="C471" s="1" t="str">
        <f>B471&amp;" "&amp;F471</f>
        <v xml:space="preserve">Canitz </v>
      </c>
      <c r="D471" s="1" t="str">
        <f>Table5[[#This Row],[Column5]]&amp;" "&amp;Table5[[#This Row],[Column7]]&amp;" "</f>
        <v xml:space="preserve">Ms. Corina </v>
      </c>
    </row>
    <row r="472" spans="1:5" x14ac:dyDescent="0.2">
      <c r="A472" s="1" t="s">
        <v>1902</v>
      </c>
      <c r="B472" s="1" t="s">
        <v>2828</v>
      </c>
      <c r="C472" s="1" t="str">
        <f>B472&amp;" "&amp;F472</f>
        <v xml:space="preserve">Li </v>
      </c>
      <c r="D472" s="1" t="str">
        <f>Table5[[#This Row],[Column5]]&amp;" "&amp;Table5[[#This Row],[Column7]]&amp;" "</f>
        <v xml:space="preserve">Mr. Guannan </v>
      </c>
    </row>
    <row r="473" spans="1:5" x14ac:dyDescent="0.2">
      <c r="A473" s="1" t="s">
        <v>1901</v>
      </c>
      <c r="B473" s="1" t="s">
        <v>2829</v>
      </c>
      <c r="C473" s="1" t="str">
        <f>B473&amp;" "&amp;F473</f>
        <v xml:space="preserve">Parsons </v>
      </c>
      <c r="D473" s="1" t="str">
        <f>Table5[[#This Row],[Column5]]&amp;" "&amp;Table5[[#This Row],[Column7]]&amp;" "</f>
        <v xml:space="preserve">Mr. Don </v>
      </c>
    </row>
    <row r="474" spans="1:5" x14ac:dyDescent="0.2">
      <c r="A474" s="1" t="s">
        <v>1900</v>
      </c>
      <c r="B474" s="1" t="s">
        <v>2830</v>
      </c>
      <c r="C474" s="1" t="str">
        <f>B474&amp;" "&amp;F474</f>
        <v xml:space="preserve">Raulli </v>
      </c>
      <c r="D474" s="1" t="str">
        <f>Table5[[#This Row],[Column5]]&amp;" "&amp;Table5[[#This Row],[Column7]]&amp;" "</f>
        <v xml:space="preserve">Mr. Chris </v>
      </c>
    </row>
    <row r="475" spans="1:5" x14ac:dyDescent="0.2">
      <c r="A475" s="1" t="s">
        <v>1899</v>
      </c>
      <c r="B475" s="1" t="s">
        <v>2624</v>
      </c>
      <c r="C475" s="1" t="str">
        <f>B475&amp;" "&amp;F475</f>
        <v xml:space="preserve">Frome </v>
      </c>
      <c r="D475" s="1" t="str">
        <f>Table5[[#This Row],[Column5]]&amp;" "&amp;Table5[[#This Row],[Column7]]&amp;" "</f>
        <v xml:space="preserve">Mr. Gavin </v>
      </c>
      <c r="E475" t="s">
        <v>4434</v>
      </c>
    </row>
    <row r="476" spans="1:5" x14ac:dyDescent="0.2">
      <c r="A476" s="1" t="s">
        <v>1898</v>
      </c>
      <c r="B476" s="1" t="s">
        <v>2831</v>
      </c>
      <c r="C476" s="1" t="str">
        <f>B476&amp;" "&amp;F476</f>
        <v xml:space="preserve">Sevcik </v>
      </c>
      <c r="D476" s="1" t="str">
        <f>Table5[[#This Row],[Column5]]&amp;" "&amp;Table5[[#This Row],[Column7]]&amp;" "</f>
        <v xml:space="preserve">Mr. David </v>
      </c>
    </row>
    <row r="477" spans="1:5" x14ac:dyDescent="0.2">
      <c r="A477" s="1" t="s">
        <v>1897</v>
      </c>
      <c r="B477" s="1" t="s">
        <v>2832</v>
      </c>
      <c r="C477" s="1" t="str">
        <f>B477&amp;" "&amp;F477</f>
        <v xml:space="preserve">Narang </v>
      </c>
      <c r="D477" s="1" t="str">
        <f>Table5[[#This Row],[Column5]]&amp;" "&amp;Table5[[#This Row],[Column7]]&amp;" "</f>
        <v xml:space="preserve">Mr. Jatin </v>
      </c>
    </row>
    <row r="478" spans="1:5" x14ac:dyDescent="0.2">
      <c r="A478" s="1" t="s">
        <v>1895</v>
      </c>
      <c r="B478" s="1" t="s">
        <v>2833</v>
      </c>
      <c r="C478" s="1" t="str">
        <f>B478&amp;" "&amp;F478</f>
        <v xml:space="preserve">Royston </v>
      </c>
      <c r="D478" s="1" t="str">
        <f>Table5[[#This Row],[Column5]]&amp;" "&amp;Table5[[#This Row],[Column7]]&amp;" "</f>
        <v xml:space="preserve">Mr. J </v>
      </c>
      <c r="E478" t="s">
        <v>4464</v>
      </c>
    </row>
    <row r="479" spans="1:5" x14ac:dyDescent="0.2">
      <c r="A479" s="1" t="s">
        <v>1894</v>
      </c>
      <c r="B479" s="1" t="s">
        <v>2834</v>
      </c>
      <c r="C479" s="1" t="str">
        <f>B479&amp;" "&amp;F479</f>
        <v xml:space="preserve">Tieri </v>
      </c>
      <c r="D479" s="1" t="str">
        <f>Table5[[#This Row],[Column5]]&amp;" "&amp;Table5[[#This Row],[Column7]]&amp;" "</f>
        <v xml:space="preserve">Ms. Angela </v>
      </c>
      <c r="E479" t="s">
        <v>4375</v>
      </c>
    </row>
    <row r="480" spans="1:5" x14ac:dyDescent="0.2">
      <c r="A480" s="1" t="s">
        <v>1893</v>
      </c>
      <c r="B480" s="1" t="s">
        <v>2835</v>
      </c>
      <c r="C480" s="1" t="str">
        <f>B480&amp;" "&amp;F480</f>
        <v xml:space="preserve">Whitney </v>
      </c>
      <c r="D480" s="1" t="str">
        <f>Table5[[#This Row],[Column5]]&amp;" "&amp;Table5[[#This Row],[Column7]]&amp;" "</f>
        <v xml:space="preserve">Mr. Blake </v>
      </c>
      <c r="E480" t="s">
        <v>4491</v>
      </c>
    </row>
    <row r="481" spans="1:5" x14ac:dyDescent="0.2">
      <c r="A481" s="1" t="s">
        <v>1892</v>
      </c>
      <c r="B481" s="1" t="s">
        <v>2836</v>
      </c>
      <c r="C481" s="1" t="str">
        <f>B481&amp;" "&amp;F481</f>
        <v xml:space="preserve">Wandzilak </v>
      </c>
      <c r="D481" s="1" t="str">
        <f>Table5[[#This Row],[Column5]]&amp;" "&amp;Table5[[#This Row],[Column7]]&amp;" "</f>
        <v xml:space="preserve">Mr. Brian </v>
      </c>
      <c r="E481" t="s">
        <v>4425</v>
      </c>
    </row>
    <row r="482" spans="1:5" x14ac:dyDescent="0.2">
      <c r="A482" s="1" t="s">
        <v>1891</v>
      </c>
      <c r="B482" s="1" t="s">
        <v>2837</v>
      </c>
      <c r="C482" s="1" t="str">
        <f>B482&amp;" "&amp;F482</f>
        <v xml:space="preserve">Valenzona </v>
      </c>
      <c r="D482" s="1" t="str">
        <f>Table5[[#This Row],[Column5]]&amp;" "&amp;Table5[[#This Row],[Column7]]&amp;" "</f>
        <v xml:space="preserve">Mr. Damon </v>
      </c>
    </row>
    <row r="483" spans="1:5" x14ac:dyDescent="0.2">
      <c r="A483" s="1" t="s">
        <v>1890</v>
      </c>
      <c r="B483" s="1" t="s">
        <v>2838</v>
      </c>
      <c r="C483" s="1" t="str">
        <f>B483&amp;" "&amp;F483</f>
        <v xml:space="preserve">Young </v>
      </c>
      <c r="D483" s="1" t="str">
        <f>Table5[[#This Row],[Column5]]&amp;" "&amp;Table5[[#This Row],[Column7]]&amp;" "</f>
        <v xml:space="preserve">Mr. Jeffrey </v>
      </c>
    </row>
    <row r="484" spans="1:5" x14ac:dyDescent="0.2">
      <c r="A484" s="1" t="s">
        <v>1889</v>
      </c>
      <c r="B484" s="1" t="s">
        <v>2839</v>
      </c>
      <c r="C484" s="1" t="str">
        <f>B484&amp;" "&amp;F484</f>
        <v xml:space="preserve">Richards </v>
      </c>
      <c r="D484" s="1" t="str">
        <f>Table5[[#This Row],[Column5]]&amp;" "&amp;Table5[[#This Row],[Column7]]&amp;" "</f>
        <v xml:space="preserve">Mr. Malcolm </v>
      </c>
      <c r="E484" t="s">
        <v>4395</v>
      </c>
    </row>
    <row r="485" spans="1:5" x14ac:dyDescent="0.2">
      <c r="A485" s="1" t="s">
        <v>1888</v>
      </c>
      <c r="B485" s="1" t="s">
        <v>2840</v>
      </c>
      <c r="C485" s="1" t="str">
        <f>B485&amp;" "&amp;F485</f>
        <v xml:space="preserve">Alexson </v>
      </c>
      <c r="D485" s="1" t="str">
        <f>Table5[[#This Row],[Column5]]&amp;" "&amp;Table5[[#This Row],[Column7]]&amp;" "</f>
        <v xml:space="preserve">Ms. Margaret </v>
      </c>
      <c r="E485" t="s">
        <v>4362</v>
      </c>
    </row>
    <row r="486" spans="1:5" x14ac:dyDescent="0.2">
      <c r="A486" s="1" t="s">
        <v>1887</v>
      </c>
      <c r="B486" s="1" t="s">
        <v>2515</v>
      </c>
      <c r="C486" s="1" t="str">
        <f>B486&amp;" "&amp;F486</f>
        <v xml:space="preserve">Wright </v>
      </c>
      <c r="D486" s="1" t="str">
        <f>Table5[[#This Row],[Column5]]&amp;" "&amp;Table5[[#This Row],[Column7]]&amp;" "</f>
        <v xml:space="preserve">Ms. Helen </v>
      </c>
    </row>
    <row r="487" spans="1:5" x14ac:dyDescent="0.2">
      <c r="A487" s="1" t="s">
        <v>1886</v>
      </c>
      <c r="B487" s="1" t="s">
        <v>2841</v>
      </c>
      <c r="C487" s="1" t="str">
        <f>B487&amp;" "&amp;F487</f>
        <v xml:space="preserve">McKenna </v>
      </c>
      <c r="D487" s="1" t="str">
        <f>Table5[[#This Row],[Column5]]&amp;" "&amp;Table5[[#This Row],[Column7]]&amp;" "</f>
        <v xml:space="preserve">Mr. Matthew </v>
      </c>
    </row>
    <row r="488" spans="1:5" x14ac:dyDescent="0.2">
      <c r="A488" s="1" t="s">
        <v>1885</v>
      </c>
      <c r="B488" s="1" t="s">
        <v>2700</v>
      </c>
      <c r="C488" s="1" t="str">
        <f>B488&amp;" "&amp;F488</f>
        <v xml:space="preserve">Sallade </v>
      </c>
      <c r="D488" s="1" t="str">
        <f>Table5[[#This Row],[Column5]]&amp;" "&amp;Table5[[#This Row],[Column7]]&amp;" "</f>
        <v xml:space="preserve">Mr. Jeff </v>
      </c>
    </row>
    <row r="489" spans="1:5" x14ac:dyDescent="0.2">
      <c r="A489" s="1" t="s">
        <v>1884</v>
      </c>
      <c r="B489" s="1" t="s">
        <v>2842</v>
      </c>
      <c r="C489" s="1" t="str">
        <f>B489&amp;" "&amp;F489</f>
        <v xml:space="preserve">Argall </v>
      </c>
      <c r="D489" s="1" t="str">
        <f>Table5[[#This Row],[Column5]]&amp;" "&amp;Table5[[#This Row],[Column7]]&amp;" "</f>
        <v xml:space="preserve">Mrs. Tara </v>
      </c>
      <c r="E489" t="s">
        <v>4500</v>
      </c>
    </row>
    <row r="490" spans="1:5" x14ac:dyDescent="0.2">
      <c r="A490" s="1" t="s">
        <v>1883</v>
      </c>
      <c r="B490" s="1" t="s">
        <v>2843</v>
      </c>
      <c r="C490" s="1" t="str">
        <f>B490&amp;" "&amp;F490</f>
        <v xml:space="preserve">Patchell </v>
      </c>
      <c r="D490" s="1" t="str">
        <f>Table5[[#This Row],[Column5]]&amp;" "&amp;Table5[[#This Row],[Column7]]&amp;" "</f>
        <v xml:space="preserve">Ms. Kristin </v>
      </c>
    </row>
    <row r="491" spans="1:5" x14ac:dyDescent="0.2">
      <c r="A491" s="1" t="s">
        <v>1882</v>
      </c>
      <c r="B491" s="1" t="s">
        <v>2844</v>
      </c>
      <c r="C491" s="1" t="str">
        <f>B491&amp;" "&amp;F491</f>
        <v xml:space="preserve">Catoggio </v>
      </c>
      <c r="D491" s="1" t="str">
        <f>Table5[[#This Row],[Column5]]&amp;" "&amp;Table5[[#This Row],[Column7]]&amp;" "</f>
        <v xml:space="preserve">Mr. Timothy </v>
      </c>
    </row>
    <row r="492" spans="1:5" x14ac:dyDescent="0.2">
      <c r="A492" s="1" t="s">
        <v>1881</v>
      </c>
      <c r="B492" s="1" t="s">
        <v>2845</v>
      </c>
      <c r="C492" s="1" t="str">
        <f>B492&amp;" "&amp;F492</f>
        <v xml:space="preserve">Adams </v>
      </c>
      <c r="D492" s="1" t="str">
        <f>Table5[[#This Row],[Column5]]&amp;" "&amp;Table5[[#This Row],[Column7]]&amp;" "</f>
        <v xml:space="preserve">Mr. Scott </v>
      </c>
    </row>
    <row r="493" spans="1:5" x14ac:dyDescent="0.2">
      <c r="A493" s="1" t="s">
        <v>1880</v>
      </c>
      <c r="B493" s="1" t="s">
        <v>2846</v>
      </c>
      <c r="C493" s="1" t="str">
        <f>B493&amp;" "&amp;F493</f>
        <v xml:space="preserve">Windt </v>
      </c>
      <c r="D493" s="1" t="str">
        <f>Table5[[#This Row],[Column5]]&amp;" "&amp;Table5[[#This Row],[Column7]]&amp;" "</f>
        <v xml:space="preserve">Ms. Carly </v>
      </c>
      <c r="E493" t="s">
        <v>4418</v>
      </c>
    </row>
    <row r="494" spans="1:5" x14ac:dyDescent="0.2">
      <c r="A494" s="1" t="s">
        <v>1879</v>
      </c>
      <c r="B494" s="1" t="s">
        <v>2847</v>
      </c>
      <c r="C494" s="1" t="str">
        <f>B494&amp;" "&amp;F494</f>
        <v xml:space="preserve">Ryan </v>
      </c>
      <c r="D494" s="1" t="str">
        <f>Table5[[#This Row],[Column5]]&amp;" "&amp;Table5[[#This Row],[Column7]]&amp;" "</f>
        <v xml:space="preserve">Ms. Lisa </v>
      </c>
    </row>
    <row r="495" spans="1:5" x14ac:dyDescent="0.2">
      <c r="A495" s="1" t="s">
        <v>1878</v>
      </c>
      <c r="B495" s="1" t="s">
        <v>2848</v>
      </c>
      <c r="C495" s="1" t="str">
        <f>B495&amp;" "&amp;F495</f>
        <v xml:space="preserve">Marion </v>
      </c>
      <c r="D495" s="1" t="str">
        <f>Table5[[#This Row],[Column5]]&amp;" "&amp;Table5[[#This Row],[Column7]]&amp;" "</f>
        <v xml:space="preserve">Ms. Stacey </v>
      </c>
    </row>
    <row r="496" spans="1:5" x14ac:dyDescent="0.2">
      <c r="A496" s="1" t="s">
        <v>1877</v>
      </c>
      <c r="B496" s="1" t="s">
        <v>2849</v>
      </c>
      <c r="C496" s="1" t="str">
        <f>B496&amp;" "&amp;F496</f>
        <v xml:space="preserve">Raffetto </v>
      </c>
      <c r="D496" s="1" t="str">
        <f>Table5[[#This Row],[Column5]]&amp;" "&amp;Table5[[#This Row],[Column7]]&amp;" "</f>
        <v xml:space="preserve">Mr. Louis </v>
      </c>
    </row>
    <row r="497" spans="1:5" x14ac:dyDescent="0.2">
      <c r="A497" s="1" t="s">
        <v>1876</v>
      </c>
      <c r="B497" s="1" t="s">
        <v>2838</v>
      </c>
      <c r="C497" s="1" t="str">
        <f>B497&amp;" "&amp;F497</f>
        <v xml:space="preserve">Young </v>
      </c>
      <c r="D497" s="1" t="str">
        <f>Table5[[#This Row],[Column5]]&amp;" "&amp;Table5[[#This Row],[Column7]]&amp;" "</f>
        <v xml:space="preserve">Mr. Brian </v>
      </c>
      <c r="E497" t="s">
        <v>4364</v>
      </c>
    </row>
    <row r="498" spans="1:5" x14ac:dyDescent="0.2">
      <c r="A498" s="1" t="s">
        <v>1875</v>
      </c>
      <c r="B498" s="1" t="s">
        <v>2850</v>
      </c>
      <c r="C498" s="1" t="str">
        <f>B498&amp;" "&amp;F498</f>
        <v xml:space="preserve">Oehlke </v>
      </c>
      <c r="D498" s="1" t="str">
        <f>Table5[[#This Row],[Column5]]&amp;" "&amp;Table5[[#This Row],[Column7]]&amp;" "</f>
        <v xml:space="preserve">Mrs. Jessica </v>
      </c>
    </row>
    <row r="499" spans="1:5" x14ac:dyDescent="0.2">
      <c r="A499" s="1" t="s">
        <v>1874</v>
      </c>
      <c r="B499" s="1" t="s">
        <v>2851</v>
      </c>
      <c r="C499" s="1" t="str">
        <f>B499&amp;" "&amp;F499</f>
        <v xml:space="preserve">Sudol </v>
      </c>
      <c r="D499" s="1" t="str">
        <f>Table5[[#This Row],[Column5]]&amp;" "&amp;Table5[[#This Row],[Column7]]&amp;" "</f>
        <v xml:space="preserve">Ms. Dawn </v>
      </c>
      <c r="E499" t="s">
        <v>4375</v>
      </c>
    </row>
    <row r="500" spans="1:5" x14ac:dyDescent="0.2">
      <c r="A500" s="1" t="s">
        <v>1873</v>
      </c>
      <c r="B500" s="1" t="s">
        <v>4453</v>
      </c>
      <c r="C500" s="1" t="str">
        <f>B500&amp;" "&amp;F500</f>
        <v xml:space="preserve">Van </v>
      </c>
      <c r="D500" s="1" t="str">
        <f>Table5[[#This Row],[Column5]]&amp;" "&amp;Table5[[#This Row],[Column7]]&amp;" "</f>
        <v xml:space="preserve">  </v>
      </c>
      <c r="E500" t="s">
        <v>4554</v>
      </c>
    </row>
    <row r="501" spans="1:5" x14ac:dyDescent="0.2">
      <c r="A501" s="1" t="s">
        <v>1872</v>
      </c>
      <c r="B501" s="1" t="s">
        <v>2852</v>
      </c>
      <c r="C501" s="1" t="str">
        <f>B501&amp;" "&amp;F501</f>
        <v xml:space="preserve">Dolge </v>
      </c>
      <c r="D501" s="1" t="str">
        <f>Table5[[#This Row],[Column5]]&amp;" "&amp;Table5[[#This Row],[Column7]]&amp;" "</f>
        <v xml:space="preserve">Ms. Karen </v>
      </c>
    </row>
    <row r="502" spans="1:5" x14ac:dyDescent="0.2">
      <c r="A502" s="1" t="s">
        <v>1871</v>
      </c>
      <c r="B502" s="1" t="s">
        <v>2853</v>
      </c>
      <c r="C502" s="1" t="str">
        <f>B502&amp;" "&amp;F502</f>
        <v xml:space="preserve">Marlier </v>
      </c>
      <c r="D502" s="1" t="str">
        <f>Table5[[#This Row],[Column5]]&amp;" "&amp;Table5[[#This Row],[Column7]]&amp;" "</f>
        <v xml:space="preserve">Ms. Jessica </v>
      </c>
    </row>
    <row r="503" spans="1:5" x14ac:dyDescent="0.2">
      <c r="A503" s="1" t="s">
        <v>1870</v>
      </c>
      <c r="B503" s="1" t="s">
        <v>2854</v>
      </c>
      <c r="C503" s="1" t="str">
        <f>B503&amp;" "&amp;F503</f>
        <v xml:space="preserve">Girard </v>
      </c>
      <c r="D503" s="1" t="str">
        <f>Table5[[#This Row],[Column5]]&amp;" "&amp;Table5[[#This Row],[Column7]]&amp;" "</f>
        <v xml:space="preserve">Mr. Mathieu </v>
      </c>
    </row>
    <row r="504" spans="1:5" x14ac:dyDescent="0.2">
      <c r="A504" s="1" t="s">
        <v>1869</v>
      </c>
      <c r="B504" s="1" t="s">
        <v>2456</v>
      </c>
      <c r="C504" s="1" t="str">
        <f>B504&amp;" "&amp;F504</f>
        <v xml:space="preserve">Lee </v>
      </c>
      <c r="D504" s="1" t="str">
        <f>Table5[[#This Row],[Column5]]&amp;" "&amp;Table5[[#This Row],[Column7]]&amp;" "</f>
        <v xml:space="preserve">Mr. Kam </v>
      </c>
      <c r="E504" t="s">
        <v>4498</v>
      </c>
    </row>
    <row r="505" spans="1:5" x14ac:dyDescent="0.2">
      <c r="A505" s="1" t="s">
        <v>1868</v>
      </c>
      <c r="B505" s="1" t="s">
        <v>2855</v>
      </c>
      <c r="C505" s="1" t="str">
        <f>B505&amp;" "&amp;F505</f>
        <v xml:space="preserve">Hubbard </v>
      </c>
      <c r="D505" s="1" t="str">
        <f>Table5[[#This Row],[Column5]]&amp;" "&amp;Table5[[#This Row],[Column7]]&amp;" "</f>
        <v xml:space="preserve">Ms. Valerie </v>
      </c>
      <c r="E505" t="s">
        <v>4437</v>
      </c>
    </row>
    <row r="506" spans="1:5" x14ac:dyDescent="0.2">
      <c r="A506" s="1" t="s">
        <v>1867</v>
      </c>
      <c r="B506" s="1" t="s">
        <v>2856</v>
      </c>
      <c r="C506" s="1" t="str">
        <f>B506&amp;" "&amp;F506</f>
        <v xml:space="preserve">Koester </v>
      </c>
      <c r="D506" s="1" t="str">
        <f>Table5[[#This Row],[Column5]]&amp;" "&amp;Table5[[#This Row],[Column7]]&amp;" "</f>
        <v xml:space="preserve">Ms. Freya </v>
      </c>
      <c r="E506" t="s">
        <v>4500</v>
      </c>
    </row>
    <row r="507" spans="1:5" x14ac:dyDescent="0.2">
      <c r="A507" s="1" t="s">
        <v>1866</v>
      </c>
      <c r="B507" s="1" t="s">
        <v>2857</v>
      </c>
      <c r="C507" s="1" t="str">
        <f>B507&amp;" "&amp;F507</f>
        <v xml:space="preserve">Matthews </v>
      </c>
      <c r="D507" s="1" t="str">
        <f>Table5[[#This Row],[Column5]]&amp;" "&amp;Table5[[#This Row],[Column7]]&amp;" "</f>
        <v xml:space="preserve">Ms. Jennifer </v>
      </c>
    </row>
    <row r="508" spans="1:5" x14ac:dyDescent="0.2">
      <c r="A508" s="1" t="s">
        <v>1865</v>
      </c>
      <c r="B508" s="1" t="s">
        <v>2858</v>
      </c>
      <c r="C508" s="1" t="str">
        <f>B508&amp;" "&amp;F508</f>
        <v xml:space="preserve">Rubinich </v>
      </c>
      <c r="D508" s="1" t="str">
        <f>Table5[[#This Row],[Column5]]&amp;" "&amp;Table5[[#This Row],[Column7]]&amp;" "</f>
        <v xml:space="preserve">Ms. Kara </v>
      </c>
    </row>
    <row r="509" spans="1:5" x14ac:dyDescent="0.2">
      <c r="A509" s="1" t="s">
        <v>1864</v>
      </c>
      <c r="B509" s="1" t="s">
        <v>2859</v>
      </c>
      <c r="C509" s="1" t="str">
        <f>B509&amp;" "&amp;F509</f>
        <v xml:space="preserve">Alban </v>
      </c>
      <c r="D509" s="1" t="str">
        <f>Table5[[#This Row],[Column5]]&amp;" "&amp;Table5[[#This Row],[Column7]]&amp;" "</f>
        <v xml:space="preserve">Mr. Bradley </v>
      </c>
      <c r="E509" t="s">
        <v>4378</v>
      </c>
    </row>
    <row r="510" spans="1:5" x14ac:dyDescent="0.2">
      <c r="A510" s="1" t="s">
        <v>1863</v>
      </c>
      <c r="B510" s="1" t="s">
        <v>2860</v>
      </c>
      <c r="C510" s="1" t="str">
        <f>B510&amp;" "&amp;F510</f>
        <v xml:space="preserve">Corcoran </v>
      </c>
      <c r="D510" s="1" t="str">
        <f>Table5[[#This Row],[Column5]]&amp;" "&amp;Table5[[#This Row],[Column7]]&amp;" "</f>
        <v xml:space="preserve">Mr. Brendan </v>
      </c>
    </row>
    <row r="511" spans="1:5" x14ac:dyDescent="0.2">
      <c r="A511" s="1" t="s">
        <v>1862</v>
      </c>
      <c r="B511" s="1" t="s">
        <v>2861</v>
      </c>
      <c r="C511" s="1" t="str">
        <f>B511&amp;" "&amp;F511</f>
        <v xml:space="preserve">Sargent </v>
      </c>
      <c r="D511" s="1" t="str">
        <f>Table5[[#This Row],[Column5]]&amp;" "&amp;Table5[[#This Row],[Column7]]&amp;" "</f>
        <v xml:space="preserve">Ms. Amber </v>
      </c>
      <c r="E511" t="s">
        <v>4500</v>
      </c>
    </row>
    <row r="512" spans="1:5" x14ac:dyDescent="0.2">
      <c r="A512" s="1" t="s">
        <v>1861</v>
      </c>
      <c r="B512" s="1" t="s">
        <v>2862</v>
      </c>
      <c r="C512" s="1" t="str">
        <f>B512&amp;" "&amp;F512</f>
        <v xml:space="preserve">Watson </v>
      </c>
      <c r="D512" s="1" t="str">
        <f>Table5[[#This Row],[Column5]]&amp;" "&amp;Table5[[#This Row],[Column7]]&amp;" "</f>
        <v xml:space="preserve">Mr. Sean </v>
      </c>
      <c r="E512" t="s">
        <v>4449</v>
      </c>
    </row>
    <row r="513" spans="1:5" x14ac:dyDescent="0.2">
      <c r="A513" s="1" t="s">
        <v>1860</v>
      </c>
      <c r="B513" s="1" t="s">
        <v>2863</v>
      </c>
      <c r="C513" s="1" t="str">
        <f>B513&amp;" "&amp;F513</f>
        <v xml:space="preserve">Esponda </v>
      </c>
      <c r="D513" s="1" t="str">
        <f>Table5[[#This Row],[Column5]]&amp;" "&amp;Table5[[#This Row],[Column7]]&amp;" "</f>
        <v xml:space="preserve">Mr. Rick </v>
      </c>
    </row>
    <row r="514" spans="1:5" x14ac:dyDescent="0.2">
      <c r="A514" s="1" t="s">
        <v>1859</v>
      </c>
      <c r="B514" s="1" t="s">
        <v>2864</v>
      </c>
      <c r="C514" s="1" t="str">
        <f>B514&amp;" "&amp;F514</f>
        <v xml:space="preserve">Krall </v>
      </c>
      <c r="D514" s="1" t="str">
        <f>Table5[[#This Row],[Column5]]&amp;" "&amp;Table5[[#This Row],[Column7]]&amp;" "</f>
        <v xml:space="preserve">Mr. Matthew </v>
      </c>
    </row>
    <row r="515" spans="1:5" x14ac:dyDescent="0.2">
      <c r="A515" s="1" t="s">
        <v>1858</v>
      </c>
      <c r="B515" s="1" t="s">
        <v>2865</v>
      </c>
      <c r="C515" s="1" t="str">
        <f>B515&amp;" "&amp;F515</f>
        <v xml:space="preserve">Poskin </v>
      </c>
      <c r="D515" s="1" t="str">
        <f>Table5[[#This Row],[Column5]]&amp;" "&amp;Table5[[#This Row],[Column7]]&amp;" "</f>
        <v xml:space="preserve">Mr. Brady </v>
      </c>
    </row>
    <row r="516" spans="1:5" x14ac:dyDescent="0.2">
      <c r="A516" s="1" t="s">
        <v>1857</v>
      </c>
      <c r="B516" s="1" t="s">
        <v>2866</v>
      </c>
      <c r="C516" s="1" t="str">
        <f>B516&amp;" "&amp;F516</f>
        <v xml:space="preserve">Halfmann </v>
      </c>
      <c r="D516" s="1" t="str">
        <f>Table5[[#This Row],[Column5]]&amp;" "&amp;Table5[[#This Row],[Column7]]&amp;" "</f>
        <v xml:space="preserve">Ms. Kameko </v>
      </c>
    </row>
    <row r="517" spans="1:5" x14ac:dyDescent="0.2">
      <c r="A517" s="1" t="s">
        <v>1856</v>
      </c>
      <c r="B517" s="1" t="s">
        <v>2867</v>
      </c>
      <c r="C517" s="1" t="str">
        <f>B517&amp;" "&amp;F517</f>
        <v xml:space="preserve">Klapper </v>
      </c>
      <c r="D517" s="1" t="str">
        <f>Table5[[#This Row],[Column5]]&amp;" "&amp;Table5[[#This Row],[Column7]]&amp;" "</f>
        <v xml:space="preserve">Mr. Jeremy </v>
      </c>
      <c r="E517" t="s">
        <v>4437</v>
      </c>
    </row>
    <row r="518" spans="1:5" x14ac:dyDescent="0.2">
      <c r="A518" s="1" t="s">
        <v>1855</v>
      </c>
      <c r="B518" s="1" t="s">
        <v>2868</v>
      </c>
      <c r="C518" s="1" t="str">
        <f>B518&amp;" "&amp;F518</f>
        <v xml:space="preserve">George </v>
      </c>
      <c r="D518" s="1" t="str">
        <f>Table5[[#This Row],[Column5]]&amp;" "&amp;Table5[[#This Row],[Column7]]&amp;" "</f>
        <v xml:space="preserve">Mr. Daniel </v>
      </c>
    </row>
    <row r="519" spans="1:5" x14ac:dyDescent="0.2">
      <c r="A519" s="1" t="s">
        <v>1854</v>
      </c>
      <c r="B519" s="1" t="s">
        <v>2869</v>
      </c>
      <c r="C519" s="1" t="str">
        <f>B519&amp;" "&amp;F519</f>
        <v xml:space="preserve">Hicks </v>
      </c>
      <c r="D519" s="1" t="str">
        <f>Table5[[#This Row],[Column5]]&amp;" "&amp;Table5[[#This Row],[Column7]]&amp;" "</f>
        <v xml:space="preserve">Ms. Amanda </v>
      </c>
    </row>
    <row r="520" spans="1:5" x14ac:dyDescent="0.2">
      <c r="A520" s="1" t="s">
        <v>1853</v>
      </c>
      <c r="B520" s="1" t="s">
        <v>2870</v>
      </c>
      <c r="C520" s="1" t="str">
        <f>B520&amp;" "&amp;F520</f>
        <v xml:space="preserve">Lockyer </v>
      </c>
      <c r="D520" s="1" t="str">
        <f>Table5[[#This Row],[Column5]]&amp;" "&amp;Table5[[#This Row],[Column7]]&amp;" "</f>
        <v xml:space="preserve">Ms. Karen </v>
      </c>
    </row>
    <row r="521" spans="1:5" x14ac:dyDescent="0.2">
      <c r="A521" s="1" t="s">
        <v>1852</v>
      </c>
      <c r="B521" s="1" t="s">
        <v>2871</v>
      </c>
      <c r="C521" s="1" t="str">
        <f>B521&amp;" "&amp;F521</f>
        <v xml:space="preserve">Byrnes </v>
      </c>
      <c r="D521" s="1" t="str">
        <f>Table5[[#This Row],[Column5]]&amp;" "&amp;Table5[[#This Row],[Column7]]&amp;" "</f>
        <v xml:space="preserve">Mr. Gregory </v>
      </c>
    </row>
    <row r="522" spans="1:5" x14ac:dyDescent="0.2">
      <c r="A522" s="1" t="s">
        <v>1851</v>
      </c>
      <c r="B522" s="1" t="s">
        <v>2872</v>
      </c>
      <c r="C522" s="1" t="str">
        <f>B522&amp;" "&amp;F522</f>
        <v xml:space="preserve">Norris </v>
      </c>
      <c r="D522" s="1" t="str">
        <f>Table5[[#This Row],[Column5]]&amp;" "&amp;Table5[[#This Row],[Column7]]&amp;" "</f>
        <v xml:space="preserve">Ms. Sabine </v>
      </c>
    </row>
    <row r="523" spans="1:5" x14ac:dyDescent="0.2">
      <c r="A523" s="1" t="s">
        <v>1850</v>
      </c>
      <c r="B523" s="1" t="s">
        <v>2873</v>
      </c>
      <c r="C523" s="1" t="str">
        <f>B523&amp;" "&amp;F523</f>
        <v xml:space="preserve">Darda </v>
      </c>
      <c r="D523" s="1" t="str">
        <f>Table5[[#This Row],[Column5]]&amp;" "&amp;Table5[[#This Row],[Column7]]&amp;" "</f>
        <v xml:space="preserve">Mr. Joseph </v>
      </c>
    </row>
    <row r="524" spans="1:5" x14ac:dyDescent="0.2">
      <c r="A524" s="1" t="s">
        <v>1849</v>
      </c>
      <c r="B524" s="1" t="s">
        <v>2874</v>
      </c>
      <c r="C524" s="1" t="str">
        <f>B524&amp;" "&amp;F524</f>
        <v xml:space="preserve">Otstot </v>
      </c>
      <c r="D524" s="1" t="str">
        <f>Table5[[#This Row],[Column5]]&amp;" "&amp;Table5[[#This Row],[Column7]]&amp;" "</f>
        <v xml:space="preserve">Mr. Adam </v>
      </c>
    </row>
    <row r="525" spans="1:5" x14ac:dyDescent="0.2">
      <c r="A525" s="1" t="s">
        <v>1848</v>
      </c>
      <c r="B525" s="1" t="s">
        <v>2875</v>
      </c>
      <c r="C525" s="1" t="str">
        <f>B525&amp;" "&amp;F525</f>
        <v xml:space="preserve">Bowley </v>
      </c>
      <c r="D525" s="1" t="str">
        <f>Table5[[#This Row],[Column5]]&amp;" "&amp;Table5[[#This Row],[Column7]]&amp;" "</f>
        <v xml:space="preserve">Ms. Karolyn </v>
      </c>
      <c r="E525" t="s">
        <v>4437</v>
      </c>
    </row>
    <row r="526" spans="1:5" x14ac:dyDescent="0.2">
      <c r="A526" s="1" t="s">
        <v>1847</v>
      </c>
      <c r="B526" s="1" t="s">
        <v>2876</v>
      </c>
      <c r="C526" s="1" t="str">
        <f>B526&amp;" "&amp;F526</f>
        <v xml:space="preserve">Rogers </v>
      </c>
      <c r="D526" s="1" t="str">
        <f>Table5[[#This Row],[Column5]]&amp;" "&amp;Table5[[#This Row],[Column7]]&amp;" "</f>
        <v xml:space="preserve">Mrs. Anita </v>
      </c>
      <c r="E526" t="s">
        <v>4401</v>
      </c>
    </row>
    <row r="527" spans="1:5" x14ac:dyDescent="0.2">
      <c r="A527" s="1" t="s">
        <v>1846</v>
      </c>
      <c r="B527" s="1" t="s">
        <v>2877</v>
      </c>
      <c r="C527" s="1" t="str">
        <f>B527&amp;" "&amp;F527</f>
        <v xml:space="preserve">Mclaughlin </v>
      </c>
      <c r="D527" s="1" t="str">
        <f>Table5[[#This Row],[Column5]]&amp;" "&amp;Table5[[#This Row],[Column7]]&amp;" "</f>
        <v xml:space="preserve">Ms. Laura </v>
      </c>
      <c r="E527" t="s">
        <v>4542</v>
      </c>
    </row>
    <row r="528" spans="1:5" x14ac:dyDescent="0.2">
      <c r="A528" s="1" t="s">
        <v>1845</v>
      </c>
      <c r="B528" s="1" t="s">
        <v>2878</v>
      </c>
      <c r="C528" s="1" t="str">
        <f>B528&amp;" "&amp;F528</f>
        <v xml:space="preserve">Ziegler </v>
      </c>
      <c r="D528" s="1" t="str">
        <f>Table5[[#This Row],[Column5]]&amp;" "&amp;Table5[[#This Row],[Column7]]&amp;" "</f>
        <v xml:space="preserve">Ms. Sarah </v>
      </c>
    </row>
    <row r="529" spans="1:5" x14ac:dyDescent="0.2">
      <c r="A529" s="1" t="s">
        <v>1844</v>
      </c>
      <c r="B529" s="1" t="s">
        <v>2879</v>
      </c>
      <c r="C529" s="1" t="str">
        <f>B529&amp;" "&amp;F529</f>
        <v xml:space="preserve">Hughey </v>
      </c>
      <c r="D529" s="1" t="str">
        <f>Table5[[#This Row],[Column5]]&amp;" "&amp;Table5[[#This Row],[Column7]]&amp;" "</f>
        <v xml:space="preserve">Mrs. Ashley </v>
      </c>
      <c r="E529" t="s">
        <v>4418</v>
      </c>
    </row>
    <row r="530" spans="1:5" x14ac:dyDescent="0.2">
      <c r="A530" s="1" t="s">
        <v>1843</v>
      </c>
      <c r="B530" s="1" t="s">
        <v>2880</v>
      </c>
      <c r="C530" s="1" t="str">
        <f>B530&amp;" "&amp;F530</f>
        <v xml:space="preserve">Knast </v>
      </c>
      <c r="D530" s="1" t="str">
        <f>Table5[[#This Row],[Column5]]&amp;" "&amp;Table5[[#This Row],[Column7]]&amp;" "</f>
        <v xml:space="preserve">Ms. Lindsey </v>
      </c>
    </row>
    <row r="531" spans="1:5" x14ac:dyDescent="0.2">
      <c r="A531" s="1" t="s">
        <v>1842</v>
      </c>
      <c r="B531" s="1" t="s">
        <v>2881</v>
      </c>
      <c r="C531" s="1" t="str">
        <f>B531&amp;" "&amp;F531</f>
        <v xml:space="preserve">Stob </v>
      </c>
      <c r="D531" s="1" t="str">
        <f>Table5[[#This Row],[Column5]]&amp;" "&amp;Table5[[#This Row],[Column7]]&amp;" "</f>
        <v xml:space="preserve">Mr. Alan </v>
      </c>
    </row>
    <row r="532" spans="1:5" x14ac:dyDescent="0.2">
      <c r="A532" s="1" t="s">
        <v>1841</v>
      </c>
      <c r="B532" s="1" t="s">
        <v>2882</v>
      </c>
      <c r="C532" s="1" t="str">
        <f>B532&amp;" "&amp;F532</f>
        <v xml:space="preserve">Jensen </v>
      </c>
      <c r="D532" s="1" t="str">
        <f>Table5[[#This Row],[Column5]]&amp;" "&amp;Table5[[#This Row],[Column7]]&amp;" "</f>
        <v xml:space="preserve">Mr. Dan </v>
      </c>
      <c r="E532" t="s">
        <v>4364</v>
      </c>
    </row>
    <row r="533" spans="1:5" x14ac:dyDescent="0.2">
      <c r="A533" s="1" t="s">
        <v>1840</v>
      </c>
      <c r="B533" s="1" t="s">
        <v>2883</v>
      </c>
      <c r="C533" s="1" t="str">
        <f>B533&amp;" "&amp;F533</f>
        <v xml:space="preserve">Mutter </v>
      </c>
      <c r="D533" s="1" t="str">
        <f>Table5[[#This Row],[Column5]]&amp;" "&amp;Table5[[#This Row],[Column7]]&amp;" "</f>
        <v xml:space="preserve">Ms. Katie </v>
      </c>
    </row>
    <row r="534" spans="1:5" x14ac:dyDescent="0.2">
      <c r="A534" s="1" t="s">
        <v>1839</v>
      </c>
      <c r="B534" s="1" t="s">
        <v>2884</v>
      </c>
      <c r="C534" s="1" t="str">
        <f>B534&amp;" "&amp;F534</f>
        <v xml:space="preserve">Ahern </v>
      </c>
      <c r="D534" s="1" t="str">
        <f>Table5[[#This Row],[Column5]]&amp;" "&amp;Table5[[#This Row],[Column7]]&amp;" "</f>
        <v xml:space="preserve">Mr. Eric </v>
      </c>
    </row>
    <row r="535" spans="1:5" x14ac:dyDescent="0.2">
      <c r="A535" s="1" t="s">
        <v>1838</v>
      </c>
      <c r="B535" s="1" t="s">
        <v>2885</v>
      </c>
      <c r="C535" s="1" t="str">
        <f>B535&amp;" "&amp;F535</f>
        <v xml:space="preserve">Chviruk </v>
      </c>
      <c r="D535" s="1" t="str">
        <f>Table5[[#This Row],[Column5]]&amp;" "&amp;Table5[[#This Row],[Column7]]&amp;" "</f>
        <v xml:space="preserve">Ms. Cathryn </v>
      </c>
    </row>
    <row r="536" spans="1:5" x14ac:dyDescent="0.2">
      <c r="A536" s="1" t="s">
        <v>1837</v>
      </c>
      <c r="B536" s="1" t="s">
        <v>2886</v>
      </c>
      <c r="C536" s="1" t="str">
        <f>B536&amp;" "&amp;F536</f>
        <v xml:space="preserve">Meehan </v>
      </c>
      <c r="D536" s="1" t="str">
        <f>Table5[[#This Row],[Column5]]&amp;" "&amp;Table5[[#This Row],[Column7]]&amp;" "</f>
        <v xml:space="preserve">Mr. Brendan </v>
      </c>
    </row>
    <row r="537" spans="1:5" x14ac:dyDescent="0.2">
      <c r="A537" s="1" t="s">
        <v>1836</v>
      </c>
      <c r="B537" s="1" t="s">
        <v>2887</v>
      </c>
      <c r="C537" s="1" t="str">
        <f>B537&amp;" "&amp;F537</f>
        <v xml:space="preserve">Gammon </v>
      </c>
      <c r="D537" s="1" t="str">
        <f>Table5[[#This Row],[Column5]]&amp;" "&amp;Table5[[#This Row],[Column7]]&amp;" "</f>
        <v xml:space="preserve">Ms. Shauna </v>
      </c>
    </row>
    <row r="538" spans="1:5" x14ac:dyDescent="0.2">
      <c r="A538" s="1" t="s">
        <v>1835</v>
      </c>
      <c r="B538" s="1" t="s">
        <v>2456</v>
      </c>
      <c r="C538" s="1" t="str">
        <f>B538&amp;" "&amp;F538</f>
        <v xml:space="preserve">Lee </v>
      </c>
      <c r="D538" s="1" t="str">
        <f>Table5[[#This Row],[Column5]]&amp;" "&amp;Table5[[#This Row],[Column7]]&amp;" "</f>
        <v xml:space="preserve">Mr. Terence </v>
      </c>
    </row>
    <row r="539" spans="1:5" x14ac:dyDescent="0.2">
      <c r="A539" s="1" t="s">
        <v>1834</v>
      </c>
      <c r="B539" s="1" t="s">
        <v>2888</v>
      </c>
      <c r="C539" s="1" t="str">
        <f>B539&amp;" "&amp;F539</f>
        <v xml:space="preserve">Franco </v>
      </c>
      <c r="D539" s="1" t="str">
        <f>Table5[[#This Row],[Column5]]&amp;" "&amp;Table5[[#This Row],[Column7]]&amp;" "</f>
        <v xml:space="preserve">Ms. Marisol </v>
      </c>
    </row>
    <row r="540" spans="1:5" x14ac:dyDescent="0.2">
      <c r="A540" s="1" t="s">
        <v>1833</v>
      </c>
      <c r="B540" s="1" t="s">
        <v>2889</v>
      </c>
      <c r="C540" s="1" t="str">
        <f>B540&amp;" "&amp;F540</f>
        <v xml:space="preserve">Patterson </v>
      </c>
      <c r="D540" s="1" t="str">
        <f>Table5[[#This Row],[Column5]]&amp;" "&amp;Table5[[#This Row],[Column7]]&amp;" "</f>
        <v xml:space="preserve">Ms. Lindsay </v>
      </c>
    </row>
    <row r="541" spans="1:5" x14ac:dyDescent="0.2">
      <c r="A541" s="1" t="s">
        <v>1832</v>
      </c>
      <c r="B541" s="1" t="s">
        <v>2890</v>
      </c>
      <c r="C541" s="1" t="str">
        <f>B541&amp;" "&amp;F541</f>
        <v xml:space="preserve">Valdes </v>
      </c>
      <c r="D541" s="1" t="str">
        <f>Table5[[#This Row],[Column5]]&amp;" "&amp;Table5[[#This Row],[Column7]]&amp;" "</f>
        <v xml:space="preserve">Ms. Katie </v>
      </c>
    </row>
    <row r="542" spans="1:5" x14ac:dyDescent="0.2">
      <c r="A542" s="1" t="s">
        <v>1831</v>
      </c>
      <c r="B542" s="1" t="s">
        <v>2891</v>
      </c>
      <c r="C542" s="1" t="str">
        <f>B542&amp;" "&amp;F542</f>
        <v xml:space="preserve">Craig </v>
      </c>
      <c r="D542" s="1" t="str">
        <f>Table5[[#This Row],[Column5]]&amp;" "&amp;Table5[[#This Row],[Column7]]&amp;" "</f>
        <v xml:space="preserve">Mr. Daniel </v>
      </c>
    </row>
    <row r="543" spans="1:5" x14ac:dyDescent="0.2">
      <c r="A543" s="1" t="s">
        <v>1830</v>
      </c>
      <c r="B543" s="1" t="s">
        <v>2892</v>
      </c>
      <c r="C543" s="1" t="str">
        <f>B543&amp;" "&amp;F543</f>
        <v xml:space="preserve">Whipple </v>
      </c>
      <c r="D543" s="1" t="str">
        <f>Table5[[#This Row],[Column5]]&amp;" "&amp;Table5[[#This Row],[Column7]]&amp;" "</f>
        <v xml:space="preserve">Mr. Brett </v>
      </c>
      <c r="E543" t="s">
        <v>4410</v>
      </c>
    </row>
    <row r="544" spans="1:5" x14ac:dyDescent="0.2">
      <c r="A544" s="1" t="s">
        <v>1829</v>
      </c>
      <c r="B544" s="1" t="s">
        <v>2893</v>
      </c>
      <c r="C544" s="1" t="str">
        <f>B544&amp;" "&amp;F544</f>
        <v xml:space="preserve">Marton </v>
      </c>
      <c r="D544" s="1" t="str">
        <f>Table5[[#This Row],[Column5]]&amp;" "&amp;Table5[[#This Row],[Column7]]&amp;" "</f>
        <v xml:space="preserve">Mr. Dylan </v>
      </c>
      <c r="E544" t="s">
        <v>4466</v>
      </c>
    </row>
    <row r="545" spans="1:5" x14ac:dyDescent="0.2">
      <c r="A545" s="1" t="s">
        <v>1828</v>
      </c>
      <c r="B545" s="1" t="s">
        <v>2894</v>
      </c>
      <c r="C545" s="1" t="str">
        <f>B545&amp;" "&amp;F545</f>
        <v xml:space="preserve">Hildebrandt </v>
      </c>
      <c r="D545" s="1" t="str">
        <f>Table5[[#This Row],[Column5]]&amp;" "&amp;Table5[[#This Row],[Column7]]&amp;" "</f>
        <v xml:space="preserve">Ms. Elizabeth </v>
      </c>
    </row>
    <row r="546" spans="1:5" x14ac:dyDescent="0.2">
      <c r="A546" s="1" t="s">
        <v>1827</v>
      </c>
      <c r="B546" s="1" t="s">
        <v>2895</v>
      </c>
      <c r="C546" s="1" t="str">
        <f>B546&amp;" "&amp;F546</f>
        <v xml:space="preserve">Biggs </v>
      </c>
      <c r="D546" s="1" t="str">
        <f>Table5[[#This Row],[Column5]]&amp;" "&amp;Table5[[#This Row],[Column7]]&amp;" "</f>
        <v xml:space="preserve">Ms. Brooke </v>
      </c>
      <c r="E546" t="s">
        <v>4375</v>
      </c>
    </row>
    <row r="547" spans="1:5" x14ac:dyDescent="0.2">
      <c r="A547" s="1" t="s">
        <v>1826</v>
      </c>
      <c r="B547" s="1" t="s">
        <v>2896</v>
      </c>
      <c r="C547" s="1" t="str">
        <f>B547&amp;" "&amp;F547</f>
        <v xml:space="preserve">Shigezumi </v>
      </c>
      <c r="D547" s="1" t="str">
        <f>Table5[[#This Row],[Column5]]&amp;" "&amp;Table5[[#This Row],[Column7]]&amp;" "</f>
        <v xml:space="preserve">Mrs. Teiko </v>
      </c>
    </row>
    <row r="548" spans="1:5" x14ac:dyDescent="0.2">
      <c r="A548" s="1" t="s">
        <v>1825</v>
      </c>
      <c r="B548" s="1" t="s">
        <v>2897</v>
      </c>
      <c r="C548" s="1" t="str">
        <f>B548&amp;" "&amp;F548</f>
        <v xml:space="preserve">Meineke </v>
      </c>
      <c r="D548" s="1" t="str">
        <f>Table5[[#This Row],[Column5]]&amp;" "&amp;Table5[[#This Row],[Column7]]&amp;" "</f>
        <v xml:space="preserve">Mr. Zachary </v>
      </c>
    </row>
    <row r="549" spans="1:5" x14ac:dyDescent="0.2">
      <c r="A549" s="1" t="s">
        <v>1824</v>
      </c>
      <c r="B549" s="1" t="s">
        <v>2898</v>
      </c>
      <c r="C549" s="1" t="str">
        <f>B549&amp;" "&amp;F549</f>
        <v xml:space="preserve">Ludington </v>
      </c>
      <c r="D549" s="1" t="str">
        <f>Table5[[#This Row],[Column5]]&amp;" "&amp;Table5[[#This Row],[Column7]]&amp;" "</f>
        <v xml:space="preserve">Ms. Johannah </v>
      </c>
    </row>
    <row r="550" spans="1:5" x14ac:dyDescent="0.2">
      <c r="A550" s="1" t="s">
        <v>1823</v>
      </c>
      <c r="B550" s="1" t="s">
        <v>2899</v>
      </c>
      <c r="C550" s="1" t="str">
        <f>B550&amp;" "&amp;F550</f>
        <v xml:space="preserve">Perrich </v>
      </c>
      <c r="D550" s="1" t="str">
        <f>Table5[[#This Row],[Column5]]&amp;" "&amp;Table5[[#This Row],[Column7]]&amp;" "</f>
        <v xml:space="preserve">Mr. Ryan </v>
      </c>
      <c r="E550" t="s">
        <v>4437</v>
      </c>
    </row>
    <row r="551" spans="1:5" x14ac:dyDescent="0.2">
      <c r="A551" s="1" t="s">
        <v>1822</v>
      </c>
      <c r="B551" s="1" t="s">
        <v>2900</v>
      </c>
      <c r="C551" s="1" t="str">
        <f>B551&amp;" "&amp;F551</f>
        <v xml:space="preserve">Cervantes </v>
      </c>
      <c r="D551" s="1" t="str">
        <f>Table5[[#This Row],[Column5]]&amp;" "&amp;Table5[[#This Row],[Column7]]&amp;" "</f>
        <v xml:space="preserve">Mr. Andres </v>
      </c>
      <c r="E551" t="s">
        <v>4381</v>
      </c>
    </row>
    <row r="552" spans="1:5" x14ac:dyDescent="0.2">
      <c r="A552" s="1" t="s">
        <v>1821</v>
      </c>
      <c r="B552" s="1" t="s">
        <v>2901</v>
      </c>
      <c r="C552" s="1" t="str">
        <f>B552&amp;" "&amp;F552</f>
        <v xml:space="preserve">Andrews </v>
      </c>
      <c r="D552" s="1" t="str">
        <f>Table5[[#This Row],[Column5]]&amp;" "&amp;Table5[[#This Row],[Column7]]&amp;" "</f>
        <v xml:space="preserve">Mr. Bryan </v>
      </c>
    </row>
    <row r="553" spans="1:5" x14ac:dyDescent="0.2">
      <c r="A553" s="1" t="s">
        <v>1820</v>
      </c>
      <c r="B553" s="1" t="s">
        <v>2902</v>
      </c>
      <c r="C553" s="1" t="str">
        <f>B553&amp;" "&amp;F553</f>
        <v xml:space="preserve">Ruvalcaba </v>
      </c>
      <c r="D553" s="1" t="str">
        <f>Table5[[#This Row],[Column5]]&amp;" "&amp;Table5[[#This Row],[Column7]]&amp;" "</f>
        <v xml:space="preserve">Ms. Lizette </v>
      </c>
    </row>
    <row r="554" spans="1:5" x14ac:dyDescent="0.2">
      <c r="A554" s="1" t="s">
        <v>1819</v>
      </c>
      <c r="B554" s="1" t="s">
        <v>2563</v>
      </c>
      <c r="C554" s="1" t="str">
        <f>B554&amp;" "&amp;F554</f>
        <v xml:space="preserve">King </v>
      </c>
      <c r="D554" s="1" t="str">
        <f>Table5[[#This Row],[Column5]]&amp;" "&amp;Table5[[#This Row],[Column7]]&amp;" "</f>
        <v xml:space="preserve">Mr. Don </v>
      </c>
    </row>
    <row r="555" spans="1:5" x14ac:dyDescent="0.2">
      <c r="A555" s="1" t="s">
        <v>1818</v>
      </c>
      <c r="B555" s="1" t="s">
        <v>2903</v>
      </c>
      <c r="C555" s="1" t="str">
        <f>B555&amp;" "&amp;F555</f>
        <v xml:space="preserve">Stone </v>
      </c>
      <c r="D555" s="1" t="str">
        <f>Table5[[#This Row],[Column5]]&amp;" "&amp;Table5[[#This Row],[Column7]]&amp;" "</f>
        <v xml:space="preserve">Mr. Jeb </v>
      </c>
    </row>
    <row r="556" spans="1:5" x14ac:dyDescent="0.2">
      <c r="A556" s="1" t="s">
        <v>1817</v>
      </c>
      <c r="B556" s="1" t="s">
        <v>2904</v>
      </c>
      <c r="C556" s="1" t="str">
        <f>B556&amp;" "&amp;F556</f>
        <v xml:space="preserve">Campbell </v>
      </c>
      <c r="D556" s="1" t="str">
        <f>Table5[[#This Row],[Column5]]&amp;" "&amp;Table5[[#This Row],[Column7]]&amp;" "</f>
        <v xml:space="preserve">Ms. Amy </v>
      </c>
      <c r="E556" t="s">
        <v>4364</v>
      </c>
    </row>
    <row r="557" spans="1:5" x14ac:dyDescent="0.2">
      <c r="A557" s="1" t="s">
        <v>1816</v>
      </c>
      <c r="B557" s="1" t="s">
        <v>2905</v>
      </c>
      <c r="C557" s="1" t="str">
        <f>B557&amp;" "&amp;F557</f>
        <v xml:space="preserve">Asher </v>
      </c>
      <c r="D557" s="1" t="str">
        <f>Table5[[#This Row],[Column5]]&amp;" "&amp;Table5[[#This Row],[Column7]]&amp;" "</f>
        <v xml:space="preserve">Mr. Brian </v>
      </c>
    </row>
    <row r="558" spans="1:5" x14ac:dyDescent="0.2">
      <c r="A558" s="1" t="s">
        <v>1815</v>
      </c>
      <c r="B558" s="1" t="s">
        <v>2906</v>
      </c>
      <c r="C558" s="1" t="str">
        <f>B558&amp;" "&amp;F558</f>
        <v xml:space="preserve">Mazzotta </v>
      </c>
      <c r="D558" s="1" t="str">
        <f>Table5[[#This Row],[Column5]]&amp;" "&amp;Table5[[#This Row],[Column7]]&amp;" "</f>
        <v xml:space="preserve">Mr. Mike </v>
      </c>
      <c r="E558" t="s">
        <v>4731</v>
      </c>
    </row>
    <row r="559" spans="1:5" x14ac:dyDescent="0.2">
      <c r="A559" s="1" t="s">
        <v>1814</v>
      </c>
      <c r="B559" s="1" t="s">
        <v>2907</v>
      </c>
      <c r="C559" s="1" t="str">
        <f>B559&amp;" "&amp;F559</f>
        <v xml:space="preserve">Huttl </v>
      </c>
      <c r="D559" s="1" t="str">
        <f>Table5[[#This Row],[Column5]]&amp;" "&amp;Table5[[#This Row],[Column7]]&amp;" "</f>
        <v xml:space="preserve">Ms. Simonezitrone </v>
      </c>
      <c r="E559" t="s">
        <v>4381</v>
      </c>
    </row>
    <row r="560" spans="1:5" x14ac:dyDescent="0.2">
      <c r="A560" s="1" t="s">
        <v>1813</v>
      </c>
      <c r="B560" s="1" t="s">
        <v>2908</v>
      </c>
      <c r="C560" s="1" t="str">
        <f>B560&amp;" "&amp;F560</f>
        <v xml:space="preserve">Ferron </v>
      </c>
      <c r="D560" s="1" t="str">
        <f>Table5[[#This Row],[Column5]]&amp;" "&amp;Table5[[#This Row],[Column7]]&amp;" "</f>
        <v xml:space="preserve">Mr. Nicholas </v>
      </c>
    </row>
    <row r="561" spans="1:5" x14ac:dyDescent="0.2">
      <c r="A561" s="1" t="s">
        <v>1812</v>
      </c>
      <c r="B561" s="1" t="s">
        <v>2909</v>
      </c>
      <c r="C561" s="1" t="str">
        <f>B561&amp;" "&amp;F561</f>
        <v xml:space="preserve">Colarusso </v>
      </c>
      <c r="D561" s="1" t="str">
        <f>Table5[[#This Row],[Column5]]&amp;" "&amp;Table5[[#This Row],[Column7]]&amp;" "</f>
        <v xml:space="preserve">Ms. Angela </v>
      </c>
      <c r="E561" t="s">
        <v>4403</v>
      </c>
    </row>
    <row r="562" spans="1:5" x14ac:dyDescent="0.2">
      <c r="A562" s="1" t="s">
        <v>1811</v>
      </c>
      <c r="B562" s="1" t="s">
        <v>2910</v>
      </c>
      <c r="C562" s="1" t="str">
        <f>B562&amp;" "&amp;F562</f>
        <v xml:space="preserve">Pearlman </v>
      </c>
      <c r="D562" s="1" t="str">
        <f>Table5[[#This Row],[Column5]]&amp;" "&amp;Table5[[#This Row],[Column7]]&amp;" "</f>
        <v xml:space="preserve">Mr. Oz </v>
      </c>
    </row>
    <row r="563" spans="1:5" x14ac:dyDescent="0.2">
      <c r="A563" s="1" t="s">
        <v>1810</v>
      </c>
      <c r="B563" s="1" t="s">
        <v>2911</v>
      </c>
      <c r="C563" s="1" t="str">
        <f>B563&amp;" "&amp;F563</f>
        <v xml:space="preserve">O'Mara </v>
      </c>
      <c r="D563" s="1" t="str">
        <f>Table5[[#This Row],[Column5]]&amp;" "&amp;Table5[[#This Row],[Column7]]&amp;" "</f>
        <v xml:space="preserve">Ms. Erin </v>
      </c>
      <c r="E563" t="s">
        <v>4375</v>
      </c>
    </row>
    <row r="564" spans="1:5" x14ac:dyDescent="0.2">
      <c r="A564" s="1" t="s">
        <v>1809</v>
      </c>
      <c r="B564" s="1" t="s">
        <v>2912</v>
      </c>
      <c r="C564" s="1" t="str">
        <f>B564&amp;" "&amp;F564</f>
        <v xml:space="preserve">Niska </v>
      </c>
      <c r="D564" s="1" t="str">
        <f>Table5[[#This Row],[Column5]]&amp;" "&amp;Table5[[#This Row],[Column7]]&amp;" "</f>
        <v xml:space="preserve">Mr. Bobby </v>
      </c>
      <c r="E564" t="s">
        <v>4542</v>
      </c>
    </row>
    <row r="565" spans="1:5" x14ac:dyDescent="0.2">
      <c r="A565" s="1" t="s">
        <v>1808</v>
      </c>
      <c r="B565" s="1" t="s">
        <v>2913</v>
      </c>
      <c r="C565" s="1" t="str">
        <f>B565&amp;" "&amp;F565</f>
        <v xml:space="preserve">Schlich </v>
      </c>
      <c r="D565" s="1" t="str">
        <f>Table5[[#This Row],[Column5]]&amp;" "&amp;Table5[[#This Row],[Column7]]&amp;" "</f>
        <v xml:space="preserve">Mr. Daniel </v>
      </c>
      <c r="E565" t="s">
        <v>4464</v>
      </c>
    </row>
    <row r="566" spans="1:5" x14ac:dyDescent="0.2">
      <c r="A566" s="1" t="s">
        <v>1807</v>
      </c>
      <c r="B566" s="1" t="s">
        <v>2914</v>
      </c>
      <c r="C566" s="1" t="str">
        <f>B566&amp;" "&amp;F566</f>
        <v xml:space="preserve">Zidek </v>
      </c>
      <c r="D566" s="1" t="str">
        <f>Table5[[#This Row],[Column5]]&amp;" "&amp;Table5[[#This Row],[Column7]]&amp;" "</f>
        <v xml:space="preserve">Ms. Marie </v>
      </c>
      <c r="E566" t="s">
        <v>4542</v>
      </c>
    </row>
    <row r="567" spans="1:5" x14ac:dyDescent="0.2">
      <c r="A567" s="1" t="s">
        <v>1806</v>
      </c>
      <c r="B567" s="1" t="s">
        <v>2915</v>
      </c>
      <c r="C567" s="1" t="str">
        <f>B567&amp;" "&amp;F567</f>
        <v xml:space="preserve">Ellgass </v>
      </c>
      <c r="D567" s="1" t="str">
        <f>Table5[[#This Row],[Column5]]&amp;" "&amp;Table5[[#This Row],[Column7]]&amp;" "</f>
        <v xml:space="preserve">Mrs. Katie </v>
      </c>
    </row>
    <row r="568" spans="1:5" x14ac:dyDescent="0.2">
      <c r="A568" s="1" t="s">
        <v>1805</v>
      </c>
      <c r="B568" s="1" t="s">
        <v>2916</v>
      </c>
      <c r="C568" s="1" t="str">
        <f>B568&amp;" "&amp;F568</f>
        <v xml:space="preserve">Lowe </v>
      </c>
      <c r="D568" s="1" t="str">
        <f>Table5[[#This Row],[Column5]]&amp;" "&amp;Table5[[#This Row],[Column7]]&amp;" "</f>
        <v xml:space="preserve">Mr. Eric </v>
      </c>
      <c r="E568" t="s">
        <v>4357</v>
      </c>
    </row>
    <row r="569" spans="1:5" x14ac:dyDescent="0.2">
      <c r="A569" s="1" t="s">
        <v>1804</v>
      </c>
      <c r="B569" s="1" t="s">
        <v>2917</v>
      </c>
      <c r="C569" s="1" t="str">
        <f>B569&amp;" "&amp;F569</f>
        <v xml:space="preserve">Malone </v>
      </c>
      <c r="D569" s="1" t="str">
        <f>Table5[[#This Row],[Column5]]&amp;" "&amp;Table5[[#This Row],[Column7]]&amp;" "</f>
        <v xml:space="preserve">Ms. Tara </v>
      </c>
    </row>
    <row r="570" spans="1:5" x14ac:dyDescent="0.2">
      <c r="A570" s="1" t="s">
        <v>1803</v>
      </c>
      <c r="B570" s="1" t="s">
        <v>2918</v>
      </c>
      <c r="C570" s="1" t="str">
        <f>B570&amp;" "&amp;F570</f>
        <v xml:space="preserve">Dumke </v>
      </c>
      <c r="D570" s="1" t="str">
        <f>Table5[[#This Row],[Column5]]&amp;" "&amp;Table5[[#This Row],[Column7]]&amp;" "</f>
        <v xml:space="preserve">Ms. Haley </v>
      </c>
      <c r="E570" t="s">
        <v>4412</v>
      </c>
    </row>
    <row r="571" spans="1:5" x14ac:dyDescent="0.2">
      <c r="A571" s="1" t="s">
        <v>1802</v>
      </c>
      <c r="B571" s="1" t="s">
        <v>2919</v>
      </c>
      <c r="C571" s="1" t="str">
        <f>B571&amp;" "&amp;F571</f>
        <v xml:space="preserve">Strong </v>
      </c>
      <c r="D571" s="1" t="str">
        <f>Table5[[#This Row],[Column5]]&amp;" "&amp;Table5[[#This Row],[Column7]]&amp;" "</f>
        <v xml:space="preserve">Ms. Kayla </v>
      </c>
      <c r="E571" t="s">
        <v>4362</v>
      </c>
    </row>
    <row r="572" spans="1:5" x14ac:dyDescent="0.2">
      <c r="A572" s="1" t="s">
        <v>1801</v>
      </c>
      <c r="B572" s="1" t="s">
        <v>2920</v>
      </c>
      <c r="C572" s="1" t="str">
        <f>B572&amp;" "&amp;F572</f>
        <v xml:space="preserve">Ferguson </v>
      </c>
      <c r="D572" s="1" t="str">
        <f>Table5[[#This Row],[Column5]]&amp;" "&amp;Table5[[#This Row],[Column7]]&amp;" "</f>
        <v xml:space="preserve">Mr. Mark </v>
      </c>
      <c r="E572" t="s">
        <v>4398</v>
      </c>
    </row>
    <row r="573" spans="1:5" x14ac:dyDescent="0.2">
      <c r="A573" s="1" t="s">
        <v>1800</v>
      </c>
      <c r="B573" s="1" t="s">
        <v>2921</v>
      </c>
      <c r="C573" s="1" t="str">
        <f>B573&amp;" "&amp;F573</f>
        <v xml:space="preserve">Klein </v>
      </c>
      <c r="D573" s="1" t="str">
        <f>Table5[[#This Row],[Column5]]&amp;" "&amp;Table5[[#This Row],[Column7]]&amp;" "</f>
        <v xml:space="preserve">Mr. Patrick </v>
      </c>
      <c r="E573" t="s">
        <v>4395</v>
      </c>
    </row>
    <row r="574" spans="1:5" x14ac:dyDescent="0.2">
      <c r="A574" s="1" t="s">
        <v>1799</v>
      </c>
      <c r="B574" s="1" t="s">
        <v>2922</v>
      </c>
      <c r="C574" s="1" t="str">
        <f>B574&amp;" "&amp;F574</f>
        <v xml:space="preserve">Eusebio </v>
      </c>
      <c r="D574" s="1" t="str">
        <f>Table5[[#This Row],[Column5]]&amp;" "&amp;Table5[[#This Row],[Column7]]&amp;" "</f>
        <v xml:space="preserve">Mr. Alejandro </v>
      </c>
    </row>
    <row r="575" spans="1:5" x14ac:dyDescent="0.2">
      <c r="A575" s="1" t="s">
        <v>1798</v>
      </c>
      <c r="B575" s="1" t="s">
        <v>2923</v>
      </c>
      <c r="C575" s="1" t="str">
        <f>B575&amp;" "&amp;F575</f>
        <v xml:space="preserve">Szolosi </v>
      </c>
      <c r="D575" s="1" t="str">
        <f>Table5[[#This Row],[Column5]]&amp;" "&amp;Table5[[#This Row],[Column7]]&amp;" "</f>
        <v xml:space="preserve">Mrs. Beth </v>
      </c>
      <c r="E575" t="s">
        <v>4437</v>
      </c>
    </row>
    <row r="576" spans="1:5" x14ac:dyDescent="0.2">
      <c r="A576" s="1" t="s">
        <v>1797</v>
      </c>
      <c r="B576" s="1" t="s">
        <v>2924</v>
      </c>
      <c r="C576" s="1" t="str">
        <f>B576&amp;" "&amp;F576</f>
        <v xml:space="preserve">Butler </v>
      </c>
      <c r="D576" s="1" t="str">
        <f>Table5[[#This Row],[Column5]]&amp;" "&amp;Table5[[#This Row],[Column7]]&amp;" "</f>
        <v xml:space="preserve">Mr. Jason </v>
      </c>
      <c r="E576" t="s">
        <v>4500</v>
      </c>
    </row>
    <row r="577" spans="1:5" x14ac:dyDescent="0.2">
      <c r="A577" s="1" t="s">
        <v>1796</v>
      </c>
      <c r="B577" s="1" t="s">
        <v>2925</v>
      </c>
      <c r="C577" s="1" t="str">
        <f>B577&amp;" "&amp;F577</f>
        <v xml:space="preserve">Fukuchi </v>
      </c>
      <c r="D577" s="1" t="str">
        <f>Table5[[#This Row],[Column5]]&amp;" "&amp;Table5[[#This Row],[Column7]]&amp;" "</f>
        <v xml:space="preserve">Mr. Yoshinori </v>
      </c>
    </row>
    <row r="578" spans="1:5" x14ac:dyDescent="0.2">
      <c r="A578" s="1" t="s">
        <v>1795</v>
      </c>
      <c r="B578" s="1" t="s">
        <v>2926</v>
      </c>
      <c r="C578" s="1" t="str">
        <f>B578&amp;" "&amp;F578</f>
        <v xml:space="preserve">Drucker </v>
      </c>
      <c r="D578" s="1" t="str">
        <f>Table5[[#This Row],[Column5]]&amp;" "&amp;Table5[[#This Row],[Column7]]&amp;" "</f>
        <v xml:space="preserve">Ms. Adrienne </v>
      </c>
      <c r="E578" t="s">
        <v>4573</v>
      </c>
    </row>
    <row r="579" spans="1:5" x14ac:dyDescent="0.2">
      <c r="A579" s="1" t="s">
        <v>1794</v>
      </c>
      <c r="B579" s="1" t="s">
        <v>2927</v>
      </c>
      <c r="C579" s="1" t="str">
        <f>B579&amp;" "&amp;F579</f>
        <v xml:space="preserve">Aziz </v>
      </c>
      <c r="D579" s="1" t="str">
        <f>Table5[[#This Row],[Column5]]&amp;" "&amp;Table5[[#This Row],[Column7]]&amp;" "</f>
        <v xml:space="preserve">Mrs. Meredith </v>
      </c>
    </row>
    <row r="580" spans="1:5" x14ac:dyDescent="0.2">
      <c r="A580" s="1" t="s">
        <v>1793</v>
      </c>
      <c r="B580" s="1" t="s">
        <v>2928</v>
      </c>
      <c r="C580" s="1" t="str">
        <f>B580&amp;" "&amp;F580</f>
        <v xml:space="preserve">Pak </v>
      </c>
      <c r="D580" s="1" t="str">
        <f>Table5[[#This Row],[Column5]]&amp;" "&amp;Table5[[#This Row],[Column7]]&amp;" "</f>
        <v xml:space="preserve">Mr. Junyong </v>
      </c>
    </row>
    <row r="581" spans="1:5" x14ac:dyDescent="0.2">
      <c r="A581" s="1" t="s">
        <v>1792</v>
      </c>
      <c r="B581" s="1" t="s">
        <v>2929</v>
      </c>
      <c r="C581" s="1" t="str">
        <f>B581&amp;" "&amp;F581</f>
        <v xml:space="preserve">Kieta </v>
      </c>
      <c r="D581" s="1" t="str">
        <f>Table5[[#This Row],[Column5]]&amp;" "&amp;Table5[[#This Row],[Column7]]&amp;" "</f>
        <v xml:space="preserve">Ms. Kristen </v>
      </c>
      <c r="E581" t="s">
        <v>4378</v>
      </c>
    </row>
    <row r="582" spans="1:5" x14ac:dyDescent="0.2">
      <c r="A582" s="1" t="s">
        <v>1791</v>
      </c>
      <c r="B582" s="1" t="s">
        <v>2930</v>
      </c>
      <c r="C582" s="1" t="str">
        <f>B582&amp;" "&amp;F582</f>
        <v xml:space="preserve">Velez </v>
      </c>
      <c r="D582" s="1" t="str">
        <f>Table5[[#This Row],[Column5]]&amp;" "&amp;Table5[[#This Row],[Column7]]&amp;" "</f>
        <v xml:space="preserve">Ms. Maria </v>
      </c>
      <c r="E582" t="s">
        <v>4389</v>
      </c>
    </row>
    <row r="583" spans="1:5" x14ac:dyDescent="0.2">
      <c r="A583" s="1" t="s">
        <v>1790</v>
      </c>
      <c r="B583" s="1" t="s">
        <v>2931</v>
      </c>
      <c r="C583" s="1" t="str">
        <f>B583&amp;" "&amp;F583</f>
        <v xml:space="preserve">Bussiere </v>
      </c>
      <c r="D583" s="1" t="str">
        <f>Table5[[#This Row],[Column5]]&amp;" "&amp;Table5[[#This Row],[Column7]]&amp;" "</f>
        <v xml:space="preserve">Mr. Jonathan </v>
      </c>
    </row>
    <row r="584" spans="1:5" x14ac:dyDescent="0.2">
      <c r="A584" s="1" t="s">
        <v>1789</v>
      </c>
      <c r="B584" s="1" t="s">
        <v>2932</v>
      </c>
      <c r="C584" s="1" t="str">
        <f>B584&amp;" "&amp;F584</f>
        <v xml:space="preserve">McCartney </v>
      </c>
      <c r="D584" s="1" t="str">
        <f>Table5[[#This Row],[Column5]]&amp;" "&amp;Table5[[#This Row],[Column7]]&amp;" "</f>
        <v xml:space="preserve">Mr. Phil </v>
      </c>
    </row>
    <row r="585" spans="1:5" x14ac:dyDescent="0.2">
      <c r="A585" s="1" t="s">
        <v>1788</v>
      </c>
      <c r="B585" s="1" t="s">
        <v>2933</v>
      </c>
      <c r="C585" s="1" t="str">
        <f>B585&amp;" "&amp;F585</f>
        <v xml:space="preserve">Bambauer </v>
      </c>
      <c r="D585" s="1" t="str">
        <f>Table5[[#This Row],[Column5]]&amp;" "&amp;Table5[[#This Row],[Column7]]&amp;" "</f>
        <v xml:space="preserve">Ms. Benjamina </v>
      </c>
      <c r="E585" t="s">
        <v>4385</v>
      </c>
    </row>
    <row r="586" spans="1:5" x14ac:dyDescent="0.2">
      <c r="A586" s="1" t="s">
        <v>1787</v>
      </c>
      <c r="B586" s="1" t="s">
        <v>2934</v>
      </c>
      <c r="C586" s="1" t="str">
        <f>B586&amp;" "&amp;F586</f>
        <v xml:space="preserve">Mertz </v>
      </c>
      <c r="D586" s="1" t="str">
        <f>Table5[[#This Row],[Column5]]&amp;" "&amp;Table5[[#This Row],[Column7]]&amp;" "</f>
        <v xml:space="preserve">Mr. Christopher </v>
      </c>
    </row>
    <row r="587" spans="1:5" x14ac:dyDescent="0.2">
      <c r="A587" s="1" t="s">
        <v>1786</v>
      </c>
      <c r="B587" s="1" t="s">
        <v>2935</v>
      </c>
      <c r="C587" s="1" t="str">
        <f>B587&amp;" "&amp;F587</f>
        <v xml:space="preserve">Mason </v>
      </c>
      <c r="D587" s="1" t="str">
        <f>Table5[[#This Row],[Column5]]&amp;" "&amp;Table5[[#This Row],[Column7]]&amp;" "</f>
        <v xml:space="preserve">Ms. Alison </v>
      </c>
      <c r="E587" t="s">
        <v>4416</v>
      </c>
    </row>
    <row r="588" spans="1:5" x14ac:dyDescent="0.2">
      <c r="A588" s="1" t="s">
        <v>1785</v>
      </c>
      <c r="B588" s="1" t="s">
        <v>2936</v>
      </c>
      <c r="C588" s="1" t="str">
        <f>B588&amp;" "&amp;F588</f>
        <v xml:space="preserve">Rotich </v>
      </c>
      <c r="D588" s="1" t="str">
        <f>Table5[[#This Row],[Column5]]&amp;" "&amp;Table5[[#This Row],[Column7]]&amp;" "</f>
        <v xml:space="preserve">Ms. Caroline </v>
      </c>
    </row>
    <row r="589" spans="1:5" x14ac:dyDescent="0.2">
      <c r="A589" s="1" t="s">
        <v>1784</v>
      </c>
      <c r="B589" s="1" t="s">
        <v>2937</v>
      </c>
      <c r="C589" s="1" t="str">
        <f>B589&amp;" "&amp;F589</f>
        <v xml:space="preserve">Fetzer </v>
      </c>
      <c r="D589" s="1" t="str">
        <f>Table5[[#This Row],[Column5]]&amp;" "&amp;Table5[[#This Row],[Column7]]&amp;" "</f>
        <v xml:space="preserve">Ms. Alexis </v>
      </c>
      <c r="E589" t="s">
        <v>4458</v>
      </c>
    </row>
    <row r="590" spans="1:5" x14ac:dyDescent="0.2">
      <c r="A590" s="1" t="s">
        <v>1783</v>
      </c>
      <c r="B590" s="1" t="s">
        <v>2938</v>
      </c>
      <c r="C590" s="1" t="str">
        <f>B590&amp;" "&amp;F590</f>
        <v xml:space="preserve">Mattis </v>
      </c>
      <c r="D590" s="1" t="str">
        <f>Table5[[#This Row],[Column5]]&amp;" "&amp;Table5[[#This Row],[Column7]]&amp;" "</f>
        <v xml:space="preserve">Ms. Shanda </v>
      </c>
      <c r="E590" t="s">
        <v>4412</v>
      </c>
    </row>
    <row r="591" spans="1:5" x14ac:dyDescent="0.2">
      <c r="A591" s="1" t="s">
        <v>1782</v>
      </c>
      <c r="B591" s="1" t="s">
        <v>2465</v>
      </c>
      <c r="C591" s="1" t="str">
        <f>B591&amp;" "&amp;F591</f>
        <v xml:space="preserve">Cochran </v>
      </c>
      <c r="D591" s="1" t="str">
        <f>Table5[[#This Row],[Column5]]&amp;" "&amp;Table5[[#This Row],[Column7]]&amp;" "</f>
        <v xml:space="preserve">Mrs. Lacey </v>
      </c>
    </row>
    <row r="592" spans="1:5" x14ac:dyDescent="0.2">
      <c r="A592" s="1" t="s">
        <v>1781</v>
      </c>
      <c r="B592" s="1" t="s">
        <v>2939</v>
      </c>
      <c r="C592" s="1" t="str">
        <f>B592&amp;" "&amp;F592</f>
        <v xml:space="preserve">Balinsky </v>
      </c>
      <c r="D592" s="1" t="str">
        <f>Table5[[#This Row],[Column5]]&amp;" "&amp;Table5[[#This Row],[Column7]]&amp;" "</f>
        <v xml:space="preserve">Ms. Laurette </v>
      </c>
    </row>
    <row r="593" spans="1:5" x14ac:dyDescent="0.2">
      <c r="A593" s="1" t="s">
        <v>1780</v>
      </c>
      <c r="B593" s="1" t="s">
        <v>2940</v>
      </c>
      <c r="C593" s="1" t="str">
        <f>B593&amp;" "&amp;F593</f>
        <v xml:space="preserve">Reilly </v>
      </c>
      <c r="D593" s="1" t="str">
        <f>Table5[[#This Row],[Column5]]&amp;" "&amp;Table5[[#This Row],[Column7]]&amp;" "</f>
        <v xml:space="preserve">Mr. Jason </v>
      </c>
    </row>
    <row r="594" spans="1:5" x14ac:dyDescent="0.2">
      <c r="A594" s="1" t="s">
        <v>1779</v>
      </c>
      <c r="B594" s="1" t="s">
        <v>2454</v>
      </c>
      <c r="C594" s="1" t="str">
        <f>B594&amp;" "&amp;F594</f>
        <v xml:space="preserve">Johnson </v>
      </c>
      <c r="D594" s="1" t="str">
        <f>Table5[[#This Row],[Column5]]&amp;" "&amp;Table5[[#This Row],[Column7]]&amp;" "</f>
        <v xml:space="preserve">Ms. Mary </v>
      </c>
    </row>
    <row r="595" spans="1:5" x14ac:dyDescent="0.2">
      <c r="A595" s="1" t="s">
        <v>1778</v>
      </c>
      <c r="B595" s="1" t="s">
        <v>2941</v>
      </c>
      <c r="C595" s="1" t="str">
        <f>B595&amp;" "&amp;F595</f>
        <v xml:space="preserve">Petry </v>
      </c>
      <c r="D595" s="1" t="str">
        <f>Table5[[#This Row],[Column5]]&amp;" "&amp;Table5[[#This Row],[Column7]]&amp;" "</f>
        <v xml:space="preserve">Ms. Kati </v>
      </c>
      <c r="E595" t="s">
        <v>4437</v>
      </c>
    </row>
    <row r="596" spans="1:5" x14ac:dyDescent="0.2">
      <c r="A596" s="1" t="s">
        <v>1777</v>
      </c>
      <c r="B596" s="1" t="s">
        <v>2942</v>
      </c>
      <c r="C596" s="1" t="str">
        <f>B596&amp;" "&amp;F596</f>
        <v xml:space="preserve">Laleman </v>
      </c>
      <c r="D596" s="1" t="str">
        <f>Table5[[#This Row],[Column5]]&amp;" "&amp;Table5[[#This Row],[Column7]]&amp;" "</f>
        <v xml:space="preserve">Mrs. Kelly </v>
      </c>
      <c r="E596" t="s">
        <v>4466</v>
      </c>
    </row>
    <row r="597" spans="1:5" x14ac:dyDescent="0.2">
      <c r="A597" s="1" t="s">
        <v>1776</v>
      </c>
      <c r="B597" s="1" t="s">
        <v>2943</v>
      </c>
      <c r="C597" s="1" t="str">
        <f>B597&amp;" "&amp;F597</f>
        <v xml:space="preserve">Colby </v>
      </c>
      <c r="D597" s="1" t="str">
        <f>Table5[[#This Row],[Column5]]&amp;" "&amp;Table5[[#This Row],[Column7]]&amp;" "</f>
        <v xml:space="preserve">Ms. Greer </v>
      </c>
      <c r="E597" t="s">
        <v>4357</v>
      </c>
    </row>
    <row r="598" spans="1:5" x14ac:dyDescent="0.2">
      <c r="A598" s="1" t="s">
        <v>1775</v>
      </c>
      <c r="B598" s="1" t="s">
        <v>2944</v>
      </c>
      <c r="C598" s="1" t="str">
        <f>B598&amp;" "&amp;F598</f>
        <v xml:space="preserve">Wathke </v>
      </c>
      <c r="D598" s="1" t="str">
        <f>Table5[[#This Row],[Column5]]&amp;" "&amp;Table5[[#This Row],[Column7]]&amp;" "</f>
        <v xml:space="preserve">Mr. Brent </v>
      </c>
    </row>
    <row r="599" spans="1:5" x14ac:dyDescent="0.2">
      <c r="A599" s="1" t="s">
        <v>1774</v>
      </c>
      <c r="B599" s="1" t="s">
        <v>2945</v>
      </c>
      <c r="C599" s="1" t="str">
        <f>B599&amp;" "&amp;F599</f>
        <v xml:space="preserve">Daly </v>
      </c>
      <c r="D599" s="1" t="str">
        <f>Table5[[#This Row],[Column5]]&amp;" "&amp;Table5[[#This Row],[Column7]]&amp;" "</f>
        <v xml:space="preserve">Mr. Eugene </v>
      </c>
      <c r="E599" t="s">
        <v>4403</v>
      </c>
    </row>
    <row r="600" spans="1:5" x14ac:dyDescent="0.2">
      <c r="A600" s="1" t="s">
        <v>1773</v>
      </c>
      <c r="B600" s="1" t="s">
        <v>2946</v>
      </c>
      <c r="C600" s="1" t="str">
        <f>B600&amp;" "&amp;F600</f>
        <v xml:space="preserve">Dillon </v>
      </c>
      <c r="D600" s="1" t="str">
        <f>Table5[[#This Row],[Column5]]&amp;" "&amp;Table5[[#This Row],[Column7]]&amp;" "</f>
        <v xml:space="preserve">Ms. Erin </v>
      </c>
      <c r="E600" t="s">
        <v>4357</v>
      </c>
    </row>
    <row r="601" spans="1:5" x14ac:dyDescent="0.2">
      <c r="A601" s="1" t="s">
        <v>1772</v>
      </c>
      <c r="B601" s="1" t="s">
        <v>2947</v>
      </c>
      <c r="C601" s="1" t="str">
        <f>B601&amp;" "&amp;F601</f>
        <v xml:space="preserve">Pontes </v>
      </c>
      <c r="D601" s="1" t="str">
        <f>Table5[[#This Row],[Column5]]&amp;" "&amp;Table5[[#This Row],[Column7]]&amp;" "</f>
        <v xml:space="preserve">Ms. Kamilla </v>
      </c>
    </row>
    <row r="602" spans="1:5" x14ac:dyDescent="0.2">
      <c r="A602" s="1" t="s">
        <v>1771</v>
      </c>
      <c r="B602" s="1" t="s">
        <v>2948</v>
      </c>
      <c r="C602" s="1" t="str">
        <f>B602&amp;" "&amp;F602</f>
        <v xml:space="preserve">Spies </v>
      </c>
      <c r="D602" s="1" t="str">
        <f>Table5[[#This Row],[Column5]]&amp;" "&amp;Table5[[#This Row],[Column7]]&amp;" "</f>
        <v xml:space="preserve">Mr. Wayne </v>
      </c>
      <c r="E602" t="s">
        <v>4389</v>
      </c>
    </row>
    <row r="603" spans="1:5" x14ac:dyDescent="0.2">
      <c r="A603" s="1" t="s">
        <v>1770</v>
      </c>
      <c r="B603" s="1" t="s">
        <v>2949</v>
      </c>
      <c r="C603" s="1" t="str">
        <f>B603&amp;" "&amp;F603</f>
        <v xml:space="preserve">Greig </v>
      </c>
      <c r="D603" s="1" t="str">
        <f>Table5[[#This Row],[Column5]]&amp;" "&amp;Table5[[#This Row],[Column7]]&amp;" "</f>
        <v xml:space="preserve">Ms. Tracy </v>
      </c>
      <c r="E603" t="s">
        <v>4412</v>
      </c>
    </row>
    <row r="604" spans="1:5" x14ac:dyDescent="0.2">
      <c r="A604" s="1" t="s">
        <v>1769</v>
      </c>
      <c r="B604" s="1" t="s">
        <v>2950</v>
      </c>
      <c r="C604" s="1" t="str">
        <f>B604&amp;" "&amp;F604</f>
        <v xml:space="preserve">Scott </v>
      </c>
      <c r="D604" s="1" t="str">
        <f>Table5[[#This Row],[Column5]]&amp;" "&amp;Table5[[#This Row],[Column7]]&amp;" "</f>
        <v xml:space="preserve">Mrs. Heather </v>
      </c>
    </row>
    <row r="605" spans="1:5" x14ac:dyDescent="0.2">
      <c r="A605" s="1" t="s">
        <v>1768</v>
      </c>
      <c r="B605" s="1" t="s">
        <v>2951</v>
      </c>
      <c r="C605" s="1" t="str">
        <f>B605&amp;" "&amp;F605</f>
        <v xml:space="preserve">Erlandson </v>
      </c>
      <c r="D605" s="1" t="str">
        <f>Table5[[#This Row],[Column5]]&amp;" "&amp;Table5[[#This Row],[Column7]]&amp;" "</f>
        <v xml:space="preserve">Mrs. Megan </v>
      </c>
      <c r="E605" t="s">
        <v>4385</v>
      </c>
    </row>
    <row r="606" spans="1:5" x14ac:dyDescent="0.2">
      <c r="A606" s="1" t="s">
        <v>1767</v>
      </c>
      <c r="B606" s="1" t="s">
        <v>2952</v>
      </c>
      <c r="C606" s="1" t="str">
        <f>B606&amp;" "&amp;F606</f>
        <v xml:space="preserve">Autrey </v>
      </c>
      <c r="D606" s="1" t="str">
        <f>Table5[[#This Row],[Column5]]&amp;" "&amp;Table5[[#This Row],[Column7]]&amp;" "</f>
        <v xml:space="preserve">Mr. Jonathan </v>
      </c>
    </row>
    <row r="607" spans="1:5" x14ac:dyDescent="0.2">
      <c r="A607" s="1" t="s">
        <v>1766</v>
      </c>
      <c r="B607" s="1" t="s">
        <v>2501</v>
      </c>
      <c r="C607" s="1" t="str">
        <f>B607&amp;" "&amp;F607</f>
        <v xml:space="preserve">Alleman </v>
      </c>
      <c r="D607" s="1" t="str">
        <f>Table5[[#This Row],[Column5]]&amp;" "&amp;Table5[[#This Row],[Column7]]&amp;" "</f>
        <v xml:space="preserve">Mr. Greg </v>
      </c>
      <c r="E607" t="s">
        <v>4398</v>
      </c>
    </row>
    <row r="608" spans="1:5" x14ac:dyDescent="0.2">
      <c r="A608" s="1" t="s">
        <v>1765</v>
      </c>
      <c r="B608" s="1" t="s">
        <v>2953</v>
      </c>
      <c r="C608" s="1" t="str">
        <f>B608&amp;" "&amp;F608</f>
        <v xml:space="preserve">Michalski </v>
      </c>
      <c r="D608" s="1" t="str">
        <f>Table5[[#This Row],[Column5]]&amp;" "&amp;Table5[[#This Row],[Column7]]&amp;" "</f>
        <v xml:space="preserve">Mr. Steven </v>
      </c>
      <c r="E608" t="s">
        <v>4401</v>
      </c>
    </row>
    <row r="609" spans="1:5" x14ac:dyDescent="0.2">
      <c r="A609" s="1" t="s">
        <v>1764</v>
      </c>
      <c r="B609" s="1" t="s">
        <v>2954</v>
      </c>
      <c r="C609" s="1" t="str">
        <f>B609&amp;" "&amp;F609</f>
        <v xml:space="preserve">Grillo </v>
      </c>
      <c r="D609" s="1" t="str">
        <f>Table5[[#This Row],[Column5]]&amp;" "&amp;Table5[[#This Row],[Column7]]&amp;" "</f>
        <v xml:space="preserve">Mr. Gianfilippo </v>
      </c>
    </row>
    <row r="610" spans="1:5" x14ac:dyDescent="0.2">
      <c r="A610" s="1" t="s">
        <v>1763</v>
      </c>
      <c r="B610" s="1" t="s">
        <v>2955</v>
      </c>
      <c r="C610" s="1" t="str">
        <f>B610&amp;" "&amp;F610</f>
        <v xml:space="preserve">Coronado </v>
      </c>
      <c r="D610" s="1" t="str">
        <f>Table5[[#This Row],[Column5]]&amp;" "&amp;Table5[[#This Row],[Column7]]&amp;" "</f>
        <v xml:space="preserve">Mr. Hector </v>
      </c>
    </row>
    <row r="611" spans="1:5" x14ac:dyDescent="0.2">
      <c r="A611" s="1" t="s">
        <v>1762</v>
      </c>
      <c r="B611" s="1" t="s">
        <v>2956</v>
      </c>
      <c r="C611" s="1" t="str">
        <f>B611&amp;" "&amp;F611</f>
        <v xml:space="preserve">Dewine </v>
      </c>
      <c r="D611" s="1" t="str">
        <f>Table5[[#This Row],[Column5]]&amp;" "&amp;Table5[[#This Row],[Column7]]&amp;" "</f>
        <v xml:space="preserve">Mr. Mark </v>
      </c>
      <c r="E611" t="s">
        <v>4393</v>
      </c>
    </row>
    <row r="612" spans="1:5" x14ac:dyDescent="0.2">
      <c r="A612" s="1" t="s">
        <v>1761</v>
      </c>
      <c r="B612" s="1" t="s">
        <v>2957</v>
      </c>
      <c r="C612" s="1" t="str">
        <f>B612&amp;" "&amp;F612</f>
        <v xml:space="preserve">Carman </v>
      </c>
      <c r="D612" s="1" t="str">
        <f>Table5[[#This Row],[Column5]]&amp;" "&amp;Table5[[#This Row],[Column7]]&amp;" "</f>
        <v xml:space="preserve">Mrs. Aubri </v>
      </c>
    </row>
    <row r="613" spans="1:5" x14ac:dyDescent="0.2">
      <c r="A613" s="1" t="s">
        <v>1760</v>
      </c>
      <c r="B613" s="1" t="s">
        <v>2958</v>
      </c>
      <c r="C613" s="1" t="str">
        <f>B613&amp;" "&amp;F613</f>
        <v xml:space="preserve">Neems </v>
      </c>
      <c r="D613" s="1" t="str">
        <f>Table5[[#This Row],[Column5]]&amp;" "&amp;Table5[[#This Row],[Column7]]&amp;" "</f>
        <v xml:space="preserve">Mr. Justin </v>
      </c>
    </row>
    <row r="614" spans="1:5" x14ac:dyDescent="0.2">
      <c r="A614" s="1" t="s">
        <v>1759</v>
      </c>
      <c r="B614" s="1" t="s">
        <v>2959</v>
      </c>
      <c r="C614" s="1" t="str">
        <f>B614&amp;" "&amp;F614</f>
        <v xml:space="preserve">Pesyna </v>
      </c>
      <c r="D614" s="1" t="str">
        <f>Table5[[#This Row],[Column5]]&amp;" "&amp;Table5[[#This Row],[Column7]]&amp;" "</f>
        <v xml:space="preserve">Ms. Megan </v>
      </c>
      <c r="E614" t="s">
        <v>4378</v>
      </c>
    </row>
    <row r="615" spans="1:5" x14ac:dyDescent="0.2">
      <c r="A615" s="1" t="s">
        <v>1758</v>
      </c>
      <c r="B615" s="1" t="s">
        <v>2960</v>
      </c>
      <c r="C615" s="1" t="str">
        <f>B615&amp;" "&amp;F615</f>
        <v xml:space="preserve">Meling </v>
      </c>
      <c r="D615" s="1" t="str">
        <f>Table5[[#This Row],[Column5]]&amp;" "&amp;Table5[[#This Row],[Column7]]&amp;" "</f>
        <v xml:space="preserve">Ms. Erika </v>
      </c>
      <c r="E615" t="s">
        <v>4375</v>
      </c>
    </row>
    <row r="616" spans="1:5" x14ac:dyDescent="0.2">
      <c r="A616" s="1" t="s">
        <v>1757</v>
      </c>
      <c r="B616" s="1" t="s">
        <v>2961</v>
      </c>
      <c r="C616" s="1" t="str">
        <f>B616&amp;" "&amp;F616</f>
        <v xml:space="preserve">Widlowski </v>
      </c>
      <c r="D616" s="1" t="str">
        <f>Table5[[#This Row],[Column5]]&amp;" "&amp;Table5[[#This Row],[Column7]]&amp;" "</f>
        <v xml:space="preserve">Mr. Daniel </v>
      </c>
      <c r="E616" t="s">
        <v>4573</v>
      </c>
    </row>
    <row r="617" spans="1:5" x14ac:dyDescent="0.2">
      <c r="A617" s="1" t="s">
        <v>1756</v>
      </c>
      <c r="B617" s="1" t="s">
        <v>2962</v>
      </c>
      <c r="C617" s="1" t="str">
        <f>B617&amp;" "&amp;F617</f>
        <v xml:space="preserve">Nadar </v>
      </c>
      <c r="D617" s="1" t="str">
        <f>Table5[[#This Row],[Column5]]&amp;" "&amp;Table5[[#This Row],[Column7]]&amp;" "</f>
        <v xml:space="preserve">Ms. Devin </v>
      </c>
      <c r="E617" t="s">
        <v>4427</v>
      </c>
    </row>
    <row r="618" spans="1:5" x14ac:dyDescent="0.2">
      <c r="A618" s="1" t="s">
        <v>1755</v>
      </c>
      <c r="B618" s="1" t="s">
        <v>2457</v>
      </c>
      <c r="C618" s="1" t="str">
        <f>B618&amp;" "&amp;F618</f>
        <v xml:space="preserve">Turner </v>
      </c>
      <c r="D618" s="1" t="str">
        <f>Table5[[#This Row],[Column5]]&amp;" "&amp;Table5[[#This Row],[Column7]]&amp;" "</f>
        <v xml:space="preserve">Ms. Louise </v>
      </c>
      <c r="E618" t="s">
        <v>4437</v>
      </c>
    </row>
    <row r="619" spans="1:5" x14ac:dyDescent="0.2">
      <c r="A619" s="1" t="s">
        <v>1754</v>
      </c>
      <c r="B619" s="1" t="s">
        <v>2659</v>
      </c>
      <c r="C619" s="1" t="str">
        <f>B619&amp;" "&amp;F619</f>
        <v xml:space="preserve">Walker </v>
      </c>
      <c r="D619" s="1" t="str">
        <f>Table5[[#This Row],[Column5]]&amp;" "&amp;Table5[[#This Row],[Column7]]&amp;" "</f>
        <v xml:space="preserve">Mrs. Sarah </v>
      </c>
    </row>
    <row r="620" spans="1:5" x14ac:dyDescent="0.2">
      <c r="A620" s="1" t="s">
        <v>1753</v>
      </c>
      <c r="B620" s="1" t="s">
        <v>2963</v>
      </c>
      <c r="C620" s="1" t="str">
        <f>B620&amp;" "&amp;F620</f>
        <v xml:space="preserve">Leedham </v>
      </c>
      <c r="D620" s="1" t="str">
        <f>Table5[[#This Row],[Column5]]&amp;" "&amp;Table5[[#This Row],[Column7]]&amp;" "</f>
        <v xml:space="preserve">Ms. Amy </v>
      </c>
    </row>
    <row r="621" spans="1:5" x14ac:dyDescent="0.2">
      <c r="A621" s="1" t="s">
        <v>1752</v>
      </c>
      <c r="B621" s="1" t="s">
        <v>2964</v>
      </c>
      <c r="C621" s="1" t="str">
        <f>B621&amp;" "&amp;F621</f>
        <v xml:space="preserve">Haglund </v>
      </c>
      <c r="D621" s="1" t="str">
        <f>Table5[[#This Row],[Column5]]&amp;" "&amp;Table5[[#This Row],[Column7]]&amp;" "</f>
        <v xml:space="preserve">Ms. Brittany </v>
      </c>
      <c r="E621" t="s">
        <v>4401</v>
      </c>
    </row>
    <row r="622" spans="1:5" x14ac:dyDescent="0.2">
      <c r="A622" s="1" t="s">
        <v>1751</v>
      </c>
      <c r="B622" s="1" t="s">
        <v>2965</v>
      </c>
      <c r="C622" s="1" t="str">
        <f>B622&amp;" "&amp;F622</f>
        <v xml:space="preserve">Mills </v>
      </c>
      <c r="D622" s="1" t="str">
        <f>Table5[[#This Row],[Column5]]&amp;" "&amp;Table5[[#This Row],[Column7]]&amp;" "</f>
        <v xml:space="preserve">Ms. Jessica </v>
      </c>
      <c r="E622" t="s">
        <v>4412</v>
      </c>
    </row>
    <row r="623" spans="1:5" x14ac:dyDescent="0.2">
      <c r="A623" s="1" t="s">
        <v>1750</v>
      </c>
      <c r="B623" s="1" t="s">
        <v>2966</v>
      </c>
      <c r="C623" s="1" t="str">
        <f>B623&amp;" "&amp;F623</f>
        <v xml:space="preserve">Drnjevich </v>
      </c>
      <c r="D623" s="1" t="str">
        <f>Table5[[#This Row],[Column5]]&amp;" "&amp;Table5[[#This Row],[Column7]]&amp;" "</f>
        <v xml:space="preserve">Mrs. Kristina </v>
      </c>
      <c r="E623" t="s">
        <v>4449</v>
      </c>
    </row>
    <row r="624" spans="1:5" x14ac:dyDescent="0.2">
      <c r="A624" s="1" t="s">
        <v>1749</v>
      </c>
      <c r="B624" s="1" t="s">
        <v>2967</v>
      </c>
      <c r="C624" s="1" t="str">
        <f>B624&amp;" "&amp;F624</f>
        <v xml:space="preserve">Clay </v>
      </c>
      <c r="D624" s="1" t="str">
        <f>Table5[[#This Row],[Column5]]&amp;" "&amp;Table5[[#This Row],[Column7]]&amp;" "</f>
        <v xml:space="preserve">Mr. Brad </v>
      </c>
    </row>
    <row r="625" spans="1:5" x14ac:dyDescent="0.2">
      <c r="A625" s="1" t="s">
        <v>1748</v>
      </c>
      <c r="B625" s="1" t="s">
        <v>2968</v>
      </c>
      <c r="C625" s="1" t="str">
        <f>B625&amp;" "&amp;F625</f>
        <v xml:space="preserve">Marbury </v>
      </c>
      <c r="D625" s="1" t="str">
        <f>Table5[[#This Row],[Column5]]&amp;" "&amp;Table5[[#This Row],[Column7]]&amp;" "</f>
        <v xml:space="preserve">Ms. Margaret </v>
      </c>
      <c r="E625" t="s">
        <v>4760</v>
      </c>
    </row>
    <row r="626" spans="1:5" x14ac:dyDescent="0.2">
      <c r="A626" s="1" t="s">
        <v>1747</v>
      </c>
      <c r="B626" s="1" t="s">
        <v>2969</v>
      </c>
      <c r="C626" s="1" t="str">
        <f>B626&amp;" "&amp;F626</f>
        <v xml:space="preserve">Coon </v>
      </c>
      <c r="D626" s="1" t="str">
        <f>Table5[[#This Row],[Column5]]&amp;" "&amp;Table5[[#This Row],[Column7]]&amp;" "</f>
        <v xml:space="preserve">Mr. Craig </v>
      </c>
      <c r="E626" t="s">
        <v>4364</v>
      </c>
    </row>
    <row r="627" spans="1:5" x14ac:dyDescent="0.2">
      <c r="A627" s="1" t="s">
        <v>1746</v>
      </c>
      <c r="B627" s="1" t="s">
        <v>2970</v>
      </c>
      <c r="C627" s="1" t="str">
        <f>B627&amp;" "&amp;F627</f>
        <v xml:space="preserve">Vanttinen </v>
      </c>
      <c r="D627" s="1" t="str">
        <f>Table5[[#This Row],[Column5]]&amp;" "&amp;Table5[[#This Row],[Column7]]&amp;" "</f>
        <v xml:space="preserve">Mr. Simo </v>
      </c>
    </row>
    <row r="628" spans="1:5" x14ac:dyDescent="0.2">
      <c r="A628" s="1" t="s">
        <v>1745</v>
      </c>
      <c r="B628" s="1" t="s">
        <v>2971</v>
      </c>
      <c r="C628" s="1" t="str">
        <f>B628&amp;" "&amp;F628</f>
        <v xml:space="preserve">Garges </v>
      </c>
      <c r="D628" s="1" t="str">
        <f>Table5[[#This Row],[Column5]]&amp;" "&amp;Table5[[#This Row],[Column7]]&amp;" "</f>
        <v xml:space="preserve">Mr. Christopher </v>
      </c>
      <c r="E628" t="s">
        <v>4466</v>
      </c>
    </row>
    <row r="629" spans="1:5" x14ac:dyDescent="0.2">
      <c r="A629" s="1" t="s">
        <v>1744</v>
      </c>
      <c r="B629" s="1" t="s">
        <v>2972</v>
      </c>
      <c r="C629" s="1" t="str">
        <f>B629&amp;" "&amp;F629</f>
        <v xml:space="preserve">Rivel </v>
      </c>
      <c r="D629" s="1" t="str">
        <f>Table5[[#This Row],[Column5]]&amp;" "&amp;Table5[[#This Row],[Column7]]&amp;" "</f>
        <v xml:space="preserve">Mr. Mario </v>
      </c>
      <c r="E629" t="s">
        <v>4381</v>
      </c>
    </row>
    <row r="630" spans="1:5" x14ac:dyDescent="0.2">
      <c r="A630" s="1" t="s">
        <v>1743</v>
      </c>
      <c r="B630" s="1" t="s">
        <v>2973</v>
      </c>
      <c r="C630" s="1" t="str">
        <f>B630&amp;" "&amp;F630</f>
        <v xml:space="preserve">Lawson </v>
      </c>
      <c r="D630" s="1" t="str">
        <f>Table5[[#This Row],[Column5]]&amp;" "&amp;Table5[[#This Row],[Column7]]&amp;" "</f>
        <v xml:space="preserve">Mrs. Meghann </v>
      </c>
      <c r="E630" t="s">
        <v>4364</v>
      </c>
    </row>
    <row r="631" spans="1:5" x14ac:dyDescent="0.2">
      <c r="A631" s="1" t="s">
        <v>1742</v>
      </c>
      <c r="B631" s="1" t="s">
        <v>2974</v>
      </c>
      <c r="C631" s="1" t="str">
        <f>B631&amp;" "&amp;F631</f>
        <v xml:space="preserve">Cale </v>
      </c>
      <c r="D631" s="1" t="str">
        <f>Table5[[#This Row],[Column5]]&amp;" "&amp;Table5[[#This Row],[Column7]]&amp;" "</f>
        <v xml:space="preserve">Mr. Scott </v>
      </c>
      <c r="E631" t="s">
        <v>4403</v>
      </c>
    </row>
    <row r="632" spans="1:5" x14ac:dyDescent="0.2">
      <c r="A632" s="1" t="s">
        <v>1741</v>
      </c>
      <c r="B632" s="1" t="s">
        <v>2649</v>
      </c>
      <c r="C632" s="1" t="str">
        <f>B632&amp;" "&amp;F632</f>
        <v xml:space="preserve">Phillips </v>
      </c>
      <c r="D632" s="1" t="str">
        <f>Table5[[#This Row],[Column5]]&amp;" "&amp;Table5[[#This Row],[Column7]]&amp;" "</f>
        <v xml:space="preserve">Ms. Caitlin </v>
      </c>
      <c r="E632" t="s">
        <v>4542</v>
      </c>
    </row>
    <row r="633" spans="1:5" x14ac:dyDescent="0.2">
      <c r="A633" s="1" t="s">
        <v>1740</v>
      </c>
      <c r="B633" s="1" t="s">
        <v>2975</v>
      </c>
      <c r="C633" s="1" t="str">
        <f>B633&amp;" "&amp;F633</f>
        <v xml:space="preserve">Stewart </v>
      </c>
      <c r="D633" s="1" t="str">
        <f>Table5[[#This Row],[Column5]]&amp;" "&amp;Table5[[#This Row],[Column7]]&amp;" "</f>
        <v xml:space="preserve">Mrs. Samantha </v>
      </c>
      <c r="E633" t="s">
        <v>4378</v>
      </c>
    </row>
    <row r="634" spans="1:5" x14ac:dyDescent="0.2">
      <c r="A634" s="1" t="s">
        <v>1739</v>
      </c>
      <c r="B634" s="1" t="s">
        <v>2976</v>
      </c>
      <c r="C634" s="1" t="str">
        <f>B634&amp;" "&amp;F634</f>
        <v xml:space="preserve">Drotz </v>
      </c>
      <c r="D634" s="1" t="str">
        <f>Table5[[#This Row],[Column5]]&amp;" "&amp;Table5[[#This Row],[Column7]]&amp;" "</f>
        <v xml:space="preserve">Mr. Erik </v>
      </c>
    </row>
    <row r="635" spans="1:5" x14ac:dyDescent="0.2">
      <c r="A635" s="1" t="s">
        <v>1738</v>
      </c>
      <c r="B635" s="1" t="s">
        <v>2977</v>
      </c>
      <c r="C635" s="1" t="str">
        <f>B635&amp;" "&amp;F635</f>
        <v xml:space="preserve">Mutai </v>
      </c>
      <c r="D635" s="1" t="str">
        <f>Table5[[#This Row],[Column5]]&amp;" "&amp;Table5[[#This Row],[Column7]]&amp;" "</f>
        <v xml:space="preserve">Mr. Christopher </v>
      </c>
    </row>
    <row r="636" spans="1:5" x14ac:dyDescent="0.2">
      <c r="A636" s="1" t="s">
        <v>1737</v>
      </c>
      <c r="B636" s="1" t="s">
        <v>2978</v>
      </c>
      <c r="C636" s="1" t="str">
        <f>B636&amp;" "&amp;F636</f>
        <v xml:space="preserve">Lovlien </v>
      </c>
      <c r="D636" s="1" t="str">
        <f>Table5[[#This Row],[Column5]]&amp;" "&amp;Table5[[#This Row],[Column7]]&amp;" "</f>
        <v xml:space="preserve">Mrs. Maya </v>
      </c>
    </row>
    <row r="637" spans="1:5" x14ac:dyDescent="0.2">
      <c r="A637" s="1" t="s">
        <v>1736</v>
      </c>
      <c r="B637" s="1" t="s">
        <v>2703</v>
      </c>
      <c r="C637" s="1" t="str">
        <f>B637&amp;" "&amp;F637</f>
        <v xml:space="preserve">Bruns </v>
      </c>
      <c r="D637" s="1" t="str">
        <f>Table5[[#This Row],[Column5]]&amp;" "&amp;Table5[[#This Row],[Column7]]&amp;" "</f>
        <v xml:space="preserve">Mr. Zachary </v>
      </c>
      <c r="E637" t="s">
        <v>4509</v>
      </c>
    </row>
    <row r="638" spans="1:5" x14ac:dyDescent="0.2">
      <c r="A638" s="1" t="s">
        <v>1735</v>
      </c>
      <c r="B638" s="1" t="s">
        <v>2979</v>
      </c>
      <c r="C638" s="1" t="str">
        <f>B638&amp;" "&amp;F638</f>
        <v xml:space="preserve">Stoney </v>
      </c>
      <c r="D638" s="1" t="str">
        <f>Table5[[#This Row],[Column5]]&amp;" "&amp;Table5[[#This Row],[Column7]]&amp;" "</f>
        <v xml:space="preserve">Mrs. Hilda </v>
      </c>
    </row>
    <row r="639" spans="1:5" x14ac:dyDescent="0.2">
      <c r="A639" s="1" t="s">
        <v>1734</v>
      </c>
      <c r="B639" s="1" t="s">
        <v>2980</v>
      </c>
      <c r="C639" s="1" t="str">
        <f>B639&amp;" "&amp;F639</f>
        <v xml:space="preserve">Markert </v>
      </c>
      <c r="D639" s="1" t="str">
        <f>Table5[[#This Row],[Column5]]&amp;" "&amp;Table5[[#This Row],[Column7]]&amp;" "</f>
        <v xml:space="preserve">Ms. Stephanie </v>
      </c>
    </row>
    <row r="640" spans="1:5" x14ac:dyDescent="0.2">
      <c r="A640" s="1" t="s">
        <v>1733</v>
      </c>
      <c r="B640" s="1" t="s">
        <v>2981</v>
      </c>
      <c r="C640" s="1" t="str">
        <f>B640&amp;" "&amp;F640</f>
        <v xml:space="preserve">McLucas </v>
      </c>
      <c r="D640" s="1" t="str">
        <f>Table5[[#This Row],[Column5]]&amp;" "&amp;Table5[[#This Row],[Column7]]&amp;" "</f>
        <v xml:space="preserve">Mr. Doug </v>
      </c>
    </row>
    <row r="641" spans="1:5" x14ac:dyDescent="0.2">
      <c r="A641" s="1" t="s">
        <v>1732</v>
      </c>
      <c r="B641" s="1" t="s">
        <v>2982</v>
      </c>
      <c r="C641" s="1" t="str">
        <f>B641&amp;" "&amp;F641</f>
        <v xml:space="preserve">Erwin </v>
      </c>
      <c r="D641" s="1" t="str">
        <f>Table5[[#This Row],[Column5]]&amp;" "&amp;Table5[[#This Row],[Column7]]&amp;" "</f>
        <v xml:space="preserve">Ms. Bethany </v>
      </c>
      <c r="E641" t="s">
        <v>4366</v>
      </c>
    </row>
    <row r="642" spans="1:5" x14ac:dyDescent="0.2">
      <c r="A642" s="1" t="s">
        <v>1731</v>
      </c>
      <c r="B642" s="1" t="s">
        <v>2393</v>
      </c>
      <c r="C642" s="1" t="str">
        <f>B642&amp;" "&amp;F642</f>
        <v xml:space="preserve">Osborne </v>
      </c>
      <c r="D642" s="1" t="str">
        <f>Table5[[#This Row],[Column5]]&amp;" "&amp;Table5[[#This Row],[Column7]]&amp;" "</f>
        <v xml:space="preserve">Mrs. Sandra </v>
      </c>
      <c r="E642" t="s">
        <v>4545</v>
      </c>
    </row>
    <row r="643" spans="1:5" x14ac:dyDescent="0.2">
      <c r="A643" s="1" t="s">
        <v>1730</v>
      </c>
      <c r="B643" s="1" t="s">
        <v>2983</v>
      </c>
      <c r="C643" s="1" t="str">
        <f>B643&amp;" "&amp;F643</f>
        <v xml:space="preserve">Otsuka </v>
      </c>
      <c r="D643" s="1" t="str">
        <f>Table5[[#This Row],[Column5]]&amp;" "&amp;Table5[[#This Row],[Column7]]&amp;" "</f>
        <v xml:space="preserve">Mr. Takuo </v>
      </c>
    </row>
    <row r="644" spans="1:5" x14ac:dyDescent="0.2">
      <c r="A644" s="1" t="s">
        <v>1729</v>
      </c>
      <c r="B644" s="1" t="s">
        <v>2451</v>
      </c>
      <c r="C644" s="1" t="str">
        <f>B644&amp;" "&amp;F644</f>
        <v xml:space="preserve">Smith </v>
      </c>
      <c r="D644" s="1" t="str">
        <f>Table5[[#This Row],[Column5]]&amp;" "&amp;Table5[[#This Row],[Column7]]&amp;" "</f>
        <v xml:space="preserve">Ms. Kelly </v>
      </c>
      <c r="E644" t="s">
        <v>4378</v>
      </c>
    </row>
    <row r="645" spans="1:5" x14ac:dyDescent="0.2">
      <c r="A645" s="1" t="s">
        <v>1728</v>
      </c>
      <c r="B645" s="1" t="s">
        <v>2984</v>
      </c>
      <c r="C645" s="1" t="str">
        <f>B645&amp;" "&amp;F645</f>
        <v xml:space="preserve">Myers </v>
      </c>
      <c r="D645" s="1" t="str">
        <f>Table5[[#This Row],[Column5]]&amp;" "&amp;Table5[[#This Row],[Column7]]&amp;" "</f>
        <v xml:space="preserve">Mr. Scott </v>
      </c>
    </row>
    <row r="646" spans="1:5" x14ac:dyDescent="0.2">
      <c r="A646" s="1" t="s">
        <v>1727</v>
      </c>
      <c r="B646" s="1" t="s">
        <v>2985</v>
      </c>
      <c r="C646" s="1" t="str">
        <f>B646&amp;" "&amp;F646</f>
        <v xml:space="preserve">Cote </v>
      </c>
      <c r="D646" s="1" t="str">
        <f>Table5[[#This Row],[Column5]]&amp;" "&amp;Table5[[#This Row],[Column7]]&amp;" "</f>
        <v xml:space="preserve">Mr. Benoit </v>
      </c>
    </row>
    <row r="647" spans="1:5" x14ac:dyDescent="0.2">
      <c r="A647" s="1" t="s">
        <v>1726</v>
      </c>
      <c r="B647" s="1" t="s">
        <v>2986</v>
      </c>
      <c r="C647" s="1" t="str">
        <f>B647&amp;" "&amp;F647</f>
        <v xml:space="preserve">Ehrhardt </v>
      </c>
      <c r="D647" s="1" t="str">
        <f>Table5[[#This Row],[Column5]]&amp;" "&amp;Table5[[#This Row],[Column7]]&amp;" "</f>
        <v xml:space="preserve">Ms. Elizabeth </v>
      </c>
      <c r="E647" t="s">
        <v>4375</v>
      </c>
    </row>
    <row r="648" spans="1:5" x14ac:dyDescent="0.2">
      <c r="A648" s="1" t="s">
        <v>1725</v>
      </c>
      <c r="B648" s="1" t="s">
        <v>2987</v>
      </c>
      <c r="C648" s="1" t="str">
        <f>B648&amp;" "&amp;F648</f>
        <v xml:space="preserve">Petersen </v>
      </c>
      <c r="D648" s="1" t="str">
        <f>Table5[[#This Row],[Column5]]&amp;" "&amp;Table5[[#This Row],[Column7]]&amp;" "</f>
        <v xml:space="preserve">Ms. Jessica </v>
      </c>
      <c r="E648" t="s">
        <v>4378</v>
      </c>
    </row>
    <row r="649" spans="1:5" x14ac:dyDescent="0.2">
      <c r="A649" s="1" t="s">
        <v>1724</v>
      </c>
      <c r="B649" s="1" t="s">
        <v>2988</v>
      </c>
      <c r="C649" s="1" t="str">
        <f>B649&amp;" "&amp;F649</f>
        <v xml:space="preserve">Ertel </v>
      </c>
      <c r="D649" s="1" t="str">
        <f>Table5[[#This Row],[Column5]]&amp;" "&amp;Table5[[#This Row],[Column7]]&amp;" "</f>
        <v xml:space="preserve">Ms. Monica </v>
      </c>
      <c r="E649" t="s">
        <v>4449</v>
      </c>
    </row>
    <row r="650" spans="1:5" x14ac:dyDescent="0.2">
      <c r="A650" s="1" t="s">
        <v>1723</v>
      </c>
      <c r="B650" s="1" t="s">
        <v>2989</v>
      </c>
      <c r="C650" s="1" t="str">
        <f>B650&amp;" "&amp;F650</f>
        <v xml:space="preserve">Lanza </v>
      </c>
      <c r="D650" s="1" t="str">
        <f>Table5[[#This Row],[Column5]]&amp;" "&amp;Table5[[#This Row],[Column7]]&amp;" "</f>
        <v xml:space="preserve">Mr. Kevin </v>
      </c>
      <c r="E650" t="s">
        <v>4412</v>
      </c>
    </row>
    <row r="651" spans="1:5" x14ac:dyDescent="0.2">
      <c r="A651" s="1" t="s">
        <v>1722</v>
      </c>
      <c r="B651" s="1" t="s">
        <v>2990</v>
      </c>
      <c r="C651" s="1" t="str">
        <f>B651&amp;" "&amp;F651</f>
        <v xml:space="preserve">Picklesimer </v>
      </c>
      <c r="D651" s="1" t="str">
        <f>Table5[[#This Row],[Column5]]&amp;" "&amp;Table5[[#This Row],[Column7]]&amp;" "</f>
        <v xml:space="preserve">Mr. Gregory </v>
      </c>
    </row>
    <row r="652" spans="1:5" x14ac:dyDescent="0.2">
      <c r="A652" s="1" t="s">
        <v>1721</v>
      </c>
      <c r="B652" s="1" t="s">
        <v>2991</v>
      </c>
      <c r="C652" s="1" t="str">
        <f>B652&amp;" "&amp;F652</f>
        <v xml:space="preserve">Giles </v>
      </c>
      <c r="D652" s="1" t="str">
        <f>Table5[[#This Row],[Column5]]&amp;" "&amp;Table5[[#This Row],[Column7]]&amp;" "</f>
        <v xml:space="preserve">Ms. Della </v>
      </c>
    </row>
    <row r="653" spans="1:5" x14ac:dyDescent="0.2">
      <c r="A653" s="1" t="s">
        <v>1720</v>
      </c>
      <c r="B653" s="1" t="s">
        <v>2992</v>
      </c>
      <c r="C653" s="1" t="str">
        <f>B653&amp;" "&amp;F653</f>
        <v xml:space="preserve">Harmon </v>
      </c>
      <c r="D653" s="1" t="str">
        <f>Table5[[#This Row],[Column5]]&amp;" "&amp;Table5[[#This Row],[Column7]]&amp;" "</f>
        <v xml:space="preserve">Mr. David </v>
      </c>
    </row>
    <row r="654" spans="1:5" x14ac:dyDescent="0.2">
      <c r="A654" s="1" t="s">
        <v>1719</v>
      </c>
      <c r="B654" s="1" t="s">
        <v>2993</v>
      </c>
      <c r="C654" s="1" t="str">
        <f>B654&amp;" "&amp;F654</f>
        <v xml:space="preserve">Pennings </v>
      </c>
      <c r="D654" s="1" t="str">
        <f>Table5[[#This Row],[Column5]]&amp;" "&amp;Table5[[#This Row],[Column7]]&amp;" "</f>
        <v xml:space="preserve">Ms. Victoria </v>
      </c>
    </row>
    <row r="655" spans="1:5" x14ac:dyDescent="0.2">
      <c r="A655" s="1" t="s">
        <v>1718</v>
      </c>
      <c r="B655" s="1" t="s">
        <v>2994</v>
      </c>
      <c r="C655" s="1" t="str">
        <f>B655&amp;" "&amp;F655</f>
        <v xml:space="preserve">Tseronis </v>
      </c>
      <c r="D655" s="1" t="str">
        <f>Table5[[#This Row],[Column5]]&amp;" "&amp;Table5[[#This Row],[Column7]]&amp;" "</f>
        <v xml:space="preserve">Mr. Tasos </v>
      </c>
    </row>
    <row r="656" spans="1:5" x14ac:dyDescent="0.2">
      <c r="A656" s="1" t="s">
        <v>1717</v>
      </c>
      <c r="B656" s="1" t="s">
        <v>2995</v>
      </c>
      <c r="C656" s="1" t="str">
        <f>B656&amp;" "&amp;F656</f>
        <v xml:space="preserve">Aliff </v>
      </c>
      <c r="D656" s="1" t="str">
        <f>Table5[[#This Row],[Column5]]&amp;" "&amp;Table5[[#This Row],[Column7]]&amp;" "</f>
        <v xml:space="preserve">Mr. Thomas </v>
      </c>
    </row>
    <row r="657" spans="1:5" x14ac:dyDescent="0.2">
      <c r="A657" s="1" t="s">
        <v>1716</v>
      </c>
      <c r="B657" s="1" t="s">
        <v>2996</v>
      </c>
      <c r="C657" s="1" t="str">
        <f>B657&amp;" "&amp;F657</f>
        <v xml:space="preserve">Willenberg </v>
      </c>
      <c r="D657" s="1" t="str">
        <f>Table5[[#This Row],[Column5]]&amp;" "&amp;Table5[[#This Row],[Column7]]&amp;" "</f>
        <v xml:space="preserve">Mr. Lukasz </v>
      </c>
    </row>
    <row r="658" spans="1:5" x14ac:dyDescent="0.2">
      <c r="A658" s="1" t="s">
        <v>1715</v>
      </c>
      <c r="B658" s="1" t="s">
        <v>2997</v>
      </c>
      <c r="C658" s="1" t="str">
        <f>B658&amp;" "&amp;F658</f>
        <v xml:space="preserve">Millett </v>
      </c>
      <c r="D658" s="1" t="str">
        <f>Table5[[#This Row],[Column5]]&amp;" "&amp;Table5[[#This Row],[Column7]]&amp;" "</f>
        <v xml:space="preserve">Mr. Matthew </v>
      </c>
      <c r="E658" t="s">
        <v>4378</v>
      </c>
    </row>
    <row r="659" spans="1:5" x14ac:dyDescent="0.2">
      <c r="A659" s="1" t="s">
        <v>1714</v>
      </c>
      <c r="B659" s="1" t="s">
        <v>2998</v>
      </c>
      <c r="C659" s="1" t="str">
        <f>B659&amp;" "&amp;F659</f>
        <v xml:space="preserve">Haley </v>
      </c>
      <c r="D659" s="1" t="str">
        <f>Table5[[#This Row],[Column5]]&amp;" "&amp;Table5[[#This Row],[Column7]]&amp;" "</f>
        <v xml:space="preserve">Ms. Meta </v>
      </c>
    </row>
    <row r="660" spans="1:5" x14ac:dyDescent="0.2">
      <c r="A660" s="1" t="s">
        <v>1713</v>
      </c>
      <c r="B660" s="1" t="s">
        <v>2999</v>
      </c>
      <c r="C660" s="1" t="str">
        <f>B660&amp;" "&amp;F660</f>
        <v xml:space="preserve">Ackerman </v>
      </c>
      <c r="D660" s="1" t="str">
        <f>Table5[[#This Row],[Column5]]&amp;" "&amp;Table5[[#This Row],[Column7]]&amp;" "</f>
        <v xml:space="preserve">Ms. Rachel </v>
      </c>
      <c r="E660" t="s">
        <v>4418</v>
      </c>
    </row>
    <row r="661" spans="1:5" x14ac:dyDescent="0.2">
      <c r="A661" s="1" t="s">
        <v>1712</v>
      </c>
      <c r="B661" s="1" t="s">
        <v>3000</v>
      </c>
      <c r="C661" s="1" t="str">
        <f>B661&amp;" "&amp;F661</f>
        <v xml:space="preserve">Valdez </v>
      </c>
      <c r="D661" s="1" t="str">
        <f>Table5[[#This Row],[Column5]]&amp;" "&amp;Table5[[#This Row],[Column7]]&amp;" "</f>
        <v xml:space="preserve">Ms. Angelica </v>
      </c>
    </row>
    <row r="662" spans="1:5" x14ac:dyDescent="0.2">
      <c r="A662" s="1" t="s">
        <v>1711</v>
      </c>
      <c r="B662" s="1" t="s">
        <v>3001</v>
      </c>
      <c r="C662" s="1" t="str">
        <f>B662&amp;" "&amp;F662</f>
        <v xml:space="preserve">Michaud </v>
      </c>
      <c r="D662" s="1" t="str">
        <f>Table5[[#This Row],[Column5]]&amp;" "&amp;Table5[[#This Row],[Column7]]&amp;" "</f>
        <v xml:space="preserve">Ms. Kathleen </v>
      </c>
    </row>
    <row r="663" spans="1:5" x14ac:dyDescent="0.2">
      <c r="A663" s="1" t="s">
        <v>1710</v>
      </c>
      <c r="B663" s="1" t="s">
        <v>3002</v>
      </c>
      <c r="C663" s="1" t="str">
        <f>B663&amp;" "&amp;F663</f>
        <v xml:space="preserve">Gunnink </v>
      </c>
      <c r="D663" s="1" t="str">
        <f>Table5[[#This Row],[Column5]]&amp;" "&amp;Table5[[#This Row],[Column7]]&amp;" "</f>
        <v xml:space="preserve">Mr. Gabriel </v>
      </c>
      <c r="E663" t="s">
        <v>4398</v>
      </c>
    </row>
    <row r="664" spans="1:5" x14ac:dyDescent="0.2">
      <c r="A664" s="1" t="s">
        <v>1709</v>
      </c>
      <c r="B664" s="1" t="s">
        <v>3003</v>
      </c>
      <c r="C664" s="1" t="str">
        <f>B664&amp;" "&amp;F664</f>
        <v xml:space="preserve">Knight </v>
      </c>
      <c r="D664" s="1" t="str">
        <f>Table5[[#This Row],[Column5]]&amp;" "&amp;Table5[[#This Row],[Column7]]&amp;" "</f>
        <v xml:space="preserve">Mr. Jeff </v>
      </c>
      <c r="E664" t="s">
        <v>4509</v>
      </c>
    </row>
    <row r="665" spans="1:5" x14ac:dyDescent="0.2">
      <c r="A665" s="1" t="s">
        <v>1708</v>
      </c>
      <c r="B665" s="1" t="s">
        <v>3004</v>
      </c>
      <c r="C665" s="1" t="str">
        <f>B665&amp;" "&amp;F665</f>
        <v xml:space="preserve">Grosscup </v>
      </c>
      <c r="D665" s="1" t="str">
        <f>Table5[[#This Row],[Column5]]&amp;" "&amp;Table5[[#This Row],[Column7]]&amp;" "</f>
        <v xml:space="preserve">Mr. Neil </v>
      </c>
      <c r="E665" t="s">
        <v>4357</v>
      </c>
    </row>
    <row r="666" spans="1:5" x14ac:dyDescent="0.2">
      <c r="A666" s="1" t="s">
        <v>1707</v>
      </c>
      <c r="B666" s="1" t="s">
        <v>3005</v>
      </c>
      <c r="C666" s="1" t="str">
        <f>B666&amp;" "&amp;F666</f>
        <v xml:space="preserve">Koniuch </v>
      </c>
      <c r="D666" s="1" t="str">
        <f>Table5[[#This Row],[Column5]]&amp;" "&amp;Table5[[#This Row],[Column7]]&amp;" "</f>
        <v xml:space="preserve">Ms. Katherine </v>
      </c>
      <c r="E666" t="s">
        <v>4401</v>
      </c>
    </row>
    <row r="667" spans="1:5" x14ac:dyDescent="0.2">
      <c r="A667" s="1" t="s">
        <v>1706</v>
      </c>
      <c r="B667" s="1" t="s">
        <v>3006</v>
      </c>
      <c r="C667" s="1" t="str">
        <f>B667&amp;" "&amp;F667</f>
        <v xml:space="preserve">Heitzman </v>
      </c>
      <c r="D667" s="1" t="str">
        <f>Table5[[#This Row],[Column5]]&amp;" "&amp;Table5[[#This Row],[Column7]]&amp;" "</f>
        <v xml:space="preserve">Ms. Ariel </v>
      </c>
      <c r="E667" t="s">
        <v>4418</v>
      </c>
    </row>
    <row r="668" spans="1:5" x14ac:dyDescent="0.2">
      <c r="A668" s="1" t="s">
        <v>1705</v>
      </c>
      <c r="B668" s="1" t="s">
        <v>3007</v>
      </c>
      <c r="C668" s="1" t="str">
        <f>B668&amp;" "&amp;F668</f>
        <v xml:space="preserve">Tatton </v>
      </c>
      <c r="D668" s="1" t="str">
        <f>Table5[[#This Row],[Column5]]&amp;" "&amp;Table5[[#This Row],[Column7]]&amp;" "</f>
        <v xml:space="preserve">Mr. Christopher </v>
      </c>
      <c r="E668" t="s">
        <v>4474</v>
      </c>
    </row>
    <row r="669" spans="1:5" x14ac:dyDescent="0.2">
      <c r="A669" s="1" t="s">
        <v>1704</v>
      </c>
      <c r="B669" s="1" t="s">
        <v>3008</v>
      </c>
      <c r="C669" s="1" t="str">
        <f>B669&amp;" "&amp;F669</f>
        <v xml:space="preserve">Flanagan </v>
      </c>
      <c r="D669" s="1" t="str">
        <f>Table5[[#This Row],[Column5]]&amp;" "&amp;Table5[[#This Row],[Column7]]&amp;" "</f>
        <v xml:space="preserve">Mrs. Erin </v>
      </c>
      <c r="E669" t="s">
        <v>4375</v>
      </c>
    </row>
    <row r="670" spans="1:5" x14ac:dyDescent="0.2">
      <c r="A670" s="1" t="s">
        <v>1703</v>
      </c>
      <c r="B670" s="1" t="s">
        <v>3009</v>
      </c>
      <c r="C670" s="1" t="str">
        <f>B670&amp;" "&amp;F670</f>
        <v xml:space="preserve">Funk </v>
      </c>
      <c r="D670" s="1" t="str">
        <f>Table5[[#This Row],[Column5]]&amp;" "&amp;Table5[[#This Row],[Column7]]&amp;" "</f>
        <v xml:space="preserve">Mrs. Molly </v>
      </c>
      <c r="E670" t="s">
        <v>4491</v>
      </c>
    </row>
    <row r="671" spans="1:5" x14ac:dyDescent="0.2">
      <c r="A671" s="1" t="s">
        <v>1702</v>
      </c>
      <c r="B671" s="1" t="s">
        <v>3010</v>
      </c>
      <c r="C671" s="1" t="str">
        <f>B671&amp;" "&amp;F671</f>
        <v xml:space="preserve">Davenport </v>
      </c>
      <c r="D671" s="1" t="str">
        <f>Table5[[#This Row],[Column5]]&amp;" "&amp;Table5[[#This Row],[Column7]]&amp;" "</f>
        <v xml:space="preserve">Mr. Ryan </v>
      </c>
      <c r="E671" t="s">
        <v>4395</v>
      </c>
    </row>
    <row r="672" spans="1:5" x14ac:dyDescent="0.2">
      <c r="A672" s="1" t="s">
        <v>1701</v>
      </c>
      <c r="B672" s="1" t="s">
        <v>2734</v>
      </c>
      <c r="C672" s="1" t="str">
        <f>B672&amp;" "&amp;F672</f>
        <v xml:space="preserve">Nicholson </v>
      </c>
      <c r="D672" s="1" t="str">
        <f>Table5[[#This Row],[Column5]]&amp;" "&amp;Table5[[#This Row],[Column7]]&amp;" "</f>
        <v xml:space="preserve">Mrs. Jennifer </v>
      </c>
    </row>
    <row r="673" spans="1:5" x14ac:dyDescent="0.2">
      <c r="A673" s="1" t="s">
        <v>1700</v>
      </c>
      <c r="B673" s="1" t="s">
        <v>3011</v>
      </c>
      <c r="C673" s="1" t="str">
        <f>B673&amp;" "&amp;F673</f>
        <v xml:space="preserve">Lindbloom </v>
      </c>
      <c r="D673" s="1" t="str">
        <f>Table5[[#This Row],[Column5]]&amp;" "&amp;Table5[[#This Row],[Column7]]&amp;" "</f>
        <v xml:space="preserve">Mr. Daniel </v>
      </c>
      <c r="E673" t="s">
        <v>4403</v>
      </c>
    </row>
    <row r="674" spans="1:5" x14ac:dyDescent="0.2">
      <c r="A674" s="1" t="s">
        <v>1699</v>
      </c>
      <c r="B674" s="1" t="s">
        <v>3012</v>
      </c>
      <c r="C674" s="1" t="str">
        <f>B674&amp;" "&amp;F674</f>
        <v xml:space="preserve">Wijayaratne </v>
      </c>
      <c r="D674" s="1" t="str">
        <f>Table5[[#This Row],[Column5]]&amp;" "&amp;Table5[[#This Row],[Column7]]&amp;" "</f>
        <v xml:space="preserve">Ms. Hiruni </v>
      </c>
    </row>
    <row r="675" spans="1:5" x14ac:dyDescent="0.2">
      <c r="A675" s="1" t="s">
        <v>1698</v>
      </c>
      <c r="B675" s="1" t="s">
        <v>3013</v>
      </c>
      <c r="C675" s="1" t="str">
        <f>B675&amp;" "&amp;F675</f>
        <v xml:space="preserve">Ainsworth </v>
      </c>
      <c r="D675" s="1" t="str">
        <f>Table5[[#This Row],[Column5]]&amp;" "&amp;Table5[[#This Row],[Column7]]&amp;" "</f>
        <v xml:space="preserve">Ms. Reina </v>
      </c>
      <c r="E675" t="s">
        <v>4405</v>
      </c>
    </row>
    <row r="676" spans="1:5" x14ac:dyDescent="0.2">
      <c r="A676" s="1" t="s">
        <v>1697</v>
      </c>
      <c r="B676" s="1" t="s">
        <v>3014</v>
      </c>
      <c r="C676" s="1" t="str">
        <f>B676&amp;" "&amp;F676</f>
        <v xml:space="preserve">Gayagoy </v>
      </c>
      <c r="D676" s="1" t="str">
        <f>Table5[[#This Row],[Column5]]&amp;" "&amp;Table5[[#This Row],[Column7]]&amp;" "</f>
        <v xml:space="preserve">Ms. Kristi </v>
      </c>
    </row>
    <row r="677" spans="1:5" x14ac:dyDescent="0.2">
      <c r="A677" s="1" t="s">
        <v>1696</v>
      </c>
      <c r="B677" s="1" t="s">
        <v>3015</v>
      </c>
      <c r="C677" s="1" t="str">
        <f>B677&amp;" "&amp;F677</f>
        <v xml:space="preserve">Fitzmaurice </v>
      </c>
      <c r="D677" s="1" t="str">
        <f>Table5[[#This Row],[Column5]]&amp;" "&amp;Table5[[#This Row],[Column7]]&amp;" "</f>
        <v xml:space="preserve">Ms. Meredith </v>
      </c>
      <c r="E677" t="s">
        <v>4401</v>
      </c>
    </row>
    <row r="678" spans="1:5" x14ac:dyDescent="0.2">
      <c r="A678" s="1" t="s">
        <v>1695</v>
      </c>
      <c r="B678" s="1" t="s">
        <v>3016</v>
      </c>
      <c r="C678" s="1" t="str">
        <f>B678&amp;" "&amp;F678</f>
        <v xml:space="preserve">Rodriguez </v>
      </c>
      <c r="D678" s="1" t="str">
        <f>Table5[[#This Row],[Column5]]&amp;" "&amp;Table5[[#This Row],[Column7]]&amp;" "</f>
        <v xml:space="preserve">Ms. Jocelyn </v>
      </c>
    </row>
    <row r="679" spans="1:5" x14ac:dyDescent="0.2">
      <c r="A679" s="1" t="s">
        <v>1694</v>
      </c>
      <c r="B679" s="1" t="s">
        <v>3017</v>
      </c>
      <c r="C679" s="1" t="str">
        <f>B679&amp;" "&amp;F679</f>
        <v xml:space="preserve">Tsoucas </v>
      </c>
      <c r="D679" s="1" t="str">
        <f>Table5[[#This Row],[Column5]]&amp;" "&amp;Table5[[#This Row],[Column7]]&amp;" "</f>
        <v xml:space="preserve">Mrs. Daphne </v>
      </c>
    </row>
    <row r="680" spans="1:5" x14ac:dyDescent="0.2">
      <c r="A680" s="1" t="s">
        <v>1693</v>
      </c>
      <c r="B680" s="1" t="s">
        <v>3018</v>
      </c>
      <c r="C680" s="1" t="str">
        <f>B680&amp;" "&amp;F680</f>
        <v xml:space="preserve">Muhly </v>
      </c>
      <c r="D680" s="1" t="str">
        <f>Table5[[#This Row],[Column5]]&amp;" "&amp;Table5[[#This Row],[Column7]]&amp;" "</f>
        <v xml:space="preserve">Ms. Margaret </v>
      </c>
      <c r="E680" t="s">
        <v>4418</v>
      </c>
    </row>
    <row r="681" spans="1:5" x14ac:dyDescent="0.2">
      <c r="A681" s="1" t="s">
        <v>1692</v>
      </c>
      <c r="B681" s="1" t="s">
        <v>3019</v>
      </c>
      <c r="C681" s="1" t="str">
        <f>B681&amp;" "&amp;F681</f>
        <v xml:space="preserve">Lund </v>
      </c>
      <c r="D681" s="1" t="str">
        <f>Table5[[#This Row],[Column5]]&amp;" "&amp;Table5[[#This Row],[Column7]]&amp;" "</f>
        <v xml:space="preserve">Mr. Mario </v>
      </c>
      <c r="E681" t="s">
        <v>4395</v>
      </c>
    </row>
    <row r="682" spans="1:5" x14ac:dyDescent="0.2">
      <c r="A682" s="1" t="s">
        <v>1691</v>
      </c>
      <c r="B682" s="1" t="s">
        <v>3020</v>
      </c>
      <c r="C682" s="1" t="str">
        <f>B682&amp;" "&amp;F682</f>
        <v xml:space="preserve">Battaglino </v>
      </c>
      <c r="D682" s="1" t="str">
        <f>Table5[[#This Row],[Column5]]&amp;" "&amp;Table5[[#This Row],[Column7]]&amp;" "</f>
        <v xml:space="preserve">Mr. Peter </v>
      </c>
    </row>
    <row r="683" spans="1:5" x14ac:dyDescent="0.2">
      <c r="A683" s="1" t="s">
        <v>1690</v>
      </c>
      <c r="B683" s="1" t="s">
        <v>3021</v>
      </c>
      <c r="C683" s="1" t="str">
        <f>B683&amp;" "&amp;F683</f>
        <v xml:space="preserve">Pena </v>
      </c>
      <c r="D683" s="1" t="str">
        <f>Table5[[#This Row],[Column5]]&amp;" "&amp;Table5[[#This Row],[Column7]]&amp;" "</f>
        <v xml:space="preserve">Ms. Carolina </v>
      </c>
    </row>
    <row r="684" spans="1:5" x14ac:dyDescent="0.2">
      <c r="A684" s="1" t="s">
        <v>1689</v>
      </c>
      <c r="B684" s="1" t="s">
        <v>3022</v>
      </c>
      <c r="C684" s="1" t="str">
        <f>B684&amp;" "&amp;F684</f>
        <v xml:space="preserve">Thomason </v>
      </c>
      <c r="D684" s="1" t="str">
        <f>Table5[[#This Row],[Column5]]&amp;" "&amp;Table5[[#This Row],[Column7]]&amp;" "</f>
        <v xml:space="preserve">Mrs. Jenny </v>
      </c>
      <c r="E684" t="s">
        <v>4491</v>
      </c>
    </row>
    <row r="685" spans="1:5" x14ac:dyDescent="0.2">
      <c r="A685" s="1" t="s">
        <v>1688</v>
      </c>
      <c r="B685" s="1" t="s">
        <v>3023</v>
      </c>
      <c r="C685" s="1" t="str">
        <f>B685&amp;" "&amp;F685</f>
        <v xml:space="preserve">Hancox </v>
      </c>
      <c r="D685" s="1" t="str">
        <f>Table5[[#This Row],[Column5]]&amp;" "&amp;Table5[[#This Row],[Column7]]&amp;" "</f>
        <v xml:space="preserve">Ms. Jessica </v>
      </c>
    </row>
    <row r="686" spans="1:5" x14ac:dyDescent="0.2">
      <c r="A686" s="1" t="s">
        <v>1687</v>
      </c>
      <c r="B686" s="1" t="s">
        <v>3024</v>
      </c>
      <c r="C686" s="1" t="str">
        <f>B686&amp;" "&amp;F686</f>
        <v xml:space="preserve">Canarecci </v>
      </c>
      <c r="D686" s="1" t="str">
        <f>Table5[[#This Row],[Column5]]&amp;" "&amp;Table5[[#This Row],[Column7]]&amp;" "</f>
        <v xml:space="preserve">Ms. Kimberly </v>
      </c>
      <c r="E686" t="s">
        <v>4357</v>
      </c>
    </row>
    <row r="687" spans="1:5" x14ac:dyDescent="0.2">
      <c r="A687" s="1" t="s">
        <v>1686</v>
      </c>
      <c r="B687" s="1" t="s">
        <v>3025</v>
      </c>
      <c r="C687" s="1" t="str">
        <f>B687&amp;" "&amp;F687</f>
        <v xml:space="preserve">Toupin </v>
      </c>
      <c r="D687" s="1" t="str">
        <f>Table5[[#This Row],[Column5]]&amp;" "&amp;Table5[[#This Row],[Column7]]&amp;" "</f>
        <v xml:space="preserve">Mr. Marc-Olivier </v>
      </c>
    </row>
    <row r="688" spans="1:5" x14ac:dyDescent="0.2">
      <c r="A688" s="1" t="s">
        <v>1685</v>
      </c>
      <c r="B688" s="1" t="s">
        <v>3026</v>
      </c>
      <c r="C688" s="1" t="str">
        <f>B688&amp;" "&amp;F688</f>
        <v xml:space="preserve">Mulley </v>
      </c>
      <c r="D688" s="1" t="str">
        <f>Table5[[#This Row],[Column5]]&amp;" "&amp;Table5[[#This Row],[Column7]]&amp;" "</f>
        <v xml:space="preserve">Mr. Russell </v>
      </c>
      <c r="E688" t="s">
        <v>4466</v>
      </c>
    </row>
    <row r="689" spans="1:5" x14ac:dyDescent="0.2">
      <c r="A689" s="1" t="s">
        <v>1684</v>
      </c>
      <c r="B689" s="1" t="s">
        <v>3027</v>
      </c>
      <c r="C689" s="1" t="str">
        <f>B689&amp;" "&amp;F689</f>
        <v xml:space="preserve">Parry </v>
      </c>
      <c r="D689" s="1" t="str">
        <f>Table5[[#This Row],[Column5]]&amp;" "&amp;Table5[[#This Row],[Column7]]&amp;" "</f>
        <v xml:space="preserve">Ms. Karine </v>
      </c>
    </row>
    <row r="690" spans="1:5" x14ac:dyDescent="0.2">
      <c r="A690" s="1" t="s">
        <v>1683</v>
      </c>
      <c r="B690" s="1" t="s">
        <v>2935</v>
      </c>
      <c r="C690" s="1" t="str">
        <f>B690&amp;" "&amp;F690</f>
        <v xml:space="preserve">Mason </v>
      </c>
      <c r="D690" s="1" t="str">
        <f>Table5[[#This Row],[Column5]]&amp;" "&amp;Table5[[#This Row],[Column7]]&amp;" "</f>
        <v xml:space="preserve">  </v>
      </c>
      <c r="E690" t="s">
        <v>4616</v>
      </c>
    </row>
    <row r="691" spans="1:5" x14ac:dyDescent="0.2">
      <c r="A691" s="1" t="s">
        <v>1682</v>
      </c>
      <c r="B691" s="1" t="s">
        <v>3028</v>
      </c>
      <c r="C691" s="1" t="str">
        <f>B691&amp;" "&amp;F691</f>
        <v xml:space="preserve">Thompson </v>
      </c>
      <c r="D691" s="1" t="str">
        <f>Table5[[#This Row],[Column5]]&amp;" "&amp;Table5[[#This Row],[Column7]]&amp;" "</f>
        <v xml:space="preserve">Ms. Allison </v>
      </c>
      <c r="E691" t="s">
        <v>4375</v>
      </c>
    </row>
    <row r="692" spans="1:5" x14ac:dyDescent="0.2">
      <c r="A692" s="1" t="s">
        <v>1681</v>
      </c>
      <c r="B692" s="1" t="s">
        <v>3029</v>
      </c>
      <c r="C692" s="1" t="str">
        <f>B692&amp;" "&amp;F692</f>
        <v xml:space="preserve">Nelson </v>
      </c>
      <c r="D692" s="1" t="str">
        <f>Table5[[#This Row],[Column5]]&amp;" "&amp;Table5[[#This Row],[Column7]]&amp;" "</f>
        <v xml:space="preserve">Ms. Adriana </v>
      </c>
    </row>
    <row r="693" spans="1:5" x14ac:dyDescent="0.2">
      <c r="A693" s="1" t="s">
        <v>1680</v>
      </c>
      <c r="B693" s="1" t="s">
        <v>3030</v>
      </c>
      <c r="C693" s="1" t="str">
        <f>B693&amp;" "&amp;F693</f>
        <v xml:space="preserve">Forte </v>
      </c>
      <c r="D693" s="1" t="str">
        <f>Table5[[#This Row],[Column5]]&amp;" "&amp;Table5[[#This Row],[Column7]]&amp;" "</f>
        <v xml:space="preserve">Ms. Miranda </v>
      </c>
      <c r="E693" t="s">
        <v>4466</v>
      </c>
    </row>
    <row r="694" spans="1:5" x14ac:dyDescent="0.2">
      <c r="A694" s="1" t="s">
        <v>1679</v>
      </c>
      <c r="B694" s="1" t="s">
        <v>4790</v>
      </c>
      <c r="C694" s="1" t="str">
        <f>B694&amp;" "&amp;F694</f>
        <v xml:space="preserve">Corona </v>
      </c>
      <c r="D694" s="1" t="str">
        <f>Table5[[#This Row],[Column5]]&amp;" "&amp;Table5[[#This Row],[Column7]]&amp;" "</f>
        <v xml:space="preserve">  </v>
      </c>
      <c r="E694" t="s">
        <v>4792</v>
      </c>
    </row>
    <row r="695" spans="1:5" x14ac:dyDescent="0.2">
      <c r="A695" s="1" t="s">
        <v>1678</v>
      </c>
      <c r="B695" s="1" t="s">
        <v>3031</v>
      </c>
      <c r="C695" s="1" t="str">
        <f>B695&amp;" "&amp;F695</f>
        <v xml:space="preserve">McCollum </v>
      </c>
      <c r="D695" s="1" t="str">
        <f>Table5[[#This Row],[Column5]]&amp;" "&amp;Table5[[#This Row],[Column7]]&amp;" "</f>
        <v xml:space="preserve">Mrs. Rebecca </v>
      </c>
      <c r="E695" t="s">
        <v>4362</v>
      </c>
    </row>
    <row r="696" spans="1:5" x14ac:dyDescent="0.2">
      <c r="A696" s="1" t="s">
        <v>1677</v>
      </c>
      <c r="B696" s="1" t="s">
        <v>3032</v>
      </c>
      <c r="C696" s="1" t="str">
        <f>B696&amp;" "&amp;F696</f>
        <v xml:space="preserve">Hevner </v>
      </c>
      <c r="D696" s="1" t="str">
        <f>Table5[[#This Row],[Column5]]&amp;" "&amp;Table5[[#This Row],[Column7]]&amp;" "</f>
        <v xml:space="preserve">Ms. Tiffany </v>
      </c>
    </row>
    <row r="697" spans="1:5" x14ac:dyDescent="0.2">
      <c r="A697" s="1" t="s">
        <v>1676</v>
      </c>
      <c r="B697" s="1" t="s">
        <v>3033</v>
      </c>
      <c r="C697" s="1" t="str">
        <f>B697&amp;" "&amp;F697</f>
        <v xml:space="preserve">Looi </v>
      </c>
      <c r="D697" s="1" t="str">
        <f>Table5[[#This Row],[Column5]]&amp;" "&amp;Table5[[#This Row],[Column7]]&amp;" "</f>
        <v xml:space="preserve">Mr. Alexander </v>
      </c>
    </row>
    <row r="698" spans="1:5" x14ac:dyDescent="0.2">
      <c r="A698" s="1" t="s">
        <v>1675</v>
      </c>
      <c r="B698" s="1" t="s">
        <v>3034</v>
      </c>
      <c r="C698" s="1" t="str">
        <f>B698&amp;" "&amp;F698</f>
        <v xml:space="preserve">Power </v>
      </c>
      <c r="D698" s="1" t="str">
        <f>Table5[[#This Row],[Column5]]&amp;" "&amp;Table5[[#This Row],[Column7]]&amp;" "</f>
        <v xml:space="preserve">Mr. Rich </v>
      </c>
      <c r="E698" t="s">
        <v>4403</v>
      </c>
    </row>
    <row r="699" spans="1:5" x14ac:dyDescent="0.2">
      <c r="A699" s="1" t="s">
        <v>1674</v>
      </c>
      <c r="B699" s="1" t="s">
        <v>3035</v>
      </c>
      <c r="C699" s="1" t="str">
        <f>B699&amp;" "&amp;F699</f>
        <v xml:space="preserve">Routon </v>
      </c>
      <c r="D699" s="1" t="str">
        <f>Table5[[#This Row],[Column5]]&amp;" "&amp;Table5[[#This Row],[Column7]]&amp;" "</f>
        <v xml:space="preserve">Mr. Aaron </v>
      </c>
      <c r="E699" t="s">
        <v>4385</v>
      </c>
    </row>
    <row r="700" spans="1:5" x14ac:dyDescent="0.2">
      <c r="A700" s="1" t="s">
        <v>1673</v>
      </c>
      <c r="B700" s="1" t="s">
        <v>3036</v>
      </c>
      <c r="C700" s="1" t="str">
        <f>B700&amp;" "&amp;F700</f>
        <v xml:space="preserve">Dochelli </v>
      </c>
      <c r="D700" s="1" t="str">
        <f>Table5[[#This Row],[Column5]]&amp;" "&amp;Table5[[#This Row],[Column7]]&amp;" "</f>
        <v xml:space="preserve">Ms. Kate </v>
      </c>
    </row>
    <row r="701" spans="1:5" x14ac:dyDescent="0.2">
      <c r="A701" s="1" t="s">
        <v>1672</v>
      </c>
      <c r="B701" s="1" t="s">
        <v>3037</v>
      </c>
      <c r="C701" s="1" t="str">
        <f>B701&amp;" "&amp;F701</f>
        <v xml:space="preserve">Gillespie </v>
      </c>
      <c r="D701" s="1" t="str">
        <f>Table5[[#This Row],[Column5]]&amp;" "&amp;Table5[[#This Row],[Column7]]&amp;" "</f>
        <v xml:space="preserve">Ms. Maria </v>
      </c>
      <c r="E701" t="s">
        <v>4403</v>
      </c>
    </row>
    <row r="702" spans="1:5" x14ac:dyDescent="0.2">
      <c r="A702" s="1" t="s">
        <v>1671</v>
      </c>
      <c r="B702" s="1" t="s">
        <v>3038</v>
      </c>
      <c r="C702" s="1" t="str">
        <f>B702&amp;" "&amp;F702</f>
        <v xml:space="preserve">Oskvig </v>
      </c>
      <c r="D702" s="1" t="str">
        <f>Table5[[#This Row],[Column5]]&amp;" "&amp;Table5[[#This Row],[Column7]]&amp;" "</f>
        <v xml:space="preserve">Mr. Daven </v>
      </c>
      <c r="E702" t="s">
        <v>4410</v>
      </c>
    </row>
    <row r="703" spans="1:5" x14ac:dyDescent="0.2">
      <c r="A703" s="1" t="s">
        <v>1670</v>
      </c>
      <c r="B703" s="1" t="s">
        <v>3039</v>
      </c>
      <c r="C703" s="1" t="str">
        <f>B703&amp;" "&amp;F703</f>
        <v xml:space="preserve">Holland-Stergar </v>
      </c>
      <c r="D703" s="1" t="str">
        <f>Table5[[#This Row],[Column5]]&amp;" "&amp;Table5[[#This Row],[Column7]]&amp;" "</f>
        <v xml:space="preserve">Mrs. Brianne </v>
      </c>
    </row>
    <row r="704" spans="1:5" x14ac:dyDescent="0.2">
      <c r="A704" s="1" t="s">
        <v>1669</v>
      </c>
      <c r="B704" s="1" t="s">
        <v>3040</v>
      </c>
      <c r="C704" s="1" t="str">
        <f>B704&amp;" "&amp;F704</f>
        <v xml:space="preserve">Arai </v>
      </c>
      <c r="D704" s="1" t="str">
        <f>Table5[[#This Row],[Column5]]&amp;" "&amp;Table5[[#This Row],[Column7]]&amp;" "</f>
        <v xml:space="preserve">Mr. Hiroki </v>
      </c>
    </row>
    <row r="705" spans="1:5" x14ac:dyDescent="0.2">
      <c r="A705" s="1" t="s">
        <v>1668</v>
      </c>
      <c r="B705" s="1" t="s">
        <v>3041</v>
      </c>
      <c r="C705" s="1" t="str">
        <f>B705&amp;" "&amp;F705</f>
        <v xml:space="preserve">Olausson </v>
      </c>
      <c r="D705" s="1" t="str">
        <f>Table5[[#This Row],[Column5]]&amp;" "&amp;Table5[[#This Row],[Column7]]&amp;" "</f>
        <v xml:space="preserve">Mr. Anders </v>
      </c>
    </row>
    <row r="706" spans="1:5" x14ac:dyDescent="0.2">
      <c r="A706" s="1" t="s">
        <v>1667</v>
      </c>
      <c r="B706" s="1" t="s">
        <v>3042</v>
      </c>
      <c r="C706" s="1" t="str">
        <f>B706&amp;" "&amp;F706</f>
        <v xml:space="preserve">Wagner </v>
      </c>
      <c r="D706" s="1" t="str">
        <f>Table5[[#This Row],[Column5]]&amp;" "&amp;Table5[[#This Row],[Column7]]&amp;" "</f>
        <v xml:space="preserve">Ms. Danielle </v>
      </c>
    </row>
    <row r="707" spans="1:5" x14ac:dyDescent="0.2">
      <c r="A707" s="1" t="s">
        <v>1666</v>
      </c>
      <c r="B707" s="1" t="s">
        <v>3043</v>
      </c>
      <c r="C707" s="1" t="str">
        <f>B707&amp;" "&amp;F707</f>
        <v xml:space="preserve">Delong </v>
      </c>
      <c r="D707" s="1" t="str">
        <f>Table5[[#This Row],[Column5]]&amp;" "&amp;Table5[[#This Row],[Column7]]&amp;" "</f>
        <v xml:space="preserve">Ms. Candace </v>
      </c>
      <c r="E707" t="s">
        <v>4458</v>
      </c>
    </row>
    <row r="708" spans="1:5" x14ac:dyDescent="0.2">
      <c r="A708" s="1" t="s">
        <v>1665</v>
      </c>
      <c r="B708" s="1" t="s">
        <v>3044</v>
      </c>
      <c r="C708" s="1" t="str">
        <f>B708&amp;" "&amp;F708</f>
        <v xml:space="preserve">Mehech </v>
      </c>
      <c r="D708" s="1" t="str">
        <f>Table5[[#This Row],[Column5]]&amp;" "&amp;Table5[[#This Row],[Column7]]&amp;" "</f>
        <v xml:space="preserve">Mr. Bruno </v>
      </c>
      <c r="E708" t="s">
        <v>4608</v>
      </c>
    </row>
    <row r="709" spans="1:5" x14ac:dyDescent="0.2">
      <c r="A709" s="1" t="s">
        <v>1664</v>
      </c>
      <c r="B709" s="1" t="s">
        <v>3045</v>
      </c>
      <c r="C709" s="1" t="str">
        <f>B709&amp;" "&amp;F709</f>
        <v xml:space="preserve">Machiela </v>
      </c>
      <c r="D709" s="1" t="str">
        <f>Table5[[#This Row],[Column5]]&amp;" "&amp;Table5[[#This Row],[Column7]]&amp;" "</f>
        <v xml:space="preserve">Ms. Emily </v>
      </c>
    </row>
    <row r="710" spans="1:5" x14ac:dyDescent="0.2">
      <c r="A710" s="1" t="s">
        <v>1663</v>
      </c>
      <c r="B710" s="1" t="s">
        <v>2838</v>
      </c>
      <c r="C710" s="1" t="str">
        <f>B710&amp;" "&amp;F710</f>
        <v xml:space="preserve">Young </v>
      </c>
      <c r="D710" s="1" t="str">
        <f>Table5[[#This Row],[Column5]]&amp;" "&amp;Table5[[#This Row],[Column7]]&amp;" "</f>
        <v xml:space="preserve">Mrs. Katie </v>
      </c>
    </row>
    <row r="711" spans="1:5" x14ac:dyDescent="0.2">
      <c r="A711" s="1" t="s">
        <v>1662</v>
      </c>
      <c r="B711" s="1" t="s">
        <v>3046</v>
      </c>
      <c r="C711" s="1" t="str">
        <f>B711&amp;" "&amp;F711</f>
        <v xml:space="preserve">Dupere </v>
      </c>
      <c r="D711" s="1" t="str">
        <f>Table5[[#This Row],[Column5]]&amp;" "&amp;Table5[[#This Row],[Column7]]&amp;" "</f>
        <v xml:space="preserve">Mrs. Sally </v>
      </c>
    </row>
    <row r="712" spans="1:5" x14ac:dyDescent="0.2">
      <c r="A712" s="1" t="s">
        <v>1661</v>
      </c>
      <c r="B712" s="1" t="s">
        <v>3047</v>
      </c>
      <c r="C712" s="1" t="str">
        <f>B712&amp;" "&amp;F712</f>
        <v xml:space="preserve">Iandolo </v>
      </c>
      <c r="D712" s="1" t="str">
        <f>Table5[[#This Row],[Column5]]&amp;" "&amp;Table5[[#This Row],[Column7]]&amp;" "</f>
        <v xml:space="preserve">Ms. Meaghan </v>
      </c>
      <c r="E712" t="s">
        <v>4466</v>
      </c>
    </row>
    <row r="713" spans="1:5" x14ac:dyDescent="0.2">
      <c r="A713" s="1" t="s">
        <v>1660</v>
      </c>
      <c r="B713" s="1" t="s">
        <v>3048</v>
      </c>
      <c r="C713" s="1" t="str">
        <f>B713&amp;" "&amp;F713</f>
        <v xml:space="preserve">Ito </v>
      </c>
      <c r="D713" s="1" t="str">
        <f>Table5[[#This Row],[Column5]]&amp;" "&amp;Table5[[#This Row],[Column7]]&amp;" "</f>
        <v xml:space="preserve">Ms. Rina </v>
      </c>
    </row>
    <row r="714" spans="1:5" x14ac:dyDescent="0.2">
      <c r="A714" s="1" t="s">
        <v>1659</v>
      </c>
      <c r="B714" s="1" t="s">
        <v>3049</v>
      </c>
      <c r="C714" s="1" t="str">
        <f>B714&amp;" "&amp;F714</f>
        <v xml:space="preserve">Barry </v>
      </c>
      <c r="D714" s="1" t="str">
        <f>Table5[[#This Row],[Column5]]&amp;" "&amp;Table5[[#This Row],[Column7]]&amp;" "</f>
        <v xml:space="preserve">Ms. Kristin </v>
      </c>
      <c r="E714" t="s">
        <v>4464</v>
      </c>
    </row>
    <row r="715" spans="1:5" x14ac:dyDescent="0.2">
      <c r="A715" s="1" t="s">
        <v>1658</v>
      </c>
      <c r="B715" s="1" t="s">
        <v>3050</v>
      </c>
      <c r="C715" s="1" t="str">
        <f>B715&amp;" "&amp;F715</f>
        <v xml:space="preserve">Boyce </v>
      </c>
      <c r="D715" s="1" t="str">
        <f>Table5[[#This Row],[Column5]]&amp;" "&amp;Table5[[#This Row],[Column7]]&amp;" "</f>
        <v xml:space="preserve">Mr. Albert </v>
      </c>
    </row>
    <row r="716" spans="1:5" x14ac:dyDescent="0.2">
      <c r="A716" s="1" t="s">
        <v>1657</v>
      </c>
      <c r="B716" s="1" t="s">
        <v>3051</v>
      </c>
      <c r="C716" s="1" t="str">
        <f>B716&amp;" "&amp;F716</f>
        <v xml:space="preserve">Lin </v>
      </c>
      <c r="D716" s="1" t="str">
        <f>Table5[[#This Row],[Column5]]&amp;" "&amp;Table5[[#This Row],[Column7]]&amp;" "</f>
        <v xml:space="preserve">Mrs. Ashley </v>
      </c>
    </row>
    <row r="717" spans="1:5" x14ac:dyDescent="0.2">
      <c r="A717" s="1" t="s">
        <v>1656</v>
      </c>
      <c r="B717" s="1" t="s">
        <v>2451</v>
      </c>
      <c r="C717" s="1" t="str">
        <f>B717&amp;" "&amp;F717</f>
        <v xml:space="preserve">Smith </v>
      </c>
      <c r="D717" s="1" t="str">
        <f>Table5[[#This Row],[Column5]]&amp;" "&amp;Table5[[#This Row],[Column7]]&amp;" "</f>
        <v xml:space="preserve">Mrs. Shannon </v>
      </c>
      <c r="E717" t="s">
        <v>4412</v>
      </c>
    </row>
    <row r="718" spans="1:5" x14ac:dyDescent="0.2">
      <c r="A718" s="1" t="s">
        <v>1655</v>
      </c>
      <c r="B718" s="1" t="s">
        <v>3052</v>
      </c>
      <c r="C718" s="1" t="str">
        <f>B718&amp;" "&amp;F718</f>
        <v xml:space="preserve">Nalven </v>
      </c>
      <c r="D718" s="1" t="str">
        <f>Table5[[#This Row],[Column5]]&amp;" "&amp;Table5[[#This Row],[Column7]]&amp;" "</f>
        <v xml:space="preserve">Ms. Amy </v>
      </c>
      <c r="E718" t="s">
        <v>4416</v>
      </c>
    </row>
    <row r="719" spans="1:5" x14ac:dyDescent="0.2">
      <c r="A719" s="1" t="s">
        <v>1654</v>
      </c>
      <c r="B719" s="1" t="s">
        <v>3053</v>
      </c>
      <c r="C719" s="1" t="str">
        <f>B719&amp;" "&amp;F719</f>
        <v xml:space="preserve">Bourgeois </v>
      </c>
      <c r="D719" s="1" t="str">
        <f>Table5[[#This Row],[Column5]]&amp;" "&amp;Table5[[#This Row],[Column7]]&amp;" "</f>
        <v xml:space="preserve">Ms. A </v>
      </c>
      <c r="E719" t="s">
        <v>4439</v>
      </c>
    </row>
    <row r="720" spans="1:5" x14ac:dyDescent="0.2">
      <c r="A720" s="1" t="s">
        <v>1653</v>
      </c>
      <c r="B720" s="1" t="s">
        <v>3054</v>
      </c>
      <c r="C720" s="1" t="str">
        <f>B720&amp;" "&amp;F720</f>
        <v xml:space="preserve">Orloff </v>
      </c>
      <c r="D720" s="1" t="str">
        <f>Table5[[#This Row],[Column5]]&amp;" "&amp;Table5[[#This Row],[Column7]]&amp;" "</f>
        <v xml:space="preserve">Mr. Conrad </v>
      </c>
      <c r="E720" t="s">
        <v>4527</v>
      </c>
    </row>
    <row r="721" spans="1:5" x14ac:dyDescent="0.2">
      <c r="A721" s="1" t="s">
        <v>1652</v>
      </c>
      <c r="B721" s="1" t="s">
        <v>3055</v>
      </c>
      <c r="C721" s="1" t="str">
        <f>B721&amp;" "&amp;F721</f>
        <v xml:space="preserve">Ramirez </v>
      </c>
      <c r="D721" s="1" t="str">
        <f>Table5[[#This Row],[Column5]]&amp;" "&amp;Table5[[#This Row],[Column7]]&amp;" "</f>
        <v xml:space="preserve">Mr. Josh </v>
      </c>
    </row>
    <row r="722" spans="1:5" x14ac:dyDescent="0.2">
      <c r="A722" s="1" t="s">
        <v>1651</v>
      </c>
      <c r="B722" s="1" t="s">
        <v>3056</v>
      </c>
      <c r="C722" s="1" t="str">
        <f>B722&amp;" "&amp;F722</f>
        <v xml:space="preserve">Fouquet </v>
      </c>
      <c r="D722" s="1" t="str">
        <f>Table5[[#This Row],[Column5]]&amp;" "&amp;Table5[[#This Row],[Column7]]&amp;" "</f>
        <v xml:space="preserve">Mr. Maxime </v>
      </c>
    </row>
    <row r="723" spans="1:5" x14ac:dyDescent="0.2">
      <c r="A723" s="1" t="s">
        <v>1650</v>
      </c>
      <c r="B723" s="1" t="s">
        <v>3057</v>
      </c>
      <c r="C723" s="1" t="str">
        <f>B723&amp;" "&amp;F723</f>
        <v xml:space="preserve">McPhillips </v>
      </c>
      <c r="D723" s="1" t="str">
        <f>Table5[[#This Row],[Column5]]&amp;" "&amp;Table5[[#This Row],[Column7]]&amp;" "</f>
        <v xml:space="preserve">Ms. Natalie </v>
      </c>
    </row>
    <row r="724" spans="1:5" x14ac:dyDescent="0.2">
      <c r="A724" s="1" t="s">
        <v>1649</v>
      </c>
      <c r="B724" s="1" t="s">
        <v>3058</v>
      </c>
      <c r="C724" s="1" t="str">
        <f>B724&amp;" "&amp;F724</f>
        <v xml:space="preserve">Burgin </v>
      </c>
      <c r="D724" s="1" t="str">
        <f>Table5[[#This Row],[Column5]]&amp;" "&amp;Table5[[#This Row],[Column7]]&amp;" "</f>
        <v xml:space="preserve">Ms. Melissa </v>
      </c>
    </row>
    <row r="725" spans="1:5" x14ac:dyDescent="0.2">
      <c r="A725" s="1" t="s">
        <v>1648</v>
      </c>
      <c r="B725" s="1" t="s">
        <v>3059</v>
      </c>
      <c r="C725" s="1" t="str">
        <f>B725&amp;" "&amp;F725</f>
        <v xml:space="preserve">Roberts </v>
      </c>
      <c r="D725" s="1" t="str">
        <f>Table5[[#This Row],[Column5]]&amp;" "&amp;Table5[[#This Row],[Column7]]&amp;" "</f>
        <v xml:space="preserve">Ms. Laura </v>
      </c>
      <c r="E725" t="s">
        <v>4464</v>
      </c>
    </row>
    <row r="726" spans="1:5" x14ac:dyDescent="0.2">
      <c r="A726" s="1" t="s">
        <v>1647</v>
      </c>
      <c r="B726" s="1" t="s">
        <v>3060</v>
      </c>
      <c r="C726" s="1" t="str">
        <f>B726&amp;" "&amp;F726</f>
        <v xml:space="preserve">Nemec </v>
      </c>
      <c r="D726" s="1" t="str">
        <f>Table5[[#This Row],[Column5]]&amp;" "&amp;Table5[[#This Row],[Column7]]&amp;" "</f>
        <v xml:space="preserve">Mrs. Lisa </v>
      </c>
    </row>
    <row r="727" spans="1:5" x14ac:dyDescent="0.2">
      <c r="A727" s="1" t="s">
        <v>1646</v>
      </c>
      <c r="B727" s="1" t="s">
        <v>3061</v>
      </c>
      <c r="C727" s="1" t="str">
        <f>B727&amp;" "&amp;F727</f>
        <v xml:space="preserve">Appman </v>
      </c>
      <c r="D727" s="1" t="str">
        <f>Table5[[#This Row],[Column5]]&amp;" "&amp;Table5[[#This Row],[Column7]]&amp;" "</f>
        <v xml:space="preserve">Mr. William </v>
      </c>
      <c r="E727" t="s">
        <v>4398</v>
      </c>
    </row>
    <row r="728" spans="1:5" x14ac:dyDescent="0.2">
      <c r="A728" s="1" t="s">
        <v>1645</v>
      </c>
      <c r="B728" s="1" t="s">
        <v>2475</v>
      </c>
      <c r="C728" s="1" t="str">
        <f>B728&amp;" "&amp;F728</f>
        <v xml:space="preserve">Driscoll </v>
      </c>
      <c r="D728" s="1" t="str">
        <f>Table5[[#This Row],[Column5]]&amp;" "&amp;Table5[[#This Row],[Column7]]&amp;" "</f>
        <v xml:space="preserve">Mr. James </v>
      </c>
    </row>
    <row r="729" spans="1:5" x14ac:dyDescent="0.2">
      <c r="A729" s="1" t="s">
        <v>1644</v>
      </c>
      <c r="B729" s="1" t="s">
        <v>3062</v>
      </c>
      <c r="C729" s="1" t="str">
        <f>B729&amp;" "&amp;F729</f>
        <v xml:space="preserve">Glotzbach </v>
      </c>
      <c r="D729" s="1" t="str">
        <f>Table5[[#This Row],[Column5]]&amp;" "&amp;Table5[[#This Row],[Column7]]&amp;" "</f>
        <v xml:space="preserve">Mr. John </v>
      </c>
    </row>
    <row r="730" spans="1:5" x14ac:dyDescent="0.2">
      <c r="A730" s="1" t="s">
        <v>1643</v>
      </c>
      <c r="B730" s="1" t="s">
        <v>3063</v>
      </c>
      <c r="C730" s="1" t="str">
        <f>B730&amp;" "&amp;F730</f>
        <v xml:space="preserve">Tenforde </v>
      </c>
      <c r="D730" s="1" t="str">
        <f>Table5[[#This Row],[Column5]]&amp;" "&amp;Table5[[#This Row],[Column7]]&amp;" "</f>
        <v xml:space="preserve">Mr. Adam </v>
      </c>
      <c r="E730" t="s">
        <v>4486</v>
      </c>
    </row>
    <row r="731" spans="1:5" x14ac:dyDescent="0.2">
      <c r="A731" s="1" t="s">
        <v>1642</v>
      </c>
      <c r="B731" s="1" t="s">
        <v>3055</v>
      </c>
      <c r="C731" s="1" t="str">
        <f>B731&amp;" "&amp;F731</f>
        <v xml:space="preserve">Ramirez </v>
      </c>
      <c r="D731" s="1" t="str">
        <f>Table5[[#This Row],[Column5]]&amp;" "&amp;Table5[[#This Row],[Column7]]&amp;" "</f>
        <v xml:space="preserve">Mr. Armando </v>
      </c>
    </row>
    <row r="732" spans="1:5" x14ac:dyDescent="0.2">
      <c r="A732" s="1" t="s">
        <v>1641</v>
      </c>
      <c r="B732" s="1" t="s">
        <v>4808</v>
      </c>
      <c r="C732" s="1" t="str">
        <f>B732&amp;" "&amp;F732</f>
        <v xml:space="preserve">Stanley </v>
      </c>
      <c r="D732" s="1" t="str">
        <f>Table5[[#This Row],[Column5]]&amp;" "&amp;Table5[[#This Row],[Column7]]&amp;" "</f>
        <v xml:space="preserve">  </v>
      </c>
      <c r="E732" t="s">
        <v>4809</v>
      </c>
    </row>
    <row r="733" spans="1:5" x14ac:dyDescent="0.2">
      <c r="A733" s="1" t="s">
        <v>1640</v>
      </c>
      <c r="B733" s="1" t="s">
        <v>3064</v>
      </c>
      <c r="C733" s="1" t="str">
        <f>B733&amp;" "&amp;F733</f>
        <v xml:space="preserve">Vandongen </v>
      </c>
      <c r="D733" s="1" t="str">
        <f>Table5[[#This Row],[Column5]]&amp;" "&amp;Table5[[#This Row],[Column7]]&amp;" "</f>
        <v xml:space="preserve">Ms. Jennifer </v>
      </c>
      <c r="E733" t="s">
        <v>4412</v>
      </c>
    </row>
    <row r="734" spans="1:5" x14ac:dyDescent="0.2">
      <c r="A734" s="1" t="s">
        <v>1639</v>
      </c>
      <c r="B734" s="1" t="s">
        <v>3065</v>
      </c>
      <c r="C734" s="1" t="str">
        <f>B734&amp;" "&amp;F734</f>
        <v xml:space="preserve">Liebald </v>
      </c>
      <c r="D734" s="1" t="str">
        <f>Table5[[#This Row],[Column5]]&amp;" "&amp;Table5[[#This Row],[Column7]]&amp;" "</f>
        <v xml:space="preserve">Mr. Benjamin </v>
      </c>
    </row>
    <row r="735" spans="1:5" x14ac:dyDescent="0.2">
      <c r="A735" s="1" t="s">
        <v>1638</v>
      </c>
      <c r="B735" s="1" t="s">
        <v>3066</v>
      </c>
      <c r="C735" s="1" t="str">
        <f>B735&amp;" "&amp;F735</f>
        <v xml:space="preserve">Holte </v>
      </c>
      <c r="D735" s="1" t="str">
        <f>Table5[[#This Row],[Column5]]&amp;" "&amp;Table5[[#This Row],[Column7]]&amp;" "</f>
        <v xml:space="preserve">Ms. Tanya </v>
      </c>
    </row>
    <row r="736" spans="1:5" x14ac:dyDescent="0.2">
      <c r="A736" s="1" t="s">
        <v>1637</v>
      </c>
      <c r="B736" s="1" t="s">
        <v>2454</v>
      </c>
      <c r="C736" s="1" t="str">
        <f>B736&amp;" "&amp;F736</f>
        <v xml:space="preserve">Johnson </v>
      </c>
      <c r="D736" s="1" t="str">
        <f>Table5[[#This Row],[Column5]]&amp;" "&amp;Table5[[#This Row],[Column7]]&amp;" "</f>
        <v xml:space="preserve">Ms. Tracy </v>
      </c>
    </row>
    <row r="737" spans="1:5" x14ac:dyDescent="0.2">
      <c r="A737" s="1" t="s">
        <v>1636</v>
      </c>
      <c r="B737" s="1" t="s">
        <v>3067</v>
      </c>
      <c r="C737" s="1" t="str">
        <f>B737&amp;" "&amp;F737</f>
        <v xml:space="preserve">Bartlett </v>
      </c>
      <c r="D737" s="1" t="str">
        <f>Table5[[#This Row],[Column5]]&amp;" "&amp;Table5[[#This Row],[Column7]]&amp;" "</f>
        <v xml:space="preserve">Ms. Emily </v>
      </c>
      <c r="E737" t="s">
        <v>4486</v>
      </c>
    </row>
    <row r="738" spans="1:5" x14ac:dyDescent="0.2">
      <c r="A738" s="1" t="s">
        <v>1635</v>
      </c>
      <c r="B738" s="1" t="s">
        <v>3068</v>
      </c>
      <c r="C738" s="1" t="str">
        <f>B738&amp;" "&amp;F738</f>
        <v xml:space="preserve">Bergman </v>
      </c>
      <c r="D738" s="1" t="str">
        <f>Table5[[#This Row],[Column5]]&amp;" "&amp;Table5[[#This Row],[Column7]]&amp;" "</f>
        <v xml:space="preserve">Ms. Kelly </v>
      </c>
      <c r="E738" t="s">
        <v>4500</v>
      </c>
    </row>
    <row r="739" spans="1:5" x14ac:dyDescent="0.2">
      <c r="A739" s="1" t="s">
        <v>1634</v>
      </c>
      <c r="B739" s="1" t="s">
        <v>3069</v>
      </c>
      <c r="C739" s="1" t="str">
        <f>B739&amp;" "&amp;F739</f>
        <v xml:space="preserve">Aitken </v>
      </c>
      <c r="D739" s="1" t="str">
        <f>Table5[[#This Row],[Column5]]&amp;" "&amp;Table5[[#This Row],[Column7]]&amp;" "</f>
        <v xml:space="preserve">Mr. Kyle </v>
      </c>
    </row>
    <row r="740" spans="1:5" x14ac:dyDescent="0.2">
      <c r="A740" s="1" t="s">
        <v>1633</v>
      </c>
      <c r="B740" s="1" t="s">
        <v>3070</v>
      </c>
      <c r="C740" s="1" t="str">
        <f>B740&amp;" "&amp;F740</f>
        <v xml:space="preserve">Berger </v>
      </c>
      <c r="D740" s="1" t="str">
        <f>Table5[[#This Row],[Column5]]&amp;" "&amp;Table5[[#This Row],[Column7]]&amp;" "</f>
        <v xml:space="preserve">Mr. Bruce </v>
      </c>
      <c r="E740" t="s">
        <v>4437</v>
      </c>
    </row>
    <row r="741" spans="1:5" x14ac:dyDescent="0.2">
      <c r="A741" s="1" t="s">
        <v>1632</v>
      </c>
      <c r="B741" s="1" t="s">
        <v>3071</v>
      </c>
      <c r="C741" s="1" t="str">
        <f>B741&amp;" "&amp;F741</f>
        <v xml:space="preserve">Richey </v>
      </c>
      <c r="D741" s="1" t="str">
        <f>Table5[[#This Row],[Column5]]&amp;" "&amp;Table5[[#This Row],[Column7]]&amp;" "</f>
        <v xml:space="preserve">Mr. Cary </v>
      </c>
      <c r="E741" t="s">
        <v>4466</v>
      </c>
    </row>
    <row r="742" spans="1:5" x14ac:dyDescent="0.2">
      <c r="A742" s="1" t="s">
        <v>1631</v>
      </c>
      <c r="B742" s="1" t="s">
        <v>3072</v>
      </c>
      <c r="C742" s="1" t="str">
        <f>B742&amp;" "&amp;F742</f>
        <v xml:space="preserve">Trotter </v>
      </c>
      <c r="D742" s="1" t="str">
        <f>Table5[[#This Row],[Column5]]&amp;" "&amp;Table5[[#This Row],[Column7]]&amp;" "</f>
        <v xml:space="preserve">Mrs. Jill </v>
      </c>
      <c r="E742" t="s">
        <v>4403</v>
      </c>
    </row>
    <row r="743" spans="1:5" x14ac:dyDescent="0.2">
      <c r="A743" s="1" t="s">
        <v>1630</v>
      </c>
      <c r="B743" s="1" t="s">
        <v>3073</v>
      </c>
      <c r="C743" s="1" t="str">
        <f>B743&amp;" "&amp;F743</f>
        <v xml:space="preserve">Chavez </v>
      </c>
      <c r="D743" s="1" t="str">
        <f>Table5[[#This Row],[Column5]]&amp;" "&amp;Table5[[#This Row],[Column7]]&amp;" "</f>
        <v xml:space="preserve">Mr. Chris </v>
      </c>
    </row>
    <row r="744" spans="1:5" x14ac:dyDescent="0.2">
      <c r="A744" s="1" t="s">
        <v>1629</v>
      </c>
      <c r="B744" s="1" t="s">
        <v>3074</v>
      </c>
      <c r="C744" s="1" t="str">
        <f>B744&amp;" "&amp;F744</f>
        <v xml:space="preserve">Orifice </v>
      </c>
      <c r="D744" s="1" t="str">
        <f>Table5[[#This Row],[Column5]]&amp;" "&amp;Table5[[#This Row],[Column7]]&amp;" "</f>
        <v xml:space="preserve">Mr. Michael </v>
      </c>
      <c r="E744" t="s">
        <v>4542</v>
      </c>
    </row>
    <row r="745" spans="1:5" x14ac:dyDescent="0.2">
      <c r="A745" s="1" t="s">
        <v>1628</v>
      </c>
      <c r="B745" s="1" t="s">
        <v>3075</v>
      </c>
      <c r="C745" s="1" t="str">
        <f>B745&amp;" "&amp;F745</f>
        <v xml:space="preserve">Farkash </v>
      </c>
      <c r="D745" s="1" t="str">
        <f>Table5[[#This Row],[Column5]]&amp;" "&amp;Table5[[#This Row],[Column7]]&amp;" "</f>
        <v xml:space="preserve">Mrs. Lauren </v>
      </c>
    </row>
    <row r="746" spans="1:5" x14ac:dyDescent="0.2">
      <c r="A746" s="1" t="s">
        <v>1627</v>
      </c>
      <c r="B746" s="1" t="s">
        <v>2410</v>
      </c>
      <c r="C746" s="1" t="str">
        <f>B746&amp;" "&amp;F746</f>
        <v xml:space="preserve">Hribar </v>
      </c>
      <c r="D746" s="1" t="str">
        <f>Table5[[#This Row],[Column5]]&amp;" "&amp;Table5[[#This Row],[Column7]]&amp;" "</f>
        <v xml:space="preserve">Mrs. Kathryn </v>
      </c>
      <c r="E746" t="s">
        <v>4418</v>
      </c>
    </row>
    <row r="747" spans="1:5" x14ac:dyDescent="0.2">
      <c r="A747" s="1" t="s">
        <v>1626</v>
      </c>
      <c r="B747" s="1" t="s">
        <v>3076</v>
      </c>
      <c r="C747" s="1" t="str">
        <f>B747&amp;" "&amp;F747</f>
        <v xml:space="preserve">Crawford </v>
      </c>
      <c r="D747" s="1" t="str">
        <f>Table5[[#This Row],[Column5]]&amp;" "&amp;Table5[[#This Row],[Column7]]&amp;" "</f>
        <v xml:space="preserve">Ms. Polly </v>
      </c>
    </row>
    <row r="748" spans="1:5" x14ac:dyDescent="0.2">
      <c r="A748" s="1" t="s">
        <v>1625</v>
      </c>
      <c r="B748" s="1" t="s">
        <v>3077</v>
      </c>
      <c r="C748" s="1" t="str">
        <f>B748&amp;" "&amp;F748</f>
        <v xml:space="preserve">Sittlington </v>
      </c>
      <c r="D748" s="1" t="str">
        <f>Table5[[#This Row],[Column5]]&amp;" "&amp;Table5[[#This Row],[Column7]]&amp;" "</f>
        <v xml:space="preserve">Mr. Mark </v>
      </c>
      <c r="E748" t="s">
        <v>4405</v>
      </c>
    </row>
    <row r="749" spans="1:5" x14ac:dyDescent="0.2">
      <c r="A749" s="1" t="s">
        <v>1624</v>
      </c>
      <c r="B749" s="1" t="s">
        <v>3078</v>
      </c>
      <c r="C749" s="1" t="str">
        <f>B749&amp;" "&amp;F749</f>
        <v xml:space="preserve">Silbert </v>
      </c>
      <c r="D749" s="1" t="str">
        <f>Table5[[#This Row],[Column5]]&amp;" "&amp;Table5[[#This Row],[Column7]]&amp;" "</f>
        <v xml:space="preserve">Mrs. Jessie </v>
      </c>
      <c r="E749" t="s">
        <v>4375</v>
      </c>
    </row>
    <row r="750" spans="1:5" x14ac:dyDescent="0.2">
      <c r="A750" s="1" t="s">
        <v>1623</v>
      </c>
      <c r="B750" s="1" t="s">
        <v>3079</v>
      </c>
      <c r="C750" s="1" t="str">
        <f>B750&amp;" "&amp;F750</f>
        <v xml:space="preserve">Carrique </v>
      </c>
      <c r="D750" s="1" t="str">
        <f>Table5[[#This Row],[Column5]]&amp;" "&amp;Table5[[#This Row],[Column7]]&amp;" "</f>
        <v xml:space="preserve">Mr. Chris </v>
      </c>
    </row>
    <row r="751" spans="1:5" x14ac:dyDescent="0.2">
      <c r="A751" s="1" t="s">
        <v>1622</v>
      </c>
      <c r="B751" s="1" t="s">
        <v>3080</v>
      </c>
      <c r="C751" s="1" t="str">
        <f>B751&amp;" "&amp;F751</f>
        <v xml:space="preserve">Kosla </v>
      </c>
      <c r="D751" s="1" t="str">
        <f>Table5[[#This Row],[Column5]]&amp;" "&amp;Table5[[#This Row],[Column7]]&amp;" "</f>
        <v xml:space="preserve">Mr. Daniel </v>
      </c>
    </row>
    <row r="752" spans="1:5" x14ac:dyDescent="0.2">
      <c r="A752" s="1" t="s">
        <v>1621</v>
      </c>
      <c r="B752" s="1" t="s">
        <v>3081</v>
      </c>
      <c r="C752" s="1" t="str">
        <f>B752&amp;" "&amp;F752</f>
        <v xml:space="preserve">Parker </v>
      </c>
      <c r="D752" s="1" t="str">
        <f>Table5[[#This Row],[Column5]]&amp;" "&amp;Table5[[#This Row],[Column7]]&amp;" "</f>
        <v xml:space="preserve">Ms. Megan </v>
      </c>
    </row>
    <row r="753" spans="1:5" x14ac:dyDescent="0.2">
      <c r="A753" s="1" t="s">
        <v>1620</v>
      </c>
      <c r="B753" s="1" t="s">
        <v>3082</v>
      </c>
      <c r="C753" s="1" t="str">
        <f>B753&amp;" "&amp;F753</f>
        <v xml:space="preserve">Horton </v>
      </c>
      <c r="D753" s="1" t="str">
        <f>Table5[[#This Row],[Column5]]&amp;" "&amp;Table5[[#This Row],[Column7]]&amp;" "</f>
        <v xml:space="preserve">Mr. Kevin </v>
      </c>
    </row>
    <row r="754" spans="1:5" x14ac:dyDescent="0.2">
      <c r="A754" s="1" t="s">
        <v>1619</v>
      </c>
      <c r="B754" s="1" t="s">
        <v>3083</v>
      </c>
      <c r="C754" s="1" t="str">
        <f>B754&amp;" "&amp;F754</f>
        <v xml:space="preserve">Boller </v>
      </c>
      <c r="D754" s="1" t="str">
        <f>Table5[[#This Row],[Column5]]&amp;" "&amp;Table5[[#This Row],[Column7]]&amp;" "</f>
        <v xml:space="preserve">Ms. Caroline </v>
      </c>
      <c r="E754" t="s">
        <v>4498</v>
      </c>
    </row>
    <row r="755" spans="1:5" x14ac:dyDescent="0.2">
      <c r="A755" s="1" t="s">
        <v>1618</v>
      </c>
      <c r="B755" s="1" t="s">
        <v>3084</v>
      </c>
      <c r="C755" s="1" t="str">
        <f>B755&amp;" "&amp;F755</f>
        <v xml:space="preserve">Olaru </v>
      </c>
      <c r="D755" s="1" t="str">
        <f>Table5[[#This Row],[Column5]]&amp;" "&amp;Table5[[#This Row],[Column7]]&amp;" "</f>
        <v xml:space="preserve">Ms. Nuta </v>
      </c>
    </row>
    <row r="756" spans="1:5" x14ac:dyDescent="0.2">
      <c r="A756" s="1" t="s">
        <v>1617</v>
      </c>
      <c r="B756" s="1" t="s">
        <v>3085</v>
      </c>
      <c r="C756" s="1" t="str">
        <f>B756&amp;" "&amp;F756</f>
        <v xml:space="preserve">Prescott </v>
      </c>
      <c r="D756" s="1" t="str">
        <f>Table5[[#This Row],[Column5]]&amp;" "&amp;Table5[[#This Row],[Column7]]&amp;" "</f>
        <v xml:space="preserve">Ms. Margie </v>
      </c>
    </row>
    <row r="757" spans="1:5" x14ac:dyDescent="0.2">
      <c r="A757" s="1" t="s">
        <v>1616</v>
      </c>
      <c r="B757" s="1" t="s">
        <v>3086</v>
      </c>
      <c r="C757" s="1" t="str">
        <f>B757&amp;" "&amp;F757</f>
        <v xml:space="preserve">Hines </v>
      </c>
      <c r="D757" s="1" t="str">
        <f>Table5[[#This Row],[Column5]]&amp;" "&amp;Table5[[#This Row],[Column7]]&amp;" "</f>
        <v xml:space="preserve">Mrs. Heidi </v>
      </c>
    </row>
    <row r="758" spans="1:5" x14ac:dyDescent="0.2">
      <c r="A758" s="1" t="s">
        <v>1615</v>
      </c>
      <c r="B758" s="1" t="s">
        <v>3087</v>
      </c>
      <c r="C758" s="1" t="str">
        <f>B758&amp;" "&amp;F758</f>
        <v xml:space="preserve">Blanton </v>
      </c>
      <c r="D758" s="1" t="str">
        <f>Table5[[#This Row],[Column5]]&amp;" "&amp;Table5[[#This Row],[Column7]]&amp;" "</f>
        <v xml:space="preserve">Mr. Diego </v>
      </c>
      <c r="E758" t="s">
        <v>4466</v>
      </c>
    </row>
    <row r="759" spans="1:5" x14ac:dyDescent="0.2">
      <c r="A759" s="1" t="s">
        <v>1614</v>
      </c>
      <c r="B759" s="1" t="s">
        <v>3088</v>
      </c>
      <c r="C759" s="1" t="str">
        <f>B759&amp;" "&amp;F759</f>
        <v xml:space="preserve">Bustamante </v>
      </c>
      <c r="D759" s="1" t="str">
        <f>Table5[[#This Row],[Column5]]&amp;" "&amp;Table5[[#This Row],[Column7]]&amp;" "</f>
        <v xml:space="preserve">Mr. Enrique </v>
      </c>
      <c r="E759" t="s">
        <v>4403</v>
      </c>
    </row>
    <row r="760" spans="1:5" x14ac:dyDescent="0.2">
      <c r="A760" s="1" t="s">
        <v>1613</v>
      </c>
      <c r="B760" s="1" t="s">
        <v>3089</v>
      </c>
      <c r="C760" s="1" t="str">
        <f>B760&amp;" "&amp;F760</f>
        <v xml:space="preserve">McCann </v>
      </c>
      <c r="D760" s="1" t="str">
        <f>Table5[[#This Row],[Column5]]&amp;" "&amp;Table5[[#This Row],[Column7]]&amp;" "</f>
        <v xml:space="preserve">Mr. Greg </v>
      </c>
    </row>
    <row r="761" spans="1:5" x14ac:dyDescent="0.2">
      <c r="A761" s="1" t="s">
        <v>1612</v>
      </c>
      <c r="B761" s="1" t="s">
        <v>3090</v>
      </c>
      <c r="C761" s="1" t="str">
        <f>B761&amp;" "&amp;F761</f>
        <v xml:space="preserve">Schmole </v>
      </c>
      <c r="D761" s="1" t="str">
        <f>Table5[[#This Row],[Column5]]&amp;" "&amp;Table5[[#This Row],[Column7]]&amp;" "</f>
        <v xml:space="preserve">Mr. Filip </v>
      </c>
    </row>
    <row r="762" spans="1:5" x14ac:dyDescent="0.2">
      <c r="A762" s="1" t="s">
        <v>1611</v>
      </c>
      <c r="B762" s="1" t="s">
        <v>3091</v>
      </c>
      <c r="C762" s="1" t="str">
        <f>B762&amp;" "&amp;F762</f>
        <v xml:space="preserve">Barber </v>
      </c>
      <c r="D762" s="1" t="str">
        <f>Table5[[#This Row],[Column5]]&amp;" "&amp;Table5[[#This Row],[Column7]]&amp;" "</f>
        <v xml:space="preserve">Ms. Rosemary </v>
      </c>
      <c r="E762" t="s">
        <v>4542</v>
      </c>
    </row>
    <row r="763" spans="1:5" x14ac:dyDescent="0.2">
      <c r="A763" s="1" t="s">
        <v>1610</v>
      </c>
      <c r="B763" s="1" t="s">
        <v>3092</v>
      </c>
      <c r="C763" s="1" t="str">
        <f>B763&amp;" "&amp;F763</f>
        <v xml:space="preserve">Reichmann </v>
      </c>
      <c r="D763" s="1" t="str">
        <f>Table5[[#This Row],[Column5]]&amp;" "&amp;Table5[[#This Row],[Column7]]&amp;" "</f>
        <v xml:space="preserve">Ms. Lisa </v>
      </c>
    </row>
    <row r="764" spans="1:5" x14ac:dyDescent="0.2">
      <c r="A764" s="1" t="s">
        <v>1609</v>
      </c>
      <c r="B764" s="1" t="s">
        <v>3093</v>
      </c>
      <c r="C764" s="1" t="str">
        <f>B764&amp;" "&amp;F764</f>
        <v xml:space="preserve">Cavatorta </v>
      </c>
      <c r="D764" s="1" t="str">
        <f>Table5[[#This Row],[Column5]]&amp;" "&amp;Table5[[#This Row],[Column7]]&amp;" "</f>
        <v xml:space="preserve">Mr. Jason </v>
      </c>
    </row>
    <row r="765" spans="1:5" x14ac:dyDescent="0.2">
      <c r="A765" s="1" t="s">
        <v>1608</v>
      </c>
      <c r="B765" s="1" t="s">
        <v>3094</v>
      </c>
      <c r="C765" s="1" t="str">
        <f>B765&amp;" "&amp;F765</f>
        <v xml:space="preserve">Yaeger </v>
      </c>
      <c r="D765" s="1" t="str">
        <f>Table5[[#This Row],[Column5]]&amp;" "&amp;Table5[[#This Row],[Column7]]&amp;" "</f>
        <v xml:space="preserve">Ms. Courtney </v>
      </c>
    </row>
    <row r="766" spans="1:5" x14ac:dyDescent="0.2">
      <c r="A766" s="1" t="s">
        <v>1607</v>
      </c>
      <c r="B766" s="1" t="s">
        <v>3095</v>
      </c>
      <c r="C766" s="1" t="str">
        <f>B766&amp;" "&amp;F766</f>
        <v xml:space="preserve">Hughes </v>
      </c>
      <c r="D766" s="1" t="str">
        <f>Table5[[#This Row],[Column5]]&amp;" "&amp;Table5[[#This Row],[Column7]]&amp;" "</f>
        <v xml:space="preserve">Ms. Jennifer </v>
      </c>
      <c r="E766" t="s">
        <v>4364</v>
      </c>
    </row>
    <row r="767" spans="1:5" x14ac:dyDescent="0.2">
      <c r="A767" s="1" t="s">
        <v>1606</v>
      </c>
      <c r="B767" s="1" t="s">
        <v>3096</v>
      </c>
      <c r="C767" s="1" t="str">
        <f>B767&amp;" "&amp;F767</f>
        <v xml:space="preserve">Donahue </v>
      </c>
      <c r="D767" s="1" t="str">
        <f>Table5[[#This Row],[Column5]]&amp;" "&amp;Table5[[#This Row],[Column7]]&amp;" "</f>
        <v xml:space="preserve">Ms. Lauren </v>
      </c>
      <c r="E767" t="s">
        <v>4418</v>
      </c>
    </row>
    <row r="768" spans="1:5" x14ac:dyDescent="0.2">
      <c r="A768" s="1" t="s">
        <v>1605</v>
      </c>
      <c r="B768" s="1" t="s">
        <v>3097</v>
      </c>
      <c r="C768" s="1" t="str">
        <f>B768&amp;" "&amp;F768</f>
        <v xml:space="preserve">Greenwell </v>
      </c>
      <c r="D768" s="1" t="str">
        <f>Table5[[#This Row],[Column5]]&amp;" "&amp;Table5[[#This Row],[Column7]]&amp;" "</f>
        <v xml:space="preserve">Ms. Ashley </v>
      </c>
      <c r="E768" t="s">
        <v>4375</v>
      </c>
    </row>
    <row r="769" spans="1:5" x14ac:dyDescent="0.2">
      <c r="A769" s="1" t="s">
        <v>1604</v>
      </c>
      <c r="B769" s="1" t="s">
        <v>3098</v>
      </c>
      <c r="C769" s="1" t="str">
        <f>B769&amp;" "&amp;F769</f>
        <v xml:space="preserve">Steele </v>
      </c>
      <c r="D769" s="1" t="str">
        <f>Table5[[#This Row],[Column5]]&amp;" "&amp;Table5[[#This Row],[Column7]]&amp;" "</f>
        <v xml:space="preserve">Ms. Alison </v>
      </c>
      <c r="E769" t="s">
        <v>4364</v>
      </c>
    </row>
    <row r="770" spans="1:5" x14ac:dyDescent="0.2">
      <c r="A770" s="1" t="s">
        <v>1603</v>
      </c>
      <c r="B770" s="1" t="s">
        <v>3099</v>
      </c>
      <c r="C770" s="1" t="str">
        <f>B770&amp;" "&amp;F770</f>
        <v xml:space="preserve">Gunter </v>
      </c>
      <c r="D770" s="1" t="str">
        <f>Table5[[#This Row],[Column5]]&amp;" "&amp;Table5[[#This Row],[Column7]]&amp;" "</f>
        <v xml:space="preserve">Ms. Madeleine </v>
      </c>
    </row>
    <row r="771" spans="1:5" x14ac:dyDescent="0.2">
      <c r="A771" s="1" t="s">
        <v>1602</v>
      </c>
      <c r="B771" s="1" t="s">
        <v>3100</v>
      </c>
      <c r="C771" s="1" t="str">
        <f>B771&amp;" "&amp;F771</f>
        <v xml:space="preserve">McDonough </v>
      </c>
      <c r="D771" s="1" t="str">
        <f>Table5[[#This Row],[Column5]]&amp;" "&amp;Table5[[#This Row],[Column7]]&amp;" "</f>
        <v xml:space="preserve">Ms. Stacey </v>
      </c>
    </row>
    <row r="772" spans="1:5" x14ac:dyDescent="0.2">
      <c r="A772" s="1" t="s">
        <v>1601</v>
      </c>
      <c r="B772" s="1" t="s">
        <v>3101</v>
      </c>
      <c r="C772" s="1" t="str">
        <f>B772&amp;" "&amp;F772</f>
        <v xml:space="preserve">Sweetland </v>
      </c>
      <c r="D772" s="1" t="str">
        <f>Table5[[#This Row],[Column5]]&amp;" "&amp;Table5[[#This Row],[Column7]]&amp;" "</f>
        <v xml:space="preserve">Ms. Kimberly </v>
      </c>
    </row>
    <row r="773" spans="1:5" x14ac:dyDescent="0.2">
      <c r="A773" s="1" t="s">
        <v>1600</v>
      </c>
      <c r="B773" s="1" t="s">
        <v>3102</v>
      </c>
      <c r="C773" s="1" t="str">
        <f>B773&amp;" "&amp;F773</f>
        <v xml:space="preserve">Hammersmith </v>
      </c>
      <c r="D773" s="1" t="str">
        <f>Table5[[#This Row],[Column5]]&amp;" "&amp;Table5[[#This Row],[Column7]]&amp;" "</f>
        <v xml:space="preserve">Mr. Matthew </v>
      </c>
      <c r="E773" t="s">
        <v>4357</v>
      </c>
    </row>
    <row r="774" spans="1:5" x14ac:dyDescent="0.2">
      <c r="A774" s="1" t="s">
        <v>1599</v>
      </c>
      <c r="B774" s="1" t="s">
        <v>3103</v>
      </c>
      <c r="C774" s="1" t="str">
        <f>B774&amp;" "&amp;F774</f>
        <v xml:space="preserve">French </v>
      </c>
      <c r="D774" s="1" t="str">
        <f>Table5[[#This Row],[Column5]]&amp;" "&amp;Table5[[#This Row],[Column7]]&amp;" "</f>
        <v xml:space="preserve">Mr. Michael </v>
      </c>
    </row>
    <row r="775" spans="1:5" x14ac:dyDescent="0.2">
      <c r="A775" s="1" t="s">
        <v>1598</v>
      </c>
      <c r="B775" s="1" t="s">
        <v>3104</v>
      </c>
      <c r="C775" s="1" t="str">
        <f>B775&amp;" "&amp;F775</f>
        <v xml:space="preserve">Garbe </v>
      </c>
      <c r="D775" s="1" t="str">
        <f>Table5[[#This Row],[Column5]]&amp;" "&amp;Table5[[#This Row],[Column7]]&amp;" "</f>
        <v xml:space="preserve">Mr. Ben </v>
      </c>
    </row>
    <row r="776" spans="1:5" x14ac:dyDescent="0.2">
      <c r="A776" s="1" t="s">
        <v>1597</v>
      </c>
      <c r="B776" s="1" t="s">
        <v>3105</v>
      </c>
      <c r="C776" s="1" t="str">
        <f>B776&amp;" "&amp;F776</f>
        <v xml:space="preserve">Duncan </v>
      </c>
      <c r="D776" s="1" t="str">
        <f>Table5[[#This Row],[Column5]]&amp;" "&amp;Table5[[#This Row],[Column7]]&amp;" "</f>
        <v xml:space="preserve">Mr. Chris </v>
      </c>
    </row>
    <row r="777" spans="1:5" x14ac:dyDescent="0.2">
      <c r="A777" s="1" t="s">
        <v>1596</v>
      </c>
      <c r="B777" s="1" t="s">
        <v>3106</v>
      </c>
      <c r="C777" s="1" t="str">
        <f>B777&amp;" "&amp;F777</f>
        <v xml:space="preserve">Wallace </v>
      </c>
      <c r="D777" s="1" t="str">
        <f>Table5[[#This Row],[Column5]]&amp;" "&amp;Table5[[#This Row],[Column7]]&amp;" "</f>
        <v xml:space="preserve">Mr. Jeremy </v>
      </c>
      <c r="E777" t="s">
        <v>4466</v>
      </c>
    </row>
    <row r="778" spans="1:5" x14ac:dyDescent="0.2">
      <c r="A778" s="1" t="s">
        <v>1595</v>
      </c>
      <c r="B778" s="1" t="s">
        <v>3107</v>
      </c>
      <c r="C778" s="1" t="str">
        <f>B778&amp;" "&amp;F778</f>
        <v xml:space="preserve">Tillman </v>
      </c>
      <c r="D778" s="1" t="str">
        <f>Table5[[#This Row],[Column5]]&amp;" "&amp;Table5[[#This Row],[Column7]]&amp;" "</f>
        <v xml:space="preserve">Mrs. Amy </v>
      </c>
      <c r="E778" t="s">
        <v>4401</v>
      </c>
    </row>
    <row r="779" spans="1:5" x14ac:dyDescent="0.2">
      <c r="A779" s="1" t="s">
        <v>1594</v>
      </c>
      <c r="B779" s="1" t="s">
        <v>2456</v>
      </c>
      <c r="C779" s="1" t="str">
        <f>B779&amp;" "&amp;F779</f>
        <v xml:space="preserve">Lee </v>
      </c>
      <c r="D779" s="1" t="str">
        <f>Table5[[#This Row],[Column5]]&amp;" "&amp;Table5[[#This Row],[Column7]]&amp;" "</f>
        <v xml:space="preserve">Mrs. Karen </v>
      </c>
      <c r="E779" t="s">
        <v>4401</v>
      </c>
    </row>
    <row r="780" spans="1:5" x14ac:dyDescent="0.2">
      <c r="A780" s="1" t="s">
        <v>1593</v>
      </c>
      <c r="B780" s="1" t="s">
        <v>3108</v>
      </c>
      <c r="C780" s="1" t="str">
        <f>B780&amp;" "&amp;F780</f>
        <v xml:space="preserve">Taylor </v>
      </c>
      <c r="D780" s="1" t="str">
        <f>Table5[[#This Row],[Column5]]&amp;" "&amp;Table5[[#This Row],[Column7]]&amp;" "</f>
        <v xml:space="preserve">Ms. Tennille </v>
      </c>
    </row>
    <row r="781" spans="1:5" x14ac:dyDescent="0.2">
      <c r="A781" s="1" t="s">
        <v>1592</v>
      </c>
      <c r="B781" s="1" t="s">
        <v>3109</v>
      </c>
      <c r="C781" s="1" t="str">
        <f>B781&amp;" "&amp;F781</f>
        <v xml:space="preserve">McSween </v>
      </c>
      <c r="D781" s="1" t="str">
        <f>Table5[[#This Row],[Column5]]&amp;" "&amp;Table5[[#This Row],[Column7]]&amp;" "</f>
        <v xml:space="preserve">Mr. Matt </v>
      </c>
    </row>
    <row r="782" spans="1:5" x14ac:dyDescent="0.2">
      <c r="A782" s="1" t="s">
        <v>1591</v>
      </c>
      <c r="B782" s="1" t="s">
        <v>3110</v>
      </c>
      <c r="C782" s="1" t="str">
        <f>B782&amp;" "&amp;F782</f>
        <v xml:space="preserve">Schubert </v>
      </c>
      <c r="D782" s="1" t="str">
        <f>Table5[[#This Row],[Column5]]&amp;" "&amp;Table5[[#This Row],[Column7]]&amp;" "</f>
        <v xml:space="preserve">Ms. Emily </v>
      </c>
    </row>
    <row r="783" spans="1:5" x14ac:dyDescent="0.2">
      <c r="A783" s="1" t="s">
        <v>1590</v>
      </c>
      <c r="B783" s="1" t="s">
        <v>3111</v>
      </c>
      <c r="C783" s="1" t="str">
        <f>B783&amp;" "&amp;F783</f>
        <v xml:space="preserve">Lalanne </v>
      </c>
      <c r="D783" s="1" t="str">
        <f>Table5[[#This Row],[Column5]]&amp;" "&amp;Table5[[#This Row],[Column7]]&amp;" "</f>
        <v xml:space="preserve">Mr. Justin </v>
      </c>
      <c r="E783" t="s">
        <v>4418</v>
      </c>
    </row>
    <row r="784" spans="1:5" x14ac:dyDescent="0.2">
      <c r="A784" s="1" t="s">
        <v>1589</v>
      </c>
      <c r="B784" s="1" t="s">
        <v>3008</v>
      </c>
      <c r="C784" s="1" t="str">
        <f>B784&amp;" "&amp;F784</f>
        <v xml:space="preserve">Flanagan </v>
      </c>
      <c r="D784" s="1" t="str">
        <f>Table5[[#This Row],[Column5]]&amp;" "&amp;Table5[[#This Row],[Column7]]&amp;" "</f>
        <v xml:space="preserve">Ms. Shalane </v>
      </c>
    </row>
    <row r="785" spans="1:5" x14ac:dyDescent="0.2">
      <c r="A785" s="1" t="s">
        <v>1588</v>
      </c>
      <c r="B785" s="1" t="s">
        <v>3112</v>
      </c>
      <c r="C785" s="1" t="str">
        <f>B785&amp;" "&amp;F785</f>
        <v xml:space="preserve">Arellano </v>
      </c>
      <c r="D785" s="1" t="str">
        <f>Table5[[#This Row],[Column5]]&amp;" "&amp;Table5[[#This Row],[Column7]]&amp;" "</f>
        <v xml:space="preserve">Ms. Jessica </v>
      </c>
      <c r="E785" t="s">
        <v>4366</v>
      </c>
    </row>
    <row r="786" spans="1:5" x14ac:dyDescent="0.2">
      <c r="A786" s="1" t="s">
        <v>1587</v>
      </c>
      <c r="B786" s="1" t="s">
        <v>3113</v>
      </c>
      <c r="C786" s="1" t="str">
        <f>B786&amp;" "&amp;F786</f>
        <v xml:space="preserve">Charette </v>
      </c>
      <c r="D786" s="1" t="str">
        <f>Table5[[#This Row],[Column5]]&amp;" "&amp;Table5[[#This Row],[Column7]]&amp;" "</f>
        <v xml:space="preserve">Ms. Melanie </v>
      </c>
    </row>
    <row r="787" spans="1:5" x14ac:dyDescent="0.2">
      <c r="A787" s="1" t="s">
        <v>1586</v>
      </c>
      <c r="B787" s="1" t="s">
        <v>3021</v>
      </c>
      <c r="C787" s="1" t="str">
        <f>B787&amp;" "&amp;F787</f>
        <v xml:space="preserve">Pena </v>
      </c>
      <c r="D787" s="1" t="str">
        <f>Table5[[#This Row],[Column5]]&amp;" "&amp;Table5[[#This Row],[Column7]]&amp;" "</f>
        <v xml:space="preserve">  </v>
      </c>
      <c r="E787" t="s">
        <v>4825</v>
      </c>
    </row>
    <row r="788" spans="1:5" x14ac:dyDescent="0.2">
      <c r="A788" s="1" t="s">
        <v>1585</v>
      </c>
      <c r="B788" s="1" t="s">
        <v>3114</v>
      </c>
      <c r="C788" s="1" t="str">
        <f>B788&amp;" "&amp;F788</f>
        <v xml:space="preserve">Broderick </v>
      </c>
      <c r="D788" s="1" t="str">
        <f>Table5[[#This Row],[Column5]]&amp;" "&amp;Table5[[#This Row],[Column7]]&amp;" "</f>
        <v xml:space="preserve">Ms. Una </v>
      </c>
      <c r="E788" t="s">
        <v>4403</v>
      </c>
    </row>
    <row r="789" spans="1:5" x14ac:dyDescent="0.2">
      <c r="A789" s="1" t="s">
        <v>1584</v>
      </c>
      <c r="B789" s="1" t="s">
        <v>3115</v>
      </c>
      <c r="C789" s="1" t="str">
        <f>B789&amp;" "&amp;F789</f>
        <v xml:space="preserve">Summers </v>
      </c>
      <c r="D789" s="1" t="str">
        <f>Table5[[#This Row],[Column5]]&amp;" "&amp;Table5[[#This Row],[Column7]]&amp;" "</f>
        <v xml:space="preserve">Ms. Taralyn </v>
      </c>
    </row>
    <row r="790" spans="1:5" x14ac:dyDescent="0.2">
      <c r="A790" s="1" t="s">
        <v>1583</v>
      </c>
      <c r="B790" s="1" t="s">
        <v>2428</v>
      </c>
      <c r="C790" s="1" t="str">
        <f>B790&amp;" "&amp;F790</f>
        <v xml:space="preserve">Fisher </v>
      </c>
      <c r="D790" s="1" t="str">
        <f>Table5[[#This Row],[Column5]]&amp;" "&amp;Table5[[#This Row],[Column7]]&amp;" "</f>
        <v xml:space="preserve">Mr. James </v>
      </c>
      <c r="E790" t="s">
        <v>4437</v>
      </c>
    </row>
    <row r="791" spans="1:5" x14ac:dyDescent="0.2">
      <c r="A791" s="1" t="s">
        <v>1582</v>
      </c>
      <c r="B791" s="1" t="s">
        <v>3116</v>
      </c>
      <c r="C791" s="1" t="str">
        <f>B791&amp;" "&amp;F791</f>
        <v xml:space="preserve">Zhou </v>
      </c>
      <c r="D791" s="1" t="str">
        <f>Table5[[#This Row],[Column5]]&amp;" "&amp;Table5[[#This Row],[Column7]]&amp;" "</f>
        <v xml:space="preserve">Mr. Ning </v>
      </c>
    </row>
    <row r="792" spans="1:5" x14ac:dyDescent="0.2">
      <c r="A792" s="1" t="s">
        <v>1581</v>
      </c>
      <c r="B792" s="1" t="s">
        <v>3117</v>
      </c>
      <c r="C792" s="1" t="str">
        <f>B792&amp;" "&amp;F792</f>
        <v xml:space="preserve">Clarke-Ames </v>
      </c>
      <c r="D792" s="1" t="str">
        <f>Table5[[#This Row],[Column5]]&amp;" "&amp;Table5[[#This Row],[Column7]]&amp;" "</f>
        <v xml:space="preserve">Mr. Joel </v>
      </c>
    </row>
    <row r="793" spans="1:5" x14ac:dyDescent="0.2">
      <c r="A793" s="1" t="s">
        <v>1580</v>
      </c>
      <c r="B793" s="1" t="s">
        <v>3118</v>
      </c>
      <c r="C793" s="1" t="str">
        <f>B793&amp;" "&amp;F793</f>
        <v xml:space="preserve">Staton </v>
      </c>
      <c r="D793" s="1" t="str">
        <f>Table5[[#This Row],[Column5]]&amp;" "&amp;Table5[[#This Row],[Column7]]&amp;" "</f>
        <v xml:space="preserve">Ms. Pamela </v>
      </c>
      <c r="E793" t="s">
        <v>4395</v>
      </c>
    </row>
    <row r="794" spans="1:5" x14ac:dyDescent="0.2">
      <c r="A794" s="1" t="s">
        <v>1579</v>
      </c>
      <c r="B794" s="1" t="s">
        <v>3119</v>
      </c>
      <c r="C794" s="1" t="str">
        <f>B794&amp;" "&amp;F794</f>
        <v xml:space="preserve">Forster </v>
      </c>
      <c r="D794" s="1" t="str">
        <f>Table5[[#This Row],[Column5]]&amp;" "&amp;Table5[[#This Row],[Column7]]&amp;" "</f>
        <v xml:space="preserve">Ms. Brittney </v>
      </c>
    </row>
    <row r="795" spans="1:5" x14ac:dyDescent="0.2">
      <c r="A795" s="1" t="s">
        <v>1578</v>
      </c>
      <c r="B795" s="1" t="s">
        <v>3120</v>
      </c>
      <c r="C795" s="1" t="str">
        <f>B795&amp;" "&amp;F795</f>
        <v xml:space="preserve">Monaghan </v>
      </c>
      <c r="D795" s="1" t="str">
        <f>Table5[[#This Row],[Column5]]&amp;" "&amp;Table5[[#This Row],[Column7]]&amp;" "</f>
        <v xml:space="preserve">Mrs. Sheila </v>
      </c>
    </row>
    <row r="796" spans="1:5" x14ac:dyDescent="0.2">
      <c r="A796" s="1" t="s">
        <v>1577</v>
      </c>
      <c r="B796" s="1" t="s">
        <v>3121</v>
      </c>
      <c r="C796" s="1" t="str">
        <f>B796&amp;" "&amp;F796</f>
        <v xml:space="preserve">Kawamoto </v>
      </c>
      <c r="D796" s="1" t="str">
        <f>Table5[[#This Row],[Column5]]&amp;" "&amp;Table5[[#This Row],[Column7]]&amp;" "</f>
        <v xml:space="preserve">Mr. Koji </v>
      </c>
    </row>
    <row r="797" spans="1:5" x14ac:dyDescent="0.2">
      <c r="A797" s="1" t="s">
        <v>1576</v>
      </c>
      <c r="B797" s="1" t="s">
        <v>3122</v>
      </c>
      <c r="C797" s="1" t="str">
        <f>B797&amp;" "&amp;F797</f>
        <v xml:space="preserve">Dicharry </v>
      </c>
      <c r="D797" s="1" t="str">
        <f>Table5[[#This Row],[Column5]]&amp;" "&amp;Table5[[#This Row],[Column7]]&amp;" "</f>
        <v xml:space="preserve">Ms. Sarah </v>
      </c>
    </row>
    <row r="798" spans="1:5" x14ac:dyDescent="0.2">
      <c r="A798" s="1" t="s">
        <v>1575</v>
      </c>
      <c r="B798" s="1" t="s">
        <v>3123</v>
      </c>
      <c r="C798" s="1" t="str">
        <f>B798&amp;" "&amp;F798</f>
        <v xml:space="preserve">Berry </v>
      </c>
      <c r="D798" s="1" t="str">
        <f>Table5[[#This Row],[Column5]]&amp;" "&amp;Table5[[#This Row],[Column7]]&amp;" "</f>
        <v xml:space="preserve">Mrs. Colleen </v>
      </c>
      <c r="E798" t="s">
        <v>4403</v>
      </c>
    </row>
    <row r="799" spans="1:5" x14ac:dyDescent="0.2">
      <c r="A799" s="1" t="s">
        <v>1574</v>
      </c>
      <c r="B799" s="1" t="s">
        <v>3124</v>
      </c>
      <c r="C799" s="1" t="str">
        <f>B799&amp;" "&amp;F799</f>
        <v xml:space="preserve">Porfirio </v>
      </c>
      <c r="D799" s="1" t="str">
        <f>Table5[[#This Row],[Column5]]&amp;" "&amp;Table5[[#This Row],[Column7]]&amp;" "</f>
        <v xml:space="preserve">Ms. Deedra </v>
      </c>
      <c r="E799" t="s">
        <v>4573</v>
      </c>
    </row>
    <row r="800" spans="1:5" x14ac:dyDescent="0.2">
      <c r="A800" s="1" t="s">
        <v>1573</v>
      </c>
      <c r="B800" s="1" t="s">
        <v>3125</v>
      </c>
      <c r="C800" s="1" t="str">
        <f>B800&amp;" "&amp;F800</f>
        <v xml:space="preserve">Thind </v>
      </c>
      <c r="D800" s="1" t="str">
        <f>Table5[[#This Row],[Column5]]&amp;" "&amp;Table5[[#This Row],[Column7]]&amp;" "</f>
        <v xml:space="preserve">Mrs. Kulwinder </v>
      </c>
    </row>
    <row r="801" spans="1:5" x14ac:dyDescent="0.2">
      <c r="A801" s="1" t="s">
        <v>1572</v>
      </c>
      <c r="B801" s="1" t="s">
        <v>2847</v>
      </c>
      <c r="C801" s="1" t="str">
        <f>B801&amp;" "&amp;F801</f>
        <v xml:space="preserve">Ryan </v>
      </c>
      <c r="D801" s="1" t="str">
        <f>Table5[[#This Row],[Column5]]&amp;" "&amp;Table5[[#This Row],[Column7]]&amp;" "</f>
        <v xml:space="preserve">Ms. Ann </v>
      </c>
      <c r="E801" t="s">
        <v>4375</v>
      </c>
    </row>
    <row r="802" spans="1:5" x14ac:dyDescent="0.2">
      <c r="A802" s="1" t="s">
        <v>1571</v>
      </c>
      <c r="B802" s="1" t="s">
        <v>3126</v>
      </c>
      <c r="C802" s="1" t="str">
        <f>B802&amp;" "&amp;F802</f>
        <v xml:space="preserve">Horn </v>
      </c>
      <c r="D802" s="1" t="str">
        <f>Table5[[#This Row],[Column5]]&amp;" "&amp;Table5[[#This Row],[Column7]]&amp;" "</f>
        <v xml:space="preserve">Ms. Sarah </v>
      </c>
      <c r="E802" t="s">
        <v>4418</v>
      </c>
    </row>
    <row r="803" spans="1:5" x14ac:dyDescent="0.2">
      <c r="A803" s="1" t="s">
        <v>1570</v>
      </c>
      <c r="B803" s="1" t="s">
        <v>3127</v>
      </c>
      <c r="C803" s="1" t="str">
        <f>B803&amp;" "&amp;F803</f>
        <v xml:space="preserve">Sabadosa </v>
      </c>
      <c r="D803" s="1" t="str">
        <f>Table5[[#This Row],[Column5]]&amp;" "&amp;Table5[[#This Row],[Column7]]&amp;" "</f>
        <v xml:space="preserve">Ms. Apryl </v>
      </c>
      <c r="E803" t="s">
        <v>4395</v>
      </c>
    </row>
    <row r="804" spans="1:5" x14ac:dyDescent="0.2">
      <c r="A804" s="1" t="s">
        <v>1569</v>
      </c>
      <c r="B804" s="1" t="s">
        <v>3128</v>
      </c>
      <c r="C804" s="1" t="str">
        <f>B804&amp;" "&amp;F804</f>
        <v xml:space="preserve">Casady </v>
      </c>
      <c r="D804" s="1" t="str">
        <f>Table5[[#This Row],[Column5]]&amp;" "&amp;Table5[[#This Row],[Column7]]&amp;" "</f>
        <v xml:space="preserve">Mrs. Ilana </v>
      </c>
    </row>
    <row r="805" spans="1:5" x14ac:dyDescent="0.2">
      <c r="A805" s="1" t="s">
        <v>1568</v>
      </c>
      <c r="B805" s="1" t="s">
        <v>2649</v>
      </c>
      <c r="C805" s="1" t="str">
        <f>B805&amp;" "&amp;F805</f>
        <v xml:space="preserve">Phillips </v>
      </c>
      <c r="D805" s="1" t="str">
        <f>Table5[[#This Row],[Column5]]&amp;" "&amp;Table5[[#This Row],[Column7]]&amp;" "</f>
        <v xml:space="preserve">Ms. Katherine </v>
      </c>
    </row>
    <row r="806" spans="1:5" x14ac:dyDescent="0.2">
      <c r="A806" s="1" t="s">
        <v>1567</v>
      </c>
      <c r="B806" s="1" t="s">
        <v>3129</v>
      </c>
      <c r="C806" s="1" t="str">
        <f>B806&amp;" "&amp;F806</f>
        <v xml:space="preserve">Ahokas </v>
      </c>
      <c r="D806" s="1" t="str">
        <f>Table5[[#This Row],[Column5]]&amp;" "&amp;Table5[[#This Row],[Column7]]&amp;" "</f>
        <v xml:space="preserve">Ms. Katherine </v>
      </c>
    </row>
    <row r="807" spans="1:5" x14ac:dyDescent="0.2">
      <c r="A807" s="1" t="s">
        <v>1566</v>
      </c>
      <c r="B807" s="1" t="s">
        <v>3130</v>
      </c>
      <c r="C807" s="1" t="str">
        <f>B807&amp;" "&amp;F807</f>
        <v xml:space="preserve">Hebert </v>
      </c>
      <c r="D807" s="1" t="str">
        <f>Table5[[#This Row],[Column5]]&amp;" "&amp;Table5[[#This Row],[Column7]]&amp;" "</f>
        <v xml:space="preserve">Mr. Karl </v>
      </c>
    </row>
    <row r="808" spans="1:5" x14ac:dyDescent="0.2">
      <c r="A808" s="1" t="s">
        <v>1565</v>
      </c>
      <c r="B808" s="1" t="s">
        <v>3131</v>
      </c>
      <c r="C808" s="1" t="str">
        <f>B808&amp;" "&amp;F808</f>
        <v xml:space="preserve">Fair </v>
      </c>
      <c r="D808" s="1" t="str">
        <f>Table5[[#This Row],[Column5]]&amp;" "&amp;Table5[[#This Row],[Column7]]&amp;" "</f>
        <v xml:space="preserve">Mr. Stephen </v>
      </c>
    </row>
    <row r="809" spans="1:5" x14ac:dyDescent="0.2">
      <c r="A809" s="1" t="s">
        <v>1564</v>
      </c>
      <c r="B809" s="1" t="s">
        <v>3132</v>
      </c>
      <c r="C809" s="1" t="str">
        <f>B809&amp;" "&amp;F809</f>
        <v xml:space="preserve">Swenson </v>
      </c>
      <c r="D809" s="1" t="str">
        <f>Table5[[#This Row],[Column5]]&amp;" "&amp;Table5[[#This Row],[Column7]]&amp;" "</f>
        <v xml:space="preserve">Mr. Will </v>
      </c>
    </row>
    <row r="810" spans="1:5" x14ac:dyDescent="0.2">
      <c r="A810" s="1" t="s">
        <v>1563</v>
      </c>
      <c r="B810" s="1" t="s">
        <v>3133</v>
      </c>
      <c r="C810" s="1" t="str">
        <f>B810&amp;" "&amp;F810</f>
        <v xml:space="preserve">Revenis </v>
      </c>
      <c r="D810" s="1" t="str">
        <f>Table5[[#This Row],[Column5]]&amp;" "&amp;Table5[[#This Row],[Column7]]&amp;" "</f>
        <v xml:space="preserve">Mr. Bradley </v>
      </c>
      <c r="E810" t="s">
        <v>4357</v>
      </c>
    </row>
    <row r="811" spans="1:5" x14ac:dyDescent="0.2">
      <c r="A811" s="1" t="s">
        <v>1562</v>
      </c>
      <c r="B811" s="1" t="s">
        <v>3134</v>
      </c>
      <c r="C811" s="1" t="str">
        <f>B811&amp;" "&amp;F811</f>
        <v xml:space="preserve">Engnes </v>
      </c>
      <c r="D811" s="1" t="str">
        <f>Table5[[#This Row],[Column5]]&amp;" "&amp;Table5[[#This Row],[Column7]]&amp;" "</f>
        <v xml:space="preserve">Mrs. Amy </v>
      </c>
      <c r="E811" t="s">
        <v>4403</v>
      </c>
    </row>
    <row r="812" spans="1:5" x14ac:dyDescent="0.2">
      <c r="A812" s="1" t="s">
        <v>1561</v>
      </c>
      <c r="B812" s="1" t="s">
        <v>3135</v>
      </c>
      <c r="C812" s="1" t="str">
        <f>B812&amp;" "&amp;F812</f>
        <v xml:space="preserve">Wiltse </v>
      </c>
      <c r="D812" s="1" t="str">
        <f>Table5[[#This Row],[Column5]]&amp;" "&amp;Table5[[#This Row],[Column7]]&amp;" "</f>
        <v xml:space="preserve">Mr. Matthew </v>
      </c>
      <c r="E812" t="s">
        <v>4393</v>
      </c>
    </row>
    <row r="813" spans="1:5" x14ac:dyDescent="0.2">
      <c r="A813" s="1" t="s">
        <v>1560</v>
      </c>
      <c r="B813" s="1" t="s">
        <v>3136</v>
      </c>
      <c r="C813" s="1" t="str">
        <f>B813&amp;" "&amp;F813</f>
        <v xml:space="preserve">Fernandez </v>
      </c>
      <c r="D813" s="1" t="str">
        <f>Table5[[#This Row],[Column5]]&amp;" "&amp;Table5[[#This Row],[Column7]]&amp;" "</f>
        <v xml:space="preserve">Mr. Doug </v>
      </c>
    </row>
    <row r="814" spans="1:5" x14ac:dyDescent="0.2">
      <c r="A814" s="1" t="s">
        <v>1559</v>
      </c>
      <c r="B814" s="1" t="s">
        <v>2766</v>
      </c>
      <c r="C814" s="1" t="str">
        <f>B814&amp;" "&amp;F814</f>
        <v xml:space="preserve">Edwards </v>
      </c>
      <c r="D814" s="1" t="str">
        <f>Table5[[#This Row],[Column5]]&amp;" "&amp;Table5[[#This Row],[Column7]]&amp;" "</f>
        <v xml:space="preserve">Mr. Tom </v>
      </c>
    </row>
    <row r="815" spans="1:5" x14ac:dyDescent="0.2">
      <c r="A815" s="1" t="s">
        <v>1558</v>
      </c>
      <c r="B815" s="1" t="s">
        <v>3137</v>
      </c>
      <c r="C815" s="1" t="str">
        <f>B815&amp;" "&amp;F815</f>
        <v xml:space="preserve">Pinney </v>
      </c>
      <c r="D815" s="1" t="str">
        <f>Table5[[#This Row],[Column5]]&amp;" "&amp;Table5[[#This Row],[Column7]]&amp;" "</f>
        <v xml:space="preserve">Mr. Jonathan </v>
      </c>
    </row>
    <row r="816" spans="1:5" x14ac:dyDescent="0.2">
      <c r="A816" s="1" t="s">
        <v>1557</v>
      </c>
      <c r="B816" s="1" t="s">
        <v>3138</v>
      </c>
      <c r="C816" s="1" t="str">
        <f>B816&amp;" "&amp;F816</f>
        <v xml:space="preserve">Levy </v>
      </c>
      <c r="D816" s="1" t="str">
        <f>Table5[[#This Row],[Column5]]&amp;" "&amp;Table5[[#This Row],[Column7]]&amp;" "</f>
        <v xml:space="preserve">Mr. Wayne </v>
      </c>
      <c r="E816" t="s">
        <v>4378</v>
      </c>
    </row>
    <row r="817" spans="1:5" x14ac:dyDescent="0.2">
      <c r="A817" s="1" t="s">
        <v>1556</v>
      </c>
      <c r="B817" s="1" t="s">
        <v>3139</v>
      </c>
      <c r="C817" s="1" t="str">
        <f>B817&amp;" "&amp;F817</f>
        <v xml:space="preserve">Takeda </v>
      </c>
      <c r="D817" s="1" t="str">
        <f>Table5[[#This Row],[Column5]]&amp;" "&amp;Table5[[#This Row],[Column7]]&amp;" "</f>
        <v xml:space="preserve">Mr. Nobuyori </v>
      </c>
    </row>
    <row r="818" spans="1:5" x14ac:dyDescent="0.2">
      <c r="A818" s="1" t="s">
        <v>1555</v>
      </c>
      <c r="B818" s="1" t="s">
        <v>3140</v>
      </c>
      <c r="C818" s="1" t="str">
        <f>B818&amp;" "&amp;F818</f>
        <v xml:space="preserve">Burke </v>
      </c>
      <c r="D818" s="1" t="str">
        <f>Table5[[#This Row],[Column5]]&amp;" "&amp;Table5[[#This Row],[Column7]]&amp;" "</f>
        <v xml:space="preserve">Mr. Rich </v>
      </c>
    </row>
    <row r="819" spans="1:5" x14ac:dyDescent="0.2">
      <c r="A819" s="1" t="s">
        <v>1554</v>
      </c>
      <c r="B819" s="1" t="s">
        <v>3141</v>
      </c>
      <c r="C819" s="1" t="str">
        <f>B819&amp;" "&amp;F819</f>
        <v xml:space="preserve">Duarte </v>
      </c>
      <c r="D819" s="1" t="str">
        <f>Table5[[#This Row],[Column5]]&amp;" "&amp;Table5[[#This Row],[Column7]]&amp;" "</f>
        <v xml:space="preserve">Mr. Marcos </v>
      </c>
      <c r="E819" t="s">
        <v>4486</v>
      </c>
    </row>
    <row r="820" spans="1:5" x14ac:dyDescent="0.2">
      <c r="A820" s="1" t="s">
        <v>1553</v>
      </c>
      <c r="B820" s="1" t="s">
        <v>2679</v>
      </c>
      <c r="C820" s="1" t="str">
        <f>B820&amp;" "&amp;F820</f>
        <v xml:space="preserve">Clark </v>
      </c>
      <c r="D820" s="1" t="str">
        <f>Table5[[#This Row],[Column5]]&amp;" "&amp;Table5[[#This Row],[Column7]]&amp;" "</f>
        <v xml:space="preserve">Mr. Dave </v>
      </c>
    </row>
    <row r="821" spans="1:5" x14ac:dyDescent="0.2">
      <c r="A821" s="1" t="s">
        <v>1552</v>
      </c>
      <c r="B821" s="1" t="s">
        <v>3142</v>
      </c>
      <c r="C821" s="1" t="str">
        <f>B821&amp;" "&amp;F821</f>
        <v xml:space="preserve">Nice </v>
      </c>
      <c r="D821" s="1" t="str">
        <f>Table5[[#This Row],[Column5]]&amp;" "&amp;Table5[[#This Row],[Column7]]&amp;" "</f>
        <v xml:space="preserve">Mr. Andy </v>
      </c>
    </row>
    <row r="822" spans="1:5" x14ac:dyDescent="0.2">
      <c r="A822" s="1" t="s">
        <v>1551</v>
      </c>
      <c r="B822" s="1" t="s">
        <v>3143</v>
      </c>
      <c r="C822" s="1" t="str">
        <f>B822&amp;" "&amp;F822</f>
        <v xml:space="preserve">Windler </v>
      </c>
      <c r="D822" s="1" t="str">
        <f>Table5[[#This Row],[Column5]]&amp;" "&amp;Table5[[#This Row],[Column7]]&amp;" "</f>
        <v xml:space="preserve">Ms. Mary </v>
      </c>
    </row>
    <row r="823" spans="1:5" x14ac:dyDescent="0.2">
      <c r="A823" s="1" t="s">
        <v>1550</v>
      </c>
      <c r="B823" s="1" t="s">
        <v>3144</v>
      </c>
      <c r="C823" s="1" t="str">
        <f>B823&amp;" "&amp;F823</f>
        <v xml:space="preserve">Jones </v>
      </c>
      <c r="D823" s="1" t="str">
        <f>Table5[[#This Row],[Column5]]&amp;" "&amp;Table5[[#This Row],[Column7]]&amp;" "</f>
        <v xml:space="preserve">Mr. Marcus </v>
      </c>
      <c r="E823" t="s">
        <v>4416</v>
      </c>
    </row>
    <row r="824" spans="1:5" x14ac:dyDescent="0.2">
      <c r="A824" s="1" t="s">
        <v>1549</v>
      </c>
      <c r="B824" s="1" t="s">
        <v>3145</v>
      </c>
      <c r="C824" s="1" t="str">
        <f>B824&amp;" "&amp;F824</f>
        <v xml:space="preserve">Stevenson </v>
      </c>
      <c r="D824" s="1" t="str">
        <f>Table5[[#This Row],[Column5]]&amp;" "&amp;Table5[[#This Row],[Column7]]&amp;" "</f>
        <v xml:space="preserve">Mr. Thomas </v>
      </c>
      <c r="E824" t="s">
        <v>4491</v>
      </c>
    </row>
    <row r="825" spans="1:5" x14ac:dyDescent="0.2">
      <c r="A825" s="1" t="s">
        <v>1548</v>
      </c>
      <c r="B825" s="1" t="s">
        <v>3146</v>
      </c>
      <c r="C825" s="1" t="str">
        <f>B825&amp;" "&amp;F825</f>
        <v xml:space="preserve">Humphrey </v>
      </c>
      <c r="D825" s="1" t="str">
        <f>Table5[[#This Row],[Column5]]&amp;" "&amp;Table5[[#This Row],[Column7]]&amp;" "</f>
        <v xml:space="preserve">Mr. Robert </v>
      </c>
    </row>
    <row r="826" spans="1:5" x14ac:dyDescent="0.2">
      <c r="A826" s="1" t="s">
        <v>1547</v>
      </c>
      <c r="B826" s="1" t="s">
        <v>3029</v>
      </c>
      <c r="C826" s="1" t="str">
        <f>B826&amp;" "&amp;F826</f>
        <v xml:space="preserve">Nelson </v>
      </c>
      <c r="D826" s="1" t="str">
        <f>Table5[[#This Row],[Column5]]&amp;" "&amp;Table5[[#This Row],[Column7]]&amp;" "</f>
        <v xml:space="preserve">Mr. Geoff </v>
      </c>
    </row>
    <row r="827" spans="1:5" x14ac:dyDescent="0.2">
      <c r="A827" s="1" t="s">
        <v>1546</v>
      </c>
      <c r="B827" s="1" t="s">
        <v>3147</v>
      </c>
      <c r="C827" s="1" t="str">
        <f>B827&amp;" "&amp;F827</f>
        <v xml:space="preserve">Payne </v>
      </c>
      <c r="D827" s="1" t="str">
        <f>Table5[[#This Row],[Column5]]&amp;" "&amp;Table5[[#This Row],[Column7]]&amp;" "</f>
        <v xml:space="preserve">Mr. Chris </v>
      </c>
      <c r="E827" t="s">
        <v>4395</v>
      </c>
    </row>
    <row r="828" spans="1:5" x14ac:dyDescent="0.2">
      <c r="A828" s="1" t="s">
        <v>1545</v>
      </c>
      <c r="B828" s="1" t="s">
        <v>3148</v>
      </c>
      <c r="C828" s="1" t="str">
        <f>B828&amp;" "&amp;F828</f>
        <v xml:space="preserve">Hails </v>
      </c>
      <c r="D828" s="1" t="str">
        <f>Table5[[#This Row],[Column5]]&amp;" "&amp;Table5[[#This Row],[Column7]]&amp;" "</f>
        <v xml:space="preserve">Ms. Kate </v>
      </c>
      <c r="E828" t="s">
        <v>4378</v>
      </c>
    </row>
    <row r="829" spans="1:5" x14ac:dyDescent="0.2">
      <c r="A829" s="1" t="s">
        <v>1544</v>
      </c>
      <c r="B829" s="1" t="s">
        <v>3149</v>
      </c>
      <c r="C829" s="1" t="str">
        <f>B829&amp;" "&amp;F829</f>
        <v xml:space="preserve">Proctor </v>
      </c>
      <c r="D829" s="1" t="str">
        <f>Table5[[#This Row],[Column5]]&amp;" "&amp;Table5[[#This Row],[Column7]]&amp;" "</f>
        <v xml:space="preserve">Ms. Kelli </v>
      </c>
    </row>
    <row r="830" spans="1:5" x14ac:dyDescent="0.2">
      <c r="A830" s="1" t="s">
        <v>1543</v>
      </c>
      <c r="B830" s="1" t="s">
        <v>2847</v>
      </c>
      <c r="C830" s="1" t="str">
        <f>B830&amp;" "&amp;F830</f>
        <v xml:space="preserve">Ryan </v>
      </c>
      <c r="D830" s="1" t="str">
        <f>Table5[[#This Row],[Column5]]&amp;" "&amp;Table5[[#This Row],[Column7]]&amp;" "</f>
        <v xml:space="preserve">Mrs. Maggie </v>
      </c>
      <c r="E830" t="s">
        <v>4403</v>
      </c>
    </row>
    <row r="831" spans="1:5" x14ac:dyDescent="0.2">
      <c r="A831" s="1" t="s">
        <v>1542</v>
      </c>
      <c r="B831" s="1" t="s">
        <v>2862</v>
      </c>
      <c r="C831" s="1" t="str">
        <f>B831&amp;" "&amp;F831</f>
        <v xml:space="preserve">Watson </v>
      </c>
      <c r="D831" s="1" t="str">
        <f>Table5[[#This Row],[Column5]]&amp;" "&amp;Table5[[#This Row],[Column7]]&amp;" "</f>
        <v xml:space="preserve">Mrs. Michelle </v>
      </c>
      <c r="E831" t="s">
        <v>4401</v>
      </c>
    </row>
    <row r="832" spans="1:5" x14ac:dyDescent="0.2">
      <c r="A832" s="1" t="s">
        <v>1541</v>
      </c>
      <c r="B832" s="1" t="s">
        <v>3150</v>
      </c>
      <c r="C832" s="1" t="str">
        <f>B832&amp;" "&amp;F832</f>
        <v xml:space="preserve">Gresh </v>
      </c>
      <c r="D832" s="1" t="str">
        <f>Table5[[#This Row],[Column5]]&amp;" "&amp;Table5[[#This Row],[Column7]]&amp;" "</f>
        <v xml:space="preserve">Mrs. Ashley </v>
      </c>
      <c r="E832" t="s">
        <v>4449</v>
      </c>
    </row>
    <row r="833" spans="1:5" x14ac:dyDescent="0.2">
      <c r="A833" s="1" t="s">
        <v>1540</v>
      </c>
      <c r="B833" s="1" t="s">
        <v>3151</v>
      </c>
      <c r="C833" s="1" t="str">
        <f>B833&amp;" "&amp;F833</f>
        <v xml:space="preserve">Anis </v>
      </c>
      <c r="D833" s="1" t="str">
        <f>Table5[[#This Row],[Column5]]&amp;" "&amp;Table5[[#This Row],[Column7]]&amp;" "</f>
        <v xml:space="preserve">Mr. Michael </v>
      </c>
    </row>
    <row r="834" spans="1:5" x14ac:dyDescent="0.2">
      <c r="A834" s="1" t="s">
        <v>1539</v>
      </c>
      <c r="B834" s="1" t="s">
        <v>3152</v>
      </c>
      <c r="C834" s="1" t="str">
        <f>B834&amp;" "&amp;F834</f>
        <v xml:space="preserve">Swartz </v>
      </c>
      <c r="D834" s="1" t="str">
        <f>Table5[[#This Row],[Column5]]&amp;" "&amp;Table5[[#This Row],[Column7]]&amp;" "</f>
        <v xml:space="preserve">Mr. Ryan </v>
      </c>
      <c r="E834" t="s">
        <v>4491</v>
      </c>
    </row>
    <row r="835" spans="1:5" x14ac:dyDescent="0.2">
      <c r="A835" s="1" t="s">
        <v>1538</v>
      </c>
      <c r="B835" s="1" t="s">
        <v>3153</v>
      </c>
      <c r="C835" s="1" t="str">
        <f>B835&amp;" "&amp;F835</f>
        <v xml:space="preserve">Schluneker </v>
      </c>
      <c r="D835" s="1" t="str">
        <f>Table5[[#This Row],[Column5]]&amp;" "&amp;Table5[[#This Row],[Column7]]&amp;" "</f>
        <v xml:space="preserve">Mr. Matthew </v>
      </c>
      <c r="E835" t="s">
        <v>4466</v>
      </c>
    </row>
    <row r="836" spans="1:5" x14ac:dyDescent="0.2">
      <c r="A836" s="1" t="s">
        <v>1537</v>
      </c>
      <c r="B836" s="1" t="s">
        <v>3154</v>
      </c>
      <c r="C836" s="1" t="str">
        <f>B836&amp;" "&amp;F836</f>
        <v xml:space="preserve">Bellemare </v>
      </c>
      <c r="D836" s="1" t="str">
        <f>Table5[[#This Row],[Column5]]&amp;" "&amp;Table5[[#This Row],[Column7]]&amp;" "</f>
        <v xml:space="preserve">Mrs. Karine </v>
      </c>
    </row>
    <row r="837" spans="1:5" x14ac:dyDescent="0.2">
      <c r="A837" s="1" t="s">
        <v>1536</v>
      </c>
      <c r="B837" s="1" t="s">
        <v>3155</v>
      </c>
      <c r="C837" s="1" t="str">
        <f>B837&amp;" "&amp;F837</f>
        <v xml:space="preserve">Vitalo </v>
      </c>
      <c r="D837" s="1" t="str">
        <f>Table5[[#This Row],[Column5]]&amp;" "&amp;Table5[[#This Row],[Column7]]&amp;" "</f>
        <v xml:space="preserve">Ms. Antonia </v>
      </c>
      <c r="E837" t="s">
        <v>4731</v>
      </c>
    </row>
    <row r="838" spans="1:5" x14ac:dyDescent="0.2">
      <c r="A838" s="1" t="s">
        <v>1535</v>
      </c>
      <c r="B838" s="1" t="s">
        <v>2601</v>
      </c>
      <c r="C838" s="1" t="str">
        <f>B838&amp;" "&amp;F838</f>
        <v xml:space="preserve">Hamilton </v>
      </c>
      <c r="D838" s="1" t="str">
        <f>Table5[[#This Row],[Column5]]&amp;" "&amp;Table5[[#This Row],[Column7]]&amp;" "</f>
        <v xml:space="preserve">Ms. Casondra </v>
      </c>
      <c r="E838" t="s">
        <v>4412</v>
      </c>
    </row>
    <row r="839" spans="1:5" x14ac:dyDescent="0.2">
      <c r="A839" s="1" t="s">
        <v>1534</v>
      </c>
      <c r="B839" s="1" t="s">
        <v>3156</v>
      </c>
      <c r="C839" s="1" t="str">
        <f>B839&amp;" "&amp;F839</f>
        <v xml:space="preserve">Marshall </v>
      </c>
      <c r="D839" s="1" t="str">
        <f>Table5[[#This Row],[Column5]]&amp;" "&amp;Table5[[#This Row],[Column7]]&amp;" "</f>
        <v xml:space="preserve">Ms. Wendy </v>
      </c>
    </row>
    <row r="840" spans="1:5" x14ac:dyDescent="0.2">
      <c r="A840" s="1" t="s">
        <v>1533</v>
      </c>
      <c r="B840" s="1" t="s">
        <v>2974</v>
      </c>
      <c r="C840" s="1" t="str">
        <f>B840&amp;" "&amp;F840</f>
        <v xml:space="preserve">Cale </v>
      </c>
      <c r="D840" s="1" t="str">
        <f>Table5[[#This Row],[Column5]]&amp;" "&amp;Table5[[#This Row],[Column7]]&amp;" "</f>
        <v xml:space="preserve">Mr. Eric </v>
      </c>
      <c r="E840" t="s">
        <v>4357</v>
      </c>
    </row>
    <row r="841" spans="1:5" x14ac:dyDescent="0.2">
      <c r="A841" s="1" t="s">
        <v>1532</v>
      </c>
      <c r="B841" s="1" t="s">
        <v>3157</v>
      </c>
      <c r="C841" s="1" t="str">
        <f>B841&amp;" "&amp;F841</f>
        <v xml:space="preserve">Pittaway </v>
      </c>
      <c r="D841" s="1" t="str">
        <f>Table5[[#This Row],[Column5]]&amp;" "&amp;Table5[[#This Row],[Column7]]&amp;" "</f>
        <v xml:space="preserve">Ms. Elizabeth </v>
      </c>
    </row>
    <row r="842" spans="1:5" x14ac:dyDescent="0.2">
      <c r="A842" s="1" t="s">
        <v>1531</v>
      </c>
      <c r="B842" s="1" t="s">
        <v>3158</v>
      </c>
      <c r="C842" s="1" t="str">
        <f>B842&amp;" "&amp;F842</f>
        <v xml:space="preserve">Bill </v>
      </c>
      <c r="D842" s="1" t="str">
        <f>Table5[[#This Row],[Column5]]&amp;" "&amp;Table5[[#This Row],[Column7]]&amp;" "</f>
        <v xml:space="preserve">Ms. Laura </v>
      </c>
      <c r="E842" t="s">
        <v>4527</v>
      </c>
    </row>
    <row r="843" spans="1:5" x14ac:dyDescent="0.2">
      <c r="A843" s="1" t="s">
        <v>1530</v>
      </c>
      <c r="B843" s="1" t="s">
        <v>3159</v>
      </c>
      <c r="C843" s="1" t="str">
        <f>B843&amp;" "&amp;F843</f>
        <v xml:space="preserve">Antrim </v>
      </c>
      <c r="D843" s="1" t="str">
        <f>Table5[[#This Row],[Column5]]&amp;" "&amp;Table5[[#This Row],[Column7]]&amp;" "</f>
        <v xml:space="preserve">Ms. Amelia </v>
      </c>
      <c r="E843" t="s">
        <v>4608</v>
      </c>
    </row>
    <row r="844" spans="1:5" x14ac:dyDescent="0.2">
      <c r="A844" s="1" t="s">
        <v>1529</v>
      </c>
      <c r="B844" s="1" t="s">
        <v>3160</v>
      </c>
      <c r="C844" s="1" t="str">
        <f>B844&amp;" "&amp;F844</f>
        <v xml:space="preserve">Doolittle-Crider </v>
      </c>
      <c r="D844" s="1" t="str">
        <f>Table5[[#This Row],[Column5]]&amp;" "&amp;Table5[[#This Row],[Column7]]&amp;" "</f>
        <v xml:space="preserve">Ms. Amy </v>
      </c>
      <c r="E844" t="s">
        <v>4401</v>
      </c>
    </row>
    <row r="845" spans="1:5" x14ac:dyDescent="0.2">
      <c r="A845" s="1" t="s">
        <v>1528</v>
      </c>
      <c r="B845" s="1" t="s">
        <v>3161</v>
      </c>
      <c r="C845" s="1" t="str">
        <f>B845&amp;" "&amp;F845</f>
        <v xml:space="preserve">Ruhlman </v>
      </c>
      <c r="D845" s="1" t="str">
        <f>Table5[[#This Row],[Column5]]&amp;" "&amp;Table5[[#This Row],[Column7]]&amp;" "</f>
        <v xml:space="preserve">Ms. Katie </v>
      </c>
      <c r="E845" t="s">
        <v>4466</v>
      </c>
    </row>
    <row r="846" spans="1:5" x14ac:dyDescent="0.2">
      <c r="A846" s="1" t="s">
        <v>1527</v>
      </c>
      <c r="B846" s="1" t="s">
        <v>2528</v>
      </c>
      <c r="C846" s="1" t="str">
        <f>B846&amp;" "&amp;F846</f>
        <v xml:space="preserve">Anderson </v>
      </c>
      <c r="D846" s="1" t="str">
        <f>Table5[[#This Row],[Column5]]&amp;" "&amp;Table5[[#This Row],[Column7]]&amp;" "</f>
        <v xml:space="preserve">Ms. Laura </v>
      </c>
      <c r="E846" t="s">
        <v>4542</v>
      </c>
    </row>
    <row r="847" spans="1:5" x14ac:dyDescent="0.2">
      <c r="A847" s="1" t="s">
        <v>1526</v>
      </c>
      <c r="B847" s="1" t="s">
        <v>3162</v>
      </c>
      <c r="C847" s="1" t="str">
        <f>B847&amp;" "&amp;F847</f>
        <v xml:space="preserve">Uchiyama </v>
      </c>
      <c r="D847" s="1" t="str">
        <f>Table5[[#This Row],[Column5]]&amp;" "&amp;Table5[[#This Row],[Column7]]&amp;" "</f>
        <v xml:space="preserve">Mrs. Mayumi </v>
      </c>
    </row>
    <row r="848" spans="1:5" x14ac:dyDescent="0.2">
      <c r="A848" s="1" t="s">
        <v>1525</v>
      </c>
      <c r="B848" s="1" t="s">
        <v>3163</v>
      </c>
      <c r="C848" s="1" t="str">
        <f>B848&amp;" "&amp;F848</f>
        <v xml:space="preserve">Desota </v>
      </c>
      <c r="D848" s="1" t="str">
        <f>Table5[[#This Row],[Column5]]&amp;" "&amp;Table5[[#This Row],[Column7]]&amp;" "</f>
        <v xml:space="preserve">Ms. Vanessa </v>
      </c>
    </row>
    <row r="849" spans="1:5" x14ac:dyDescent="0.2">
      <c r="A849" s="1" t="s">
        <v>1524</v>
      </c>
      <c r="B849" s="1" t="s">
        <v>3164</v>
      </c>
      <c r="C849" s="1" t="str">
        <f>B849&amp;" "&amp;F849</f>
        <v xml:space="preserve">Edmonds </v>
      </c>
      <c r="D849" s="1" t="str">
        <f>Table5[[#This Row],[Column5]]&amp;" "&amp;Table5[[#This Row],[Column7]]&amp;" "</f>
        <v xml:space="preserve">Ms. Natali </v>
      </c>
      <c r="E849" t="s">
        <v>4458</v>
      </c>
    </row>
    <row r="850" spans="1:5" x14ac:dyDescent="0.2">
      <c r="A850" s="1" t="s">
        <v>1523</v>
      </c>
      <c r="B850" s="1" t="s">
        <v>3165</v>
      </c>
      <c r="C850" s="1" t="str">
        <f>B850&amp;" "&amp;F850</f>
        <v xml:space="preserve">Otto </v>
      </c>
      <c r="D850" s="1" t="str">
        <f>Table5[[#This Row],[Column5]]&amp;" "&amp;Table5[[#This Row],[Column7]]&amp;" "</f>
        <v xml:space="preserve">Ms. Beth </v>
      </c>
    </row>
    <row r="851" spans="1:5" x14ac:dyDescent="0.2">
      <c r="A851" s="1" t="s">
        <v>1522</v>
      </c>
      <c r="B851" s="1" t="s">
        <v>3166</v>
      </c>
      <c r="C851" s="1" t="str">
        <f>B851&amp;" "&amp;F851</f>
        <v xml:space="preserve">Kurt </v>
      </c>
      <c r="D851" s="1" t="str">
        <f>Table5[[#This Row],[Column5]]&amp;" "&amp;Table5[[#This Row],[Column7]]&amp;" "</f>
        <v xml:space="preserve">Mr. Alex </v>
      </c>
    </row>
    <row r="852" spans="1:5" x14ac:dyDescent="0.2">
      <c r="A852" s="1" t="s">
        <v>1521</v>
      </c>
      <c r="B852" s="1" t="s">
        <v>3167</v>
      </c>
      <c r="C852" s="1" t="str">
        <f>B852&amp;" "&amp;F852</f>
        <v xml:space="preserve">Duhaime </v>
      </c>
      <c r="D852" s="1" t="str">
        <f>Table5[[#This Row],[Column5]]&amp;" "&amp;Table5[[#This Row],[Column7]]&amp;" "</f>
        <v xml:space="preserve">Mr. Spencer </v>
      </c>
    </row>
    <row r="853" spans="1:5" x14ac:dyDescent="0.2">
      <c r="A853" s="1" t="s">
        <v>1520</v>
      </c>
      <c r="B853" s="1" t="s">
        <v>3168</v>
      </c>
      <c r="C853" s="1" t="str">
        <f>B853&amp;" "&amp;F853</f>
        <v xml:space="preserve">Swann </v>
      </c>
      <c r="D853" s="1" t="str">
        <f>Table5[[#This Row],[Column5]]&amp;" "&amp;Table5[[#This Row],[Column7]]&amp;" "</f>
        <v xml:space="preserve">Ms. Andee </v>
      </c>
      <c r="E853" t="s">
        <v>4393</v>
      </c>
    </row>
    <row r="854" spans="1:5" x14ac:dyDescent="0.2">
      <c r="A854" s="1" t="s">
        <v>1519</v>
      </c>
      <c r="B854" s="1" t="s">
        <v>3169</v>
      </c>
      <c r="C854" s="1" t="str">
        <f>B854&amp;" "&amp;F854</f>
        <v xml:space="preserve">Burton </v>
      </c>
      <c r="D854" s="1" t="str">
        <f>Table5[[#This Row],[Column5]]&amp;" "&amp;Table5[[#This Row],[Column7]]&amp;" "</f>
        <v xml:space="preserve">Mrs. Amy </v>
      </c>
    </row>
    <row r="855" spans="1:5" x14ac:dyDescent="0.2">
      <c r="A855" s="1" t="s">
        <v>1518</v>
      </c>
      <c r="B855" s="1" t="s">
        <v>2559</v>
      </c>
      <c r="C855" s="1" t="str">
        <f>B855&amp;" "&amp;F855</f>
        <v xml:space="preserve">Ricardi </v>
      </c>
      <c r="D855" s="1" t="str">
        <f>Table5[[#This Row],[Column5]]&amp;" "&amp;Table5[[#This Row],[Column7]]&amp;" "</f>
        <v xml:space="preserve">Mr. Joshua </v>
      </c>
    </row>
    <row r="856" spans="1:5" x14ac:dyDescent="0.2">
      <c r="A856" s="1" t="s">
        <v>1517</v>
      </c>
      <c r="B856" s="1" t="s">
        <v>3170</v>
      </c>
      <c r="C856" s="1" t="str">
        <f>B856&amp;" "&amp;F856</f>
        <v xml:space="preserve">Joslyn </v>
      </c>
      <c r="D856" s="1" t="str">
        <f>Table5[[#This Row],[Column5]]&amp;" "&amp;Table5[[#This Row],[Column7]]&amp;" "</f>
        <v xml:space="preserve">Mr. C </v>
      </c>
      <c r="E856" t="s">
        <v>4854</v>
      </c>
    </row>
    <row r="857" spans="1:5" x14ac:dyDescent="0.2">
      <c r="A857" s="1" t="s">
        <v>1516</v>
      </c>
      <c r="B857" s="1" t="s">
        <v>3171</v>
      </c>
      <c r="C857" s="1" t="str">
        <f>B857&amp;" "&amp;F857</f>
        <v xml:space="preserve">Bennie </v>
      </c>
      <c r="D857" s="1" t="str">
        <f>Table5[[#This Row],[Column5]]&amp;" "&amp;Table5[[#This Row],[Column7]]&amp;" "</f>
        <v xml:space="preserve">Mr. Jeremy </v>
      </c>
    </row>
    <row r="858" spans="1:5" x14ac:dyDescent="0.2">
      <c r="A858" s="1" t="s">
        <v>1515</v>
      </c>
      <c r="B858" s="1" t="s">
        <v>3172</v>
      </c>
      <c r="C858" s="1" t="str">
        <f>B858&amp;" "&amp;F858</f>
        <v xml:space="preserve">Kanyane </v>
      </c>
      <c r="D858" s="1" t="str">
        <f>Table5[[#This Row],[Column5]]&amp;" "&amp;Table5[[#This Row],[Column7]]&amp;" "</f>
        <v xml:space="preserve">Mr. Patrick </v>
      </c>
      <c r="E858" t="s">
        <v>4381</v>
      </c>
    </row>
    <row r="859" spans="1:5" x14ac:dyDescent="0.2">
      <c r="A859" s="1" t="s">
        <v>1514</v>
      </c>
      <c r="B859" s="1" t="s">
        <v>3173</v>
      </c>
      <c r="C859" s="1" t="str">
        <f>B859&amp;" "&amp;F859</f>
        <v xml:space="preserve">McFadden </v>
      </c>
      <c r="D859" s="1" t="str">
        <f>Table5[[#This Row],[Column5]]&amp;" "&amp;Table5[[#This Row],[Column7]]&amp;" "</f>
        <v xml:space="preserve">Ms. Kelly </v>
      </c>
      <c r="E859" t="s">
        <v>4375</v>
      </c>
    </row>
    <row r="860" spans="1:5" x14ac:dyDescent="0.2">
      <c r="A860" s="1" t="s">
        <v>1513</v>
      </c>
      <c r="B860" s="1" t="s">
        <v>3174</v>
      </c>
      <c r="C860" s="1" t="str">
        <f>B860&amp;" "&amp;F860</f>
        <v xml:space="preserve">Connolly </v>
      </c>
      <c r="D860" s="1" t="str">
        <f>Table5[[#This Row],[Column5]]&amp;" "&amp;Table5[[#This Row],[Column7]]&amp;" "</f>
        <v xml:space="preserve">Ms. Katherine </v>
      </c>
    </row>
    <row r="861" spans="1:5" x14ac:dyDescent="0.2">
      <c r="A861" s="1" t="s">
        <v>1512</v>
      </c>
      <c r="B861" s="1" t="s">
        <v>3175</v>
      </c>
      <c r="C861" s="1" t="str">
        <f>B861&amp;" "&amp;F861</f>
        <v xml:space="preserve">Merino </v>
      </c>
      <c r="D861" s="1" t="str">
        <f>Table5[[#This Row],[Column5]]&amp;" "&amp;Table5[[#This Row],[Column7]]&amp;" "</f>
        <v xml:space="preserve">Ms. Keila </v>
      </c>
      <c r="E861" t="s">
        <v>4412</v>
      </c>
    </row>
    <row r="862" spans="1:5" x14ac:dyDescent="0.2">
      <c r="A862" s="1" t="s">
        <v>1511</v>
      </c>
      <c r="B862" s="1" t="s">
        <v>3176</v>
      </c>
      <c r="C862" s="1" t="str">
        <f>B862&amp;" "&amp;F862</f>
        <v xml:space="preserve">Baird </v>
      </c>
      <c r="D862" s="1" t="str">
        <f>Table5[[#This Row],[Column5]]&amp;" "&amp;Table5[[#This Row],[Column7]]&amp;" "</f>
        <v xml:space="preserve">Ms. Zanae </v>
      </c>
      <c r="E862" t="s">
        <v>4418</v>
      </c>
    </row>
    <row r="863" spans="1:5" x14ac:dyDescent="0.2">
      <c r="A863" s="1" t="s">
        <v>1510</v>
      </c>
      <c r="B863" s="1" t="s">
        <v>3177</v>
      </c>
      <c r="C863" s="1" t="str">
        <f>B863&amp;" "&amp;F863</f>
        <v xml:space="preserve">Locatelli </v>
      </c>
      <c r="D863" s="1" t="str">
        <f>Table5[[#This Row],[Column5]]&amp;" "&amp;Table5[[#This Row],[Column7]]&amp;" "</f>
        <v xml:space="preserve">Mr. Alex </v>
      </c>
    </row>
    <row r="864" spans="1:5" x14ac:dyDescent="0.2">
      <c r="A864" s="1" t="s">
        <v>1509</v>
      </c>
      <c r="B864" s="1" t="s">
        <v>3178</v>
      </c>
      <c r="C864" s="1" t="str">
        <f>B864&amp;" "&amp;F864</f>
        <v xml:space="preserve">Brake </v>
      </c>
      <c r="D864" s="1" t="str">
        <f>Table5[[#This Row],[Column5]]&amp;" "&amp;Table5[[#This Row],[Column7]]&amp;" "</f>
        <v xml:space="preserve">Ms. Kathryn </v>
      </c>
    </row>
    <row r="865" spans="1:5" x14ac:dyDescent="0.2">
      <c r="A865" s="1" t="s">
        <v>1508</v>
      </c>
      <c r="B865" s="1" t="s">
        <v>3179</v>
      </c>
      <c r="C865" s="1" t="str">
        <f>B865&amp;" "&amp;F865</f>
        <v xml:space="preserve">Jacobs </v>
      </c>
      <c r="D865" s="1" t="str">
        <f>Table5[[#This Row],[Column5]]&amp;" "&amp;Table5[[#This Row],[Column7]]&amp;" "</f>
        <v xml:space="preserve">Mr. Jason </v>
      </c>
      <c r="E865" t="s">
        <v>4401</v>
      </c>
    </row>
    <row r="866" spans="1:5" x14ac:dyDescent="0.2">
      <c r="A866" s="1" t="s">
        <v>1507</v>
      </c>
      <c r="B866" s="1" t="s">
        <v>3180</v>
      </c>
      <c r="C866" s="1" t="str">
        <f>B866&amp;" "&amp;F866</f>
        <v xml:space="preserve">Vaught </v>
      </c>
      <c r="D866" s="1" t="str">
        <f>Table5[[#This Row],[Column5]]&amp;" "&amp;Table5[[#This Row],[Column7]]&amp;" "</f>
        <v xml:space="preserve">Mr. Benjamin </v>
      </c>
      <c r="E866" t="s">
        <v>4395</v>
      </c>
    </row>
    <row r="867" spans="1:5" x14ac:dyDescent="0.2">
      <c r="A867" s="1" t="s">
        <v>1506</v>
      </c>
      <c r="B867" s="1" t="s">
        <v>3181</v>
      </c>
      <c r="C867" s="1" t="str">
        <f>B867&amp;" "&amp;F867</f>
        <v xml:space="preserve">Monteleone </v>
      </c>
      <c r="D867" s="1" t="str">
        <f>Table5[[#This Row],[Column5]]&amp;" "&amp;Table5[[#This Row],[Column7]]&amp;" "</f>
        <v xml:space="preserve">Mr. Steven </v>
      </c>
      <c r="E867" t="s">
        <v>4375</v>
      </c>
    </row>
    <row r="868" spans="1:5" x14ac:dyDescent="0.2">
      <c r="A868" s="1" t="s">
        <v>1505</v>
      </c>
      <c r="B868" s="1" t="s">
        <v>3182</v>
      </c>
      <c r="C868" s="1" t="str">
        <f>B868&amp;" "&amp;F868</f>
        <v xml:space="preserve">Verdugo </v>
      </c>
      <c r="D868" s="1" t="str">
        <f>Table5[[#This Row],[Column5]]&amp;" "&amp;Table5[[#This Row],[Column7]]&amp;" "</f>
        <v xml:space="preserve">Mrs. Erika </v>
      </c>
    </row>
    <row r="869" spans="1:5" x14ac:dyDescent="0.2">
      <c r="A869" s="1" t="s">
        <v>1504</v>
      </c>
      <c r="B869" s="1" t="s">
        <v>3183</v>
      </c>
      <c r="C869" s="1" t="str">
        <f>B869&amp;" "&amp;F869</f>
        <v xml:space="preserve">Sellers </v>
      </c>
      <c r="D869" s="1" t="str">
        <f>Table5[[#This Row],[Column5]]&amp;" "&amp;Table5[[#This Row],[Column7]]&amp;" "</f>
        <v xml:space="preserve">Mr. Chad </v>
      </c>
    </row>
    <row r="870" spans="1:5" x14ac:dyDescent="0.2">
      <c r="A870" s="1" t="s">
        <v>1503</v>
      </c>
      <c r="B870" s="1" t="s">
        <v>3184</v>
      </c>
      <c r="C870" s="1" t="str">
        <f>B870&amp;" "&amp;F870</f>
        <v xml:space="preserve">Bowman </v>
      </c>
      <c r="D870" s="1" t="str">
        <f>Table5[[#This Row],[Column5]]&amp;" "&amp;Table5[[#This Row],[Column7]]&amp;" "</f>
        <v xml:space="preserve">Mr. Mark </v>
      </c>
    </row>
    <row r="871" spans="1:5" x14ac:dyDescent="0.2">
      <c r="A871" s="1" t="s">
        <v>1502</v>
      </c>
      <c r="B871" s="1" t="s">
        <v>3185</v>
      </c>
      <c r="C871" s="1" t="str">
        <f>B871&amp;" "&amp;F871</f>
        <v xml:space="preserve">Marley </v>
      </c>
      <c r="D871" s="1" t="str">
        <f>Table5[[#This Row],[Column5]]&amp;" "&amp;Table5[[#This Row],[Column7]]&amp;" "</f>
        <v xml:space="preserve">Mr. David </v>
      </c>
    </row>
    <row r="872" spans="1:5" x14ac:dyDescent="0.2">
      <c r="A872" s="1" t="s">
        <v>1501</v>
      </c>
      <c r="B872" s="1" t="s">
        <v>3186</v>
      </c>
      <c r="C872" s="1" t="str">
        <f>B872&amp;" "&amp;F872</f>
        <v xml:space="preserve">Grey </v>
      </c>
      <c r="D872" s="1" t="str">
        <f>Table5[[#This Row],[Column5]]&amp;" "&amp;Table5[[#This Row],[Column7]]&amp;" "</f>
        <v xml:space="preserve">Mr. Matthew </v>
      </c>
      <c r="E872" t="s">
        <v>4500</v>
      </c>
    </row>
    <row r="873" spans="1:5" x14ac:dyDescent="0.2">
      <c r="A873" s="1" t="s">
        <v>1500</v>
      </c>
      <c r="B873" s="1" t="s">
        <v>3187</v>
      </c>
      <c r="C873" s="1" t="str">
        <f>B873&amp;" "&amp;F873</f>
        <v xml:space="preserve">O'Rourke </v>
      </c>
      <c r="D873" s="1" t="str">
        <f>Table5[[#This Row],[Column5]]&amp;" "&amp;Table5[[#This Row],[Column7]]&amp;" "</f>
        <v xml:space="preserve">Mrs. Orla </v>
      </c>
    </row>
    <row r="874" spans="1:5" x14ac:dyDescent="0.2">
      <c r="A874" s="1" t="s">
        <v>1499</v>
      </c>
      <c r="B874" s="1" t="s">
        <v>3188</v>
      </c>
      <c r="C874" s="1" t="str">
        <f>B874&amp;" "&amp;F874</f>
        <v xml:space="preserve">Fatehali </v>
      </c>
      <c r="D874" s="1" t="str">
        <f>Table5[[#This Row],[Column5]]&amp;" "&amp;Table5[[#This Row],[Column7]]&amp;" "</f>
        <v xml:space="preserve">Ms. Shaista </v>
      </c>
      <c r="E874" t="s">
        <v>4486</v>
      </c>
    </row>
    <row r="875" spans="1:5" x14ac:dyDescent="0.2">
      <c r="A875" s="1" t="s">
        <v>1498</v>
      </c>
      <c r="B875" s="1" t="s">
        <v>3189</v>
      </c>
      <c r="C875" s="1" t="str">
        <f>B875&amp;" "&amp;F875</f>
        <v xml:space="preserve">Piza-Taylor </v>
      </c>
      <c r="D875" s="1" t="str">
        <f>Table5[[#This Row],[Column5]]&amp;" "&amp;Table5[[#This Row],[Column7]]&amp;" "</f>
        <v xml:space="preserve">Mrs. Emily </v>
      </c>
    </row>
    <row r="876" spans="1:5" x14ac:dyDescent="0.2">
      <c r="A876" s="1" t="s">
        <v>1497</v>
      </c>
      <c r="B876" s="1" t="s">
        <v>3190</v>
      </c>
      <c r="C876" s="1" t="str">
        <f>B876&amp;" "&amp;F876</f>
        <v xml:space="preserve">Cavanaugh </v>
      </c>
      <c r="D876" s="1" t="str">
        <f>Table5[[#This Row],[Column5]]&amp;" "&amp;Table5[[#This Row],[Column7]]&amp;" "</f>
        <v xml:space="preserve">Ms. Julie </v>
      </c>
      <c r="E876" t="s">
        <v>4378</v>
      </c>
    </row>
    <row r="877" spans="1:5" x14ac:dyDescent="0.2">
      <c r="A877" s="1" t="s">
        <v>1496</v>
      </c>
      <c r="B877" s="1" t="s">
        <v>3191</v>
      </c>
      <c r="C877" s="1" t="str">
        <f>B877&amp;" "&amp;F877</f>
        <v xml:space="preserve">Amako </v>
      </c>
      <c r="D877" s="1" t="str">
        <f>Table5[[#This Row],[Column5]]&amp;" "&amp;Table5[[#This Row],[Column7]]&amp;" "</f>
        <v xml:space="preserve">Ms. Megumi </v>
      </c>
    </row>
    <row r="878" spans="1:5" x14ac:dyDescent="0.2">
      <c r="A878" s="1" t="s">
        <v>1495</v>
      </c>
      <c r="B878" s="1" t="s">
        <v>3192</v>
      </c>
      <c r="C878" s="1" t="str">
        <f>B878&amp;" "&amp;F878</f>
        <v xml:space="preserve">Musa </v>
      </c>
      <c r="D878" s="1" t="str">
        <f>Table5[[#This Row],[Column5]]&amp;" "&amp;Table5[[#This Row],[Column7]]&amp;" "</f>
        <v xml:space="preserve">Ms. Skylar </v>
      </c>
    </row>
    <row r="879" spans="1:5" x14ac:dyDescent="0.2">
      <c r="A879" s="1" t="s">
        <v>1494</v>
      </c>
      <c r="B879" s="1" t="s">
        <v>3193</v>
      </c>
      <c r="C879" s="1" t="str">
        <f>B879&amp;" "&amp;F879</f>
        <v xml:space="preserve">Phillippi </v>
      </c>
      <c r="D879" s="1" t="str">
        <f>Table5[[#This Row],[Column5]]&amp;" "&amp;Table5[[#This Row],[Column7]]&amp;" "</f>
        <v xml:space="preserve">Mrs. Victoria </v>
      </c>
    </row>
    <row r="880" spans="1:5" x14ac:dyDescent="0.2">
      <c r="A880" s="1" t="s">
        <v>1493</v>
      </c>
      <c r="B880" s="1" t="s">
        <v>3194</v>
      </c>
      <c r="C880" s="1" t="str">
        <f>B880&amp;" "&amp;F880</f>
        <v xml:space="preserve">Hoskins </v>
      </c>
      <c r="D880" s="1" t="str">
        <f>Table5[[#This Row],[Column5]]&amp;" "&amp;Table5[[#This Row],[Column7]]&amp;" "</f>
        <v xml:space="preserve">Mrs. Amanda </v>
      </c>
      <c r="E880" t="s">
        <v>4412</v>
      </c>
    </row>
    <row r="881" spans="1:5" x14ac:dyDescent="0.2">
      <c r="A881" s="1" t="s">
        <v>1492</v>
      </c>
      <c r="B881" s="1" t="s">
        <v>4863</v>
      </c>
      <c r="C881" s="1" t="str">
        <f>B881&amp;" "&amp;F881</f>
        <v xml:space="preserve">Imbalzano </v>
      </c>
      <c r="D881" s="1" t="str">
        <f>Table5[[#This Row],[Column5]]&amp;" "&amp;Table5[[#This Row],[Column7]]&amp;" "</f>
        <v xml:space="preserve">  </v>
      </c>
      <c r="E881" t="s">
        <v>4865</v>
      </c>
    </row>
    <row r="882" spans="1:5" x14ac:dyDescent="0.2">
      <c r="A882" s="1" t="s">
        <v>1491</v>
      </c>
      <c r="B882" s="1" t="s">
        <v>3195</v>
      </c>
      <c r="C882" s="1" t="str">
        <f>B882&amp;" "&amp;F882</f>
        <v xml:space="preserve">Triedman </v>
      </c>
      <c r="D882" s="1" t="str">
        <f>Table5[[#This Row],[Column5]]&amp;" "&amp;Table5[[#This Row],[Column7]]&amp;" "</f>
        <v xml:space="preserve">Ms. Nellie </v>
      </c>
      <c r="E882" t="s">
        <v>4378</v>
      </c>
    </row>
    <row r="883" spans="1:5" x14ac:dyDescent="0.2">
      <c r="A883" s="1" t="s">
        <v>1490</v>
      </c>
      <c r="B883" s="1" t="s">
        <v>3196</v>
      </c>
      <c r="C883" s="1" t="str">
        <f>B883&amp;" "&amp;F883</f>
        <v xml:space="preserve">Lovuolo </v>
      </c>
      <c r="D883" s="1" t="str">
        <f>Table5[[#This Row],[Column5]]&amp;" "&amp;Table5[[#This Row],[Column7]]&amp;" "</f>
        <v xml:space="preserve">Ms. Tamara </v>
      </c>
    </row>
    <row r="884" spans="1:5" x14ac:dyDescent="0.2">
      <c r="A884" s="1" t="s">
        <v>1489</v>
      </c>
      <c r="B884" s="1" t="s">
        <v>3197</v>
      </c>
      <c r="C884" s="1" t="str">
        <f>B884&amp;" "&amp;F884</f>
        <v xml:space="preserve">Chung </v>
      </c>
      <c r="D884" s="1" t="str">
        <f>Table5[[#This Row],[Column5]]&amp;" "&amp;Table5[[#This Row],[Column7]]&amp;" "</f>
        <v xml:space="preserve">Ms. Joan </v>
      </c>
    </row>
    <row r="885" spans="1:5" x14ac:dyDescent="0.2">
      <c r="A885" s="1" t="s">
        <v>1488</v>
      </c>
      <c r="B885" s="1" t="s">
        <v>3198</v>
      </c>
      <c r="C885" s="1" t="str">
        <f>B885&amp;" "&amp;F885</f>
        <v xml:space="preserve">Newsom </v>
      </c>
      <c r="D885" s="1" t="str">
        <f>Table5[[#This Row],[Column5]]&amp;" "&amp;Table5[[#This Row],[Column7]]&amp;" "</f>
        <v xml:space="preserve">Ms. Aimee </v>
      </c>
      <c r="E885" t="s">
        <v>4395</v>
      </c>
    </row>
    <row r="886" spans="1:5" x14ac:dyDescent="0.2">
      <c r="A886" s="1" t="s">
        <v>1487</v>
      </c>
      <c r="B886" s="1" t="s">
        <v>3199</v>
      </c>
      <c r="C886" s="1" t="str">
        <f>B886&amp;" "&amp;F886</f>
        <v xml:space="preserve">Harrington </v>
      </c>
      <c r="D886" s="1" t="str">
        <f>Table5[[#This Row],[Column5]]&amp;" "&amp;Table5[[#This Row],[Column7]]&amp;" "</f>
        <v xml:space="preserve">Ms. Suzanne </v>
      </c>
    </row>
    <row r="887" spans="1:5" x14ac:dyDescent="0.2">
      <c r="A887" s="1" t="s">
        <v>1486</v>
      </c>
      <c r="B887" s="1" t="s">
        <v>3200</v>
      </c>
      <c r="C887" s="1" t="str">
        <f>B887&amp;" "&amp;F887</f>
        <v xml:space="preserve">Hoffman </v>
      </c>
      <c r="D887" s="1" t="str">
        <f>Table5[[#This Row],[Column5]]&amp;" "&amp;Table5[[#This Row],[Column7]]&amp;" "</f>
        <v xml:space="preserve">Ms. Kristin </v>
      </c>
      <c r="E887" t="s">
        <v>4378</v>
      </c>
    </row>
    <row r="888" spans="1:5" x14ac:dyDescent="0.2">
      <c r="A888" s="1" t="s">
        <v>1485</v>
      </c>
      <c r="B888" s="1" t="s">
        <v>4453</v>
      </c>
      <c r="C888" s="1" t="str">
        <f>B888&amp;" "&amp;F888</f>
        <v xml:space="preserve">Van </v>
      </c>
      <c r="D888" s="1" t="str">
        <f>Table5[[#This Row],[Column5]]&amp;" "&amp;Table5[[#This Row],[Column7]]&amp;" "</f>
        <v xml:space="preserve">  </v>
      </c>
      <c r="E888" t="s">
        <v>4871</v>
      </c>
    </row>
    <row r="889" spans="1:5" x14ac:dyDescent="0.2">
      <c r="A889" s="1" t="s">
        <v>1484</v>
      </c>
      <c r="B889" s="1" t="s">
        <v>3201</v>
      </c>
      <c r="C889" s="1" t="str">
        <f>B889&amp;" "&amp;F889</f>
        <v xml:space="preserve">Feehley </v>
      </c>
      <c r="D889" s="1" t="str">
        <f>Table5[[#This Row],[Column5]]&amp;" "&amp;Table5[[#This Row],[Column7]]&amp;" "</f>
        <v xml:space="preserve">Ms. Taylor </v>
      </c>
      <c r="E889" t="s">
        <v>4466</v>
      </c>
    </row>
    <row r="890" spans="1:5" x14ac:dyDescent="0.2">
      <c r="A890" s="1" t="s">
        <v>1483</v>
      </c>
      <c r="B890" s="1" t="s">
        <v>3202</v>
      </c>
      <c r="C890" s="1" t="str">
        <f>B890&amp;" "&amp;F890</f>
        <v xml:space="preserve">Ashworth </v>
      </c>
      <c r="D890" s="1" t="str">
        <f>Table5[[#This Row],[Column5]]&amp;" "&amp;Table5[[#This Row],[Column7]]&amp;" "</f>
        <v xml:space="preserve">Mrs. Kimberly </v>
      </c>
      <c r="E890" t="s">
        <v>4375</v>
      </c>
    </row>
    <row r="891" spans="1:5" x14ac:dyDescent="0.2">
      <c r="A891" s="1" t="s">
        <v>1482</v>
      </c>
      <c r="B891" s="1" t="s">
        <v>3203</v>
      </c>
      <c r="C891" s="1" t="str">
        <f>B891&amp;" "&amp;F891</f>
        <v xml:space="preserve">Hansen </v>
      </c>
      <c r="D891" s="1" t="str">
        <f>Table5[[#This Row],[Column5]]&amp;" "&amp;Table5[[#This Row],[Column7]]&amp;" "</f>
        <v xml:space="preserve">Mr. Joshua </v>
      </c>
      <c r="E891" t="s">
        <v>4542</v>
      </c>
    </row>
    <row r="892" spans="1:5" x14ac:dyDescent="0.2">
      <c r="A892" s="1" t="s">
        <v>1481</v>
      </c>
      <c r="B892" s="1" t="s">
        <v>3204</v>
      </c>
      <c r="C892" s="1" t="str">
        <f>B892&amp;" "&amp;F892</f>
        <v xml:space="preserve">Czyz </v>
      </c>
      <c r="D892" s="1" t="str">
        <f>Table5[[#This Row],[Column5]]&amp;" "&amp;Table5[[#This Row],[Column7]]&amp;" "</f>
        <v xml:space="preserve">Mr. Jeffrey </v>
      </c>
    </row>
    <row r="893" spans="1:5" x14ac:dyDescent="0.2">
      <c r="A893" s="1" t="s">
        <v>1480</v>
      </c>
      <c r="B893" s="1" t="s">
        <v>3205</v>
      </c>
      <c r="C893" s="1" t="str">
        <f>B893&amp;" "&amp;F893</f>
        <v xml:space="preserve">Bauder </v>
      </c>
      <c r="D893" s="1" t="str">
        <f>Table5[[#This Row],[Column5]]&amp;" "&amp;Table5[[#This Row],[Column7]]&amp;" "</f>
        <v xml:space="preserve">Mr. Andrew </v>
      </c>
      <c r="E893" t="s">
        <v>4500</v>
      </c>
    </row>
    <row r="894" spans="1:5" x14ac:dyDescent="0.2">
      <c r="A894" s="1" t="s">
        <v>1479</v>
      </c>
      <c r="B894" s="1" t="s">
        <v>3206</v>
      </c>
      <c r="C894" s="1" t="str">
        <f>B894&amp;" "&amp;F894</f>
        <v xml:space="preserve">Mendoza </v>
      </c>
      <c r="D894" s="1" t="str">
        <f>Table5[[#This Row],[Column5]]&amp;" "&amp;Table5[[#This Row],[Column7]]&amp;" "</f>
        <v xml:space="preserve">Mr. Francisco </v>
      </c>
      <c r="E894" t="s">
        <v>4395</v>
      </c>
    </row>
    <row r="895" spans="1:5" x14ac:dyDescent="0.2">
      <c r="A895" s="1" t="s">
        <v>1478</v>
      </c>
      <c r="B895" s="1" t="s">
        <v>3207</v>
      </c>
      <c r="C895" s="1" t="str">
        <f>B895&amp;" "&amp;F895</f>
        <v xml:space="preserve">Glass </v>
      </c>
      <c r="D895" s="1" t="str">
        <f>Table5[[#This Row],[Column5]]&amp;" "&amp;Table5[[#This Row],[Column7]]&amp;" "</f>
        <v xml:space="preserve">Mrs. Rhonda </v>
      </c>
    </row>
    <row r="896" spans="1:5" x14ac:dyDescent="0.2">
      <c r="A896" s="1" t="s">
        <v>1477</v>
      </c>
      <c r="B896" s="1" t="s">
        <v>3208</v>
      </c>
      <c r="C896" s="1" t="str">
        <f>B896&amp;" "&amp;F896</f>
        <v xml:space="preserve">Butcher </v>
      </c>
      <c r="D896" s="1" t="str">
        <f>Table5[[#This Row],[Column5]]&amp;" "&amp;Table5[[#This Row],[Column7]]&amp;" "</f>
        <v xml:space="preserve">Mr. John </v>
      </c>
    </row>
    <row r="897" spans="1:5" x14ac:dyDescent="0.2">
      <c r="A897" s="1" t="s">
        <v>1476</v>
      </c>
      <c r="B897" s="1" t="s">
        <v>3209</v>
      </c>
      <c r="C897" s="1" t="str">
        <f>B897&amp;" "&amp;F897</f>
        <v xml:space="preserve">Traiser </v>
      </c>
      <c r="D897" s="1" t="str">
        <f>Table5[[#This Row],[Column5]]&amp;" "&amp;Table5[[#This Row],[Column7]]&amp;" "</f>
        <v xml:space="preserve">Mr. Miles </v>
      </c>
      <c r="E897" t="s">
        <v>4395</v>
      </c>
    </row>
    <row r="898" spans="1:5" x14ac:dyDescent="0.2">
      <c r="A898" s="1" t="s">
        <v>1475</v>
      </c>
      <c r="B898" s="1" t="s">
        <v>3210</v>
      </c>
      <c r="C898" s="1" t="str">
        <f>B898&amp;" "&amp;F898</f>
        <v xml:space="preserve">Mudy-Mader </v>
      </c>
      <c r="D898" s="1" t="str">
        <f>Table5[[#This Row],[Column5]]&amp;" "&amp;Table5[[#This Row],[Column7]]&amp;" "</f>
        <v xml:space="preserve">Ms. Justyna </v>
      </c>
      <c r="E898" t="s">
        <v>4389</v>
      </c>
    </row>
    <row r="899" spans="1:5" x14ac:dyDescent="0.2">
      <c r="A899" s="1" t="s">
        <v>1474</v>
      </c>
      <c r="B899" s="1" t="s">
        <v>2876</v>
      </c>
      <c r="C899" s="1" t="str">
        <f>B899&amp;" "&amp;F899</f>
        <v xml:space="preserve">Rogers </v>
      </c>
      <c r="D899" s="1" t="str">
        <f>Table5[[#This Row],[Column5]]&amp;" "&amp;Table5[[#This Row],[Column7]]&amp;" "</f>
        <v xml:space="preserve">Ms. Lucille </v>
      </c>
    </row>
    <row r="900" spans="1:5" x14ac:dyDescent="0.2">
      <c r="A900" s="1" t="s">
        <v>1473</v>
      </c>
      <c r="B900" s="1" t="s">
        <v>3211</v>
      </c>
      <c r="C900" s="1" t="str">
        <f>B900&amp;" "&amp;F900</f>
        <v xml:space="preserve">Woo </v>
      </c>
      <c r="D900" s="1" t="str">
        <f>Table5[[#This Row],[Column5]]&amp;" "&amp;Table5[[#This Row],[Column7]]&amp;" "</f>
        <v xml:space="preserve">Ms. April </v>
      </c>
    </row>
    <row r="901" spans="1:5" x14ac:dyDescent="0.2">
      <c r="A901" s="1" t="s">
        <v>1472</v>
      </c>
      <c r="B901" s="1" t="s">
        <v>2582</v>
      </c>
      <c r="C901" s="1" t="str">
        <f>B901&amp;" "&amp;F901</f>
        <v xml:space="preserve">Walsh </v>
      </c>
      <c r="D901" s="1" t="str">
        <f>Table5[[#This Row],[Column5]]&amp;" "&amp;Table5[[#This Row],[Column7]]&amp;" "</f>
        <v xml:space="preserve">Mr. Robert </v>
      </c>
    </row>
    <row r="902" spans="1:5" x14ac:dyDescent="0.2">
      <c r="A902" s="1" t="s">
        <v>1471</v>
      </c>
      <c r="B902" s="1" t="s">
        <v>2599</v>
      </c>
      <c r="C902" s="1" t="str">
        <f>B902&amp;" "&amp;F902</f>
        <v xml:space="preserve">White </v>
      </c>
      <c r="D902" s="1" t="str">
        <f>Table5[[#This Row],[Column5]]&amp;" "&amp;Table5[[#This Row],[Column7]]&amp;" "</f>
        <v xml:space="preserve">Mrs. Alyssa </v>
      </c>
    </row>
    <row r="903" spans="1:5" x14ac:dyDescent="0.2">
      <c r="A903" s="1" t="s">
        <v>1470</v>
      </c>
      <c r="B903" s="1" t="s">
        <v>3212</v>
      </c>
      <c r="C903" s="1" t="str">
        <f>B903&amp;" "&amp;F903</f>
        <v xml:space="preserve">Sheppard </v>
      </c>
      <c r="D903" s="1" t="str">
        <f>Table5[[#This Row],[Column5]]&amp;" "&amp;Table5[[#This Row],[Column7]]&amp;" "</f>
        <v xml:space="preserve">Ms. Jessica </v>
      </c>
      <c r="E903" t="s">
        <v>4542</v>
      </c>
    </row>
    <row r="904" spans="1:5" x14ac:dyDescent="0.2">
      <c r="A904" s="1" t="s">
        <v>1469</v>
      </c>
      <c r="B904" s="1" t="s">
        <v>3213</v>
      </c>
      <c r="C904" s="1" t="str">
        <f>B904&amp;" "&amp;F904</f>
        <v xml:space="preserve">Doran </v>
      </c>
      <c r="D904" s="1" t="str">
        <f>Table5[[#This Row],[Column5]]&amp;" "&amp;Table5[[#This Row],[Column7]]&amp;" "</f>
        <v xml:space="preserve">Mr. Patrick </v>
      </c>
      <c r="E904" t="s">
        <v>4395</v>
      </c>
    </row>
    <row r="905" spans="1:5" x14ac:dyDescent="0.2">
      <c r="A905" s="1" t="s">
        <v>1468</v>
      </c>
      <c r="B905" s="1" t="s">
        <v>3214</v>
      </c>
      <c r="C905" s="1" t="str">
        <f>B905&amp;" "&amp;F905</f>
        <v xml:space="preserve">Labrosse </v>
      </c>
      <c r="D905" s="1" t="str">
        <f>Table5[[#This Row],[Column5]]&amp;" "&amp;Table5[[#This Row],[Column7]]&amp;" "</f>
        <v xml:space="preserve">Ms. Emilie </v>
      </c>
    </row>
    <row r="906" spans="1:5" x14ac:dyDescent="0.2">
      <c r="A906" s="1" t="s">
        <v>1467</v>
      </c>
      <c r="B906" s="1" t="s">
        <v>3215</v>
      </c>
      <c r="C906" s="1" t="str">
        <f>B906&amp;" "&amp;F906</f>
        <v xml:space="preserve">Thomas </v>
      </c>
      <c r="D906" s="1" t="str">
        <f>Table5[[#This Row],[Column5]]&amp;" "&amp;Table5[[#This Row],[Column7]]&amp;" "</f>
        <v xml:space="preserve">Ms. Caitlin </v>
      </c>
      <c r="E906" t="s">
        <v>4362</v>
      </c>
    </row>
    <row r="907" spans="1:5" x14ac:dyDescent="0.2">
      <c r="A907" s="1" t="s">
        <v>1466</v>
      </c>
      <c r="B907" s="1" t="s">
        <v>3216</v>
      </c>
      <c r="C907" s="1" t="str">
        <f>B907&amp;" "&amp;F907</f>
        <v xml:space="preserve">Lesniak </v>
      </c>
      <c r="D907" s="1" t="str">
        <f>Table5[[#This Row],[Column5]]&amp;" "&amp;Table5[[#This Row],[Column7]]&amp;" "</f>
        <v xml:space="preserve">Mr. Joseph </v>
      </c>
      <c r="E907" t="s">
        <v>4410</v>
      </c>
    </row>
    <row r="908" spans="1:5" x14ac:dyDescent="0.2">
      <c r="A908" s="1" t="s">
        <v>1465</v>
      </c>
      <c r="B908" s="1" t="s">
        <v>3217</v>
      </c>
      <c r="C908" s="1" t="str">
        <f>B908&amp;" "&amp;F908</f>
        <v xml:space="preserve">Prowse </v>
      </c>
      <c r="D908" s="1" t="str">
        <f>Table5[[#This Row],[Column5]]&amp;" "&amp;Table5[[#This Row],[Column7]]&amp;" "</f>
        <v xml:space="preserve">Ms. Wendy </v>
      </c>
    </row>
    <row r="909" spans="1:5" x14ac:dyDescent="0.2">
      <c r="A909" s="1" t="s">
        <v>1464</v>
      </c>
      <c r="B909" s="1" t="s">
        <v>3218</v>
      </c>
      <c r="C909" s="1" t="str">
        <f>B909&amp;" "&amp;F909</f>
        <v xml:space="preserve">Seigel </v>
      </c>
      <c r="D909" s="1" t="str">
        <f>Table5[[#This Row],[Column5]]&amp;" "&amp;Table5[[#This Row],[Column7]]&amp;" "</f>
        <v xml:space="preserve">Mrs. Leah </v>
      </c>
      <c r="E909" t="s">
        <v>4401</v>
      </c>
    </row>
    <row r="910" spans="1:5" x14ac:dyDescent="0.2">
      <c r="A910" s="1" t="s">
        <v>1463</v>
      </c>
      <c r="B910" s="1" t="s">
        <v>3219</v>
      </c>
      <c r="C910" s="1" t="str">
        <f>B910&amp;" "&amp;F910</f>
        <v xml:space="preserve">Blas </v>
      </c>
      <c r="D910" s="1" t="str">
        <f>Table5[[#This Row],[Column5]]&amp;" "&amp;Table5[[#This Row],[Column7]]&amp;" "</f>
        <v xml:space="preserve">Mr. Wayne </v>
      </c>
      <c r="E910" t="s">
        <v>4401</v>
      </c>
    </row>
    <row r="911" spans="1:5" x14ac:dyDescent="0.2">
      <c r="A911" s="1" t="s">
        <v>1462</v>
      </c>
      <c r="B911" s="1" t="s">
        <v>3220</v>
      </c>
      <c r="C911" s="1" t="str">
        <f>B911&amp;" "&amp;F911</f>
        <v xml:space="preserve">Simpson </v>
      </c>
      <c r="D911" s="1" t="str">
        <f>Table5[[#This Row],[Column5]]&amp;" "&amp;Table5[[#This Row],[Column7]]&amp;" "</f>
        <v xml:space="preserve">Mr. Jason </v>
      </c>
      <c r="E911" t="s">
        <v>4375</v>
      </c>
    </row>
    <row r="912" spans="1:5" x14ac:dyDescent="0.2">
      <c r="A912" s="1" t="s">
        <v>1461</v>
      </c>
      <c r="B912" s="1" t="s">
        <v>3221</v>
      </c>
      <c r="C912" s="1" t="str">
        <f>B912&amp;" "&amp;F912</f>
        <v xml:space="preserve">Gierman </v>
      </c>
      <c r="D912" s="1" t="str">
        <f>Table5[[#This Row],[Column5]]&amp;" "&amp;Table5[[#This Row],[Column7]]&amp;" "</f>
        <v xml:space="preserve">Mr. Floris </v>
      </c>
    </row>
    <row r="913" spans="1:5" x14ac:dyDescent="0.2">
      <c r="A913" s="1" t="s">
        <v>1460</v>
      </c>
      <c r="B913" s="1" t="s">
        <v>3222</v>
      </c>
      <c r="C913" s="1" t="str">
        <f>B913&amp;" "&amp;F913</f>
        <v xml:space="preserve">Jeuland </v>
      </c>
      <c r="D913" s="1" t="str">
        <f>Table5[[#This Row],[Column5]]&amp;" "&amp;Table5[[#This Row],[Column7]]&amp;" "</f>
        <v xml:space="preserve">Mr. Marc </v>
      </c>
    </row>
    <row r="914" spans="1:5" x14ac:dyDescent="0.2">
      <c r="A914" s="1" t="s">
        <v>1459</v>
      </c>
      <c r="B914" s="1" t="s">
        <v>3223</v>
      </c>
      <c r="C914" s="1" t="str">
        <f>B914&amp;" "&amp;F914</f>
        <v xml:space="preserve">Chorney </v>
      </c>
      <c r="D914" s="1" t="str">
        <f>Table5[[#This Row],[Column5]]&amp;" "&amp;Table5[[#This Row],[Column7]]&amp;" "</f>
        <v xml:space="preserve">Mr. Christopher </v>
      </c>
    </row>
    <row r="915" spans="1:5" x14ac:dyDescent="0.2">
      <c r="A915" s="1" t="s">
        <v>1458</v>
      </c>
      <c r="B915" s="1" t="s">
        <v>3224</v>
      </c>
      <c r="C915" s="1" t="str">
        <f>B915&amp;" "&amp;F915</f>
        <v xml:space="preserve">Rook </v>
      </c>
      <c r="D915" s="1" t="str">
        <f>Table5[[#This Row],[Column5]]&amp;" "&amp;Table5[[#This Row],[Column7]]&amp;" "</f>
        <v xml:space="preserve">Mr. Kevin </v>
      </c>
    </row>
    <row r="916" spans="1:5" x14ac:dyDescent="0.2">
      <c r="A916" s="1" t="s">
        <v>1457</v>
      </c>
      <c r="B916" s="1" t="s">
        <v>2515</v>
      </c>
      <c r="C916" s="1" t="str">
        <f>B916&amp;" "&amp;F916</f>
        <v xml:space="preserve">Wright </v>
      </c>
      <c r="D916" s="1" t="str">
        <f>Table5[[#This Row],[Column5]]&amp;" "&amp;Table5[[#This Row],[Column7]]&amp;" "</f>
        <v xml:space="preserve">Mr. Aharon </v>
      </c>
      <c r="E916" t="s">
        <v>4458</v>
      </c>
    </row>
    <row r="917" spans="1:5" x14ac:dyDescent="0.2">
      <c r="A917" s="1" t="s">
        <v>1456</v>
      </c>
      <c r="B917" s="1" t="s">
        <v>3225</v>
      </c>
      <c r="C917" s="1" t="str">
        <f>B917&amp;" "&amp;F917</f>
        <v xml:space="preserve">Chin </v>
      </c>
      <c r="D917" s="1" t="str">
        <f>Table5[[#This Row],[Column5]]&amp;" "&amp;Table5[[#This Row],[Column7]]&amp;" "</f>
        <v xml:space="preserve">Mr. Lawrence </v>
      </c>
      <c r="E917" t="s">
        <v>4398</v>
      </c>
    </row>
    <row r="918" spans="1:5" x14ac:dyDescent="0.2">
      <c r="A918" s="1" t="s">
        <v>1455</v>
      </c>
      <c r="B918" s="1" t="s">
        <v>2599</v>
      </c>
      <c r="C918" s="1" t="str">
        <f>B918&amp;" "&amp;F918</f>
        <v xml:space="preserve">White </v>
      </c>
      <c r="D918" s="1" t="str">
        <f>Table5[[#This Row],[Column5]]&amp;" "&amp;Table5[[#This Row],[Column7]]&amp;" "</f>
        <v xml:space="preserve">Mr. Malcolm </v>
      </c>
    </row>
    <row r="919" spans="1:5" x14ac:dyDescent="0.2">
      <c r="A919" s="1" t="s">
        <v>1454</v>
      </c>
      <c r="B919" s="1" t="s">
        <v>3226</v>
      </c>
      <c r="C919" s="1" t="str">
        <f>B919&amp;" "&amp;F919</f>
        <v xml:space="preserve">Savage </v>
      </c>
      <c r="D919" s="1" t="str">
        <f>Table5[[#This Row],[Column5]]&amp;" "&amp;Table5[[#This Row],[Column7]]&amp;" "</f>
        <v xml:space="preserve">Ms. Anna </v>
      </c>
      <c r="E919" t="s">
        <v>4542</v>
      </c>
    </row>
    <row r="920" spans="1:5" x14ac:dyDescent="0.2">
      <c r="A920" s="1" t="s">
        <v>1453</v>
      </c>
      <c r="B920" s="1" t="s">
        <v>3227</v>
      </c>
      <c r="C920" s="1" t="str">
        <f>B920&amp;" "&amp;F920</f>
        <v xml:space="preserve">Hitchings </v>
      </c>
      <c r="D920" s="1" t="str">
        <f>Table5[[#This Row],[Column5]]&amp;" "&amp;Table5[[#This Row],[Column7]]&amp;" "</f>
        <v xml:space="preserve">Ms. Jenny </v>
      </c>
    </row>
    <row r="921" spans="1:5" x14ac:dyDescent="0.2">
      <c r="A921" s="1" t="s">
        <v>1452</v>
      </c>
      <c r="B921" s="1" t="s">
        <v>3228</v>
      </c>
      <c r="C921" s="1" t="str">
        <f>B921&amp;" "&amp;F921</f>
        <v xml:space="preserve">Truitt </v>
      </c>
      <c r="D921" s="1" t="str">
        <f>Table5[[#This Row],[Column5]]&amp;" "&amp;Table5[[#This Row],[Column7]]&amp;" "</f>
        <v xml:space="preserve">Ms. Melissa </v>
      </c>
      <c r="E921" t="s">
        <v>4412</v>
      </c>
    </row>
    <row r="922" spans="1:5" x14ac:dyDescent="0.2">
      <c r="A922" s="1" t="s">
        <v>1451</v>
      </c>
      <c r="B922" s="1" t="s">
        <v>3229</v>
      </c>
      <c r="C922" s="1" t="str">
        <f>B922&amp;" "&amp;F922</f>
        <v xml:space="preserve">Chang </v>
      </c>
      <c r="D922" s="1" t="str">
        <f>Table5[[#This Row],[Column5]]&amp;" "&amp;Table5[[#This Row],[Column7]]&amp;" "</f>
        <v xml:space="preserve">Ms. Chia </v>
      </c>
      <c r="E922" t="s">
        <v>4395</v>
      </c>
    </row>
    <row r="923" spans="1:5" x14ac:dyDescent="0.2">
      <c r="A923" s="1" t="s">
        <v>1450</v>
      </c>
      <c r="B923" s="1" t="s">
        <v>3230</v>
      </c>
      <c r="C923" s="1" t="str">
        <f>B923&amp;" "&amp;F923</f>
        <v xml:space="preserve">Frey </v>
      </c>
      <c r="D923" s="1" t="str">
        <f>Table5[[#This Row],[Column5]]&amp;" "&amp;Table5[[#This Row],[Column7]]&amp;" "</f>
        <v xml:space="preserve">Ms. Laura </v>
      </c>
      <c r="E923" t="s">
        <v>4437</v>
      </c>
    </row>
    <row r="924" spans="1:5" x14ac:dyDescent="0.2">
      <c r="A924" s="1" t="s">
        <v>1449</v>
      </c>
      <c r="B924" s="1" t="s">
        <v>3231</v>
      </c>
      <c r="C924" s="1" t="str">
        <f>B924&amp;" "&amp;F924</f>
        <v xml:space="preserve">Krishna </v>
      </c>
      <c r="D924" s="1" t="str">
        <f>Table5[[#This Row],[Column5]]&amp;" "&amp;Table5[[#This Row],[Column7]]&amp;" "</f>
        <v xml:space="preserve">Ms. Aditi </v>
      </c>
    </row>
    <row r="925" spans="1:5" x14ac:dyDescent="0.2">
      <c r="A925" s="1" t="s">
        <v>1448</v>
      </c>
      <c r="B925" s="1" t="s">
        <v>3232</v>
      </c>
      <c r="C925" s="1" t="str">
        <f>B925&amp;" "&amp;F925</f>
        <v xml:space="preserve">Maher </v>
      </c>
      <c r="D925" s="1" t="str">
        <f>Table5[[#This Row],[Column5]]&amp;" "&amp;Table5[[#This Row],[Column7]]&amp;" "</f>
        <v xml:space="preserve">Ms. Leah </v>
      </c>
      <c r="E925" t="s">
        <v>4378</v>
      </c>
    </row>
    <row r="926" spans="1:5" x14ac:dyDescent="0.2">
      <c r="A926" s="1" t="s">
        <v>1447</v>
      </c>
      <c r="B926" s="1" t="s">
        <v>3233</v>
      </c>
      <c r="C926" s="1" t="str">
        <f>B926&amp;" "&amp;F926</f>
        <v xml:space="preserve">Boivin </v>
      </c>
      <c r="D926" s="1" t="str">
        <f>Table5[[#This Row],[Column5]]&amp;" "&amp;Table5[[#This Row],[Column7]]&amp;" "</f>
        <v xml:space="preserve">Ms. Marianne </v>
      </c>
    </row>
    <row r="927" spans="1:5" x14ac:dyDescent="0.2">
      <c r="A927" s="1" t="s">
        <v>1446</v>
      </c>
      <c r="B927" s="1" t="s">
        <v>3234</v>
      </c>
      <c r="C927" s="1" t="str">
        <f>B927&amp;" "&amp;F927</f>
        <v xml:space="preserve">McAlister </v>
      </c>
      <c r="D927" s="1" t="str">
        <f>Table5[[#This Row],[Column5]]&amp;" "&amp;Table5[[#This Row],[Column7]]&amp;" "</f>
        <v xml:space="preserve">Ms. Carla </v>
      </c>
    </row>
    <row r="928" spans="1:5" x14ac:dyDescent="0.2">
      <c r="A928" s="1" t="s">
        <v>1445</v>
      </c>
      <c r="B928" s="1" t="s">
        <v>3235</v>
      </c>
      <c r="C928" s="1" t="str">
        <f>B928&amp;" "&amp;F928</f>
        <v xml:space="preserve">Akhmedova </v>
      </c>
      <c r="D928" s="1" t="str">
        <f>Table5[[#This Row],[Column5]]&amp;" "&amp;Table5[[#This Row],[Column7]]&amp;" "</f>
        <v xml:space="preserve">Ms. Oksana </v>
      </c>
    </row>
    <row r="929" spans="1:5" x14ac:dyDescent="0.2">
      <c r="A929" s="1" t="s">
        <v>1444</v>
      </c>
      <c r="B929" s="1" t="s">
        <v>3236</v>
      </c>
      <c r="C929" s="1" t="str">
        <f>B929&amp;" "&amp;F929</f>
        <v xml:space="preserve">Tucker </v>
      </c>
      <c r="D929" s="1" t="str">
        <f>Table5[[#This Row],[Column5]]&amp;" "&amp;Table5[[#This Row],[Column7]]&amp;" "</f>
        <v xml:space="preserve">Ms. Rebecca </v>
      </c>
      <c r="E929" t="s">
        <v>4362</v>
      </c>
    </row>
    <row r="930" spans="1:5" x14ac:dyDescent="0.2">
      <c r="A930" s="1" t="s">
        <v>1443</v>
      </c>
      <c r="B930" s="1" t="s">
        <v>3237</v>
      </c>
      <c r="C930" s="1" t="str">
        <f>B930&amp;" "&amp;F930</f>
        <v xml:space="preserve">Gramelspacher </v>
      </c>
      <c r="D930" s="1" t="str">
        <f>Table5[[#This Row],[Column5]]&amp;" "&amp;Table5[[#This Row],[Column7]]&amp;" "</f>
        <v xml:space="preserve">Ms. Maria </v>
      </c>
      <c r="E930" t="s">
        <v>4378</v>
      </c>
    </row>
    <row r="931" spans="1:5" x14ac:dyDescent="0.2">
      <c r="A931" s="1" t="s">
        <v>1442</v>
      </c>
      <c r="B931" s="1" t="s">
        <v>3238</v>
      </c>
      <c r="C931" s="1" t="str">
        <f>B931&amp;" "&amp;F931</f>
        <v xml:space="preserve">Goldsmith </v>
      </c>
      <c r="D931" s="1" t="str">
        <f>Table5[[#This Row],[Column5]]&amp;" "&amp;Table5[[#This Row],[Column7]]&amp;" "</f>
        <v xml:space="preserve">Mrs. Lisa </v>
      </c>
      <c r="E931" t="s">
        <v>4403</v>
      </c>
    </row>
    <row r="932" spans="1:5" x14ac:dyDescent="0.2">
      <c r="A932" s="1" t="s">
        <v>1441</v>
      </c>
      <c r="B932" s="1" t="s">
        <v>3239</v>
      </c>
      <c r="C932" s="1" t="str">
        <f>B932&amp;" "&amp;F932</f>
        <v xml:space="preserve">Tranter </v>
      </c>
      <c r="D932" s="1" t="str">
        <f>Table5[[#This Row],[Column5]]&amp;" "&amp;Table5[[#This Row],[Column7]]&amp;" "</f>
        <v xml:space="preserve">Mr. Steve </v>
      </c>
      <c r="E932" t="s">
        <v>4806</v>
      </c>
    </row>
    <row r="933" spans="1:5" x14ac:dyDescent="0.2">
      <c r="A933" s="1" t="s">
        <v>1440</v>
      </c>
      <c r="B933" s="1" t="s">
        <v>3240</v>
      </c>
      <c r="C933" s="1" t="str">
        <f>B933&amp;" "&amp;F933</f>
        <v xml:space="preserve">Tu </v>
      </c>
      <c r="D933" s="1" t="str">
        <f>Table5[[#This Row],[Column5]]&amp;" "&amp;Table5[[#This Row],[Column7]]&amp;" "</f>
        <v xml:space="preserve">Mrs. Tiffany </v>
      </c>
    </row>
    <row r="934" spans="1:5" x14ac:dyDescent="0.2">
      <c r="A934" s="1" t="s">
        <v>1439</v>
      </c>
      <c r="B934" s="1" t="s">
        <v>3241</v>
      </c>
      <c r="C934" s="1" t="str">
        <f>B934&amp;" "&amp;F934</f>
        <v xml:space="preserve">Kaczka </v>
      </c>
      <c r="D934" s="1" t="str">
        <f>Table5[[#This Row],[Column5]]&amp;" "&amp;Table5[[#This Row],[Column7]]&amp;" "</f>
        <v xml:space="preserve">Mr. Greg </v>
      </c>
    </row>
    <row r="935" spans="1:5" x14ac:dyDescent="0.2">
      <c r="A935" s="1" t="s">
        <v>1438</v>
      </c>
      <c r="B935" s="1" t="s">
        <v>3242</v>
      </c>
      <c r="C935" s="1" t="str">
        <f>B935&amp;" "&amp;F935</f>
        <v xml:space="preserve">Hunter </v>
      </c>
      <c r="D935" s="1" t="str">
        <f>Table5[[#This Row],[Column5]]&amp;" "&amp;Table5[[#This Row],[Column7]]&amp;" "</f>
        <v xml:space="preserve">Mr. Dale </v>
      </c>
    </row>
    <row r="936" spans="1:5" x14ac:dyDescent="0.2">
      <c r="A936" s="1" t="s">
        <v>1437</v>
      </c>
      <c r="B936" s="1" t="s">
        <v>2398</v>
      </c>
      <c r="C936" s="1" t="str">
        <f>B936&amp;" "&amp;F936</f>
        <v xml:space="preserve">Moran </v>
      </c>
      <c r="D936" s="1" t="str">
        <f>Table5[[#This Row],[Column5]]&amp;" "&amp;Table5[[#This Row],[Column7]]&amp;" "</f>
        <v xml:space="preserve">Ms. Brittany </v>
      </c>
      <c r="E936" t="s">
        <v>4378</v>
      </c>
    </row>
    <row r="937" spans="1:5" x14ac:dyDescent="0.2">
      <c r="A937" s="1" t="s">
        <v>1436</v>
      </c>
      <c r="B937" s="1" t="s">
        <v>3243</v>
      </c>
      <c r="C937" s="1" t="str">
        <f>B937&amp;" "&amp;F937</f>
        <v xml:space="preserve">Ashby </v>
      </c>
      <c r="D937" s="1" t="str">
        <f>Table5[[#This Row],[Column5]]&amp;" "&amp;Table5[[#This Row],[Column7]]&amp;" "</f>
        <v xml:space="preserve">Mr. Robert </v>
      </c>
      <c r="E937" t="s">
        <v>4486</v>
      </c>
    </row>
    <row r="938" spans="1:5" x14ac:dyDescent="0.2">
      <c r="A938" s="1" t="s">
        <v>1435</v>
      </c>
      <c r="B938" s="1" t="s">
        <v>3244</v>
      </c>
      <c r="C938" s="1" t="str">
        <f>B938&amp;" "&amp;F938</f>
        <v xml:space="preserve">Ausen </v>
      </c>
      <c r="D938" s="1" t="str">
        <f>Table5[[#This Row],[Column5]]&amp;" "&amp;Table5[[#This Row],[Column7]]&amp;" "</f>
        <v xml:space="preserve">Mr. Cameron </v>
      </c>
    </row>
    <row r="939" spans="1:5" x14ac:dyDescent="0.2">
      <c r="A939" s="1" t="s">
        <v>1434</v>
      </c>
      <c r="B939" s="1" t="s">
        <v>3226</v>
      </c>
      <c r="C939" s="1" t="str">
        <f>B939&amp;" "&amp;F939</f>
        <v xml:space="preserve">Savage </v>
      </c>
      <c r="D939" s="1" t="str">
        <f>Table5[[#This Row],[Column5]]&amp;" "&amp;Table5[[#This Row],[Column7]]&amp;" "</f>
        <v xml:space="preserve">Mrs. Ulrike </v>
      </c>
    </row>
    <row r="940" spans="1:5" x14ac:dyDescent="0.2">
      <c r="A940" s="1" t="s">
        <v>1433</v>
      </c>
      <c r="B940" s="1" t="s">
        <v>3245</v>
      </c>
      <c r="C940" s="1" t="str">
        <f>B940&amp;" "&amp;F940</f>
        <v xml:space="preserve">O'Leary </v>
      </c>
      <c r="D940" s="1" t="str">
        <f>Table5[[#This Row],[Column5]]&amp;" "&amp;Table5[[#This Row],[Column7]]&amp;" "</f>
        <v xml:space="preserve">Ms. Katlyn </v>
      </c>
      <c r="E940" t="s">
        <v>4378</v>
      </c>
    </row>
    <row r="941" spans="1:5" x14ac:dyDescent="0.2">
      <c r="A941" s="1" t="s">
        <v>1432</v>
      </c>
      <c r="B941" s="1" t="s">
        <v>3246</v>
      </c>
      <c r="C941" s="1" t="str">
        <f>B941&amp;" "&amp;F941</f>
        <v xml:space="preserve">Scoville </v>
      </c>
      <c r="D941" s="1" t="str">
        <f>Table5[[#This Row],[Column5]]&amp;" "&amp;Table5[[#This Row],[Column7]]&amp;" "</f>
        <v xml:space="preserve">Mr. Morgan </v>
      </c>
      <c r="E941" t="s">
        <v>4362</v>
      </c>
    </row>
    <row r="942" spans="1:5" x14ac:dyDescent="0.2">
      <c r="A942" s="1" t="s">
        <v>1431</v>
      </c>
      <c r="B942" s="1" t="s">
        <v>3247</v>
      </c>
      <c r="C942" s="1" t="str">
        <f>B942&amp;" "&amp;F942</f>
        <v xml:space="preserve">Kaus </v>
      </c>
      <c r="D942" s="1" t="str">
        <f>Table5[[#This Row],[Column5]]&amp;" "&amp;Table5[[#This Row],[Column7]]&amp;" "</f>
        <v xml:space="preserve">Mr. Peter </v>
      </c>
    </row>
    <row r="943" spans="1:5" x14ac:dyDescent="0.2">
      <c r="A943" s="1" t="s">
        <v>1430</v>
      </c>
      <c r="B943" s="1" t="s">
        <v>3248</v>
      </c>
      <c r="C943" s="1" t="str">
        <f>B943&amp;" "&amp;F943</f>
        <v xml:space="preserve">Rainey </v>
      </c>
      <c r="D943" s="1" t="str">
        <f>Table5[[#This Row],[Column5]]&amp;" "&amp;Table5[[#This Row],[Column7]]&amp;" "</f>
        <v xml:space="preserve">Ms. Chandler </v>
      </c>
    </row>
    <row r="944" spans="1:5" x14ac:dyDescent="0.2">
      <c r="A944" s="1" t="s">
        <v>1429</v>
      </c>
      <c r="B944" s="1" t="s">
        <v>3249</v>
      </c>
      <c r="C944" s="1" t="str">
        <f>B944&amp;" "&amp;F944</f>
        <v xml:space="preserve">Rasch </v>
      </c>
      <c r="D944" s="1" t="str">
        <f>Table5[[#This Row],[Column5]]&amp;" "&amp;Table5[[#This Row],[Column7]]&amp;" "</f>
        <v xml:space="preserve">Ms. Silvana </v>
      </c>
      <c r="E944" t="s">
        <v>4375</v>
      </c>
    </row>
    <row r="945" spans="1:5" x14ac:dyDescent="0.2">
      <c r="A945" s="1" t="s">
        <v>1428</v>
      </c>
      <c r="B945" s="1" t="s">
        <v>3250</v>
      </c>
      <c r="C945" s="1" t="str">
        <f>B945&amp;" "&amp;F945</f>
        <v xml:space="preserve">Plunkett </v>
      </c>
      <c r="D945" s="1" t="str">
        <f>Table5[[#This Row],[Column5]]&amp;" "&amp;Table5[[#This Row],[Column7]]&amp;" "</f>
        <v xml:space="preserve">Ms. Natty </v>
      </c>
    </row>
    <row r="946" spans="1:5" x14ac:dyDescent="0.2">
      <c r="A946" s="1" t="s">
        <v>1427</v>
      </c>
      <c r="B946" s="1" t="s">
        <v>2755</v>
      </c>
      <c r="C946" s="1" t="str">
        <f>B946&amp;" "&amp;F946</f>
        <v xml:space="preserve">Murphy </v>
      </c>
      <c r="D946" s="1" t="str">
        <f>Table5[[#This Row],[Column5]]&amp;" "&amp;Table5[[#This Row],[Column7]]&amp;" "</f>
        <v xml:space="preserve">Mr. Nicholas </v>
      </c>
      <c r="E946" t="s">
        <v>4509</v>
      </c>
    </row>
    <row r="947" spans="1:5" x14ac:dyDescent="0.2">
      <c r="A947" s="1" t="s">
        <v>1426</v>
      </c>
      <c r="B947" s="1" t="s">
        <v>3251</v>
      </c>
      <c r="C947" s="1" t="str">
        <f>B947&amp;" "&amp;F947</f>
        <v xml:space="preserve">Gusmer </v>
      </c>
      <c r="D947" s="1" t="str">
        <f>Table5[[#This Row],[Column5]]&amp;" "&amp;Table5[[#This Row],[Column7]]&amp;" "</f>
        <v xml:space="preserve">Ms. Rebecca </v>
      </c>
    </row>
    <row r="948" spans="1:5" x14ac:dyDescent="0.2">
      <c r="A948" s="1" t="s">
        <v>1425</v>
      </c>
      <c r="B948" s="1" t="s">
        <v>3252</v>
      </c>
      <c r="C948" s="1" t="str">
        <f>B948&amp;" "&amp;F948</f>
        <v xml:space="preserve">Loftus </v>
      </c>
      <c r="D948" s="1" t="str">
        <f>Table5[[#This Row],[Column5]]&amp;" "&amp;Table5[[#This Row],[Column7]]&amp;" "</f>
        <v xml:space="preserve">Mr. John </v>
      </c>
    </row>
    <row r="949" spans="1:5" x14ac:dyDescent="0.2">
      <c r="A949" s="1" t="s">
        <v>1424</v>
      </c>
      <c r="B949" s="1" t="s">
        <v>2950</v>
      </c>
      <c r="C949" s="1" t="str">
        <f>B949&amp;" "&amp;F949</f>
        <v xml:space="preserve">Scott </v>
      </c>
      <c r="D949" s="1" t="str">
        <f>Table5[[#This Row],[Column5]]&amp;" "&amp;Table5[[#This Row],[Column7]]&amp;" "</f>
        <v xml:space="preserve">Mr. Antony </v>
      </c>
      <c r="E949" t="s">
        <v>4731</v>
      </c>
    </row>
    <row r="950" spans="1:5" x14ac:dyDescent="0.2">
      <c r="A950" s="1" t="s">
        <v>1423</v>
      </c>
      <c r="B950" s="1" t="s">
        <v>3253</v>
      </c>
      <c r="C950" s="1" t="str">
        <f>B950&amp;" "&amp;F950</f>
        <v xml:space="preserve">Alvarez </v>
      </c>
      <c r="D950" s="1" t="str">
        <f>Table5[[#This Row],[Column5]]&amp;" "&amp;Table5[[#This Row],[Column7]]&amp;" "</f>
        <v xml:space="preserve">Mr. Eric </v>
      </c>
    </row>
    <row r="951" spans="1:5" x14ac:dyDescent="0.2">
      <c r="A951" s="1" t="s">
        <v>1422</v>
      </c>
      <c r="B951" s="1" t="s">
        <v>3254</v>
      </c>
      <c r="C951" s="1" t="str">
        <f>B951&amp;" "&amp;F951</f>
        <v xml:space="preserve">Petersson </v>
      </c>
      <c r="D951" s="1" t="str">
        <f>Table5[[#This Row],[Column5]]&amp;" "&amp;Table5[[#This Row],[Column7]]&amp;" "</f>
        <v xml:space="preserve">Mr. Erik </v>
      </c>
    </row>
    <row r="952" spans="1:5" x14ac:dyDescent="0.2">
      <c r="A952" s="1" t="s">
        <v>1421</v>
      </c>
      <c r="B952" s="1" t="s">
        <v>3255</v>
      </c>
      <c r="C952" s="1" t="str">
        <f>B952&amp;" "&amp;F952</f>
        <v xml:space="preserve">Liaw </v>
      </c>
      <c r="D952" s="1" t="str">
        <f>Table5[[#This Row],[Column5]]&amp;" "&amp;Table5[[#This Row],[Column7]]&amp;" "</f>
        <v xml:space="preserve">Mr. Matthew </v>
      </c>
      <c r="E952" t="s">
        <v>4509</v>
      </c>
    </row>
    <row r="953" spans="1:5" x14ac:dyDescent="0.2">
      <c r="A953" s="1" t="s">
        <v>1420</v>
      </c>
      <c r="B953" s="1" t="s">
        <v>3256</v>
      </c>
      <c r="C953" s="1" t="str">
        <f>B953&amp;" "&amp;F953</f>
        <v xml:space="preserve">Tripaldi </v>
      </c>
      <c r="D953" s="1" t="str">
        <f>Table5[[#This Row],[Column5]]&amp;" "&amp;Table5[[#This Row],[Column7]]&amp;" "</f>
        <v xml:space="preserve">Ms. Cassandra </v>
      </c>
    </row>
    <row r="954" spans="1:5" x14ac:dyDescent="0.2">
      <c r="A954" s="1" t="s">
        <v>1419</v>
      </c>
      <c r="B954" s="1" t="s">
        <v>2709</v>
      </c>
      <c r="C954" s="1" t="str">
        <f>B954&amp;" "&amp;F954</f>
        <v xml:space="preserve">Kelley </v>
      </c>
      <c r="D954" s="1" t="str">
        <f>Table5[[#This Row],[Column5]]&amp;" "&amp;Table5[[#This Row],[Column7]]&amp;" "</f>
        <v xml:space="preserve">Ms. Rosemary </v>
      </c>
      <c r="E954" t="s">
        <v>4385</v>
      </c>
    </row>
    <row r="955" spans="1:5" x14ac:dyDescent="0.2">
      <c r="A955" s="1" t="s">
        <v>1418</v>
      </c>
      <c r="B955" s="1" t="s">
        <v>3257</v>
      </c>
      <c r="C955" s="1" t="str">
        <f>B955&amp;" "&amp;F955</f>
        <v xml:space="preserve">Endara </v>
      </c>
      <c r="D955" s="1" t="str">
        <f>Table5[[#This Row],[Column5]]&amp;" "&amp;Table5[[#This Row],[Column7]]&amp;" "</f>
        <v xml:space="preserve">Ms. Carrie </v>
      </c>
      <c r="E955" t="s">
        <v>4378</v>
      </c>
    </row>
    <row r="956" spans="1:5" x14ac:dyDescent="0.2">
      <c r="A956" s="1" t="s">
        <v>1417</v>
      </c>
      <c r="B956" s="1" t="s">
        <v>3258</v>
      </c>
      <c r="C956" s="1" t="str">
        <f>B956&amp;" "&amp;F956</f>
        <v xml:space="preserve">Valle </v>
      </c>
      <c r="D956" s="1" t="str">
        <f>Table5[[#This Row],[Column5]]&amp;" "&amp;Table5[[#This Row],[Column7]]&amp;" "</f>
        <v xml:space="preserve">Mr. Gerardo </v>
      </c>
      <c r="E956" t="s">
        <v>4381</v>
      </c>
    </row>
    <row r="957" spans="1:5" x14ac:dyDescent="0.2">
      <c r="A957" s="1" t="s">
        <v>1416</v>
      </c>
      <c r="B957" s="1" t="s">
        <v>3259</v>
      </c>
      <c r="C957" s="1" t="str">
        <f>B957&amp;" "&amp;F957</f>
        <v xml:space="preserve">Germain </v>
      </c>
      <c r="D957" s="1" t="str">
        <f>Table5[[#This Row],[Column5]]&amp;" "&amp;Table5[[#This Row],[Column7]]&amp;" "</f>
        <v xml:space="preserve">Mr. Matthew </v>
      </c>
      <c r="E957" t="s">
        <v>4364</v>
      </c>
    </row>
    <row r="958" spans="1:5" x14ac:dyDescent="0.2">
      <c r="A958" s="1" t="s">
        <v>1415</v>
      </c>
      <c r="B958" s="1" t="s">
        <v>3260</v>
      </c>
      <c r="C958" s="1" t="str">
        <f>B958&amp;" "&amp;F958</f>
        <v xml:space="preserve">Finecey </v>
      </c>
      <c r="D958" s="1" t="str">
        <f>Table5[[#This Row],[Column5]]&amp;" "&amp;Table5[[#This Row],[Column7]]&amp;" "</f>
        <v xml:space="preserve">Mrs. Meghan </v>
      </c>
      <c r="E958" t="s">
        <v>4418</v>
      </c>
    </row>
    <row r="959" spans="1:5" x14ac:dyDescent="0.2">
      <c r="A959" s="1" t="s">
        <v>1414</v>
      </c>
      <c r="B959" s="1" t="s">
        <v>3206</v>
      </c>
      <c r="C959" s="1" t="str">
        <f>B959&amp;" "&amp;F959</f>
        <v xml:space="preserve">Mendoza </v>
      </c>
      <c r="D959" s="1" t="str">
        <f>Table5[[#This Row],[Column5]]&amp;" "&amp;Table5[[#This Row],[Column7]]&amp;" "</f>
        <v xml:space="preserve">Mr. Eric </v>
      </c>
    </row>
    <row r="960" spans="1:5" x14ac:dyDescent="0.2">
      <c r="A960" s="1" t="s">
        <v>1413</v>
      </c>
      <c r="B960" s="1" t="s">
        <v>3261</v>
      </c>
      <c r="C960" s="1" t="str">
        <f>B960&amp;" "&amp;F960</f>
        <v xml:space="preserve">Roe </v>
      </c>
      <c r="D960" s="1" t="str">
        <f>Table5[[#This Row],[Column5]]&amp;" "&amp;Table5[[#This Row],[Column7]]&amp;" "</f>
        <v xml:space="preserve">Ms. Lisa </v>
      </c>
      <c r="E960" t="s">
        <v>4416</v>
      </c>
    </row>
    <row r="961" spans="1:5" x14ac:dyDescent="0.2">
      <c r="A961" s="1" t="s">
        <v>1412</v>
      </c>
      <c r="B961" s="1" t="s">
        <v>3262</v>
      </c>
      <c r="C961" s="1" t="str">
        <f>B961&amp;" "&amp;F961</f>
        <v xml:space="preserve">Webb </v>
      </c>
      <c r="D961" s="1" t="str">
        <f>Table5[[#This Row],[Column5]]&amp;" "&amp;Table5[[#This Row],[Column7]]&amp;" "</f>
        <v xml:space="preserve">Mrs. Jane </v>
      </c>
      <c r="E961" t="s">
        <v>4364</v>
      </c>
    </row>
    <row r="962" spans="1:5" x14ac:dyDescent="0.2">
      <c r="A962" s="1" t="s">
        <v>1411</v>
      </c>
      <c r="B962" s="1" t="s">
        <v>3263</v>
      </c>
      <c r="C962" s="1" t="str">
        <f>B962&amp;" "&amp;F962</f>
        <v xml:space="preserve">Stocker </v>
      </c>
      <c r="D962" s="1" t="str">
        <f>Table5[[#This Row],[Column5]]&amp;" "&amp;Table5[[#This Row],[Column7]]&amp;" "</f>
        <v xml:space="preserve">Ms. Allison </v>
      </c>
      <c r="E962" t="s">
        <v>4403</v>
      </c>
    </row>
    <row r="963" spans="1:5" x14ac:dyDescent="0.2">
      <c r="A963" s="1" t="s">
        <v>1410</v>
      </c>
      <c r="B963" s="1" t="s">
        <v>3264</v>
      </c>
      <c r="C963" s="1" t="str">
        <f>B963&amp;" "&amp;F963</f>
        <v xml:space="preserve">Jacobson </v>
      </c>
      <c r="D963" s="1" t="str">
        <f>Table5[[#This Row],[Column5]]&amp;" "&amp;Table5[[#This Row],[Column7]]&amp;" "</f>
        <v xml:space="preserve">Mrs. Sarah </v>
      </c>
      <c r="E963" t="s">
        <v>4542</v>
      </c>
    </row>
    <row r="964" spans="1:5" x14ac:dyDescent="0.2">
      <c r="A964" s="1" t="s">
        <v>1409</v>
      </c>
      <c r="B964" s="1" t="s">
        <v>2670</v>
      </c>
      <c r="C964" s="1" t="str">
        <f>B964&amp;" "&amp;F964</f>
        <v xml:space="preserve">Shaw </v>
      </c>
      <c r="D964" s="1" t="str">
        <f>Table5[[#This Row],[Column5]]&amp;" "&amp;Table5[[#This Row],[Column7]]&amp;" "</f>
        <v xml:space="preserve">Mr. Philip </v>
      </c>
      <c r="E964" t="s">
        <v>4466</v>
      </c>
    </row>
    <row r="965" spans="1:5" x14ac:dyDescent="0.2">
      <c r="A965" s="1" t="s">
        <v>1408</v>
      </c>
      <c r="B965" s="1" t="s">
        <v>3265</v>
      </c>
      <c r="C965" s="1" t="str">
        <f>B965&amp;" "&amp;F965</f>
        <v xml:space="preserve">Goodwin </v>
      </c>
      <c r="D965" s="1" t="str">
        <f>Table5[[#This Row],[Column5]]&amp;" "&amp;Table5[[#This Row],[Column7]]&amp;" "</f>
        <v xml:space="preserve">Ms. Jillian </v>
      </c>
      <c r="E965" t="s">
        <v>4378</v>
      </c>
    </row>
    <row r="966" spans="1:5" x14ac:dyDescent="0.2">
      <c r="A966" s="1" t="s">
        <v>1407</v>
      </c>
      <c r="B966" s="1" t="s">
        <v>3266</v>
      </c>
      <c r="C966" s="1" t="str">
        <f>B966&amp;" "&amp;F966</f>
        <v xml:space="preserve">Brock </v>
      </c>
      <c r="D966" s="1" t="str">
        <f>Table5[[#This Row],[Column5]]&amp;" "&amp;Table5[[#This Row],[Column7]]&amp;" "</f>
        <v xml:space="preserve">Mrs. Laura </v>
      </c>
      <c r="E966" t="s">
        <v>4357</v>
      </c>
    </row>
    <row r="967" spans="1:5" x14ac:dyDescent="0.2">
      <c r="A967" s="1" t="s">
        <v>1406</v>
      </c>
      <c r="B967" s="1" t="s">
        <v>3267</v>
      </c>
      <c r="C967" s="1" t="str">
        <f>B967&amp;" "&amp;F967</f>
        <v xml:space="preserve">Papp </v>
      </c>
      <c r="D967" s="1" t="str">
        <f>Table5[[#This Row],[Column5]]&amp;" "&amp;Table5[[#This Row],[Column7]]&amp;" "</f>
        <v xml:space="preserve">Ms. Megan </v>
      </c>
      <c r="E967" t="s">
        <v>4542</v>
      </c>
    </row>
    <row r="968" spans="1:5" x14ac:dyDescent="0.2">
      <c r="A968" s="1" t="s">
        <v>1405</v>
      </c>
      <c r="B968" s="1" t="s">
        <v>3268</v>
      </c>
      <c r="C968" s="1" t="str">
        <f>B968&amp;" "&amp;F968</f>
        <v xml:space="preserve">Siragusa </v>
      </c>
      <c r="D968" s="1" t="str">
        <f>Table5[[#This Row],[Column5]]&amp;" "&amp;Table5[[#This Row],[Column7]]&amp;" "</f>
        <v xml:space="preserve">Ms. Shannon </v>
      </c>
      <c r="E968" t="s">
        <v>4395</v>
      </c>
    </row>
    <row r="969" spans="1:5" x14ac:dyDescent="0.2">
      <c r="A969" s="1" t="s">
        <v>1404</v>
      </c>
      <c r="B969" s="1" t="s">
        <v>3269</v>
      </c>
      <c r="C969" s="1" t="str">
        <f>B969&amp;" "&amp;F969</f>
        <v xml:space="preserve">Pizarro </v>
      </c>
      <c r="D969" s="1" t="str">
        <f>Table5[[#This Row],[Column5]]&amp;" "&amp;Table5[[#This Row],[Column7]]&amp;" "</f>
        <v xml:space="preserve">Ms. Rachelle </v>
      </c>
      <c r="E969" t="s">
        <v>4403</v>
      </c>
    </row>
    <row r="970" spans="1:5" x14ac:dyDescent="0.2">
      <c r="A970" s="1" t="s">
        <v>1403</v>
      </c>
      <c r="B970" s="1" t="s">
        <v>3270</v>
      </c>
      <c r="C970" s="1" t="str">
        <f>B970&amp;" "&amp;F970</f>
        <v xml:space="preserve">Strange </v>
      </c>
      <c r="D970" s="1" t="str">
        <f>Table5[[#This Row],[Column5]]&amp;" "&amp;Table5[[#This Row],[Column7]]&amp;" "</f>
        <v xml:space="preserve">Mr. Casey </v>
      </c>
    </row>
    <row r="971" spans="1:5" x14ac:dyDescent="0.2">
      <c r="A971" s="1" t="s">
        <v>1402</v>
      </c>
      <c r="B971" s="1" t="s">
        <v>3271</v>
      </c>
      <c r="C971" s="1" t="str">
        <f>B971&amp;" "&amp;F971</f>
        <v xml:space="preserve">Eidinger </v>
      </c>
      <c r="D971" s="1" t="str">
        <f>Table5[[#This Row],[Column5]]&amp;" "&amp;Table5[[#This Row],[Column7]]&amp;" "</f>
        <v xml:space="preserve">Ms. Jessica </v>
      </c>
      <c r="E971" t="s">
        <v>4412</v>
      </c>
    </row>
    <row r="972" spans="1:5" x14ac:dyDescent="0.2">
      <c r="A972" s="1" t="s">
        <v>1401</v>
      </c>
      <c r="B972" s="1" t="s">
        <v>3272</v>
      </c>
      <c r="C972" s="1" t="str">
        <f>B972&amp;" "&amp;F972</f>
        <v xml:space="preserve">Ginsburg </v>
      </c>
      <c r="D972" s="1" t="str">
        <f>Table5[[#This Row],[Column5]]&amp;" "&amp;Table5[[#This Row],[Column7]]&amp;" "</f>
        <v xml:space="preserve">Mr. Brandon </v>
      </c>
      <c r="E972" t="s">
        <v>4527</v>
      </c>
    </row>
    <row r="973" spans="1:5" x14ac:dyDescent="0.2">
      <c r="A973" s="1" t="s">
        <v>1400</v>
      </c>
      <c r="B973" s="1" t="s">
        <v>3273</v>
      </c>
      <c r="C973" s="1" t="str">
        <f>B973&amp;" "&amp;F973</f>
        <v xml:space="preserve">Truex </v>
      </c>
      <c r="D973" s="1" t="str">
        <f>Table5[[#This Row],[Column5]]&amp;" "&amp;Table5[[#This Row],[Column7]]&amp;" "</f>
        <v xml:space="preserve">Ms. Melissa </v>
      </c>
    </row>
    <row r="974" spans="1:5" x14ac:dyDescent="0.2">
      <c r="A974" s="1" t="s">
        <v>1399</v>
      </c>
      <c r="B974" s="1" t="s">
        <v>3274</v>
      </c>
      <c r="C974" s="1" t="str">
        <f>B974&amp;" "&amp;F974</f>
        <v xml:space="preserve">Higgins </v>
      </c>
      <c r="D974" s="1" t="str">
        <f>Table5[[#This Row],[Column5]]&amp;" "&amp;Table5[[#This Row],[Column7]]&amp;" "</f>
        <v xml:space="preserve">Ms. Danielle </v>
      </c>
      <c r="E974" t="s">
        <v>4458</v>
      </c>
    </row>
    <row r="975" spans="1:5" x14ac:dyDescent="0.2">
      <c r="A975" s="1" t="s">
        <v>1398</v>
      </c>
      <c r="B975" s="1" t="s">
        <v>3275</v>
      </c>
      <c r="C975" s="1" t="str">
        <f>B975&amp;" "&amp;F975</f>
        <v xml:space="preserve">McCurdy </v>
      </c>
      <c r="D975" s="1" t="str">
        <f>Table5[[#This Row],[Column5]]&amp;" "&amp;Table5[[#This Row],[Column7]]&amp;" "</f>
        <v xml:space="preserve">Mr. Matthew </v>
      </c>
    </row>
    <row r="976" spans="1:5" x14ac:dyDescent="0.2">
      <c r="A976" s="1" t="s">
        <v>1397</v>
      </c>
      <c r="B976" s="1" t="s">
        <v>3095</v>
      </c>
      <c r="C976" s="1" t="str">
        <f>B976&amp;" "&amp;F976</f>
        <v xml:space="preserve">Hughes </v>
      </c>
      <c r="D976" s="1" t="str">
        <f>Table5[[#This Row],[Column5]]&amp;" "&amp;Table5[[#This Row],[Column7]]&amp;" "</f>
        <v xml:space="preserve">Mrs. Bettina </v>
      </c>
    </row>
    <row r="977" spans="1:5" x14ac:dyDescent="0.2">
      <c r="A977" s="1" t="s">
        <v>1396</v>
      </c>
      <c r="B977" s="1" t="s">
        <v>3276</v>
      </c>
      <c r="C977" s="1" t="str">
        <f>B977&amp;" "&amp;F977</f>
        <v xml:space="preserve">Varner </v>
      </c>
      <c r="D977" s="1" t="str">
        <f>Table5[[#This Row],[Column5]]&amp;" "&amp;Table5[[#This Row],[Column7]]&amp;" "</f>
        <v xml:space="preserve">Mr. Alexander </v>
      </c>
    </row>
    <row r="978" spans="1:5" x14ac:dyDescent="0.2">
      <c r="A978" s="1" t="s">
        <v>1395</v>
      </c>
      <c r="B978" s="1" t="s">
        <v>3277</v>
      </c>
      <c r="C978" s="1" t="str">
        <f>B978&amp;" "&amp;F978</f>
        <v xml:space="preserve">Dahmen </v>
      </c>
      <c r="D978" s="1" t="str">
        <f>Table5[[#This Row],[Column5]]&amp;" "&amp;Table5[[#This Row],[Column7]]&amp;" "</f>
        <v xml:space="preserve">Mrs. Holli </v>
      </c>
    </row>
    <row r="979" spans="1:5" x14ac:dyDescent="0.2">
      <c r="A979" s="1" t="s">
        <v>1394</v>
      </c>
      <c r="B979" s="1" t="s">
        <v>2838</v>
      </c>
      <c r="C979" s="1" t="str">
        <f>B979&amp;" "&amp;F979</f>
        <v xml:space="preserve">Young </v>
      </c>
      <c r="D979" s="1" t="str">
        <f>Table5[[#This Row],[Column5]]&amp;" "&amp;Table5[[#This Row],[Column7]]&amp;" "</f>
        <v xml:space="preserve">Mrs. Heather </v>
      </c>
      <c r="E979" t="s">
        <v>4385</v>
      </c>
    </row>
    <row r="980" spans="1:5" x14ac:dyDescent="0.2">
      <c r="A980" s="1" t="s">
        <v>1393</v>
      </c>
      <c r="B980" s="1" t="s">
        <v>3278</v>
      </c>
      <c r="C980" s="1" t="str">
        <f>B980&amp;" "&amp;F980</f>
        <v xml:space="preserve">Fraser </v>
      </c>
      <c r="D980" s="1" t="str">
        <f>Table5[[#This Row],[Column5]]&amp;" "&amp;Table5[[#This Row],[Column7]]&amp;" "</f>
        <v xml:space="preserve">Mr. Kyle </v>
      </c>
    </row>
    <row r="981" spans="1:5" x14ac:dyDescent="0.2">
      <c r="A981" s="1" t="s">
        <v>1392</v>
      </c>
      <c r="B981" s="1" t="s">
        <v>3279</v>
      </c>
      <c r="C981" s="1" t="str">
        <f>B981&amp;" "&amp;F981</f>
        <v xml:space="preserve">Deeg </v>
      </c>
      <c r="D981" s="1" t="str">
        <f>Table5[[#This Row],[Column5]]&amp;" "&amp;Table5[[#This Row],[Column7]]&amp;" "</f>
        <v xml:space="preserve">Mr. Thomas </v>
      </c>
      <c r="E981" t="s">
        <v>4466</v>
      </c>
    </row>
    <row r="982" spans="1:5" x14ac:dyDescent="0.2">
      <c r="A982" s="1" t="s">
        <v>1391</v>
      </c>
      <c r="B982" s="1" t="s">
        <v>3280</v>
      </c>
      <c r="C982" s="1" t="str">
        <f>B982&amp;" "&amp;F982</f>
        <v xml:space="preserve">Robertson </v>
      </c>
      <c r="D982" s="1" t="str">
        <f>Table5[[#This Row],[Column5]]&amp;" "&amp;Table5[[#This Row],[Column7]]&amp;" "</f>
        <v xml:space="preserve">Mr. Chris </v>
      </c>
    </row>
    <row r="983" spans="1:5" x14ac:dyDescent="0.2">
      <c r="A983" s="1" t="s">
        <v>1390</v>
      </c>
      <c r="B983" s="1" t="s">
        <v>3281</v>
      </c>
      <c r="C983" s="1" t="str">
        <f>B983&amp;" "&amp;F983</f>
        <v xml:space="preserve">Peck </v>
      </c>
      <c r="D983" s="1" t="str">
        <f>Table5[[#This Row],[Column5]]&amp;" "&amp;Table5[[#This Row],[Column7]]&amp;" "</f>
        <v xml:space="preserve">Mr. Graham </v>
      </c>
    </row>
    <row r="984" spans="1:5" x14ac:dyDescent="0.2">
      <c r="A984" s="1" t="s">
        <v>1389</v>
      </c>
      <c r="B984" s="1" t="s">
        <v>3282</v>
      </c>
      <c r="C984" s="1" t="str">
        <f>B984&amp;" "&amp;F984</f>
        <v xml:space="preserve">Burger </v>
      </c>
      <c r="D984" s="1" t="str">
        <f>Table5[[#This Row],[Column5]]&amp;" "&amp;Table5[[#This Row],[Column7]]&amp;" "</f>
        <v xml:space="preserve">Mr. Garrett </v>
      </c>
    </row>
    <row r="985" spans="1:5" x14ac:dyDescent="0.2">
      <c r="A985" s="1" t="s">
        <v>1388</v>
      </c>
      <c r="B985" s="1" t="s">
        <v>3283</v>
      </c>
      <c r="C985" s="1" t="str">
        <f>B985&amp;" "&amp;F985</f>
        <v xml:space="preserve">Blain </v>
      </c>
      <c r="D985" s="1" t="str">
        <f>Table5[[#This Row],[Column5]]&amp;" "&amp;Table5[[#This Row],[Column7]]&amp;" "</f>
        <v xml:space="preserve">Mr. Andrew </v>
      </c>
    </row>
    <row r="986" spans="1:5" x14ac:dyDescent="0.2">
      <c r="A986" s="1" t="s">
        <v>1387</v>
      </c>
      <c r="B986" s="1" t="s">
        <v>3284</v>
      </c>
      <c r="C986" s="1" t="str">
        <f>B986&amp;" "&amp;F986</f>
        <v xml:space="preserve">Winters </v>
      </c>
      <c r="D986" s="1" t="str">
        <f>Table5[[#This Row],[Column5]]&amp;" "&amp;Table5[[#This Row],[Column7]]&amp;" "</f>
        <v xml:space="preserve">Mrs. Annabelle </v>
      </c>
      <c r="E986" t="s">
        <v>4403</v>
      </c>
    </row>
    <row r="987" spans="1:5" x14ac:dyDescent="0.2">
      <c r="A987" s="1" t="s">
        <v>1386</v>
      </c>
      <c r="B987" s="1" t="s">
        <v>3285</v>
      </c>
      <c r="C987" s="1" t="str">
        <f>B987&amp;" "&amp;F987</f>
        <v xml:space="preserve">McCue </v>
      </c>
      <c r="D987" s="1" t="str">
        <f>Table5[[#This Row],[Column5]]&amp;" "&amp;Table5[[#This Row],[Column7]]&amp;" "</f>
        <v xml:space="preserve">Mr. Daniel </v>
      </c>
      <c r="E987" t="s">
        <v>4425</v>
      </c>
    </row>
    <row r="988" spans="1:5" x14ac:dyDescent="0.2">
      <c r="A988" s="1" t="s">
        <v>1385</v>
      </c>
      <c r="B988" s="1" t="s">
        <v>3286</v>
      </c>
      <c r="C988" s="1" t="str">
        <f>B988&amp;" "&amp;F988</f>
        <v xml:space="preserve">Webster </v>
      </c>
      <c r="D988" s="1" t="str">
        <f>Table5[[#This Row],[Column5]]&amp;" "&amp;Table5[[#This Row],[Column7]]&amp;" "</f>
        <v xml:space="preserve">Ms. Deanne </v>
      </c>
    </row>
    <row r="989" spans="1:5" x14ac:dyDescent="0.2">
      <c r="A989" s="1" t="s">
        <v>1384</v>
      </c>
      <c r="B989" s="1" t="s">
        <v>2528</v>
      </c>
      <c r="C989" s="1" t="str">
        <f>B989&amp;" "&amp;F989</f>
        <v xml:space="preserve">Anderson </v>
      </c>
      <c r="D989" s="1" t="str">
        <f>Table5[[#This Row],[Column5]]&amp;" "&amp;Table5[[#This Row],[Column7]]&amp;" "</f>
        <v xml:space="preserve">Ms. Carrie </v>
      </c>
    </row>
    <row r="990" spans="1:5" x14ac:dyDescent="0.2">
      <c r="A990" s="1" t="s">
        <v>1383</v>
      </c>
      <c r="B990" s="1" t="s">
        <v>3287</v>
      </c>
      <c r="C990" s="1" t="str">
        <f>B990&amp;" "&amp;F990</f>
        <v xml:space="preserve">Chiappone </v>
      </c>
      <c r="D990" s="1" t="str">
        <f>Table5[[#This Row],[Column5]]&amp;" "&amp;Table5[[#This Row],[Column7]]&amp;" "</f>
        <v xml:space="preserve">Mrs. Suzanne </v>
      </c>
    </row>
    <row r="991" spans="1:5" x14ac:dyDescent="0.2">
      <c r="A991" s="1" t="s">
        <v>1382</v>
      </c>
      <c r="B991" s="1" t="s">
        <v>3288</v>
      </c>
      <c r="C991" s="1" t="str">
        <f>B991&amp;" "&amp;F991</f>
        <v xml:space="preserve">Opie </v>
      </c>
      <c r="D991" s="1" t="str">
        <f>Table5[[#This Row],[Column5]]&amp;" "&amp;Table5[[#This Row],[Column7]]&amp;" "</f>
        <v xml:space="preserve">Ms. Jasmine </v>
      </c>
      <c r="E991" t="s">
        <v>4464</v>
      </c>
    </row>
    <row r="992" spans="1:5" x14ac:dyDescent="0.2">
      <c r="A992" s="1" t="s">
        <v>1381</v>
      </c>
      <c r="B992" s="1" t="s">
        <v>3289</v>
      </c>
      <c r="C992" s="1" t="str">
        <f>B992&amp;" "&amp;F992</f>
        <v xml:space="preserve">Donnelly </v>
      </c>
      <c r="D992" s="1" t="str">
        <f>Table5[[#This Row],[Column5]]&amp;" "&amp;Table5[[#This Row],[Column7]]&amp;" "</f>
        <v xml:space="preserve">Ms. Jennifer </v>
      </c>
    </row>
    <row r="993" spans="1:5" x14ac:dyDescent="0.2">
      <c r="A993" s="1" t="s">
        <v>1380</v>
      </c>
      <c r="B993" s="1" t="s">
        <v>3290</v>
      </c>
      <c r="C993" s="1" t="str">
        <f>B993&amp;" "&amp;F993</f>
        <v xml:space="preserve">Rall </v>
      </c>
      <c r="D993" s="1" t="str">
        <f>Table5[[#This Row],[Column5]]&amp;" "&amp;Table5[[#This Row],[Column7]]&amp;" "</f>
        <v xml:space="preserve">Ms. Tracie </v>
      </c>
    </row>
    <row r="994" spans="1:5" x14ac:dyDescent="0.2">
      <c r="A994" s="1" t="s">
        <v>1379</v>
      </c>
      <c r="B994" s="1" t="s">
        <v>2476</v>
      </c>
      <c r="C994" s="1" t="str">
        <f>B994&amp;" "&amp;F994</f>
        <v xml:space="preserve">Mitchell </v>
      </c>
      <c r="D994" s="1" t="str">
        <f>Table5[[#This Row],[Column5]]&amp;" "&amp;Table5[[#This Row],[Column7]]&amp;" "</f>
        <v xml:space="preserve">Mr. Tristan </v>
      </c>
      <c r="E994" t="s">
        <v>4398</v>
      </c>
    </row>
    <row r="995" spans="1:5" x14ac:dyDescent="0.2">
      <c r="A995" s="1" t="s">
        <v>1378</v>
      </c>
      <c r="B995" s="1" t="s">
        <v>3291</v>
      </c>
      <c r="C995" s="1" t="str">
        <f>B995&amp;" "&amp;F995</f>
        <v xml:space="preserve">Chen </v>
      </c>
      <c r="D995" s="1" t="str">
        <f>Table5[[#This Row],[Column5]]&amp;" "&amp;Table5[[#This Row],[Column7]]&amp;" "</f>
        <v xml:space="preserve">Mr. Peiweng </v>
      </c>
    </row>
    <row r="996" spans="1:5" x14ac:dyDescent="0.2">
      <c r="A996" s="1" t="s">
        <v>1377</v>
      </c>
      <c r="B996" s="1" t="s">
        <v>3292</v>
      </c>
      <c r="C996" s="1" t="str">
        <f>B996&amp;" "&amp;F996</f>
        <v xml:space="preserve">Tufaro </v>
      </c>
      <c r="D996" s="1" t="str">
        <f>Table5[[#This Row],[Column5]]&amp;" "&amp;Table5[[#This Row],[Column7]]&amp;" "</f>
        <v xml:space="preserve">Ms. Theresa </v>
      </c>
      <c r="E996" t="s">
        <v>4375</v>
      </c>
    </row>
    <row r="997" spans="1:5" x14ac:dyDescent="0.2">
      <c r="A997" s="1" t="s">
        <v>1376</v>
      </c>
      <c r="B997" s="1" t="s">
        <v>2430</v>
      </c>
      <c r="C997" s="1" t="str">
        <f>B997&amp;" "&amp;F997</f>
        <v xml:space="preserve">Peters </v>
      </c>
      <c r="D997" s="1" t="str">
        <f>Table5[[#This Row],[Column5]]&amp;" "&amp;Table5[[#This Row],[Column7]]&amp;" "</f>
        <v xml:space="preserve">Mr. Daniel </v>
      </c>
      <c r="E997" t="s">
        <v>4466</v>
      </c>
    </row>
    <row r="998" spans="1:5" x14ac:dyDescent="0.2">
      <c r="A998" s="1" t="s">
        <v>1375</v>
      </c>
      <c r="B998" s="1" t="s">
        <v>3293</v>
      </c>
      <c r="C998" s="1" t="str">
        <f>B998&amp;" "&amp;F998</f>
        <v xml:space="preserve">Susedik </v>
      </c>
      <c r="D998" s="1" t="str">
        <f>Table5[[#This Row],[Column5]]&amp;" "&amp;Table5[[#This Row],[Column7]]&amp;" "</f>
        <v xml:space="preserve">Mrs. Courtney </v>
      </c>
      <c r="E998" t="s">
        <v>4375</v>
      </c>
    </row>
    <row r="999" spans="1:5" x14ac:dyDescent="0.2">
      <c r="A999" s="1" t="s">
        <v>1374</v>
      </c>
      <c r="B999" s="1" t="s">
        <v>2413</v>
      </c>
      <c r="C999" s="1" t="str">
        <f>B999&amp;" "&amp;F999</f>
        <v xml:space="preserve">Garcia </v>
      </c>
      <c r="D999" s="1" t="str">
        <f>Table5[[#This Row],[Column5]]&amp;" "&amp;Table5[[#This Row],[Column7]]&amp;" "</f>
        <v xml:space="preserve">Mr. Jose </v>
      </c>
      <c r="E999" t="s">
        <v>4378</v>
      </c>
    </row>
    <row r="1000" spans="1:5" x14ac:dyDescent="0.2">
      <c r="A1000" s="1" t="s">
        <v>1373</v>
      </c>
      <c r="B1000" s="1" t="s">
        <v>3294</v>
      </c>
      <c r="C1000" s="1" t="str">
        <f>B1000&amp;" "&amp;F1000</f>
        <v xml:space="preserve">Deady </v>
      </c>
      <c r="D1000" s="1" t="str">
        <f>Table5[[#This Row],[Column5]]&amp;" "&amp;Table5[[#This Row],[Column7]]&amp;" "</f>
        <v xml:space="preserve">Mrs. Lauren </v>
      </c>
    </row>
    <row r="1001" spans="1:5" x14ac:dyDescent="0.2">
      <c r="A1001" s="1" t="s">
        <v>1372</v>
      </c>
      <c r="B1001" s="1" t="s">
        <v>2904</v>
      </c>
      <c r="C1001" s="1" t="str">
        <f>B1001&amp;" "&amp;F1001</f>
        <v xml:space="preserve">Campbell </v>
      </c>
      <c r="D1001" s="1" t="str">
        <f>Table5[[#This Row],[Column5]]&amp;" "&amp;Table5[[#This Row],[Column7]]&amp;" "</f>
        <v xml:space="preserve">Mr. Jonathon </v>
      </c>
      <c r="E1001" t="s">
        <v>4375</v>
      </c>
    </row>
    <row r="1002" spans="1:5" x14ac:dyDescent="0.2">
      <c r="A1002" s="1" t="s">
        <v>1371</v>
      </c>
      <c r="B1002" s="1" t="s">
        <v>3295</v>
      </c>
      <c r="C1002" s="1" t="str">
        <f>B1002&amp;" "&amp;F1002</f>
        <v xml:space="preserve">Schaefer </v>
      </c>
      <c r="D1002" s="1" t="str">
        <f>Table5[[#This Row],[Column5]]&amp;" "&amp;Table5[[#This Row],[Column7]]&amp;" "</f>
        <v xml:space="preserve">Mrs. Stephanie </v>
      </c>
      <c r="E1002" t="s">
        <v>4437</v>
      </c>
    </row>
    <row r="1003" spans="1:5" x14ac:dyDescent="0.2">
      <c r="A1003" s="1" t="s">
        <v>1370</v>
      </c>
      <c r="B1003" s="1" t="s">
        <v>3296</v>
      </c>
      <c r="C1003" s="1" t="str">
        <f>B1003&amp;" "&amp;F1003</f>
        <v xml:space="preserve">D'Alessandro </v>
      </c>
      <c r="D1003" s="1" t="str">
        <f>Table5[[#This Row],[Column5]]&amp;" "&amp;Table5[[#This Row],[Column7]]&amp;" "</f>
        <v xml:space="preserve">Mr. Patrick </v>
      </c>
    </row>
    <row r="1004" spans="1:5" x14ac:dyDescent="0.2">
      <c r="A1004" s="1" t="s">
        <v>1369</v>
      </c>
      <c r="B1004" s="1" t="s">
        <v>3297</v>
      </c>
      <c r="C1004" s="1" t="str">
        <f>B1004&amp;" "&amp;F1004</f>
        <v xml:space="preserve">Wyss </v>
      </c>
      <c r="D1004" s="1" t="str">
        <f>Table5[[#This Row],[Column5]]&amp;" "&amp;Table5[[#This Row],[Column7]]&amp;" "</f>
        <v xml:space="preserve">Mrs. Krista </v>
      </c>
    </row>
    <row r="1005" spans="1:5" x14ac:dyDescent="0.2">
      <c r="A1005" s="1" t="s">
        <v>1368</v>
      </c>
      <c r="B1005" s="1" t="s">
        <v>3298</v>
      </c>
      <c r="C1005" s="1" t="str">
        <f>B1005&amp;" "&amp;F1005</f>
        <v xml:space="preserve">Rose </v>
      </c>
      <c r="D1005" s="1" t="str">
        <f>Table5[[#This Row],[Column5]]&amp;" "&amp;Table5[[#This Row],[Column7]]&amp;" "</f>
        <v xml:space="preserve">Ms. Jenessa </v>
      </c>
    </row>
    <row r="1006" spans="1:5" x14ac:dyDescent="0.2">
      <c r="A1006" s="1" t="s">
        <v>1367</v>
      </c>
      <c r="B1006" s="1" t="s">
        <v>3299</v>
      </c>
      <c r="C1006" s="1" t="str">
        <f>B1006&amp;" "&amp;F1006</f>
        <v xml:space="preserve">Hopper </v>
      </c>
      <c r="D1006" s="1" t="str">
        <f>Table5[[#This Row],[Column5]]&amp;" "&amp;Table5[[#This Row],[Column7]]&amp;" "</f>
        <v xml:space="preserve">Mr. Ryan </v>
      </c>
      <c r="E1006" t="s">
        <v>4375</v>
      </c>
    </row>
    <row r="1007" spans="1:5" x14ac:dyDescent="0.2">
      <c r="A1007" s="1" t="s">
        <v>1366</v>
      </c>
      <c r="B1007" s="1" t="s">
        <v>3300</v>
      </c>
      <c r="C1007" s="1" t="str">
        <f>B1007&amp;" "&amp;F1007</f>
        <v xml:space="preserve">Finneran </v>
      </c>
      <c r="D1007" s="1" t="str">
        <f>Table5[[#This Row],[Column5]]&amp;" "&amp;Table5[[#This Row],[Column7]]&amp;" "</f>
        <v xml:space="preserve">Mr. Thomas </v>
      </c>
    </row>
    <row r="1008" spans="1:5" x14ac:dyDescent="0.2">
      <c r="A1008" s="1" t="s">
        <v>1365</v>
      </c>
      <c r="B1008" s="1" t="s">
        <v>3301</v>
      </c>
      <c r="C1008" s="1" t="str">
        <f>B1008&amp;" "&amp;F1008</f>
        <v xml:space="preserve">Basham </v>
      </c>
      <c r="D1008" s="1" t="str">
        <f>Table5[[#This Row],[Column5]]&amp;" "&amp;Table5[[#This Row],[Column7]]&amp;" "</f>
        <v xml:space="preserve">Ms. Amanda </v>
      </c>
      <c r="E1008" t="s">
        <v>4366</v>
      </c>
    </row>
    <row r="1009" spans="1:5" x14ac:dyDescent="0.2">
      <c r="A1009" s="1" t="s">
        <v>1364</v>
      </c>
      <c r="B1009" s="1" t="s">
        <v>2640</v>
      </c>
      <c r="C1009" s="1" t="str">
        <f>B1009&amp;" "&amp;F1009</f>
        <v xml:space="preserve">Inman </v>
      </c>
      <c r="D1009" s="1" t="str">
        <f>Table5[[#This Row],[Column5]]&amp;" "&amp;Table5[[#This Row],[Column7]]&amp;" "</f>
        <v xml:space="preserve">Ms. Teresa </v>
      </c>
      <c r="E1009" t="s">
        <v>4464</v>
      </c>
    </row>
    <row r="1010" spans="1:5" x14ac:dyDescent="0.2">
      <c r="A1010" s="1" t="s">
        <v>1363</v>
      </c>
      <c r="B1010" s="1" t="s">
        <v>3302</v>
      </c>
      <c r="C1010" s="1" t="str">
        <f>B1010&amp;" "&amp;F1010</f>
        <v xml:space="preserve">Oscal </v>
      </c>
      <c r="D1010" s="1" t="str">
        <f>Table5[[#This Row],[Column5]]&amp;" "&amp;Table5[[#This Row],[Column7]]&amp;" "</f>
        <v xml:space="preserve">Mr. Dorian </v>
      </c>
    </row>
    <row r="1011" spans="1:5" x14ac:dyDescent="0.2">
      <c r="A1011" s="1" t="s">
        <v>1362</v>
      </c>
      <c r="B1011" s="1" t="s">
        <v>3303</v>
      </c>
      <c r="C1011" s="1" t="str">
        <f>B1011&amp;" "&amp;F1011</f>
        <v xml:space="preserve">Craft </v>
      </c>
      <c r="D1011" s="1" t="str">
        <f>Table5[[#This Row],[Column5]]&amp;" "&amp;Table5[[#This Row],[Column7]]&amp;" "</f>
        <v xml:space="preserve">Ms. Amy </v>
      </c>
    </row>
    <row r="1012" spans="1:5" x14ac:dyDescent="0.2">
      <c r="A1012" s="1" t="s">
        <v>1361</v>
      </c>
      <c r="B1012" s="1" t="s">
        <v>3304</v>
      </c>
      <c r="C1012" s="1" t="str">
        <f>B1012&amp;" "&amp;F1012</f>
        <v xml:space="preserve">Kebede </v>
      </c>
      <c r="D1012" s="1" t="str">
        <f>Table5[[#This Row],[Column5]]&amp;" "&amp;Table5[[#This Row],[Column7]]&amp;" "</f>
        <v xml:space="preserve">Ms. Aberu </v>
      </c>
    </row>
    <row r="1013" spans="1:5" x14ac:dyDescent="0.2">
      <c r="A1013" s="1" t="s">
        <v>1360</v>
      </c>
      <c r="B1013" s="1" t="s">
        <v>3305</v>
      </c>
      <c r="C1013" s="1" t="str">
        <f>B1013&amp;" "&amp;F1013</f>
        <v xml:space="preserve">Strobel </v>
      </c>
      <c r="D1013" s="1" t="str">
        <f>Table5[[#This Row],[Column5]]&amp;" "&amp;Table5[[#This Row],[Column7]]&amp;" "</f>
        <v xml:space="preserve">Ms. Ashley </v>
      </c>
    </row>
    <row r="1014" spans="1:5" x14ac:dyDescent="0.2">
      <c r="A1014" s="1" t="s">
        <v>1359</v>
      </c>
      <c r="B1014" s="1" t="s">
        <v>3306</v>
      </c>
      <c r="C1014" s="1" t="str">
        <f>B1014&amp;" "&amp;F1014</f>
        <v xml:space="preserve">Dalton </v>
      </c>
      <c r="D1014" s="1" t="str">
        <f>Table5[[#This Row],[Column5]]&amp;" "&amp;Table5[[#This Row],[Column7]]&amp;" "</f>
        <v xml:space="preserve">Ms. Anna </v>
      </c>
      <c r="E1014" t="s">
        <v>4418</v>
      </c>
    </row>
    <row r="1015" spans="1:5" x14ac:dyDescent="0.2">
      <c r="A1015" s="1" t="s">
        <v>1358</v>
      </c>
      <c r="B1015" s="1" t="s">
        <v>3307</v>
      </c>
      <c r="C1015" s="1" t="str">
        <f>B1015&amp;" "&amp;F1015</f>
        <v xml:space="preserve">Morimoto </v>
      </c>
      <c r="D1015" s="1" t="str">
        <f>Table5[[#This Row],[Column5]]&amp;" "&amp;Table5[[#This Row],[Column7]]&amp;" "</f>
        <v xml:space="preserve">Ms. Tania </v>
      </c>
      <c r="E1015" t="s">
        <v>4491</v>
      </c>
    </row>
    <row r="1016" spans="1:5" x14ac:dyDescent="0.2">
      <c r="A1016" s="1" t="s">
        <v>1357</v>
      </c>
      <c r="B1016" s="1" t="s">
        <v>3308</v>
      </c>
      <c r="C1016" s="1" t="str">
        <f>B1016&amp;" "&amp;F1016</f>
        <v xml:space="preserve">Manlove </v>
      </c>
      <c r="D1016" s="1" t="str">
        <f>Table5[[#This Row],[Column5]]&amp;" "&amp;Table5[[#This Row],[Column7]]&amp;" "</f>
        <v xml:space="preserve">Ms. Ashley </v>
      </c>
      <c r="E1016" t="s">
        <v>4418</v>
      </c>
    </row>
    <row r="1017" spans="1:5" x14ac:dyDescent="0.2">
      <c r="A1017" s="1" t="s">
        <v>1356</v>
      </c>
      <c r="B1017" s="1" t="s">
        <v>3309</v>
      </c>
      <c r="C1017" s="1" t="str">
        <f>B1017&amp;" "&amp;F1017</f>
        <v xml:space="preserve">Madzik </v>
      </c>
      <c r="D1017" s="1" t="str">
        <f>Table5[[#This Row],[Column5]]&amp;" "&amp;Table5[[#This Row],[Column7]]&amp;" "</f>
        <v xml:space="preserve">Ms. Aleksandra </v>
      </c>
    </row>
    <row r="1018" spans="1:5" x14ac:dyDescent="0.2">
      <c r="A1018" s="1" t="s">
        <v>1355</v>
      </c>
      <c r="B1018" s="1" t="s">
        <v>3310</v>
      </c>
      <c r="C1018" s="1" t="str">
        <f>B1018&amp;" "&amp;F1018</f>
        <v xml:space="preserve">Hobson </v>
      </c>
      <c r="D1018" s="1" t="str">
        <f>Table5[[#This Row],[Column5]]&amp;" "&amp;Table5[[#This Row],[Column7]]&amp;" "</f>
        <v xml:space="preserve">Ms. Valery </v>
      </c>
      <c r="E1018" t="s">
        <v>4412</v>
      </c>
    </row>
    <row r="1019" spans="1:5" x14ac:dyDescent="0.2">
      <c r="A1019" s="1" t="s">
        <v>1354</v>
      </c>
      <c r="B1019" s="1" t="s">
        <v>3311</v>
      </c>
      <c r="C1019" s="1" t="str">
        <f>B1019&amp;" "&amp;F1019</f>
        <v xml:space="preserve">Reyes </v>
      </c>
      <c r="D1019" s="1" t="str">
        <f>Table5[[#This Row],[Column5]]&amp;" "&amp;Table5[[#This Row],[Column7]]&amp;" "</f>
        <v xml:space="preserve">Mrs. Joanna </v>
      </c>
      <c r="E1019" t="s">
        <v>4573</v>
      </c>
    </row>
    <row r="1020" spans="1:5" x14ac:dyDescent="0.2">
      <c r="A1020" s="1" t="s">
        <v>1353</v>
      </c>
      <c r="B1020" s="1" t="s">
        <v>3312</v>
      </c>
      <c r="C1020" s="1" t="str">
        <f>B1020&amp;" "&amp;F1020</f>
        <v xml:space="preserve">Tierney </v>
      </c>
      <c r="D1020" s="1" t="str">
        <f>Table5[[#This Row],[Column5]]&amp;" "&amp;Table5[[#This Row],[Column7]]&amp;" "</f>
        <v xml:space="preserve">Mrs. Stefanie </v>
      </c>
      <c r="E1020" t="s">
        <v>4608</v>
      </c>
    </row>
    <row r="1021" spans="1:5" x14ac:dyDescent="0.2">
      <c r="A1021" s="1" t="s">
        <v>1352</v>
      </c>
      <c r="B1021" s="1" t="s">
        <v>3313</v>
      </c>
      <c r="C1021" s="1" t="str">
        <f>B1021&amp;" "&amp;F1021</f>
        <v xml:space="preserve">Gabris </v>
      </c>
      <c r="D1021" s="1" t="str">
        <f>Table5[[#This Row],[Column5]]&amp;" "&amp;Table5[[#This Row],[Column7]]&amp;" "</f>
        <v xml:space="preserve">Mr. Stephen </v>
      </c>
    </row>
    <row r="1022" spans="1:5" x14ac:dyDescent="0.2">
      <c r="A1022" s="1" t="s">
        <v>1351</v>
      </c>
      <c r="B1022" s="1" t="s">
        <v>3314</v>
      </c>
      <c r="C1022" s="1" t="str">
        <f>B1022&amp;" "&amp;F1022</f>
        <v xml:space="preserve">Howard </v>
      </c>
      <c r="D1022" s="1" t="str">
        <f>Table5[[#This Row],[Column5]]&amp;" "&amp;Table5[[#This Row],[Column7]]&amp;" "</f>
        <v xml:space="preserve">Ms. Liza </v>
      </c>
      <c r="E1022" t="s">
        <v>4395</v>
      </c>
    </row>
    <row r="1023" spans="1:5" x14ac:dyDescent="0.2">
      <c r="A1023" s="1" t="s">
        <v>1350</v>
      </c>
      <c r="B1023" s="1" t="s">
        <v>3315</v>
      </c>
      <c r="C1023" s="1" t="str">
        <f>B1023&amp;" "&amp;F1023</f>
        <v xml:space="preserve">Kallay </v>
      </c>
      <c r="D1023" s="1" t="str">
        <f>Table5[[#This Row],[Column5]]&amp;" "&amp;Table5[[#This Row],[Column7]]&amp;" "</f>
        <v xml:space="preserve">Mr. Ian </v>
      </c>
      <c r="E1023" t="s">
        <v>4375</v>
      </c>
    </row>
    <row r="1024" spans="1:5" x14ac:dyDescent="0.2">
      <c r="A1024" s="1" t="s">
        <v>1349</v>
      </c>
      <c r="B1024" s="1" t="s">
        <v>3316</v>
      </c>
      <c r="C1024" s="1" t="str">
        <f>B1024&amp;" "&amp;F1024</f>
        <v xml:space="preserve">Leguizamo </v>
      </c>
      <c r="D1024" s="1" t="str">
        <f>Table5[[#This Row],[Column5]]&amp;" "&amp;Table5[[#This Row],[Column7]]&amp;" "</f>
        <v xml:space="preserve">Ms. Claudia </v>
      </c>
      <c r="E1024" t="s">
        <v>4401</v>
      </c>
    </row>
    <row r="1025" spans="1:5" x14ac:dyDescent="0.2">
      <c r="A1025" s="1" t="s">
        <v>1348</v>
      </c>
      <c r="B1025" s="1" t="s">
        <v>3317</v>
      </c>
      <c r="C1025" s="1" t="str">
        <f>B1025&amp;" "&amp;F1025</f>
        <v xml:space="preserve">Escartin </v>
      </c>
      <c r="D1025" s="1" t="str">
        <f>Table5[[#This Row],[Column5]]&amp;" "&amp;Table5[[#This Row],[Column7]]&amp;" "</f>
        <v xml:space="preserve">Ms. Jessica </v>
      </c>
      <c r="E1025" t="s">
        <v>4403</v>
      </c>
    </row>
    <row r="1026" spans="1:5" x14ac:dyDescent="0.2">
      <c r="A1026" s="1" t="s">
        <v>1347</v>
      </c>
      <c r="B1026" s="1" t="s">
        <v>3318</v>
      </c>
      <c r="C1026" s="1" t="str">
        <f>B1026&amp;" "&amp;F1026</f>
        <v xml:space="preserve">Chorey </v>
      </c>
      <c r="D1026" s="1" t="str">
        <f>Table5[[#This Row],[Column5]]&amp;" "&amp;Table5[[#This Row],[Column7]]&amp;" "</f>
        <v xml:space="preserve">Mr. Billy </v>
      </c>
      <c r="E1026" t="s">
        <v>4806</v>
      </c>
    </row>
    <row r="1027" spans="1:5" x14ac:dyDescent="0.2">
      <c r="A1027" s="1" t="s">
        <v>1346</v>
      </c>
      <c r="B1027" s="1" t="s">
        <v>3319</v>
      </c>
      <c r="C1027" s="1" t="str">
        <f>B1027&amp;" "&amp;F1027</f>
        <v xml:space="preserve">McVay </v>
      </c>
      <c r="D1027" s="1" t="str">
        <f>Table5[[#This Row],[Column5]]&amp;" "&amp;Table5[[#This Row],[Column7]]&amp;" "</f>
        <v xml:space="preserve">Mr. David </v>
      </c>
    </row>
    <row r="1028" spans="1:5" x14ac:dyDescent="0.2">
      <c r="A1028" s="1" t="s">
        <v>1345</v>
      </c>
      <c r="B1028" s="1" t="s">
        <v>3320</v>
      </c>
      <c r="C1028" s="1" t="str">
        <f>B1028&amp;" "&amp;F1028</f>
        <v xml:space="preserve">Vinson </v>
      </c>
      <c r="D1028" s="1" t="str">
        <f>Table5[[#This Row],[Column5]]&amp;" "&amp;Table5[[#This Row],[Column7]]&amp;" "</f>
        <v xml:space="preserve">Mr. Tim </v>
      </c>
    </row>
    <row r="1029" spans="1:5" x14ac:dyDescent="0.2">
      <c r="A1029" s="1" t="s">
        <v>1344</v>
      </c>
      <c r="B1029" s="1" t="s">
        <v>3321</v>
      </c>
      <c r="C1029" s="1" t="str">
        <f>B1029&amp;" "&amp;F1029</f>
        <v xml:space="preserve">Astrike-Davis </v>
      </c>
      <c r="D1029" s="1" t="str">
        <f>Table5[[#This Row],[Column5]]&amp;" "&amp;Table5[[#This Row],[Column7]]&amp;" "</f>
        <v xml:space="preserve">Ms. Emma </v>
      </c>
      <c r="E1029" t="s">
        <v>4403</v>
      </c>
    </row>
    <row r="1030" spans="1:5" x14ac:dyDescent="0.2">
      <c r="A1030" s="1" t="s">
        <v>1343</v>
      </c>
      <c r="B1030" s="1" t="s">
        <v>3322</v>
      </c>
      <c r="C1030" s="1" t="str">
        <f>B1030&amp;" "&amp;F1030</f>
        <v xml:space="preserve">Harder </v>
      </c>
      <c r="D1030" s="1" t="str">
        <f>Table5[[#This Row],[Column5]]&amp;" "&amp;Table5[[#This Row],[Column7]]&amp;" "</f>
        <v xml:space="preserve">Mr. Tim </v>
      </c>
    </row>
    <row r="1031" spans="1:5" x14ac:dyDescent="0.2">
      <c r="A1031" s="1" t="s">
        <v>1342</v>
      </c>
      <c r="B1031" s="1" t="s">
        <v>3323</v>
      </c>
      <c r="C1031" s="1" t="str">
        <f>B1031&amp;" "&amp;F1031</f>
        <v xml:space="preserve">Bell </v>
      </c>
      <c r="D1031" s="1" t="str">
        <f>Table5[[#This Row],[Column5]]&amp;" "&amp;Table5[[#This Row],[Column7]]&amp;" "</f>
        <v xml:space="preserve">Mr. Patrick </v>
      </c>
    </row>
    <row r="1032" spans="1:5" x14ac:dyDescent="0.2">
      <c r="A1032" s="1" t="s">
        <v>1341</v>
      </c>
      <c r="B1032" s="1" t="s">
        <v>3324</v>
      </c>
      <c r="C1032" s="1" t="str">
        <f>B1032&amp;" "&amp;F1032</f>
        <v xml:space="preserve">Dawes </v>
      </c>
      <c r="D1032" s="1" t="str">
        <f>Table5[[#This Row],[Column5]]&amp;" "&amp;Table5[[#This Row],[Column7]]&amp;" "</f>
        <v xml:space="preserve">Ms. Bridget </v>
      </c>
      <c r="E1032" t="s">
        <v>4491</v>
      </c>
    </row>
    <row r="1033" spans="1:5" x14ac:dyDescent="0.2">
      <c r="A1033" s="1" t="s">
        <v>1340</v>
      </c>
      <c r="B1033" s="1" t="s">
        <v>3325</v>
      </c>
      <c r="C1033" s="1" t="str">
        <f>B1033&amp;" "&amp;F1033</f>
        <v xml:space="preserve">Larios </v>
      </c>
      <c r="D1033" s="1" t="str">
        <f>Table5[[#This Row],[Column5]]&amp;" "&amp;Table5[[#This Row],[Column7]]&amp;" "</f>
        <v xml:space="preserve">Mr. Gabriel </v>
      </c>
    </row>
    <row r="1034" spans="1:5" x14ac:dyDescent="0.2">
      <c r="A1034" s="1" t="s">
        <v>1339</v>
      </c>
      <c r="B1034" s="1" t="s">
        <v>3326</v>
      </c>
      <c r="C1034" s="1" t="str">
        <f>B1034&amp;" "&amp;F1034</f>
        <v xml:space="preserve">Yaremczuk </v>
      </c>
      <c r="D1034" s="1" t="str">
        <f>Table5[[#This Row],[Column5]]&amp;" "&amp;Table5[[#This Row],[Column7]]&amp;" "</f>
        <v xml:space="preserve">Ms. Natasha </v>
      </c>
    </row>
    <row r="1035" spans="1:5" x14ac:dyDescent="0.2">
      <c r="A1035" s="1" t="s">
        <v>1338</v>
      </c>
      <c r="B1035" s="1" t="s">
        <v>3003</v>
      </c>
      <c r="C1035" s="1" t="str">
        <f>B1035&amp;" "&amp;F1035</f>
        <v xml:space="preserve">Knight </v>
      </c>
      <c r="D1035" s="1" t="str">
        <f>Table5[[#This Row],[Column5]]&amp;" "&amp;Table5[[#This Row],[Column7]]&amp;" "</f>
        <v xml:space="preserve">Ms. Abby </v>
      </c>
      <c r="E1035" t="s">
        <v>4378</v>
      </c>
    </row>
    <row r="1036" spans="1:5" x14ac:dyDescent="0.2">
      <c r="A1036" s="1" t="s">
        <v>1337</v>
      </c>
      <c r="B1036" s="1" t="s">
        <v>3327</v>
      </c>
      <c r="C1036" s="1" t="str">
        <f>B1036&amp;" "&amp;F1036</f>
        <v xml:space="preserve">Eversman </v>
      </c>
      <c r="D1036" s="1" t="str">
        <f>Table5[[#This Row],[Column5]]&amp;" "&amp;Table5[[#This Row],[Column7]]&amp;" "</f>
        <v xml:space="preserve">Ms. Michelle </v>
      </c>
    </row>
    <row r="1037" spans="1:5" x14ac:dyDescent="0.2">
      <c r="A1037" s="1" t="s">
        <v>1336</v>
      </c>
      <c r="B1037" s="1" t="s">
        <v>3328</v>
      </c>
      <c r="C1037" s="1" t="str">
        <f>B1037&amp;" "&amp;F1037</f>
        <v xml:space="preserve">Hickory </v>
      </c>
      <c r="D1037" s="1" t="str">
        <f>Table5[[#This Row],[Column5]]&amp;" "&amp;Table5[[#This Row],[Column7]]&amp;" "</f>
        <v xml:space="preserve">Ms. Mckendree </v>
      </c>
    </row>
    <row r="1038" spans="1:5" x14ac:dyDescent="0.2">
      <c r="A1038" s="1" t="s">
        <v>1335</v>
      </c>
      <c r="B1038" s="1" t="s">
        <v>3329</v>
      </c>
      <c r="C1038" s="1" t="str">
        <f>B1038&amp;" "&amp;F1038</f>
        <v xml:space="preserve">Mooney </v>
      </c>
      <c r="D1038" s="1" t="str">
        <f>Table5[[#This Row],[Column5]]&amp;" "&amp;Table5[[#This Row],[Column7]]&amp;" "</f>
        <v xml:space="preserve">Ms. Tara </v>
      </c>
    </row>
    <row r="1039" spans="1:5" x14ac:dyDescent="0.2">
      <c r="A1039" s="1" t="s">
        <v>1334</v>
      </c>
      <c r="B1039" s="1" t="s">
        <v>3330</v>
      </c>
      <c r="C1039" s="1" t="str">
        <f>B1039&amp;" "&amp;F1039</f>
        <v xml:space="preserve">Craighead </v>
      </c>
      <c r="D1039" s="1" t="str">
        <f>Table5[[#This Row],[Column5]]&amp;" "&amp;Table5[[#This Row],[Column7]]&amp;" "</f>
        <v xml:space="preserve">Mr. Daniel </v>
      </c>
    </row>
    <row r="1040" spans="1:5" x14ac:dyDescent="0.2">
      <c r="A1040" s="1" t="s">
        <v>1333</v>
      </c>
      <c r="B1040" s="1" t="s">
        <v>3331</v>
      </c>
      <c r="C1040" s="1" t="str">
        <f>B1040&amp;" "&amp;F1040</f>
        <v xml:space="preserve">Gardner </v>
      </c>
      <c r="D1040" s="1" t="str">
        <f>Table5[[#This Row],[Column5]]&amp;" "&amp;Table5[[#This Row],[Column7]]&amp;" "</f>
        <v xml:space="preserve">Mr. Joshua </v>
      </c>
      <c r="E1040" t="s">
        <v>4474</v>
      </c>
    </row>
    <row r="1041" spans="1:5" x14ac:dyDescent="0.2">
      <c r="A1041" s="1" t="s">
        <v>1332</v>
      </c>
      <c r="B1041" s="1" t="s">
        <v>3332</v>
      </c>
      <c r="C1041" s="1" t="str">
        <f>B1041&amp;" "&amp;F1041</f>
        <v xml:space="preserve">Lohrenz </v>
      </c>
      <c r="D1041" s="1" t="str">
        <f>Table5[[#This Row],[Column5]]&amp;" "&amp;Table5[[#This Row],[Column7]]&amp;" "</f>
        <v xml:space="preserve">Ms. Erin </v>
      </c>
      <c r="E1041" t="s">
        <v>4385</v>
      </c>
    </row>
    <row r="1042" spans="1:5" x14ac:dyDescent="0.2">
      <c r="A1042" s="1" t="s">
        <v>1331</v>
      </c>
      <c r="B1042" s="1" t="s">
        <v>3333</v>
      </c>
      <c r="C1042" s="1" t="str">
        <f>B1042&amp;" "&amp;F1042</f>
        <v xml:space="preserve">Demise </v>
      </c>
      <c r="D1042" s="1" t="str">
        <f>Table5[[#This Row],[Column5]]&amp;" "&amp;Table5[[#This Row],[Column7]]&amp;" "</f>
        <v xml:space="preserve">Ms. Shure </v>
      </c>
    </row>
    <row r="1043" spans="1:5" x14ac:dyDescent="0.2">
      <c r="A1043" s="1" t="s">
        <v>1330</v>
      </c>
      <c r="B1043" s="1" t="s">
        <v>3029</v>
      </c>
      <c r="C1043" s="1" t="str">
        <f>B1043&amp;" "&amp;F1043</f>
        <v xml:space="preserve">Nelson </v>
      </c>
      <c r="D1043" s="1" t="str">
        <f>Table5[[#This Row],[Column5]]&amp;" "&amp;Table5[[#This Row],[Column7]]&amp;" "</f>
        <v xml:space="preserve">Mr. Richard </v>
      </c>
    </row>
    <row r="1044" spans="1:5" x14ac:dyDescent="0.2">
      <c r="A1044" s="1" t="s">
        <v>1329</v>
      </c>
      <c r="B1044" s="1" t="s">
        <v>3334</v>
      </c>
      <c r="C1044" s="1" t="str">
        <f>B1044&amp;" "&amp;F1044</f>
        <v xml:space="preserve">Guitard </v>
      </c>
      <c r="D1044" s="1" t="str">
        <f>Table5[[#This Row],[Column5]]&amp;" "&amp;Table5[[#This Row],[Column7]]&amp;" "</f>
        <v xml:space="preserve">Ms. Brenda </v>
      </c>
    </row>
    <row r="1045" spans="1:5" x14ac:dyDescent="0.2">
      <c r="A1045" s="1" t="s">
        <v>1328</v>
      </c>
      <c r="B1045" s="1" t="s">
        <v>3335</v>
      </c>
      <c r="C1045" s="1" t="str">
        <f>B1045&amp;" "&amp;F1045</f>
        <v xml:space="preserve">Navas </v>
      </c>
      <c r="D1045" s="1" t="str">
        <f>Table5[[#This Row],[Column5]]&amp;" "&amp;Table5[[#This Row],[Column7]]&amp;" "</f>
        <v xml:space="preserve">Mr. Joseph </v>
      </c>
      <c r="E1045" t="s">
        <v>4403</v>
      </c>
    </row>
    <row r="1046" spans="1:5" x14ac:dyDescent="0.2">
      <c r="A1046" s="1" t="s">
        <v>1327</v>
      </c>
      <c r="B1046" s="1" t="s">
        <v>3336</v>
      </c>
      <c r="C1046" s="1" t="str">
        <f>B1046&amp;" "&amp;F1046</f>
        <v xml:space="preserve">Ptucha </v>
      </c>
      <c r="D1046" s="1" t="str">
        <f>Table5[[#This Row],[Column5]]&amp;" "&amp;Table5[[#This Row],[Column7]]&amp;" "</f>
        <v xml:space="preserve">Mr. Stephen </v>
      </c>
      <c r="E1046" t="s">
        <v>4395</v>
      </c>
    </row>
    <row r="1047" spans="1:5" x14ac:dyDescent="0.2">
      <c r="A1047" s="1" t="s">
        <v>1326</v>
      </c>
      <c r="B1047" s="1" t="s">
        <v>3337</v>
      </c>
      <c r="C1047" s="1" t="str">
        <f>B1047&amp;" "&amp;F1047</f>
        <v xml:space="preserve">Kirouac </v>
      </c>
      <c r="D1047" s="1" t="str">
        <f>Table5[[#This Row],[Column5]]&amp;" "&amp;Table5[[#This Row],[Column7]]&amp;" "</f>
        <v xml:space="preserve">Mrs. Kathya </v>
      </c>
    </row>
    <row r="1048" spans="1:5" x14ac:dyDescent="0.2">
      <c r="A1048" s="1" t="s">
        <v>1325</v>
      </c>
      <c r="B1048" s="1" t="s">
        <v>3338</v>
      </c>
      <c r="C1048" s="1" t="str">
        <f>B1048&amp;" "&amp;F1048</f>
        <v xml:space="preserve">Toews </v>
      </c>
      <c r="D1048" s="1" t="str">
        <f>Table5[[#This Row],[Column5]]&amp;" "&amp;Table5[[#This Row],[Column7]]&amp;" "</f>
        <v xml:space="preserve">Mr. Wesley </v>
      </c>
    </row>
    <row r="1049" spans="1:5" x14ac:dyDescent="0.2">
      <c r="A1049" s="1" t="s">
        <v>1324</v>
      </c>
      <c r="B1049" s="1" t="s">
        <v>3339</v>
      </c>
      <c r="C1049" s="1" t="str">
        <f>B1049&amp;" "&amp;F1049</f>
        <v xml:space="preserve">Perry </v>
      </c>
      <c r="D1049" s="1" t="str">
        <f>Table5[[#This Row],[Column5]]&amp;" "&amp;Table5[[#This Row],[Column7]]&amp;" "</f>
        <v xml:space="preserve">Mr. Tim </v>
      </c>
    </row>
    <row r="1050" spans="1:5" x14ac:dyDescent="0.2">
      <c r="A1050" s="1" t="s">
        <v>1323</v>
      </c>
      <c r="B1050" s="1" t="s">
        <v>3340</v>
      </c>
      <c r="C1050" s="1" t="str">
        <f>B1050&amp;" "&amp;F1050</f>
        <v xml:space="preserve">Kretz </v>
      </c>
      <c r="D1050" s="1" t="str">
        <f>Table5[[#This Row],[Column5]]&amp;" "&amp;Table5[[#This Row],[Column7]]&amp;" "</f>
        <v xml:space="preserve">Ms. Jamie </v>
      </c>
      <c r="E1050" t="s">
        <v>4401</v>
      </c>
    </row>
    <row r="1051" spans="1:5" x14ac:dyDescent="0.2">
      <c r="A1051" s="1" t="s">
        <v>1322</v>
      </c>
      <c r="B1051" s="1" t="s">
        <v>3341</v>
      </c>
      <c r="C1051" s="1" t="str">
        <f>B1051&amp;" "&amp;F1051</f>
        <v xml:space="preserve">Hempel </v>
      </c>
      <c r="D1051" s="1" t="str">
        <f>Table5[[#This Row],[Column5]]&amp;" "&amp;Table5[[#This Row],[Column7]]&amp;" "</f>
        <v xml:space="preserve">Ms. Alexandra </v>
      </c>
    </row>
    <row r="1052" spans="1:5" x14ac:dyDescent="0.2">
      <c r="A1052" s="1" t="s">
        <v>1321</v>
      </c>
      <c r="B1052" s="1" t="s">
        <v>3342</v>
      </c>
      <c r="C1052" s="1" t="str">
        <f>B1052&amp;" "&amp;F1052</f>
        <v xml:space="preserve">McBroom </v>
      </c>
      <c r="D1052" s="1" t="str">
        <f>Table5[[#This Row],[Column5]]&amp;" "&amp;Table5[[#This Row],[Column7]]&amp;" "</f>
        <v xml:space="preserve">Ms. Tiffany </v>
      </c>
    </row>
    <row r="1053" spans="1:5" x14ac:dyDescent="0.2">
      <c r="A1053" s="1" t="s">
        <v>1320</v>
      </c>
      <c r="B1053" s="1" t="s">
        <v>3343</v>
      </c>
      <c r="C1053" s="1" t="str">
        <f>B1053&amp;" "&amp;F1053</f>
        <v xml:space="preserve">Yoo </v>
      </c>
      <c r="D1053" s="1" t="str">
        <f>Table5[[#This Row],[Column5]]&amp;" "&amp;Table5[[#This Row],[Column7]]&amp;" "</f>
        <v xml:space="preserve">Mrs. Rebecca </v>
      </c>
      <c r="E1053" t="s">
        <v>4466</v>
      </c>
    </row>
    <row r="1054" spans="1:5" x14ac:dyDescent="0.2">
      <c r="A1054" s="1" t="s">
        <v>1319</v>
      </c>
      <c r="B1054" s="1" t="s">
        <v>3344</v>
      </c>
      <c r="C1054" s="1" t="str">
        <f>B1054&amp;" "&amp;F1054</f>
        <v xml:space="preserve">Rand </v>
      </c>
      <c r="D1054" s="1" t="str">
        <f>Table5[[#This Row],[Column5]]&amp;" "&amp;Table5[[#This Row],[Column7]]&amp;" "</f>
        <v xml:space="preserve">Mr. Austin </v>
      </c>
      <c r="E1054" t="s">
        <v>4425</v>
      </c>
    </row>
    <row r="1055" spans="1:5" x14ac:dyDescent="0.2">
      <c r="A1055" s="1" t="s">
        <v>1318</v>
      </c>
      <c r="B1055" s="1" t="s">
        <v>3345</v>
      </c>
      <c r="C1055" s="1" t="str">
        <f>B1055&amp;" "&amp;F1055</f>
        <v xml:space="preserve">Wolfe </v>
      </c>
      <c r="D1055" s="1" t="str">
        <f>Table5[[#This Row],[Column5]]&amp;" "&amp;Table5[[#This Row],[Column7]]&amp;" "</f>
        <v xml:space="preserve">Ms. Jamie </v>
      </c>
      <c r="E1055" t="s">
        <v>4509</v>
      </c>
    </row>
    <row r="1056" spans="1:5" x14ac:dyDescent="0.2">
      <c r="A1056" s="1" t="s">
        <v>1317</v>
      </c>
      <c r="B1056" s="1" t="s">
        <v>3346</v>
      </c>
      <c r="C1056" s="1" t="str">
        <f>B1056&amp;" "&amp;F1056</f>
        <v xml:space="preserve">Vance </v>
      </c>
      <c r="D1056" s="1" t="str">
        <f>Table5[[#This Row],[Column5]]&amp;" "&amp;Table5[[#This Row],[Column7]]&amp;" "</f>
        <v xml:space="preserve">Mr. Matthew </v>
      </c>
      <c r="E1056" t="s">
        <v>4425</v>
      </c>
    </row>
    <row r="1057" spans="1:5" x14ac:dyDescent="0.2">
      <c r="A1057" s="1" t="s">
        <v>1316</v>
      </c>
      <c r="B1057" s="1" t="s">
        <v>3347</v>
      </c>
      <c r="C1057" s="1" t="str">
        <f>B1057&amp;" "&amp;F1057</f>
        <v xml:space="preserve">Burnett </v>
      </c>
      <c r="D1057" s="1" t="str">
        <f>Table5[[#This Row],[Column5]]&amp;" "&amp;Table5[[#This Row],[Column7]]&amp;" "</f>
        <v xml:space="preserve">Mrs. Emily </v>
      </c>
    </row>
    <row r="1058" spans="1:5" x14ac:dyDescent="0.2">
      <c r="A1058" s="1" t="s">
        <v>1315</v>
      </c>
      <c r="B1058" s="1" t="s">
        <v>3348</v>
      </c>
      <c r="C1058" s="1" t="str">
        <f>B1058&amp;" "&amp;F1058</f>
        <v xml:space="preserve">Clason </v>
      </c>
      <c r="D1058" s="1" t="str">
        <f>Table5[[#This Row],[Column5]]&amp;" "&amp;Table5[[#This Row],[Column7]]&amp;" "</f>
        <v xml:space="preserve">Ms. Gillian </v>
      </c>
    </row>
    <row r="1059" spans="1:5" x14ac:dyDescent="0.2">
      <c r="A1059" s="1" t="s">
        <v>1314</v>
      </c>
      <c r="B1059" s="1" t="s">
        <v>3289</v>
      </c>
      <c r="C1059" s="1" t="str">
        <f>B1059&amp;" "&amp;F1059</f>
        <v xml:space="preserve">Donnelly </v>
      </c>
      <c r="D1059" s="1" t="str">
        <f>Table5[[#This Row],[Column5]]&amp;" "&amp;Table5[[#This Row],[Column7]]&amp;" "</f>
        <v xml:space="preserve">Mrs. Brenn </v>
      </c>
      <c r="E1059" t="s">
        <v>4542</v>
      </c>
    </row>
    <row r="1060" spans="1:5" x14ac:dyDescent="0.2">
      <c r="A1060" s="1" t="s">
        <v>1313</v>
      </c>
      <c r="B1060" s="1" t="s">
        <v>3349</v>
      </c>
      <c r="C1060" s="1" t="str">
        <f>B1060&amp;" "&amp;F1060</f>
        <v xml:space="preserve">Pietz </v>
      </c>
      <c r="D1060" s="1" t="str">
        <f>Table5[[#This Row],[Column5]]&amp;" "&amp;Table5[[#This Row],[Column7]]&amp;" "</f>
        <v xml:space="preserve">Ms. Lisa </v>
      </c>
      <c r="E1060" t="s">
        <v>4403</v>
      </c>
    </row>
    <row r="1061" spans="1:5" x14ac:dyDescent="0.2">
      <c r="A1061" s="1" t="s">
        <v>1312</v>
      </c>
      <c r="B1061" s="1" t="s">
        <v>3350</v>
      </c>
      <c r="C1061" s="1" t="str">
        <f>B1061&amp;" "&amp;F1061</f>
        <v xml:space="preserve">Tegenkamp </v>
      </c>
      <c r="D1061" s="1" t="str">
        <f>Table5[[#This Row],[Column5]]&amp;" "&amp;Table5[[#This Row],[Column7]]&amp;" "</f>
        <v xml:space="preserve">Mr. Matt </v>
      </c>
    </row>
    <row r="1062" spans="1:5" x14ac:dyDescent="0.2">
      <c r="A1062" s="1" t="s">
        <v>1311</v>
      </c>
      <c r="B1062" s="1" t="s">
        <v>3351</v>
      </c>
      <c r="C1062" s="1" t="str">
        <f>B1062&amp;" "&amp;F1062</f>
        <v xml:space="preserve">Dover </v>
      </c>
      <c r="D1062" s="1" t="str">
        <f>Table5[[#This Row],[Column5]]&amp;" "&amp;Table5[[#This Row],[Column7]]&amp;" "</f>
        <v xml:space="preserve">Mr. Thomas </v>
      </c>
      <c r="E1062" t="s">
        <v>4378</v>
      </c>
    </row>
    <row r="1063" spans="1:5" x14ac:dyDescent="0.2">
      <c r="A1063" s="1" t="s">
        <v>1310</v>
      </c>
      <c r="B1063" s="1" t="s">
        <v>3352</v>
      </c>
      <c r="C1063" s="1" t="str">
        <f>B1063&amp;" "&amp;F1063</f>
        <v xml:space="preserve">Dockemeyer </v>
      </c>
      <c r="D1063" s="1" t="str">
        <f>Table5[[#This Row],[Column5]]&amp;" "&amp;Table5[[#This Row],[Column7]]&amp;" "</f>
        <v xml:space="preserve">Mr. Kevin </v>
      </c>
      <c r="E1063" t="s">
        <v>4466</v>
      </c>
    </row>
    <row r="1064" spans="1:5" x14ac:dyDescent="0.2">
      <c r="A1064" s="1" t="s">
        <v>1309</v>
      </c>
      <c r="B1064" s="1" t="s">
        <v>3098</v>
      </c>
      <c r="C1064" s="1" t="str">
        <f>B1064&amp;" "&amp;F1064</f>
        <v xml:space="preserve">Steele </v>
      </c>
      <c r="D1064" s="1" t="str">
        <f>Table5[[#This Row],[Column5]]&amp;" "&amp;Table5[[#This Row],[Column7]]&amp;" "</f>
        <v xml:space="preserve">Mr. William </v>
      </c>
      <c r="E1064" t="s">
        <v>4405</v>
      </c>
    </row>
    <row r="1065" spans="1:5" x14ac:dyDescent="0.2">
      <c r="A1065" s="1" t="s">
        <v>1308</v>
      </c>
      <c r="B1065" s="1" t="s">
        <v>3353</v>
      </c>
      <c r="C1065" s="1" t="str">
        <f>B1065&amp;" "&amp;F1065</f>
        <v xml:space="preserve">Harel </v>
      </c>
      <c r="D1065" s="1" t="str">
        <f>Table5[[#This Row],[Column5]]&amp;" "&amp;Table5[[#This Row],[Column7]]&amp;" "</f>
        <v xml:space="preserve">Mr. Gal </v>
      </c>
    </row>
    <row r="1066" spans="1:5" x14ac:dyDescent="0.2">
      <c r="A1066" s="1" t="s">
        <v>1307</v>
      </c>
      <c r="B1066" s="1" t="s">
        <v>3354</v>
      </c>
      <c r="C1066" s="1" t="str">
        <f>B1066&amp;" "&amp;F1066</f>
        <v xml:space="preserve">Aguila </v>
      </c>
      <c r="D1066" s="1" t="str">
        <f>Table5[[#This Row],[Column5]]&amp;" "&amp;Table5[[#This Row],[Column7]]&amp;" "</f>
        <v xml:space="preserve">Mr. Anton </v>
      </c>
    </row>
    <row r="1067" spans="1:5" x14ac:dyDescent="0.2">
      <c r="A1067" s="1" t="s">
        <v>1306</v>
      </c>
      <c r="B1067" s="1" t="s">
        <v>4936</v>
      </c>
      <c r="C1067" s="1" t="str">
        <f>B1067&amp;" "&amp;F1067</f>
        <v xml:space="preserve">Vallejo </v>
      </c>
      <c r="D1067" s="1" t="str">
        <f>Table5[[#This Row],[Column5]]&amp;" "&amp;Table5[[#This Row],[Column7]]&amp;" "</f>
        <v xml:space="preserve">  </v>
      </c>
      <c r="E1067" t="s">
        <v>4938</v>
      </c>
    </row>
    <row r="1068" spans="1:5" x14ac:dyDescent="0.2">
      <c r="A1068" s="1" t="s">
        <v>1305</v>
      </c>
      <c r="B1068" s="1" t="s">
        <v>3355</v>
      </c>
      <c r="C1068" s="1" t="str">
        <f>B1068&amp;" "&amp;F1068</f>
        <v xml:space="preserve">Beisheim </v>
      </c>
      <c r="D1068" s="1" t="str">
        <f>Table5[[#This Row],[Column5]]&amp;" "&amp;Table5[[#This Row],[Column7]]&amp;" "</f>
        <v xml:space="preserve">Mr. Florian </v>
      </c>
    </row>
    <row r="1069" spans="1:5" x14ac:dyDescent="0.2">
      <c r="A1069" s="1" t="s">
        <v>1304</v>
      </c>
      <c r="B1069" s="1" t="s">
        <v>3356</v>
      </c>
      <c r="C1069" s="1" t="str">
        <f>B1069&amp;" "&amp;F1069</f>
        <v xml:space="preserve">Lenhoff </v>
      </c>
      <c r="D1069" s="1" t="str">
        <f>Table5[[#This Row],[Column5]]&amp;" "&amp;Table5[[#This Row],[Column7]]&amp;" "</f>
        <v xml:space="preserve">Ms. Karen </v>
      </c>
      <c r="E1069" t="s">
        <v>4412</v>
      </c>
    </row>
    <row r="1070" spans="1:5" x14ac:dyDescent="0.2">
      <c r="A1070" s="1" t="s">
        <v>1303</v>
      </c>
      <c r="B1070" s="1" t="s">
        <v>3357</v>
      </c>
      <c r="C1070" s="1" t="str">
        <f>B1070&amp;" "&amp;F1070</f>
        <v xml:space="preserve">Wehrwein </v>
      </c>
      <c r="D1070" s="1" t="str">
        <f>Table5[[#This Row],[Column5]]&amp;" "&amp;Table5[[#This Row],[Column7]]&amp;" "</f>
        <v xml:space="preserve">Mr. Scott </v>
      </c>
    </row>
    <row r="1071" spans="1:5" x14ac:dyDescent="0.2">
      <c r="A1071" s="1" t="s">
        <v>1302</v>
      </c>
      <c r="B1071" s="1" t="s">
        <v>3106</v>
      </c>
      <c r="C1071" s="1" t="str">
        <f>B1071&amp;" "&amp;F1071</f>
        <v xml:space="preserve">Wallace </v>
      </c>
      <c r="D1071" s="1" t="str">
        <f>Table5[[#This Row],[Column5]]&amp;" "&amp;Table5[[#This Row],[Column7]]&amp;" "</f>
        <v xml:space="preserve">Ms. Claire </v>
      </c>
    </row>
    <row r="1072" spans="1:5" x14ac:dyDescent="0.2">
      <c r="A1072" s="1" t="s">
        <v>1301</v>
      </c>
      <c r="B1072" s="1" t="s">
        <v>3358</v>
      </c>
      <c r="C1072" s="1" t="str">
        <f>B1072&amp;" "&amp;F1072</f>
        <v xml:space="preserve">Markowitz </v>
      </c>
      <c r="D1072" s="1" t="str">
        <f>Table5[[#This Row],[Column5]]&amp;" "&amp;Table5[[#This Row],[Column7]]&amp;" "</f>
        <v xml:space="preserve">Ms. Lynn </v>
      </c>
      <c r="E1072" t="s">
        <v>4375</v>
      </c>
    </row>
    <row r="1073" spans="1:5" x14ac:dyDescent="0.2">
      <c r="A1073" s="1" t="s">
        <v>1300</v>
      </c>
      <c r="B1073" s="1" t="s">
        <v>3359</v>
      </c>
      <c r="C1073" s="1" t="str">
        <f>B1073&amp;" "&amp;F1073</f>
        <v xml:space="preserve">Vos </v>
      </c>
      <c r="D1073" s="1" t="str">
        <f>Table5[[#This Row],[Column5]]&amp;" "&amp;Table5[[#This Row],[Column7]]&amp;" "</f>
        <v xml:space="preserve">Ms. Sharon </v>
      </c>
    </row>
    <row r="1074" spans="1:5" x14ac:dyDescent="0.2">
      <c r="A1074" s="1" t="s">
        <v>1299</v>
      </c>
      <c r="B1074" s="1" t="s">
        <v>3360</v>
      </c>
      <c r="C1074" s="1" t="str">
        <f>B1074&amp;" "&amp;F1074</f>
        <v xml:space="preserve">McLeod </v>
      </c>
      <c r="D1074" s="1" t="str">
        <f>Table5[[#This Row],[Column5]]&amp;" "&amp;Table5[[#This Row],[Column7]]&amp;" "</f>
        <v xml:space="preserve">Mrs. Candice </v>
      </c>
    </row>
    <row r="1075" spans="1:5" x14ac:dyDescent="0.2">
      <c r="A1075" s="1" t="s">
        <v>1298</v>
      </c>
      <c r="B1075" s="1" t="s">
        <v>3361</v>
      </c>
      <c r="C1075" s="1" t="str">
        <f>B1075&amp;" "&amp;F1075</f>
        <v xml:space="preserve">Balcom </v>
      </c>
      <c r="D1075" s="1" t="str">
        <f>Table5[[#This Row],[Column5]]&amp;" "&amp;Table5[[#This Row],[Column7]]&amp;" "</f>
        <v xml:space="preserve">Ms. Jennifer </v>
      </c>
      <c r="E1075" t="s">
        <v>4357</v>
      </c>
    </row>
    <row r="1076" spans="1:5" x14ac:dyDescent="0.2">
      <c r="A1076" s="1" t="s">
        <v>1297</v>
      </c>
      <c r="B1076" s="1" t="s">
        <v>3362</v>
      </c>
      <c r="C1076" s="1" t="str">
        <f>B1076&amp;" "&amp;F1076</f>
        <v xml:space="preserve">Dirth </v>
      </c>
      <c r="D1076" s="1" t="str">
        <f>Table5[[#This Row],[Column5]]&amp;" "&amp;Table5[[#This Row],[Column7]]&amp;" "</f>
        <v xml:space="preserve">Mr. Eric </v>
      </c>
    </row>
    <row r="1077" spans="1:5" x14ac:dyDescent="0.2">
      <c r="A1077" s="1" t="s">
        <v>1296</v>
      </c>
      <c r="B1077" s="1" t="s">
        <v>3363</v>
      </c>
      <c r="C1077" s="1" t="str">
        <f>B1077&amp;" "&amp;F1077</f>
        <v xml:space="preserve">Inglish </v>
      </c>
      <c r="D1077" s="1" t="str">
        <f>Table5[[#This Row],[Column5]]&amp;" "&amp;Table5[[#This Row],[Column7]]&amp;" "</f>
        <v xml:space="preserve">Mr. Bryan </v>
      </c>
    </row>
    <row r="1078" spans="1:5" x14ac:dyDescent="0.2">
      <c r="A1078" s="1" t="s">
        <v>1295</v>
      </c>
      <c r="B1078" s="1" t="s">
        <v>2857</v>
      </c>
      <c r="C1078" s="1" t="str">
        <f>B1078&amp;" "&amp;F1078</f>
        <v xml:space="preserve">Matthews </v>
      </c>
      <c r="D1078" s="1" t="str">
        <f>Table5[[#This Row],[Column5]]&amp;" "&amp;Table5[[#This Row],[Column7]]&amp;" "</f>
        <v xml:space="preserve">Mr. Devon </v>
      </c>
      <c r="E1078" t="s">
        <v>4364</v>
      </c>
    </row>
    <row r="1079" spans="1:5" x14ac:dyDescent="0.2">
      <c r="A1079" s="1" t="s">
        <v>1294</v>
      </c>
      <c r="B1079" s="1" t="s">
        <v>3364</v>
      </c>
      <c r="C1079" s="1" t="str">
        <f>B1079&amp;" "&amp;F1079</f>
        <v xml:space="preserve">Massa-Musiak </v>
      </c>
      <c r="D1079" s="1" t="str">
        <f>Table5[[#This Row],[Column5]]&amp;" "&amp;Table5[[#This Row],[Column7]]&amp;" "</f>
        <v xml:space="preserve">Ms. Elena </v>
      </c>
    </row>
    <row r="1080" spans="1:5" x14ac:dyDescent="0.2">
      <c r="A1080" s="1" t="s">
        <v>1293</v>
      </c>
      <c r="B1080" s="1" t="s">
        <v>3365</v>
      </c>
      <c r="C1080" s="1" t="str">
        <f>B1080&amp;" "&amp;F1080</f>
        <v xml:space="preserve">Bailey </v>
      </c>
      <c r="D1080" s="1" t="str">
        <f>Table5[[#This Row],[Column5]]&amp;" "&amp;Table5[[#This Row],[Column7]]&amp;" "</f>
        <v xml:space="preserve">Mr. Chris </v>
      </c>
    </row>
    <row r="1081" spans="1:5" x14ac:dyDescent="0.2">
      <c r="A1081" s="1" t="s">
        <v>1292</v>
      </c>
      <c r="B1081" s="1" t="s">
        <v>3366</v>
      </c>
      <c r="C1081" s="1" t="str">
        <f>B1081&amp;" "&amp;F1081</f>
        <v xml:space="preserve">Jacoby </v>
      </c>
      <c r="D1081" s="1" t="str">
        <f>Table5[[#This Row],[Column5]]&amp;" "&amp;Table5[[#This Row],[Column7]]&amp;" "</f>
        <v xml:space="preserve">Mr. Bert </v>
      </c>
    </row>
    <row r="1082" spans="1:5" x14ac:dyDescent="0.2">
      <c r="A1082" s="1" t="s">
        <v>1291</v>
      </c>
      <c r="B1082" s="1" t="s">
        <v>3367</v>
      </c>
      <c r="C1082" s="1" t="str">
        <f>B1082&amp;" "&amp;F1082</f>
        <v xml:space="preserve">Crimmings </v>
      </c>
      <c r="D1082" s="1" t="str">
        <f>Table5[[#This Row],[Column5]]&amp;" "&amp;Table5[[#This Row],[Column7]]&amp;" "</f>
        <v xml:space="preserve">Mr. John </v>
      </c>
      <c r="E1082" t="s">
        <v>4464</v>
      </c>
    </row>
    <row r="1083" spans="1:5" x14ac:dyDescent="0.2">
      <c r="A1083" s="1" t="s">
        <v>1290</v>
      </c>
      <c r="B1083" s="1" t="s">
        <v>3368</v>
      </c>
      <c r="C1083" s="1" t="str">
        <f>B1083&amp;" "&amp;F1083</f>
        <v xml:space="preserve">Crane </v>
      </c>
      <c r="D1083" s="1" t="str">
        <f>Table5[[#This Row],[Column5]]&amp;" "&amp;Table5[[#This Row],[Column7]]&amp;" "</f>
        <v xml:space="preserve">Mr. Daniel </v>
      </c>
      <c r="E1083" t="s">
        <v>4474</v>
      </c>
    </row>
    <row r="1084" spans="1:5" x14ac:dyDescent="0.2">
      <c r="A1084" s="1" t="s">
        <v>1289</v>
      </c>
      <c r="B1084" s="1" t="s">
        <v>3369</v>
      </c>
      <c r="C1084" s="1" t="str">
        <f>B1084&amp;" "&amp;F1084</f>
        <v xml:space="preserve">Swartzfager </v>
      </c>
      <c r="D1084" s="1" t="str">
        <f>Table5[[#This Row],[Column5]]&amp;" "&amp;Table5[[#This Row],[Column7]]&amp;" "</f>
        <v xml:space="preserve">Mrs. Lisa </v>
      </c>
      <c r="E1084" t="s">
        <v>4491</v>
      </c>
    </row>
    <row r="1085" spans="1:5" x14ac:dyDescent="0.2">
      <c r="A1085" s="1" t="s">
        <v>1288</v>
      </c>
      <c r="B1085" s="1" t="s">
        <v>3370</v>
      </c>
      <c r="C1085" s="1" t="str">
        <f>B1085&amp;" "&amp;F1085</f>
        <v xml:space="preserve">Clevenger </v>
      </c>
      <c r="D1085" s="1" t="str">
        <f>Table5[[#This Row],[Column5]]&amp;" "&amp;Table5[[#This Row],[Column7]]&amp;" "</f>
        <v xml:space="preserve">Mrs. Kristine </v>
      </c>
    </row>
    <row r="1086" spans="1:5" x14ac:dyDescent="0.2">
      <c r="A1086" s="1" t="s">
        <v>1287</v>
      </c>
      <c r="B1086" s="1" t="s">
        <v>3371</v>
      </c>
      <c r="C1086" s="1" t="str">
        <f>B1086&amp;" "&amp;F1086</f>
        <v xml:space="preserve">Reichardt </v>
      </c>
      <c r="D1086" s="1" t="str">
        <f>Table5[[#This Row],[Column5]]&amp;" "&amp;Table5[[#This Row],[Column7]]&amp;" "</f>
        <v xml:space="preserve">Mr. Paul </v>
      </c>
      <c r="E1086" t="s">
        <v>4437</v>
      </c>
    </row>
    <row r="1087" spans="1:5" x14ac:dyDescent="0.2">
      <c r="A1087" s="1" t="s">
        <v>1286</v>
      </c>
      <c r="B1087" s="1" t="s">
        <v>3372</v>
      </c>
      <c r="C1087" s="1" t="str">
        <f>B1087&amp;" "&amp;F1087</f>
        <v xml:space="preserve">Morton </v>
      </c>
      <c r="D1087" s="1" t="str">
        <f>Table5[[#This Row],[Column5]]&amp;" "&amp;Table5[[#This Row],[Column7]]&amp;" "</f>
        <v xml:space="preserve">Mr. Bryan </v>
      </c>
    </row>
    <row r="1088" spans="1:5" x14ac:dyDescent="0.2">
      <c r="A1088" s="1" t="s">
        <v>1285</v>
      </c>
      <c r="B1088" s="1" t="s">
        <v>3373</v>
      </c>
      <c r="C1088" s="1" t="str">
        <f>B1088&amp;" "&amp;F1088</f>
        <v xml:space="preserve">Sunstrum </v>
      </c>
      <c r="D1088" s="1" t="str">
        <f>Table5[[#This Row],[Column5]]&amp;" "&amp;Table5[[#This Row],[Column7]]&amp;" "</f>
        <v xml:space="preserve">Mr. Chris </v>
      </c>
    </row>
    <row r="1089" spans="1:5" x14ac:dyDescent="0.2">
      <c r="A1089" s="1" t="s">
        <v>1284</v>
      </c>
      <c r="B1089" s="1" t="s">
        <v>3374</v>
      </c>
      <c r="C1089" s="1" t="str">
        <f>B1089&amp;" "&amp;F1089</f>
        <v xml:space="preserve">Frownfelter </v>
      </c>
      <c r="D1089" s="1" t="str">
        <f>Table5[[#This Row],[Column5]]&amp;" "&amp;Table5[[#This Row],[Column7]]&amp;" "</f>
        <v xml:space="preserve">Ms. Milah </v>
      </c>
      <c r="E1089" t="s">
        <v>4416</v>
      </c>
    </row>
    <row r="1090" spans="1:5" x14ac:dyDescent="0.2">
      <c r="A1090" s="1" t="s">
        <v>1283</v>
      </c>
      <c r="B1090" s="1" t="s">
        <v>3375</v>
      </c>
      <c r="C1090" s="1" t="str">
        <f>B1090&amp;" "&amp;F1090</f>
        <v xml:space="preserve">Richter </v>
      </c>
      <c r="D1090" s="1" t="str">
        <f>Table5[[#This Row],[Column5]]&amp;" "&amp;Table5[[#This Row],[Column7]]&amp;" "</f>
        <v xml:space="preserve">Ms. Annette </v>
      </c>
      <c r="E1090" t="s">
        <v>4375</v>
      </c>
    </row>
    <row r="1091" spans="1:5" x14ac:dyDescent="0.2">
      <c r="A1091" s="1" t="s">
        <v>1282</v>
      </c>
      <c r="B1091" s="1" t="s">
        <v>3376</v>
      </c>
      <c r="C1091" s="1" t="str">
        <f>B1091&amp;" "&amp;F1091</f>
        <v xml:space="preserve">England </v>
      </c>
      <c r="D1091" s="1" t="str">
        <f>Table5[[#This Row],[Column5]]&amp;" "&amp;Table5[[#This Row],[Column7]]&amp;" "</f>
        <v xml:space="preserve">Mrs. Yoko </v>
      </c>
    </row>
    <row r="1092" spans="1:5" x14ac:dyDescent="0.2">
      <c r="A1092" s="1" t="s">
        <v>1281</v>
      </c>
      <c r="B1092" s="1" t="s">
        <v>3377</v>
      </c>
      <c r="C1092" s="1" t="str">
        <f>B1092&amp;" "&amp;F1092</f>
        <v xml:space="preserve">McLean </v>
      </c>
      <c r="D1092" s="1" t="str">
        <f>Table5[[#This Row],[Column5]]&amp;" "&amp;Table5[[#This Row],[Column7]]&amp;" "</f>
        <v xml:space="preserve">Ms. Laura </v>
      </c>
    </row>
    <row r="1093" spans="1:5" x14ac:dyDescent="0.2">
      <c r="A1093" s="1" t="s">
        <v>1280</v>
      </c>
      <c r="B1093" s="1" t="s">
        <v>3331</v>
      </c>
      <c r="C1093" s="1" t="str">
        <f>B1093&amp;" "&amp;F1093</f>
        <v xml:space="preserve">Gardner </v>
      </c>
      <c r="D1093" s="1" t="str">
        <f>Table5[[#This Row],[Column5]]&amp;" "&amp;Table5[[#This Row],[Column7]]&amp;" "</f>
        <v xml:space="preserve">Ms. Tess </v>
      </c>
      <c r="E1093" t="s">
        <v>4378</v>
      </c>
    </row>
    <row r="1094" spans="1:5" x14ac:dyDescent="0.2">
      <c r="A1094" s="1" t="s">
        <v>1279</v>
      </c>
      <c r="B1094" s="1" t="s">
        <v>3378</v>
      </c>
      <c r="C1094" s="1" t="str">
        <f>B1094&amp;" "&amp;F1094</f>
        <v xml:space="preserve">Lane </v>
      </c>
      <c r="D1094" s="1" t="str">
        <f>Table5[[#This Row],[Column5]]&amp;" "&amp;Table5[[#This Row],[Column7]]&amp;" "</f>
        <v xml:space="preserve">Mr. William </v>
      </c>
      <c r="E1094" t="s">
        <v>4573</v>
      </c>
    </row>
    <row r="1095" spans="1:5" x14ac:dyDescent="0.2">
      <c r="A1095" s="1" t="s">
        <v>1278</v>
      </c>
      <c r="B1095" s="1" t="s">
        <v>3379</v>
      </c>
      <c r="C1095" s="1" t="str">
        <f>B1095&amp;" "&amp;F1095</f>
        <v xml:space="preserve">Vonachen </v>
      </c>
      <c r="D1095" s="1" t="str">
        <f>Table5[[#This Row],[Column5]]&amp;" "&amp;Table5[[#This Row],[Column7]]&amp;" "</f>
        <v xml:space="preserve">Ms. Paige </v>
      </c>
    </row>
    <row r="1096" spans="1:5" x14ac:dyDescent="0.2">
      <c r="A1096" s="1" t="s">
        <v>1277</v>
      </c>
      <c r="B1096" s="1" t="s">
        <v>2451</v>
      </c>
      <c r="C1096" s="1" t="str">
        <f>B1096&amp;" "&amp;F1096</f>
        <v xml:space="preserve">Smith </v>
      </c>
      <c r="D1096" s="1" t="str">
        <f>Table5[[#This Row],[Column5]]&amp;" "&amp;Table5[[#This Row],[Column7]]&amp;" "</f>
        <v xml:space="preserve">Mr. Matthew </v>
      </c>
      <c r="E1096" t="s">
        <v>4466</v>
      </c>
    </row>
    <row r="1097" spans="1:5" x14ac:dyDescent="0.2">
      <c r="A1097" s="1" t="s">
        <v>1276</v>
      </c>
      <c r="B1097" s="1" t="s">
        <v>3380</v>
      </c>
      <c r="C1097" s="1" t="str">
        <f>B1097&amp;" "&amp;F1097</f>
        <v xml:space="preserve">Kidwell </v>
      </c>
      <c r="D1097" s="1" t="str">
        <f>Table5[[#This Row],[Column5]]&amp;" "&amp;Table5[[#This Row],[Column7]]&amp;" "</f>
        <v xml:space="preserve">Mr. Matthew </v>
      </c>
    </row>
    <row r="1098" spans="1:5" x14ac:dyDescent="0.2">
      <c r="A1098" s="1" t="s">
        <v>1275</v>
      </c>
      <c r="B1098" s="1" t="s">
        <v>3381</v>
      </c>
      <c r="C1098" s="1" t="str">
        <f>B1098&amp;" "&amp;F1098</f>
        <v xml:space="preserve">Betancourth </v>
      </c>
      <c r="D1098" s="1" t="str">
        <f>Table5[[#This Row],[Column5]]&amp;" "&amp;Table5[[#This Row],[Column7]]&amp;" "</f>
        <v xml:space="preserve">Mrs. Maria </v>
      </c>
    </row>
    <row r="1099" spans="1:5" x14ac:dyDescent="0.2">
      <c r="A1099" s="1" t="s">
        <v>1274</v>
      </c>
      <c r="B1099" s="1" t="s">
        <v>3382</v>
      </c>
      <c r="C1099" s="1" t="str">
        <f>B1099&amp;" "&amp;F1099</f>
        <v xml:space="preserve">Henstrom </v>
      </c>
      <c r="D1099" s="1" t="str">
        <f>Table5[[#This Row],[Column5]]&amp;" "&amp;Table5[[#This Row],[Column7]]&amp;" "</f>
        <v xml:space="preserve">Ms. Stephanie </v>
      </c>
      <c r="E1099" t="s">
        <v>4357</v>
      </c>
    </row>
    <row r="1100" spans="1:5" x14ac:dyDescent="0.2">
      <c r="A1100" s="1" t="s">
        <v>1273</v>
      </c>
      <c r="B1100" s="1" t="s">
        <v>3383</v>
      </c>
      <c r="C1100" s="1" t="str">
        <f>B1100&amp;" "&amp;F1100</f>
        <v xml:space="preserve">Pereira </v>
      </c>
      <c r="D1100" s="1" t="str">
        <f>Table5[[#This Row],[Column5]]&amp;" "&amp;Table5[[#This Row],[Column7]]&amp;" "</f>
        <v xml:space="preserve">Ms. Tiffany </v>
      </c>
    </row>
    <row r="1101" spans="1:5" x14ac:dyDescent="0.2">
      <c r="A1101" s="1" t="s">
        <v>1272</v>
      </c>
      <c r="B1101" s="1" t="s">
        <v>2635</v>
      </c>
      <c r="C1101" s="1" t="str">
        <f>B1101&amp;" "&amp;F1101</f>
        <v xml:space="preserve">Black </v>
      </c>
      <c r="D1101" s="1" t="str">
        <f>Table5[[#This Row],[Column5]]&amp;" "&amp;Table5[[#This Row],[Column7]]&amp;" "</f>
        <v xml:space="preserve">Ms. Sara </v>
      </c>
      <c r="E1101" t="s">
        <v>4375</v>
      </c>
    </row>
    <row r="1102" spans="1:5" x14ac:dyDescent="0.2">
      <c r="A1102" s="1" t="s">
        <v>1271</v>
      </c>
      <c r="B1102" s="1" t="s">
        <v>3384</v>
      </c>
      <c r="C1102" s="1" t="str">
        <f>B1102&amp;" "&amp;F1102</f>
        <v xml:space="preserve">Brown </v>
      </c>
      <c r="D1102" s="1" t="str">
        <f>Table5[[#This Row],[Column5]]&amp;" "&amp;Table5[[#This Row],[Column7]]&amp;" "</f>
        <v xml:space="preserve">Mr. Scott </v>
      </c>
      <c r="E1102" t="s">
        <v>4378</v>
      </c>
    </row>
    <row r="1103" spans="1:5" x14ac:dyDescent="0.2">
      <c r="A1103" s="1" t="s">
        <v>1270</v>
      </c>
      <c r="B1103" s="1" t="s">
        <v>3385</v>
      </c>
      <c r="C1103" s="1" t="str">
        <f>B1103&amp;" "&amp;F1103</f>
        <v xml:space="preserve">Reasoner </v>
      </c>
      <c r="D1103" s="1" t="str">
        <f>Table5[[#This Row],[Column5]]&amp;" "&amp;Table5[[#This Row],[Column7]]&amp;" "</f>
        <v xml:space="preserve">Mrs. Lauren </v>
      </c>
    </row>
    <row r="1104" spans="1:5" x14ac:dyDescent="0.2">
      <c r="A1104" s="1" t="s">
        <v>1269</v>
      </c>
      <c r="B1104" s="1" t="s">
        <v>2836</v>
      </c>
      <c r="C1104" s="1" t="str">
        <f>B1104&amp;" "&amp;F1104</f>
        <v xml:space="preserve">Wandzilak </v>
      </c>
      <c r="D1104" s="1" t="str">
        <f>Table5[[#This Row],[Column5]]&amp;" "&amp;Table5[[#This Row],[Column7]]&amp;" "</f>
        <v xml:space="preserve">Mr. Scott </v>
      </c>
    </row>
    <row r="1105" spans="1:5" x14ac:dyDescent="0.2">
      <c r="A1105" s="1" t="s">
        <v>1268</v>
      </c>
      <c r="B1105" s="1" t="s">
        <v>3386</v>
      </c>
      <c r="C1105" s="1" t="str">
        <f>B1105&amp;" "&amp;F1105</f>
        <v xml:space="preserve">Carver </v>
      </c>
      <c r="D1105" s="1" t="str">
        <f>Table5[[#This Row],[Column5]]&amp;" "&amp;Table5[[#This Row],[Column7]]&amp;" "</f>
        <v xml:space="preserve">Mr. Brian </v>
      </c>
      <c r="E1105" t="s">
        <v>4378</v>
      </c>
    </row>
    <row r="1106" spans="1:5" x14ac:dyDescent="0.2">
      <c r="A1106" s="1" t="s">
        <v>1267</v>
      </c>
      <c r="B1106" s="1" t="s">
        <v>3387</v>
      </c>
      <c r="C1106" s="1" t="str">
        <f>B1106&amp;" "&amp;F1106</f>
        <v xml:space="preserve">Borror </v>
      </c>
      <c r="D1106" s="1" t="str">
        <f>Table5[[#This Row],[Column5]]&amp;" "&amp;Table5[[#This Row],[Column7]]&amp;" "</f>
        <v xml:space="preserve">Ms. Kaitlin </v>
      </c>
      <c r="E1106" t="s">
        <v>4364</v>
      </c>
    </row>
    <row r="1107" spans="1:5" x14ac:dyDescent="0.2">
      <c r="A1107" s="1" t="s">
        <v>1266</v>
      </c>
      <c r="B1107" s="1" t="s">
        <v>3388</v>
      </c>
      <c r="C1107" s="1" t="str">
        <f>B1107&amp;" "&amp;F1107</f>
        <v xml:space="preserve">Saad </v>
      </c>
      <c r="D1107" s="1" t="str">
        <f>Table5[[#This Row],[Column5]]&amp;" "&amp;Table5[[#This Row],[Column7]]&amp;" "</f>
        <v xml:space="preserve">Mr. Mohammad </v>
      </c>
    </row>
    <row r="1108" spans="1:5" x14ac:dyDescent="0.2">
      <c r="A1108" s="1" t="s">
        <v>1265</v>
      </c>
      <c r="B1108" s="1" t="s">
        <v>3389</v>
      </c>
      <c r="C1108" s="1" t="str">
        <f>B1108&amp;" "&amp;F1108</f>
        <v xml:space="preserve">Paul </v>
      </c>
      <c r="D1108" s="1" t="str">
        <f>Table5[[#This Row],[Column5]]&amp;" "&amp;Table5[[#This Row],[Column7]]&amp;" "</f>
        <v xml:space="preserve">Mr. Charlie </v>
      </c>
    </row>
    <row r="1109" spans="1:5" x14ac:dyDescent="0.2">
      <c r="A1109" s="1" t="s">
        <v>1264</v>
      </c>
      <c r="B1109" s="1" t="s">
        <v>3390</v>
      </c>
      <c r="C1109" s="1" t="str">
        <f>B1109&amp;" "&amp;F1109</f>
        <v xml:space="preserve">Trail </v>
      </c>
      <c r="D1109" s="1" t="str">
        <f>Table5[[#This Row],[Column5]]&amp;" "&amp;Table5[[#This Row],[Column7]]&amp;" "</f>
        <v xml:space="preserve">Mr. Brent </v>
      </c>
    </row>
    <row r="1110" spans="1:5" x14ac:dyDescent="0.2">
      <c r="A1110" s="1" t="s">
        <v>1263</v>
      </c>
      <c r="B1110" s="1" t="s">
        <v>3391</v>
      </c>
      <c r="C1110" s="1" t="str">
        <f>B1110&amp;" "&amp;F1110</f>
        <v xml:space="preserve">Benton </v>
      </c>
      <c r="D1110" s="1" t="str">
        <f>Table5[[#This Row],[Column5]]&amp;" "&amp;Table5[[#This Row],[Column7]]&amp;" "</f>
        <v xml:space="preserve">Ms. Kelli </v>
      </c>
      <c r="E1110" t="s">
        <v>4403</v>
      </c>
    </row>
    <row r="1111" spans="1:5" x14ac:dyDescent="0.2">
      <c r="A1111" s="1" t="s">
        <v>1262</v>
      </c>
      <c r="B1111" s="1" t="s">
        <v>3392</v>
      </c>
      <c r="C1111" s="1" t="str">
        <f>B1111&amp;" "&amp;F1111</f>
        <v xml:space="preserve">Bauman </v>
      </c>
      <c r="D1111" s="1" t="str">
        <f>Table5[[#This Row],[Column5]]&amp;" "&amp;Table5[[#This Row],[Column7]]&amp;" "</f>
        <v xml:space="preserve">Mrs. Sheridan </v>
      </c>
      <c r="E1111" t="s">
        <v>4545</v>
      </c>
    </row>
    <row r="1112" spans="1:5" x14ac:dyDescent="0.2">
      <c r="A1112" s="1" t="s">
        <v>1261</v>
      </c>
      <c r="B1112" s="1" t="s">
        <v>3393</v>
      </c>
      <c r="C1112" s="1" t="str">
        <f>B1112&amp;" "&amp;F1112</f>
        <v xml:space="preserve">Bakula </v>
      </c>
      <c r="D1112" s="1" t="str">
        <f>Table5[[#This Row],[Column5]]&amp;" "&amp;Table5[[#This Row],[Column7]]&amp;" "</f>
        <v xml:space="preserve">Mrs. Sarah </v>
      </c>
      <c r="E1112" t="s">
        <v>4375</v>
      </c>
    </row>
    <row r="1113" spans="1:5" x14ac:dyDescent="0.2">
      <c r="A1113" s="1" t="s">
        <v>1260</v>
      </c>
      <c r="B1113" s="1" t="s">
        <v>2766</v>
      </c>
      <c r="C1113" s="1" t="str">
        <f>B1113&amp;" "&amp;F1113</f>
        <v xml:space="preserve">Edwards </v>
      </c>
      <c r="D1113" s="1" t="str">
        <f>Table5[[#This Row],[Column5]]&amp;" "&amp;Table5[[#This Row],[Column7]]&amp;" "</f>
        <v xml:space="preserve">Ms. Jennifer </v>
      </c>
    </row>
    <row r="1114" spans="1:5" x14ac:dyDescent="0.2">
      <c r="A1114" s="1" t="s">
        <v>1259</v>
      </c>
      <c r="B1114" s="1" t="s">
        <v>3394</v>
      </c>
      <c r="C1114" s="1" t="str">
        <f>B1114&amp;" "&amp;F1114</f>
        <v xml:space="preserve">Davis </v>
      </c>
      <c r="D1114" s="1" t="str">
        <f>Table5[[#This Row],[Column5]]&amp;" "&amp;Table5[[#This Row],[Column7]]&amp;" "</f>
        <v xml:space="preserve">Mrs. Laura </v>
      </c>
      <c r="E1114" t="s">
        <v>4466</v>
      </c>
    </row>
    <row r="1115" spans="1:5" x14ac:dyDescent="0.2">
      <c r="A1115" s="1" t="s">
        <v>1258</v>
      </c>
      <c r="B1115" s="1" t="s">
        <v>3395</v>
      </c>
      <c r="C1115" s="1" t="str">
        <f>B1115&amp;" "&amp;F1115</f>
        <v xml:space="preserve">Weiler </v>
      </c>
      <c r="D1115" s="1" t="str">
        <f>Table5[[#This Row],[Column5]]&amp;" "&amp;Table5[[#This Row],[Column7]]&amp;" "</f>
        <v xml:space="preserve">Mr. Thomas </v>
      </c>
    </row>
    <row r="1116" spans="1:5" x14ac:dyDescent="0.2">
      <c r="A1116" s="1" t="s">
        <v>1257</v>
      </c>
      <c r="B1116" s="1" t="s">
        <v>3396</v>
      </c>
      <c r="C1116" s="1" t="str">
        <f>B1116&amp;" "&amp;F1116</f>
        <v xml:space="preserve">Schaaf </v>
      </c>
      <c r="D1116" s="1" t="str">
        <f>Table5[[#This Row],[Column5]]&amp;" "&amp;Table5[[#This Row],[Column7]]&amp;" "</f>
        <v xml:space="preserve">Ms. Gisele </v>
      </c>
    </row>
    <row r="1117" spans="1:5" x14ac:dyDescent="0.2">
      <c r="A1117" s="1" t="s">
        <v>1256</v>
      </c>
      <c r="B1117" s="1" t="s">
        <v>3397</v>
      </c>
      <c r="C1117" s="1" t="str">
        <f>B1117&amp;" "&amp;F1117</f>
        <v xml:space="preserve">Sack </v>
      </c>
      <c r="D1117" s="1" t="str">
        <f>Table5[[#This Row],[Column5]]&amp;" "&amp;Table5[[#This Row],[Column7]]&amp;" "</f>
        <v xml:space="preserve">Ms. Myra </v>
      </c>
      <c r="E1117" t="s">
        <v>4412</v>
      </c>
    </row>
    <row r="1118" spans="1:5" x14ac:dyDescent="0.2">
      <c r="A1118" s="1" t="s">
        <v>1255</v>
      </c>
      <c r="B1118" s="1" t="s">
        <v>3398</v>
      </c>
      <c r="C1118" s="1" t="str">
        <f>B1118&amp;" "&amp;F1118</f>
        <v xml:space="preserve">Chenard </v>
      </c>
      <c r="D1118" s="1" t="str">
        <f>Table5[[#This Row],[Column5]]&amp;" "&amp;Table5[[#This Row],[Column7]]&amp;" "</f>
        <v xml:space="preserve">Ms. Melissa </v>
      </c>
      <c r="E1118" t="s">
        <v>4375</v>
      </c>
    </row>
    <row r="1119" spans="1:5" x14ac:dyDescent="0.2">
      <c r="A1119" s="1" t="s">
        <v>1254</v>
      </c>
      <c r="B1119" s="1" t="s">
        <v>3399</v>
      </c>
      <c r="C1119" s="1" t="str">
        <f>B1119&amp;" "&amp;F1119</f>
        <v xml:space="preserve">Williamson </v>
      </c>
      <c r="D1119" s="1" t="str">
        <f>Table5[[#This Row],[Column5]]&amp;" "&amp;Table5[[#This Row],[Column7]]&amp;" "</f>
        <v xml:space="preserve">Ms. Eleanor </v>
      </c>
      <c r="E1119" t="s">
        <v>4608</v>
      </c>
    </row>
    <row r="1120" spans="1:5" x14ac:dyDescent="0.2">
      <c r="A1120" s="1" t="s">
        <v>1253</v>
      </c>
      <c r="B1120" s="1" t="s">
        <v>3400</v>
      </c>
      <c r="C1120" s="1" t="str">
        <f>B1120&amp;" "&amp;F1120</f>
        <v xml:space="preserve">Dollas </v>
      </c>
      <c r="D1120" s="1" t="str">
        <f>Table5[[#This Row],[Column5]]&amp;" "&amp;Table5[[#This Row],[Column7]]&amp;" "</f>
        <v xml:space="preserve">Ms. Elizabeth </v>
      </c>
    </row>
    <row r="1121" spans="1:5" x14ac:dyDescent="0.2">
      <c r="A1121" s="1" t="s">
        <v>1252</v>
      </c>
      <c r="B1121" s="1" t="s">
        <v>3401</v>
      </c>
      <c r="C1121" s="1" t="str">
        <f>B1121&amp;" "&amp;F1121</f>
        <v xml:space="preserve">Sprague </v>
      </c>
      <c r="D1121" s="1" t="str">
        <f>Table5[[#This Row],[Column5]]&amp;" "&amp;Table5[[#This Row],[Column7]]&amp;" "</f>
        <v xml:space="preserve">Mr. Kenneth </v>
      </c>
    </row>
    <row r="1122" spans="1:5" x14ac:dyDescent="0.2">
      <c r="A1122" s="1" t="s">
        <v>1251</v>
      </c>
      <c r="B1122" s="1" t="s">
        <v>3402</v>
      </c>
      <c r="C1122" s="1" t="str">
        <f>B1122&amp;" "&amp;F1122</f>
        <v xml:space="preserve">Michell </v>
      </c>
      <c r="D1122" s="1" t="str">
        <f>Table5[[#This Row],[Column5]]&amp;" "&amp;Table5[[#This Row],[Column7]]&amp;" "</f>
        <v xml:space="preserve">Mr. Robert </v>
      </c>
      <c r="E1122" t="s">
        <v>4573</v>
      </c>
    </row>
    <row r="1123" spans="1:5" x14ac:dyDescent="0.2">
      <c r="A1123" s="1" t="s">
        <v>1250</v>
      </c>
      <c r="B1123" s="1" t="s">
        <v>3403</v>
      </c>
      <c r="C1123" s="1" t="str">
        <f>B1123&amp;" "&amp;F1123</f>
        <v xml:space="preserve">Datwyler </v>
      </c>
      <c r="D1123" s="1" t="str">
        <f>Table5[[#This Row],[Column5]]&amp;" "&amp;Table5[[#This Row],[Column7]]&amp;" "</f>
        <v xml:space="preserve">Mr. Thomas </v>
      </c>
      <c r="E1123" t="s">
        <v>4427</v>
      </c>
    </row>
    <row r="1124" spans="1:5" x14ac:dyDescent="0.2">
      <c r="A1124" s="1" t="s">
        <v>1249</v>
      </c>
      <c r="B1124" s="1" t="s">
        <v>3404</v>
      </c>
      <c r="C1124" s="1" t="str">
        <f>B1124&amp;" "&amp;F1124</f>
        <v xml:space="preserve">Mead </v>
      </c>
      <c r="D1124" s="1" t="str">
        <f>Table5[[#This Row],[Column5]]&amp;" "&amp;Table5[[#This Row],[Column7]]&amp;" "</f>
        <v xml:space="preserve">Mr. Matthew </v>
      </c>
      <c r="E1124" t="s">
        <v>4395</v>
      </c>
    </row>
    <row r="1125" spans="1:5" x14ac:dyDescent="0.2">
      <c r="A1125" s="1" t="s">
        <v>1248</v>
      </c>
      <c r="B1125" s="1" t="s">
        <v>3405</v>
      </c>
      <c r="C1125" s="1" t="str">
        <f>B1125&amp;" "&amp;F1125</f>
        <v xml:space="preserve">Kennedy </v>
      </c>
      <c r="D1125" s="1" t="str">
        <f>Table5[[#This Row],[Column5]]&amp;" "&amp;Table5[[#This Row],[Column7]]&amp;" "</f>
        <v xml:space="preserve">Ms. Mallory </v>
      </c>
      <c r="E1125" t="s">
        <v>4398</v>
      </c>
    </row>
    <row r="1126" spans="1:5" x14ac:dyDescent="0.2">
      <c r="A1126" s="1" t="s">
        <v>1247</v>
      </c>
      <c r="B1126" s="1" t="s">
        <v>3406</v>
      </c>
      <c r="C1126" s="1" t="str">
        <f>B1126&amp;" "&amp;F1126</f>
        <v xml:space="preserve">Czech </v>
      </c>
      <c r="D1126" s="1" t="str">
        <f>Table5[[#This Row],[Column5]]&amp;" "&amp;Table5[[#This Row],[Column7]]&amp;" "</f>
        <v xml:space="preserve">Mr. Christopher </v>
      </c>
      <c r="E1126" t="s">
        <v>4398</v>
      </c>
    </row>
    <row r="1127" spans="1:5" x14ac:dyDescent="0.2">
      <c r="A1127" s="1" t="s">
        <v>1246</v>
      </c>
      <c r="B1127" s="1" t="s">
        <v>3407</v>
      </c>
      <c r="C1127" s="1" t="str">
        <f>B1127&amp;" "&amp;F1127</f>
        <v xml:space="preserve">O'Brien </v>
      </c>
      <c r="D1127" s="1" t="str">
        <f>Table5[[#This Row],[Column5]]&amp;" "&amp;Table5[[#This Row],[Column7]]&amp;" "</f>
        <v xml:space="preserve">Mrs. Jamie </v>
      </c>
    </row>
    <row r="1128" spans="1:5" x14ac:dyDescent="0.2">
      <c r="A1128" s="1" t="s">
        <v>1245</v>
      </c>
      <c r="B1128" s="1" t="s">
        <v>3408</v>
      </c>
      <c r="C1128" s="1" t="str">
        <f>B1128&amp;" "&amp;F1128</f>
        <v xml:space="preserve">Bachman </v>
      </c>
      <c r="D1128" s="1" t="str">
        <f>Table5[[#This Row],[Column5]]&amp;" "&amp;Table5[[#This Row],[Column7]]&amp;" "</f>
        <v xml:space="preserve">Ms. Ariell </v>
      </c>
    </row>
    <row r="1129" spans="1:5" x14ac:dyDescent="0.2">
      <c r="A1129" s="1" t="s">
        <v>1244</v>
      </c>
      <c r="B1129" s="1" t="s">
        <v>3409</v>
      </c>
      <c r="C1129" s="1" t="str">
        <f>B1129&amp;" "&amp;F1129</f>
        <v xml:space="preserve">Bednar </v>
      </c>
      <c r="D1129" s="1" t="str">
        <f>Table5[[#This Row],[Column5]]&amp;" "&amp;Table5[[#This Row],[Column7]]&amp;" "</f>
        <v xml:space="preserve">Mr. Christopher </v>
      </c>
    </row>
    <row r="1130" spans="1:5" x14ac:dyDescent="0.2">
      <c r="A1130" s="1" t="s">
        <v>1243</v>
      </c>
      <c r="B1130" s="1" t="s">
        <v>3410</v>
      </c>
      <c r="C1130" s="1" t="str">
        <f>B1130&amp;" "&amp;F1130</f>
        <v xml:space="preserve">Daye </v>
      </c>
      <c r="D1130" s="1" t="str">
        <f>Table5[[#This Row],[Column5]]&amp;" "&amp;Table5[[#This Row],[Column7]]&amp;" "</f>
        <v xml:space="preserve">Mr. Ryan </v>
      </c>
    </row>
    <row r="1131" spans="1:5" x14ac:dyDescent="0.2">
      <c r="A1131" s="1" t="s">
        <v>1242</v>
      </c>
      <c r="B1131" s="1" t="s">
        <v>3411</v>
      </c>
      <c r="C1131" s="1" t="str">
        <f>B1131&amp;" "&amp;F1131</f>
        <v xml:space="preserve">Clarke </v>
      </c>
      <c r="D1131" s="1" t="str">
        <f>Table5[[#This Row],[Column5]]&amp;" "&amp;Table5[[#This Row],[Column7]]&amp;" "</f>
        <v xml:space="preserve">Mr. Thomas </v>
      </c>
      <c r="E1131" t="s">
        <v>4362</v>
      </c>
    </row>
    <row r="1132" spans="1:5" x14ac:dyDescent="0.2">
      <c r="A1132" s="1" t="s">
        <v>1241</v>
      </c>
      <c r="B1132" s="1" t="s">
        <v>3412</v>
      </c>
      <c r="C1132" s="1" t="str">
        <f>B1132&amp;" "&amp;F1132</f>
        <v xml:space="preserve">Koren </v>
      </c>
      <c r="D1132" s="1" t="str">
        <f>Table5[[#This Row],[Column5]]&amp;" "&amp;Table5[[#This Row],[Column7]]&amp;" "</f>
        <v xml:space="preserve">Ms. Katie </v>
      </c>
    </row>
    <row r="1133" spans="1:5" x14ac:dyDescent="0.2">
      <c r="A1133" s="1" t="s">
        <v>1240</v>
      </c>
      <c r="B1133" s="1" t="s">
        <v>3413</v>
      </c>
      <c r="C1133" s="1" t="str">
        <f>B1133&amp;" "&amp;F1133</f>
        <v xml:space="preserve">Kuramoto </v>
      </c>
      <c r="D1133" s="1" t="str">
        <f>Table5[[#This Row],[Column5]]&amp;" "&amp;Table5[[#This Row],[Column7]]&amp;" "</f>
        <v xml:space="preserve">Mrs. Rachelle </v>
      </c>
      <c r="E1133" t="s">
        <v>4412</v>
      </c>
    </row>
    <row r="1134" spans="1:5" x14ac:dyDescent="0.2">
      <c r="A1134" s="1" t="s">
        <v>1239</v>
      </c>
      <c r="B1134" s="1" t="s">
        <v>3414</v>
      </c>
      <c r="C1134" s="1" t="str">
        <f>B1134&amp;" "&amp;F1134</f>
        <v xml:space="preserve">Lynn </v>
      </c>
      <c r="D1134" s="1" t="str">
        <f>Table5[[#This Row],[Column5]]&amp;" "&amp;Table5[[#This Row],[Column7]]&amp;" "</f>
        <v xml:space="preserve">Ms. Colleen </v>
      </c>
    </row>
    <row r="1135" spans="1:5" x14ac:dyDescent="0.2">
      <c r="A1135" s="1" t="s">
        <v>1238</v>
      </c>
      <c r="B1135" s="1" t="s">
        <v>3415</v>
      </c>
      <c r="C1135" s="1" t="str">
        <f>B1135&amp;" "&amp;F1135</f>
        <v xml:space="preserve">Dierksen </v>
      </c>
      <c r="D1135" s="1" t="str">
        <f>Table5[[#This Row],[Column5]]&amp;" "&amp;Table5[[#This Row],[Column7]]&amp;" "</f>
        <v xml:space="preserve">Mr. Gregory </v>
      </c>
      <c r="E1135" t="s">
        <v>4437</v>
      </c>
    </row>
    <row r="1136" spans="1:5" x14ac:dyDescent="0.2">
      <c r="A1136" s="1" t="s">
        <v>1237</v>
      </c>
      <c r="B1136" s="1" t="s">
        <v>3416</v>
      </c>
      <c r="C1136" s="1" t="str">
        <f>B1136&amp;" "&amp;F1136</f>
        <v xml:space="preserve">Zoeller </v>
      </c>
      <c r="D1136" s="1" t="str">
        <f>Table5[[#This Row],[Column5]]&amp;" "&amp;Table5[[#This Row],[Column7]]&amp;" "</f>
        <v xml:space="preserve">Ms. Lara </v>
      </c>
    </row>
    <row r="1137" spans="1:5" x14ac:dyDescent="0.2">
      <c r="A1137" s="1" t="s">
        <v>1236</v>
      </c>
      <c r="B1137" s="1" t="s">
        <v>3417</v>
      </c>
      <c r="C1137" s="1" t="str">
        <f>B1137&amp;" "&amp;F1137</f>
        <v xml:space="preserve">Flesch </v>
      </c>
      <c r="D1137" s="1" t="str">
        <f>Table5[[#This Row],[Column5]]&amp;" "&amp;Table5[[#This Row],[Column7]]&amp;" "</f>
        <v xml:space="preserve">Ms. Megan </v>
      </c>
    </row>
    <row r="1138" spans="1:5" x14ac:dyDescent="0.2">
      <c r="A1138" s="1" t="s">
        <v>1235</v>
      </c>
      <c r="B1138" s="1" t="s">
        <v>3418</v>
      </c>
      <c r="C1138" s="1" t="str">
        <f>B1138&amp;" "&amp;F1138</f>
        <v xml:space="preserve">Maltby </v>
      </c>
      <c r="D1138" s="1" t="str">
        <f>Table5[[#This Row],[Column5]]&amp;" "&amp;Table5[[#This Row],[Column7]]&amp;" "</f>
        <v xml:space="preserve">Ms. Sara </v>
      </c>
    </row>
    <row r="1139" spans="1:5" x14ac:dyDescent="0.2">
      <c r="A1139" s="1" t="s">
        <v>1234</v>
      </c>
      <c r="B1139" s="1" t="s">
        <v>3419</v>
      </c>
      <c r="C1139" s="1" t="str">
        <f>B1139&amp;" "&amp;F1139</f>
        <v xml:space="preserve">Custance </v>
      </c>
      <c r="D1139" s="1" t="str">
        <f>Table5[[#This Row],[Column5]]&amp;" "&amp;Table5[[#This Row],[Column7]]&amp;" "</f>
        <v xml:space="preserve">Ms. Lucie </v>
      </c>
      <c r="E1139" t="s">
        <v>4395</v>
      </c>
    </row>
    <row r="1140" spans="1:5" x14ac:dyDescent="0.2">
      <c r="A1140" s="1" t="s">
        <v>1233</v>
      </c>
      <c r="B1140" s="1" t="s">
        <v>3420</v>
      </c>
      <c r="C1140" s="1" t="str">
        <f>B1140&amp;" "&amp;F1140</f>
        <v xml:space="preserve">Choi </v>
      </c>
      <c r="D1140" s="1" t="str">
        <f>Table5[[#This Row],[Column5]]&amp;" "&amp;Table5[[#This Row],[Column7]]&amp;" "</f>
        <v xml:space="preserve">Ms. Elizabeth </v>
      </c>
      <c r="E1140" t="s">
        <v>4498</v>
      </c>
    </row>
    <row r="1141" spans="1:5" x14ac:dyDescent="0.2">
      <c r="A1141" s="1" t="s">
        <v>1232</v>
      </c>
      <c r="B1141" s="1" t="s">
        <v>3421</v>
      </c>
      <c r="C1141" s="1" t="str">
        <f>B1141&amp;" "&amp;F1141</f>
        <v xml:space="preserve">Barnett </v>
      </c>
      <c r="D1141" s="1" t="str">
        <f>Table5[[#This Row],[Column5]]&amp;" "&amp;Table5[[#This Row],[Column7]]&amp;" "</f>
        <v xml:space="preserve">Ms. Carma </v>
      </c>
      <c r="E1141" t="s">
        <v>4486</v>
      </c>
    </row>
    <row r="1142" spans="1:5" x14ac:dyDescent="0.2">
      <c r="A1142" s="1" t="s">
        <v>1231</v>
      </c>
      <c r="B1142" s="1" t="s">
        <v>3422</v>
      </c>
      <c r="C1142" s="1" t="str">
        <f>B1142&amp;" "&amp;F1142</f>
        <v xml:space="preserve">Proulx </v>
      </c>
      <c r="D1142" s="1" t="str">
        <f>Table5[[#This Row],[Column5]]&amp;" "&amp;Table5[[#This Row],[Column7]]&amp;" "</f>
        <v xml:space="preserve">Mr. Ryan </v>
      </c>
    </row>
    <row r="1143" spans="1:5" x14ac:dyDescent="0.2">
      <c r="A1143" s="1" t="s">
        <v>1230</v>
      </c>
      <c r="B1143" s="1" t="s">
        <v>2601</v>
      </c>
      <c r="C1143" s="1" t="str">
        <f>B1143&amp;" "&amp;F1143</f>
        <v xml:space="preserve">Hamilton </v>
      </c>
      <c r="D1143" s="1" t="str">
        <f>Table5[[#This Row],[Column5]]&amp;" "&amp;Table5[[#This Row],[Column7]]&amp;" "</f>
        <v xml:space="preserve">Mr. Daniel </v>
      </c>
    </row>
    <row r="1144" spans="1:5" x14ac:dyDescent="0.2">
      <c r="A1144" s="1" t="s">
        <v>1229</v>
      </c>
      <c r="B1144" s="1" t="s">
        <v>3423</v>
      </c>
      <c r="C1144" s="1" t="str">
        <f>B1144&amp;" "&amp;F1144</f>
        <v xml:space="preserve">Lundine </v>
      </c>
      <c r="D1144" s="1" t="str">
        <f>Table5[[#This Row],[Column5]]&amp;" "&amp;Table5[[#This Row],[Column7]]&amp;" "</f>
        <v xml:space="preserve">Ms. Sarah </v>
      </c>
    </row>
    <row r="1145" spans="1:5" x14ac:dyDescent="0.2">
      <c r="A1145" s="1" t="s">
        <v>1228</v>
      </c>
      <c r="B1145" s="1" t="s">
        <v>3424</v>
      </c>
      <c r="C1145" s="1" t="str">
        <f>B1145&amp;" "&amp;F1145</f>
        <v xml:space="preserve">Paullin </v>
      </c>
      <c r="D1145" s="1" t="str">
        <f>Table5[[#This Row],[Column5]]&amp;" "&amp;Table5[[#This Row],[Column7]]&amp;" "</f>
        <v xml:space="preserve">Mr. Matthew </v>
      </c>
      <c r="E1145" t="s">
        <v>4466</v>
      </c>
    </row>
    <row r="1146" spans="1:5" x14ac:dyDescent="0.2">
      <c r="A1146" s="1" t="s">
        <v>1227</v>
      </c>
      <c r="B1146" s="1" t="s">
        <v>3425</v>
      </c>
      <c r="C1146" s="1" t="str">
        <f>B1146&amp;" "&amp;F1146</f>
        <v xml:space="preserve">Delucia </v>
      </c>
      <c r="D1146" s="1" t="str">
        <f>Table5[[#This Row],[Column5]]&amp;" "&amp;Table5[[#This Row],[Column7]]&amp;" "</f>
        <v xml:space="preserve">Ms. Francesca </v>
      </c>
    </row>
    <row r="1147" spans="1:5" x14ac:dyDescent="0.2">
      <c r="A1147" s="1" t="s">
        <v>1226</v>
      </c>
      <c r="B1147" s="1" t="s">
        <v>3426</v>
      </c>
      <c r="C1147" s="1" t="str">
        <f>B1147&amp;" "&amp;F1147</f>
        <v xml:space="preserve">Valentine </v>
      </c>
      <c r="D1147" s="1" t="str">
        <f>Table5[[#This Row],[Column5]]&amp;" "&amp;Table5[[#This Row],[Column7]]&amp;" "</f>
        <v xml:space="preserve">Ms. Nicole </v>
      </c>
    </row>
    <row r="1148" spans="1:5" x14ac:dyDescent="0.2">
      <c r="A1148" s="1" t="s">
        <v>1225</v>
      </c>
      <c r="B1148" s="1" t="s">
        <v>3427</v>
      </c>
      <c r="C1148" s="1" t="str">
        <f>B1148&amp;" "&amp;F1148</f>
        <v xml:space="preserve">Mohara </v>
      </c>
      <c r="D1148" s="1" t="str">
        <f>Table5[[#This Row],[Column5]]&amp;" "&amp;Table5[[#This Row],[Column7]]&amp;" "</f>
        <v xml:space="preserve">Mr. Toshiyuki </v>
      </c>
    </row>
    <row r="1149" spans="1:5" x14ac:dyDescent="0.2">
      <c r="A1149" s="1" t="s">
        <v>1224</v>
      </c>
      <c r="B1149" s="1" t="s">
        <v>3428</v>
      </c>
      <c r="C1149" s="1" t="str">
        <f>B1149&amp;" "&amp;F1149</f>
        <v xml:space="preserve">Fairbrother </v>
      </c>
      <c r="D1149" s="1" t="str">
        <f>Table5[[#This Row],[Column5]]&amp;" "&amp;Table5[[#This Row],[Column7]]&amp;" "</f>
        <v xml:space="preserve">Mr. Tom </v>
      </c>
      <c r="E1149" t="s">
        <v>4401</v>
      </c>
    </row>
    <row r="1150" spans="1:5" x14ac:dyDescent="0.2">
      <c r="A1150" s="1" t="s">
        <v>1223</v>
      </c>
      <c r="B1150" s="1" t="s">
        <v>3429</v>
      </c>
      <c r="C1150" s="1" t="str">
        <f>B1150&amp;" "&amp;F1150</f>
        <v xml:space="preserve">Fagan </v>
      </c>
      <c r="D1150" s="1" t="str">
        <f>Table5[[#This Row],[Column5]]&amp;" "&amp;Table5[[#This Row],[Column7]]&amp;" "</f>
        <v xml:space="preserve">Mr. Brian </v>
      </c>
    </row>
    <row r="1151" spans="1:5" x14ac:dyDescent="0.2">
      <c r="A1151" s="1" t="s">
        <v>1222</v>
      </c>
      <c r="B1151" s="1" t="s">
        <v>3430</v>
      </c>
      <c r="C1151" s="1" t="str">
        <f>B1151&amp;" "&amp;F1151</f>
        <v xml:space="preserve">Toth </v>
      </c>
      <c r="D1151" s="1" t="str">
        <f>Table5[[#This Row],[Column5]]&amp;" "&amp;Table5[[#This Row],[Column7]]&amp;" "</f>
        <v xml:space="preserve">Mr. Matthew </v>
      </c>
    </row>
    <row r="1152" spans="1:5" x14ac:dyDescent="0.2">
      <c r="A1152" s="1" t="s">
        <v>1221</v>
      </c>
      <c r="B1152" s="1" t="s">
        <v>3431</v>
      </c>
      <c r="C1152" s="1" t="str">
        <f>B1152&amp;" "&amp;F1152</f>
        <v xml:space="preserve">Guinn </v>
      </c>
      <c r="D1152" s="1" t="str">
        <f>Table5[[#This Row],[Column5]]&amp;" "&amp;Table5[[#This Row],[Column7]]&amp;" "</f>
        <v xml:space="preserve">Ms. Julee </v>
      </c>
    </row>
    <row r="1153" spans="1:5" x14ac:dyDescent="0.2">
      <c r="A1153" s="1" t="s">
        <v>1220</v>
      </c>
      <c r="B1153" s="1" t="s">
        <v>2876</v>
      </c>
      <c r="C1153" s="1" t="str">
        <f>B1153&amp;" "&amp;F1153</f>
        <v xml:space="preserve">Rogers </v>
      </c>
      <c r="D1153" s="1" t="str">
        <f>Table5[[#This Row],[Column5]]&amp;" "&amp;Table5[[#This Row],[Column7]]&amp;" "</f>
        <v xml:space="preserve">Mr. Christopher </v>
      </c>
      <c r="E1153" t="s">
        <v>4375</v>
      </c>
    </row>
    <row r="1154" spans="1:5" x14ac:dyDescent="0.2">
      <c r="A1154" s="1" t="s">
        <v>1219</v>
      </c>
      <c r="B1154" s="1" t="s">
        <v>3432</v>
      </c>
      <c r="C1154" s="1" t="str">
        <f>B1154&amp;" "&amp;F1154</f>
        <v xml:space="preserve">Diviney </v>
      </c>
      <c r="D1154" s="1" t="str">
        <f>Table5[[#This Row],[Column5]]&amp;" "&amp;Table5[[#This Row],[Column7]]&amp;" "</f>
        <v xml:space="preserve">Mr. Ciaran </v>
      </c>
    </row>
    <row r="1155" spans="1:5" x14ac:dyDescent="0.2">
      <c r="A1155" s="1" t="s">
        <v>1218</v>
      </c>
      <c r="B1155" s="1" t="s">
        <v>3433</v>
      </c>
      <c r="C1155" s="1" t="str">
        <f>B1155&amp;" "&amp;F1155</f>
        <v xml:space="preserve">Marlatt </v>
      </c>
      <c r="D1155" s="1" t="str">
        <f>Table5[[#This Row],[Column5]]&amp;" "&amp;Table5[[#This Row],[Column7]]&amp;" "</f>
        <v xml:space="preserve">Ms. Kara </v>
      </c>
    </row>
    <row r="1156" spans="1:5" x14ac:dyDescent="0.2">
      <c r="A1156" s="1" t="s">
        <v>1217</v>
      </c>
      <c r="B1156" s="1" t="s">
        <v>3434</v>
      </c>
      <c r="C1156" s="1" t="str">
        <f>B1156&amp;" "&amp;F1156</f>
        <v xml:space="preserve">Ohler </v>
      </c>
      <c r="D1156" s="1" t="str">
        <f>Table5[[#This Row],[Column5]]&amp;" "&amp;Table5[[#This Row],[Column7]]&amp;" "</f>
        <v xml:space="preserve">Ms. Makie </v>
      </c>
    </row>
    <row r="1157" spans="1:5" x14ac:dyDescent="0.2">
      <c r="A1157" s="1" t="s">
        <v>1216</v>
      </c>
      <c r="B1157" s="1" t="s">
        <v>3435</v>
      </c>
      <c r="C1157" s="1" t="str">
        <f>B1157&amp;" "&amp;F1157</f>
        <v xml:space="preserve">Mossler </v>
      </c>
      <c r="D1157" s="1" t="str">
        <f>Table5[[#This Row],[Column5]]&amp;" "&amp;Table5[[#This Row],[Column7]]&amp;" "</f>
        <v xml:space="preserve">Ms. Emily </v>
      </c>
      <c r="E1157" t="s">
        <v>4418</v>
      </c>
    </row>
    <row r="1158" spans="1:5" x14ac:dyDescent="0.2">
      <c r="A1158" s="1" t="s">
        <v>1215</v>
      </c>
      <c r="B1158" s="1" t="s">
        <v>3436</v>
      </c>
      <c r="C1158" s="1" t="str">
        <f>B1158&amp;" "&amp;F1158</f>
        <v xml:space="preserve">Segall </v>
      </c>
      <c r="D1158" s="1" t="str">
        <f>Table5[[#This Row],[Column5]]&amp;" "&amp;Table5[[#This Row],[Column7]]&amp;" "</f>
        <v xml:space="preserve">Mr. Cary </v>
      </c>
    </row>
    <row r="1159" spans="1:5" x14ac:dyDescent="0.2">
      <c r="A1159" s="1" t="s">
        <v>1214</v>
      </c>
      <c r="B1159" s="1" t="s">
        <v>3437</v>
      </c>
      <c r="C1159" s="1" t="str">
        <f>B1159&amp;" "&amp;F1159</f>
        <v xml:space="preserve">Sprieser </v>
      </c>
      <c r="D1159" s="1" t="str">
        <f>Table5[[#This Row],[Column5]]&amp;" "&amp;Table5[[#This Row],[Column7]]&amp;" "</f>
        <v xml:space="preserve">Mr. Steven </v>
      </c>
    </row>
    <row r="1160" spans="1:5" x14ac:dyDescent="0.2">
      <c r="A1160" s="1" t="s">
        <v>1213</v>
      </c>
      <c r="B1160" s="1" t="s">
        <v>3438</v>
      </c>
      <c r="C1160" s="1" t="str">
        <f>B1160&amp;" "&amp;F1160</f>
        <v xml:space="preserve">Blanco </v>
      </c>
      <c r="D1160" s="1" t="str">
        <f>Table5[[#This Row],[Column5]]&amp;" "&amp;Table5[[#This Row],[Column7]]&amp;" "</f>
        <v xml:space="preserve">Mr. Jose </v>
      </c>
      <c r="E1160" t="s">
        <v>4964</v>
      </c>
    </row>
    <row r="1161" spans="1:5" x14ac:dyDescent="0.2">
      <c r="A1161" s="1" t="s">
        <v>1212</v>
      </c>
      <c r="B1161" s="1" t="s">
        <v>3439</v>
      </c>
      <c r="C1161" s="1" t="str">
        <f>B1161&amp;" "&amp;F1161</f>
        <v xml:space="preserve">Sheptock </v>
      </c>
      <c r="D1161" s="1" t="str">
        <f>Table5[[#This Row],[Column5]]&amp;" "&amp;Table5[[#This Row],[Column7]]&amp;" "</f>
        <v xml:space="preserve">Ms. Tatiana </v>
      </c>
    </row>
    <row r="1162" spans="1:5" x14ac:dyDescent="0.2">
      <c r="A1162" s="1" t="s">
        <v>1211</v>
      </c>
      <c r="B1162" s="1" t="s">
        <v>3440</v>
      </c>
      <c r="C1162" s="1" t="str">
        <f>B1162&amp;" "&amp;F1162</f>
        <v xml:space="preserve">Chruniak </v>
      </c>
      <c r="D1162" s="1" t="str">
        <f>Table5[[#This Row],[Column5]]&amp;" "&amp;Table5[[#This Row],[Column7]]&amp;" "</f>
        <v xml:space="preserve">Mr. Dan </v>
      </c>
      <c r="E1162" t="s">
        <v>4425</v>
      </c>
    </row>
    <row r="1163" spans="1:5" x14ac:dyDescent="0.2">
      <c r="A1163" s="1" t="s">
        <v>1210</v>
      </c>
      <c r="B1163" s="1" t="s">
        <v>3441</v>
      </c>
      <c r="C1163" s="1" t="str">
        <f>B1163&amp;" "&amp;F1163</f>
        <v xml:space="preserve">Miller </v>
      </c>
      <c r="D1163" s="1" t="str">
        <f>Table5[[#This Row],[Column5]]&amp;" "&amp;Table5[[#This Row],[Column7]]&amp;" "</f>
        <v xml:space="preserve">Ms. Liisa </v>
      </c>
      <c r="E1163" t="s">
        <v>4378</v>
      </c>
    </row>
    <row r="1164" spans="1:5" x14ac:dyDescent="0.2">
      <c r="A1164" s="1" t="s">
        <v>1209</v>
      </c>
      <c r="B1164" s="1" t="s">
        <v>3442</v>
      </c>
      <c r="C1164" s="1" t="str">
        <f>B1164&amp;" "&amp;F1164</f>
        <v xml:space="preserve">Theis </v>
      </c>
      <c r="D1164" s="1" t="str">
        <f>Table5[[#This Row],[Column5]]&amp;" "&amp;Table5[[#This Row],[Column7]]&amp;" "</f>
        <v xml:space="preserve">Ms. Kathryn </v>
      </c>
      <c r="E1164" t="s">
        <v>4542</v>
      </c>
    </row>
    <row r="1165" spans="1:5" x14ac:dyDescent="0.2">
      <c r="A1165" s="1" t="s">
        <v>1208</v>
      </c>
      <c r="B1165" s="1" t="s">
        <v>3443</v>
      </c>
      <c r="C1165" s="1" t="str">
        <f>B1165&amp;" "&amp;F1165</f>
        <v xml:space="preserve">Sadler </v>
      </c>
      <c r="D1165" s="1" t="str">
        <f>Table5[[#This Row],[Column5]]&amp;" "&amp;Table5[[#This Row],[Column7]]&amp;" "</f>
        <v xml:space="preserve">Mr. Maxwell </v>
      </c>
    </row>
    <row r="1166" spans="1:5" x14ac:dyDescent="0.2">
      <c r="A1166" s="1" t="s">
        <v>1207</v>
      </c>
      <c r="B1166" s="1" t="s">
        <v>3444</v>
      </c>
      <c r="C1166" s="1" t="str">
        <f>B1166&amp;" "&amp;F1166</f>
        <v xml:space="preserve">Auger </v>
      </c>
      <c r="D1166" s="1" t="str">
        <f>Table5[[#This Row],[Column5]]&amp;" "&amp;Table5[[#This Row],[Column7]]&amp;" "</f>
        <v xml:space="preserve">Ms. Pascale </v>
      </c>
    </row>
    <row r="1167" spans="1:5" x14ac:dyDescent="0.2">
      <c r="A1167" s="1" t="s">
        <v>1206</v>
      </c>
      <c r="B1167" s="1" t="s">
        <v>3445</v>
      </c>
      <c r="C1167" s="1" t="str">
        <f>B1167&amp;" "&amp;F1167</f>
        <v xml:space="preserve">Steadman </v>
      </c>
      <c r="D1167" s="1" t="str">
        <f>Table5[[#This Row],[Column5]]&amp;" "&amp;Table5[[#This Row],[Column7]]&amp;" "</f>
        <v xml:space="preserve">Ms. Becca </v>
      </c>
    </row>
    <row r="1168" spans="1:5" x14ac:dyDescent="0.2">
      <c r="A1168" s="1" t="s">
        <v>1205</v>
      </c>
      <c r="B1168" s="1" t="s">
        <v>3446</v>
      </c>
      <c r="C1168" s="1" t="str">
        <f>B1168&amp;" "&amp;F1168</f>
        <v xml:space="preserve">McCarron </v>
      </c>
      <c r="D1168" s="1" t="str">
        <f>Table5[[#This Row],[Column5]]&amp;" "&amp;Table5[[#This Row],[Column7]]&amp;" "</f>
        <v xml:space="preserve">Ms. Grace </v>
      </c>
    </row>
    <row r="1169" spans="1:5" x14ac:dyDescent="0.2">
      <c r="A1169" s="1" t="s">
        <v>1204</v>
      </c>
      <c r="B1169" s="1" t="s">
        <v>3447</v>
      </c>
      <c r="C1169" s="1" t="str">
        <f>B1169&amp;" "&amp;F1169</f>
        <v xml:space="preserve">Roecker </v>
      </c>
      <c r="D1169" s="1" t="str">
        <f>Table5[[#This Row],[Column5]]&amp;" "&amp;Table5[[#This Row],[Column7]]&amp;" "</f>
        <v xml:space="preserve">Ms. Samantha </v>
      </c>
    </row>
    <row r="1170" spans="1:5" x14ac:dyDescent="0.2">
      <c r="A1170" s="1" t="s">
        <v>1203</v>
      </c>
      <c r="B1170" s="1" t="s">
        <v>3448</v>
      </c>
      <c r="C1170" s="1" t="str">
        <f>B1170&amp;" "&amp;F1170</f>
        <v xml:space="preserve">Giumarra </v>
      </c>
      <c r="D1170" s="1" t="str">
        <f>Table5[[#This Row],[Column5]]&amp;" "&amp;Table5[[#This Row],[Column7]]&amp;" "</f>
        <v xml:space="preserve">Mrs. Nicole </v>
      </c>
      <c r="E1170" t="s">
        <v>4364</v>
      </c>
    </row>
    <row r="1171" spans="1:5" x14ac:dyDescent="0.2">
      <c r="A1171" s="1" t="s">
        <v>1202</v>
      </c>
      <c r="B1171" s="1" t="s">
        <v>2430</v>
      </c>
      <c r="C1171" s="1" t="str">
        <f>B1171&amp;" "&amp;F1171</f>
        <v xml:space="preserve">Peters </v>
      </c>
      <c r="D1171" s="1" t="str">
        <f>Table5[[#This Row],[Column5]]&amp;" "&amp;Table5[[#This Row],[Column7]]&amp;" "</f>
        <v xml:space="preserve">Mr. David </v>
      </c>
      <c r="E1171" t="s">
        <v>4410</v>
      </c>
    </row>
    <row r="1172" spans="1:5" x14ac:dyDescent="0.2">
      <c r="A1172" s="1" t="s">
        <v>1201</v>
      </c>
      <c r="B1172" s="1" t="s">
        <v>3449</v>
      </c>
      <c r="C1172" s="1" t="str">
        <f>B1172&amp;" "&amp;F1172</f>
        <v xml:space="preserve">Bower </v>
      </c>
      <c r="D1172" s="1" t="str">
        <f>Table5[[#This Row],[Column5]]&amp;" "&amp;Table5[[#This Row],[Column7]]&amp;" "</f>
        <v xml:space="preserve">Mr. Grant </v>
      </c>
    </row>
    <row r="1173" spans="1:5" x14ac:dyDescent="0.2">
      <c r="A1173" s="1" t="s">
        <v>1200</v>
      </c>
      <c r="B1173" s="1" t="s">
        <v>3291</v>
      </c>
      <c r="C1173" s="1" t="str">
        <f>B1173&amp;" "&amp;F1173</f>
        <v xml:space="preserve">Chen </v>
      </c>
      <c r="D1173" s="1" t="str">
        <f>Table5[[#This Row],[Column5]]&amp;" "&amp;Table5[[#This Row],[Column7]]&amp;" "</f>
        <v xml:space="preserve">Mrs. Sophia </v>
      </c>
    </row>
    <row r="1174" spans="1:5" x14ac:dyDescent="0.2">
      <c r="A1174" s="1" t="s">
        <v>1199</v>
      </c>
      <c r="B1174" s="1" t="s">
        <v>3450</v>
      </c>
      <c r="C1174" s="1" t="str">
        <f>B1174&amp;" "&amp;F1174</f>
        <v xml:space="preserve">Capriccioso </v>
      </c>
      <c r="D1174" s="1" t="str">
        <f>Table5[[#This Row],[Column5]]&amp;" "&amp;Table5[[#This Row],[Column7]]&amp;" "</f>
        <v xml:space="preserve">Ms. Christina </v>
      </c>
    </row>
    <row r="1175" spans="1:5" x14ac:dyDescent="0.2">
      <c r="A1175" s="1" t="s">
        <v>1198</v>
      </c>
      <c r="B1175" s="1" t="s">
        <v>3451</v>
      </c>
      <c r="C1175" s="1" t="str">
        <f>B1175&amp;" "&amp;F1175</f>
        <v xml:space="preserve">Starbuck </v>
      </c>
      <c r="D1175" s="1" t="str">
        <f>Table5[[#This Row],[Column5]]&amp;" "&amp;Table5[[#This Row],[Column7]]&amp;" "</f>
        <v xml:space="preserve">Mr. Sam </v>
      </c>
      <c r="E1175" t="s">
        <v>4401</v>
      </c>
    </row>
    <row r="1176" spans="1:5" x14ac:dyDescent="0.2">
      <c r="A1176" s="1" t="s">
        <v>1197</v>
      </c>
      <c r="B1176" s="1" t="s">
        <v>3452</v>
      </c>
      <c r="C1176" s="1" t="str">
        <f>B1176&amp;" "&amp;F1176</f>
        <v xml:space="preserve">McMahon </v>
      </c>
      <c r="D1176" s="1" t="str">
        <f>Table5[[#This Row],[Column5]]&amp;" "&amp;Table5[[#This Row],[Column7]]&amp;" "</f>
        <v xml:space="preserve">Mrs. Haley </v>
      </c>
      <c r="E1176" t="s">
        <v>4364</v>
      </c>
    </row>
    <row r="1177" spans="1:5" x14ac:dyDescent="0.2">
      <c r="A1177" s="1" t="s">
        <v>1196</v>
      </c>
      <c r="B1177" s="1" t="s">
        <v>3453</v>
      </c>
      <c r="C1177" s="1" t="str">
        <f>B1177&amp;" "&amp;F1177</f>
        <v xml:space="preserve">Rissell </v>
      </c>
      <c r="D1177" s="1" t="str">
        <f>Table5[[#This Row],[Column5]]&amp;" "&amp;Table5[[#This Row],[Column7]]&amp;" "</f>
        <v xml:space="preserve">Mr. Ethan </v>
      </c>
    </row>
    <row r="1178" spans="1:5" x14ac:dyDescent="0.2">
      <c r="A1178" s="1" t="s">
        <v>1195</v>
      </c>
      <c r="B1178" s="1" t="s">
        <v>3454</v>
      </c>
      <c r="C1178" s="1" t="str">
        <f>B1178&amp;" "&amp;F1178</f>
        <v xml:space="preserve">Kromroy </v>
      </c>
      <c r="D1178" s="1" t="str">
        <f>Table5[[#This Row],[Column5]]&amp;" "&amp;Table5[[#This Row],[Column7]]&amp;" "</f>
        <v xml:space="preserve">Mr. Andrew </v>
      </c>
      <c r="E1178" t="s">
        <v>4410</v>
      </c>
    </row>
    <row r="1179" spans="1:5" x14ac:dyDescent="0.2">
      <c r="A1179" s="1" t="s">
        <v>1194</v>
      </c>
      <c r="B1179" s="1" t="s">
        <v>3455</v>
      </c>
      <c r="C1179" s="1" t="str">
        <f>B1179&amp;" "&amp;F1179</f>
        <v xml:space="preserve">Manfredi </v>
      </c>
      <c r="D1179" s="1" t="str">
        <f>Table5[[#This Row],[Column5]]&amp;" "&amp;Table5[[#This Row],[Column7]]&amp;" "</f>
        <v xml:space="preserve">Mr. Mark </v>
      </c>
      <c r="E1179" t="s">
        <v>4731</v>
      </c>
    </row>
    <row r="1180" spans="1:5" x14ac:dyDescent="0.2">
      <c r="A1180" s="1" t="s">
        <v>1193</v>
      </c>
      <c r="B1180" s="1" t="s">
        <v>3456</v>
      </c>
      <c r="C1180" s="1" t="str">
        <f>B1180&amp;" "&amp;F1180</f>
        <v xml:space="preserve">Manwaring </v>
      </c>
      <c r="D1180" s="1" t="str">
        <f>Table5[[#This Row],[Column5]]&amp;" "&amp;Table5[[#This Row],[Column7]]&amp;" "</f>
        <v xml:space="preserve">Ms. Kasey </v>
      </c>
      <c r="E1180" t="s">
        <v>4542</v>
      </c>
    </row>
    <row r="1181" spans="1:5" x14ac:dyDescent="0.2">
      <c r="A1181" s="1" t="s">
        <v>1192</v>
      </c>
      <c r="B1181" s="1" t="s">
        <v>3457</v>
      </c>
      <c r="C1181" s="1" t="str">
        <f>B1181&amp;" "&amp;F1181</f>
        <v xml:space="preserve">Tomaszewski </v>
      </c>
      <c r="D1181" s="1" t="str">
        <f>Table5[[#This Row],[Column5]]&amp;" "&amp;Table5[[#This Row],[Column7]]&amp;" "</f>
        <v xml:space="preserve">Mr. Jeff </v>
      </c>
    </row>
    <row r="1182" spans="1:5" x14ac:dyDescent="0.2">
      <c r="A1182" s="1" t="s">
        <v>1191</v>
      </c>
      <c r="B1182" s="1" t="s">
        <v>3458</v>
      </c>
      <c r="C1182" s="1" t="str">
        <f>B1182&amp;" "&amp;F1182</f>
        <v xml:space="preserve">Gannon </v>
      </c>
      <c r="D1182" s="1" t="str">
        <f>Table5[[#This Row],[Column5]]&amp;" "&amp;Table5[[#This Row],[Column7]]&amp;" "</f>
        <v xml:space="preserve">Ms. Amy </v>
      </c>
    </row>
    <row r="1183" spans="1:5" x14ac:dyDescent="0.2">
      <c r="A1183" s="1" t="s">
        <v>1190</v>
      </c>
      <c r="B1183" s="1" t="s">
        <v>3459</v>
      </c>
      <c r="C1183" s="1" t="str">
        <f>B1183&amp;" "&amp;F1183</f>
        <v xml:space="preserve">Frye </v>
      </c>
      <c r="D1183" s="1" t="str">
        <f>Table5[[#This Row],[Column5]]&amp;" "&amp;Table5[[#This Row],[Column7]]&amp;" "</f>
        <v xml:space="preserve">Mr. Adam </v>
      </c>
    </row>
    <row r="1184" spans="1:5" x14ac:dyDescent="0.2">
      <c r="A1184" s="1" t="s">
        <v>1189</v>
      </c>
      <c r="B1184" s="1" t="s">
        <v>2429</v>
      </c>
      <c r="C1184" s="1" t="str">
        <f>B1184&amp;" "&amp;F1184</f>
        <v xml:space="preserve">Jenkins </v>
      </c>
      <c r="D1184" s="1" t="str">
        <f>Table5[[#This Row],[Column5]]&amp;" "&amp;Table5[[#This Row],[Column7]]&amp;" "</f>
        <v xml:space="preserve">Ms. Kristin </v>
      </c>
      <c r="E1184" t="s">
        <v>4403</v>
      </c>
    </row>
    <row r="1185" spans="1:5" x14ac:dyDescent="0.2">
      <c r="A1185" s="1" t="s">
        <v>1188</v>
      </c>
      <c r="B1185" s="1" t="s">
        <v>3460</v>
      </c>
      <c r="C1185" s="1" t="str">
        <f>B1185&amp;" "&amp;F1185</f>
        <v xml:space="preserve">Currier </v>
      </c>
      <c r="D1185" s="1" t="str">
        <f>Table5[[#This Row],[Column5]]&amp;" "&amp;Table5[[#This Row],[Column7]]&amp;" "</f>
        <v xml:space="preserve">Ms. Mary-Lynn </v>
      </c>
      <c r="E1185" t="s">
        <v>4362</v>
      </c>
    </row>
    <row r="1186" spans="1:5" x14ac:dyDescent="0.2">
      <c r="A1186" s="1" t="s">
        <v>1187</v>
      </c>
      <c r="B1186" s="1" t="s">
        <v>3461</v>
      </c>
      <c r="C1186" s="1" t="str">
        <f>B1186&amp;" "&amp;F1186</f>
        <v xml:space="preserve">Whittendale </v>
      </c>
      <c r="D1186" s="1" t="str">
        <f>Table5[[#This Row],[Column5]]&amp;" "&amp;Table5[[#This Row],[Column7]]&amp;" "</f>
        <v xml:space="preserve">Mrs. Jamie </v>
      </c>
      <c r="E1186" t="s">
        <v>4437</v>
      </c>
    </row>
    <row r="1187" spans="1:5" x14ac:dyDescent="0.2">
      <c r="A1187" s="1" t="s">
        <v>1186</v>
      </c>
      <c r="B1187" s="1" t="s">
        <v>3462</v>
      </c>
      <c r="C1187" s="1" t="str">
        <f>B1187&amp;" "&amp;F1187</f>
        <v xml:space="preserve">Rixe </v>
      </c>
      <c r="D1187" s="1" t="str">
        <f>Table5[[#This Row],[Column5]]&amp;" "&amp;Table5[[#This Row],[Column7]]&amp;" "</f>
        <v xml:space="preserve">Mr. Jeffrey </v>
      </c>
      <c r="E1187" t="s">
        <v>4378</v>
      </c>
    </row>
    <row r="1188" spans="1:5" x14ac:dyDescent="0.2">
      <c r="A1188" s="1" t="s">
        <v>1185</v>
      </c>
      <c r="B1188" s="1" t="s">
        <v>3463</v>
      </c>
      <c r="C1188" s="1" t="str">
        <f>B1188&amp;" "&amp;F1188</f>
        <v xml:space="preserve">Ballon-Landa </v>
      </c>
      <c r="D1188" s="1" t="str">
        <f>Table5[[#This Row],[Column5]]&amp;" "&amp;Table5[[#This Row],[Column7]]&amp;" "</f>
        <v xml:space="preserve">Ms. Nicole </v>
      </c>
    </row>
    <row r="1189" spans="1:5" x14ac:dyDescent="0.2">
      <c r="A1189" s="1" t="s">
        <v>1184</v>
      </c>
      <c r="B1189" s="1" t="s">
        <v>3464</v>
      </c>
      <c r="C1189" s="1" t="str">
        <f>B1189&amp;" "&amp;F1189</f>
        <v xml:space="preserve">Zaferos </v>
      </c>
      <c r="D1189" s="1" t="str">
        <f>Table5[[#This Row],[Column5]]&amp;" "&amp;Table5[[#This Row],[Column7]]&amp;" "</f>
        <v xml:space="preserve">Ms. Audrey </v>
      </c>
    </row>
    <row r="1190" spans="1:5" x14ac:dyDescent="0.2">
      <c r="A1190" s="1" t="s">
        <v>1183</v>
      </c>
      <c r="B1190" s="1" t="s">
        <v>2653</v>
      </c>
      <c r="C1190" s="1" t="str">
        <f>B1190&amp;" "&amp;F1190</f>
        <v xml:space="preserve">Jackson </v>
      </c>
      <c r="D1190" s="1" t="str">
        <f>Table5[[#This Row],[Column5]]&amp;" "&amp;Table5[[#This Row],[Column7]]&amp;" "</f>
        <v xml:space="preserve">Mr. Jacob </v>
      </c>
    </row>
    <row r="1191" spans="1:5" x14ac:dyDescent="0.2">
      <c r="A1191" s="1" t="s">
        <v>1182</v>
      </c>
      <c r="B1191" s="1" t="s">
        <v>2572</v>
      </c>
      <c r="C1191" s="1" t="str">
        <f>B1191&amp;" "&amp;F1191</f>
        <v xml:space="preserve">Evans </v>
      </c>
      <c r="D1191" s="1" t="str">
        <f>Table5[[#This Row],[Column5]]&amp;" "&amp;Table5[[#This Row],[Column7]]&amp;" "</f>
        <v xml:space="preserve">  </v>
      </c>
      <c r="E1191" t="s">
        <v>4429</v>
      </c>
    </row>
    <row r="1192" spans="1:5" x14ac:dyDescent="0.2">
      <c r="A1192" s="1" t="s">
        <v>1181</v>
      </c>
      <c r="B1192" s="1" t="s">
        <v>3465</v>
      </c>
      <c r="C1192" s="1" t="str">
        <f>B1192&amp;" "&amp;F1192</f>
        <v xml:space="preserve">Samland </v>
      </c>
      <c r="D1192" s="1" t="str">
        <f>Table5[[#This Row],[Column5]]&amp;" "&amp;Table5[[#This Row],[Column7]]&amp;" "</f>
        <v xml:space="preserve">Mr. Marc </v>
      </c>
      <c r="E1192" t="s">
        <v>4427</v>
      </c>
    </row>
    <row r="1193" spans="1:5" x14ac:dyDescent="0.2">
      <c r="A1193" s="1" t="s">
        <v>1180</v>
      </c>
      <c r="B1193" s="1" t="s">
        <v>3466</v>
      </c>
      <c r="C1193" s="1" t="str">
        <f>B1193&amp;" "&amp;F1193</f>
        <v xml:space="preserve">Shapiro </v>
      </c>
      <c r="D1193" s="1" t="str">
        <f>Table5[[#This Row],[Column5]]&amp;" "&amp;Table5[[#This Row],[Column7]]&amp;" "</f>
        <v xml:space="preserve">Mr. Mark </v>
      </c>
      <c r="E1193" t="s">
        <v>4486</v>
      </c>
    </row>
    <row r="1194" spans="1:5" x14ac:dyDescent="0.2">
      <c r="A1194" s="1" t="s">
        <v>1179</v>
      </c>
      <c r="B1194" s="1" t="s">
        <v>3467</v>
      </c>
      <c r="C1194" s="1" t="str">
        <f>B1194&amp;" "&amp;F1194</f>
        <v xml:space="preserve">Snitzer </v>
      </c>
      <c r="D1194" s="1" t="str">
        <f>Table5[[#This Row],[Column5]]&amp;" "&amp;Table5[[#This Row],[Column7]]&amp;" "</f>
        <v xml:space="preserve">Mr. Dan </v>
      </c>
    </row>
    <row r="1195" spans="1:5" x14ac:dyDescent="0.2">
      <c r="A1195" s="1" t="s">
        <v>1178</v>
      </c>
      <c r="B1195" s="1" t="s">
        <v>4978</v>
      </c>
      <c r="C1195" s="1" t="str">
        <f>B1195&amp;" "&amp;F1195</f>
        <v xml:space="preserve">Herra </v>
      </c>
      <c r="D1195" s="1" t="str">
        <f>Table5[[#This Row],[Column5]]&amp;" "&amp;Table5[[#This Row],[Column7]]&amp;" "</f>
        <v xml:space="preserve">  </v>
      </c>
      <c r="E1195" t="s">
        <v>4619</v>
      </c>
    </row>
    <row r="1196" spans="1:5" x14ac:dyDescent="0.2">
      <c r="A1196" s="1" t="s">
        <v>1177</v>
      </c>
      <c r="B1196" s="1" t="s">
        <v>3468</v>
      </c>
      <c r="C1196" s="1" t="str">
        <f>B1196&amp;" "&amp;F1196</f>
        <v xml:space="preserve">Watters </v>
      </c>
      <c r="D1196" s="1" t="str">
        <f>Table5[[#This Row],[Column5]]&amp;" "&amp;Table5[[#This Row],[Column7]]&amp;" "</f>
        <v xml:space="preserve">Ms. Amanda </v>
      </c>
    </row>
    <row r="1197" spans="1:5" x14ac:dyDescent="0.2">
      <c r="A1197" s="1" t="s">
        <v>1176</v>
      </c>
      <c r="B1197" s="1" t="s">
        <v>3469</v>
      </c>
      <c r="C1197" s="1" t="str">
        <f>B1197&amp;" "&amp;F1197</f>
        <v xml:space="preserve">Steele-Belkin </v>
      </c>
      <c r="D1197" s="1" t="str">
        <f>Table5[[#This Row],[Column5]]&amp;" "&amp;Table5[[#This Row],[Column7]]&amp;" "</f>
        <v xml:space="preserve">Ms. Dara </v>
      </c>
    </row>
    <row r="1198" spans="1:5" x14ac:dyDescent="0.2">
      <c r="A1198" s="1" t="s">
        <v>1175</v>
      </c>
      <c r="B1198" s="1" t="s">
        <v>3470</v>
      </c>
      <c r="C1198" s="1" t="str">
        <f>B1198&amp;" "&amp;F1198</f>
        <v xml:space="preserve">Christensen </v>
      </c>
      <c r="D1198" s="1" t="str">
        <f>Table5[[#This Row],[Column5]]&amp;" "&amp;Table5[[#This Row],[Column7]]&amp;" "</f>
        <v xml:space="preserve">Ms. Rachelle </v>
      </c>
      <c r="E1198" t="s">
        <v>4500</v>
      </c>
    </row>
    <row r="1199" spans="1:5" x14ac:dyDescent="0.2">
      <c r="A1199" s="1" t="s">
        <v>1174</v>
      </c>
      <c r="B1199" s="1" t="s">
        <v>3471</v>
      </c>
      <c r="C1199" s="1" t="str">
        <f>B1199&amp;" "&amp;F1199</f>
        <v xml:space="preserve">Hodge </v>
      </c>
      <c r="D1199" s="1" t="str">
        <f>Table5[[#This Row],[Column5]]&amp;" "&amp;Table5[[#This Row],[Column7]]&amp;" "</f>
        <v xml:space="preserve">Ms. Brenda </v>
      </c>
      <c r="E1199" t="s">
        <v>4466</v>
      </c>
    </row>
    <row r="1200" spans="1:5" x14ac:dyDescent="0.2">
      <c r="A1200" s="1" t="s">
        <v>1173</v>
      </c>
      <c r="B1200" s="1" t="s">
        <v>3472</v>
      </c>
      <c r="C1200" s="1" t="str">
        <f>B1200&amp;" "&amp;F1200</f>
        <v xml:space="preserve">Rusterholz </v>
      </c>
      <c r="D1200" s="1" t="str">
        <f>Table5[[#This Row],[Column5]]&amp;" "&amp;Table5[[#This Row],[Column7]]&amp;" "</f>
        <v xml:space="preserve">Mr. Tim </v>
      </c>
    </row>
    <row r="1201" spans="1:5" x14ac:dyDescent="0.2">
      <c r="A1201" s="1" t="s">
        <v>1172</v>
      </c>
      <c r="B1201" s="1" t="s">
        <v>3473</v>
      </c>
      <c r="C1201" s="1" t="str">
        <f>B1201&amp;" "&amp;F1201</f>
        <v xml:space="preserve">Lafrance </v>
      </c>
      <c r="D1201" s="1" t="str">
        <f>Table5[[#This Row],[Column5]]&amp;" "&amp;Table5[[#This Row],[Column7]]&amp;" "</f>
        <v xml:space="preserve">Mr. Sylvain </v>
      </c>
    </row>
    <row r="1202" spans="1:5" x14ac:dyDescent="0.2">
      <c r="A1202" s="1" t="s">
        <v>1171</v>
      </c>
      <c r="B1202" s="1" t="s">
        <v>3474</v>
      </c>
      <c r="C1202" s="1" t="str">
        <f>B1202&amp;" "&amp;F1202</f>
        <v xml:space="preserve">Hallis </v>
      </c>
      <c r="D1202" s="1" t="str">
        <f>Table5[[#This Row],[Column5]]&amp;" "&amp;Table5[[#This Row],[Column7]]&amp;" "</f>
        <v xml:space="preserve">Mrs. Lisa </v>
      </c>
      <c r="E1202" t="s">
        <v>4403</v>
      </c>
    </row>
    <row r="1203" spans="1:5" x14ac:dyDescent="0.2">
      <c r="A1203" s="1" t="s">
        <v>1170</v>
      </c>
      <c r="B1203" s="1" t="s">
        <v>3156</v>
      </c>
      <c r="C1203" s="1" t="str">
        <f>B1203&amp;" "&amp;F1203</f>
        <v xml:space="preserve">Marshall </v>
      </c>
      <c r="D1203" s="1" t="str">
        <f>Table5[[#This Row],[Column5]]&amp;" "&amp;Table5[[#This Row],[Column7]]&amp;" "</f>
        <v xml:space="preserve">Mr. Ryan </v>
      </c>
    </row>
    <row r="1204" spans="1:5" x14ac:dyDescent="0.2">
      <c r="A1204" s="1" t="s">
        <v>1169</v>
      </c>
      <c r="B1204" s="1" t="s">
        <v>3475</v>
      </c>
      <c r="C1204" s="1" t="str">
        <f>B1204&amp;" "&amp;F1204</f>
        <v xml:space="preserve">Salowitz </v>
      </c>
      <c r="D1204" s="1" t="str">
        <f>Table5[[#This Row],[Column5]]&amp;" "&amp;Table5[[#This Row],[Column7]]&amp;" "</f>
        <v xml:space="preserve">Mrs. Kaitlin </v>
      </c>
      <c r="E1204" t="s">
        <v>4403</v>
      </c>
    </row>
    <row r="1205" spans="1:5" x14ac:dyDescent="0.2">
      <c r="A1205" s="1" t="s">
        <v>1168</v>
      </c>
      <c r="B1205" s="1" t="s">
        <v>3476</v>
      </c>
      <c r="C1205" s="1" t="str">
        <f>B1205&amp;" "&amp;F1205</f>
        <v xml:space="preserve">Blake </v>
      </c>
      <c r="D1205" s="1" t="str">
        <f>Table5[[#This Row],[Column5]]&amp;" "&amp;Table5[[#This Row],[Column7]]&amp;" "</f>
        <v xml:space="preserve">Mr. William </v>
      </c>
      <c r="E1205" t="s">
        <v>4364</v>
      </c>
    </row>
    <row r="1206" spans="1:5" x14ac:dyDescent="0.2">
      <c r="A1206" s="1" t="s">
        <v>1167</v>
      </c>
      <c r="B1206" s="1" t="s">
        <v>3477</v>
      </c>
      <c r="C1206" s="1" t="str">
        <f>B1206&amp;" "&amp;F1206</f>
        <v xml:space="preserve">Langerak </v>
      </c>
      <c r="D1206" s="1" t="str">
        <f>Table5[[#This Row],[Column5]]&amp;" "&amp;Table5[[#This Row],[Column7]]&amp;" "</f>
        <v xml:space="preserve">Mr. Bruce </v>
      </c>
    </row>
    <row r="1207" spans="1:5" x14ac:dyDescent="0.2">
      <c r="A1207" s="1" t="s">
        <v>1166</v>
      </c>
      <c r="B1207" s="1" t="s">
        <v>3478</v>
      </c>
      <c r="C1207" s="1" t="str">
        <f>B1207&amp;" "&amp;F1207</f>
        <v xml:space="preserve">Bonilla </v>
      </c>
      <c r="D1207" s="1" t="str">
        <f>Table5[[#This Row],[Column5]]&amp;" "&amp;Table5[[#This Row],[Column7]]&amp;" "</f>
        <v xml:space="preserve">Mrs. Veronica </v>
      </c>
    </row>
    <row r="1208" spans="1:5" x14ac:dyDescent="0.2">
      <c r="A1208" s="1" t="s">
        <v>1165</v>
      </c>
      <c r="B1208" s="1" t="s">
        <v>3479</v>
      </c>
      <c r="C1208" s="1" t="str">
        <f>B1208&amp;" "&amp;F1208</f>
        <v xml:space="preserve">Ciabattoni </v>
      </c>
      <c r="D1208" s="1" t="str">
        <f>Table5[[#This Row],[Column5]]&amp;" "&amp;Table5[[#This Row],[Column7]]&amp;" "</f>
        <v xml:space="preserve">Mr. Warren </v>
      </c>
    </row>
    <row r="1209" spans="1:5" x14ac:dyDescent="0.2">
      <c r="A1209" s="1" t="s">
        <v>1164</v>
      </c>
      <c r="B1209" s="1" t="s">
        <v>4983</v>
      </c>
      <c r="C1209" s="1" t="str">
        <f>B1209&amp;" "&amp;F1209</f>
        <v xml:space="preserve">Escanero </v>
      </c>
      <c r="D1209" s="1" t="str">
        <f>Table5[[#This Row],[Column5]]&amp;" "&amp;Table5[[#This Row],[Column7]]&amp;" "</f>
        <v xml:space="preserve">  </v>
      </c>
      <c r="E1209" t="s">
        <v>4984</v>
      </c>
    </row>
    <row r="1210" spans="1:5" x14ac:dyDescent="0.2">
      <c r="A1210" s="1" t="s">
        <v>1163</v>
      </c>
      <c r="B1210" s="1" t="s">
        <v>2916</v>
      </c>
      <c r="C1210" s="1" t="str">
        <f>B1210&amp;" "&amp;F1210</f>
        <v xml:space="preserve">Lowe </v>
      </c>
      <c r="D1210" s="1" t="str">
        <f>Table5[[#This Row],[Column5]]&amp;" "&amp;Table5[[#This Row],[Column7]]&amp;" "</f>
        <v xml:space="preserve">Ms. Deirdre </v>
      </c>
      <c r="E1210" t="s">
        <v>4437</v>
      </c>
    </row>
    <row r="1211" spans="1:5" x14ac:dyDescent="0.2">
      <c r="A1211" s="1" t="s">
        <v>1162</v>
      </c>
      <c r="B1211" s="1" t="s">
        <v>3480</v>
      </c>
      <c r="C1211" s="1" t="str">
        <f>B1211&amp;" "&amp;F1211</f>
        <v xml:space="preserve">Osmark </v>
      </c>
      <c r="D1211" s="1" t="str">
        <f>Table5[[#This Row],[Column5]]&amp;" "&amp;Table5[[#This Row],[Column7]]&amp;" "</f>
        <v xml:space="preserve">Mr. Mathias </v>
      </c>
    </row>
    <row r="1212" spans="1:5" x14ac:dyDescent="0.2">
      <c r="A1212" s="1" t="s">
        <v>1161</v>
      </c>
      <c r="B1212" s="1" t="s">
        <v>2973</v>
      </c>
      <c r="C1212" s="1" t="str">
        <f>B1212&amp;" "&amp;F1212</f>
        <v xml:space="preserve">Lawson </v>
      </c>
      <c r="D1212" s="1" t="str">
        <f>Table5[[#This Row],[Column5]]&amp;" "&amp;Table5[[#This Row],[Column7]]&amp;" "</f>
        <v xml:space="preserve">Mr. Matthew </v>
      </c>
    </row>
    <row r="1213" spans="1:5" x14ac:dyDescent="0.2">
      <c r="A1213" s="1" t="s">
        <v>1160</v>
      </c>
      <c r="B1213" s="1" t="s">
        <v>3481</v>
      </c>
      <c r="C1213" s="1" t="str">
        <f>B1213&amp;" "&amp;F1213</f>
        <v xml:space="preserve">Warwick </v>
      </c>
      <c r="D1213" s="1" t="str">
        <f>Table5[[#This Row],[Column5]]&amp;" "&amp;Table5[[#This Row],[Column7]]&amp;" "</f>
        <v xml:space="preserve">Mr. Kurt </v>
      </c>
    </row>
    <row r="1214" spans="1:5" x14ac:dyDescent="0.2">
      <c r="A1214" s="1" t="s">
        <v>1159</v>
      </c>
      <c r="B1214" s="1" t="s">
        <v>3482</v>
      </c>
      <c r="C1214" s="1" t="str">
        <f>B1214&amp;" "&amp;F1214</f>
        <v xml:space="preserve">Magnuson </v>
      </c>
      <c r="D1214" s="1" t="str">
        <f>Table5[[#This Row],[Column5]]&amp;" "&amp;Table5[[#This Row],[Column7]]&amp;" "</f>
        <v xml:space="preserve">Mr. Samuel </v>
      </c>
    </row>
    <row r="1215" spans="1:5" x14ac:dyDescent="0.2">
      <c r="A1215" s="1" t="s">
        <v>1158</v>
      </c>
      <c r="B1215" s="1" t="s">
        <v>3483</v>
      </c>
      <c r="C1215" s="1" t="str">
        <f>B1215&amp;" "&amp;F1215</f>
        <v xml:space="preserve">Marsh </v>
      </c>
      <c r="D1215" s="1" t="str">
        <f>Table5[[#This Row],[Column5]]&amp;" "&amp;Table5[[#This Row],[Column7]]&amp;" "</f>
        <v xml:space="preserve">Mrs. Emily </v>
      </c>
    </row>
    <row r="1216" spans="1:5" x14ac:dyDescent="0.2">
      <c r="A1216" s="1" t="s">
        <v>1157</v>
      </c>
      <c r="B1216" s="1" t="s">
        <v>3484</v>
      </c>
      <c r="C1216" s="1" t="str">
        <f>B1216&amp;" "&amp;F1216</f>
        <v xml:space="preserve">Kari </v>
      </c>
      <c r="D1216" s="1" t="str">
        <f>Table5[[#This Row],[Column5]]&amp;" "&amp;Table5[[#This Row],[Column7]]&amp;" "</f>
        <v xml:space="preserve">Ms. Tiffany </v>
      </c>
    </row>
    <row r="1217" spans="1:5" x14ac:dyDescent="0.2">
      <c r="A1217" s="1" t="s">
        <v>1156</v>
      </c>
      <c r="B1217" s="1" t="s">
        <v>3485</v>
      </c>
      <c r="C1217" s="1" t="str">
        <f>B1217&amp;" "&amp;F1217</f>
        <v xml:space="preserve">Standiford </v>
      </c>
      <c r="D1217" s="1" t="str">
        <f>Table5[[#This Row],[Column5]]&amp;" "&amp;Table5[[#This Row],[Column7]]&amp;" "</f>
        <v xml:space="preserve">Mr. Alex </v>
      </c>
      <c r="E1217" t="s">
        <v>4527</v>
      </c>
    </row>
    <row r="1218" spans="1:5" x14ac:dyDescent="0.2">
      <c r="A1218" s="1" t="s">
        <v>1155</v>
      </c>
      <c r="B1218" s="1" t="s">
        <v>3486</v>
      </c>
      <c r="C1218" s="1" t="str">
        <f>B1218&amp;" "&amp;F1218</f>
        <v xml:space="preserve">Sherwin </v>
      </c>
      <c r="D1218" s="1" t="str">
        <f>Table5[[#This Row],[Column5]]&amp;" "&amp;Table5[[#This Row],[Column7]]&amp;" "</f>
        <v xml:space="preserve">Ms. Alice </v>
      </c>
    </row>
    <row r="1219" spans="1:5" x14ac:dyDescent="0.2">
      <c r="A1219" s="1" t="s">
        <v>1154</v>
      </c>
      <c r="B1219" s="1" t="s">
        <v>3081</v>
      </c>
      <c r="C1219" s="1" t="str">
        <f>B1219&amp;" "&amp;F1219</f>
        <v xml:space="preserve">Parker </v>
      </c>
      <c r="D1219" s="1" t="str">
        <f>Table5[[#This Row],[Column5]]&amp;" "&amp;Table5[[#This Row],[Column7]]&amp;" "</f>
        <v xml:space="preserve">Ms. Allison </v>
      </c>
      <c r="E1219" t="s">
        <v>4375</v>
      </c>
    </row>
    <row r="1220" spans="1:5" x14ac:dyDescent="0.2">
      <c r="A1220" s="1" t="s">
        <v>1153</v>
      </c>
      <c r="B1220" s="1" t="s">
        <v>3487</v>
      </c>
      <c r="C1220" s="1" t="str">
        <f>B1220&amp;" "&amp;F1220</f>
        <v xml:space="preserve">Blekeli </v>
      </c>
      <c r="D1220" s="1" t="str">
        <f>Table5[[#This Row],[Column5]]&amp;" "&amp;Table5[[#This Row],[Column7]]&amp;" "</f>
        <v xml:space="preserve">Mr. Johannes </v>
      </c>
      <c r="E1220" t="s">
        <v>4989</v>
      </c>
    </row>
    <row r="1221" spans="1:5" x14ac:dyDescent="0.2">
      <c r="A1221" s="1" t="s">
        <v>1152</v>
      </c>
      <c r="B1221" s="1" t="s">
        <v>3488</v>
      </c>
      <c r="C1221" s="1" t="str">
        <f>B1221&amp;" "&amp;F1221</f>
        <v xml:space="preserve">Vangampleare </v>
      </c>
      <c r="D1221" s="1" t="str">
        <f>Table5[[#This Row],[Column5]]&amp;" "&amp;Table5[[#This Row],[Column7]]&amp;" "</f>
        <v xml:space="preserve">Mr. Stephen </v>
      </c>
    </row>
    <row r="1222" spans="1:5" x14ac:dyDescent="0.2">
      <c r="A1222" s="1" t="s">
        <v>1151</v>
      </c>
      <c r="B1222" s="1" t="s">
        <v>3489</v>
      </c>
      <c r="C1222" s="1" t="str">
        <f>B1222&amp;" "&amp;F1222</f>
        <v xml:space="preserve">Hiatt </v>
      </c>
      <c r="D1222" s="1" t="str">
        <f>Table5[[#This Row],[Column5]]&amp;" "&amp;Table5[[#This Row],[Column7]]&amp;" "</f>
        <v xml:space="preserve">Mr. Jon </v>
      </c>
      <c r="E1222" t="s">
        <v>4403</v>
      </c>
    </row>
    <row r="1223" spans="1:5" x14ac:dyDescent="0.2">
      <c r="A1223" s="1" t="s">
        <v>1150</v>
      </c>
      <c r="B1223" s="1" t="s">
        <v>3490</v>
      </c>
      <c r="C1223" s="1" t="str">
        <f>B1223&amp;" "&amp;F1223</f>
        <v xml:space="preserve">Tadesse </v>
      </c>
      <c r="D1223" s="1" t="str">
        <f>Table5[[#This Row],[Column5]]&amp;" "&amp;Table5[[#This Row],[Column7]]&amp;" "</f>
        <v xml:space="preserve">Mr. Fasil </v>
      </c>
    </row>
    <row r="1224" spans="1:5" x14ac:dyDescent="0.2">
      <c r="A1224" s="1" t="s">
        <v>1149</v>
      </c>
      <c r="B1224" s="1" t="s">
        <v>3491</v>
      </c>
      <c r="C1224" s="1" t="str">
        <f>B1224&amp;" "&amp;F1224</f>
        <v xml:space="preserve">Jaswell </v>
      </c>
      <c r="D1224" s="1" t="str">
        <f>Table5[[#This Row],[Column5]]&amp;" "&amp;Table5[[#This Row],[Column7]]&amp;" "</f>
        <v xml:space="preserve">Ms. Megan </v>
      </c>
      <c r="E1224" t="s">
        <v>4427</v>
      </c>
    </row>
    <row r="1225" spans="1:5" x14ac:dyDescent="0.2">
      <c r="A1225" s="1" t="s">
        <v>1148</v>
      </c>
      <c r="B1225" s="1" t="s">
        <v>3492</v>
      </c>
      <c r="C1225" s="1" t="str">
        <f>B1225&amp;" "&amp;F1225</f>
        <v xml:space="preserve">Phillips-Cook </v>
      </c>
      <c r="D1225" s="1" t="str">
        <f>Table5[[#This Row],[Column5]]&amp;" "&amp;Table5[[#This Row],[Column7]]&amp;" "</f>
        <v xml:space="preserve">Ms. Lisa </v>
      </c>
      <c r="E1225" t="s">
        <v>4395</v>
      </c>
    </row>
    <row r="1226" spans="1:5" x14ac:dyDescent="0.2">
      <c r="A1226" s="1" t="s">
        <v>1147</v>
      </c>
      <c r="B1226" s="1" t="s">
        <v>2679</v>
      </c>
      <c r="C1226" s="1" t="str">
        <f>B1226&amp;" "&amp;F1226</f>
        <v xml:space="preserve">Clark </v>
      </c>
      <c r="D1226" s="1" t="str">
        <f>Table5[[#This Row],[Column5]]&amp;" "&amp;Table5[[#This Row],[Column7]]&amp;" "</f>
        <v xml:space="preserve">Mr. Doron </v>
      </c>
      <c r="E1226" t="s">
        <v>4474</v>
      </c>
    </row>
    <row r="1227" spans="1:5" x14ac:dyDescent="0.2">
      <c r="A1227" s="1" t="s">
        <v>1146</v>
      </c>
      <c r="B1227" s="1" t="s">
        <v>2438</v>
      </c>
      <c r="C1227" s="1" t="str">
        <f>B1227&amp;" "&amp;F1227</f>
        <v xml:space="preserve">Wang </v>
      </c>
      <c r="D1227" s="1" t="str">
        <f>Table5[[#This Row],[Column5]]&amp;" "&amp;Table5[[#This Row],[Column7]]&amp;" "</f>
        <v xml:space="preserve">Ms. Katharina </v>
      </c>
    </row>
    <row r="1228" spans="1:5" x14ac:dyDescent="0.2">
      <c r="A1228" s="1" t="s">
        <v>1145</v>
      </c>
      <c r="B1228" s="1" t="s">
        <v>3493</v>
      </c>
      <c r="C1228" s="1" t="str">
        <f>B1228&amp;" "&amp;F1228</f>
        <v xml:space="preserve">Desruisseaux </v>
      </c>
      <c r="D1228" s="1" t="str">
        <f>Table5[[#This Row],[Column5]]&amp;" "&amp;Table5[[#This Row],[Column7]]&amp;" "</f>
        <v xml:space="preserve">Mr. Carl </v>
      </c>
    </row>
    <row r="1229" spans="1:5" x14ac:dyDescent="0.2">
      <c r="A1229" s="1" t="s">
        <v>1144</v>
      </c>
      <c r="B1229" s="1" t="s">
        <v>3494</v>
      </c>
      <c r="C1229" s="1" t="str">
        <f>B1229&amp;" "&amp;F1229</f>
        <v xml:space="preserve">Ripp </v>
      </c>
      <c r="D1229" s="1" t="str">
        <f>Table5[[#This Row],[Column5]]&amp;" "&amp;Table5[[#This Row],[Column7]]&amp;" "</f>
        <v xml:space="preserve">Ms. Kelsey </v>
      </c>
      <c r="E1229" t="s">
        <v>4395</v>
      </c>
    </row>
    <row r="1230" spans="1:5" x14ac:dyDescent="0.2">
      <c r="A1230" s="1" t="s">
        <v>1143</v>
      </c>
      <c r="B1230" s="1" t="s">
        <v>3495</v>
      </c>
      <c r="C1230" s="1" t="str">
        <f>B1230&amp;" "&amp;F1230</f>
        <v xml:space="preserve">Harris </v>
      </c>
      <c r="D1230" s="1" t="str">
        <f>Table5[[#This Row],[Column5]]&amp;" "&amp;Table5[[#This Row],[Column7]]&amp;" "</f>
        <v xml:space="preserve">Mr. Stephen </v>
      </c>
      <c r="E1230" t="s">
        <v>4378</v>
      </c>
    </row>
    <row r="1231" spans="1:5" x14ac:dyDescent="0.2">
      <c r="A1231" s="1" t="s">
        <v>1142</v>
      </c>
      <c r="B1231" s="1" t="s">
        <v>3496</v>
      </c>
      <c r="C1231" s="1" t="str">
        <f>B1231&amp;" "&amp;F1231</f>
        <v xml:space="preserve">Shafer </v>
      </c>
      <c r="D1231" s="1" t="str">
        <f>Table5[[#This Row],[Column5]]&amp;" "&amp;Table5[[#This Row],[Column7]]&amp;" "</f>
        <v xml:space="preserve">Mr. Dan </v>
      </c>
    </row>
    <row r="1232" spans="1:5" x14ac:dyDescent="0.2">
      <c r="A1232" s="1" t="s">
        <v>1141</v>
      </c>
      <c r="B1232" s="1" t="s">
        <v>3497</v>
      </c>
      <c r="C1232" s="1" t="str">
        <f>B1232&amp;" "&amp;F1232</f>
        <v xml:space="preserve">Hemesath </v>
      </c>
      <c r="D1232" s="1" t="str">
        <f>Table5[[#This Row],[Column5]]&amp;" "&amp;Table5[[#This Row],[Column7]]&amp;" "</f>
        <v xml:space="preserve">Ms. Katie </v>
      </c>
      <c r="E1232" t="s">
        <v>4385</v>
      </c>
    </row>
    <row r="1233" spans="1:5" x14ac:dyDescent="0.2">
      <c r="A1233" s="1" t="s">
        <v>1140</v>
      </c>
      <c r="B1233" s="1" t="s">
        <v>3498</v>
      </c>
      <c r="C1233" s="1" t="str">
        <f>B1233&amp;" "&amp;F1233</f>
        <v xml:space="preserve">Vinci </v>
      </c>
      <c r="D1233" s="1" t="str">
        <f>Table5[[#This Row],[Column5]]&amp;" "&amp;Table5[[#This Row],[Column7]]&amp;" "</f>
        <v xml:space="preserve">Ms. Melissa </v>
      </c>
      <c r="E1233" t="s">
        <v>4449</v>
      </c>
    </row>
    <row r="1234" spans="1:5" x14ac:dyDescent="0.2">
      <c r="A1234" s="1" t="s">
        <v>1139</v>
      </c>
      <c r="B1234" s="1" t="s">
        <v>3499</v>
      </c>
      <c r="C1234" s="1" t="str">
        <f>B1234&amp;" "&amp;F1234</f>
        <v xml:space="preserve">Diamond-Husmann </v>
      </c>
      <c r="D1234" s="1" t="str">
        <f>Table5[[#This Row],[Column5]]&amp;" "&amp;Table5[[#This Row],[Column7]]&amp;" "</f>
        <v xml:space="preserve">Ms. Kara </v>
      </c>
      <c r="E1234" t="s">
        <v>4545</v>
      </c>
    </row>
    <row r="1235" spans="1:5" x14ac:dyDescent="0.2">
      <c r="A1235" s="1" t="s">
        <v>1138</v>
      </c>
      <c r="B1235" s="1" t="s">
        <v>3500</v>
      </c>
      <c r="C1235" s="1" t="str">
        <f>B1235&amp;" "&amp;F1235</f>
        <v xml:space="preserve">Soto </v>
      </c>
      <c r="D1235" s="1" t="str">
        <f>Table5[[#This Row],[Column5]]&amp;" "&amp;Table5[[#This Row],[Column7]]&amp;" "</f>
        <v xml:space="preserve">Mr. Juan </v>
      </c>
      <c r="E1235" t="s">
        <v>4995</v>
      </c>
    </row>
    <row r="1236" spans="1:5" x14ac:dyDescent="0.2">
      <c r="A1236" s="1" t="s">
        <v>1137</v>
      </c>
      <c r="B1236" s="1" t="s">
        <v>3314</v>
      </c>
      <c r="C1236" s="1" t="str">
        <f>B1236&amp;" "&amp;F1236</f>
        <v xml:space="preserve">Howard </v>
      </c>
      <c r="D1236" s="1" t="str">
        <f>Table5[[#This Row],[Column5]]&amp;" "&amp;Table5[[#This Row],[Column7]]&amp;" "</f>
        <v xml:space="preserve">Mr. John </v>
      </c>
      <c r="E1236" t="s">
        <v>4933</v>
      </c>
    </row>
    <row r="1237" spans="1:5" x14ac:dyDescent="0.2">
      <c r="A1237" s="1" t="s">
        <v>1136</v>
      </c>
      <c r="B1237" s="1" t="s">
        <v>3501</v>
      </c>
      <c r="C1237" s="1" t="str">
        <f>B1237&amp;" "&amp;F1237</f>
        <v xml:space="preserve">Patrick </v>
      </c>
      <c r="D1237" s="1" t="str">
        <f>Table5[[#This Row],[Column5]]&amp;" "&amp;Table5[[#This Row],[Column7]]&amp;" "</f>
        <v xml:space="preserve">Mrs. Sarah </v>
      </c>
      <c r="E1237" t="s">
        <v>4403</v>
      </c>
    </row>
    <row r="1238" spans="1:5" x14ac:dyDescent="0.2">
      <c r="A1238" s="1" t="s">
        <v>1135</v>
      </c>
      <c r="B1238" s="1" t="s">
        <v>3502</v>
      </c>
      <c r="C1238" s="1" t="str">
        <f>B1238&amp;" "&amp;F1238</f>
        <v xml:space="preserve">Dacko </v>
      </c>
      <c r="D1238" s="1" t="str">
        <f>Table5[[#This Row],[Column5]]&amp;" "&amp;Table5[[#This Row],[Column7]]&amp;" "</f>
        <v xml:space="preserve">Mrs. Kristin </v>
      </c>
      <c r="E1238" t="s">
        <v>4385</v>
      </c>
    </row>
    <row r="1239" spans="1:5" x14ac:dyDescent="0.2">
      <c r="A1239" s="1" t="s">
        <v>1134</v>
      </c>
      <c r="B1239" s="1" t="s">
        <v>3503</v>
      </c>
      <c r="C1239" s="1" t="str">
        <f>B1239&amp;" "&amp;F1239</f>
        <v xml:space="preserve">Glassey </v>
      </c>
      <c r="D1239" s="1" t="str">
        <f>Table5[[#This Row],[Column5]]&amp;" "&amp;Table5[[#This Row],[Column7]]&amp;" "</f>
        <v xml:space="preserve">Ms. Casey </v>
      </c>
      <c r="E1239" t="s">
        <v>4375</v>
      </c>
    </row>
    <row r="1240" spans="1:5" x14ac:dyDescent="0.2">
      <c r="A1240" s="1" t="s">
        <v>1133</v>
      </c>
      <c r="B1240" s="1" t="s">
        <v>3504</v>
      </c>
      <c r="C1240" s="1" t="str">
        <f>B1240&amp;" "&amp;F1240</f>
        <v xml:space="preserve">Frechette </v>
      </c>
      <c r="D1240" s="1" t="str">
        <f>Table5[[#This Row],[Column5]]&amp;" "&amp;Table5[[#This Row],[Column7]]&amp;" "</f>
        <v xml:space="preserve">Mr. Samuel </v>
      </c>
    </row>
    <row r="1241" spans="1:5" x14ac:dyDescent="0.2">
      <c r="A1241" s="1" t="s">
        <v>1132</v>
      </c>
      <c r="B1241" s="1" t="s">
        <v>3505</v>
      </c>
      <c r="C1241" s="1" t="str">
        <f>B1241&amp;" "&amp;F1241</f>
        <v xml:space="preserve">Benitez </v>
      </c>
      <c r="D1241" s="1" t="str">
        <f>Table5[[#This Row],[Column5]]&amp;" "&amp;Table5[[#This Row],[Column7]]&amp;" "</f>
        <v xml:space="preserve">Mr. Braulio </v>
      </c>
    </row>
    <row r="1242" spans="1:5" x14ac:dyDescent="0.2">
      <c r="A1242" s="1" t="s">
        <v>1131</v>
      </c>
      <c r="B1242" s="1" t="s">
        <v>3506</v>
      </c>
      <c r="C1242" s="1" t="str">
        <f>B1242&amp;" "&amp;F1242</f>
        <v xml:space="preserve">Gauthier </v>
      </c>
      <c r="D1242" s="1" t="str">
        <f>Table5[[#This Row],[Column5]]&amp;" "&amp;Table5[[#This Row],[Column7]]&amp;" "</f>
        <v xml:space="preserve">Ms. Anne-Marie </v>
      </c>
    </row>
    <row r="1243" spans="1:5" x14ac:dyDescent="0.2">
      <c r="A1243" s="1" t="s">
        <v>1130</v>
      </c>
      <c r="B1243" s="1" t="s">
        <v>3507</v>
      </c>
      <c r="C1243" s="1" t="str">
        <f>B1243&amp;" "&amp;F1243</f>
        <v xml:space="preserve">Fazioli </v>
      </c>
      <c r="D1243" s="1" t="str">
        <f>Table5[[#This Row],[Column5]]&amp;" "&amp;Table5[[#This Row],[Column7]]&amp;" "</f>
        <v xml:space="preserve">Mr. Samuel </v>
      </c>
      <c r="E1243" t="s">
        <v>4491</v>
      </c>
    </row>
    <row r="1244" spans="1:5" x14ac:dyDescent="0.2">
      <c r="A1244" s="1" t="s">
        <v>1129</v>
      </c>
      <c r="B1244" s="1" t="s">
        <v>3223</v>
      </c>
      <c r="C1244" s="1" t="str">
        <f>B1244&amp;" "&amp;F1244</f>
        <v xml:space="preserve">Chorney </v>
      </c>
      <c r="D1244" s="1" t="str">
        <f>Table5[[#This Row],[Column5]]&amp;" "&amp;Table5[[#This Row],[Column7]]&amp;" "</f>
        <v xml:space="preserve">Mrs. Yuki </v>
      </c>
    </row>
    <row r="1245" spans="1:5" x14ac:dyDescent="0.2">
      <c r="A1245" s="1" t="s">
        <v>1128</v>
      </c>
      <c r="B1245" s="1" t="s">
        <v>3508</v>
      </c>
      <c r="C1245" s="1" t="str">
        <f>B1245&amp;" "&amp;F1245</f>
        <v xml:space="preserve">Dannenhauer </v>
      </c>
      <c r="D1245" s="1" t="str">
        <f>Table5[[#This Row],[Column5]]&amp;" "&amp;Table5[[#This Row],[Column7]]&amp;" "</f>
        <v xml:space="preserve">Mr. Rafer </v>
      </c>
    </row>
    <row r="1246" spans="1:5" x14ac:dyDescent="0.2">
      <c r="A1246" s="1" t="s">
        <v>1127</v>
      </c>
      <c r="B1246" s="1" t="s">
        <v>3509</v>
      </c>
      <c r="C1246" s="1" t="str">
        <f>B1246&amp;" "&amp;F1246</f>
        <v xml:space="preserve">McComb </v>
      </c>
      <c r="D1246" s="1" t="str">
        <f>Table5[[#This Row],[Column5]]&amp;" "&amp;Table5[[#This Row],[Column7]]&amp;" "</f>
        <v xml:space="preserve">Ms. Claire </v>
      </c>
    </row>
    <row r="1247" spans="1:5" x14ac:dyDescent="0.2">
      <c r="A1247" s="1" t="s">
        <v>1126</v>
      </c>
      <c r="B1247" s="1" t="s">
        <v>3476</v>
      </c>
      <c r="C1247" s="1" t="str">
        <f>B1247&amp;" "&amp;F1247</f>
        <v xml:space="preserve">Blake </v>
      </c>
      <c r="D1247" s="1" t="str">
        <f>Table5[[#This Row],[Column5]]&amp;" "&amp;Table5[[#This Row],[Column7]]&amp;" "</f>
        <v xml:space="preserve">Ms. Erynn </v>
      </c>
      <c r="E1247" t="s">
        <v>4395</v>
      </c>
    </row>
    <row r="1248" spans="1:5" x14ac:dyDescent="0.2">
      <c r="A1248" s="1" t="s">
        <v>1125</v>
      </c>
      <c r="B1248" s="1" t="s">
        <v>3510</v>
      </c>
      <c r="C1248" s="1" t="str">
        <f>B1248&amp;" "&amp;F1248</f>
        <v xml:space="preserve">Sambasivam </v>
      </c>
      <c r="D1248" s="1" t="str">
        <f>Table5[[#This Row],[Column5]]&amp;" "&amp;Table5[[#This Row],[Column7]]&amp;" "</f>
        <v xml:space="preserve">Mr. Mahesh </v>
      </c>
    </row>
    <row r="1249" spans="1:5" x14ac:dyDescent="0.2">
      <c r="A1249" s="1" t="s">
        <v>1124</v>
      </c>
      <c r="B1249" s="1" t="s">
        <v>3511</v>
      </c>
      <c r="C1249" s="1" t="str">
        <f>B1249&amp;" "&amp;F1249</f>
        <v xml:space="preserve">Maina </v>
      </c>
      <c r="D1249" s="1" t="str">
        <f>Table5[[#This Row],[Column5]]&amp;" "&amp;Table5[[#This Row],[Column7]]&amp;" "</f>
        <v xml:space="preserve">Mr. Stanley </v>
      </c>
    </row>
    <row r="1250" spans="1:5" x14ac:dyDescent="0.2">
      <c r="A1250" s="1" t="s">
        <v>1123</v>
      </c>
      <c r="B1250" s="1" t="s">
        <v>3512</v>
      </c>
      <c r="C1250" s="1" t="str">
        <f>B1250&amp;" "&amp;F1250</f>
        <v xml:space="preserve">Keshian </v>
      </c>
      <c r="D1250" s="1" t="str">
        <f>Table5[[#This Row],[Column5]]&amp;" "&amp;Table5[[#This Row],[Column7]]&amp;" "</f>
        <v xml:space="preserve">Mr. Gregory </v>
      </c>
    </row>
    <row r="1251" spans="1:5" x14ac:dyDescent="0.2">
      <c r="A1251" s="1" t="s">
        <v>1122</v>
      </c>
      <c r="B1251" s="1" t="s">
        <v>3513</v>
      </c>
      <c r="C1251" s="1" t="str">
        <f>B1251&amp;" "&amp;F1251</f>
        <v xml:space="preserve">Maas </v>
      </c>
      <c r="D1251" s="1" t="str">
        <f>Table5[[#This Row],[Column5]]&amp;" "&amp;Table5[[#This Row],[Column7]]&amp;" "</f>
        <v xml:space="preserve">Mr. Eric </v>
      </c>
    </row>
    <row r="1252" spans="1:5" x14ac:dyDescent="0.2">
      <c r="A1252" s="1" t="s">
        <v>1121</v>
      </c>
      <c r="B1252" s="1" t="s">
        <v>3514</v>
      </c>
      <c r="C1252" s="1" t="str">
        <f>B1252&amp;" "&amp;F1252</f>
        <v xml:space="preserve">Sinasac </v>
      </c>
      <c r="D1252" s="1" t="str">
        <f>Table5[[#This Row],[Column5]]&amp;" "&amp;Table5[[#This Row],[Column7]]&amp;" "</f>
        <v xml:space="preserve">Ms. Rachel </v>
      </c>
      <c r="E1252" t="s">
        <v>4403</v>
      </c>
    </row>
    <row r="1253" spans="1:5" x14ac:dyDescent="0.2">
      <c r="A1253" s="1" t="s">
        <v>1120</v>
      </c>
      <c r="B1253" s="1" t="s">
        <v>4453</v>
      </c>
      <c r="C1253" s="1" t="str">
        <f>B1253&amp;" "&amp;F1253</f>
        <v xml:space="preserve">Van </v>
      </c>
      <c r="D1253" s="1" t="str">
        <f>Table5[[#This Row],[Column5]]&amp;" "&amp;Table5[[#This Row],[Column7]]&amp;" "</f>
        <v xml:space="preserve">Kamp Mr. </v>
      </c>
    </row>
    <row r="1254" spans="1:5" x14ac:dyDescent="0.2">
      <c r="A1254" s="1" t="s">
        <v>1119</v>
      </c>
      <c r="B1254" s="1" t="s">
        <v>3515</v>
      </c>
      <c r="C1254" s="1" t="str">
        <f>B1254&amp;" "&amp;F1254</f>
        <v xml:space="preserve">Ruffo </v>
      </c>
      <c r="D1254" s="1" t="str">
        <f>Table5[[#This Row],[Column5]]&amp;" "&amp;Table5[[#This Row],[Column7]]&amp;" "</f>
        <v xml:space="preserve">Mr. Brad </v>
      </c>
    </row>
    <row r="1255" spans="1:5" x14ac:dyDescent="0.2">
      <c r="A1255" s="1" t="s">
        <v>1118</v>
      </c>
      <c r="B1255" s="1" t="s">
        <v>3516</v>
      </c>
      <c r="C1255" s="1" t="str">
        <f>B1255&amp;" "&amp;F1255</f>
        <v xml:space="preserve">Long </v>
      </c>
      <c r="D1255" s="1" t="str">
        <f>Table5[[#This Row],[Column5]]&amp;" "&amp;Table5[[#This Row],[Column7]]&amp;" "</f>
        <v xml:space="preserve">Ms. Claire </v>
      </c>
      <c r="E1255" t="s">
        <v>4403</v>
      </c>
    </row>
    <row r="1256" spans="1:5" x14ac:dyDescent="0.2">
      <c r="A1256" s="1" t="s">
        <v>1117</v>
      </c>
      <c r="B1256" s="1" t="s">
        <v>3517</v>
      </c>
      <c r="C1256" s="1" t="str">
        <f>B1256&amp;" "&amp;F1256</f>
        <v xml:space="preserve">Rohde </v>
      </c>
      <c r="D1256" s="1" t="str">
        <f>Table5[[#This Row],[Column5]]&amp;" "&amp;Table5[[#This Row],[Column7]]&amp;" "</f>
        <v xml:space="preserve">Mrs. Jennifer </v>
      </c>
    </row>
    <row r="1257" spans="1:5" x14ac:dyDescent="0.2">
      <c r="A1257" s="1" t="s">
        <v>1116</v>
      </c>
      <c r="B1257" s="1" t="s">
        <v>3518</v>
      </c>
      <c r="C1257" s="1" t="str">
        <f>B1257&amp;" "&amp;F1257</f>
        <v xml:space="preserve">Bonzi </v>
      </c>
      <c r="D1257" s="1" t="str">
        <f>Table5[[#This Row],[Column5]]&amp;" "&amp;Table5[[#This Row],[Column7]]&amp;" "</f>
        <v xml:space="preserve">Ms. Maria </v>
      </c>
      <c r="E1257" t="s">
        <v>4498</v>
      </c>
    </row>
    <row r="1258" spans="1:5" x14ac:dyDescent="0.2">
      <c r="A1258" s="1" t="s">
        <v>1115</v>
      </c>
      <c r="B1258" s="1" t="s">
        <v>3519</v>
      </c>
      <c r="C1258" s="1" t="str">
        <f>B1258&amp;" "&amp;F1258</f>
        <v xml:space="preserve">Moore </v>
      </c>
      <c r="D1258" s="1" t="str">
        <f>Table5[[#This Row],[Column5]]&amp;" "&amp;Table5[[#This Row],[Column7]]&amp;" "</f>
        <v xml:space="preserve">Ms. Katherine </v>
      </c>
      <c r="E1258" t="s">
        <v>4418</v>
      </c>
    </row>
    <row r="1259" spans="1:5" x14ac:dyDescent="0.2">
      <c r="A1259" s="1" t="s">
        <v>1114</v>
      </c>
      <c r="B1259" s="1" t="s">
        <v>3520</v>
      </c>
      <c r="C1259" s="1" t="str">
        <f>B1259&amp;" "&amp;F1259</f>
        <v xml:space="preserve">McGrane </v>
      </c>
      <c r="D1259" s="1" t="str">
        <f>Table5[[#This Row],[Column5]]&amp;" "&amp;Table5[[#This Row],[Column7]]&amp;" "</f>
        <v xml:space="preserve">Mr. Michael </v>
      </c>
    </row>
    <row r="1260" spans="1:5" x14ac:dyDescent="0.2">
      <c r="A1260" s="1" t="s">
        <v>1113</v>
      </c>
      <c r="B1260" s="1" t="s">
        <v>3521</v>
      </c>
      <c r="C1260" s="1" t="str">
        <f>B1260&amp;" "&amp;F1260</f>
        <v xml:space="preserve">Stepnowski </v>
      </c>
      <c r="D1260" s="1" t="str">
        <f>Table5[[#This Row],[Column5]]&amp;" "&amp;Table5[[#This Row],[Column7]]&amp;" "</f>
        <v xml:space="preserve">Ms. Roxanne </v>
      </c>
    </row>
    <row r="1261" spans="1:5" x14ac:dyDescent="0.2">
      <c r="A1261" s="1" t="s">
        <v>1112</v>
      </c>
      <c r="B1261" s="1" t="s">
        <v>3522</v>
      </c>
      <c r="C1261" s="1" t="str">
        <f>B1261&amp;" "&amp;F1261</f>
        <v xml:space="preserve">Merkle </v>
      </c>
      <c r="D1261" s="1" t="str">
        <f>Table5[[#This Row],[Column5]]&amp;" "&amp;Table5[[#This Row],[Column7]]&amp;" "</f>
        <v xml:space="preserve">Mr. Israel </v>
      </c>
    </row>
    <row r="1262" spans="1:5" x14ac:dyDescent="0.2">
      <c r="A1262" s="1" t="s">
        <v>1111</v>
      </c>
      <c r="B1262" s="1" t="s">
        <v>3295</v>
      </c>
      <c r="C1262" s="1" t="str">
        <f>B1262&amp;" "&amp;F1262</f>
        <v xml:space="preserve">Schaefer </v>
      </c>
      <c r="D1262" s="1" t="str">
        <f>Table5[[#This Row],[Column5]]&amp;" "&amp;Table5[[#This Row],[Column7]]&amp;" "</f>
        <v xml:space="preserve">Mr. Samalya </v>
      </c>
    </row>
    <row r="1263" spans="1:5" x14ac:dyDescent="0.2">
      <c r="A1263" s="1" t="s">
        <v>1110</v>
      </c>
      <c r="B1263" s="1" t="s">
        <v>3523</v>
      </c>
      <c r="C1263" s="1" t="str">
        <f>B1263&amp;" "&amp;F1263</f>
        <v xml:space="preserve">Vigneron </v>
      </c>
      <c r="D1263" s="1" t="str">
        <f>Table5[[#This Row],[Column5]]&amp;" "&amp;Table5[[#This Row],[Column7]]&amp;" "</f>
        <v xml:space="preserve">Mr. Peter </v>
      </c>
    </row>
    <row r="1264" spans="1:5" x14ac:dyDescent="0.2">
      <c r="A1264" s="1" t="s">
        <v>1109</v>
      </c>
      <c r="B1264" s="1" t="s">
        <v>3524</v>
      </c>
      <c r="C1264" s="1" t="str">
        <f>B1264&amp;" "&amp;F1264</f>
        <v xml:space="preserve">Mucci </v>
      </c>
      <c r="D1264" s="1" t="str">
        <f>Table5[[#This Row],[Column5]]&amp;" "&amp;Table5[[#This Row],[Column7]]&amp;" "</f>
        <v xml:space="preserve">Ms. Alicia </v>
      </c>
    </row>
    <row r="1265" spans="1:5" x14ac:dyDescent="0.2">
      <c r="A1265" s="1" t="s">
        <v>1108</v>
      </c>
      <c r="B1265" s="1" t="s">
        <v>3525</v>
      </c>
      <c r="C1265" s="1" t="str">
        <f>B1265&amp;" "&amp;F1265</f>
        <v xml:space="preserve">MacDonald </v>
      </c>
      <c r="D1265" s="1" t="str">
        <f>Table5[[#This Row],[Column5]]&amp;" "&amp;Table5[[#This Row],[Column7]]&amp;" "</f>
        <v xml:space="preserve">Ms. Sarah </v>
      </c>
      <c r="E1265" t="s">
        <v>4491</v>
      </c>
    </row>
    <row r="1266" spans="1:5" x14ac:dyDescent="0.2">
      <c r="A1266" s="1" t="s">
        <v>1107</v>
      </c>
      <c r="B1266" s="1" t="s">
        <v>3526</v>
      </c>
      <c r="C1266" s="1" t="str">
        <f>B1266&amp;" "&amp;F1266</f>
        <v xml:space="preserve">Deng </v>
      </c>
      <c r="D1266" s="1" t="str">
        <f>Table5[[#This Row],[Column5]]&amp;" "&amp;Table5[[#This Row],[Column7]]&amp;" "</f>
        <v xml:space="preserve">Mr. Guomin </v>
      </c>
    </row>
    <row r="1267" spans="1:5" x14ac:dyDescent="0.2">
      <c r="A1267" s="1" t="s">
        <v>1106</v>
      </c>
      <c r="B1267" s="1" t="s">
        <v>4414</v>
      </c>
      <c r="C1267" s="1" t="str">
        <f>B1267&amp;" "&amp;F1267</f>
        <v xml:space="preserve">De </v>
      </c>
      <c r="D1267" s="1" t="str">
        <f>Table5[[#This Row],[Column5]]&amp;" "&amp;Table5[[#This Row],[Column7]]&amp;" "</f>
        <v xml:space="preserve">  </v>
      </c>
      <c r="E1267" t="s">
        <v>5010</v>
      </c>
    </row>
    <row r="1268" spans="1:5" x14ac:dyDescent="0.2">
      <c r="A1268" s="1" t="s">
        <v>1105</v>
      </c>
      <c r="B1268" s="1" t="s">
        <v>3527</v>
      </c>
      <c r="C1268" s="1" t="str">
        <f>B1268&amp;" "&amp;F1268</f>
        <v xml:space="preserve">Strickland </v>
      </c>
      <c r="D1268" s="1" t="str">
        <f>Table5[[#This Row],[Column5]]&amp;" "&amp;Table5[[#This Row],[Column7]]&amp;" "</f>
        <v xml:space="preserve">Mr. Matt </v>
      </c>
    </row>
    <row r="1269" spans="1:5" x14ac:dyDescent="0.2">
      <c r="A1269" s="1" t="s">
        <v>1104</v>
      </c>
      <c r="B1269" s="1" t="s">
        <v>3528</v>
      </c>
      <c r="C1269" s="1" t="str">
        <f>B1269&amp;" "&amp;F1269</f>
        <v xml:space="preserve">Cheney </v>
      </c>
      <c r="D1269" s="1" t="str">
        <f>Table5[[#This Row],[Column5]]&amp;" "&amp;Table5[[#This Row],[Column7]]&amp;" "</f>
        <v xml:space="preserve">Mr. Thomas </v>
      </c>
      <c r="E1269" t="s">
        <v>4486</v>
      </c>
    </row>
    <row r="1270" spans="1:5" x14ac:dyDescent="0.2">
      <c r="A1270" s="1" t="s">
        <v>1103</v>
      </c>
      <c r="B1270" s="1" t="s">
        <v>3529</v>
      </c>
      <c r="C1270" s="1" t="str">
        <f>B1270&amp;" "&amp;F1270</f>
        <v xml:space="preserve">Godoy </v>
      </c>
      <c r="D1270" s="1" t="str">
        <f>Table5[[#This Row],[Column5]]&amp;" "&amp;Table5[[#This Row],[Column7]]&amp;" "</f>
        <v xml:space="preserve">Ms. Martha </v>
      </c>
      <c r="E1270" t="s">
        <v>5012</v>
      </c>
    </row>
    <row r="1271" spans="1:5" x14ac:dyDescent="0.2">
      <c r="A1271" s="1" t="s">
        <v>1102</v>
      </c>
      <c r="B1271" s="1" t="s">
        <v>3530</v>
      </c>
      <c r="C1271" s="1" t="str">
        <f>B1271&amp;" "&amp;F1271</f>
        <v xml:space="preserve">Rider </v>
      </c>
      <c r="D1271" s="1" t="str">
        <f>Table5[[#This Row],[Column5]]&amp;" "&amp;Table5[[#This Row],[Column7]]&amp;" "</f>
        <v xml:space="preserve">Ms. Alicia </v>
      </c>
    </row>
    <row r="1272" spans="1:5" x14ac:dyDescent="0.2">
      <c r="A1272" s="1" t="s">
        <v>1101</v>
      </c>
      <c r="B1272" s="1" t="s">
        <v>2572</v>
      </c>
      <c r="C1272" s="1" t="str">
        <f>B1272&amp;" "&amp;F1272</f>
        <v xml:space="preserve">Evans </v>
      </c>
      <c r="D1272" s="1" t="str">
        <f>Table5[[#This Row],[Column5]]&amp;" "&amp;Table5[[#This Row],[Column7]]&amp;" "</f>
        <v xml:space="preserve">Ms. Jennifer </v>
      </c>
      <c r="E1272" t="s">
        <v>4434</v>
      </c>
    </row>
    <row r="1273" spans="1:5" x14ac:dyDescent="0.2">
      <c r="A1273" s="1" t="s">
        <v>1100</v>
      </c>
      <c r="B1273" s="1" t="s">
        <v>2528</v>
      </c>
      <c r="C1273" s="1" t="str">
        <f>B1273&amp;" "&amp;F1273</f>
        <v xml:space="preserve">Anderson </v>
      </c>
      <c r="D1273" s="1" t="str">
        <f>Table5[[#This Row],[Column5]]&amp;" "&amp;Table5[[#This Row],[Column7]]&amp;" "</f>
        <v xml:space="preserve">Mr. Michael </v>
      </c>
      <c r="E1273" t="s">
        <v>4393</v>
      </c>
    </row>
    <row r="1274" spans="1:5" x14ac:dyDescent="0.2">
      <c r="A1274" s="1" t="s">
        <v>1099</v>
      </c>
      <c r="B1274" s="1" t="s">
        <v>3531</v>
      </c>
      <c r="C1274" s="1" t="str">
        <f>B1274&amp;" "&amp;F1274</f>
        <v xml:space="preserve">Walters </v>
      </c>
      <c r="D1274" s="1" t="str">
        <f>Table5[[#This Row],[Column5]]&amp;" "&amp;Table5[[#This Row],[Column7]]&amp;" "</f>
        <v xml:space="preserve">Mr. Eddie </v>
      </c>
      <c r="E1274" t="s">
        <v>4385</v>
      </c>
    </row>
    <row r="1275" spans="1:5" x14ac:dyDescent="0.2">
      <c r="A1275" s="1" t="s">
        <v>1098</v>
      </c>
      <c r="B1275" s="1" t="s">
        <v>3532</v>
      </c>
      <c r="C1275" s="1" t="str">
        <f>B1275&amp;" "&amp;F1275</f>
        <v xml:space="preserve">Leboeuf </v>
      </c>
      <c r="D1275" s="1" t="str">
        <f>Table5[[#This Row],[Column5]]&amp;" "&amp;Table5[[#This Row],[Column7]]&amp;" "</f>
        <v xml:space="preserve">Mr. Maxime </v>
      </c>
      <c r="E1275" t="s">
        <v>4403</v>
      </c>
    </row>
    <row r="1276" spans="1:5" x14ac:dyDescent="0.2">
      <c r="A1276" s="1" t="s">
        <v>1097</v>
      </c>
      <c r="B1276" s="1" t="s">
        <v>3533</v>
      </c>
      <c r="C1276" s="1" t="str">
        <f>B1276&amp;" "&amp;F1276</f>
        <v xml:space="preserve">Scheibel </v>
      </c>
      <c r="D1276" s="1" t="str">
        <f>Table5[[#This Row],[Column5]]&amp;" "&amp;Table5[[#This Row],[Column7]]&amp;" "</f>
        <v xml:space="preserve">Mr. Mark </v>
      </c>
      <c r="E1276" t="s">
        <v>4357</v>
      </c>
    </row>
    <row r="1277" spans="1:5" x14ac:dyDescent="0.2">
      <c r="A1277" s="1" t="s">
        <v>1096</v>
      </c>
      <c r="B1277" s="1" t="s">
        <v>3534</v>
      </c>
      <c r="C1277" s="1" t="str">
        <f>B1277&amp;" "&amp;F1277</f>
        <v xml:space="preserve">Ritter </v>
      </c>
      <c r="D1277" s="1" t="str">
        <f>Table5[[#This Row],[Column5]]&amp;" "&amp;Table5[[#This Row],[Column7]]&amp;" "</f>
        <v xml:space="preserve">Mr. Adam </v>
      </c>
    </row>
    <row r="1278" spans="1:5" x14ac:dyDescent="0.2">
      <c r="A1278" s="1" t="s">
        <v>1095</v>
      </c>
      <c r="B1278" s="1" t="s">
        <v>3279</v>
      </c>
      <c r="C1278" s="1" t="str">
        <f>B1278&amp;" "&amp;F1278</f>
        <v xml:space="preserve">Deeg </v>
      </c>
      <c r="D1278" s="1" t="str">
        <f>Table5[[#This Row],[Column5]]&amp;" "&amp;Table5[[#This Row],[Column7]]&amp;" "</f>
        <v xml:space="preserve">Mr. Justin </v>
      </c>
      <c r="E1278" t="s">
        <v>4403</v>
      </c>
    </row>
    <row r="1279" spans="1:5" x14ac:dyDescent="0.2">
      <c r="A1279" s="1" t="s">
        <v>1094</v>
      </c>
      <c r="B1279" s="1" t="s">
        <v>3535</v>
      </c>
      <c r="C1279" s="1" t="str">
        <f>B1279&amp;" "&amp;F1279</f>
        <v xml:space="preserve">Pretot </v>
      </c>
      <c r="D1279" s="1" t="str">
        <f>Table5[[#This Row],[Column5]]&amp;" "&amp;Table5[[#This Row],[Column7]]&amp;" "</f>
        <v xml:space="preserve">Ms. Svetlana </v>
      </c>
      <c r="E1279" t="s">
        <v>4434</v>
      </c>
    </row>
    <row r="1280" spans="1:5" x14ac:dyDescent="0.2">
      <c r="A1280" s="1" t="s">
        <v>1093</v>
      </c>
      <c r="B1280" s="1" t="s">
        <v>3536</v>
      </c>
      <c r="C1280" s="1" t="str">
        <f>B1280&amp;" "&amp;F1280</f>
        <v xml:space="preserve">Willsey </v>
      </c>
      <c r="D1280" s="1" t="str">
        <f>Table5[[#This Row],[Column5]]&amp;" "&amp;Table5[[#This Row],[Column7]]&amp;" "</f>
        <v xml:space="preserve">Ms. Jana </v>
      </c>
      <c r="E1280" t="s">
        <v>4412</v>
      </c>
    </row>
    <row r="1281" spans="1:5" x14ac:dyDescent="0.2">
      <c r="A1281" s="1" t="s">
        <v>1092</v>
      </c>
      <c r="B1281" s="1" t="s">
        <v>3537</v>
      </c>
      <c r="C1281" s="1" t="str">
        <f>B1281&amp;" "&amp;F1281</f>
        <v xml:space="preserve">Roach </v>
      </c>
      <c r="D1281" s="1" t="str">
        <f>Table5[[#This Row],[Column5]]&amp;" "&amp;Table5[[#This Row],[Column7]]&amp;" "</f>
        <v xml:space="preserve">Ms. Laura </v>
      </c>
    </row>
    <row r="1282" spans="1:5" x14ac:dyDescent="0.2">
      <c r="A1282" s="1" t="s">
        <v>1091</v>
      </c>
      <c r="B1282" s="1" t="s">
        <v>3538</v>
      </c>
      <c r="C1282" s="1" t="str">
        <f>B1282&amp;" "&amp;F1282</f>
        <v xml:space="preserve">Jacobsen </v>
      </c>
      <c r="D1282" s="1" t="str">
        <f>Table5[[#This Row],[Column5]]&amp;" "&amp;Table5[[#This Row],[Column7]]&amp;" "</f>
        <v xml:space="preserve">Mr. Torrey </v>
      </c>
      <c r="E1282" t="s">
        <v>4385</v>
      </c>
    </row>
    <row r="1283" spans="1:5" x14ac:dyDescent="0.2">
      <c r="A1283" s="1" t="s">
        <v>1090</v>
      </c>
      <c r="B1283" s="1" t="s">
        <v>3539</v>
      </c>
      <c r="C1283" s="1" t="str">
        <f>B1283&amp;" "&amp;F1283</f>
        <v xml:space="preserve">O'Hora </v>
      </c>
      <c r="D1283" s="1" t="str">
        <f>Table5[[#This Row],[Column5]]&amp;" "&amp;Table5[[#This Row],[Column7]]&amp;" "</f>
        <v xml:space="preserve">Mr. Paul </v>
      </c>
    </row>
    <row r="1284" spans="1:5" x14ac:dyDescent="0.2">
      <c r="A1284" s="1" t="s">
        <v>1089</v>
      </c>
      <c r="B1284" s="1" t="s">
        <v>3540</v>
      </c>
      <c r="C1284" s="1" t="str">
        <f>B1284&amp;" "&amp;F1284</f>
        <v xml:space="preserve">Amato </v>
      </c>
      <c r="D1284" s="1" t="str">
        <f>Table5[[#This Row],[Column5]]&amp;" "&amp;Table5[[#This Row],[Column7]]&amp;" "</f>
        <v xml:space="preserve">Ms. Jennifer </v>
      </c>
      <c r="E1284" t="s">
        <v>4398</v>
      </c>
    </row>
    <row r="1285" spans="1:5" x14ac:dyDescent="0.2">
      <c r="A1285" s="1" t="s">
        <v>1088</v>
      </c>
      <c r="B1285" s="1" t="s">
        <v>2623</v>
      </c>
      <c r="C1285" s="1" t="str">
        <f>B1285&amp;" "&amp;F1285</f>
        <v xml:space="preserve">Reed </v>
      </c>
      <c r="D1285" s="1" t="str">
        <f>Table5[[#This Row],[Column5]]&amp;" "&amp;Table5[[#This Row],[Column7]]&amp;" "</f>
        <v xml:space="preserve">Mr. Erik </v>
      </c>
    </row>
    <row r="1286" spans="1:5" x14ac:dyDescent="0.2">
      <c r="A1286" s="1" t="s">
        <v>1087</v>
      </c>
      <c r="B1286" s="1" t="s">
        <v>3541</v>
      </c>
      <c r="C1286" s="1" t="str">
        <f>B1286&amp;" "&amp;F1286</f>
        <v xml:space="preserve">Wegner </v>
      </c>
      <c r="D1286" s="1" t="str">
        <f>Table5[[#This Row],[Column5]]&amp;" "&amp;Table5[[#This Row],[Column7]]&amp;" "</f>
        <v xml:space="preserve">Ms. Lana </v>
      </c>
      <c r="E1286" t="s">
        <v>4466</v>
      </c>
    </row>
    <row r="1287" spans="1:5" x14ac:dyDescent="0.2">
      <c r="A1287" s="1" t="s">
        <v>1086</v>
      </c>
      <c r="B1287" s="1" t="s">
        <v>3542</v>
      </c>
      <c r="C1287" s="1" t="str">
        <f>B1287&amp;" "&amp;F1287</f>
        <v xml:space="preserve">Bokun </v>
      </c>
      <c r="D1287" s="1" t="str">
        <f>Table5[[#This Row],[Column5]]&amp;" "&amp;Table5[[#This Row],[Column7]]&amp;" "</f>
        <v xml:space="preserve">Ms. Rebecca </v>
      </c>
      <c r="E1287" t="s">
        <v>4418</v>
      </c>
    </row>
    <row r="1288" spans="1:5" x14ac:dyDescent="0.2">
      <c r="A1288" s="1" t="s">
        <v>1085</v>
      </c>
      <c r="B1288" s="1" t="s">
        <v>3543</v>
      </c>
      <c r="C1288" s="1" t="str">
        <f>B1288&amp;" "&amp;F1288</f>
        <v xml:space="preserve">Ainsley </v>
      </c>
      <c r="D1288" s="1" t="str">
        <f>Table5[[#This Row],[Column5]]&amp;" "&amp;Table5[[#This Row],[Column7]]&amp;" "</f>
        <v xml:space="preserve">Ms. Katie </v>
      </c>
      <c r="E1288" t="s">
        <v>4375</v>
      </c>
    </row>
    <row r="1289" spans="1:5" x14ac:dyDescent="0.2">
      <c r="A1289" s="1" t="s">
        <v>1084</v>
      </c>
      <c r="B1289" s="1" t="s">
        <v>2401</v>
      </c>
      <c r="C1289" s="1" t="str">
        <f>B1289&amp;" "&amp;F1289</f>
        <v xml:space="preserve">Foster </v>
      </c>
      <c r="D1289" s="1" t="str">
        <f>Table5[[#This Row],[Column5]]&amp;" "&amp;Table5[[#This Row],[Column7]]&amp;" "</f>
        <v xml:space="preserve">Ms. Elizabeth </v>
      </c>
      <c r="E1289" t="s">
        <v>4378</v>
      </c>
    </row>
    <row r="1290" spans="1:5" x14ac:dyDescent="0.2">
      <c r="A1290" s="1" t="s">
        <v>1083</v>
      </c>
      <c r="B1290" s="1" t="s">
        <v>3544</v>
      </c>
      <c r="C1290" s="1" t="str">
        <f>B1290&amp;" "&amp;F1290</f>
        <v xml:space="preserve">Overpeck </v>
      </c>
      <c r="D1290" s="1" t="str">
        <f>Table5[[#This Row],[Column5]]&amp;" "&amp;Table5[[#This Row],[Column7]]&amp;" "</f>
        <v xml:space="preserve">Ms. Sarah </v>
      </c>
    </row>
    <row r="1291" spans="1:5" x14ac:dyDescent="0.2">
      <c r="A1291" s="1" t="s">
        <v>1082</v>
      </c>
      <c r="B1291" s="1" t="s">
        <v>3545</v>
      </c>
      <c r="C1291" s="1" t="str">
        <f>B1291&amp;" "&amp;F1291</f>
        <v xml:space="preserve">Levine </v>
      </c>
      <c r="D1291" s="1" t="str">
        <f>Table5[[#This Row],[Column5]]&amp;" "&amp;Table5[[#This Row],[Column7]]&amp;" "</f>
        <v xml:space="preserve">Ms. Annie </v>
      </c>
      <c r="E1291" t="s">
        <v>4395</v>
      </c>
    </row>
    <row r="1292" spans="1:5" x14ac:dyDescent="0.2">
      <c r="A1292" s="1" t="s">
        <v>1081</v>
      </c>
      <c r="B1292" s="1" t="s">
        <v>3546</v>
      </c>
      <c r="C1292" s="1" t="str">
        <f>B1292&amp;" "&amp;F1292</f>
        <v xml:space="preserve">Jean </v>
      </c>
      <c r="D1292" s="1" t="str">
        <f>Table5[[#This Row],[Column5]]&amp;" "&amp;Table5[[#This Row],[Column7]]&amp;" "</f>
        <v xml:space="preserve">Ms. Annie </v>
      </c>
    </row>
    <row r="1293" spans="1:5" x14ac:dyDescent="0.2">
      <c r="A1293" s="1" t="s">
        <v>1080</v>
      </c>
      <c r="B1293" s="1" t="s">
        <v>3547</v>
      </c>
      <c r="C1293" s="1" t="str">
        <f>B1293&amp;" "&amp;F1293</f>
        <v xml:space="preserve">Wild </v>
      </c>
      <c r="D1293" s="1" t="str">
        <f>Table5[[#This Row],[Column5]]&amp;" "&amp;Table5[[#This Row],[Column7]]&amp;" "</f>
        <v xml:space="preserve">Ms. Lindsey </v>
      </c>
    </row>
    <row r="1294" spans="1:5" x14ac:dyDescent="0.2">
      <c r="A1294" s="1" t="s">
        <v>1079</v>
      </c>
      <c r="B1294" s="1" t="s">
        <v>3548</v>
      </c>
      <c r="C1294" s="1" t="str">
        <f>B1294&amp;" "&amp;F1294</f>
        <v xml:space="preserve">Tabor </v>
      </c>
      <c r="D1294" s="1" t="str">
        <f>Table5[[#This Row],[Column5]]&amp;" "&amp;Table5[[#This Row],[Column7]]&amp;" "</f>
        <v xml:space="preserve">Ms. Laura </v>
      </c>
    </row>
    <row r="1295" spans="1:5" x14ac:dyDescent="0.2">
      <c r="A1295" s="1" t="s">
        <v>1078</v>
      </c>
      <c r="B1295" s="1" t="s">
        <v>3549</v>
      </c>
      <c r="C1295" s="1" t="str">
        <f>B1295&amp;" "&amp;F1295</f>
        <v xml:space="preserve">Steffen </v>
      </c>
      <c r="D1295" s="1" t="str">
        <f>Table5[[#This Row],[Column5]]&amp;" "&amp;Table5[[#This Row],[Column7]]&amp;" "</f>
        <v xml:space="preserve">Ms. Amy </v>
      </c>
      <c r="E1295" t="s">
        <v>4509</v>
      </c>
    </row>
    <row r="1296" spans="1:5" x14ac:dyDescent="0.2">
      <c r="A1296" s="1" t="s">
        <v>1077</v>
      </c>
      <c r="B1296" s="1" t="s">
        <v>3550</v>
      </c>
      <c r="C1296" s="1" t="str">
        <f>B1296&amp;" "&amp;F1296</f>
        <v xml:space="preserve">Tadich </v>
      </c>
      <c r="D1296" s="1" t="str">
        <f>Table5[[#This Row],[Column5]]&amp;" "&amp;Table5[[#This Row],[Column7]]&amp;" "</f>
        <v xml:space="preserve">Ms. Katarina </v>
      </c>
      <c r="E1296" t="s">
        <v>4357</v>
      </c>
    </row>
    <row r="1297" spans="1:5" x14ac:dyDescent="0.2">
      <c r="A1297" s="1" t="s">
        <v>1076</v>
      </c>
      <c r="B1297" s="1" t="s">
        <v>3551</v>
      </c>
      <c r="C1297" s="1" t="str">
        <f>B1297&amp;" "&amp;F1297</f>
        <v xml:space="preserve">Christenson </v>
      </c>
      <c r="D1297" s="1" t="str">
        <f>Table5[[#This Row],[Column5]]&amp;" "&amp;Table5[[#This Row],[Column7]]&amp;" "</f>
        <v xml:space="preserve">Mr. B.j. </v>
      </c>
    </row>
    <row r="1298" spans="1:5" x14ac:dyDescent="0.2">
      <c r="A1298" s="1" t="s">
        <v>1075</v>
      </c>
      <c r="B1298" s="1" t="s">
        <v>3552</v>
      </c>
      <c r="C1298" s="1" t="str">
        <f>B1298&amp;" "&amp;F1298</f>
        <v xml:space="preserve">Shell </v>
      </c>
      <c r="D1298" s="1" t="str">
        <f>Table5[[#This Row],[Column5]]&amp;" "&amp;Table5[[#This Row],[Column7]]&amp;" "</f>
        <v xml:space="preserve">Ms. Alison </v>
      </c>
    </row>
    <row r="1299" spans="1:5" x14ac:dyDescent="0.2">
      <c r="A1299" s="1" t="s">
        <v>1074</v>
      </c>
      <c r="B1299" s="1" t="s">
        <v>3553</v>
      </c>
      <c r="C1299" s="1" t="str">
        <f>B1299&amp;" "&amp;F1299</f>
        <v xml:space="preserve">Rao </v>
      </c>
      <c r="D1299" s="1" t="str">
        <f>Table5[[#This Row],[Column5]]&amp;" "&amp;Table5[[#This Row],[Column7]]&amp;" "</f>
        <v xml:space="preserve">Mr. Neil </v>
      </c>
      <c r="E1299" t="s">
        <v>4491</v>
      </c>
    </row>
    <row r="1300" spans="1:5" x14ac:dyDescent="0.2">
      <c r="A1300" s="1" t="s">
        <v>1073</v>
      </c>
      <c r="B1300" s="1" t="s">
        <v>2984</v>
      </c>
      <c r="C1300" s="1" t="str">
        <f>B1300&amp;" "&amp;F1300</f>
        <v xml:space="preserve">Myers </v>
      </c>
      <c r="D1300" s="1" t="str">
        <f>Table5[[#This Row],[Column5]]&amp;" "&amp;Table5[[#This Row],[Column7]]&amp;" "</f>
        <v xml:space="preserve">Mrs. Anne </v>
      </c>
      <c r="E1300" t="s">
        <v>3242</v>
      </c>
    </row>
    <row r="1301" spans="1:5" x14ac:dyDescent="0.2">
      <c r="A1301" s="1" t="s">
        <v>1072</v>
      </c>
      <c r="B1301" s="1" t="s">
        <v>3377</v>
      </c>
      <c r="C1301" s="1" t="str">
        <f>B1301&amp;" "&amp;F1301</f>
        <v xml:space="preserve">McLean </v>
      </c>
      <c r="D1301" s="1" t="str">
        <f>Table5[[#This Row],[Column5]]&amp;" "&amp;Table5[[#This Row],[Column7]]&amp;" "</f>
        <v xml:space="preserve">Ms. Sandra </v>
      </c>
    </row>
    <row r="1302" spans="1:5" x14ac:dyDescent="0.2">
      <c r="A1302" s="1" t="s">
        <v>1071</v>
      </c>
      <c r="B1302" s="1" t="s">
        <v>3554</v>
      </c>
      <c r="C1302" s="1" t="str">
        <f>B1302&amp;" "&amp;F1302</f>
        <v xml:space="preserve">Gomez </v>
      </c>
      <c r="D1302" s="1" t="str">
        <f>Table5[[#This Row],[Column5]]&amp;" "&amp;Table5[[#This Row],[Column7]]&amp;" "</f>
        <v xml:space="preserve">Mr. Robert </v>
      </c>
    </row>
    <row r="1303" spans="1:5" x14ac:dyDescent="0.2">
      <c r="A1303" s="1" t="s">
        <v>1070</v>
      </c>
      <c r="B1303" s="1" t="s">
        <v>3555</v>
      </c>
      <c r="C1303" s="1" t="str">
        <f>B1303&amp;" "&amp;F1303</f>
        <v xml:space="preserve">Hemingway </v>
      </c>
      <c r="D1303" s="1" t="str">
        <f>Table5[[#This Row],[Column5]]&amp;" "&amp;Table5[[#This Row],[Column7]]&amp;" "</f>
        <v xml:space="preserve">Mr. Rodney </v>
      </c>
    </row>
    <row r="1304" spans="1:5" x14ac:dyDescent="0.2">
      <c r="A1304" s="1" t="s">
        <v>1069</v>
      </c>
      <c r="B1304" s="1" t="s">
        <v>3556</v>
      </c>
      <c r="C1304" s="1" t="str">
        <f>B1304&amp;" "&amp;F1304</f>
        <v xml:space="preserve">Pett </v>
      </c>
      <c r="D1304" s="1" t="str">
        <f>Table5[[#This Row],[Column5]]&amp;" "&amp;Table5[[#This Row],[Column7]]&amp;" "</f>
        <v xml:space="preserve">Mr. Carl </v>
      </c>
      <c r="E1304" t="s">
        <v>4500</v>
      </c>
    </row>
    <row r="1305" spans="1:5" x14ac:dyDescent="0.2">
      <c r="A1305" s="1" t="s">
        <v>1068</v>
      </c>
      <c r="B1305" s="1" t="s">
        <v>3557</v>
      </c>
      <c r="C1305" s="1" t="str">
        <f>B1305&amp;" "&amp;F1305</f>
        <v xml:space="preserve">Meingast </v>
      </c>
      <c r="D1305" s="1" t="str">
        <f>Table5[[#This Row],[Column5]]&amp;" "&amp;Table5[[#This Row],[Column7]]&amp;" "</f>
        <v xml:space="preserve">Mr. Maximilian </v>
      </c>
    </row>
    <row r="1306" spans="1:5" x14ac:dyDescent="0.2">
      <c r="A1306" s="1" t="s">
        <v>1067</v>
      </c>
      <c r="B1306" s="1" t="s">
        <v>3558</v>
      </c>
      <c r="C1306" s="1" t="str">
        <f>B1306&amp;" "&amp;F1306</f>
        <v xml:space="preserve">McCarthy </v>
      </c>
      <c r="D1306" s="1" t="str">
        <f>Table5[[#This Row],[Column5]]&amp;" "&amp;Table5[[#This Row],[Column7]]&amp;" "</f>
        <v xml:space="preserve">Mr. Erik </v>
      </c>
    </row>
    <row r="1307" spans="1:5" x14ac:dyDescent="0.2">
      <c r="A1307" s="1" t="s">
        <v>1066</v>
      </c>
      <c r="B1307" s="1" t="s">
        <v>3559</v>
      </c>
      <c r="C1307" s="1" t="str">
        <f>B1307&amp;" "&amp;F1307</f>
        <v xml:space="preserve">Boyle </v>
      </c>
      <c r="D1307" s="1" t="str">
        <f>Table5[[#This Row],[Column5]]&amp;" "&amp;Table5[[#This Row],[Column7]]&amp;" "</f>
        <v xml:space="preserve">Mr. Christopher </v>
      </c>
    </row>
    <row r="1308" spans="1:5" x14ac:dyDescent="0.2">
      <c r="A1308" s="1" t="s">
        <v>1065</v>
      </c>
      <c r="B1308" s="1" t="s">
        <v>3560</v>
      </c>
      <c r="C1308" s="1" t="str">
        <f>B1308&amp;" "&amp;F1308</f>
        <v xml:space="preserve">Gundersen </v>
      </c>
      <c r="D1308" s="1" t="str">
        <f>Table5[[#This Row],[Column5]]&amp;" "&amp;Table5[[#This Row],[Column7]]&amp;" "</f>
        <v xml:space="preserve">Mr. Eirik </v>
      </c>
    </row>
    <row r="1309" spans="1:5" x14ac:dyDescent="0.2">
      <c r="A1309" s="1" t="s">
        <v>1064</v>
      </c>
      <c r="B1309" s="1" t="s">
        <v>3561</v>
      </c>
      <c r="C1309" s="1" t="str">
        <f>B1309&amp;" "&amp;F1309</f>
        <v xml:space="preserve">Wolswinkel </v>
      </c>
      <c r="D1309" s="1" t="str">
        <f>Table5[[#This Row],[Column5]]&amp;" "&amp;Table5[[#This Row],[Column7]]&amp;" "</f>
        <v xml:space="preserve">Mr. Rik </v>
      </c>
    </row>
    <row r="1310" spans="1:5" x14ac:dyDescent="0.2">
      <c r="A1310" s="1" t="s">
        <v>1063</v>
      </c>
      <c r="B1310" s="1" t="s">
        <v>3562</v>
      </c>
      <c r="C1310" s="1" t="str">
        <f>B1310&amp;" "&amp;F1310</f>
        <v xml:space="preserve">Bomberger </v>
      </c>
      <c r="D1310" s="1" t="str">
        <f>Table5[[#This Row],[Column5]]&amp;" "&amp;Table5[[#This Row],[Column7]]&amp;" "</f>
        <v xml:space="preserve">Mr. Matthew </v>
      </c>
      <c r="E1310" t="s">
        <v>4500</v>
      </c>
    </row>
    <row r="1311" spans="1:5" x14ac:dyDescent="0.2">
      <c r="A1311" s="1" t="s">
        <v>1062</v>
      </c>
      <c r="B1311" s="1" t="s">
        <v>2696</v>
      </c>
      <c r="C1311" s="1" t="str">
        <f>B1311&amp;" "&amp;F1311</f>
        <v xml:space="preserve">Roy </v>
      </c>
      <c r="D1311" s="1" t="str">
        <f>Table5[[#This Row],[Column5]]&amp;" "&amp;Table5[[#This Row],[Column7]]&amp;" "</f>
        <v xml:space="preserve">Mr. Daniel </v>
      </c>
      <c r="E1311" t="s">
        <v>4731</v>
      </c>
    </row>
    <row r="1312" spans="1:5" x14ac:dyDescent="0.2">
      <c r="A1312" s="1" t="s">
        <v>1061</v>
      </c>
      <c r="B1312" s="1" t="s">
        <v>3563</v>
      </c>
      <c r="C1312" s="1" t="str">
        <f>B1312&amp;" "&amp;F1312</f>
        <v xml:space="preserve">Lapierre </v>
      </c>
      <c r="D1312" s="1" t="str">
        <f>Table5[[#This Row],[Column5]]&amp;" "&amp;Table5[[#This Row],[Column7]]&amp;" "</f>
        <v xml:space="preserve">Mr. Yannick </v>
      </c>
    </row>
    <row r="1313" spans="1:5" x14ac:dyDescent="0.2">
      <c r="A1313" s="1" t="s">
        <v>1060</v>
      </c>
      <c r="B1313" s="1" t="s">
        <v>3564</v>
      </c>
      <c r="C1313" s="1" t="str">
        <f>B1313&amp;" "&amp;F1313</f>
        <v xml:space="preserve">Beaty </v>
      </c>
      <c r="D1313" s="1" t="str">
        <f>Table5[[#This Row],[Column5]]&amp;" "&amp;Table5[[#This Row],[Column7]]&amp;" "</f>
        <v xml:space="preserve">Mr. Sean </v>
      </c>
      <c r="E1313" t="s">
        <v>4500</v>
      </c>
    </row>
    <row r="1314" spans="1:5" x14ac:dyDescent="0.2">
      <c r="A1314" s="1" t="s">
        <v>1059</v>
      </c>
      <c r="B1314" s="1" t="s">
        <v>3565</v>
      </c>
      <c r="C1314" s="1" t="str">
        <f>B1314&amp;" "&amp;F1314</f>
        <v xml:space="preserve">Hammer </v>
      </c>
      <c r="D1314" s="1" t="str">
        <f>Table5[[#This Row],[Column5]]&amp;" "&amp;Table5[[#This Row],[Column7]]&amp;" "</f>
        <v xml:space="preserve">Mr. Peter </v>
      </c>
    </row>
    <row r="1315" spans="1:5" x14ac:dyDescent="0.2">
      <c r="A1315" s="1" t="s">
        <v>1058</v>
      </c>
      <c r="B1315" s="1" t="s">
        <v>3566</v>
      </c>
      <c r="C1315" s="1" t="str">
        <f>B1315&amp;" "&amp;F1315</f>
        <v xml:space="preserve">Randolph </v>
      </c>
      <c r="D1315" s="1" t="str">
        <f>Table5[[#This Row],[Column5]]&amp;" "&amp;Table5[[#This Row],[Column7]]&amp;" "</f>
        <v xml:space="preserve">Ms. Sara </v>
      </c>
      <c r="E1315" t="s">
        <v>4378</v>
      </c>
    </row>
    <row r="1316" spans="1:5" x14ac:dyDescent="0.2">
      <c r="A1316" s="1" t="s">
        <v>1057</v>
      </c>
      <c r="B1316" s="1" t="s">
        <v>3567</v>
      </c>
      <c r="C1316" s="1" t="str">
        <f>B1316&amp;" "&amp;F1316</f>
        <v xml:space="preserve">Masterson </v>
      </c>
      <c r="D1316" s="1" t="str">
        <f>Table5[[#This Row],[Column5]]&amp;" "&amp;Table5[[#This Row],[Column7]]&amp;" "</f>
        <v xml:space="preserve">Ms. Erin </v>
      </c>
      <c r="E1316" t="s">
        <v>4427</v>
      </c>
    </row>
    <row r="1317" spans="1:5" x14ac:dyDescent="0.2">
      <c r="A1317" s="1" t="s">
        <v>1056</v>
      </c>
      <c r="B1317" s="1" t="s">
        <v>3568</v>
      </c>
      <c r="C1317" s="1" t="str">
        <f>B1317&amp;" "&amp;F1317</f>
        <v xml:space="preserve">Friess </v>
      </c>
      <c r="D1317" s="1" t="str">
        <f>Table5[[#This Row],[Column5]]&amp;" "&amp;Table5[[#This Row],[Column7]]&amp;" "</f>
        <v xml:space="preserve">Mr. Thibaud </v>
      </c>
    </row>
    <row r="1318" spans="1:5" x14ac:dyDescent="0.2">
      <c r="A1318" s="1" t="s">
        <v>1055</v>
      </c>
      <c r="B1318" s="1" t="s">
        <v>3569</v>
      </c>
      <c r="C1318" s="1" t="str">
        <f>B1318&amp;" "&amp;F1318</f>
        <v xml:space="preserve">Mantoni </v>
      </c>
      <c r="D1318" s="1" t="str">
        <f>Table5[[#This Row],[Column5]]&amp;" "&amp;Table5[[#This Row],[Column7]]&amp;" "</f>
        <v xml:space="preserve">Ms. Lisa </v>
      </c>
    </row>
    <row r="1319" spans="1:5" x14ac:dyDescent="0.2">
      <c r="A1319" s="1" t="s">
        <v>1054</v>
      </c>
      <c r="B1319" s="1" t="s">
        <v>3570</v>
      </c>
      <c r="C1319" s="1" t="str">
        <f>B1319&amp;" "&amp;F1319</f>
        <v xml:space="preserve">Bodeen </v>
      </c>
      <c r="D1319" s="1" t="str">
        <f>Table5[[#This Row],[Column5]]&amp;" "&amp;Table5[[#This Row],[Column7]]&amp;" "</f>
        <v xml:space="preserve">Ms. Gretchen </v>
      </c>
      <c r="E1319" t="s">
        <v>4491</v>
      </c>
    </row>
    <row r="1320" spans="1:5" x14ac:dyDescent="0.2">
      <c r="A1320" s="1" t="s">
        <v>1053</v>
      </c>
      <c r="B1320" s="1" t="s">
        <v>3571</v>
      </c>
      <c r="C1320" s="1" t="str">
        <f>B1320&amp;" "&amp;F1320</f>
        <v xml:space="preserve">McPherson </v>
      </c>
      <c r="D1320" s="1" t="str">
        <f>Table5[[#This Row],[Column5]]&amp;" "&amp;Table5[[#This Row],[Column7]]&amp;" "</f>
        <v xml:space="preserve">Ms. Martina </v>
      </c>
    </row>
    <row r="1321" spans="1:5" x14ac:dyDescent="0.2">
      <c r="A1321" s="1" t="s">
        <v>1052</v>
      </c>
      <c r="B1321" s="1" t="s">
        <v>3572</v>
      </c>
      <c r="C1321" s="1" t="str">
        <f>B1321&amp;" "&amp;F1321</f>
        <v xml:space="preserve">Palko </v>
      </c>
      <c r="D1321" s="1" t="str">
        <f>Table5[[#This Row],[Column5]]&amp;" "&amp;Table5[[#This Row],[Column7]]&amp;" "</f>
        <v xml:space="preserve">Mr. Dustin </v>
      </c>
      <c r="E1321" t="s">
        <v>4466</v>
      </c>
    </row>
    <row r="1322" spans="1:5" x14ac:dyDescent="0.2">
      <c r="A1322" s="1" t="s">
        <v>1051</v>
      </c>
      <c r="B1322" s="1" t="s">
        <v>3573</v>
      </c>
      <c r="C1322" s="1" t="str">
        <f>B1322&amp;" "&amp;F1322</f>
        <v xml:space="preserve">Breathitt </v>
      </c>
      <c r="D1322" s="1" t="str">
        <f>Table5[[#This Row],[Column5]]&amp;" "&amp;Table5[[#This Row],[Column7]]&amp;" "</f>
        <v xml:space="preserve">Ms. Kelsey </v>
      </c>
    </row>
    <row r="1323" spans="1:5" x14ac:dyDescent="0.2">
      <c r="A1323" s="1" t="s">
        <v>1050</v>
      </c>
      <c r="B1323" s="1" t="s">
        <v>3574</v>
      </c>
      <c r="C1323" s="1" t="str">
        <f>B1323&amp;" "&amp;F1323</f>
        <v xml:space="preserve">Evora </v>
      </c>
      <c r="D1323" s="1" t="str">
        <f>Table5[[#This Row],[Column5]]&amp;" "&amp;Table5[[#This Row],[Column7]]&amp;" "</f>
        <v xml:space="preserve">Mr. Daniel </v>
      </c>
      <c r="E1323" t="s">
        <v>4434</v>
      </c>
    </row>
    <row r="1324" spans="1:5" x14ac:dyDescent="0.2">
      <c r="A1324" s="1" t="s">
        <v>1049</v>
      </c>
      <c r="B1324" s="1" t="s">
        <v>3575</v>
      </c>
      <c r="C1324" s="1" t="str">
        <f>B1324&amp;" "&amp;F1324</f>
        <v xml:space="preserve">Fischer </v>
      </c>
      <c r="D1324" s="1" t="str">
        <f>Table5[[#This Row],[Column5]]&amp;" "&amp;Table5[[#This Row],[Column7]]&amp;" "</f>
        <v xml:space="preserve">Ms. Saeger </v>
      </c>
    </row>
    <row r="1325" spans="1:5" x14ac:dyDescent="0.2">
      <c r="A1325" s="1" t="s">
        <v>1048</v>
      </c>
      <c r="B1325" s="1" t="s">
        <v>3576</v>
      </c>
      <c r="C1325" s="1" t="str">
        <f>B1325&amp;" "&amp;F1325</f>
        <v xml:space="preserve">Deba </v>
      </c>
      <c r="D1325" s="1" t="str">
        <f>Table5[[#This Row],[Column5]]&amp;" "&amp;Table5[[#This Row],[Column7]]&amp;" "</f>
        <v xml:space="preserve">Ms. Buzunesh </v>
      </c>
    </row>
    <row r="1326" spans="1:5" x14ac:dyDescent="0.2">
      <c r="A1326" s="1" t="s">
        <v>1047</v>
      </c>
      <c r="B1326" s="1" t="s">
        <v>3577</v>
      </c>
      <c r="C1326" s="1" t="str">
        <f>B1326&amp;" "&amp;F1326</f>
        <v xml:space="preserve">Leloup </v>
      </c>
      <c r="D1326" s="1" t="str">
        <f>Table5[[#This Row],[Column5]]&amp;" "&amp;Table5[[#This Row],[Column7]]&amp;" "</f>
        <v xml:space="preserve">Ms. Mirte </v>
      </c>
    </row>
    <row r="1327" spans="1:5" x14ac:dyDescent="0.2">
      <c r="A1327" s="1" t="s">
        <v>1046</v>
      </c>
      <c r="B1327" s="1" t="s">
        <v>3578</v>
      </c>
      <c r="C1327" s="1" t="str">
        <f>B1327&amp;" "&amp;F1327</f>
        <v xml:space="preserve">Labare </v>
      </c>
      <c r="D1327" s="1" t="str">
        <f>Table5[[#This Row],[Column5]]&amp;" "&amp;Table5[[#This Row],[Column7]]&amp;" "</f>
        <v xml:space="preserve">Ms. Megan </v>
      </c>
    </row>
    <row r="1328" spans="1:5" x14ac:dyDescent="0.2">
      <c r="A1328" s="1" t="s">
        <v>1045</v>
      </c>
      <c r="B1328" s="1" t="s">
        <v>3579</v>
      </c>
      <c r="C1328" s="1" t="str">
        <f>B1328&amp;" "&amp;F1328</f>
        <v xml:space="preserve">Arouca </v>
      </c>
      <c r="D1328" s="1" t="str">
        <f>Table5[[#This Row],[Column5]]&amp;" "&amp;Table5[[#This Row],[Column7]]&amp;" "</f>
        <v xml:space="preserve">Ms. Kerry </v>
      </c>
      <c r="E1328" t="s">
        <v>4378</v>
      </c>
    </row>
    <row r="1329" spans="1:5" x14ac:dyDescent="0.2">
      <c r="A1329" s="1" t="s">
        <v>1044</v>
      </c>
      <c r="B1329" s="1" t="s">
        <v>3580</v>
      </c>
      <c r="C1329" s="1" t="str">
        <f>B1329&amp;" "&amp;F1329</f>
        <v xml:space="preserve">Reese </v>
      </c>
      <c r="D1329" s="1" t="str">
        <f>Table5[[#This Row],[Column5]]&amp;" "&amp;Table5[[#This Row],[Column7]]&amp;" "</f>
        <v xml:space="preserve">Ms. Kristin </v>
      </c>
    </row>
    <row r="1330" spans="1:5" x14ac:dyDescent="0.2">
      <c r="A1330" s="1" t="s">
        <v>1043</v>
      </c>
      <c r="B1330" s="1" t="s">
        <v>3581</v>
      </c>
      <c r="C1330" s="1" t="str">
        <f>B1330&amp;" "&amp;F1330</f>
        <v xml:space="preserve">McCloskey </v>
      </c>
      <c r="D1330" s="1" t="str">
        <f>Table5[[#This Row],[Column5]]&amp;" "&amp;Table5[[#This Row],[Column7]]&amp;" "</f>
        <v xml:space="preserve">Mr. Christopher </v>
      </c>
      <c r="E1330" t="s">
        <v>4364</v>
      </c>
    </row>
    <row r="1331" spans="1:5" x14ac:dyDescent="0.2">
      <c r="A1331" s="1" t="s">
        <v>1042</v>
      </c>
      <c r="B1331" s="1" t="s">
        <v>3582</v>
      </c>
      <c r="C1331" s="1" t="str">
        <f>B1331&amp;" "&amp;F1331</f>
        <v xml:space="preserve">Tedsen </v>
      </c>
      <c r="D1331" s="1" t="str">
        <f>Table5[[#This Row],[Column5]]&amp;" "&amp;Table5[[#This Row],[Column7]]&amp;" "</f>
        <v xml:space="preserve">Mrs. Elizabeth </v>
      </c>
      <c r="E1331" t="s">
        <v>4437</v>
      </c>
    </row>
    <row r="1332" spans="1:5" x14ac:dyDescent="0.2">
      <c r="A1332" s="1" t="s">
        <v>1041</v>
      </c>
      <c r="B1332" s="1" t="s">
        <v>3583</v>
      </c>
      <c r="C1332" s="1" t="str">
        <f>B1332&amp;" "&amp;F1332</f>
        <v xml:space="preserve">Koehlinger </v>
      </c>
      <c r="D1332" s="1" t="str">
        <f>Table5[[#This Row],[Column5]]&amp;" "&amp;Table5[[#This Row],[Column7]]&amp;" "</f>
        <v xml:space="preserve">Mr. Andrew </v>
      </c>
    </row>
    <row r="1333" spans="1:5" x14ac:dyDescent="0.2">
      <c r="A1333" s="1" t="s">
        <v>1040</v>
      </c>
      <c r="B1333" s="1" t="s">
        <v>3584</v>
      </c>
      <c r="C1333" s="1" t="str">
        <f>B1333&amp;" "&amp;F1333</f>
        <v xml:space="preserve">Pielechaty </v>
      </c>
      <c r="D1333" s="1" t="str">
        <f>Table5[[#This Row],[Column5]]&amp;" "&amp;Table5[[#This Row],[Column7]]&amp;" "</f>
        <v xml:space="preserve">Ms. Dawn </v>
      </c>
      <c r="E1333" t="s">
        <v>4375</v>
      </c>
    </row>
    <row r="1334" spans="1:5" x14ac:dyDescent="0.2">
      <c r="A1334" s="1" t="s">
        <v>1039</v>
      </c>
      <c r="B1334" s="1" t="s">
        <v>3585</v>
      </c>
      <c r="C1334" s="1" t="str">
        <f>B1334&amp;" "&amp;F1334</f>
        <v xml:space="preserve">Korhonen </v>
      </c>
      <c r="D1334" s="1" t="str">
        <f>Table5[[#This Row],[Column5]]&amp;" "&amp;Table5[[#This Row],[Column7]]&amp;" "</f>
        <v xml:space="preserve">Mr. Jonathan </v>
      </c>
      <c r="E1334" t="s">
        <v>4474</v>
      </c>
    </row>
    <row r="1335" spans="1:5" x14ac:dyDescent="0.2">
      <c r="A1335" s="1" t="s">
        <v>1038</v>
      </c>
      <c r="B1335" s="1" t="s">
        <v>3586</v>
      </c>
      <c r="C1335" s="1" t="str">
        <f>B1335&amp;" "&amp;F1335</f>
        <v xml:space="preserve">Kehr </v>
      </c>
      <c r="D1335" s="1" t="str">
        <f>Table5[[#This Row],[Column5]]&amp;" "&amp;Table5[[#This Row],[Column7]]&amp;" "</f>
        <v xml:space="preserve">Mrs. Gina </v>
      </c>
    </row>
    <row r="1336" spans="1:5" x14ac:dyDescent="0.2">
      <c r="A1336" s="1" t="s">
        <v>1037</v>
      </c>
      <c r="B1336" s="1" t="s">
        <v>3587</v>
      </c>
      <c r="C1336" s="1" t="str">
        <f>B1336&amp;" "&amp;F1336</f>
        <v xml:space="preserve">Montagna </v>
      </c>
      <c r="D1336" s="1" t="str">
        <f>Table5[[#This Row],[Column5]]&amp;" "&amp;Table5[[#This Row],[Column7]]&amp;" "</f>
        <v xml:space="preserve">Mr. Dino </v>
      </c>
    </row>
    <row r="1337" spans="1:5" x14ac:dyDescent="0.2">
      <c r="A1337" s="1" t="s">
        <v>1036</v>
      </c>
      <c r="B1337" s="1" t="s">
        <v>3588</v>
      </c>
      <c r="C1337" s="1" t="str">
        <f>B1337&amp;" "&amp;F1337</f>
        <v xml:space="preserve">M√ºller </v>
      </c>
      <c r="D1337" s="1" t="str">
        <f>Table5[[#This Row],[Column5]]&amp;" "&amp;Table5[[#This Row],[Column7]]&amp;" "</f>
        <v xml:space="preserve">Mr. Jan </v>
      </c>
    </row>
    <row r="1338" spans="1:5" x14ac:dyDescent="0.2">
      <c r="A1338" s="1" t="s">
        <v>1035</v>
      </c>
      <c r="B1338" s="1" t="s">
        <v>2395</v>
      </c>
      <c r="C1338" s="1" t="str">
        <f>B1338&amp;" "&amp;F1338</f>
        <v xml:space="preserve">Baker </v>
      </c>
      <c r="D1338" s="1" t="str">
        <f>Table5[[#This Row],[Column5]]&amp;" "&amp;Table5[[#This Row],[Column7]]&amp;" "</f>
        <v xml:space="preserve">Mr. Jonathan </v>
      </c>
      <c r="E1338" t="s">
        <v>4542</v>
      </c>
    </row>
    <row r="1339" spans="1:5" x14ac:dyDescent="0.2">
      <c r="A1339" s="1" t="s">
        <v>1034</v>
      </c>
      <c r="B1339" s="1" t="s">
        <v>3589</v>
      </c>
      <c r="C1339" s="1" t="str">
        <f>B1339&amp;" "&amp;F1339</f>
        <v xml:space="preserve">Sidebottom </v>
      </c>
      <c r="D1339" s="1" t="str">
        <f>Table5[[#This Row],[Column5]]&amp;" "&amp;Table5[[#This Row],[Column7]]&amp;" "</f>
        <v xml:space="preserve">Mr. Mark </v>
      </c>
      <c r="E1339" t="s">
        <v>4437</v>
      </c>
    </row>
    <row r="1340" spans="1:5" x14ac:dyDescent="0.2">
      <c r="A1340" s="1" t="s">
        <v>1033</v>
      </c>
      <c r="B1340" s="1" t="s">
        <v>2454</v>
      </c>
      <c r="C1340" s="1" t="str">
        <f>B1340&amp;" "&amp;F1340</f>
        <v xml:space="preserve">Johnson </v>
      </c>
      <c r="D1340" s="1" t="str">
        <f>Table5[[#This Row],[Column5]]&amp;" "&amp;Table5[[#This Row],[Column7]]&amp;" "</f>
        <v xml:space="preserve">Mrs. Mary </v>
      </c>
    </row>
    <row r="1341" spans="1:5" x14ac:dyDescent="0.2">
      <c r="A1341" s="1" t="s">
        <v>1032</v>
      </c>
      <c r="B1341" s="1" t="s">
        <v>3590</v>
      </c>
      <c r="C1341" s="1" t="str">
        <f>B1341&amp;" "&amp;F1341</f>
        <v xml:space="preserve">Morris </v>
      </c>
      <c r="D1341" s="1" t="str">
        <f>Table5[[#This Row],[Column5]]&amp;" "&amp;Table5[[#This Row],[Column7]]&amp;" "</f>
        <v xml:space="preserve">Mr. Samuel </v>
      </c>
    </row>
    <row r="1342" spans="1:5" x14ac:dyDescent="0.2">
      <c r="A1342" s="1" t="s">
        <v>1031</v>
      </c>
      <c r="B1342" s="1" t="s">
        <v>3591</v>
      </c>
      <c r="C1342" s="1" t="str">
        <f>B1342&amp;" "&amp;F1342</f>
        <v xml:space="preserve">Chaisson </v>
      </c>
      <c r="D1342" s="1" t="str">
        <f>Table5[[#This Row],[Column5]]&amp;" "&amp;Table5[[#This Row],[Column7]]&amp;" "</f>
        <v xml:space="preserve">Mr. Stan </v>
      </c>
      <c r="E1342" t="s">
        <v>4466</v>
      </c>
    </row>
    <row r="1343" spans="1:5" x14ac:dyDescent="0.2">
      <c r="A1343" s="1" t="s">
        <v>1030</v>
      </c>
      <c r="B1343" s="1" t="s">
        <v>3592</v>
      </c>
      <c r="C1343" s="1" t="str">
        <f>B1343&amp;" "&amp;F1343</f>
        <v xml:space="preserve">Pigott </v>
      </c>
      <c r="D1343" s="1" t="str">
        <f>Table5[[#This Row],[Column5]]&amp;" "&amp;Table5[[#This Row],[Column7]]&amp;" "</f>
        <v xml:space="preserve">Mrs. Jessica </v>
      </c>
      <c r="E1343" t="s">
        <v>4401</v>
      </c>
    </row>
    <row r="1344" spans="1:5" x14ac:dyDescent="0.2">
      <c r="A1344" s="1" t="s">
        <v>1029</v>
      </c>
      <c r="B1344" s="1" t="s">
        <v>3593</v>
      </c>
      <c r="C1344" s="1" t="str">
        <f>B1344&amp;" "&amp;F1344</f>
        <v xml:space="preserve">Cochrane </v>
      </c>
      <c r="D1344" s="1" t="str">
        <f>Table5[[#This Row],[Column5]]&amp;" "&amp;Table5[[#This Row],[Column7]]&amp;" "</f>
        <v xml:space="preserve">Ms. Krysta </v>
      </c>
    </row>
    <row r="1345" spans="1:5" x14ac:dyDescent="0.2">
      <c r="A1345" s="1" t="s">
        <v>1028</v>
      </c>
      <c r="B1345" s="1" t="s">
        <v>3594</v>
      </c>
      <c r="C1345" s="1" t="str">
        <f>B1345&amp;" "&amp;F1345</f>
        <v xml:space="preserve">Armitage </v>
      </c>
      <c r="D1345" s="1" t="str">
        <f>Table5[[#This Row],[Column5]]&amp;" "&amp;Table5[[#This Row],[Column7]]&amp;" "</f>
        <v xml:space="preserve">Mrs. Natascia </v>
      </c>
    </row>
    <row r="1346" spans="1:5" x14ac:dyDescent="0.2">
      <c r="A1346" s="1" t="s">
        <v>1027</v>
      </c>
      <c r="B1346" s="1" t="s">
        <v>3595</v>
      </c>
      <c r="C1346" s="1" t="str">
        <f>B1346&amp;" "&amp;F1346</f>
        <v xml:space="preserve">Shen </v>
      </c>
      <c r="D1346" s="1" t="str">
        <f>Table5[[#This Row],[Column5]]&amp;" "&amp;Table5[[#This Row],[Column7]]&amp;" "</f>
        <v xml:space="preserve">Ms. Jenny </v>
      </c>
    </row>
    <row r="1347" spans="1:5" x14ac:dyDescent="0.2">
      <c r="A1347" s="1" t="s">
        <v>1026</v>
      </c>
      <c r="B1347" s="1" t="s">
        <v>3596</v>
      </c>
      <c r="C1347" s="1" t="str">
        <f>B1347&amp;" "&amp;F1347</f>
        <v xml:space="preserve">O'Kelly </v>
      </c>
      <c r="D1347" s="1" t="str">
        <f>Table5[[#This Row],[Column5]]&amp;" "&amp;Table5[[#This Row],[Column7]]&amp;" "</f>
        <v xml:space="preserve">Mr. Brian </v>
      </c>
    </row>
    <row r="1348" spans="1:5" x14ac:dyDescent="0.2">
      <c r="A1348" s="1" t="s">
        <v>1025</v>
      </c>
      <c r="B1348" s="1" t="s">
        <v>3597</v>
      </c>
      <c r="C1348" s="1" t="str">
        <f>B1348&amp;" "&amp;F1348</f>
        <v xml:space="preserve">Huff </v>
      </c>
      <c r="D1348" s="1" t="str">
        <f>Table5[[#This Row],[Column5]]&amp;" "&amp;Table5[[#This Row],[Column7]]&amp;" "</f>
        <v xml:space="preserve">Ms. Monica </v>
      </c>
    </row>
    <row r="1349" spans="1:5" x14ac:dyDescent="0.2">
      <c r="A1349" s="1" t="s">
        <v>1024</v>
      </c>
      <c r="B1349" s="1" t="s">
        <v>3598</v>
      </c>
      <c r="C1349" s="1" t="str">
        <f>B1349&amp;" "&amp;F1349</f>
        <v xml:space="preserve">Dye </v>
      </c>
      <c r="D1349" s="1" t="str">
        <f>Table5[[#This Row],[Column5]]&amp;" "&amp;Table5[[#This Row],[Column7]]&amp;" "</f>
        <v xml:space="preserve">Mr. Tyler </v>
      </c>
    </row>
    <row r="1350" spans="1:5" x14ac:dyDescent="0.2">
      <c r="A1350" s="1" t="s">
        <v>1023</v>
      </c>
      <c r="B1350" s="1" t="s">
        <v>3599</v>
      </c>
      <c r="C1350" s="1" t="str">
        <f>B1350&amp;" "&amp;F1350</f>
        <v xml:space="preserve">Willard </v>
      </c>
      <c r="D1350" s="1" t="str">
        <f>Table5[[#This Row],[Column5]]&amp;" "&amp;Table5[[#This Row],[Column7]]&amp;" "</f>
        <v xml:space="preserve">Ms. Kelly </v>
      </c>
      <c r="E1350" t="s">
        <v>4385</v>
      </c>
    </row>
    <row r="1351" spans="1:5" x14ac:dyDescent="0.2">
      <c r="A1351" s="1" t="s">
        <v>1022</v>
      </c>
      <c r="B1351" s="1" t="s">
        <v>3600</v>
      </c>
      <c r="C1351" s="1" t="str">
        <f>B1351&amp;" "&amp;F1351</f>
        <v xml:space="preserve">D'Addario </v>
      </c>
      <c r="D1351" s="1" t="str">
        <f>Table5[[#This Row],[Column5]]&amp;" "&amp;Table5[[#This Row],[Column7]]&amp;" "</f>
        <v xml:space="preserve">Mrs. Emily </v>
      </c>
    </row>
    <row r="1352" spans="1:5" x14ac:dyDescent="0.2">
      <c r="A1352" s="1" t="s">
        <v>1021</v>
      </c>
      <c r="B1352" s="1" t="s">
        <v>3601</v>
      </c>
      <c r="C1352" s="1" t="str">
        <f>B1352&amp;" "&amp;F1352</f>
        <v xml:space="preserve">Buchanan </v>
      </c>
      <c r="D1352" s="1" t="str">
        <f>Table5[[#This Row],[Column5]]&amp;" "&amp;Table5[[#This Row],[Column7]]&amp;" "</f>
        <v xml:space="preserve">Mr. James </v>
      </c>
      <c r="E1352" t="s">
        <v>4529</v>
      </c>
    </row>
    <row r="1353" spans="1:5" x14ac:dyDescent="0.2">
      <c r="A1353" s="1" t="s">
        <v>1020</v>
      </c>
      <c r="B1353" s="1" t="s">
        <v>2679</v>
      </c>
      <c r="C1353" s="1" t="str">
        <f>B1353&amp;" "&amp;F1353</f>
        <v xml:space="preserve">Clark </v>
      </c>
      <c r="D1353" s="1" t="str">
        <f>Table5[[#This Row],[Column5]]&amp;" "&amp;Table5[[#This Row],[Column7]]&amp;" "</f>
        <v xml:space="preserve">Ms. Angie </v>
      </c>
    </row>
    <row r="1354" spans="1:5" x14ac:dyDescent="0.2">
      <c r="A1354" s="1" t="s">
        <v>1019</v>
      </c>
      <c r="B1354" s="1" t="s">
        <v>3602</v>
      </c>
      <c r="C1354" s="1" t="str">
        <f>B1354&amp;" "&amp;F1354</f>
        <v xml:space="preserve">Waterson </v>
      </c>
      <c r="D1354" s="1" t="str">
        <f>Table5[[#This Row],[Column5]]&amp;" "&amp;Table5[[#This Row],[Column7]]&amp;" "</f>
        <v xml:space="preserve">Mr. Michael </v>
      </c>
      <c r="E1354" t="s">
        <v>4395</v>
      </c>
    </row>
    <row r="1355" spans="1:5" x14ac:dyDescent="0.2">
      <c r="A1355" s="1" t="s">
        <v>1018</v>
      </c>
      <c r="B1355" s="1" t="s">
        <v>3603</v>
      </c>
      <c r="C1355" s="1" t="str">
        <f>B1355&amp;" "&amp;F1355</f>
        <v xml:space="preserve">Piras </v>
      </c>
      <c r="D1355" s="1" t="str">
        <f>Table5[[#This Row],[Column5]]&amp;" "&amp;Table5[[#This Row],[Column7]]&amp;" "</f>
        <v xml:space="preserve">Ms. Sabina </v>
      </c>
    </row>
    <row r="1356" spans="1:5" x14ac:dyDescent="0.2">
      <c r="A1356" s="1" t="s">
        <v>1017</v>
      </c>
      <c r="B1356" s="1" t="s">
        <v>2722</v>
      </c>
      <c r="C1356" s="1" t="str">
        <f>B1356&amp;" "&amp;F1356</f>
        <v xml:space="preserve">Olson </v>
      </c>
      <c r="D1356" s="1" t="str">
        <f>Table5[[#This Row],[Column5]]&amp;" "&amp;Table5[[#This Row],[Column7]]&amp;" "</f>
        <v xml:space="preserve">Ms. Amy </v>
      </c>
      <c r="E1356" t="s">
        <v>4385</v>
      </c>
    </row>
    <row r="1357" spans="1:5" x14ac:dyDescent="0.2">
      <c r="A1357" s="1" t="s">
        <v>1016</v>
      </c>
      <c r="B1357" s="1" t="s">
        <v>3455</v>
      </c>
      <c r="C1357" s="1" t="str">
        <f>B1357&amp;" "&amp;F1357</f>
        <v xml:space="preserve">Manfredi </v>
      </c>
      <c r="D1357" s="1" t="str">
        <f>Table5[[#This Row],[Column5]]&amp;" "&amp;Table5[[#This Row],[Column7]]&amp;" "</f>
        <v xml:space="preserve">Ms. Victoria </v>
      </c>
      <c r="E1357" t="s">
        <v>5040</v>
      </c>
    </row>
    <row r="1358" spans="1:5" x14ac:dyDescent="0.2">
      <c r="A1358" s="1" t="s">
        <v>1015</v>
      </c>
      <c r="B1358" s="1" t="s">
        <v>3604</v>
      </c>
      <c r="C1358" s="1" t="str">
        <f>B1358&amp;" "&amp;F1358</f>
        <v xml:space="preserve">Landberg </v>
      </c>
      <c r="D1358" s="1" t="str">
        <f>Table5[[#This Row],[Column5]]&amp;" "&amp;Table5[[#This Row],[Column7]]&amp;" "</f>
        <v xml:space="preserve">Ms. Amelia </v>
      </c>
      <c r="E1358" t="s">
        <v>4416</v>
      </c>
    </row>
    <row r="1359" spans="1:5" x14ac:dyDescent="0.2">
      <c r="A1359" s="1" t="s">
        <v>1014</v>
      </c>
      <c r="B1359" s="1" t="s">
        <v>3605</v>
      </c>
      <c r="C1359" s="1" t="str">
        <f>B1359&amp;" "&amp;F1359</f>
        <v xml:space="preserve">Flynn </v>
      </c>
      <c r="D1359" s="1" t="str">
        <f>Table5[[#This Row],[Column5]]&amp;" "&amp;Table5[[#This Row],[Column7]]&amp;" "</f>
        <v xml:space="preserve">Ms. Jackie </v>
      </c>
      <c r="E1359" t="s">
        <v>4466</v>
      </c>
    </row>
    <row r="1360" spans="1:5" x14ac:dyDescent="0.2">
      <c r="A1360" s="1" t="s">
        <v>1013</v>
      </c>
      <c r="B1360" s="1" t="s">
        <v>3606</v>
      </c>
      <c r="C1360" s="1" t="str">
        <f>B1360&amp;" "&amp;F1360</f>
        <v xml:space="preserve">Bishop </v>
      </c>
      <c r="D1360" s="1" t="str">
        <f>Table5[[#This Row],[Column5]]&amp;" "&amp;Table5[[#This Row],[Column7]]&amp;" "</f>
        <v xml:space="preserve">Mr. Justin </v>
      </c>
    </row>
    <row r="1361" spans="1:5" x14ac:dyDescent="0.2">
      <c r="A1361" s="1" t="s">
        <v>1012</v>
      </c>
      <c r="B1361" s="1" t="s">
        <v>3607</v>
      </c>
      <c r="C1361" s="1" t="str">
        <f>B1361&amp;" "&amp;F1361</f>
        <v xml:space="preserve">Devitt </v>
      </c>
      <c r="D1361" s="1" t="str">
        <f>Table5[[#This Row],[Column5]]&amp;" "&amp;Table5[[#This Row],[Column7]]&amp;" "</f>
        <v xml:space="preserve">Ms. Kerry </v>
      </c>
    </row>
    <row r="1362" spans="1:5" x14ac:dyDescent="0.2">
      <c r="A1362" s="1" t="s">
        <v>1011</v>
      </c>
      <c r="B1362" s="1" t="s">
        <v>2518</v>
      </c>
      <c r="C1362" s="1" t="str">
        <f>B1362&amp;" "&amp;F1362</f>
        <v xml:space="preserve">Lynch </v>
      </c>
      <c r="D1362" s="1" t="str">
        <f>Table5[[#This Row],[Column5]]&amp;" "&amp;Table5[[#This Row],[Column7]]&amp;" "</f>
        <v xml:space="preserve">Ms. Cindy </v>
      </c>
      <c r="E1362" t="s">
        <v>4573</v>
      </c>
    </row>
    <row r="1363" spans="1:5" x14ac:dyDescent="0.2">
      <c r="A1363" s="1" t="s">
        <v>1010</v>
      </c>
      <c r="B1363" s="1" t="s">
        <v>3608</v>
      </c>
      <c r="C1363" s="1" t="str">
        <f>B1363&amp;" "&amp;F1363</f>
        <v xml:space="preserve">Tramontano </v>
      </c>
      <c r="D1363" s="1" t="str">
        <f>Table5[[#This Row],[Column5]]&amp;" "&amp;Table5[[#This Row],[Column7]]&amp;" "</f>
        <v xml:space="preserve">Mr. Gennaro </v>
      </c>
    </row>
    <row r="1364" spans="1:5" x14ac:dyDescent="0.2">
      <c r="A1364" s="1" t="s">
        <v>1009</v>
      </c>
      <c r="B1364" s="1" t="s">
        <v>3609</v>
      </c>
      <c r="C1364" s="1" t="str">
        <f>B1364&amp;" "&amp;F1364</f>
        <v xml:space="preserve">Davidson </v>
      </c>
      <c r="D1364" s="1" t="str">
        <f>Table5[[#This Row],[Column5]]&amp;" "&amp;Table5[[#This Row],[Column7]]&amp;" "</f>
        <v xml:space="preserve">Mr. Terry </v>
      </c>
    </row>
    <row r="1365" spans="1:5" x14ac:dyDescent="0.2">
      <c r="A1365" s="1" t="s">
        <v>1008</v>
      </c>
      <c r="B1365" s="1" t="s">
        <v>3140</v>
      </c>
      <c r="C1365" s="1" t="str">
        <f>B1365&amp;" "&amp;F1365</f>
        <v xml:space="preserve">Burke </v>
      </c>
      <c r="D1365" s="1" t="str">
        <f>Table5[[#This Row],[Column5]]&amp;" "&amp;Table5[[#This Row],[Column7]]&amp;" "</f>
        <v xml:space="preserve">Mr. Patrick </v>
      </c>
      <c r="E1365" t="s">
        <v>4466</v>
      </c>
    </row>
    <row r="1366" spans="1:5" x14ac:dyDescent="0.2">
      <c r="A1366" s="1" t="s">
        <v>1007</v>
      </c>
      <c r="B1366" s="1" t="s">
        <v>3610</v>
      </c>
      <c r="C1366" s="1" t="str">
        <f>B1366&amp;" "&amp;F1366</f>
        <v xml:space="preserve">McGraw </v>
      </c>
      <c r="D1366" s="1" t="str">
        <f>Table5[[#This Row],[Column5]]&amp;" "&amp;Table5[[#This Row],[Column7]]&amp;" "</f>
        <v xml:space="preserve">Ms. Keara </v>
      </c>
    </row>
    <row r="1367" spans="1:5" x14ac:dyDescent="0.2">
      <c r="A1367" s="1" t="s">
        <v>1006</v>
      </c>
      <c r="B1367" s="1" t="s">
        <v>3611</v>
      </c>
      <c r="C1367" s="1" t="str">
        <f>B1367&amp;" "&amp;F1367</f>
        <v xml:space="preserve">Fellure </v>
      </c>
      <c r="D1367" s="1" t="str">
        <f>Table5[[#This Row],[Column5]]&amp;" "&amp;Table5[[#This Row],[Column7]]&amp;" "</f>
        <v xml:space="preserve">Ms. Nicole </v>
      </c>
    </row>
    <row r="1368" spans="1:5" x14ac:dyDescent="0.2">
      <c r="A1368" s="1" t="s">
        <v>1005</v>
      </c>
      <c r="B1368" s="1" t="s">
        <v>3612</v>
      </c>
      <c r="C1368" s="1" t="str">
        <f>B1368&amp;" "&amp;F1368</f>
        <v xml:space="preserve">Sanford </v>
      </c>
      <c r="D1368" s="1" t="str">
        <f>Table5[[#This Row],[Column5]]&amp;" "&amp;Table5[[#This Row],[Column7]]&amp;" "</f>
        <v xml:space="preserve">Mrs. Katena </v>
      </c>
    </row>
    <row r="1369" spans="1:5" x14ac:dyDescent="0.2">
      <c r="A1369" s="1" t="s">
        <v>1004</v>
      </c>
      <c r="B1369" s="1" t="s">
        <v>3613</v>
      </c>
      <c r="C1369" s="1" t="str">
        <f>B1369&amp;" "&amp;F1369</f>
        <v xml:space="preserve">Wrenn </v>
      </c>
      <c r="D1369" s="1" t="str">
        <f>Table5[[#This Row],[Column5]]&amp;" "&amp;Table5[[#This Row],[Column7]]&amp;" "</f>
        <v xml:space="preserve">Ms. Bean </v>
      </c>
      <c r="E1369" t="s">
        <v>4491</v>
      </c>
    </row>
    <row r="1370" spans="1:5" x14ac:dyDescent="0.2">
      <c r="A1370" s="1" t="s">
        <v>1003</v>
      </c>
      <c r="B1370" s="1" t="s">
        <v>3614</v>
      </c>
      <c r="C1370" s="1" t="str">
        <f>B1370&amp;" "&amp;F1370</f>
        <v xml:space="preserve">Lindsey </v>
      </c>
      <c r="D1370" s="1" t="str">
        <f>Table5[[#This Row],[Column5]]&amp;" "&amp;Table5[[#This Row],[Column7]]&amp;" "</f>
        <v xml:space="preserve">Mr. Brian </v>
      </c>
    </row>
    <row r="1371" spans="1:5" x14ac:dyDescent="0.2">
      <c r="A1371" s="1" t="s">
        <v>1002</v>
      </c>
      <c r="B1371" s="1" t="s">
        <v>3615</v>
      </c>
      <c r="C1371" s="1" t="str">
        <f>B1371&amp;" "&amp;F1371</f>
        <v xml:space="preserve">Krueger </v>
      </c>
      <c r="D1371" s="1" t="str">
        <f>Table5[[#This Row],[Column5]]&amp;" "&amp;Table5[[#This Row],[Column7]]&amp;" "</f>
        <v xml:space="preserve">Mr. Jan-Patrick </v>
      </c>
    </row>
    <row r="1372" spans="1:5" x14ac:dyDescent="0.2">
      <c r="A1372" s="1" t="s">
        <v>1001</v>
      </c>
      <c r="B1372" s="1" t="s">
        <v>3616</v>
      </c>
      <c r="C1372" s="1" t="str">
        <f>B1372&amp;" "&amp;F1372</f>
        <v xml:space="preserve">Babler </v>
      </c>
      <c r="D1372" s="1" t="str">
        <f>Table5[[#This Row],[Column5]]&amp;" "&amp;Table5[[#This Row],[Column7]]&amp;" "</f>
        <v xml:space="preserve">Mr. Jesse </v>
      </c>
      <c r="E1372" t="s">
        <v>4466</v>
      </c>
    </row>
    <row r="1373" spans="1:5" x14ac:dyDescent="0.2">
      <c r="A1373" s="1" t="s">
        <v>1000</v>
      </c>
      <c r="B1373" s="1" t="s">
        <v>3617</v>
      </c>
      <c r="C1373" s="1" t="str">
        <f>B1373&amp;" "&amp;F1373</f>
        <v xml:space="preserve">Brezenski </v>
      </c>
      <c r="D1373" s="1" t="str">
        <f>Table5[[#This Row],[Column5]]&amp;" "&amp;Table5[[#This Row],[Column7]]&amp;" "</f>
        <v xml:space="preserve">Ms. Lindsey </v>
      </c>
      <c r="E1373" t="s">
        <v>4403</v>
      </c>
    </row>
    <row r="1374" spans="1:5" x14ac:dyDescent="0.2">
      <c r="A1374" s="1" t="s">
        <v>999</v>
      </c>
      <c r="B1374" s="1" t="s">
        <v>3618</v>
      </c>
      <c r="C1374" s="1" t="str">
        <f>B1374&amp;" "&amp;F1374</f>
        <v xml:space="preserve">Marschner </v>
      </c>
      <c r="D1374" s="1" t="str">
        <f>Table5[[#This Row],[Column5]]&amp;" "&amp;Table5[[#This Row],[Column7]]&amp;" "</f>
        <v xml:space="preserve">Ms. Marguerite </v>
      </c>
      <c r="E1374" t="s">
        <v>4491</v>
      </c>
    </row>
    <row r="1375" spans="1:5" x14ac:dyDescent="0.2">
      <c r="A1375" s="1" t="s">
        <v>998</v>
      </c>
      <c r="B1375" s="1" t="s">
        <v>2563</v>
      </c>
      <c r="C1375" s="1" t="str">
        <f>B1375&amp;" "&amp;F1375</f>
        <v xml:space="preserve">King </v>
      </c>
      <c r="D1375" s="1" t="str">
        <f>Table5[[#This Row],[Column5]]&amp;" "&amp;Table5[[#This Row],[Column7]]&amp;" "</f>
        <v xml:space="preserve">Mr. Travis </v>
      </c>
    </row>
    <row r="1376" spans="1:5" x14ac:dyDescent="0.2">
      <c r="A1376" s="1" t="s">
        <v>997</v>
      </c>
      <c r="B1376" s="1" t="s">
        <v>3619</v>
      </c>
      <c r="C1376" s="1" t="str">
        <f>B1376&amp;" "&amp;F1376</f>
        <v xml:space="preserve">Montez </v>
      </c>
      <c r="D1376" s="1" t="str">
        <f>Table5[[#This Row],[Column5]]&amp;" "&amp;Table5[[#This Row],[Column7]]&amp;" "</f>
        <v xml:space="preserve">Mr. Ricky </v>
      </c>
    </row>
    <row r="1377" spans="1:5" x14ac:dyDescent="0.2">
      <c r="A1377" s="1" t="s">
        <v>996</v>
      </c>
      <c r="B1377" s="1" t="s">
        <v>2904</v>
      </c>
      <c r="C1377" s="1" t="str">
        <f>B1377&amp;" "&amp;F1377</f>
        <v xml:space="preserve">Campbell </v>
      </c>
      <c r="D1377" s="1" t="str">
        <f>Table5[[#This Row],[Column5]]&amp;" "&amp;Table5[[#This Row],[Column7]]&amp;" "</f>
        <v xml:space="preserve">Mrs. Colleen </v>
      </c>
      <c r="E1377" t="s">
        <v>4401</v>
      </c>
    </row>
    <row r="1378" spans="1:5" x14ac:dyDescent="0.2">
      <c r="A1378" s="1" t="s">
        <v>995</v>
      </c>
      <c r="B1378" s="1" t="s">
        <v>3620</v>
      </c>
      <c r="C1378" s="1" t="str">
        <f>B1378&amp;" "&amp;F1378</f>
        <v xml:space="preserve">Hurt </v>
      </c>
      <c r="D1378" s="1" t="str">
        <f>Table5[[#This Row],[Column5]]&amp;" "&amp;Table5[[#This Row],[Column7]]&amp;" "</f>
        <v xml:space="preserve">Mr. Charlie </v>
      </c>
      <c r="E1378" t="s">
        <v>4437</v>
      </c>
    </row>
    <row r="1379" spans="1:5" x14ac:dyDescent="0.2">
      <c r="A1379" s="1" t="s">
        <v>994</v>
      </c>
      <c r="B1379" s="1" t="s">
        <v>3621</v>
      </c>
      <c r="C1379" s="1" t="str">
        <f>B1379&amp;" "&amp;F1379</f>
        <v xml:space="preserve">Garey </v>
      </c>
      <c r="D1379" s="1" t="str">
        <f>Table5[[#This Row],[Column5]]&amp;" "&amp;Table5[[#This Row],[Column7]]&amp;" "</f>
        <v xml:space="preserve">Mr. Rick </v>
      </c>
    </row>
    <row r="1380" spans="1:5" x14ac:dyDescent="0.2">
      <c r="A1380" s="1" t="s">
        <v>993</v>
      </c>
      <c r="B1380" s="1" t="s">
        <v>3622</v>
      </c>
      <c r="C1380" s="1" t="str">
        <f>B1380&amp;" "&amp;F1380</f>
        <v xml:space="preserve">Reddy </v>
      </c>
      <c r="D1380" s="1" t="str">
        <f>Table5[[#This Row],[Column5]]&amp;" "&amp;Table5[[#This Row],[Column7]]&amp;" "</f>
        <v xml:space="preserve">Ms. Lauren </v>
      </c>
      <c r="E1380" t="s">
        <v>4385</v>
      </c>
    </row>
    <row r="1381" spans="1:5" x14ac:dyDescent="0.2">
      <c r="A1381" s="1" t="s">
        <v>992</v>
      </c>
      <c r="B1381" s="1" t="s">
        <v>3623</v>
      </c>
      <c r="C1381" s="1" t="str">
        <f>B1381&amp;" "&amp;F1381</f>
        <v xml:space="preserve">Mueller </v>
      </c>
      <c r="D1381" s="1" t="str">
        <f>Table5[[#This Row],[Column5]]&amp;" "&amp;Table5[[#This Row],[Column7]]&amp;" "</f>
        <v xml:space="preserve">Mr. Daniel </v>
      </c>
    </row>
    <row r="1382" spans="1:5" x14ac:dyDescent="0.2">
      <c r="A1382" s="1" t="s">
        <v>991</v>
      </c>
      <c r="B1382" s="1" t="s">
        <v>3624</v>
      </c>
      <c r="C1382" s="1" t="str">
        <f>B1382&amp;" "&amp;F1382</f>
        <v xml:space="preserve">Julia </v>
      </c>
      <c r="D1382" s="1" t="str">
        <f>Table5[[#This Row],[Column5]]&amp;" "&amp;Table5[[#This Row],[Column7]]&amp;" "</f>
        <v xml:space="preserve">Mr. Jaime </v>
      </c>
    </row>
    <row r="1383" spans="1:5" x14ac:dyDescent="0.2">
      <c r="A1383" s="1" t="s">
        <v>990</v>
      </c>
      <c r="B1383" s="1" t="s">
        <v>3625</v>
      </c>
      <c r="C1383" s="1" t="str">
        <f>B1383&amp;" "&amp;F1383</f>
        <v xml:space="preserve">Uribe </v>
      </c>
      <c r="D1383" s="1" t="str">
        <f>Table5[[#This Row],[Column5]]&amp;" "&amp;Table5[[#This Row],[Column7]]&amp;" "</f>
        <v xml:space="preserve">Mr. Erik </v>
      </c>
      <c r="E1383" t="s">
        <v>4500</v>
      </c>
    </row>
    <row r="1384" spans="1:5" x14ac:dyDescent="0.2">
      <c r="A1384" s="1" t="s">
        <v>989</v>
      </c>
      <c r="B1384" s="1" t="s">
        <v>3626</v>
      </c>
      <c r="C1384" s="1" t="str">
        <f>B1384&amp;" "&amp;F1384</f>
        <v xml:space="preserve">Hand </v>
      </c>
      <c r="D1384" s="1" t="str">
        <f>Table5[[#This Row],[Column5]]&amp;" "&amp;Table5[[#This Row],[Column7]]&amp;" "</f>
        <v xml:space="preserve">Ms. Katie </v>
      </c>
    </row>
    <row r="1385" spans="1:5" x14ac:dyDescent="0.2">
      <c r="A1385" s="1" t="s">
        <v>988</v>
      </c>
      <c r="B1385" s="1" t="s">
        <v>2987</v>
      </c>
      <c r="C1385" s="1" t="str">
        <f>B1385&amp;" "&amp;F1385</f>
        <v xml:space="preserve">Petersen </v>
      </c>
      <c r="D1385" s="1" t="str">
        <f>Table5[[#This Row],[Column5]]&amp;" "&amp;Table5[[#This Row],[Column7]]&amp;" "</f>
        <v xml:space="preserve">Mr. Thomas </v>
      </c>
      <c r="E1385" t="s">
        <v>4437</v>
      </c>
    </row>
    <row r="1386" spans="1:5" x14ac:dyDescent="0.2">
      <c r="A1386" s="1" t="s">
        <v>987</v>
      </c>
      <c r="B1386" s="1" t="s">
        <v>3627</v>
      </c>
      <c r="C1386" s="1" t="str">
        <f>B1386&amp;" "&amp;F1386</f>
        <v xml:space="preserve">Mac-Thiong </v>
      </c>
      <c r="D1386" s="1" t="str">
        <f>Table5[[#This Row],[Column5]]&amp;" "&amp;Table5[[#This Row],[Column7]]&amp;" "</f>
        <v xml:space="preserve">Mr. Jean-Marc </v>
      </c>
    </row>
    <row r="1387" spans="1:5" x14ac:dyDescent="0.2">
      <c r="A1387" s="1" t="s">
        <v>986</v>
      </c>
      <c r="B1387" s="1" t="s">
        <v>2659</v>
      </c>
      <c r="C1387" s="1" t="str">
        <f>B1387&amp;" "&amp;F1387</f>
        <v xml:space="preserve">Walker </v>
      </c>
      <c r="D1387" s="1" t="str">
        <f>Table5[[#This Row],[Column5]]&amp;" "&amp;Table5[[#This Row],[Column7]]&amp;" "</f>
        <v xml:space="preserve">Ms. Kerry </v>
      </c>
      <c r="E1387" t="s">
        <v>4412</v>
      </c>
    </row>
    <row r="1388" spans="1:5" x14ac:dyDescent="0.2">
      <c r="A1388" s="1" t="s">
        <v>985</v>
      </c>
      <c r="B1388" s="1" t="s">
        <v>3628</v>
      </c>
      <c r="C1388" s="1" t="str">
        <f>B1388&amp;" "&amp;F1388</f>
        <v xml:space="preserve">Steidl </v>
      </c>
      <c r="D1388" s="1" t="str">
        <f>Table5[[#This Row],[Column5]]&amp;" "&amp;Table5[[#This Row],[Column7]]&amp;" "</f>
        <v xml:space="preserve">Mr. Ulrich </v>
      </c>
    </row>
    <row r="1389" spans="1:5" x14ac:dyDescent="0.2">
      <c r="A1389" s="1" t="s">
        <v>984</v>
      </c>
      <c r="B1389" s="1" t="s">
        <v>3298</v>
      </c>
      <c r="C1389" s="1" t="str">
        <f>B1389&amp;" "&amp;F1389</f>
        <v xml:space="preserve">Rose </v>
      </c>
      <c r="D1389" s="1" t="str">
        <f>Table5[[#This Row],[Column5]]&amp;" "&amp;Table5[[#This Row],[Column7]]&amp;" "</f>
        <v xml:space="preserve">Mr. Justin </v>
      </c>
      <c r="E1389" t="s">
        <v>4474</v>
      </c>
    </row>
    <row r="1390" spans="1:5" x14ac:dyDescent="0.2">
      <c r="A1390" s="1" t="s">
        <v>983</v>
      </c>
      <c r="B1390" s="1" t="s">
        <v>3629</v>
      </c>
      <c r="C1390" s="1" t="str">
        <f>B1390&amp;" "&amp;F1390</f>
        <v xml:space="preserve">Alderfer </v>
      </c>
      <c r="D1390" s="1" t="str">
        <f>Table5[[#This Row],[Column5]]&amp;" "&amp;Table5[[#This Row],[Column7]]&amp;" "</f>
        <v xml:space="preserve">Ms. Hannah </v>
      </c>
      <c r="E1390" t="s">
        <v>4542</v>
      </c>
    </row>
    <row r="1391" spans="1:5" x14ac:dyDescent="0.2">
      <c r="A1391" s="1" t="s">
        <v>982</v>
      </c>
      <c r="B1391" s="1" t="s">
        <v>3630</v>
      </c>
      <c r="C1391" s="1" t="str">
        <f>B1391&amp;" "&amp;F1391</f>
        <v xml:space="preserve">Ryland </v>
      </c>
      <c r="D1391" s="1" t="str">
        <f>Table5[[#This Row],[Column5]]&amp;" "&amp;Table5[[#This Row],[Column7]]&amp;" "</f>
        <v xml:space="preserve">Mr. David </v>
      </c>
    </row>
    <row r="1392" spans="1:5" x14ac:dyDescent="0.2">
      <c r="A1392" s="1" t="s">
        <v>981</v>
      </c>
      <c r="B1392" s="1" t="s">
        <v>3631</v>
      </c>
      <c r="C1392" s="1" t="str">
        <f>B1392&amp;" "&amp;F1392</f>
        <v xml:space="preserve">Bethea </v>
      </c>
      <c r="D1392" s="1" t="str">
        <f>Table5[[#This Row],[Column5]]&amp;" "&amp;Table5[[#This Row],[Column7]]&amp;" "</f>
        <v xml:space="preserve">Mr. Jim </v>
      </c>
    </row>
    <row r="1393" spans="1:5" x14ac:dyDescent="0.2">
      <c r="A1393" s="1" t="s">
        <v>980</v>
      </c>
      <c r="B1393" s="1" t="s">
        <v>2813</v>
      </c>
      <c r="C1393" s="1" t="str">
        <f>B1393&amp;" "&amp;F1393</f>
        <v xml:space="preserve">Kelly </v>
      </c>
      <c r="D1393" s="1" t="str">
        <f>Table5[[#This Row],[Column5]]&amp;" "&amp;Table5[[#This Row],[Column7]]&amp;" "</f>
        <v xml:space="preserve">Mr. Joseph </v>
      </c>
      <c r="E1393" t="s">
        <v>4474</v>
      </c>
    </row>
    <row r="1394" spans="1:5" x14ac:dyDescent="0.2">
      <c r="A1394" s="1" t="s">
        <v>979</v>
      </c>
      <c r="B1394" s="1" t="s">
        <v>3632</v>
      </c>
      <c r="C1394" s="1" t="str">
        <f>B1394&amp;" "&amp;F1394</f>
        <v xml:space="preserve">Blois </v>
      </c>
      <c r="D1394" s="1" t="str">
        <f>Table5[[#This Row],[Column5]]&amp;" "&amp;Table5[[#This Row],[Column7]]&amp;" "</f>
        <v xml:space="preserve">Mr. Michael </v>
      </c>
    </row>
    <row r="1395" spans="1:5" x14ac:dyDescent="0.2">
      <c r="A1395" s="1" t="s">
        <v>978</v>
      </c>
      <c r="B1395" s="1" t="s">
        <v>3633</v>
      </c>
      <c r="C1395" s="1" t="str">
        <f>B1395&amp;" "&amp;F1395</f>
        <v xml:space="preserve">Dayton </v>
      </c>
      <c r="D1395" s="1" t="str">
        <f>Table5[[#This Row],[Column5]]&amp;" "&amp;Table5[[#This Row],[Column7]]&amp;" "</f>
        <v xml:space="preserve">Ms. Gina </v>
      </c>
      <c r="E1395" t="s">
        <v>4403</v>
      </c>
    </row>
    <row r="1396" spans="1:5" x14ac:dyDescent="0.2">
      <c r="A1396" s="1" t="s">
        <v>977</v>
      </c>
      <c r="B1396" s="1" t="s">
        <v>3634</v>
      </c>
      <c r="C1396" s="1" t="str">
        <f>B1396&amp;" "&amp;F1396</f>
        <v xml:space="preserve">Cloud </v>
      </c>
      <c r="D1396" s="1" t="str">
        <f>Table5[[#This Row],[Column5]]&amp;" "&amp;Table5[[#This Row],[Column7]]&amp;" "</f>
        <v xml:space="preserve">Ms. Shantel </v>
      </c>
      <c r="E1396" t="s">
        <v>4427</v>
      </c>
    </row>
    <row r="1397" spans="1:5" x14ac:dyDescent="0.2">
      <c r="A1397" s="1" t="s">
        <v>976</v>
      </c>
      <c r="B1397" s="1" t="s">
        <v>3635</v>
      </c>
      <c r="C1397" s="1" t="str">
        <f>B1397&amp;" "&amp;F1397</f>
        <v xml:space="preserve">Betournay </v>
      </c>
      <c r="D1397" s="1" t="str">
        <f>Table5[[#This Row],[Column5]]&amp;" "&amp;Table5[[#This Row],[Column7]]&amp;" "</f>
        <v xml:space="preserve">Mr. Brian </v>
      </c>
    </row>
    <row r="1398" spans="1:5" x14ac:dyDescent="0.2">
      <c r="A1398" s="1" t="s">
        <v>975</v>
      </c>
      <c r="B1398" s="1" t="s">
        <v>3636</v>
      </c>
      <c r="C1398" s="1" t="str">
        <f>B1398&amp;" "&amp;F1398</f>
        <v xml:space="preserve">Temple </v>
      </c>
      <c r="D1398" s="1" t="str">
        <f>Table5[[#This Row],[Column5]]&amp;" "&amp;Table5[[#This Row],[Column7]]&amp;" "</f>
        <v xml:space="preserve">Mr. Brian </v>
      </c>
    </row>
    <row r="1399" spans="1:5" x14ac:dyDescent="0.2">
      <c r="A1399" s="1" t="s">
        <v>974</v>
      </c>
      <c r="B1399" s="1" t="s">
        <v>3637</v>
      </c>
      <c r="C1399" s="1" t="str">
        <f>B1399&amp;" "&amp;F1399</f>
        <v xml:space="preserve">Rollie </v>
      </c>
      <c r="D1399" s="1" t="str">
        <f>Table5[[#This Row],[Column5]]&amp;" "&amp;Table5[[#This Row],[Column7]]&amp;" "</f>
        <v xml:space="preserve">Ms. Jessica </v>
      </c>
      <c r="E1399" t="s">
        <v>4500</v>
      </c>
    </row>
    <row r="1400" spans="1:5" x14ac:dyDescent="0.2">
      <c r="A1400" s="1" t="s">
        <v>973</v>
      </c>
      <c r="B1400" s="1" t="s">
        <v>3638</v>
      </c>
      <c r="C1400" s="1" t="str">
        <f>B1400&amp;" "&amp;F1400</f>
        <v xml:space="preserve">Roybal </v>
      </c>
      <c r="D1400" s="1" t="str">
        <f>Table5[[#This Row],[Column5]]&amp;" "&amp;Table5[[#This Row],[Column7]]&amp;" "</f>
        <v xml:space="preserve">Mrs. Robyn </v>
      </c>
    </row>
    <row r="1401" spans="1:5" x14ac:dyDescent="0.2">
      <c r="A1401" s="1" t="s">
        <v>972</v>
      </c>
      <c r="B1401" s="1" t="s">
        <v>3639</v>
      </c>
      <c r="C1401" s="1" t="str">
        <f>B1401&amp;" "&amp;F1401</f>
        <v xml:space="preserve">Turgeon </v>
      </c>
      <c r="D1401" s="1" t="str">
        <f>Table5[[#This Row],[Column5]]&amp;" "&amp;Table5[[#This Row],[Column7]]&amp;" "</f>
        <v xml:space="preserve">Ms. Ashley </v>
      </c>
    </row>
    <row r="1402" spans="1:5" x14ac:dyDescent="0.2">
      <c r="A1402" s="1" t="s">
        <v>971</v>
      </c>
      <c r="B1402" s="1" t="s">
        <v>3640</v>
      </c>
      <c r="C1402" s="1" t="str">
        <f>B1402&amp;" "&amp;F1402</f>
        <v xml:space="preserve">Deingenis </v>
      </c>
      <c r="D1402" s="1" t="str">
        <f>Table5[[#This Row],[Column5]]&amp;" "&amp;Table5[[#This Row],[Column7]]&amp;" "</f>
        <v xml:space="preserve">Ms. Dana </v>
      </c>
    </row>
    <row r="1403" spans="1:5" x14ac:dyDescent="0.2">
      <c r="A1403" s="1" t="s">
        <v>970</v>
      </c>
      <c r="B1403" s="1" t="s">
        <v>3471</v>
      </c>
      <c r="C1403" s="1" t="str">
        <f>B1403&amp;" "&amp;F1403</f>
        <v xml:space="preserve">Hodge </v>
      </c>
      <c r="D1403" s="1" t="str">
        <f>Table5[[#This Row],[Column5]]&amp;" "&amp;Table5[[#This Row],[Column7]]&amp;" "</f>
        <v xml:space="preserve">Ms. Jessica </v>
      </c>
      <c r="E1403" t="s">
        <v>4608</v>
      </c>
    </row>
    <row r="1404" spans="1:5" x14ac:dyDescent="0.2">
      <c r="A1404" s="1" t="s">
        <v>969</v>
      </c>
      <c r="B1404" s="1" t="s">
        <v>3641</v>
      </c>
      <c r="C1404" s="1" t="str">
        <f>B1404&amp;" "&amp;F1404</f>
        <v xml:space="preserve">Gibbs </v>
      </c>
      <c r="D1404" s="1" t="str">
        <f>Table5[[#This Row],[Column5]]&amp;" "&amp;Table5[[#This Row],[Column7]]&amp;" "</f>
        <v xml:space="preserve">Ms. Lindsey </v>
      </c>
    </row>
    <row r="1405" spans="1:5" x14ac:dyDescent="0.2">
      <c r="A1405" s="1" t="s">
        <v>968</v>
      </c>
      <c r="B1405" s="1" t="s">
        <v>3642</v>
      </c>
      <c r="C1405" s="1" t="str">
        <f>B1405&amp;" "&amp;F1405</f>
        <v xml:space="preserve">Trom </v>
      </c>
      <c r="D1405" s="1" t="str">
        <f>Table5[[#This Row],[Column5]]&amp;" "&amp;Table5[[#This Row],[Column7]]&amp;" "</f>
        <v xml:space="preserve">Ms. Kelly </v>
      </c>
      <c r="E1405" t="s">
        <v>4437</v>
      </c>
    </row>
    <row r="1406" spans="1:5" x14ac:dyDescent="0.2">
      <c r="A1406" s="1" t="s">
        <v>967</v>
      </c>
      <c r="B1406" s="1" t="s">
        <v>3643</v>
      </c>
      <c r="C1406" s="1" t="str">
        <f>B1406&amp;" "&amp;F1406</f>
        <v xml:space="preserve">Sizer </v>
      </c>
      <c r="D1406" s="1" t="str">
        <f>Table5[[#This Row],[Column5]]&amp;" "&amp;Table5[[#This Row],[Column7]]&amp;" "</f>
        <v xml:space="preserve">Ms. Brooke </v>
      </c>
      <c r="E1406" t="s">
        <v>4418</v>
      </c>
    </row>
    <row r="1407" spans="1:5" x14ac:dyDescent="0.2">
      <c r="A1407" s="1" t="s">
        <v>966</v>
      </c>
      <c r="B1407" s="1" t="s">
        <v>3644</v>
      </c>
      <c r="C1407" s="1" t="str">
        <f>B1407&amp;" "&amp;F1407</f>
        <v xml:space="preserve">Ellison </v>
      </c>
      <c r="D1407" s="1" t="str">
        <f>Table5[[#This Row],[Column5]]&amp;" "&amp;Table5[[#This Row],[Column7]]&amp;" "</f>
        <v xml:space="preserve">Ms. Katelyn </v>
      </c>
      <c r="E1407" t="s">
        <v>4542</v>
      </c>
    </row>
    <row r="1408" spans="1:5" x14ac:dyDescent="0.2">
      <c r="A1408" s="1" t="s">
        <v>965</v>
      </c>
      <c r="B1408" s="1" t="s">
        <v>3645</v>
      </c>
      <c r="C1408" s="1" t="str">
        <f>B1408&amp;" "&amp;F1408</f>
        <v xml:space="preserve">Sulkowski </v>
      </c>
      <c r="D1408" s="1" t="str">
        <f>Table5[[#This Row],[Column5]]&amp;" "&amp;Table5[[#This Row],[Column7]]&amp;" "</f>
        <v xml:space="preserve">Mr. Adam </v>
      </c>
    </row>
    <row r="1409" spans="1:5" x14ac:dyDescent="0.2">
      <c r="A1409" s="1" t="s">
        <v>964</v>
      </c>
      <c r="B1409" s="1" t="s">
        <v>3646</v>
      </c>
      <c r="C1409" s="1" t="str">
        <f>B1409&amp;" "&amp;F1409</f>
        <v xml:space="preserve">Maringo </v>
      </c>
      <c r="D1409" s="1" t="str">
        <f>Table5[[#This Row],[Column5]]&amp;" "&amp;Table5[[#This Row],[Column7]]&amp;" "</f>
        <v xml:space="preserve">Ms. Dana </v>
      </c>
    </row>
    <row r="1410" spans="1:5" x14ac:dyDescent="0.2">
      <c r="A1410" s="1" t="s">
        <v>963</v>
      </c>
      <c r="B1410" s="1" t="s">
        <v>3647</v>
      </c>
      <c r="C1410" s="1" t="str">
        <f>B1410&amp;" "&amp;F1410</f>
        <v xml:space="preserve">Lattin </v>
      </c>
      <c r="D1410" s="1" t="str">
        <f>Table5[[#This Row],[Column5]]&amp;" "&amp;Table5[[#This Row],[Column7]]&amp;" "</f>
        <v xml:space="preserve">Mr. Eric </v>
      </c>
      <c r="E1410" t="s">
        <v>4410</v>
      </c>
    </row>
    <row r="1411" spans="1:5" x14ac:dyDescent="0.2">
      <c r="A1411" s="1" t="s">
        <v>962</v>
      </c>
      <c r="B1411" s="1" t="s">
        <v>3648</v>
      </c>
      <c r="C1411" s="1" t="str">
        <f>B1411&amp;" "&amp;F1411</f>
        <v xml:space="preserve">Deblander </v>
      </c>
      <c r="D1411" s="1" t="str">
        <f>Table5[[#This Row],[Column5]]&amp;" "&amp;Table5[[#This Row],[Column7]]&amp;" "</f>
        <v xml:space="preserve">Mr. Matthew </v>
      </c>
      <c r="E1411" t="s">
        <v>4357</v>
      </c>
    </row>
    <row r="1412" spans="1:5" x14ac:dyDescent="0.2">
      <c r="A1412" s="1" t="s">
        <v>961</v>
      </c>
      <c r="B1412" s="1" t="s">
        <v>3649</v>
      </c>
      <c r="C1412" s="1" t="str">
        <f>B1412&amp;" "&amp;F1412</f>
        <v xml:space="preserve">O'Neill </v>
      </c>
      <c r="D1412" s="1" t="str">
        <f>Table5[[#This Row],[Column5]]&amp;" "&amp;Table5[[#This Row],[Column7]]&amp;" "</f>
        <v xml:space="preserve">Mr. Eoghan </v>
      </c>
    </row>
    <row r="1413" spans="1:5" x14ac:dyDescent="0.2">
      <c r="A1413" s="1" t="s">
        <v>960</v>
      </c>
      <c r="B1413" s="1" t="s">
        <v>3394</v>
      </c>
      <c r="C1413" s="1" t="str">
        <f>B1413&amp;" "&amp;F1413</f>
        <v xml:space="preserve">Davis </v>
      </c>
      <c r="D1413" s="1" t="str">
        <f>Table5[[#This Row],[Column5]]&amp;" "&amp;Table5[[#This Row],[Column7]]&amp;" "</f>
        <v xml:space="preserve">Ms. Pamela </v>
      </c>
      <c r="E1413" t="s">
        <v>4410</v>
      </c>
    </row>
    <row r="1414" spans="1:5" x14ac:dyDescent="0.2">
      <c r="A1414" s="1" t="s">
        <v>959</v>
      </c>
      <c r="B1414" s="1" t="s">
        <v>3650</v>
      </c>
      <c r="C1414" s="1" t="str">
        <f>B1414&amp;" "&amp;F1414</f>
        <v xml:space="preserve">Stanek </v>
      </c>
      <c r="D1414" s="1" t="str">
        <f>Table5[[#This Row],[Column5]]&amp;" "&amp;Table5[[#This Row],[Column7]]&amp;" "</f>
        <v xml:space="preserve">Ms. Lindsey </v>
      </c>
      <c r="E1414" t="s">
        <v>4375</v>
      </c>
    </row>
    <row r="1415" spans="1:5" x14ac:dyDescent="0.2">
      <c r="A1415" s="1" t="s">
        <v>958</v>
      </c>
      <c r="B1415" s="1" t="s">
        <v>3495</v>
      </c>
      <c r="C1415" s="1" t="str">
        <f>B1415&amp;" "&amp;F1415</f>
        <v xml:space="preserve">Harris </v>
      </c>
      <c r="D1415" s="1" t="str">
        <f>Table5[[#This Row],[Column5]]&amp;" "&amp;Table5[[#This Row],[Column7]]&amp;" "</f>
        <v xml:space="preserve">Ms. Kassie </v>
      </c>
    </row>
    <row r="1416" spans="1:5" x14ac:dyDescent="0.2">
      <c r="A1416" s="1" t="s">
        <v>957</v>
      </c>
      <c r="B1416" s="1" t="s">
        <v>3651</v>
      </c>
      <c r="C1416" s="1" t="str">
        <f>B1416&amp;" "&amp;F1416</f>
        <v xml:space="preserve">Manning </v>
      </c>
      <c r="D1416" s="1" t="str">
        <f>Table5[[#This Row],[Column5]]&amp;" "&amp;Table5[[#This Row],[Column7]]&amp;" "</f>
        <v xml:space="preserve">Mr. Matthew </v>
      </c>
    </row>
    <row r="1417" spans="1:5" x14ac:dyDescent="0.2">
      <c r="A1417" s="1" t="s">
        <v>956</v>
      </c>
      <c r="B1417" s="1" t="s">
        <v>5059</v>
      </c>
      <c r="C1417" s="1" t="str">
        <f>B1417&amp;" "&amp;F1417</f>
        <v xml:space="preserve">Barrera </v>
      </c>
      <c r="D1417" s="1" t="str">
        <f>Table5[[#This Row],[Column5]]&amp;" "&amp;Table5[[#This Row],[Column7]]&amp;" "</f>
        <v xml:space="preserve">  </v>
      </c>
      <c r="E1417" t="s">
        <v>5061</v>
      </c>
    </row>
    <row r="1418" spans="1:5" x14ac:dyDescent="0.2">
      <c r="A1418" s="1" t="s">
        <v>955</v>
      </c>
      <c r="B1418" s="1" t="s">
        <v>3652</v>
      </c>
      <c r="C1418" s="1" t="str">
        <f>B1418&amp;" "&amp;F1418</f>
        <v xml:space="preserve">Schauwaers </v>
      </c>
      <c r="D1418" s="1" t="str">
        <f>Table5[[#This Row],[Column5]]&amp;" "&amp;Table5[[#This Row],[Column7]]&amp;" "</f>
        <v xml:space="preserve">Mr. Kevin </v>
      </c>
    </row>
    <row r="1419" spans="1:5" x14ac:dyDescent="0.2">
      <c r="A1419" s="1" t="s">
        <v>954</v>
      </c>
      <c r="B1419" s="1" t="s">
        <v>3653</v>
      </c>
      <c r="C1419" s="1" t="str">
        <f>B1419&amp;" "&amp;F1419</f>
        <v xml:space="preserve">Hartman </v>
      </c>
      <c r="D1419" s="1" t="str">
        <f>Table5[[#This Row],[Column5]]&amp;" "&amp;Table5[[#This Row],[Column7]]&amp;" "</f>
        <v xml:space="preserve">Ms. Lindsay </v>
      </c>
      <c r="E1419" t="s">
        <v>4403</v>
      </c>
    </row>
    <row r="1420" spans="1:5" x14ac:dyDescent="0.2">
      <c r="A1420" s="1" t="s">
        <v>953</v>
      </c>
      <c r="B1420" s="1" t="s">
        <v>3654</v>
      </c>
      <c r="C1420" s="1" t="str">
        <f>B1420&amp;" "&amp;F1420</f>
        <v xml:space="preserve">Fire </v>
      </c>
      <c r="D1420" s="1" t="str">
        <f>Table5[[#This Row],[Column5]]&amp;" "&amp;Table5[[#This Row],[Column7]]&amp;" "</f>
        <v xml:space="preserve">Mrs. Amanda </v>
      </c>
    </row>
    <row r="1421" spans="1:5" x14ac:dyDescent="0.2">
      <c r="A1421" s="1" t="s">
        <v>952</v>
      </c>
      <c r="B1421" s="1" t="s">
        <v>3655</v>
      </c>
      <c r="C1421" s="1" t="str">
        <f>B1421&amp;" "&amp;F1421</f>
        <v xml:space="preserve">Waliaula </v>
      </c>
      <c r="D1421" s="1" t="str">
        <f>Table5[[#This Row],[Column5]]&amp;" "&amp;Table5[[#This Row],[Column7]]&amp;" "</f>
        <v xml:space="preserve">Mr. James </v>
      </c>
    </row>
    <row r="1422" spans="1:5" x14ac:dyDescent="0.2">
      <c r="A1422" s="1" t="s">
        <v>951</v>
      </c>
      <c r="B1422" s="1" t="s">
        <v>3656</v>
      </c>
      <c r="C1422" s="1" t="str">
        <f>B1422&amp;" "&amp;F1422</f>
        <v xml:space="preserve">Blackshear </v>
      </c>
      <c r="D1422" s="1" t="str">
        <f>Table5[[#This Row],[Column5]]&amp;" "&amp;Table5[[#This Row],[Column7]]&amp;" "</f>
        <v xml:space="preserve">Mr. Samuel </v>
      </c>
      <c r="E1422" t="s">
        <v>4405</v>
      </c>
    </row>
    <row r="1423" spans="1:5" x14ac:dyDescent="0.2">
      <c r="A1423" s="1" t="s">
        <v>950</v>
      </c>
      <c r="B1423" s="1" t="s">
        <v>3657</v>
      </c>
      <c r="C1423" s="1" t="str">
        <f>B1423&amp;" "&amp;F1423</f>
        <v xml:space="preserve">Nettik </v>
      </c>
      <c r="D1423" s="1" t="str">
        <f>Table5[[#This Row],[Column5]]&amp;" "&amp;Table5[[#This Row],[Column7]]&amp;" "</f>
        <v xml:space="preserve">Ms. Jenni </v>
      </c>
    </row>
    <row r="1424" spans="1:5" x14ac:dyDescent="0.2">
      <c r="A1424" s="1" t="s">
        <v>949</v>
      </c>
      <c r="B1424" s="1" t="s">
        <v>3658</v>
      </c>
      <c r="C1424" s="1" t="str">
        <f>B1424&amp;" "&amp;F1424</f>
        <v xml:space="preserve">Novales </v>
      </c>
      <c r="D1424" s="1" t="str">
        <f>Table5[[#This Row],[Column5]]&amp;" "&amp;Table5[[#This Row],[Column7]]&amp;" "</f>
        <v xml:space="preserve">Mr. Estuardo </v>
      </c>
      <c r="E1424" t="s">
        <v>4527</v>
      </c>
    </row>
    <row r="1425" spans="1:5" x14ac:dyDescent="0.2">
      <c r="A1425" s="1" t="s">
        <v>948</v>
      </c>
      <c r="B1425" s="1" t="s">
        <v>3659</v>
      </c>
      <c r="C1425" s="1" t="str">
        <f>B1425&amp;" "&amp;F1425</f>
        <v xml:space="preserve">Rosauer </v>
      </c>
      <c r="D1425" s="1" t="str">
        <f>Table5[[#This Row],[Column5]]&amp;" "&amp;Table5[[#This Row],[Column7]]&amp;" "</f>
        <v xml:space="preserve">Mr. Brett </v>
      </c>
    </row>
    <row r="1426" spans="1:5" x14ac:dyDescent="0.2">
      <c r="A1426" s="1" t="s">
        <v>947</v>
      </c>
      <c r="B1426" s="1" t="s">
        <v>3660</v>
      </c>
      <c r="C1426" s="1" t="str">
        <f>B1426&amp;" "&amp;F1426</f>
        <v xml:space="preserve">Ryder </v>
      </c>
      <c r="D1426" s="1" t="str">
        <f>Table5[[#This Row],[Column5]]&amp;" "&amp;Table5[[#This Row],[Column7]]&amp;" "</f>
        <v xml:space="preserve">Ms. Sharon </v>
      </c>
      <c r="E1426" t="s">
        <v>4542</v>
      </c>
    </row>
    <row r="1427" spans="1:5" x14ac:dyDescent="0.2">
      <c r="A1427" s="1" t="s">
        <v>946</v>
      </c>
      <c r="B1427" s="1" t="s">
        <v>3661</v>
      </c>
      <c r="C1427" s="1" t="str">
        <f>B1427&amp;" "&amp;F1427</f>
        <v xml:space="preserve">Larsen </v>
      </c>
      <c r="D1427" s="1" t="str">
        <f>Table5[[#This Row],[Column5]]&amp;" "&amp;Table5[[#This Row],[Column7]]&amp;" "</f>
        <v xml:space="preserve">Mr. Jacob </v>
      </c>
      <c r="E1427" t="s">
        <v>5065</v>
      </c>
    </row>
    <row r="1428" spans="1:5" x14ac:dyDescent="0.2">
      <c r="A1428" s="1" t="s">
        <v>945</v>
      </c>
      <c r="B1428" s="1" t="s">
        <v>3662</v>
      </c>
      <c r="C1428" s="1" t="str">
        <f>B1428&amp;" "&amp;F1428</f>
        <v xml:space="preserve">Keate </v>
      </c>
      <c r="D1428" s="1" t="str">
        <f>Table5[[#This Row],[Column5]]&amp;" "&amp;Table5[[#This Row],[Column7]]&amp;" "</f>
        <v xml:space="preserve">Mr. Scott </v>
      </c>
    </row>
    <row r="1429" spans="1:5" x14ac:dyDescent="0.2">
      <c r="A1429" s="1" t="s">
        <v>944</v>
      </c>
      <c r="B1429" s="1" t="s">
        <v>2671</v>
      </c>
      <c r="C1429" s="1" t="str">
        <f>B1429&amp;" "&amp;F1429</f>
        <v xml:space="preserve">Williams </v>
      </c>
      <c r="D1429" s="1" t="str">
        <f>Table5[[#This Row],[Column5]]&amp;" "&amp;Table5[[#This Row],[Column7]]&amp;" "</f>
        <v xml:space="preserve">Ms. Brooke </v>
      </c>
      <c r="E1429" t="s">
        <v>4498</v>
      </c>
    </row>
    <row r="1430" spans="1:5" x14ac:dyDescent="0.2">
      <c r="A1430" s="1" t="s">
        <v>943</v>
      </c>
      <c r="B1430" s="1" t="s">
        <v>3663</v>
      </c>
      <c r="C1430" s="1" t="str">
        <f>B1430&amp;" "&amp;F1430</f>
        <v xml:space="preserve">Starosciak </v>
      </c>
      <c r="D1430" s="1" t="str">
        <f>Table5[[#This Row],[Column5]]&amp;" "&amp;Table5[[#This Row],[Column7]]&amp;" "</f>
        <v xml:space="preserve">Ms. Kaye </v>
      </c>
      <c r="E1430" t="s">
        <v>4378</v>
      </c>
    </row>
    <row r="1431" spans="1:5" x14ac:dyDescent="0.2">
      <c r="A1431" s="1" t="s">
        <v>942</v>
      </c>
      <c r="B1431" s="1" t="s">
        <v>2451</v>
      </c>
      <c r="C1431" s="1" t="str">
        <f>B1431&amp;" "&amp;F1431</f>
        <v xml:space="preserve">Smith </v>
      </c>
      <c r="D1431" s="1" t="str">
        <f>Table5[[#This Row],[Column5]]&amp;" "&amp;Table5[[#This Row],[Column7]]&amp;" "</f>
        <v xml:space="preserve">Ms. Carolyn </v>
      </c>
    </row>
    <row r="1432" spans="1:5" x14ac:dyDescent="0.2">
      <c r="A1432" s="1" t="s">
        <v>941</v>
      </c>
      <c r="B1432" s="1" t="s">
        <v>3664</v>
      </c>
      <c r="C1432" s="1" t="str">
        <f>B1432&amp;" "&amp;F1432</f>
        <v xml:space="preserve">Henderson </v>
      </c>
      <c r="D1432" s="1" t="str">
        <f>Table5[[#This Row],[Column5]]&amp;" "&amp;Table5[[#This Row],[Column7]]&amp;" "</f>
        <v xml:space="preserve">Mr. Daniel </v>
      </c>
      <c r="E1432" t="s">
        <v>4427</v>
      </c>
    </row>
    <row r="1433" spans="1:5" x14ac:dyDescent="0.2">
      <c r="A1433" s="1" t="s">
        <v>940</v>
      </c>
      <c r="B1433" s="1" t="s">
        <v>3665</v>
      </c>
      <c r="C1433" s="1" t="str">
        <f>B1433&amp;" "&amp;F1433</f>
        <v xml:space="preserve">Winkelman </v>
      </c>
      <c r="D1433" s="1" t="str">
        <f>Table5[[#This Row],[Column5]]&amp;" "&amp;Table5[[#This Row],[Column7]]&amp;" "</f>
        <v xml:space="preserve">Mrs. Laurie </v>
      </c>
      <c r="E1433" t="s">
        <v>4437</v>
      </c>
    </row>
    <row r="1434" spans="1:5" x14ac:dyDescent="0.2">
      <c r="A1434" s="1" t="s">
        <v>939</v>
      </c>
      <c r="B1434" s="1" t="s">
        <v>3666</v>
      </c>
      <c r="C1434" s="1" t="str">
        <f>B1434&amp;" "&amp;F1434</f>
        <v xml:space="preserve">Monette </v>
      </c>
      <c r="D1434" s="1" t="str">
        <f>Table5[[#This Row],[Column5]]&amp;" "&amp;Table5[[#This Row],[Column7]]&amp;" "</f>
        <v xml:space="preserve">Ms. Nicole </v>
      </c>
    </row>
    <row r="1435" spans="1:5" x14ac:dyDescent="0.2">
      <c r="A1435" s="1" t="s">
        <v>938</v>
      </c>
      <c r="B1435" s="1" t="s">
        <v>3667</v>
      </c>
      <c r="C1435" s="1" t="str">
        <f>B1435&amp;" "&amp;F1435</f>
        <v xml:space="preserve">Kramer </v>
      </c>
      <c r="D1435" s="1" t="str">
        <f>Table5[[#This Row],[Column5]]&amp;" "&amp;Table5[[#This Row],[Column7]]&amp;" "</f>
        <v xml:space="preserve">Ms. Shelby </v>
      </c>
    </row>
    <row r="1436" spans="1:5" x14ac:dyDescent="0.2">
      <c r="A1436" s="1" t="s">
        <v>937</v>
      </c>
      <c r="B1436" s="1" t="s">
        <v>3668</v>
      </c>
      <c r="C1436" s="1" t="str">
        <f>B1436&amp;" "&amp;F1436</f>
        <v xml:space="preserve">Goldstein </v>
      </c>
      <c r="D1436" s="1" t="str">
        <f>Table5[[#This Row],[Column5]]&amp;" "&amp;Table5[[#This Row],[Column7]]&amp;" "</f>
        <v xml:space="preserve">Ms. Allison </v>
      </c>
    </row>
    <row r="1437" spans="1:5" x14ac:dyDescent="0.2">
      <c r="A1437" s="1" t="s">
        <v>936</v>
      </c>
      <c r="B1437" s="1" t="s">
        <v>2683</v>
      </c>
      <c r="C1437" s="1" t="str">
        <f>B1437&amp;" "&amp;F1437</f>
        <v xml:space="preserve">Gonzalez </v>
      </c>
      <c r="D1437" s="1" t="str">
        <f>Table5[[#This Row],[Column5]]&amp;" "&amp;Table5[[#This Row],[Column7]]&amp;" "</f>
        <v xml:space="preserve">Ms. Leticia </v>
      </c>
    </row>
    <row r="1438" spans="1:5" x14ac:dyDescent="0.2">
      <c r="A1438" s="1" t="s">
        <v>935</v>
      </c>
      <c r="B1438" s="1" t="s">
        <v>3669</v>
      </c>
      <c r="C1438" s="1" t="str">
        <f>B1438&amp;" "&amp;F1438</f>
        <v xml:space="preserve">Barrett </v>
      </c>
      <c r="D1438" s="1" t="str">
        <f>Table5[[#This Row],[Column5]]&amp;" "&amp;Table5[[#This Row],[Column7]]&amp;" "</f>
        <v xml:space="preserve">Mr. John </v>
      </c>
      <c r="E1438" t="s">
        <v>4498</v>
      </c>
    </row>
    <row r="1439" spans="1:5" x14ac:dyDescent="0.2">
      <c r="A1439" s="1" t="s">
        <v>934</v>
      </c>
      <c r="B1439" s="1" t="s">
        <v>3670</v>
      </c>
      <c r="C1439" s="1" t="str">
        <f>B1439&amp;" "&amp;F1439</f>
        <v xml:space="preserve">Irwin </v>
      </c>
      <c r="D1439" s="1" t="str">
        <f>Table5[[#This Row],[Column5]]&amp;" "&amp;Table5[[#This Row],[Column7]]&amp;" "</f>
        <v xml:space="preserve">Ms. April </v>
      </c>
    </row>
    <row r="1440" spans="1:5" x14ac:dyDescent="0.2">
      <c r="A1440" s="1" t="s">
        <v>933</v>
      </c>
      <c r="B1440" s="1" t="s">
        <v>3671</v>
      </c>
      <c r="C1440" s="1" t="str">
        <f>B1440&amp;" "&amp;F1440</f>
        <v xml:space="preserve">Glenn </v>
      </c>
      <c r="D1440" s="1" t="str">
        <f>Table5[[#This Row],[Column5]]&amp;" "&amp;Table5[[#This Row],[Column7]]&amp;" "</f>
        <v xml:space="preserve">Ms. Ashley </v>
      </c>
      <c r="E1440" t="s">
        <v>4366</v>
      </c>
    </row>
    <row r="1441" spans="1:5" x14ac:dyDescent="0.2">
      <c r="A1441" s="1" t="s">
        <v>932</v>
      </c>
      <c r="B1441" s="1" t="s">
        <v>3672</v>
      </c>
      <c r="C1441" s="1" t="str">
        <f>B1441&amp;" "&amp;F1441</f>
        <v xml:space="preserve">O'Meara </v>
      </c>
      <c r="D1441" s="1" t="str">
        <f>Table5[[#This Row],[Column5]]&amp;" "&amp;Table5[[#This Row],[Column7]]&amp;" "</f>
        <v xml:space="preserve">Ms. Madeleine </v>
      </c>
    </row>
    <row r="1442" spans="1:5" x14ac:dyDescent="0.2">
      <c r="A1442" s="1" t="s">
        <v>931</v>
      </c>
      <c r="B1442" s="1" t="s">
        <v>3673</v>
      </c>
      <c r="C1442" s="1" t="str">
        <f>B1442&amp;" "&amp;F1442</f>
        <v xml:space="preserve">Budrow </v>
      </c>
      <c r="D1442" s="1" t="str">
        <f>Table5[[#This Row],[Column5]]&amp;" "&amp;Table5[[#This Row],[Column7]]&amp;" "</f>
        <v xml:space="preserve">Ms. Nelly </v>
      </c>
      <c r="E1442" t="s">
        <v>4486</v>
      </c>
    </row>
    <row r="1443" spans="1:5" x14ac:dyDescent="0.2">
      <c r="A1443" s="1" t="s">
        <v>930</v>
      </c>
      <c r="B1443" s="1" t="s">
        <v>2528</v>
      </c>
      <c r="C1443" s="1" t="str">
        <f>B1443&amp;" "&amp;F1443</f>
        <v xml:space="preserve">Anderson </v>
      </c>
      <c r="D1443" s="1" t="str">
        <f>Table5[[#This Row],[Column5]]&amp;" "&amp;Table5[[#This Row],[Column7]]&amp;" "</f>
        <v xml:space="preserve">Ms. Meredith </v>
      </c>
      <c r="E1443" t="s">
        <v>4486</v>
      </c>
    </row>
    <row r="1444" spans="1:5" x14ac:dyDescent="0.2">
      <c r="A1444" s="1" t="s">
        <v>929</v>
      </c>
      <c r="B1444" s="1" t="s">
        <v>3674</v>
      </c>
      <c r="C1444" s="1" t="str">
        <f>B1444&amp;" "&amp;F1444</f>
        <v xml:space="preserve">Douglas </v>
      </c>
      <c r="D1444" s="1" t="str">
        <f>Table5[[#This Row],[Column5]]&amp;" "&amp;Table5[[#This Row],[Column7]]&amp;" "</f>
        <v xml:space="preserve">Mr. Kevin </v>
      </c>
    </row>
    <row r="1445" spans="1:5" x14ac:dyDescent="0.2">
      <c r="A1445" s="1" t="s">
        <v>928</v>
      </c>
      <c r="B1445" s="1" t="s">
        <v>3675</v>
      </c>
      <c r="C1445" s="1" t="str">
        <f>B1445&amp;" "&amp;F1445</f>
        <v xml:space="preserve">Tecklenburg </v>
      </c>
      <c r="D1445" s="1" t="str">
        <f>Table5[[#This Row],[Column5]]&amp;" "&amp;Table5[[#This Row],[Column7]]&amp;" "</f>
        <v xml:space="preserve">Ms. Lisa </v>
      </c>
    </row>
    <row r="1446" spans="1:5" x14ac:dyDescent="0.2">
      <c r="A1446" s="1" t="s">
        <v>927</v>
      </c>
      <c r="B1446" s="1" t="s">
        <v>2395</v>
      </c>
      <c r="C1446" s="1" t="str">
        <f>B1446&amp;" "&amp;F1446</f>
        <v xml:space="preserve">Baker </v>
      </c>
      <c r="D1446" s="1" t="str">
        <f>Table5[[#This Row],[Column5]]&amp;" "&amp;Table5[[#This Row],[Column7]]&amp;" "</f>
        <v xml:space="preserve">Ms. Katherine </v>
      </c>
      <c r="E1446" t="s">
        <v>4437</v>
      </c>
    </row>
    <row r="1447" spans="1:5" x14ac:dyDescent="0.2">
      <c r="A1447" s="1" t="s">
        <v>926</v>
      </c>
      <c r="B1447" s="1" t="s">
        <v>3676</v>
      </c>
      <c r="C1447" s="1" t="str">
        <f>B1447&amp;" "&amp;F1447</f>
        <v xml:space="preserve">Schenck </v>
      </c>
      <c r="D1447" s="1" t="str">
        <f>Table5[[#This Row],[Column5]]&amp;" "&amp;Table5[[#This Row],[Column7]]&amp;" "</f>
        <v xml:space="preserve">Mr. Steve </v>
      </c>
    </row>
    <row r="1448" spans="1:5" x14ac:dyDescent="0.2">
      <c r="A1448" s="1" t="s">
        <v>925</v>
      </c>
      <c r="B1448" s="1" t="s">
        <v>2454</v>
      </c>
      <c r="C1448" s="1" t="str">
        <f>B1448&amp;" "&amp;F1448</f>
        <v xml:space="preserve">Johnson </v>
      </c>
      <c r="D1448" s="1" t="str">
        <f>Table5[[#This Row],[Column5]]&amp;" "&amp;Table5[[#This Row],[Column7]]&amp;" "</f>
        <v xml:space="preserve">Ms. Kate </v>
      </c>
      <c r="E1448" t="s">
        <v>4401</v>
      </c>
    </row>
    <row r="1449" spans="1:5" x14ac:dyDescent="0.2">
      <c r="A1449" s="1" t="s">
        <v>924</v>
      </c>
      <c r="B1449" s="1" t="s">
        <v>3677</v>
      </c>
      <c r="C1449" s="1" t="str">
        <f>B1449&amp;" "&amp;F1449</f>
        <v xml:space="preserve">Blendell </v>
      </c>
      <c r="D1449" s="1" t="str">
        <f>Table5[[#This Row],[Column5]]&amp;" "&amp;Table5[[#This Row],[Column7]]&amp;" "</f>
        <v xml:space="preserve">Ms. Beth </v>
      </c>
    </row>
    <row r="1450" spans="1:5" x14ac:dyDescent="0.2">
      <c r="A1450" s="1" t="s">
        <v>923</v>
      </c>
      <c r="B1450" s="1" t="s">
        <v>3678</v>
      </c>
      <c r="C1450" s="1" t="str">
        <f>B1450&amp;" "&amp;F1450</f>
        <v xml:space="preserve">Parodi </v>
      </c>
      <c r="D1450" s="1" t="str">
        <f>Table5[[#This Row],[Column5]]&amp;" "&amp;Table5[[#This Row],[Column7]]&amp;" "</f>
        <v xml:space="preserve">Ms. Katharine </v>
      </c>
    </row>
    <row r="1451" spans="1:5" x14ac:dyDescent="0.2">
      <c r="A1451" s="1" t="s">
        <v>922</v>
      </c>
      <c r="B1451" s="1" t="s">
        <v>3679</v>
      </c>
      <c r="C1451" s="1" t="str">
        <f>B1451&amp;" "&amp;F1451</f>
        <v xml:space="preserve">Morgan </v>
      </c>
      <c r="D1451" s="1" t="str">
        <f>Table5[[#This Row],[Column5]]&amp;" "&amp;Table5[[#This Row],[Column7]]&amp;" "</f>
        <v xml:space="preserve">Ms. Heather </v>
      </c>
      <c r="E1451" t="s">
        <v>4412</v>
      </c>
    </row>
    <row r="1452" spans="1:5" x14ac:dyDescent="0.2">
      <c r="A1452" s="1" t="s">
        <v>921</v>
      </c>
      <c r="B1452" s="1" t="s">
        <v>3680</v>
      </c>
      <c r="C1452" s="1" t="str">
        <f>B1452&amp;" "&amp;F1452</f>
        <v xml:space="preserve">Linden </v>
      </c>
      <c r="D1452" s="1" t="str">
        <f>Table5[[#This Row],[Column5]]&amp;" "&amp;Table5[[#This Row],[Column7]]&amp;" "</f>
        <v xml:space="preserve">Ms. Desiree </v>
      </c>
    </row>
    <row r="1453" spans="1:5" x14ac:dyDescent="0.2">
      <c r="A1453" s="1" t="s">
        <v>920</v>
      </c>
      <c r="B1453" s="1" t="s">
        <v>3681</v>
      </c>
      <c r="C1453" s="1" t="str">
        <f>B1453&amp;" "&amp;F1453</f>
        <v xml:space="preserve">Horning </v>
      </c>
      <c r="D1453" s="1" t="str">
        <f>Table5[[#This Row],[Column5]]&amp;" "&amp;Table5[[#This Row],[Column7]]&amp;" "</f>
        <v xml:space="preserve">Mr. Peter </v>
      </c>
      <c r="E1453" t="s">
        <v>4362</v>
      </c>
    </row>
    <row r="1454" spans="1:5" x14ac:dyDescent="0.2">
      <c r="A1454" s="1" t="s">
        <v>919</v>
      </c>
      <c r="B1454" s="1" t="s">
        <v>3682</v>
      </c>
      <c r="C1454" s="1" t="str">
        <f>B1454&amp;" "&amp;F1454</f>
        <v xml:space="preserve">Goode </v>
      </c>
      <c r="D1454" s="1" t="str">
        <f>Table5[[#This Row],[Column5]]&amp;" "&amp;Table5[[#This Row],[Column7]]&amp;" "</f>
        <v xml:space="preserve">Mr. Adam </v>
      </c>
    </row>
    <row r="1455" spans="1:5" x14ac:dyDescent="0.2">
      <c r="A1455" s="1" t="s">
        <v>918</v>
      </c>
      <c r="B1455" s="1" t="s">
        <v>3683</v>
      </c>
      <c r="C1455" s="1" t="str">
        <f>B1455&amp;" "&amp;F1455</f>
        <v xml:space="preserve">Doden </v>
      </c>
      <c r="D1455" s="1" t="str">
        <f>Table5[[#This Row],[Column5]]&amp;" "&amp;Table5[[#This Row],[Column7]]&amp;" "</f>
        <v xml:space="preserve">Mr. Jeremy </v>
      </c>
      <c r="E1455" t="s">
        <v>4466</v>
      </c>
    </row>
    <row r="1456" spans="1:5" x14ac:dyDescent="0.2">
      <c r="A1456" s="1" t="s">
        <v>917</v>
      </c>
      <c r="B1456" s="1" t="s">
        <v>3684</v>
      </c>
      <c r="C1456" s="1" t="str">
        <f>B1456&amp;" "&amp;F1456</f>
        <v xml:space="preserve">Groff </v>
      </c>
      <c r="D1456" s="1" t="str">
        <f>Table5[[#This Row],[Column5]]&amp;" "&amp;Table5[[#This Row],[Column7]]&amp;" "</f>
        <v xml:space="preserve">Mr. Adam </v>
      </c>
      <c r="E1456" t="s">
        <v>4385</v>
      </c>
    </row>
    <row r="1457" spans="1:5" x14ac:dyDescent="0.2">
      <c r="A1457" s="1" t="s">
        <v>916</v>
      </c>
      <c r="B1457" s="1" t="s">
        <v>3685</v>
      </c>
      <c r="C1457" s="1" t="str">
        <f>B1457&amp;" "&amp;F1457</f>
        <v xml:space="preserve">Kuehler </v>
      </c>
      <c r="D1457" s="1" t="str">
        <f>Table5[[#This Row],[Column5]]&amp;" "&amp;Table5[[#This Row],[Column7]]&amp;" "</f>
        <v xml:space="preserve">Mr. Jon </v>
      </c>
    </row>
    <row r="1458" spans="1:5" x14ac:dyDescent="0.2">
      <c r="A1458" s="1" t="s">
        <v>915</v>
      </c>
      <c r="B1458" s="1" t="s">
        <v>2725</v>
      </c>
      <c r="C1458" s="1" t="str">
        <f>B1458&amp;" "&amp;F1458</f>
        <v xml:space="preserve">Daniels </v>
      </c>
      <c r="D1458" s="1" t="str">
        <f>Table5[[#This Row],[Column5]]&amp;" "&amp;Table5[[#This Row],[Column7]]&amp;" "</f>
        <v xml:space="preserve">Mr. Steven </v>
      </c>
      <c r="E1458" t="s">
        <v>4466</v>
      </c>
    </row>
    <row r="1459" spans="1:5" x14ac:dyDescent="0.2">
      <c r="A1459" s="1" t="s">
        <v>914</v>
      </c>
      <c r="B1459" s="1" t="s">
        <v>3686</v>
      </c>
      <c r="C1459" s="1" t="str">
        <f>B1459&amp;" "&amp;F1459</f>
        <v xml:space="preserve">Gibby </v>
      </c>
      <c r="D1459" s="1" t="str">
        <f>Table5[[#This Row],[Column5]]&amp;" "&amp;Table5[[#This Row],[Column7]]&amp;" "</f>
        <v xml:space="preserve">Ms. Jessica </v>
      </c>
      <c r="E1459" t="s">
        <v>4464</v>
      </c>
    </row>
    <row r="1460" spans="1:5" x14ac:dyDescent="0.2">
      <c r="A1460" s="1" t="s">
        <v>913</v>
      </c>
      <c r="B1460" s="1" t="s">
        <v>3687</v>
      </c>
      <c r="C1460" s="1" t="str">
        <f>B1460&amp;" "&amp;F1460</f>
        <v xml:space="preserve">Busa </v>
      </c>
      <c r="D1460" s="1" t="str">
        <f>Table5[[#This Row],[Column5]]&amp;" "&amp;Table5[[#This Row],[Column7]]&amp;" "</f>
        <v xml:space="preserve">Ms. Ashley </v>
      </c>
    </row>
    <row r="1461" spans="1:5" x14ac:dyDescent="0.2">
      <c r="A1461" s="1" t="s">
        <v>912</v>
      </c>
      <c r="B1461" s="1" t="s">
        <v>3688</v>
      </c>
      <c r="C1461" s="1" t="str">
        <f>B1461&amp;" "&amp;F1461</f>
        <v xml:space="preserve">Moyo </v>
      </c>
      <c r="D1461" s="1" t="str">
        <f>Table5[[#This Row],[Column5]]&amp;" "&amp;Table5[[#This Row],[Column7]]&amp;" "</f>
        <v xml:space="preserve">Mr. Arturo </v>
      </c>
      <c r="E1461" t="s">
        <v>4405</v>
      </c>
    </row>
    <row r="1462" spans="1:5" x14ac:dyDescent="0.2">
      <c r="A1462" s="1" t="s">
        <v>911</v>
      </c>
      <c r="B1462" s="1" t="s">
        <v>3126</v>
      </c>
      <c r="C1462" s="1" t="str">
        <f>B1462&amp;" "&amp;F1462</f>
        <v xml:space="preserve">Horn </v>
      </c>
      <c r="D1462" s="1" t="str">
        <f>Table5[[#This Row],[Column5]]&amp;" "&amp;Table5[[#This Row],[Column7]]&amp;" "</f>
        <v xml:space="preserve">Mr. Ketil </v>
      </c>
    </row>
    <row r="1463" spans="1:5" x14ac:dyDescent="0.2">
      <c r="A1463" s="1" t="s">
        <v>910</v>
      </c>
      <c r="B1463" s="1" t="s">
        <v>2668</v>
      </c>
      <c r="C1463" s="1" t="str">
        <f>B1463&amp;" "&amp;F1463</f>
        <v xml:space="preserve">Bien </v>
      </c>
      <c r="D1463" s="1" t="str">
        <f>Table5[[#This Row],[Column5]]&amp;" "&amp;Table5[[#This Row],[Column7]]&amp;" "</f>
        <v xml:space="preserve">Ms. Katie </v>
      </c>
    </row>
    <row r="1464" spans="1:5" x14ac:dyDescent="0.2">
      <c r="A1464" s="1" t="s">
        <v>909</v>
      </c>
      <c r="B1464" s="1" t="s">
        <v>2607</v>
      </c>
      <c r="C1464" s="1" t="str">
        <f>B1464&amp;" "&amp;F1464</f>
        <v xml:space="preserve">O'Connor </v>
      </c>
      <c r="D1464" s="1" t="str">
        <f>Table5[[#This Row],[Column5]]&amp;" "&amp;Table5[[#This Row],[Column7]]&amp;" "</f>
        <v xml:space="preserve">Ms. Christi </v>
      </c>
    </row>
    <row r="1465" spans="1:5" x14ac:dyDescent="0.2">
      <c r="A1465" s="1" t="s">
        <v>908</v>
      </c>
      <c r="B1465" s="1" t="s">
        <v>3689</v>
      </c>
      <c r="C1465" s="1" t="str">
        <f>B1465&amp;" "&amp;F1465</f>
        <v xml:space="preserve">Ash </v>
      </c>
      <c r="D1465" s="1" t="str">
        <f>Table5[[#This Row],[Column5]]&amp;" "&amp;Table5[[#This Row],[Column7]]&amp;" "</f>
        <v xml:space="preserve">Mr. Alan </v>
      </c>
    </row>
    <row r="1466" spans="1:5" x14ac:dyDescent="0.2">
      <c r="A1466" s="1" t="s">
        <v>907</v>
      </c>
      <c r="B1466" s="1" t="s">
        <v>5075</v>
      </c>
      <c r="C1466" s="1" t="str">
        <f>B1466&amp;" "&amp;F1466</f>
        <v xml:space="preserve">Do </v>
      </c>
      <c r="D1466" s="1" t="str">
        <f>Table5[[#This Row],[Column5]]&amp;" "&amp;Table5[[#This Row],[Column7]]&amp;" "</f>
        <v xml:space="preserve">  </v>
      </c>
      <c r="E1466" t="s">
        <v>5077</v>
      </c>
    </row>
    <row r="1467" spans="1:5" x14ac:dyDescent="0.2">
      <c r="A1467" s="1" t="s">
        <v>906</v>
      </c>
      <c r="B1467" s="1" t="s">
        <v>2649</v>
      </c>
      <c r="C1467" s="1" t="str">
        <f>B1467&amp;" "&amp;F1467</f>
        <v xml:space="preserve">Phillips </v>
      </c>
      <c r="D1467" s="1" t="str">
        <f>Table5[[#This Row],[Column5]]&amp;" "&amp;Table5[[#This Row],[Column7]]&amp;" "</f>
        <v xml:space="preserve">Ms. Eve </v>
      </c>
    </row>
    <row r="1468" spans="1:5" x14ac:dyDescent="0.2">
      <c r="A1468" s="1" t="s">
        <v>905</v>
      </c>
      <c r="B1468" s="1" t="s">
        <v>2813</v>
      </c>
      <c r="C1468" s="1" t="str">
        <f>B1468&amp;" "&amp;F1468</f>
        <v xml:space="preserve">Kelly </v>
      </c>
      <c r="D1468" s="1" t="str">
        <f>Table5[[#This Row],[Column5]]&amp;" "&amp;Table5[[#This Row],[Column7]]&amp;" "</f>
        <v xml:space="preserve">Mr. Devin </v>
      </c>
    </row>
    <row r="1469" spans="1:5" x14ac:dyDescent="0.2">
      <c r="A1469" s="1" t="s">
        <v>904</v>
      </c>
      <c r="B1469" s="1" t="s">
        <v>3690</v>
      </c>
      <c r="C1469" s="1" t="str">
        <f>B1469&amp;" "&amp;F1469</f>
        <v xml:space="preserve">Dever </v>
      </c>
      <c r="D1469" s="1" t="str">
        <f>Table5[[#This Row],[Column5]]&amp;" "&amp;Table5[[#This Row],[Column7]]&amp;" "</f>
        <v xml:space="preserve">Mr. Shaun </v>
      </c>
      <c r="E1469" t="s">
        <v>4500</v>
      </c>
    </row>
    <row r="1470" spans="1:5" x14ac:dyDescent="0.2">
      <c r="A1470" s="1" t="s">
        <v>903</v>
      </c>
      <c r="B1470" s="1" t="s">
        <v>3691</v>
      </c>
      <c r="C1470" s="1" t="str">
        <f>B1470&amp;" "&amp;F1470</f>
        <v xml:space="preserve">Horvath </v>
      </c>
      <c r="D1470" s="1" t="str">
        <f>Table5[[#This Row],[Column5]]&amp;" "&amp;Table5[[#This Row],[Column7]]&amp;" "</f>
        <v xml:space="preserve">Mr. Adrian </v>
      </c>
    </row>
    <row r="1471" spans="1:5" x14ac:dyDescent="0.2">
      <c r="A1471" s="1" t="s">
        <v>902</v>
      </c>
      <c r="B1471" s="1" t="s">
        <v>3692</v>
      </c>
      <c r="C1471" s="1" t="str">
        <f>B1471&amp;" "&amp;F1471</f>
        <v xml:space="preserve">Danner </v>
      </c>
      <c r="D1471" s="1" t="str">
        <f>Table5[[#This Row],[Column5]]&amp;" "&amp;Table5[[#This Row],[Column7]]&amp;" "</f>
        <v xml:space="preserve">Mr. Andrew </v>
      </c>
    </row>
    <row r="1472" spans="1:5" x14ac:dyDescent="0.2">
      <c r="A1472" s="1" t="s">
        <v>901</v>
      </c>
      <c r="B1472" s="1" t="s">
        <v>3693</v>
      </c>
      <c r="C1472" s="1" t="str">
        <f>B1472&amp;" "&amp;F1472</f>
        <v xml:space="preserve">Weiss </v>
      </c>
      <c r="D1472" s="1" t="str">
        <f>Table5[[#This Row],[Column5]]&amp;" "&amp;Table5[[#This Row],[Column7]]&amp;" "</f>
        <v xml:space="preserve">Ms. Mallory </v>
      </c>
    </row>
    <row r="1473" spans="1:5" x14ac:dyDescent="0.2">
      <c r="A1473" s="1" t="s">
        <v>900</v>
      </c>
      <c r="B1473" s="1" t="s">
        <v>3694</v>
      </c>
      <c r="C1473" s="1" t="str">
        <f>B1473&amp;" "&amp;F1473</f>
        <v xml:space="preserve">D'Andrea </v>
      </c>
      <c r="D1473" s="1" t="str">
        <f>Table5[[#This Row],[Column5]]&amp;" "&amp;Table5[[#This Row],[Column7]]&amp;" "</f>
        <v xml:space="preserve">Mr. Shawn </v>
      </c>
      <c r="E1473" t="s">
        <v>4418</v>
      </c>
    </row>
    <row r="1474" spans="1:5" x14ac:dyDescent="0.2">
      <c r="A1474" s="1" t="s">
        <v>899</v>
      </c>
      <c r="B1474" s="1" t="s">
        <v>3695</v>
      </c>
      <c r="C1474" s="1" t="str">
        <f>B1474&amp;" "&amp;F1474</f>
        <v xml:space="preserve">Olesky </v>
      </c>
      <c r="D1474" s="1" t="str">
        <f>Table5[[#This Row],[Column5]]&amp;" "&amp;Table5[[#This Row],[Column7]]&amp;" "</f>
        <v xml:space="preserve">Ms. Sarah </v>
      </c>
      <c r="E1474" t="s">
        <v>4418</v>
      </c>
    </row>
    <row r="1475" spans="1:5" x14ac:dyDescent="0.2">
      <c r="A1475" s="1" t="s">
        <v>898</v>
      </c>
      <c r="B1475" s="1" t="s">
        <v>3696</v>
      </c>
      <c r="C1475" s="1" t="str">
        <f>B1475&amp;" "&amp;F1475</f>
        <v xml:space="preserve">Whitcraft </v>
      </c>
      <c r="D1475" s="1" t="str">
        <f>Table5[[#This Row],[Column5]]&amp;" "&amp;Table5[[#This Row],[Column7]]&amp;" "</f>
        <v xml:space="preserve">Mr. Josh </v>
      </c>
    </row>
    <row r="1476" spans="1:5" x14ac:dyDescent="0.2">
      <c r="A1476" s="1" t="s">
        <v>897</v>
      </c>
      <c r="B1476" s="1" t="s">
        <v>3697</v>
      </c>
      <c r="C1476" s="1" t="str">
        <f>B1476&amp;" "&amp;F1476</f>
        <v xml:space="preserve">Salazar </v>
      </c>
      <c r="D1476" s="1" t="str">
        <f>Table5[[#This Row],[Column5]]&amp;" "&amp;Table5[[#This Row],[Column7]]&amp;" "</f>
        <v xml:space="preserve">Mr. Johann </v>
      </c>
      <c r="E1476" t="s">
        <v>4437</v>
      </c>
    </row>
    <row r="1477" spans="1:5" x14ac:dyDescent="0.2">
      <c r="A1477" s="1" t="s">
        <v>896</v>
      </c>
      <c r="B1477" s="1" t="s">
        <v>3698</v>
      </c>
      <c r="C1477" s="1" t="str">
        <f>B1477&amp;" "&amp;F1477</f>
        <v xml:space="preserve">Todd </v>
      </c>
      <c r="D1477" s="1" t="str">
        <f>Table5[[#This Row],[Column5]]&amp;" "&amp;Table5[[#This Row],[Column7]]&amp;" "</f>
        <v xml:space="preserve">Ms. Robin </v>
      </c>
      <c r="E1477" t="s">
        <v>4375</v>
      </c>
    </row>
    <row r="1478" spans="1:5" x14ac:dyDescent="0.2">
      <c r="A1478" s="1" t="s">
        <v>895</v>
      </c>
      <c r="B1478" s="1" t="s">
        <v>3699</v>
      </c>
      <c r="C1478" s="1" t="str">
        <f>B1478&amp;" "&amp;F1478</f>
        <v xml:space="preserve">Pond </v>
      </c>
      <c r="D1478" s="1" t="str">
        <f>Table5[[#This Row],[Column5]]&amp;" "&amp;Table5[[#This Row],[Column7]]&amp;" "</f>
        <v xml:space="preserve">Mr. Kyle </v>
      </c>
      <c r="E1478" t="s">
        <v>4449</v>
      </c>
    </row>
    <row r="1479" spans="1:5" x14ac:dyDescent="0.2">
      <c r="A1479" s="1" t="s">
        <v>894</v>
      </c>
      <c r="B1479" s="1" t="s">
        <v>3700</v>
      </c>
      <c r="C1479" s="1" t="str">
        <f>B1479&amp;" "&amp;F1479</f>
        <v xml:space="preserve">Egan </v>
      </c>
      <c r="D1479" s="1" t="str">
        <f>Table5[[#This Row],[Column5]]&amp;" "&amp;Table5[[#This Row],[Column7]]&amp;" "</f>
        <v xml:space="preserve">Ms. Alison </v>
      </c>
    </row>
    <row r="1480" spans="1:5" x14ac:dyDescent="0.2">
      <c r="A1480" s="1" t="s">
        <v>893</v>
      </c>
      <c r="B1480" s="1" t="s">
        <v>3701</v>
      </c>
      <c r="C1480" s="1" t="str">
        <f>B1480&amp;" "&amp;F1480</f>
        <v xml:space="preserve">Bersani </v>
      </c>
      <c r="D1480" s="1" t="str">
        <f>Table5[[#This Row],[Column5]]&amp;" "&amp;Table5[[#This Row],[Column7]]&amp;" "</f>
        <v xml:space="preserve">Mr. Michael </v>
      </c>
      <c r="E1480" t="s">
        <v>4378</v>
      </c>
    </row>
    <row r="1481" spans="1:5" x14ac:dyDescent="0.2">
      <c r="A1481" s="1" t="s">
        <v>892</v>
      </c>
      <c r="B1481" s="1" t="s">
        <v>3702</v>
      </c>
      <c r="C1481" s="1" t="str">
        <f>B1481&amp;" "&amp;F1481</f>
        <v xml:space="preserve">Creech </v>
      </c>
      <c r="D1481" s="1" t="str">
        <f>Table5[[#This Row],[Column5]]&amp;" "&amp;Table5[[#This Row],[Column7]]&amp;" "</f>
        <v xml:space="preserve">Mr. Byron </v>
      </c>
      <c r="E1481" t="s">
        <v>4437</v>
      </c>
    </row>
    <row r="1482" spans="1:5" x14ac:dyDescent="0.2">
      <c r="A1482" s="1" t="s">
        <v>891</v>
      </c>
      <c r="B1482" s="1" t="s">
        <v>3703</v>
      </c>
      <c r="C1482" s="1" t="str">
        <f>B1482&amp;" "&amp;F1482</f>
        <v xml:space="preserve">Sudres </v>
      </c>
      <c r="D1482" s="1" t="str">
        <f>Table5[[#This Row],[Column5]]&amp;" "&amp;Table5[[#This Row],[Column7]]&amp;" "</f>
        <v xml:space="preserve">Ms. Carine </v>
      </c>
      <c r="E1482" t="s">
        <v>4437</v>
      </c>
    </row>
    <row r="1483" spans="1:5" x14ac:dyDescent="0.2">
      <c r="A1483" s="1" t="s">
        <v>890</v>
      </c>
      <c r="B1483" s="1" t="s">
        <v>3704</v>
      </c>
      <c r="C1483" s="1" t="str">
        <f>B1483&amp;" "&amp;F1483</f>
        <v xml:space="preserve">Couture </v>
      </c>
      <c r="D1483" s="1" t="str">
        <f>Table5[[#This Row],[Column5]]&amp;" "&amp;Table5[[#This Row],[Column7]]&amp;" "</f>
        <v xml:space="preserve">Mr. Nathaniel </v>
      </c>
    </row>
    <row r="1484" spans="1:5" x14ac:dyDescent="0.2">
      <c r="A1484" s="1" t="s">
        <v>889</v>
      </c>
      <c r="B1484" s="1" t="s">
        <v>3599</v>
      </c>
      <c r="C1484" s="1" t="str">
        <f>B1484&amp;" "&amp;F1484</f>
        <v xml:space="preserve">Willard </v>
      </c>
      <c r="D1484" s="1" t="str">
        <f>Table5[[#This Row],[Column5]]&amp;" "&amp;Table5[[#This Row],[Column7]]&amp;" "</f>
        <v xml:space="preserve">Ms. Lindsay </v>
      </c>
      <c r="E1484" t="s">
        <v>4378</v>
      </c>
    </row>
    <row r="1485" spans="1:5" x14ac:dyDescent="0.2">
      <c r="A1485" s="1" t="s">
        <v>888</v>
      </c>
      <c r="B1485" s="1" t="s">
        <v>3705</v>
      </c>
      <c r="C1485" s="1" t="str">
        <f>B1485&amp;" "&amp;F1485</f>
        <v xml:space="preserve">Patronick </v>
      </c>
      <c r="D1485" s="1" t="str">
        <f>Table5[[#This Row],[Column5]]&amp;" "&amp;Table5[[#This Row],[Column7]]&amp;" "</f>
        <v xml:space="preserve">Mr. Justin </v>
      </c>
      <c r="E1485" t="s">
        <v>4500</v>
      </c>
    </row>
    <row r="1486" spans="1:5" x14ac:dyDescent="0.2">
      <c r="A1486" s="1" t="s">
        <v>887</v>
      </c>
      <c r="B1486" s="1" t="s">
        <v>3706</v>
      </c>
      <c r="C1486" s="1" t="str">
        <f>B1486&amp;" "&amp;F1486</f>
        <v xml:space="preserve">Depasquale </v>
      </c>
      <c r="D1486" s="1" t="str">
        <f>Table5[[#This Row],[Column5]]&amp;" "&amp;Table5[[#This Row],[Column7]]&amp;" "</f>
        <v xml:space="preserve">Ms. Casey </v>
      </c>
    </row>
    <row r="1487" spans="1:5" x14ac:dyDescent="0.2">
      <c r="A1487" s="1" t="s">
        <v>886</v>
      </c>
      <c r="B1487" s="1" t="s">
        <v>3707</v>
      </c>
      <c r="C1487" s="1" t="str">
        <f>B1487&amp;" "&amp;F1487</f>
        <v xml:space="preserve">Lavergne </v>
      </c>
      <c r="D1487" s="1" t="str">
        <f>Table5[[#This Row],[Column5]]&amp;" "&amp;Table5[[#This Row],[Column7]]&amp;" "</f>
        <v xml:space="preserve">Ms. Amanda </v>
      </c>
      <c r="E1487" t="s">
        <v>4412</v>
      </c>
    </row>
    <row r="1488" spans="1:5" x14ac:dyDescent="0.2">
      <c r="A1488" s="1" t="s">
        <v>885</v>
      </c>
      <c r="B1488" s="1" t="s">
        <v>3708</v>
      </c>
      <c r="C1488" s="1" t="str">
        <f>B1488&amp;" "&amp;F1488</f>
        <v xml:space="preserve">Kawakami </v>
      </c>
      <c r="D1488" s="1" t="str">
        <f>Table5[[#This Row],[Column5]]&amp;" "&amp;Table5[[#This Row],[Column7]]&amp;" "</f>
        <v xml:space="preserve">Ms. Ayako </v>
      </c>
      <c r="E1488" t="s">
        <v>4366</v>
      </c>
    </row>
    <row r="1489" spans="1:5" x14ac:dyDescent="0.2">
      <c r="A1489" s="1" t="s">
        <v>884</v>
      </c>
      <c r="B1489" s="1" t="s">
        <v>3709</v>
      </c>
      <c r="C1489" s="1" t="str">
        <f>B1489&amp;" "&amp;F1489</f>
        <v xml:space="preserve">Gonsalves </v>
      </c>
      <c r="D1489" s="1" t="str">
        <f>Table5[[#This Row],[Column5]]&amp;" "&amp;Table5[[#This Row],[Column7]]&amp;" "</f>
        <v xml:space="preserve">Ms. Emilee </v>
      </c>
    </row>
    <row r="1490" spans="1:5" x14ac:dyDescent="0.2">
      <c r="A1490" s="1" t="s">
        <v>883</v>
      </c>
      <c r="B1490" s="1" t="s">
        <v>3281</v>
      </c>
      <c r="C1490" s="1" t="str">
        <f>B1490&amp;" "&amp;F1490</f>
        <v xml:space="preserve">Peck </v>
      </c>
      <c r="D1490" s="1" t="str">
        <f>Table5[[#This Row],[Column5]]&amp;" "&amp;Table5[[#This Row],[Column7]]&amp;" "</f>
        <v xml:space="preserve">Mr. Stephen </v>
      </c>
      <c r="E1490" t="s">
        <v>4403</v>
      </c>
    </row>
    <row r="1491" spans="1:5" x14ac:dyDescent="0.2">
      <c r="A1491" s="1" t="s">
        <v>882</v>
      </c>
      <c r="B1491" s="1" t="s">
        <v>3710</v>
      </c>
      <c r="C1491" s="1" t="str">
        <f>B1491&amp;" "&amp;F1491</f>
        <v xml:space="preserve">Aure </v>
      </c>
      <c r="D1491" s="1" t="str">
        <f>Table5[[#This Row],[Column5]]&amp;" "&amp;Table5[[#This Row],[Column7]]&amp;" "</f>
        <v xml:space="preserve">Ms. Annemarie </v>
      </c>
      <c r="E1491" t="s">
        <v>4437</v>
      </c>
    </row>
    <row r="1492" spans="1:5" x14ac:dyDescent="0.2">
      <c r="A1492" s="1" t="s">
        <v>881</v>
      </c>
      <c r="B1492" s="1" t="s">
        <v>3711</v>
      </c>
      <c r="C1492" s="1" t="str">
        <f>B1492&amp;" "&amp;F1492</f>
        <v xml:space="preserve">Mattingly </v>
      </c>
      <c r="D1492" s="1" t="str">
        <f>Table5[[#This Row],[Column5]]&amp;" "&amp;Table5[[#This Row],[Column7]]&amp;" "</f>
        <v xml:space="preserve">Ms. Ashley </v>
      </c>
      <c r="E1492" t="s">
        <v>4500</v>
      </c>
    </row>
    <row r="1493" spans="1:5" x14ac:dyDescent="0.2">
      <c r="A1493" s="1" t="s">
        <v>880</v>
      </c>
      <c r="B1493" s="1" t="s">
        <v>3712</v>
      </c>
      <c r="C1493" s="1" t="str">
        <f>B1493&amp;" "&amp;F1493</f>
        <v xml:space="preserve">Stelpflug </v>
      </c>
      <c r="D1493" s="1" t="str">
        <f>Table5[[#This Row],[Column5]]&amp;" "&amp;Table5[[#This Row],[Column7]]&amp;" "</f>
        <v xml:space="preserve">Ms. Leslie </v>
      </c>
      <c r="E1493" t="s">
        <v>4437</v>
      </c>
    </row>
    <row r="1494" spans="1:5" x14ac:dyDescent="0.2">
      <c r="A1494" s="1" t="s">
        <v>879</v>
      </c>
      <c r="B1494" s="1" t="s">
        <v>4626</v>
      </c>
      <c r="C1494" s="1" t="str">
        <f>B1494&amp;" "&amp;F1494</f>
        <v xml:space="preserve">Sanchez </v>
      </c>
      <c r="D1494" s="1" t="str">
        <f>Table5[[#This Row],[Column5]]&amp;" "&amp;Table5[[#This Row],[Column7]]&amp;" "</f>
        <v xml:space="preserve">  </v>
      </c>
      <c r="E1494" t="s">
        <v>5089</v>
      </c>
    </row>
    <row r="1495" spans="1:5" x14ac:dyDescent="0.2">
      <c r="A1495" s="1" t="s">
        <v>878</v>
      </c>
      <c r="B1495" s="1" t="s">
        <v>3713</v>
      </c>
      <c r="C1495" s="1" t="str">
        <f>B1495&amp;" "&amp;F1495</f>
        <v xml:space="preserve">Condon </v>
      </c>
      <c r="D1495" s="1" t="str">
        <f>Table5[[#This Row],[Column5]]&amp;" "&amp;Table5[[#This Row],[Column7]]&amp;" "</f>
        <v xml:space="preserve">Mr. Kieran </v>
      </c>
    </row>
    <row r="1496" spans="1:5" x14ac:dyDescent="0.2">
      <c r="A1496" s="1" t="s">
        <v>877</v>
      </c>
      <c r="B1496" s="1" t="s">
        <v>3714</v>
      </c>
      <c r="C1496" s="1" t="str">
        <f>B1496&amp;" "&amp;F1496</f>
        <v xml:space="preserve">Magato </v>
      </c>
      <c r="D1496" s="1" t="str">
        <f>Table5[[#This Row],[Column5]]&amp;" "&amp;Table5[[#This Row],[Column7]]&amp;" "</f>
        <v xml:space="preserve">Ms. Elizabeth </v>
      </c>
      <c r="E1496" t="s">
        <v>4437</v>
      </c>
    </row>
    <row r="1497" spans="1:5" x14ac:dyDescent="0.2">
      <c r="A1497" s="1" t="s">
        <v>876</v>
      </c>
      <c r="B1497" s="1" t="s">
        <v>3715</v>
      </c>
      <c r="C1497" s="1" t="str">
        <f>B1497&amp;" "&amp;F1497</f>
        <v xml:space="preserve">Dombrowski </v>
      </c>
      <c r="D1497" s="1" t="str">
        <f>Table5[[#This Row],[Column5]]&amp;" "&amp;Table5[[#This Row],[Column7]]&amp;" "</f>
        <v xml:space="preserve">Mr. Zeke </v>
      </c>
      <c r="E1497" t="s">
        <v>4375</v>
      </c>
    </row>
    <row r="1498" spans="1:5" x14ac:dyDescent="0.2">
      <c r="A1498" s="1" t="s">
        <v>875</v>
      </c>
      <c r="B1498" s="1" t="s">
        <v>3716</v>
      </c>
      <c r="C1498" s="1" t="str">
        <f>B1498&amp;" "&amp;F1498</f>
        <v xml:space="preserve">Ohara </v>
      </c>
      <c r="D1498" s="1" t="str">
        <f>Table5[[#This Row],[Column5]]&amp;" "&amp;Table5[[#This Row],[Column7]]&amp;" "</f>
        <v xml:space="preserve">Mr. Chip </v>
      </c>
    </row>
    <row r="1499" spans="1:5" x14ac:dyDescent="0.2">
      <c r="A1499" s="1" t="s">
        <v>874</v>
      </c>
      <c r="B1499" s="1" t="s">
        <v>5093</v>
      </c>
      <c r="C1499" s="1" t="str">
        <f>B1499&amp;" "&amp;F1499</f>
        <v xml:space="preserve">Cifuentes </v>
      </c>
      <c r="D1499" s="1" t="str">
        <f>Table5[[#This Row],[Column5]]&amp;" "&amp;Table5[[#This Row],[Column7]]&amp;" "</f>
        <v xml:space="preserve">  </v>
      </c>
      <c r="E1499" t="s">
        <v>4639</v>
      </c>
    </row>
    <row r="1500" spans="1:5" x14ac:dyDescent="0.2">
      <c r="A1500" s="1" t="s">
        <v>873</v>
      </c>
      <c r="B1500" s="1" t="s">
        <v>3717</v>
      </c>
      <c r="C1500" s="1" t="str">
        <f>B1500&amp;" "&amp;F1500</f>
        <v xml:space="preserve">Keno </v>
      </c>
      <c r="D1500" s="1" t="str">
        <f>Table5[[#This Row],[Column5]]&amp;" "&amp;Table5[[#This Row],[Column7]]&amp;" "</f>
        <v xml:space="preserve">Mr. Brian </v>
      </c>
    </row>
    <row r="1501" spans="1:5" x14ac:dyDescent="0.2">
      <c r="A1501" s="1" t="s">
        <v>872</v>
      </c>
      <c r="B1501" s="1" t="s">
        <v>3718</v>
      </c>
      <c r="C1501" s="1" t="str">
        <f>B1501&amp;" "&amp;F1501</f>
        <v xml:space="preserve">Bruce </v>
      </c>
      <c r="D1501" s="1" t="str">
        <f>Table5[[#This Row],[Column5]]&amp;" "&amp;Table5[[#This Row],[Column7]]&amp;" "</f>
        <v xml:space="preserve">Ms. Meghan </v>
      </c>
    </row>
    <row r="1502" spans="1:5" x14ac:dyDescent="0.2">
      <c r="A1502" s="1" t="s">
        <v>871</v>
      </c>
      <c r="B1502" s="1" t="s">
        <v>3719</v>
      </c>
      <c r="C1502" s="1" t="str">
        <f>B1502&amp;" "&amp;F1502</f>
        <v xml:space="preserve">Lorch </v>
      </c>
      <c r="D1502" s="1" t="str">
        <f>Table5[[#This Row],[Column5]]&amp;" "&amp;Table5[[#This Row],[Column7]]&amp;" "</f>
        <v xml:space="preserve">Ms. Meredith </v>
      </c>
      <c r="E1502" t="s">
        <v>4401</v>
      </c>
    </row>
    <row r="1503" spans="1:5" x14ac:dyDescent="0.2">
      <c r="A1503" s="1" t="s">
        <v>870</v>
      </c>
      <c r="B1503" s="1" t="s">
        <v>3720</v>
      </c>
      <c r="C1503" s="1" t="str">
        <f>B1503&amp;" "&amp;F1503</f>
        <v xml:space="preserve">Sullivan </v>
      </c>
      <c r="D1503" s="1" t="str">
        <f>Table5[[#This Row],[Column5]]&amp;" "&amp;Table5[[#This Row],[Column7]]&amp;" "</f>
        <v xml:space="preserve">Mrs. Millicent </v>
      </c>
      <c r="E1503" t="s">
        <v>4403</v>
      </c>
    </row>
    <row r="1504" spans="1:5" x14ac:dyDescent="0.2">
      <c r="A1504" s="1" t="s">
        <v>869</v>
      </c>
      <c r="B1504" s="1" t="s">
        <v>3721</v>
      </c>
      <c r="C1504" s="1" t="str">
        <f>B1504&amp;" "&amp;F1504</f>
        <v xml:space="preserve">Cave </v>
      </c>
      <c r="D1504" s="1" t="str">
        <f>Table5[[#This Row],[Column5]]&amp;" "&amp;Table5[[#This Row],[Column7]]&amp;" "</f>
        <v xml:space="preserve">Ms. Kathleen </v>
      </c>
    </row>
    <row r="1505" spans="1:5" x14ac:dyDescent="0.2">
      <c r="A1505" s="1" t="s">
        <v>868</v>
      </c>
      <c r="B1505" s="1" t="s">
        <v>3722</v>
      </c>
      <c r="C1505" s="1" t="str">
        <f>B1505&amp;" "&amp;F1505</f>
        <v xml:space="preserve">Gudenkauf </v>
      </c>
      <c r="D1505" s="1" t="str">
        <f>Table5[[#This Row],[Column5]]&amp;" "&amp;Table5[[#This Row],[Column7]]&amp;" "</f>
        <v xml:space="preserve">Ms. Kimberly </v>
      </c>
      <c r="E1505" t="s">
        <v>4449</v>
      </c>
    </row>
    <row r="1506" spans="1:5" x14ac:dyDescent="0.2">
      <c r="A1506" s="1" t="s">
        <v>867</v>
      </c>
      <c r="B1506" s="1" t="s">
        <v>3215</v>
      </c>
      <c r="C1506" s="1" t="str">
        <f>B1506&amp;" "&amp;F1506</f>
        <v xml:space="preserve">Thomas </v>
      </c>
      <c r="D1506" s="1" t="str">
        <f>Table5[[#This Row],[Column5]]&amp;" "&amp;Table5[[#This Row],[Column7]]&amp;" "</f>
        <v xml:space="preserve">Mr. Justin </v>
      </c>
      <c r="E1506" t="s">
        <v>4385</v>
      </c>
    </row>
    <row r="1507" spans="1:5" x14ac:dyDescent="0.2">
      <c r="A1507" s="1" t="s">
        <v>866</v>
      </c>
      <c r="B1507" s="1" t="s">
        <v>3723</v>
      </c>
      <c r="C1507" s="1" t="str">
        <f>B1507&amp;" "&amp;F1507</f>
        <v xml:space="preserve">Holley </v>
      </c>
      <c r="D1507" s="1" t="str">
        <f>Table5[[#This Row],[Column5]]&amp;" "&amp;Table5[[#This Row],[Column7]]&amp;" "</f>
        <v xml:space="preserve">Mr. Tristan </v>
      </c>
      <c r="E1507" t="s">
        <v>4464</v>
      </c>
    </row>
    <row r="1508" spans="1:5" x14ac:dyDescent="0.2">
      <c r="A1508" s="1" t="s">
        <v>865</v>
      </c>
      <c r="B1508" s="1" t="s">
        <v>3724</v>
      </c>
      <c r="C1508" s="1" t="str">
        <f>B1508&amp;" "&amp;F1508</f>
        <v xml:space="preserve">Kemble </v>
      </c>
      <c r="D1508" s="1" t="str">
        <f>Table5[[#This Row],[Column5]]&amp;" "&amp;Table5[[#This Row],[Column7]]&amp;" "</f>
        <v xml:space="preserve">Ms. Traci </v>
      </c>
      <c r="E1508" t="s">
        <v>4437</v>
      </c>
    </row>
    <row r="1509" spans="1:5" x14ac:dyDescent="0.2">
      <c r="A1509" s="1" t="s">
        <v>864</v>
      </c>
      <c r="B1509" s="1" t="s">
        <v>3725</v>
      </c>
      <c r="C1509" s="1" t="str">
        <f>B1509&amp;" "&amp;F1509</f>
        <v xml:space="preserve">Bentley </v>
      </c>
      <c r="D1509" s="1" t="str">
        <f>Table5[[#This Row],[Column5]]&amp;" "&amp;Table5[[#This Row],[Column7]]&amp;" "</f>
        <v xml:space="preserve">Mr. Justin </v>
      </c>
      <c r="E1509" t="s">
        <v>4474</v>
      </c>
    </row>
    <row r="1510" spans="1:5" x14ac:dyDescent="0.2">
      <c r="A1510" s="1" t="s">
        <v>863</v>
      </c>
      <c r="B1510" s="1" t="s">
        <v>3144</v>
      </c>
      <c r="C1510" s="1" t="str">
        <f>B1510&amp;" "&amp;F1510</f>
        <v xml:space="preserve">Jones </v>
      </c>
      <c r="D1510" s="1" t="str">
        <f>Table5[[#This Row],[Column5]]&amp;" "&amp;Table5[[#This Row],[Column7]]&amp;" "</f>
        <v xml:space="preserve">Mr. Logan </v>
      </c>
      <c r="E1510" t="s">
        <v>4403</v>
      </c>
    </row>
    <row r="1511" spans="1:5" x14ac:dyDescent="0.2">
      <c r="A1511" s="1" t="s">
        <v>862</v>
      </c>
      <c r="B1511" s="1" t="s">
        <v>2550</v>
      </c>
      <c r="C1511" s="1" t="str">
        <f>B1511&amp;" "&amp;F1511</f>
        <v xml:space="preserve">Tremblay </v>
      </c>
      <c r="D1511" s="1" t="str">
        <f>Table5[[#This Row],[Column5]]&amp;" "&amp;Table5[[#This Row],[Column7]]&amp;" "</f>
        <v xml:space="preserve">Mr. Sebastien </v>
      </c>
    </row>
    <row r="1512" spans="1:5" x14ac:dyDescent="0.2">
      <c r="A1512" s="1" t="s">
        <v>861</v>
      </c>
      <c r="B1512" s="1" t="s">
        <v>3726</v>
      </c>
      <c r="C1512" s="1" t="str">
        <f>B1512&amp;" "&amp;F1512</f>
        <v xml:space="preserve">Bellucci </v>
      </c>
      <c r="D1512" s="1" t="str">
        <f>Table5[[#This Row],[Column5]]&amp;" "&amp;Table5[[#This Row],[Column7]]&amp;" "</f>
        <v xml:space="preserve">Ms. Tiffany </v>
      </c>
      <c r="E1512" t="s">
        <v>4437</v>
      </c>
    </row>
    <row r="1513" spans="1:5" x14ac:dyDescent="0.2">
      <c r="A1513" s="1" t="s">
        <v>860</v>
      </c>
      <c r="B1513" s="1" t="s">
        <v>3727</v>
      </c>
      <c r="C1513" s="1" t="str">
        <f>B1513&amp;" "&amp;F1513</f>
        <v xml:space="preserve">Collins </v>
      </c>
      <c r="D1513" s="1" t="str">
        <f>Table5[[#This Row],[Column5]]&amp;" "&amp;Table5[[#This Row],[Column7]]&amp;" "</f>
        <v xml:space="preserve">Mr. Matthew </v>
      </c>
    </row>
    <row r="1514" spans="1:5" x14ac:dyDescent="0.2">
      <c r="A1514" s="1" t="s">
        <v>859</v>
      </c>
      <c r="B1514" s="1" t="s">
        <v>3728</v>
      </c>
      <c r="C1514" s="1" t="str">
        <f>B1514&amp;" "&amp;F1514</f>
        <v xml:space="preserve">Gillman </v>
      </c>
      <c r="D1514" s="1" t="str">
        <f>Table5[[#This Row],[Column5]]&amp;" "&amp;Table5[[#This Row],[Column7]]&amp;" "</f>
        <v xml:space="preserve">Mr. Luke </v>
      </c>
    </row>
    <row r="1515" spans="1:5" x14ac:dyDescent="0.2">
      <c r="A1515" s="1" t="s">
        <v>858</v>
      </c>
      <c r="B1515" s="1" t="s">
        <v>3729</v>
      </c>
      <c r="C1515" s="1" t="str">
        <f>B1515&amp;" "&amp;F1515</f>
        <v xml:space="preserve">West </v>
      </c>
      <c r="D1515" s="1" t="str">
        <f>Table5[[#This Row],[Column5]]&amp;" "&amp;Table5[[#This Row],[Column7]]&amp;" "</f>
        <v xml:space="preserve">Ms. Leigh </v>
      </c>
    </row>
    <row r="1516" spans="1:5" x14ac:dyDescent="0.2">
      <c r="A1516" s="1" t="s">
        <v>857</v>
      </c>
      <c r="B1516" s="1" t="s">
        <v>3730</v>
      </c>
      <c r="C1516" s="1" t="str">
        <f>B1516&amp;" "&amp;F1516</f>
        <v xml:space="preserve">Chida </v>
      </c>
      <c r="D1516" s="1" t="str">
        <f>Table5[[#This Row],[Column5]]&amp;" "&amp;Table5[[#This Row],[Column7]]&amp;" "</f>
        <v xml:space="preserve">Mr. Yosuke </v>
      </c>
    </row>
    <row r="1517" spans="1:5" x14ac:dyDescent="0.2">
      <c r="A1517" s="1" t="s">
        <v>856</v>
      </c>
      <c r="B1517" s="1" t="s">
        <v>3731</v>
      </c>
      <c r="C1517" s="1" t="str">
        <f>B1517&amp;" "&amp;F1517</f>
        <v xml:space="preserve">Reisenauer </v>
      </c>
      <c r="D1517" s="1" t="str">
        <f>Table5[[#This Row],[Column5]]&amp;" "&amp;Table5[[#This Row],[Column7]]&amp;" "</f>
        <v xml:space="preserve">Mr. Matthew </v>
      </c>
    </row>
    <row r="1518" spans="1:5" x14ac:dyDescent="0.2">
      <c r="A1518" s="1" t="s">
        <v>855</v>
      </c>
      <c r="B1518" s="1" t="s">
        <v>3732</v>
      </c>
      <c r="C1518" s="1" t="str">
        <f>B1518&amp;" "&amp;F1518</f>
        <v xml:space="preserve">Rosenberg-Wohl </v>
      </c>
      <c r="D1518" s="1" t="str">
        <f>Table5[[#This Row],[Column5]]&amp;" "&amp;Table5[[#This Row],[Column7]]&amp;" "</f>
        <v xml:space="preserve">Mr. Jacob </v>
      </c>
    </row>
    <row r="1519" spans="1:5" x14ac:dyDescent="0.2">
      <c r="A1519" s="1" t="s">
        <v>854</v>
      </c>
      <c r="B1519" s="1" t="s">
        <v>3733</v>
      </c>
      <c r="C1519" s="1" t="str">
        <f>B1519&amp;" "&amp;F1519</f>
        <v xml:space="preserve">Theriault </v>
      </c>
      <c r="D1519" s="1" t="str">
        <f>Table5[[#This Row],[Column5]]&amp;" "&amp;Table5[[#This Row],[Column7]]&amp;" "</f>
        <v xml:space="preserve">Ms. Jodi </v>
      </c>
    </row>
    <row r="1520" spans="1:5" x14ac:dyDescent="0.2">
      <c r="A1520" s="1" t="s">
        <v>853</v>
      </c>
      <c r="B1520" s="1" t="s">
        <v>3734</v>
      </c>
      <c r="C1520" s="1" t="str">
        <f>B1520&amp;" "&amp;F1520</f>
        <v xml:space="preserve">Manuel </v>
      </c>
      <c r="D1520" s="1" t="str">
        <f>Table5[[#This Row],[Column5]]&amp;" "&amp;Table5[[#This Row],[Column7]]&amp;" "</f>
        <v xml:space="preserve">Ms. Lauren </v>
      </c>
    </row>
    <row r="1521" spans="1:5" x14ac:dyDescent="0.2">
      <c r="A1521" s="1" t="s">
        <v>852</v>
      </c>
      <c r="B1521" s="1" t="s">
        <v>3735</v>
      </c>
      <c r="C1521" s="1" t="str">
        <f>B1521&amp;" "&amp;F1521</f>
        <v xml:space="preserve">Demko </v>
      </c>
      <c r="D1521" s="1" t="str">
        <f>Table5[[#This Row],[Column5]]&amp;" "&amp;Table5[[#This Row],[Column7]]&amp;" "</f>
        <v xml:space="preserve">Ms. Misti </v>
      </c>
      <c r="E1521" t="s">
        <v>4385</v>
      </c>
    </row>
    <row r="1522" spans="1:5" x14ac:dyDescent="0.2">
      <c r="A1522" s="1" t="s">
        <v>851</v>
      </c>
      <c r="B1522" s="1" t="s">
        <v>3736</v>
      </c>
      <c r="C1522" s="1" t="str">
        <f>B1522&amp;" "&amp;F1522</f>
        <v xml:space="preserve">Battaglia </v>
      </c>
      <c r="D1522" s="1" t="str">
        <f>Table5[[#This Row],[Column5]]&amp;" "&amp;Table5[[#This Row],[Column7]]&amp;" "</f>
        <v xml:space="preserve">Ms. Angela </v>
      </c>
      <c r="E1522" t="s">
        <v>4466</v>
      </c>
    </row>
    <row r="1523" spans="1:5" x14ac:dyDescent="0.2">
      <c r="A1523" s="1" t="s">
        <v>850</v>
      </c>
      <c r="B1523" s="1" t="s">
        <v>3737</v>
      </c>
      <c r="C1523" s="1" t="str">
        <f>B1523&amp;" "&amp;F1523</f>
        <v xml:space="preserve">Follo </v>
      </c>
      <c r="D1523" s="1" t="str">
        <f>Table5[[#This Row],[Column5]]&amp;" "&amp;Table5[[#This Row],[Column7]]&amp;" "</f>
        <v xml:space="preserve">Mr. Jonathan </v>
      </c>
      <c r="E1523" t="s">
        <v>4398</v>
      </c>
    </row>
    <row r="1524" spans="1:5" x14ac:dyDescent="0.2">
      <c r="A1524" s="1" t="s">
        <v>849</v>
      </c>
      <c r="B1524" s="1" t="s">
        <v>3738</v>
      </c>
      <c r="C1524" s="1" t="str">
        <f>B1524&amp;" "&amp;F1524</f>
        <v xml:space="preserve">Barana </v>
      </c>
      <c r="D1524" s="1" t="str">
        <f>Table5[[#This Row],[Column5]]&amp;" "&amp;Table5[[#This Row],[Column7]]&amp;" "</f>
        <v xml:space="preserve">Ms. Victoria </v>
      </c>
    </row>
    <row r="1525" spans="1:5" x14ac:dyDescent="0.2">
      <c r="A1525" s="1" t="s">
        <v>848</v>
      </c>
      <c r="B1525" s="1" t="s">
        <v>3739</v>
      </c>
      <c r="C1525" s="1" t="str">
        <f>B1525&amp;" "&amp;F1525</f>
        <v xml:space="preserve">Lysaght </v>
      </c>
      <c r="D1525" s="1" t="str">
        <f>Table5[[#This Row],[Column5]]&amp;" "&amp;Table5[[#This Row],[Column7]]&amp;" "</f>
        <v xml:space="preserve">Mr. Adrian </v>
      </c>
      <c r="E1525" t="s">
        <v>4364</v>
      </c>
    </row>
    <row r="1526" spans="1:5" x14ac:dyDescent="0.2">
      <c r="A1526" s="1" t="s">
        <v>847</v>
      </c>
      <c r="B1526" s="1" t="s">
        <v>3740</v>
      </c>
      <c r="C1526" s="1" t="str">
        <f>B1526&amp;" "&amp;F1526</f>
        <v xml:space="preserve">Chalmers </v>
      </c>
      <c r="D1526" s="1" t="str">
        <f>Table5[[#This Row],[Column5]]&amp;" "&amp;Table5[[#This Row],[Column7]]&amp;" "</f>
        <v xml:space="preserve">Mr. Andrew </v>
      </c>
    </row>
    <row r="1527" spans="1:5" x14ac:dyDescent="0.2">
      <c r="A1527" s="1" t="s">
        <v>846</v>
      </c>
      <c r="B1527" s="1" t="s">
        <v>3193</v>
      </c>
      <c r="C1527" s="1" t="str">
        <f>B1527&amp;" "&amp;F1527</f>
        <v xml:space="preserve">Phillippi </v>
      </c>
      <c r="D1527" s="1" t="str">
        <f>Table5[[#This Row],[Column5]]&amp;" "&amp;Table5[[#This Row],[Column7]]&amp;" "</f>
        <v xml:space="preserve">Mr. Jason </v>
      </c>
      <c r="E1527" t="s">
        <v>4378</v>
      </c>
    </row>
    <row r="1528" spans="1:5" x14ac:dyDescent="0.2">
      <c r="A1528" s="1" t="s">
        <v>845</v>
      </c>
      <c r="B1528" s="1" t="s">
        <v>3741</v>
      </c>
      <c r="C1528" s="1" t="str">
        <f>B1528&amp;" "&amp;F1528</f>
        <v xml:space="preserve">MacPherson </v>
      </c>
      <c r="D1528" s="1" t="str">
        <f>Table5[[#This Row],[Column5]]&amp;" "&amp;Table5[[#This Row],[Column7]]&amp;" "</f>
        <v xml:space="preserve">Ms. Rachel </v>
      </c>
    </row>
    <row r="1529" spans="1:5" x14ac:dyDescent="0.2">
      <c r="A1529" s="1" t="s">
        <v>844</v>
      </c>
      <c r="B1529" s="1" t="s">
        <v>3742</v>
      </c>
      <c r="C1529" s="1" t="str">
        <f>B1529&amp;" "&amp;F1529</f>
        <v xml:space="preserve">Delfidio </v>
      </c>
      <c r="D1529" s="1" t="str">
        <f>Table5[[#This Row],[Column5]]&amp;" "&amp;Table5[[#This Row],[Column7]]&amp;" "</f>
        <v xml:space="preserve">Ms. Susan </v>
      </c>
    </row>
    <row r="1530" spans="1:5" x14ac:dyDescent="0.2">
      <c r="A1530" s="1" t="s">
        <v>843</v>
      </c>
      <c r="B1530" s="1" t="s">
        <v>3743</v>
      </c>
      <c r="C1530" s="1" t="str">
        <f>B1530&amp;" "&amp;F1530</f>
        <v xml:space="preserve">Cummings </v>
      </c>
      <c r="D1530" s="1" t="str">
        <f>Table5[[#This Row],[Column5]]&amp;" "&amp;Table5[[#This Row],[Column7]]&amp;" "</f>
        <v xml:space="preserve">Mr. Cameron </v>
      </c>
      <c r="E1530" t="s">
        <v>4375</v>
      </c>
    </row>
    <row r="1531" spans="1:5" x14ac:dyDescent="0.2">
      <c r="A1531" s="1" t="s">
        <v>842</v>
      </c>
      <c r="B1531" s="1" t="s">
        <v>3744</v>
      </c>
      <c r="C1531" s="1" t="str">
        <f>B1531&amp;" "&amp;F1531</f>
        <v xml:space="preserve">Schroegel </v>
      </c>
      <c r="D1531" s="1" t="str">
        <f>Table5[[#This Row],[Column5]]&amp;" "&amp;Table5[[#This Row],[Column7]]&amp;" "</f>
        <v xml:space="preserve">Ms. Claudia </v>
      </c>
      <c r="E1531" t="s">
        <v>4378</v>
      </c>
    </row>
    <row r="1532" spans="1:5" x14ac:dyDescent="0.2">
      <c r="A1532" s="1" t="s">
        <v>841</v>
      </c>
      <c r="B1532" s="1" t="s">
        <v>2671</v>
      </c>
      <c r="C1532" s="1" t="str">
        <f>B1532&amp;" "&amp;F1532</f>
        <v xml:space="preserve">Williams </v>
      </c>
      <c r="D1532" s="1" t="str">
        <f>Table5[[#This Row],[Column5]]&amp;" "&amp;Table5[[#This Row],[Column7]]&amp;" "</f>
        <v xml:space="preserve">Ms. Kate </v>
      </c>
    </row>
    <row r="1533" spans="1:5" x14ac:dyDescent="0.2">
      <c r="A1533" s="1" t="s">
        <v>840</v>
      </c>
      <c r="B1533" s="1" t="s">
        <v>3745</v>
      </c>
      <c r="C1533" s="1" t="str">
        <f>B1533&amp;" "&amp;F1533</f>
        <v xml:space="preserve">Casey </v>
      </c>
      <c r="D1533" s="1" t="str">
        <f>Table5[[#This Row],[Column5]]&amp;" "&amp;Table5[[#This Row],[Column7]]&amp;" "</f>
        <v xml:space="preserve">Ms. Nicole </v>
      </c>
      <c r="E1533" t="s">
        <v>4375</v>
      </c>
    </row>
    <row r="1534" spans="1:5" x14ac:dyDescent="0.2">
      <c r="A1534" s="1" t="s">
        <v>839</v>
      </c>
      <c r="B1534" s="1" t="s">
        <v>3746</v>
      </c>
      <c r="C1534" s="1" t="str">
        <f>B1534&amp;" "&amp;F1534</f>
        <v xml:space="preserve">Randall </v>
      </c>
      <c r="D1534" s="1" t="str">
        <f>Table5[[#This Row],[Column5]]&amp;" "&amp;Table5[[#This Row],[Column7]]&amp;" "</f>
        <v xml:space="preserve">Mr. Jack </v>
      </c>
    </row>
    <row r="1535" spans="1:5" x14ac:dyDescent="0.2">
      <c r="A1535" s="1" t="s">
        <v>838</v>
      </c>
      <c r="B1535" s="1" t="s">
        <v>3747</v>
      </c>
      <c r="C1535" s="1" t="str">
        <f>B1535&amp;" "&amp;F1535</f>
        <v xml:space="preserve">Doyon </v>
      </c>
      <c r="D1535" s="1" t="str">
        <f>Table5[[#This Row],[Column5]]&amp;" "&amp;Table5[[#This Row],[Column7]]&amp;" "</f>
        <v xml:space="preserve">Mr. Gregory </v>
      </c>
    </row>
    <row r="1536" spans="1:5" x14ac:dyDescent="0.2">
      <c r="A1536" s="1" t="s">
        <v>837</v>
      </c>
      <c r="B1536" s="1" t="s">
        <v>3748</v>
      </c>
      <c r="C1536" s="1" t="str">
        <f>B1536&amp;" "&amp;F1536</f>
        <v xml:space="preserve">Sankey </v>
      </c>
      <c r="D1536" s="1" t="str">
        <f>Table5[[#This Row],[Column5]]&amp;" "&amp;Table5[[#This Row],[Column7]]&amp;" "</f>
        <v xml:space="preserve">Ms. Rebecca </v>
      </c>
    </row>
    <row r="1537" spans="1:5" x14ac:dyDescent="0.2">
      <c r="A1537" s="1" t="s">
        <v>836</v>
      </c>
      <c r="B1537" s="1" t="s">
        <v>3749</v>
      </c>
      <c r="C1537" s="1" t="str">
        <f>B1537&amp;" "&amp;F1537</f>
        <v xml:space="preserve">Stilgenbauer </v>
      </c>
      <c r="D1537" s="1" t="str">
        <f>Table5[[#This Row],[Column5]]&amp;" "&amp;Table5[[#This Row],[Column7]]&amp;" "</f>
        <v xml:space="preserve">Mr. Adam </v>
      </c>
    </row>
    <row r="1538" spans="1:5" x14ac:dyDescent="0.2">
      <c r="A1538" s="1" t="s">
        <v>835</v>
      </c>
      <c r="B1538" s="1" t="s">
        <v>3750</v>
      </c>
      <c r="C1538" s="1" t="str">
        <f>B1538&amp;" "&amp;F1538</f>
        <v xml:space="preserve">Jaskiewicz </v>
      </c>
      <c r="D1538" s="1" t="str">
        <f>Table5[[#This Row],[Column5]]&amp;" "&amp;Table5[[#This Row],[Column7]]&amp;" "</f>
        <v xml:space="preserve">Mr. Ryan </v>
      </c>
    </row>
    <row r="1539" spans="1:5" x14ac:dyDescent="0.2">
      <c r="A1539" s="1" t="s">
        <v>834</v>
      </c>
      <c r="B1539" s="1" t="s">
        <v>3751</v>
      </c>
      <c r="C1539" s="1" t="str">
        <f>B1539&amp;" "&amp;F1539</f>
        <v xml:space="preserve">Deppen </v>
      </c>
      <c r="D1539" s="1" t="str">
        <f>Table5[[#This Row],[Column5]]&amp;" "&amp;Table5[[#This Row],[Column7]]&amp;" "</f>
        <v xml:space="preserve">Ms. Jackie </v>
      </c>
      <c r="E1539" t="s">
        <v>4491</v>
      </c>
    </row>
    <row r="1540" spans="1:5" x14ac:dyDescent="0.2">
      <c r="A1540" s="1" t="s">
        <v>833</v>
      </c>
      <c r="B1540" s="1" t="s">
        <v>3752</v>
      </c>
      <c r="C1540" s="1" t="str">
        <f>B1540&amp;" "&amp;F1540</f>
        <v xml:space="preserve">Hine </v>
      </c>
      <c r="D1540" s="1" t="str">
        <f>Table5[[#This Row],[Column5]]&amp;" "&amp;Table5[[#This Row],[Column7]]&amp;" "</f>
        <v xml:space="preserve">Mr. Chris </v>
      </c>
    </row>
    <row r="1541" spans="1:5" x14ac:dyDescent="0.2">
      <c r="A1541" s="1" t="s">
        <v>832</v>
      </c>
      <c r="B1541" s="1" t="s">
        <v>3753</v>
      </c>
      <c r="C1541" s="1" t="str">
        <f>B1541&amp;" "&amp;F1541</f>
        <v xml:space="preserve">Mathews </v>
      </c>
      <c r="D1541" s="1" t="str">
        <f>Table5[[#This Row],[Column5]]&amp;" "&amp;Table5[[#This Row],[Column7]]&amp;" "</f>
        <v xml:space="preserve">Mr. Tyler </v>
      </c>
      <c r="E1541" t="s">
        <v>4385</v>
      </c>
    </row>
    <row r="1542" spans="1:5" x14ac:dyDescent="0.2">
      <c r="A1542" s="1" t="s">
        <v>831</v>
      </c>
      <c r="B1542" s="1" t="s">
        <v>3754</v>
      </c>
      <c r="C1542" s="1" t="str">
        <f>B1542&amp;" "&amp;F1542</f>
        <v xml:space="preserve">Yabu </v>
      </c>
      <c r="D1542" s="1" t="str">
        <f>Table5[[#This Row],[Column5]]&amp;" "&amp;Table5[[#This Row],[Column7]]&amp;" "</f>
        <v xml:space="preserve">Ms. Yoshie </v>
      </c>
    </row>
    <row r="1543" spans="1:5" x14ac:dyDescent="0.2">
      <c r="A1543" s="1" t="s">
        <v>830</v>
      </c>
      <c r="B1543" s="1" t="s">
        <v>3755</v>
      </c>
      <c r="C1543" s="1" t="str">
        <f>B1543&amp;" "&amp;F1543</f>
        <v xml:space="preserve">Strang </v>
      </c>
      <c r="D1543" s="1" t="str">
        <f>Table5[[#This Row],[Column5]]&amp;" "&amp;Table5[[#This Row],[Column7]]&amp;" "</f>
        <v xml:space="preserve">Ms. Lauren </v>
      </c>
      <c r="E1543" t="s">
        <v>4437</v>
      </c>
    </row>
    <row r="1544" spans="1:5" x14ac:dyDescent="0.2">
      <c r="A1544" s="1" t="s">
        <v>829</v>
      </c>
      <c r="B1544" s="1" t="s">
        <v>3756</v>
      </c>
      <c r="C1544" s="1" t="str">
        <f>B1544&amp;" "&amp;F1544</f>
        <v xml:space="preserve">Frank </v>
      </c>
      <c r="D1544" s="1" t="str">
        <f>Table5[[#This Row],[Column5]]&amp;" "&amp;Table5[[#This Row],[Column7]]&amp;" "</f>
        <v xml:space="preserve">Mr. Mason </v>
      </c>
      <c r="E1544" t="s">
        <v>4398</v>
      </c>
    </row>
    <row r="1545" spans="1:5" x14ac:dyDescent="0.2">
      <c r="A1545" s="1" t="s">
        <v>828</v>
      </c>
      <c r="B1545" s="1" t="s">
        <v>3757</v>
      </c>
      <c r="C1545" s="1" t="str">
        <f>B1545&amp;" "&amp;F1545</f>
        <v xml:space="preserve">Shanley </v>
      </c>
      <c r="D1545" s="1" t="str">
        <f>Table5[[#This Row],[Column5]]&amp;" "&amp;Table5[[#This Row],[Column7]]&amp;" "</f>
        <v xml:space="preserve">Mr. Ryan </v>
      </c>
    </row>
    <row r="1546" spans="1:5" x14ac:dyDescent="0.2">
      <c r="A1546" s="1" t="s">
        <v>827</v>
      </c>
      <c r="B1546" s="1" t="s">
        <v>5105</v>
      </c>
      <c r="C1546" s="1" t="str">
        <f>B1546&amp;" "&amp;F1546</f>
        <v xml:space="preserve">Mancebo </v>
      </c>
      <c r="D1546" s="1" t="str">
        <f>Table5[[#This Row],[Column5]]&amp;" "&amp;Table5[[#This Row],[Column7]]&amp;" "</f>
        <v xml:space="preserve">  </v>
      </c>
      <c r="E1546" t="s">
        <v>5072</v>
      </c>
    </row>
    <row r="1547" spans="1:5" x14ac:dyDescent="0.2">
      <c r="A1547" s="1" t="s">
        <v>826</v>
      </c>
      <c r="B1547" s="1" t="s">
        <v>3758</v>
      </c>
      <c r="C1547" s="1" t="str">
        <f>B1547&amp;" "&amp;F1547</f>
        <v xml:space="preserve">Keehan </v>
      </c>
      <c r="D1547" s="1" t="str">
        <f>Table5[[#This Row],[Column5]]&amp;" "&amp;Table5[[#This Row],[Column7]]&amp;" "</f>
        <v xml:space="preserve">Mr. Jake </v>
      </c>
    </row>
    <row r="1548" spans="1:5" x14ac:dyDescent="0.2">
      <c r="A1548" s="1" t="s">
        <v>825</v>
      </c>
      <c r="B1548" s="1" t="s">
        <v>3759</v>
      </c>
      <c r="C1548" s="1" t="str">
        <f>B1548&amp;" "&amp;F1548</f>
        <v xml:space="preserve">Mahaney </v>
      </c>
      <c r="D1548" s="1" t="str">
        <f>Table5[[#This Row],[Column5]]&amp;" "&amp;Table5[[#This Row],[Column7]]&amp;" "</f>
        <v xml:space="preserve">Ms. Sarah </v>
      </c>
      <c r="E1548" t="s">
        <v>4418</v>
      </c>
    </row>
    <row r="1549" spans="1:5" x14ac:dyDescent="0.2">
      <c r="A1549" s="1" t="s">
        <v>824</v>
      </c>
      <c r="B1549" s="1" t="s">
        <v>3760</v>
      </c>
      <c r="C1549" s="1" t="str">
        <f>B1549&amp;" "&amp;F1549</f>
        <v xml:space="preserve">Nolan </v>
      </c>
      <c r="D1549" s="1" t="str">
        <f>Table5[[#This Row],[Column5]]&amp;" "&amp;Table5[[#This Row],[Column7]]&amp;" "</f>
        <v xml:space="preserve">Ms. Alison </v>
      </c>
      <c r="E1549" t="s">
        <v>4401</v>
      </c>
    </row>
    <row r="1550" spans="1:5" x14ac:dyDescent="0.2">
      <c r="A1550" s="1" t="s">
        <v>823</v>
      </c>
      <c r="B1550" s="1" t="s">
        <v>3761</v>
      </c>
      <c r="C1550" s="1" t="str">
        <f>B1550&amp;" "&amp;F1550</f>
        <v xml:space="preserve">Sobrino </v>
      </c>
      <c r="D1550" s="1" t="str">
        <f>Table5[[#This Row],[Column5]]&amp;" "&amp;Table5[[#This Row],[Column7]]&amp;" "</f>
        <v xml:space="preserve">Ms. Karen </v>
      </c>
      <c r="E1550" t="s">
        <v>4378</v>
      </c>
    </row>
    <row r="1551" spans="1:5" x14ac:dyDescent="0.2">
      <c r="A1551" s="1" t="s">
        <v>822</v>
      </c>
      <c r="B1551" s="1" t="s">
        <v>3762</v>
      </c>
      <c r="C1551" s="1" t="str">
        <f>B1551&amp;" "&amp;F1551</f>
        <v xml:space="preserve">Gennaro </v>
      </c>
      <c r="D1551" s="1" t="str">
        <f>Table5[[#This Row],[Column5]]&amp;" "&amp;Table5[[#This Row],[Column7]]&amp;" "</f>
        <v xml:space="preserve">Mr. Thomas </v>
      </c>
      <c r="E1551" t="s">
        <v>4364</v>
      </c>
    </row>
    <row r="1552" spans="1:5" x14ac:dyDescent="0.2">
      <c r="A1552" s="1" t="s">
        <v>821</v>
      </c>
      <c r="B1552" s="1" t="s">
        <v>3763</v>
      </c>
      <c r="C1552" s="1" t="str">
        <f>B1552&amp;" "&amp;F1552</f>
        <v xml:space="preserve">Mayer </v>
      </c>
      <c r="D1552" s="1" t="str">
        <f>Table5[[#This Row],[Column5]]&amp;" "&amp;Table5[[#This Row],[Column7]]&amp;" "</f>
        <v xml:space="preserve">Ms. Stephanie </v>
      </c>
      <c r="E1552" t="s">
        <v>4393</v>
      </c>
    </row>
    <row r="1553" spans="1:5" x14ac:dyDescent="0.2">
      <c r="A1553" s="1" t="s">
        <v>820</v>
      </c>
      <c r="B1553" s="1" t="s">
        <v>3764</v>
      </c>
      <c r="C1553" s="1" t="str">
        <f>B1553&amp;" "&amp;F1553</f>
        <v xml:space="preserve">Becker </v>
      </c>
      <c r="D1553" s="1" t="str">
        <f>Table5[[#This Row],[Column5]]&amp;" "&amp;Table5[[#This Row],[Column7]]&amp;" "</f>
        <v xml:space="preserve">Mr. Ezra </v>
      </c>
    </row>
    <row r="1554" spans="1:5" x14ac:dyDescent="0.2">
      <c r="A1554" s="1" t="s">
        <v>819</v>
      </c>
      <c r="B1554" s="1" t="s">
        <v>3519</v>
      </c>
      <c r="C1554" s="1" t="str">
        <f>B1554&amp;" "&amp;F1554</f>
        <v xml:space="preserve">Moore </v>
      </c>
      <c r="D1554" s="1" t="str">
        <f>Table5[[#This Row],[Column5]]&amp;" "&amp;Table5[[#This Row],[Column7]]&amp;" "</f>
        <v xml:space="preserve">Mr. Jim </v>
      </c>
    </row>
    <row r="1555" spans="1:5" x14ac:dyDescent="0.2">
      <c r="A1555" s="1" t="s">
        <v>818</v>
      </c>
      <c r="B1555" s="1" t="s">
        <v>3765</v>
      </c>
      <c r="C1555" s="1" t="str">
        <f>B1555&amp;" "&amp;F1555</f>
        <v xml:space="preserve">Platt </v>
      </c>
      <c r="D1555" s="1" t="str">
        <f>Table5[[#This Row],[Column5]]&amp;" "&amp;Table5[[#This Row],[Column7]]&amp;" "</f>
        <v xml:space="preserve">Mr. Ari </v>
      </c>
      <c r="E1555" t="s">
        <v>4401</v>
      </c>
    </row>
    <row r="1556" spans="1:5" x14ac:dyDescent="0.2">
      <c r="A1556" s="1" t="s">
        <v>817</v>
      </c>
      <c r="B1556" s="1" t="s">
        <v>3766</v>
      </c>
      <c r="C1556" s="1" t="str">
        <f>B1556&amp;" "&amp;F1556</f>
        <v xml:space="preserve">Brodeur </v>
      </c>
      <c r="D1556" s="1" t="str">
        <f>Table5[[#This Row],[Column5]]&amp;" "&amp;Table5[[#This Row],[Column7]]&amp;" "</f>
        <v xml:space="preserve">Ms. Fanny </v>
      </c>
    </row>
    <row r="1557" spans="1:5" x14ac:dyDescent="0.2">
      <c r="A1557" s="1" t="s">
        <v>816</v>
      </c>
      <c r="B1557" s="1" t="s">
        <v>3003</v>
      </c>
      <c r="C1557" s="1" t="str">
        <f>B1557&amp;" "&amp;F1557</f>
        <v xml:space="preserve">Knight </v>
      </c>
      <c r="D1557" s="1" t="str">
        <f>Table5[[#This Row],[Column5]]&amp;" "&amp;Table5[[#This Row],[Column7]]&amp;" "</f>
        <v xml:space="preserve">  </v>
      </c>
      <c r="E1557" t="s">
        <v>4534</v>
      </c>
    </row>
    <row r="1558" spans="1:5" x14ac:dyDescent="0.2">
      <c r="A1558" s="1" t="s">
        <v>815</v>
      </c>
      <c r="B1558" s="1" t="s">
        <v>3375</v>
      </c>
      <c r="C1558" s="1" t="str">
        <f>B1558&amp;" "&amp;F1558</f>
        <v xml:space="preserve">Richter </v>
      </c>
      <c r="D1558" s="1" t="str">
        <f>Table5[[#This Row],[Column5]]&amp;" "&amp;Table5[[#This Row],[Column7]]&amp;" "</f>
        <v xml:space="preserve">Mr. Peter </v>
      </c>
      <c r="E1558" t="s">
        <v>4393</v>
      </c>
    </row>
    <row r="1559" spans="1:5" x14ac:dyDescent="0.2">
      <c r="A1559" s="1" t="s">
        <v>814</v>
      </c>
      <c r="B1559" s="1" t="s">
        <v>3767</v>
      </c>
      <c r="C1559" s="1" t="str">
        <f>B1559&amp;" "&amp;F1559</f>
        <v xml:space="preserve">Jubinski </v>
      </c>
      <c r="D1559" s="1" t="str">
        <f>Table5[[#This Row],[Column5]]&amp;" "&amp;Table5[[#This Row],[Column7]]&amp;" "</f>
        <v xml:space="preserve">Ms. Catherine </v>
      </c>
      <c r="E1559" t="s">
        <v>4437</v>
      </c>
    </row>
    <row r="1560" spans="1:5" x14ac:dyDescent="0.2">
      <c r="A1560" s="1" t="s">
        <v>813</v>
      </c>
      <c r="B1560" s="1" t="s">
        <v>3768</v>
      </c>
      <c r="C1560" s="1" t="str">
        <f>B1560&amp;" "&amp;F1560</f>
        <v xml:space="preserve">Wall </v>
      </c>
      <c r="D1560" s="1" t="str">
        <f>Table5[[#This Row],[Column5]]&amp;" "&amp;Table5[[#This Row],[Column7]]&amp;" "</f>
        <v xml:space="preserve">Ms. Kelly </v>
      </c>
      <c r="E1560" t="s">
        <v>4437</v>
      </c>
    </row>
    <row r="1561" spans="1:5" x14ac:dyDescent="0.2">
      <c r="A1561" s="1" t="s">
        <v>812</v>
      </c>
      <c r="B1561" s="1" t="s">
        <v>3769</v>
      </c>
      <c r="C1561" s="1" t="str">
        <f>B1561&amp;" "&amp;F1561</f>
        <v xml:space="preserve">McKay </v>
      </c>
      <c r="D1561" s="1" t="str">
        <f>Table5[[#This Row],[Column5]]&amp;" "&amp;Table5[[#This Row],[Column7]]&amp;" "</f>
        <v xml:space="preserve">Ms. Janel </v>
      </c>
      <c r="E1561" t="s">
        <v>4366</v>
      </c>
    </row>
    <row r="1562" spans="1:5" x14ac:dyDescent="0.2">
      <c r="A1562" s="1" t="s">
        <v>811</v>
      </c>
      <c r="B1562" s="1" t="s">
        <v>3770</v>
      </c>
      <c r="C1562" s="1" t="str">
        <f>B1562&amp;" "&amp;F1562</f>
        <v xml:space="preserve">Oh </v>
      </c>
      <c r="D1562" s="1" t="str">
        <f>Table5[[#This Row],[Column5]]&amp;" "&amp;Table5[[#This Row],[Column7]]&amp;" "</f>
        <v xml:space="preserve">Ms. Yann </v>
      </c>
      <c r="E1562" t="s">
        <v>5113</v>
      </c>
    </row>
    <row r="1563" spans="1:5" x14ac:dyDescent="0.2">
      <c r="A1563" s="1" t="s">
        <v>810</v>
      </c>
      <c r="B1563" s="1" t="s">
        <v>3771</v>
      </c>
      <c r="C1563" s="1" t="str">
        <f>B1563&amp;" "&amp;F1563</f>
        <v xml:space="preserve">Kessell </v>
      </c>
      <c r="D1563" s="1" t="str">
        <f>Table5[[#This Row],[Column5]]&amp;" "&amp;Table5[[#This Row],[Column7]]&amp;" "</f>
        <v xml:space="preserve">Mr. Zachary </v>
      </c>
      <c r="E1563" t="s">
        <v>4364</v>
      </c>
    </row>
    <row r="1564" spans="1:5" x14ac:dyDescent="0.2">
      <c r="A1564" s="1" t="s">
        <v>809</v>
      </c>
      <c r="B1564" s="1" t="s">
        <v>5114</v>
      </c>
      <c r="C1564" s="1" t="str">
        <f>B1564&amp;" "&amp;F1564</f>
        <v xml:space="preserve">Hidalgo </v>
      </c>
      <c r="D1564" s="1" t="str">
        <f>Table5[[#This Row],[Column5]]&amp;" "&amp;Table5[[#This Row],[Column7]]&amp;" "</f>
        <v xml:space="preserve">  </v>
      </c>
      <c r="E1564" t="s">
        <v>4540</v>
      </c>
    </row>
    <row r="1565" spans="1:5" x14ac:dyDescent="0.2">
      <c r="A1565" s="1" t="s">
        <v>808</v>
      </c>
      <c r="B1565" s="1" t="s">
        <v>3772</v>
      </c>
      <c r="C1565" s="1" t="str">
        <f>B1565&amp;" "&amp;F1565</f>
        <v xml:space="preserve">Caprario </v>
      </c>
      <c r="D1565" s="1" t="str">
        <f>Table5[[#This Row],[Column5]]&amp;" "&amp;Table5[[#This Row],[Column7]]&amp;" "</f>
        <v xml:space="preserve">Mr. Nicholas </v>
      </c>
      <c r="E1565" t="s">
        <v>4364</v>
      </c>
    </row>
    <row r="1566" spans="1:5" x14ac:dyDescent="0.2">
      <c r="A1566" s="1" t="s">
        <v>807</v>
      </c>
      <c r="B1566" s="1" t="s">
        <v>2847</v>
      </c>
      <c r="C1566" s="1" t="str">
        <f>B1566&amp;" "&amp;F1566</f>
        <v xml:space="preserve">Ryan </v>
      </c>
      <c r="D1566" s="1" t="str">
        <f>Table5[[#This Row],[Column5]]&amp;" "&amp;Table5[[#This Row],[Column7]]&amp;" "</f>
        <v xml:space="preserve">Mr. Paul </v>
      </c>
    </row>
    <row r="1567" spans="1:5" x14ac:dyDescent="0.2">
      <c r="A1567" s="1" t="s">
        <v>806</v>
      </c>
      <c r="B1567" s="1" t="s">
        <v>3200</v>
      </c>
      <c r="C1567" s="1" t="str">
        <f>B1567&amp;" "&amp;F1567</f>
        <v xml:space="preserve">Hoffman </v>
      </c>
      <c r="D1567" s="1" t="str">
        <f>Table5[[#This Row],[Column5]]&amp;" "&amp;Table5[[#This Row],[Column7]]&amp;" "</f>
        <v xml:space="preserve">Mr. Michael </v>
      </c>
      <c r="E1567" t="s">
        <v>4357</v>
      </c>
    </row>
    <row r="1568" spans="1:5" x14ac:dyDescent="0.2">
      <c r="A1568" s="1" t="s">
        <v>805</v>
      </c>
      <c r="B1568" s="1" t="s">
        <v>3773</v>
      </c>
      <c r="C1568" s="1" t="str">
        <f>B1568&amp;" "&amp;F1568</f>
        <v xml:space="preserve">Wong </v>
      </c>
      <c r="D1568" s="1" t="str">
        <f>Table5[[#This Row],[Column5]]&amp;" "&amp;Table5[[#This Row],[Column7]]&amp;" "</f>
        <v xml:space="preserve">Ms. Marina </v>
      </c>
    </row>
    <row r="1569" spans="1:5" x14ac:dyDescent="0.2">
      <c r="A1569" s="1" t="s">
        <v>804</v>
      </c>
      <c r="B1569" s="1" t="s">
        <v>3774</v>
      </c>
      <c r="C1569" s="1" t="str">
        <f>B1569&amp;" "&amp;F1569</f>
        <v xml:space="preserve">Lea </v>
      </c>
      <c r="D1569" s="1" t="str">
        <f>Table5[[#This Row],[Column5]]&amp;" "&amp;Table5[[#This Row],[Column7]]&amp;" "</f>
        <v xml:space="preserve">Ms. Caroline </v>
      </c>
    </row>
    <row r="1570" spans="1:5" x14ac:dyDescent="0.2">
      <c r="A1570" s="1" t="s">
        <v>803</v>
      </c>
      <c r="B1570" s="1" t="s">
        <v>2889</v>
      </c>
      <c r="C1570" s="1" t="str">
        <f>B1570&amp;" "&amp;F1570</f>
        <v xml:space="preserve">Patterson </v>
      </c>
      <c r="D1570" s="1" t="str">
        <f>Table5[[#This Row],[Column5]]&amp;" "&amp;Table5[[#This Row],[Column7]]&amp;" "</f>
        <v xml:space="preserve">Mr. Ross </v>
      </c>
      <c r="E1570" t="s">
        <v>4474</v>
      </c>
    </row>
    <row r="1571" spans="1:5" x14ac:dyDescent="0.2">
      <c r="A1571" s="1" t="s">
        <v>802</v>
      </c>
      <c r="B1571" s="1" t="s">
        <v>3775</v>
      </c>
      <c r="C1571" s="1" t="str">
        <f>B1571&amp;" "&amp;F1571</f>
        <v xml:space="preserve">Quigley </v>
      </c>
      <c r="D1571" s="1" t="str">
        <f>Table5[[#This Row],[Column5]]&amp;" "&amp;Table5[[#This Row],[Column7]]&amp;" "</f>
        <v xml:space="preserve">Ms. Aoife </v>
      </c>
    </row>
    <row r="1572" spans="1:5" x14ac:dyDescent="0.2">
      <c r="A1572" s="1" t="s">
        <v>801</v>
      </c>
      <c r="B1572" s="1" t="s">
        <v>3776</v>
      </c>
      <c r="C1572" s="1" t="str">
        <f>B1572&amp;" "&amp;F1572</f>
        <v xml:space="preserve">Korir </v>
      </c>
      <c r="D1572" s="1" t="str">
        <f>Table5[[#This Row],[Column5]]&amp;" "&amp;Table5[[#This Row],[Column7]]&amp;" "</f>
        <v xml:space="preserve">Mr. Wesley </v>
      </c>
    </row>
    <row r="1573" spans="1:5" x14ac:dyDescent="0.2">
      <c r="A1573" s="1" t="s">
        <v>800</v>
      </c>
      <c r="B1573" s="1" t="s">
        <v>3777</v>
      </c>
      <c r="C1573" s="1" t="str">
        <f>B1573&amp;" "&amp;F1573</f>
        <v xml:space="preserve">Downs </v>
      </c>
      <c r="D1573" s="1" t="str">
        <f>Table5[[#This Row],[Column5]]&amp;" "&amp;Table5[[#This Row],[Column7]]&amp;" "</f>
        <v xml:space="preserve">Ms. Rebecca </v>
      </c>
      <c r="E1573" t="s">
        <v>4466</v>
      </c>
    </row>
    <row r="1574" spans="1:5" x14ac:dyDescent="0.2">
      <c r="A1574" s="1" t="s">
        <v>799</v>
      </c>
      <c r="B1574" s="1" t="s">
        <v>2838</v>
      </c>
      <c r="C1574" s="1" t="str">
        <f>B1574&amp;" "&amp;F1574</f>
        <v xml:space="preserve">Young </v>
      </c>
      <c r="D1574" s="1" t="str">
        <f>Table5[[#This Row],[Column5]]&amp;" "&amp;Table5[[#This Row],[Column7]]&amp;" "</f>
        <v xml:space="preserve">Mr. Barry </v>
      </c>
      <c r="E1574" t="s">
        <v>4464</v>
      </c>
    </row>
    <row r="1575" spans="1:5" x14ac:dyDescent="0.2">
      <c r="A1575" s="1" t="s">
        <v>798</v>
      </c>
      <c r="B1575" s="1" t="s">
        <v>3778</v>
      </c>
      <c r="C1575" s="1" t="str">
        <f>B1575&amp;" "&amp;F1575</f>
        <v xml:space="preserve">Zywek </v>
      </c>
      <c r="D1575" s="1" t="str">
        <f>Table5[[#This Row],[Column5]]&amp;" "&amp;Table5[[#This Row],[Column7]]&amp;" "</f>
        <v xml:space="preserve">Mr. Maciej </v>
      </c>
    </row>
    <row r="1576" spans="1:5" x14ac:dyDescent="0.2">
      <c r="A1576" s="1" t="s">
        <v>797</v>
      </c>
      <c r="B1576" s="1" t="s">
        <v>3779</v>
      </c>
      <c r="C1576" s="1" t="str">
        <f>B1576&amp;" "&amp;F1576</f>
        <v xml:space="preserve">Faulkner </v>
      </c>
      <c r="D1576" s="1" t="str">
        <f>Table5[[#This Row],[Column5]]&amp;" "&amp;Table5[[#This Row],[Column7]]&amp;" "</f>
        <v xml:space="preserve">Mr. Jerry </v>
      </c>
      <c r="E1576" t="s">
        <v>4398</v>
      </c>
    </row>
    <row r="1577" spans="1:5" x14ac:dyDescent="0.2">
      <c r="A1577" s="1" t="s">
        <v>796</v>
      </c>
      <c r="B1577" s="1" t="s">
        <v>3780</v>
      </c>
      <c r="C1577" s="1" t="str">
        <f>B1577&amp;" "&amp;F1577</f>
        <v xml:space="preserve">Erspamer </v>
      </c>
      <c r="D1577" s="1" t="str">
        <f>Table5[[#This Row],[Column5]]&amp;" "&amp;Table5[[#This Row],[Column7]]&amp;" "</f>
        <v xml:space="preserve">Mr. Eric </v>
      </c>
      <c r="E1577" t="s">
        <v>4378</v>
      </c>
    </row>
    <row r="1578" spans="1:5" x14ac:dyDescent="0.2">
      <c r="A1578" s="1" t="s">
        <v>795</v>
      </c>
      <c r="B1578" s="1" t="s">
        <v>2904</v>
      </c>
      <c r="C1578" s="1" t="str">
        <f>B1578&amp;" "&amp;F1578</f>
        <v xml:space="preserve">Campbell </v>
      </c>
      <c r="D1578" s="1" t="str">
        <f>Table5[[#This Row],[Column5]]&amp;" "&amp;Table5[[#This Row],[Column7]]&amp;" "</f>
        <v xml:space="preserve">Ms. Cathi </v>
      </c>
    </row>
    <row r="1579" spans="1:5" x14ac:dyDescent="0.2">
      <c r="A1579" s="1" t="s">
        <v>794</v>
      </c>
      <c r="B1579" s="1" t="s">
        <v>3781</v>
      </c>
      <c r="C1579" s="1" t="str">
        <f>B1579&amp;" "&amp;F1579</f>
        <v xml:space="preserve">Addison </v>
      </c>
      <c r="D1579" s="1" t="str">
        <f>Table5[[#This Row],[Column5]]&amp;" "&amp;Table5[[#This Row],[Column7]]&amp;" "</f>
        <v xml:space="preserve">Mr. Alex </v>
      </c>
      <c r="E1579" t="s">
        <v>4403</v>
      </c>
    </row>
    <row r="1580" spans="1:5" x14ac:dyDescent="0.2">
      <c r="A1580" s="1" t="s">
        <v>793</v>
      </c>
      <c r="B1580" s="1" t="s">
        <v>3782</v>
      </c>
      <c r="C1580" s="1" t="str">
        <f>B1580&amp;" "&amp;F1580</f>
        <v xml:space="preserve">Wu </v>
      </c>
      <c r="D1580" s="1" t="str">
        <f>Table5[[#This Row],[Column5]]&amp;" "&amp;Table5[[#This Row],[Column7]]&amp;" "</f>
        <v xml:space="preserve">Mr. Liang </v>
      </c>
    </row>
    <row r="1581" spans="1:5" x14ac:dyDescent="0.2">
      <c r="A1581" s="1" t="s">
        <v>792</v>
      </c>
      <c r="B1581" s="1" t="s">
        <v>2997</v>
      </c>
      <c r="C1581" s="1" t="str">
        <f>B1581&amp;" "&amp;F1581</f>
        <v xml:space="preserve">Millett </v>
      </c>
      <c r="D1581" s="1" t="str">
        <f>Table5[[#This Row],[Column5]]&amp;" "&amp;Table5[[#This Row],[Column7]]&amp;" "</f>
        <v xml:space="preserve">Ms. Lexy </v>
      </c>
    </row>
    <row r="1582" spans="1:5" x14ac:dyDescent="0.2">
      <c r="A1582" s="1" t="s">
        <v>791</v>
      </c>
      <c r="B1582" s="1" t="s">
        <v>3783</v>
      </c>
      <c r="C1582" s="1" t="str">
        <f>B1582&amp;" "&amp;F1582</f>
        <v xml:space="preserve">Bosl </v>
      </c>
      <c r="D1582" s="1" t="str">
        <f>Table5[[#This Row],[Column5]]&amp;" "&amp;Table5[[#This Row],[Column7]]&amp;" "</f>
        <v xml:space="preserve">Mr. Michael </v>
      </c>
    </row>
    <row r="1583" spans="1:5" x14ac:dyDescent="0.2">
      <c r="A1583" s="1" t="s">
        <v>790</v>
      </c>
      <c r="B1583" s="1" t="s">
        <v>3784</v>
      </c>
      <c r="C1583" s="1" t="str">
        <f>B1583&amp;" "&amp;F1583</f>
        <v xml:space="preserve">Goldberg </v>
      </c>
      <c r="D1583" s="1" t="str">
        <f>Table5[[#This Row],[Column5]]&amp;" "&amp;Table5[[#This Row],[Column7]]&amp;" "</f>
        <v xml:space="preserve">Mr. Samuel </v>
      </c>
      <c r="E1583" t="s">
        <v>4412</v>
      </c>
    </row>
    <row r="1584" spans="1:5" x14ac:dyDescent="0.2">
      <c r="A1584" s="1" t="s">
        <v>789</v>
      </c>
      <c r="B1584" s="1" t="s">
        <v>2709</v>
      </c>
      <c r="C1584" s="1" t="str">
        <f>B1584&amp;" "&amp;F1584</f>
        <v xml:space="preserve">Kelley </v>
      </c>
      <c r="D1584" s="1" t="str">
        <f>Table5[[#This Row],[Column5]]&amp;" "&amp;Table5[[#This Row],[Column7]]&amp;" "</f>
        <v xml:space="preserve">Mr. Spencer </v>
      </c>
      <c r="E1584" t="s">
        <v>4378</v>
      </c>
    </row>
    <row r="1585" spans="1:5" x14ac:dyDescent="0.2">
      <c r="A1585" s="1" t="s">
        <v>788</v>
      </c>
      <c r="B1585" s="1" t="s">
        <v>3785</v>
      </c>
      <c r="C1585" s="1" t="str">
        <f>B1585&amp;" "&amp;F1585</f>
        <v xml:space="preserve">Johnston </v>
      </c>
      <c r="D1585" s="1" t="str">
        <f>Table5[[#This Row],[Column5]]&amp;" "&amp;Table5[[#This Row],[Column7]]&amp;" "</f>
        <v xml:space="preserve">Mrs. Rochelle </v>
      </c>
    </row>
    <row r="1586" spans="1:5" x14ac:dyDescent="0.2">
      <c r="A1586" s="1" t="s">
        <v>787</v>
      </c>
      <c r="B1586" s="1" t="s">
        <v>3786</v>
      </c>
      <c r="C1586" s="1" t="str">
        <f>B1586&amp;" "&amp;F1586</f>
        <v xml:space="preserve">Keating </v>
      </c>
      <c r="D1586" s="1" t="str">
        <f>Table5[[#This Row],[Column5]]&amp;" "&amp;Table5[[#This Row],[Column7]]&amp;" "</f>
        <v xml:space="preserve">Ms. Paula </v>
      </c>
    </row>
    <row r="1587" spans="1:5" x14ac:dyDescent="0.2">
      <c r="A1587" s="1" t="s">
        <v>786</v>
      </c>
      <c r="B1587" s="1" t="s">
        <v>3787</v>
      </c>
      <c r="C1587" s="1" t="str">
        <f>B1587&amp;" "&amp;F1587</f>
        <v xml:space="preserve">Duhon </v>
      </c>
      <c r="D1587" s="1" t="str">
        <f>Table5[[#This Row],[Column5]]&amp;" "&amp;Table5[[#This Row],[Column7]]&amp;" "</f>
        <v xml:space="preserve">Mrs. Madeline </v>
      </c>
      <c r="E1587" t="s">
        <v>4542</v>
      </c>
    </row>
    <row r="1588" spans="1:5" x14ac:dyDescent="0.2">
      <c r="A1588" s="1" t="s">
        <v>785</v>
      </c>
      <c r="B1588" s="1" t="s">
        <v>3788</v>
      </c>
      <c r="C1588" s="1" t="str">
        <f>B1588&amp;" "&amp;F1588</f>
        <v xml:space="preserve">Briseno </v>
      </c>
      <c r="D1588" s="1" t="str">
        <f>Table5[[#This Row],[Column5]]&amp;" "&amp;Table5[[#This Row],[Column7]]&amp;" "</f>
        <v xml:space="preserve">Ms. Maria </v>
      </c>
      <c r="E1588" t="s">
        <v>5127</v>
      </c>
    </row>
    <row r="1589" spans="1:5" x14ac:dyDescent="0.2">
      <c r="A1589" s="1" t="s">
        <v>784</v>
      </c>
      <c r="B1589" s="1" t="s">
        <v>3789</v>
      </c>
      <c r="C1589" s="1" t="str">
        <f>B1589&amp;" "&amp;F1589</f>
        <v xml:space="preserve">Besse </v>
      </c>
      <c r="D1589" s="1" t="str">
        <f>Table5[[#This Row],[Column5]]&amp;" "&amp;Table5[[#This Row],[Column7]]&amp;" "</f>
        <v xml:space="preserve">Mr. Arthur </v>
      </c>
      <c r="E1589" t="s">
        <v>4375</v>
      </c>
    </row>
    <row r="1590" spans="1:5" x14ac:dyDescent="0.2">
      <c r="A1590" s="1" t="s">
        <v>783</v>
      </c>
      <c r="B1590" s="1" t="s">
        <v>3790</v>
      </c>
      <c r="C1590" s="1" t="str">
        <f>B1590&amp;" "&amp;F1590</f>
        <v xml:space="preserve">Shillings </v>
      </c>
      <c r="D1590" s="1" t="str">
        <f>Table5[[#This Row],[Column5]]&amp;" "&amp;Table5[[#This Row],[Column7]]&amp;" "</f>
        <v xml:space="preserve">Mr. Joseph </v>
      </c>
      <c r="E1590" t="s">
        <v>4364</v>
      </c>
    </row>
    <row r="1591" spans="1:5" x14ac:dyDescent="0.2">
      <c r="A1591" s="1" t="s">
        <v>782</v>
      </c>
      <c r="B1591" s="1" t="s">
        <v>3791</v>
      </c>
      <c r="C1591" s="1" t="str">
        <f>B1591&amp;" "&amp;F1591</f>
        <v xml:space="preserve">Tate </v>
      </c>
      <c r="D1591" s="1" t="str">
        <f>Table5[[#This Row],[Column5]]&amp;" "&amp;Table5[[#This Row],[Column7]]&amp;" "</f>
        <v xml:space="preserve">Ms. Sachiko </v>
      </c>
    </row>
    <row r="1592" spans="1:5" x14ac:dyDescent="0.2">
      <c r="A1592" s="1" t="s">
        <v>781</v>
      </c>
      <c r="B1592" s="1" t="s">
        <v>2675</v>
      </c>
      <c r="C1592" s="1" t="str">
        <f>B1592&amp;" "&amp;F1592</f>
        <v xml:space="preserve">Arsenault </v>
      </c>
      <c r="D1592" s="1" t="str">
        <f>Table5[[#This Row],[Column5]]&amp;" "&amp;Table5[[#This Row],[Column7]]&amp;" "</f>
        <v xml:space="preserve">Mr. Christopher </v>
      </c>
    </row>
    <row r="1593" spans="1:5" x14ac:dyDescent="0.2">
      <c r="A1593" s="1" t="s">
        <v>780</v>
      </c>
      <c r="B1593" s="1" t="s">
        <v>3792</v>
      </c>
      <c r="C1593" s="1" t="str">
        <f>B1593&amp;" "&amp;F1593</f>
        <v xml:space="preserve">Hengoed </v>
      </c>
      <c r="D1593" s="1" t="str">
        <f>Table5[[#This Row],[Column5]]&amp;" "&amp;Table5[[#This Row],[Column7]]&amp;" "</f>
        <v xml:space="preserve">Mr. Joseph </v>
      </c>
    </row>
    <row r="1594" spans="1:5" x14ac:dyDescent="0.2">
      <c r="A1594" s="1" t="s">
        <v>779</v>
      </c>
      <c r="B1594" s="1" t="s">
        <v>3793</v>
      </c>
      <c r="C1594" s="1" t="str">
        <f>B1594&amp;" "&amp;F1594</f>
        <v xml:space="preserve">Aller </v>
      </c>
      <c r="D1594" s="1" t="str">
        <f>Table5[[#This Row],[Column5]]&amp;" "&amp;Table5[[#This Row],[Column7]]&amp;" "</f>
        <v xml:space="preserve">Mr. Lawrence </v>
      </c>
    </row>
    <row r="1595" spans="1:5" x14ac:dyDescent="0.2">
      <c r="A1595" s="1" t="s">
        <v>778</v>
      </c>
      <c r="B1595" s="1" t="s">
        <v>3794</v>
      </c>
      <c r="C1595" s="1" t="str">
        <f>B1595&amp;" "&amp;F1595</f>
        <v xml:space="preserve">Pisano </v>
      </c>
      <c r="D1595" s="1" t="str">
        <f>Table5[[#This Row],[Column5]]&amp;" "&amp;Table5[[#This Row],[Column7]]&amp;" "</f>
        <v xml:space="preserve">Mrs. Katie </v>
      </c>
    </row>
    <row r="1596" spans="1:5" x14ac:dyDescent="0.2">
      <c r="A1596" s="1" t="s">
        <v>777</v>
      </c>
      <c r="B1596" s="1" t="s">
        <v>3795</v>
      </c>
      <c r="C1596" s="1" t="str">
        <f>B1596&amp;" "&amp;F1596</f>
        <v xml:space="preserve">Sanca </v>
      </c>
      <c r="D1596" s="1" t="str">
        <f>Table5[[#This Row],[Column5]]&amp;" "&amp;Table5[[#This Row],[Column7]]&amp;" "</f>
        <v xml:space="preserve">Mr. Ruben </v>
      </c>
    </row>
    <row r="1597" spans="1:5" x14ac:dyDescent="0.2">
      <c r="A1597" s="1" t="s">
        <v>776</v>
      </c>
      <c r="B1597" s="1" t="s">
        <v>3796</v>
      </c>
      <c r="C1597" s="1" t="str">
        <f>B1597&amp;" "&amp;F1597</f>
        <v xml:space="preserve">Bond </v>
      </c>
      <c r="D1597" s="1" t="str">
        <f>Table5[[#This Row],[Column5]]&amp;" "&amp;Table5[[#This Row],[Column7]]&amp;" "</f>
        <v xml:space="preserve">Ms. Sarah </v>
      </c>
    </row>
    <row r="1598" spans="1:5" x14ac:dyDescent="0.2">
      <c r="A1598" s="1" t="s">
        <v>775</v>
      </c>
      <c r="B1598" s="1" t="s">
        <v>3797</v>
      </c>
      <c r="C1598" s="1" t="str">
        <f>B1598&amp;" "&amp;F1598</f>
        <v xml:space="preserve">Carron </v>
      </c>
      <c r="D1598" s="1" t="str">
        <f>Table5[[#This Row],[Column5]]&amp;" "&amp;Table5[[#This Row],[Column7]]&amp;" "</f>
        <v xml:space="preserve">Mrs. Angela </v>
      </c>
      <c r="E1598" t="s">
        <v>4364</v>
      </c>
    </row>
    <row r="1599" spans="1:5" x14ac:dyDescent="0.2">
      <c r="A1599" s="1" t="s">
        <v>774</v>
      </c>
      <c r="B1599" s="1" t="s">
        <v>3798</v>
      </c>
      <c r="C1599" s="1" t="str">
        <f>B1599&amp;" "&amp;F1599</f>
        <v xml:space="preserve">Ellwanger </v>
      </c>
      <c r="D1599" s="1" t="str">
        <f>Table5[[#This Row],[Column5]]&amp;" "&amp;Table5[[#This Row],[Column7]]&amp;" "</f>
        <v xml:space="preserve">Mr. Chatham </v>
      </c>
    </row>
    <row r="1600" spans="1:5" x14ac:dyDescent="0.2">
      <c r="A1600" s="1" t="s">
        <v>773</v>
      </c>
      <c r="B1600" s="1" t="s">
        <v>3799</v>
      </c>
      <c r="C1600" s="1" t="str">
        <f>B1600&amp;" "&amp;F1600</f>
        <v xml:space="preserve">Hanson </v>
      </c>
      <c r="D1600" s="1" t="str">
        <f>Table5[[#This Row],[Column5]]&amp;" "&amp;Table5[[#This Row],[Column7]]&amp;" "</f>
        <v xml:space="preserve">Mr. Derek </v>
      </c>
    </row>
    <row r="1601" spans="1:5" x14ac:dyDescent="0.2">
      <c r="A1601" s="1" t="s">
        <v>772</v>
      </c>
      <c r="B1601" s="1" t="s">
        <v>3236</v>
      </c>
      <c r="C1601" s="1" t="str">
        <f>B1601&amp;" "&amp;F1601</f>
        <v xml:space="preserve">Tucker </v>
      </c>
      <c r="D1601" s="1" t="str">
        <f>Table5[[#This Row],[Column5]]&amp;" "&amp;Table5[[#This Row],[Column7]]&amp;" "</f>
        <v xml:space="preserve">Mr. Kalvin </v>
      </c>
      <c r="E1601" t="s">
        <v>4395</v>
      </c>
    </row>
    <row r="1602" spans="1:5" x14ac:dyDescent="0.2">
      <c r="A1602" s="1" t="s">
        <v>771</v>
      </c>
      <c r="B1602" s="1" t="s">
        <v>3800</v>
      </c>
      <c r="C1602" s="1" t="str">
        <f>B1602&amp;" "&amp;F1602</f>
        <v xml:space="preserve">Counts </v>
      </c>
      <c r="D1602" s="1" t="str">
        <f>Table5[[#This Row],[Column5]]&amp;" "&amp;Table5[[#This Row],[Column7]]&amp;" "</f>
        <v xml:space="preserve">Mr. Dave </v>
      </c>
    </row>
    <row r="1603" spans="1:5" x14ac:dyDescent="0.2">
      <c r="A1603" s="1" t="s">
        <v>770</v>
      </c>
      <c r="B1603" s="1" t="s">
        <v>3801</v>
      </c>
      <c r="C1603" s="1" t="str">
        <f>B1603&amp;" "&amp;F1603</f>
        <v xml:space="preserve">Carson </v>
      </c>
      <c r="D1603" s="1" t="str">
        <f>Table5[[#This Row],[Column5]]&amp;" "&amp;Table5[[#This Row],[Column7]]&amp;" "</f>
        <v xml:space="preserve">Ms. Barbara </v>
      </c>
      <c r="E1603" t="s">
        <v>4573</v>
      </c>
    </row>
    <row r="1604" spans="1:5" x14ac:dyDescent="0.2">
      <c r="A1604" s="1" t="s">
        <v>769</v>
      </c>
      <c r="B1604" s="1" t="s">
        <v>3802</v>
      </c>
      <c r="C1604" s="1" t="str">
        <f>B1604&amp;" "&amp;F1604</f>
        <v xml:space="preserve">Haines </v>
      </c>
      <c r="D1604" s="1" t="str">
        <f>Table5[[#This Row],[Column5]]&amp;" "&amp;Table5[[#This Row],[Column7]]&amp;" "</f>
        <v xml:space="preserve">Mr. Skylar </v>
      </c>
    </row>
    <row r="1605" spans="1:5" x14ac:dyDescent="0.2">
      <c r="A1605" s="1" t="s">
        <v>768</v>
      </c>
      <c r="B1605" s="1" t="s">
        <v>3803</v>
      </c>
      <c r="C1605" s="1" t="str">
        <f>B1605&amp;" "&amp;F1605</f>
        <v xml:space="preserve">Schnabel </v>
      </c>
      <c r="D1605" s="1" t="str">
        <f>Table5[[#This Row],[Column5]]&amp;" "&amp;Table5[[#This Row],[Column7]]&amp;" "</f>
        <v xml:space="preserve">Mr. Nick </v>
      </c>
    </row>
    <row r="1606" spans="1:5" x14ac:dyDescent="0.2">
      <c r="A1606" s="1" t="s">
        <v>767</v>
      </c>
      <c r="B1606" s="1" t="s">
        <v>3125</v>
      </c>
      <c r="C1606" s="1" t="str">
        <f>B1606&amp;" "&amp;F1606</f>
        <v xml:space="preserve">Thind </v>
      </c>
      <c r="D1606" s="1" t="str">
        <f>Table5[[#This Row],[Column5]]&amp;" "&amp;Table5[[#This Row],[Column7]]&amp;" "</f>
        <v xml:space="preserve">Mr. Sunny </v>
      </c>
      <c r="E1606" t="s">
        <v>4486</v>
      </c>
    </row>
    <row r="1607" spans="1:5" x14ac:dyDescent="0.2">
      <c r="A1607" s="1" t="s">
        <v>766</v>
      </c>
      <c r="B1607" s="1" t="s">
        <v>3804</v>
      </c>
      <c r="C1607" s="1" t="str">
        <f>B1607&amp;" "&amp;F1607</f>
        <v xml:space="preserve">Simon </v>
      </c>
      <c r="D1607" s="1" t="str">
        <f>Table5[[#This Row],[Column5]]&amp;" "&amp;Table5[[#This Row],[Column7]]&amp;" "</f>
        <v xml:space="preserve">Mrs. Anne-Marie </v>
      </c>
    </row>
    <row r="1608" spans="1:5" x14ac:dyDescent="0.2">
      <c r="A1608" s="1" t="s">
        <v>765</v>
      </c>
      <c r="B1608" s="1" t="s">
        <v>3805</v>
      </c>
      <c r="C1608" s="1" t="str">
        <f>B1608&amp;" "&amp;F1608</f>
        <v xml:space="preserve">Arciniaga </v>
      </c>
      <c r="D1608" s="1" t="str">
        <f>Table5[[#This Row],[Column5]]&amp;" "&amp;Table5[[#This Row],[Column7]]&amp;" "</f>
        <v xml:space="preserve">Mr. Nicholas </v>
      </c>
    </row>
    <row r="1609" spans="1:5" x14ac:dyDescent="0.2">
      <c r="A1609" s="1" t="s">
        <v>764</v>
      </c>
      <c r="B1609" s="1" t="s">
        <v>2847</v>
      </c>
      <c r="C1609" s="1" t="str">
        <f>B1609&amp;" "&amp;F1609</f>
        <v xml:space="preserve">Ryan </v>
      </c>
      <c r="D1609" s="1" t="str">
        <f>Table5[[#This Row],[Column5]]&amp;" "&amp;Table5[[#This Row],[Column7]]&amp;" "</f>
        <v xml:space="preserve">Mr. Scott </v>
      </c>
      <c r="E1609" t="s">
        <v>4375</v>
      </c>
    </row>
    <row r="1610" spans="1:5" x14ac:dyDescent="0.2">
      <c r="A1610" s="1" t="s">
        <v>763</v>
      </c>
      <c r="B1610" s="1" t="s">
        <v>3806</v>
      </c>
      <c r="C1610" s="1" t="str">
        <f>B1610&amp;" "&amp;F1610</f>
        <v xml:space="preserve">Lizak </v>
      </c>
      <c r="D1610" s="1" t="str">
        <f>Table5[[#This Row],[Column5]]&amp;" "&amp;Table5[[#This Row],[Column7]]&amp;" "</f>
        <v xml:space="preserve">Ms. Marisa </v>
      </c>
      <c r="E1610" t="s">
        <v>4437</v>
      </c>
    </row>
    <row r="1611" spans="1:5" x14ac:dyDescent="0.2">
      <c r="A1611" s="1" t="s">
        <v>762</v>
      </c>
      <c r="B1611" s="1" t="s">
        <v>3807</v>
      </c>
      <c r="C1611" s="1" t="str">
        <f>B1611&amp;" "&amp;F1611</f>
        <v xml:space="preserve">Howery </v>
      </c>
      <c r="D1611" s="1" t="str">
        <f>Table5[[#This Row],[Column5]]&amp;" "&amp;Table5[[#This Row],[Column7]]&amp;" "</f>
        <v xml:space="preserve">Ms. Katie </v>
      </c>
    </row>
    <row r="1612" spans="1:5" x14ac:dyDescent="0.2">
      <c r="A1612" s="1" t="s">
        <v>761</v>
      </c>
      <c r="B1612" s="1" t="s">
        <v>3808</v>
      </c>
      <c r="C1612" s="1" t="str">
        <f>B1612&amp;" "&amp;F1612</f>
        <v xml:space="preserve">Crain </v>
      </c>
      <c r="D1612" s="1" t="str">
        <f>Table5[[#This Row],[Column5]]&amp;" "&amp;Table5[[#This Row],[Column7]]&amp;" "</f>
        <v xml:space="preserve">Ms. Amy </v>
      </c>
      <c r="E1612" t="s">
        <v>4412</v>
      </c>
    </row>
    <row r="1613" spans="1:5" x14ac:dyDescent="0.2">
      <c r="A1613" s="1" t="s">
        <v>760</v>
      </c>
      <c r="B1613" s="1" t="s">
        <v>3809</v>
      </c>
      <c r="C1613" s="1" t="str">
        <f>B1613&amp;" "&amp;F1613</f>
        <v xml:space="preserve">Hotze </v>
      </c>
      <c r="D1613" s="1" t="str">
        <f>Table5[[#This Row],[Column5]]&amp;" "&amp;Table5[[#This Row],[Column7]]&amp;" "</f>
        <v xml:space="preserve">Ms. Jenna </v>
      </c>
      <c r="E1613" t="s">
        <v>4403</v>
      </c>
    </row>
    <row r="1614" spans="1:5" x14ac:dyDescent="0.2">
      <c r="A1614" s="1" t="s">
        <v>759</v>
      </c>
      <c r="B1614" s="1" t="s">
        <v>3810</v>
      </c>
      <c r="C1614" s="1" t="str">
        <f>B1614&amp;" "&amp;F1614</f>
        <v xml:space="preserve">Chauhan </v>
      </c>
      <c r="D1614" s="1" t="str">
        <f>Table5[[#This Row],[Column5]]&amp;" "&amp;Table5[[#This Row],[Column7]]&amp;" "</f>
        <v xml:space="preserve">Ms. Elizabeth </v>
      </c>
      <c r="E1614" t="s">
        <v>4375</v>
      </c>
    </row>
    <row r="1615" spans="1:5" x14ac:dyDescent="0.2">
      <c r="A1615" s="1" t="s">
        <v>758</v>
      </c>
      <c r="B1615" s="1" t="s">
        <v>3811</v>
      </c>
      <c r="C1615" s="1" t="str">
        <f>B1615&amp;" "&amp;F1615</f>
        <v xml:space="preserve">Raab </v>
      </c>
      <c r="D1615" s="1" t="str">
        <f>Table5[[#This Row],[Column5]]&amp;" "&amp;Table5[[#This Row],[Column7]]&amp;" "</f>
        <v xml:space="preserve">Mr. Lyazid </v>
      </c>
    </row>
    <row r="1616" spans="1:5" x14ac:dyDescent="0.2">
      <c r="A1616" s="1" t="s">
        <v>757</v>
      </c>
      <c r="B1616" s="1" t="s">
        <v>3812</v>
      </c>
      <c r="C1616" s="1" t="str">
        <f>B1616&amp;" "&amp;F1616</f>
        <v xml:space="preserve">McKown </v>
      </c>
      <c r="D1616" s="1" t="str">
        <f>Table5[[#This Row],[Column5]]&amp;" "&amp;Table5[[#This Row],[Column7]]&amp;" "</f>
        <v xml:space="preserve">Ms. Lindsey </v>
      </c>
      <c r="E1616" t="s">
        <v>4378</v>
      </c>
    </row>
    <row r="1617" spans="1:5" x14ac:dyDescent="0.2">
      <c r="A1617" s="1" t="s">
        <v>756</v>
      </c>
      <c r="B1617" s="1" t="s">
        <v>3813</v>
      </c>
      <c r="C1617" s="1" t="str">
        <f>B1617&amp;" "&amp;F1617</f>
        <v xml:space="preserve">Schiemann </v>
      </c>
      <c r="D1617" s="1" t="str">
        <f>Table5[[#This Row],[Column5]]&amp;" "&amp;Table5[[#This Row],[Column7]]&amp;" "</f>
        <v xml:space="preserve">Mr. Chris </v>
      </c>
    </row>
    <row r="1618" spans="1:5" x14ac:dyDescent="0.2">
      <c r="A1618" s="1" t="s">
        <v>755</v>
      </c>
      <c r="B1618" s="1" t="s">
        <v>3814</v>
      </c>
      <c r="C1618" s="1" t="str">
        <f>B1618&amp;" "&amp;F1618</f>
        <v xml:space="preserve">Cress </v>
      </c>
      <c r="D1618" s="1" t="str">
        <f>Table5[[#This Row],[Column5]]&amp;" "&amp;Table5[[#This Row],[Column7]]&amp;" "</f>
        <v xml:space="preserve">Ms. Jennifer </v>
      </c>
      <c r="E1618" t="s">
        <v>4437</v>
      </c>
    </row>
    <row r="1619" spans="1:5" x14ac:dyDescent="0.2">
      <c r="A1619" s="1" t="s">
        <v>754</v>
      </c>
      <c r="B1619" s="1" t="s">
        <v>3815</v>
      </c>
      <c r="C1619" s="1" t="str">
        <f>B1619&amp;" "&amp;F1619</f>
        <v xml:space="preserve">Mawson </v>
      </c>
      <c r="D1619" s="1" t="str">
        <f>Table5[[#This Row],[Column5]]&amp;" "&amp;Table5[[#This Row],[Column7]]&amp;" "</f>
        <v xml:space="preserve">Mr. Leif </v>
      </c>
      <c r="E1619" t="s">
        <v>4498</v>
      </c>
    </row>
    <row r="1620" spans="1:5" x14ac:dyDescent="0.2">
      <c r="A1620" s="1" t="s">
        <v>753</v>
      </c>
      <c r="B1620" s="1" t="s">
        <v>3816</v>
      </c>
      <c r="C1620" s="1" t="str">
        <f>B1620&amp;" "&amp;F1620</f>
        <v xml:space="preserve">Wigginton </v>
      </c>
      <c r="D1620" s="1" t="str">
        <f>Table5[[#This Row],[Column5]]&amp;" "&amp;Table5[[#This Row],[Column7]]&amp;" "</f>
        <v xml:space="preserve">Ms. Stephanie </v>
      </c>
      <c r="E1620" t="s">
        <v>4437</v>
      </c>
    </row>
    <row r="1621" spans="1:5" x14ac:dyDescent="0.2">
      <c r="A1621" s="1" t="s">
        <v>752</v>
      </c>
      <c r="B1621" s="1" t="s">
        <v>2438</v>
      </c>
      <c r="C1621" s="1" t="str">
        <f>B1621&amp;" "&amp;F1621</f>
        <v xml:space="preserve">Wang </v>
      </c>
      <c r="D1621" s="1" t="str">
        <f>Table5[[#This Row],[Column5]]&amp;" "&amp;Table5[[#This Row],[Column7]]&amp;" "</f>
        <v xml:space="preserve">Mr. Bo </v>
      </c>
    </row>
    <row r="1622" spans="1:5" x14ac:dyDescent="0.2">
      <c r="A1622" s="1" t="s">
        <v>751</v>
      </c>
      <c r="B1622" s="1" t="s">
        <v>3817</v>
      </c>
      <c r="C1622" s="1" t="str">
        <f>B1622&amp;" "&amp;F1622</f>
        <v xml:space="preserve">Schroeder </v>
      </c>
      <c r="D1622" s="1" t="str">
        <f>Table5[[#This Row],[Column5]]&amp;" "&amp;Table5[[#This Row],[Column7]]&amp;" "</f>
        <v xml:space="preserve">Ms. Leah </v>
      </c>
    </row>
    <row r="1623" spans="1:5" x14ac:dyDescent="0.2">
      <c r="A1623" s="1" t="s">
        <v>750</v>
      </c>
      <c r="B1623" s="1" t="s">
        <v>3818</v>
      </c>
      <c r="C1623" s="1" t="str">
        <f>B1623&amp;" "&amp;F1623</f>
        <v xml:space="preserve">Leonard </v>
      </c>
      <c r="D1623" s="1" t="str">
        <f>Table5[[#This Row],[Column5]]&amp;" "&amp;Table5[[#This Row],[Column7]]&amp;" "</f>
        <v xml:space="preserve">Ms. Kara </v>
      </c>
      <c r="E1623" t="s">
        <v>5139</v>
      </c>
    </row>
    <row r="1624" spans="1:5" x14ac:dyDescent="0.2">
      <c r="A1624" s="1" t="s">
        <v>749</v>
      </c>
      <c r="B1624" s="1" t="s">
        <v>3819</v>
      </c>
      <c r="C1624" s="1" t="str">
        <f>B1624&amp;" "&amp;F1624</f>
        <v xml:space="preserve">Tissue </v>
      </c>
      <c r="D1624" s="1" t="str">
        <f>Table5[[#This Row],[Column5]]&amp;" "&amp;Table5[[#This Row],[Column7]]&amp;" "</f>
        <v xml:space="preserve">Mr. Jeffrey </v>
      </c>
    </row>
    <row r="1625" spans="1:5" x14ac:dyDescent="0.2">
      <c r="A1625" s="1" t="s">
        <v>748</v>
      </c>
      <c r="B1625" s="1" t="s">
        <v>3820</v>
      </c>
      <c r="C1625" s="1" t="str">
        <f>B1625&amp;" "&amp;F1625</f>
        <v xml:space="preserve">Wood </v>
      </c>
      <c r="D1625" s="1" t="str">
        <f>Table5[[#This Row],[Column5]]&amp;" "&amp;Table5[[#This Row],[Column7]]&amp;" "</f>
        <v xml:space="preserve">Mr. Justin </v>
      </c>
    </row>
    <row r="1626" spans="1:5" x14ac:dyDescent="0.2">
      <c r="A1626" s="1" t="s">
        <v>747</v>
      </c>
      <c r="B1626" s="1" t="s">
        <v>3821</v>
      </c>
      <c r="C1626" s="1" t="str">
        <f>B1626&amp;" "&amp;F1626</f>
        <v xml:space="preserve">Denny </v>
      </c>
      <c r="D1626" s="1" t="str">
        <f>Table5[[#This Row],[Column5]]&amp;" "&amp;Table5[[#This Row],[Column7]]&amp;" "</f>
        <v xml:space="preserve">Ms. Emily </v>
      </c>
    </row>
    <row r="1627" spans="1:5" x14ac:dyDescent="0.2">
      <c r="A1627" s="1" t="s">
        <v>746</v>
      </c>
      <c r="B1627" s="1" t="s">
        <v>3822</v>
      </c>
      <c r="C1627" s="1" t="str">
        <f>B1627&amp;" "&amp;F1627</f>
        <v xml:space="preserve">Testa </v>
      </c>
      <c r="D1627" s="1" t="str">
        <f>Table5[[#This Row],[Column5]]&amp;" "&amp;Table5[[#This Row],[Column7]]&amp;" "</f>
        <v xml:space="preserve">Ms. Rebecca </v>
      </c>
    </row>
    <row r="1628" spans="1:5" x14ac:dyDescent="0.2">
      <c r="A1628" s="1" t="s">
        <v>745</v>
      </c>
      <c r="B1628" s="1" t="s">
        <v>3329</v>
      </c>
      <c r="C1628" s="1" t="str">
        <f>B1628&amp;" "&amp;F1628</f>
        <v xml:space="preserve">Mooney </v>
      </c>
      <c r="D1628" s="1" t="str">
        <f>Table5[[#This Row],[Column5]]&amp;" "&amp;Table5[[#This Row],[Column7]]&amp;" "</f>
        <v xml:space="preserve">Mrs. Allie </v>
      </c>
    </row>
    <row r="1629" spans="1:5" x14ac:dyDescent="0.2">
      <c r="A1629" s="1" t="s">
        <v>744</v>
      </c>
      <c r="B1629" s="1" t="s">
        <v>3823</v>
      </c>
      <c r="C1629" s="1" t="str">
        <f>B1629&amp;" "&amp;F1629</f>
        <v xml:space="preserve">Buchholtz </v>
      </c>
      <c r="D1629" s="1" t="str">
        <f>Table5[[#This Row],[Column5]]&amp;" "&amp;Table5[[#This Row],[Column7]]&amp;" "</f>
        <v xml:space="preserve">Ms. Trasi </v>
      </c>
    </row>
    <row r="1630" spans="1:5" x14ac:dyDescent="0.2">
      <c r="A1630" s="1" t="s">
        <v>743</v>
      </c>
      <c r="B1630" s="1" t="s">
        <v>3824</v>
      </c>
      <c r="C1630" s="1" t="str">
        <f>B1630&amp;" "&amp;F1630</f>
        <v xml:space="preserve">Hoyt </v>
      </c>
      <c r="D1630" s="1" t="str">
        <f>Table5[[#This Row],[Column5]]&amp;" "&amp;Table5[[#This Row],[Column7]]&amp;" "</f>
        <v xml:space="preserve">Mr. Kevin </v>
      </c>
    </row>
    <row r="1631" spans="1:5" x14ac:dyDescent="0.2">
      <c r="A1631" s="1" t="s">
        <v>742</v>
      </c>
      <c r="B1631" s="1" t="s">
        <v>3825</v>
      </c>
      <c r="C1631" s="1" t="str">
        <f>B1631&amp;" "&amp;F1631</f>
        <v xml:space="preserve">Cabada </v>
      </c>
      <c r="D1631" s="1" t="str">
        <f>Table5[[#This Row],[Column5]]&amp;" "&amp;Table5[[#This Row],[Column7]]&amp;" "</f>
        <v xml:space="preserve">Mr. Fernando </v>
      </c>
    </row>
    <row r="1632" spans="1:5" x14ac:dyDescent="0.2">
      <c r="A1632" s="1" t="s">
        <v>741</v>
      </c>
      <c r="B1632" s="1" t="s">
        <v>3826</v>
      </c>
      <c r="C1632" s="1" t="str">
        <f>B1632&amp;" "&amp;F1632</f>
        <v xml:space="preserve">Lobaciute </v>
      </c>
      <c r="D1632" s="1" t="str">
        <f>Table5[[#This Row],[Column5]]&amp;" "&amp;Table5[[#This Row],[Column7]]&amp;" "</f>
        <v xml:space="preserve">Ms. Ieva </v>
      </c>
    </row>
    <row r="1633" spans="1:5" x14ac:dyDescent="0.2">
      <c r="A1633" s="1" t="s">
        <v>740</v>
      </c>
      <c r="B1633" s="1" t="s">
        <v>3324</v>
      </c>
      <c r="C1633" s="1" t="str">
        <f>B1633&amp;" "&amp;F1633</f>
        <v xml:space="preserve">Dawes </v>
      </c>
      <c r="D1633" s="1" t="str">
        <f>Table5[[#This Row],[Column5]]&amp;" "&amp;Table5[[#This Row],[Column7]]&amp;" "</f>
        <v xml:space="preserve">Mr. Chris </v>
      </c>
    </row>
    <row r="1634" spans="1:5" x14ac:dyDescent="0.2">
      <c r="A1634" s="1" t="s">
        <v>739</v>
      </c>
      <c r="B1634" s="1" t="s">
        <v>3751</v>
      </c>
      <c r="C1634" s="1" t="str">
        <f>B1634&amp;" "&amp;F1634</f>
        <v xml:space="preserve">Deppen </v>
      </c>
      <c r="D1634" s="1" t="str">
        <f>Table5[[#This Row],[Column5]]&amp;" "&amp;Table5[[#This Row],[Column7]]&amp;" "</f>
        <v xml:space="preserve">Mr. Drew </v>
      </c>
      <c r="E1634" t="s">
        <v>4401</v>
      </c>
    </row>
    <row r="1635" spans="1:5" x14ac:dyDescent="0.2">
      <c r="A1635" s="1" t="s">
        <v>738</v>
      </c>
      <c r="B1635" s="1" t="s">
        <v>3827</v>
      </c>
      <c r="C1635" s="1" t="str">
        <f>B1635&amp;" "&amp;F1635</f>
        <v xml:space="preserve">Oberndorfer </v>
      </c>
      <c r="D1635" s="1" t="str">
        <f>Table5[[#This Row],[Column5]]&amp;" "&amp;Table5[[#This Row],[Column7]]&amp;" "</f>
        <v xml:space="preserve">Ms. Christina </v>
      </c>
    </row>
    <row r="1636" spans="1:5" x14ac:dyDescent="0.2">
      <c r="A1636" s="1" t="s">
        <v>737</v>
      </c>
      <c r="B1636" s="1" t="s">
        <v>3828</v>
      </c>
      <c r="C1636" s="1" t="str">
        <f>B1636&amp;" "&amp;F1636</f>
        <v xml:space="preserve">Hetherington </v>
      </c>
      <c r="D1636" s="1" t="str">
        <f>Table5[[#This Row],[Column5]]&amp;" "&amp;Table5[[#This Row],[Column7]]&amp;" "</f>
        <v xml:space="preserve">Mr. Alexander </v>
      </c>
      <c r="E1636" t="s">
        <v>4731</v>
      </c>
    </row>
    <row r="1637" spans="1:5" x14ac:dyDescent="0.2">
      <c r="A1637" s="1" t="s">
        <v>736</v>
      </c>
      <c r="B1637" s="1" t="s">
        <v>3829</v>
      </c>
      <c r="C1637" s="1" t="str">
        <f>B1637&amp;" "&amp;F1637</f>
        <v xml:space="preserve">Murray </v>
      </c>
      <c r="D1637" s="1" t="str">
        <f>Table5[[#This Row],[Column5]]&amp;" "&amp;Table5[[#This Row],[Column7]]&amp;" "</f>
        <v xml:space="preserve">Ms. Meaghan </v>
      </c>
    </row>
    <row r="1638" spans="1:5" x14ac:dyDescent="0.2">
      <c r="A1638" s="1" t="s">
        <v>735</v>
      </c>
      <c r="B1638" s="1" t="s">
        <v>3830</v>
      </c>
      <c r="C1638" s="1" t="str">
        <f>B1638&amp;" "&amp;F1638</f>
        <v xml:space="preserve">Higden </v>
      </c>
      <c r="D1638" s="1" t="str">
        <f>Table5[[#This Row],[Column5]]&amp;" "&amp;Table5[[#This Row],[Column7]]&amp;" "</f>
        <v xml:space="preserve">Ms. Kristin </v>
      </c>
    </row>
    <row r="1639" spans="1:5" x14ac:dyDescent="0.2">
      <c r="A1639" s="1" t="s">
        <v>734</v>
      </c>
      <c r="B1639" s="1" t="s">
        <v>3831</v>
      </c>
      <c r="C1639" s="1" t="str">
        <f>B1639&amp;" "&amp;F1639</f>
        <v xml:space="preserve">Rediger </v>
      </c>
      <c r="D1639" s="1" t="str">
        <f>Table5[[#This Row],[Column5]]&amp;" "&amp;Table5[[#This Row],[Column7]]&amp;" "</f>
        <v xml:space="preserve">Ms. Andrea </v>
      </c>
      <c r="E1639" t="s">
        <v>4491</v>
      </c>
    </row>
    <row r="1640" spans="1:5" x14ac:dyDescent="0.2">
      <c r="A1640" s="1" t="s">
        <v>733</v>
      </c>
      <c r="B1640" s="1" t="s">
        <v>3597</v>
      </c>
      <c r="C1640" s="1" t="str">
        <f>B1640&amp;" "&amp;F1640</f>
        <v xml:space="preserve">Huff </v>
      </c>
      <c r="D1640" s="1" t="str">
        <f>Table5[[#This Row],[Column5]]&amp;" "&amp;Table5[[#This Row],[Column7]]&amp;" "</f>
        <v xml:space="preserve">Ms. Kris </v>
      </c>
    </row>
    <row r="1641" spans="1:5" x14ac:dyDescent="0.2">
      <c r="A1641" s="1" t="s">
        <v>732</v>
      </c>
      <c r="B1641" s="1" t="s">
        <v>2622</v>
      </c>
      <c r="C1641" s="1" t="str">
        <f>B1641&amp;" "&amp;F1641</f>
        <v xml:space="preserve">Hall </v>
      </c>
      <c r="D1641" s="1" t="str">
        <f>Table5[[#This Row],[Column5]]&amp;" "&amp;Table5[[#This Row],[Column7]]&amp;" "</f>
        <v xml:space="preserve">Mr. Alden </v>
      </c>
      <c r="E1641" t="s">
        <v>4410</v>
      </c>
    </row>
    <row r="1642" spans="1:5" x14ac:dyDescent="0.2">
      <c r="A1642" s="1" t="s">
        <v>731</v>
      </c>
      <c r="B1642" s="1" t="s">
        <v>3832</v>
      </c>
      <c r="C1642" s="1" t="str">
        <f>B1642&amp;" "&amp;F1642</f>
        <v xml:space="preserve">Grise </v>
      </c>
      <c r="D1642" s="1" t="str">
        <f>Table5[[#This Row],[Column5]]&amp;" "&amp;Table5[[#This Row],[Column7]]&amp;" "</f>
        <v xml:space="preserve">Ms. Suzanne </v>
      </c>
      <c r="E1642" t="s">
        <v>4403</v>
      </c>
    </row>
    <row r="1643" spans="1:5" x14ac:dyDescent="0.2">
      <c r="A1643" s="1" t="s">
        <v>730</v>
      </c>
      <c r="B1643" s="1" t="s">
        <v>3833</v>
      </c>
      <c r="C1643" s="1" t="str">
        <f>B1643&amp;" "&amp;F1643</f>
        <v xml:space="preserve">Skildum </v>
      </c>
      <c r="D1643" s="1" t="str">
        <f>Table5[[#This Row],[Column5]]&amp;" "&amp;Table5[[#This Row],[Column7]]&amp;" "</f>
        <v xml:space="preserve">Ms. Heidi </v>
      </c>
      <c r="E1643" t="s">
        <v>5146</v>
      </c>
    </row>
    <row r="1644" spans="1:5" x14ac:dyDescent="0.2">
      <c r="A1644" s="1" t="s">
        <v>729</v>
      </c>
      <c r="B1644" s="1" t="s">
        <v>2820</v>
      </c>
      <c r="C1644" s="1" t="str">
        <f>B1644&amp;" "&amp;F1644</f>
        <v xml:space="preserve">Yang </v>
      </c>
      <c r="D1644" s="1" t="str">
        <f>Table5[[#This Row],[Column5]]&amp;" "&amp;Table5[[#This Row],[Column7]]&amp;" "</f>
        <v xml:space="preserve">Ms. Carolyn </v>
      </c>
    </row>
    <row r="1645" spans="1:5" x14ac:dyDescent="0.2">
      <c r="A1645" s="1" t="s">
        <v>728</v>
      </c>
      <c r="B1645" s="1" t="s">
        <v>3834</v>
      </c>
      <c r="C1645" s="1" t="str">
        <f>B1645&amp;" "&amp;F1645</f>
        <v xml:space="preserve">Fischer-Daly </v>
      </c>
      <c r="D1645" s="1" t="str">
        <f>Table5[[#This Row],[Column5]]&amp;" "&amp;Table5[[#This Row],[Column7]]&amp;" "</f>
        <v xml:space="preserve">Ms. Sabine </v>
      </c>
    </row>
    <row r="1646" spans="1:5" x14ac:dyDescent="0.2">
      <c r="A1646" s="1" t="s">
        <v>727</v>
      </c>
      <c r="B1646" s="1" t="s">
        <v>2905</v>
      </c>
      <c r="C1646" s="1" t="str">
        <f>B1646&amp;" "&amp;F1646</f>
        <v xml:space="preserve">Asher </v>
      </c>
      <c r="D1646" s="1" t="str">
        <f>Table5[[#This Row],[Column5]]&amp;" "&amp;Table5[[#This Row],[Column7]]&amp;" "</f>
        <v xml:space="preserve">Mr. Bobby </v>
      </c>
    </row>
    <row r="1647" spans="1:5" x14ac:dyDescent="0.2">
      <c r="A1647" s="1" t="s">
        <v>726</v>
      </c>
      <c r="B1647" s="1" t="s">
        <v>3116</v>
      </c>
      <c r="C1647" s="1" t="str">
        <f>B1647&amp;" "&amp;F1647</f>
        <v xml:space="preserve">Zhou </v>
      </c>
      <c r="D1647" s="1" t="str">
        <f>Table5[[#This Row],[Column5]]&amp;" "&amp;Table5[[#This Row],[Column7]]&amp;" "</f>
        <v xml:space="preserve">Mr. Fan </v>
      </c>
    </row>
    <row r="1648" spans="1:5" x14ac:dyDescent="0.2">
      <c r="A1648" s="1" t="s">
        <v>725</v>
      </c>
      <c r="B1648" s="1" t="s">
        <v>3835</v>
      </c>
      <c r="C1648" s="1" t="str">
        <f>B1648&amp;" "&amp;F1648</f>
        <v xml:space="preserve">Rudder </v>
      </c>
      <c r="D1648" s="1" t="str">
        <f>Table5[[#This Row],[Column5]]&amp;" "&amp;Table5[[#This Row],[Column7]]&amp;" "</f>
        <v xml:space="preserve">Mrs. Rachel </v>
      </c>
      <c r="E1648" t="s">
        <v>4403</v>
      </c>
    </row>
    <row r="1649" spans="1:5" x14ac:dyDescent="0.2">
      <c r="A1649" s="1" t="s">
        <v>724</v>
      </c>
      <c r="B1649" s="1" t="s">
        <v>3836</v>
      </c>
      <c r="C1649" s="1" t="str">
        <f>B1649&amp;" "&amp;F1649</f>
        <v xml:space="preserve">Cartmell </v>
      </c>
      <c r="D1649" s="1" t="str">
        <f>Table5[[#This Row],[Column5]]&amp;" "&amp;Table5[[#This Row],[Column7]]&amp;" "</f>
        <v xml:space="preserve">Mr. Greg </v>
      </c>
    </row>
    <row r="1650" spans="1:5" x14ac:dyDescent="0.2">
      <c r="A1650" s="1" t="s">
        <v>723</v>
      </c>
      <c r="B1650" s="1" t="s">
        <v>3837</v>
      </c>
      <c r="C1650" s="1" t="str">
        <f>B1650&amp;" "&amp;F1650</f>
        <v xml:space="preserve">Troland </v>
      </c>
      <c r="D1650" s="1" t="str">
        <f>Table5[[#This Row],[Column5]]&amp;" "&amp;Table5[[#This Row],[Column7]]&amp;" "</f>
        <v xml:space="preserve">Mr. Dan </v>
      </c>
    </row>
    <row r="1651" spans="1:5" x14ac:dyDescent="0.2">
      <c r="A1651" s="1" t="s">
        <v>722</v>
      </c>
      <c r="B1651" s="1" t="s">
        <v>2622</v>
      </c>
      <c r="C1651" s="1" t="str">
        <f>B1651&amp;" "&amp;F1651</f>
        <v xml:space="preserve">Hall </v>
      </c>
      <c r="D1651" s="1" t="str">
        <f>Table5[[#This Row],[Column5]]&amp;" "&amp;Table5[[#This Row],[Column7]]&amp;" "</f>
        <v xml:space="preserve">Ms. Jennifer </v>
      </c>
      <c r="E1651" t="s">
        <v>4437</v>
      </c>
    </row>
    <row r="1652" spans="1:5" x14ac:dyDescent="0.2">
      <c r="A1652" s="1" t="s">
        <v>721</v>
      </c>
      <c r="B1652" s="1" t="s">
        <v>3838</v>
      </c>
      <c r="C1652" s="1" t="str">
        <f>B1652&amp;" "&amp;F1652</f>
        <v xml:space="preserve">Berg </v>
      </c>
      <c r="D1652" s="1" t="str">
        <f>Table5[[#This Row],[Column5]]&amp;" "&amp;Table5[[#This Row],[Column7]]&amp;" "</f>
        <v xml:space="preserve">Mrs. Jessica </v>
      </c>
    </row>
    <row r="1653" spans="1:5" x14ac:dyDescent="0.2">
      <c r="A1653" s="1" t="s">
        <v>720</v>
      </c>
      <c r="B1653" s="1" t="s">
        <v>3839</v>
      </c>
      <c r="C1653" s="1" t="str">
        <f>B1653&amp;" "&amp;F1653</f>
        <v xml:space="preserve">Engtrakul </v>
      </c>
      <c r="D1653" s="1" t="str">
        <f>Table5[[#This Row],[Column5]]&amp;" "&amp;Table5[[#This Row],[Column7]]&amp;" "</f>
        <v xml:space="preserve">Mr. Chaiwat </v>
      </c>
    </row>
    <row r="1654" spans="1:5" x14ac:dyDescent="0.2">
      <c r="A1654" s="1" t="s">
        <v>719</v>
      </c>
      <c r="B1654" s="1" t="s">
        <v>3840</v>
      </c>
      <c r="C1654" s="1" t="str">
        <f>B1654&amp;" "&amp;F1654</f>
        <v xml:space="preserve">Leonhardt </v>
      </c>
      <c r="D1654" s="1" t="str">
        <f>Table5[[#This Row],[Column5]]&amp;" "&amp;Table5[[#This Row],[Column7]]&amp;" "</f>
        <v xml:space="preserve">Ms. Kerri </v>
      </c>
    </row>
    <row r="1655" spans="1:5" x14ac:dyDescent="0.2">
      <c r="A1655" s="1" t="s">
        <v>718</v>
      </c>
      <c r="B1655" s="1" t="s">
        <v>3841</v>
      </c>
      <c r="C1655" s="1" t="str">
        <f>B1655&amp;" "&amp;F1655</f>
        <v xml:space="preserve">Goetz </v>
      </c>
      <c r="D1655" s="1" t="str">
        <f>Table5[[#This Row],[Column5]]&amp;" "&amp;Table5[[#This Row],[Column7]]&amp;" "</f>
        <v xml:space="preserve">Ms. Lisa </v>
      </c>
    </row>
    <row r="1656" spans="1:5" x14ac:dyDescent="0.2">
      <c r="A1656" s="1" t="s">
        <v>717</v>
      </c>
      <c r="B1656" s="1" t="s">
        <v>3842</v>
      </c>
      <c r="C1656" s="1" t="str">
        <f>B1656&amp;" "&amp;F1656</f>
        <v xml:space="preserve">Cacharelis </v>
      </c>
      <c r="D1656" s="1" t="str">
        <f>Table5[[#This Row],[Column5]]&amp;" "&amp;Table5[[#This Row],[Column7]]&amp;" "</f>
        <v xml:space="preserve">Mr. Nicholas </v>
      </c>
      <c r="E1656" t="s">
        <v>4731</v>
      </c>
    </row>
    <row r="1657" spans="1:5" x14ac:dyDescent="0.2">
      <c r="A1657" s="1" t="s">
        <v>716</v>
      </c>
      <c r="B1657" s="1" t="s">
        <v>3843</v>
      </c>
      <c r="C1657" s="1" t="str">
        <f>B1657&amp;" "&amp;F1657</f>
        <v xml:space="preserve">Kariolis </v>
      </c>
      <c r="D1657" s="1" t="str">
        <f>Table5[[#This Row],[Column5]]&amp;" "&amp;Table5[[#This Row],[Column7]]&amp;" "</f>
        <v xml:space="preserve">Mr. Vasilis </v>
      </c>
      <c r="E1657" t="s">
        <v>4486</v>
      </c>
    </row>
    <row r="1658" spans="1:5" x14ac:dyDescent="0.2">
      <c r="A1658" s="1" t="s">
        <v>715</v>
      </c>
      <c r="B1658" s="1" t="s">
        <v>3844</v>
      </c>
      <c r="C1658" s="1" t="str">
        <f>B1658&amp;" "&amp;F1658</f>
        <v xml:space="preserve">Zelwin </v>
      </c>
      <c r="D1658" s="1" t="str">
        <f>Table5[[#This Row],[Column5]]&amp;" "&amp;Table5[[#This Row],[Column7]]&amp;" "</f>
        <v xml:space="preserve">Mr. Michael </v>
      </c>
      <c r="E1658" t="s">
        <v>4474</v>
      </c>
    </row>
    <row r="1659" spans="1:5" x14ac:dyDescent="0.2">
      <c r="A1659" s="1" t="s">
        <v>714</v>
      </c>
      <c r="B1659" s="1" t="s">
        <v>3049</v>
      </c>
      <c r="C1659" s="1" t="str">
        <f>B1659&amp;" "&amp;F1659</f>
        <v xml:space="preserve">Barry </v>
      </c>
      <c r="D1659" s="1" t="str">
        <f>Table5[[#This Row],[Column5]]&amp;" "&amp;Table5[[#This Row],[Column7]]&amp;" "</f>
        <v xml:space="preserve">Ms. Colleen </v>
      </c>
      <c r="E1659" t="s">
        <v>4427</v>
      </c>
    </row>
    <row r="1660" spans="1:5" x14ac:dyDescent="0.2">
      <c r="A1660" s="1" t="s">
        <v>713</v>
      </c>
      <c r="B1660" s="1" t="s">
        <v>3845</v>
      </c>
      <c r="C1660" s="1" t="str">
        <f>B1660&amp;" "&amp;F1660</f>
        <v xml:space="preserve">Bannon </v>
      </c>
      <c r="D1660" s="1" t="str">
        <f>Table5[[#This Row],[Column5]]&amp;" "&amp;Table5[[#This Row],[Column7]]&amp;" "</f>
        <v xml:space="preserve">Mrs. Annika </v>
      </c>
    </row>
    <row r="1661" spans="1:5" x14ac:dyDescent="0.2">
      <c r="A1661" s="1" t="s">
        <v>712</v>
      </c>
      <c r="B1661" s="1" t="s">
        <v>3229</v>
      </c>
      <c r="C1661" s="1" t="str">
        <f>B1661&amp;" "&amp;F1661</f>
        <v xml:space="preserve">Chang </v>
      </c>
      <c r="D1661" s="1" t="str">
        <f>Table5[[#This Row],[Column5]]&amp;" "&amp;Table5[[#This Row],[Column7]]&amp;" "</f>
        <v xml:space="preserve">Ms. Kelly </v>
      </c>
    </row>
    <row r="1662" spans="1:5" x14ac:dyDescent="0.2">
      <c r="A1662" s="1" t="s">
        <v>711</v>
      </c>
      <c r="B1662" s="1" t="s">
        <v>3846</v>
      </c>
      <c r="C1662" s="1" t="str">
        <f>B1662&amp;" "&amp;F1662</f>
        <v xml:space="preserve">Vetter </v>
      </c>
      <c r="D1662" s="1" t="str">
        <f>Table5[[#This Row],[Column5]]&amp;" "&amp;Table5[[#This Row],[Column7]]&amp;" "</f>
        <v xml:space="preserve">Mr. Nicholas </v>
      </c>
      <c r="E1662" t="s">
        <v>4427</v>
      </c>
    </row>
    <row r="1663" spans="1:5" x14ac:dyDescent="0.2">
      <c r="A1663" s="1" t="s">
        <v>710</v>
      </c>
      <c r="B1663" s="1" t="s">
        <v>3847</v>
      </c>
      <c r="C1663" s="1" t="str">
        <f>B1663&amp;" "&amp;F1663</f>
        <v xml:space="preserve">Jablonski </v>
      </c>
      <c r="D1663" s="1" t="str">
        <f>Table5[[#This Row],[Column5]]&amp;" "&amp;Table5[[#This Row],[Column7]]&amp;" "</f>
        <v xml:space="preserve">Mrs. Kelly </v>
      </c>
      <c r="E1663" t="s">
        <v>4449</v>
      </c>
    </row>
    <row r="1664" spans="1:5" x14ac:dyDescent="0.2">
      <c r="A1664" s="1" t="s">
        <v>709</v>
      </c>
      <c r="B1664" s="1" t="s">
        <v>3848</v>
      </c>
      <c r="C1664" s="1" t="str">
        <f>B1664&amp;" "&amp;F1664</f>
        <v xml:space="preserve">Jakubowitch </v>
      </c>
      <c r="D1664" s="1" t="str">
        <f>Table5[[#This Row],[Column5]]&amp;" "&amp;Table5[[#This Row],[Column7]]&amp;" "</f>
        <v xml:space="preserve">Mr. Andrew </v>
      </c>
    </row>
    <row r="1665" spans="1:5" x14ac:dyDescent="0.2">
      <c r="A1665" s="1" t="s">
        <v>708</v>
      </c>
      <c r="B1665" s="1" t="s">
        <v>3849</v>
      </c>
      <c r="C1665" s="1" t="str">
        <f>B1665&amp;" "&amp;F1665</f>
        <v xml:space="preserve">Altshuler </v>
      </c>
      <c r="D1665" s="1" t="str">
        <f>Table5[[#This Row],[Column5]]&amp;" "&amp;Table5[[#This Row],[Column7]]&amp;" "</f>
        <v xml:space="preserve">Ms. Hannah </v>
      </c>
    </row>
    <row r="1666" spans="1:5" x14ac:dyDescent="0.2">
      <c r="A1666" s="1" t="s">
        <v>707</v>
      </c>
      <c r="B1666" s="1" t="s">
        <v>3850</v>
      </c>
      <c r="C1666" s="1" t="str">
        <f>B1666&amp;" "&amp;F1666</f>
        <v xml:space="preserve">Ugarte </v>
      </c>
      <c r="D1666" s="1" t="str">
        <f>Table5[[#This Row],[Column5]]&amp;" "&amp;Table5[[#This Row],[Column7]]&amp;" "</f>
        <v xml:space="preserve">Mr. Patricio </v>
      </c>
      <c r="E1666" t="s">
        <v>4381</v>
      </c>
    </row>
    <row r="1667" spans="1:5" x14ac:dyDescent="0.2">
      <c r="A1667" s="1" t="s">
        <v>706</v>
      </c>
      <c r="B1667" s="1" t="s">
        <v>3851</v>
      </c>
      <c r="C1667" s="1" t="str">
        <f>B1667&amp;" "&amp;F1667</f>
        <v xml:space="preserve">Tusso </v>
      </c>
      <c r="D1667" s="1" t="str">
        <f>Table5[[#This Row],[Column5]]&amp;" "&amp;Table5[[#This Row],[Column7]]&amp;" "</f>
        <v xml:space="preserve">Mr. Robert </v>
      </c>
      <c r="E1667" t="s">
        <v>4416</v>
      </c>
    </row>
    <row r="1668" spans="1:5" x14ac:dyDescent="0.2">
      <c r="A1668" s="1" t="s">
        <v>705</v>
      </c>
      <c r="B1668" s="1" t="s">
        <v>2454</v>
      </c>
      <c r="C1668" s="1" t="str">
        <f>B1668&amp;" "&amp;F1668</f>
        <v xml:space="preserve">Johnson </v>
      </c>
      <c r="D1668" s="1" t="str">
        <f>Table5[[#This Row],[Column5]]&amp;" "&amp;Table5[[#This Row],[Column7]]&amp;" "</f>
        <v xml:space="preserve">Mr. Benjamin </v>
      </c>
      <c r="E1668" t="s">
        <v>4403</v>
      </c>
    </row>
    <row r="1669" spans="1:5" x14ac:dyDescent="0.2">
      <c r="A1669" s="1" t="s">
        <v>704</v>
      </c>
      <c r="B1669" s="1" t="s">
        <v>3852</v>
      </c>
      <c r="C1669" s="1" t="str">
        <f>B1669&amp;" "&amp;F1669</f>
        <v xml:space="preserve">Landry </v>
      </c>
      <c r="D1669" s="1" t="str">
        <f>Table5[[#This Row],[Column5]]&amp;" "&amp;Table5[[#This Row],[Column7]]&amp;" "</f>
        <v xml:space="preserve">Mr. Robert </v>
      </c>
    </row>
    <row r="1670" spans="1:5" x14ac:dyDescent="0.2">
      <c r="A1670" s="1" t="s">
        <v>703</v>
      </c>
      <c r="B1670" s="1" t="s">
        <v>3853</v>
      </c>
      <c r="C1670" s="1" t="str">
        <f>B1670&amp;" "&amp;F1670</f>
        <v xml:space="preserve">McDonald </v>
      </c>
      <c r="D1670" s="1" t="str">
        <f>Table5[[#This Row],[Column5]]&amp;" "&amp;Table5[[#This Row],[Column7]]&amp;" "</f>
        <v xml:space="preserve">Mr. Eric </v>
      </c>
      <c r="E1670" t="s">
        <v>4364</v>
      </c>
    </row>
    <row r="1671" spans="1:5" x14ac:dyDescent="0.2">
      <c r="A1671" s="1" t="s">
        <v>702</v>
      </c>
      <c r="B1671" s="1" t="s">
        <v>2782</v>
      </c>
      <c r="C1671" s="1" t="str">
        <f>B1671&amp;" "&amp;F1671</f>
        <v xml:space="preserve">Dunlap </v>
      </c>
      <c r="D1671" s="1" t="str">
        <f>Table5[[#This Row],[Column5]]&amp;" "&amp;Table5[[#This Row],[Column7]]&amp;" "</f>
        <v xml:space="preserve">Mr. Matthew </v>
      </c>
    </row>
    <row r="1672" spans="1:5" x14ac:dyDescent="0.2">
      <c r="A1672" s="1" t="s">
        <v>701</v>
      </c>
      <c r="B1672" s="1" t="s">
        <v>3854</v>
      </c>
      <c r="C1672" s="1" t="str">
        <f>B1672&amp;" "&amp;F1672</f>
        <v xml:space="preserve">Larue </v>
      </c>
      <c r="D1672" s="1" t="str">
        <f>Table5[[#This Row],[Column5]]&amp;" "&amp;Table5[[#This Row],[Column7]]&amp;" "</f>
        <v xml:space="preserve">Mr. Bob </v>
      </c>
      <c r="E1672" t="s">
        <v>4500</v>
      </c>
    </row>
    <row r="1673" spans="1:5" x14ac:dyDescent="0.2">
      <c r="A1673" s="1" t="s">
        <v>700</v>
      </c>
      <c r="B1673" s="1" t="s">
        <v>3471</v>
      </c>
      <c r="C1673" s="1" t="str">
        <f>B1673&amp;" "&amp;F1673</f>
        <v xml:space="preserve">Hodge </v>
      </c>
      <c r="D1673" s="1" t="str">
        <f>Table5[[#This Row],[Column5]]&amp;" "&amp;Table5[[#This Row],[Column7]]&amp;" "</f>
        <v xml:space="preserve">Ms. Stephanie </v>
      </c>
      <c r="E1673" t="s">
        <v>4395</v>
      </c>
    </row>
    <row r="1674" spans="1:5" x14ac:dyDescent="0.2">
      <c r="A1674" s="1" t="s">
        <v>699</v>
      </c>
      <c r="B1674" s="1" t="s">
        <v>3855</v>
      </c>
      <c r="C1674" s="1" t="str">
        <f>B1674&amp;" "&amp;F1674</f>
        <v xml:space="preserve">Marcus </v>
      </c>
      <c r="D1674" s="1" t="str">
        <f>Table5[[#This Row],[Column5]]&amp;" "&amp;Table5[[#This Row],[Column7]]&amp;" "</f>
        <v xml:space="preserve">Mr. Jake </v>
      </c>
    </row>
    <row r="1675" spans="1:5" x14ac:dyDescent="0.2">
      <c r="A1675" s="1" t="s">
        <v>698</v>
      </c>
      <c r="B1675" s="1" t="s">
        <v>3856</v>
      </c>
      <c r="C1675" s="1" t="str">
        <f>B1675&amp;" "&amp;F1675</f>
        <v xml:space="preserve">Daubert </v>
      </c>
      <c r="D1675" s="1" t="str">
        <f>Table5[[#This Row],[Column5]]&amp;" "&amp;Table5[[#This Row],[Column7]]&amp;" "</f>
        <v xml:space="preserve">Ms. Alison </v>
      </c>
      <c r="E1675" t="s">
        <v>4401</v>
      </c>
    </row>
    <row r="1676" spans="1:5" x14ac:dyDescent="0.2">
      <c r="A1676" s="1" t="s">
        <v>697</v>
      </c>
      <c r="B1676" s="1" t="s">
        <v>3857</v>
      </c>
      <c r="C1676" s="1" t="str">
        <f>B1676&amp;" "&amp;F1676</f>
        <v xml:space="preserve">Close </v>
      </c>
      <c r="D1676" s="1" t="str">
        <f>Table5[[#This Row],[Column5]]&amp;" "&amp;Table5[[#This Row],[Column7]]&amp;" "</f>
        <v xml:space="preserve">Ms. Lindsay </v>
      </c>
      <c r="E1676" t="s">
        <v>4403</v>
      </c>
    </row>
    <row r="1677" spans="1:5" x14ac:dyDescent="0.2">
      <c r="A1677" s="1" t="s">
        <v>696</v>
      </c>
      <c r="B1677" s="1" t="s">
        <v>3858</v>
      </c>
      <c r="C1677" s="1" t="str">
        <f>B1677&amp;" "&amp;F1677</f>
        <v xml:space="preserve">Roels </v>
      </c>
      <c r="D1677" s="1" t="str">
        <f>Table5[[#This Row],[Column5]]&amp;" "&amp;Table5[[#This Row],[Column7]]&amp;" "</f>
        <v xml:space="preserve">Mr. Guillaume </v>
      </c>
    </row>
    <row r="1678" spans="1:5" x14ac:dyDescent="0.2">
      <c r="A1678" s="1" t="s">
        <v>695</v>
      </c>
      <c r="B1678" s="1" t="s">
        <v>3859</v>
      </c>
      <c r="C1678" s="1" t="str">
        <f>B1678&amp;" "&amp;F1678</f>
        <v xml:space="preserve">Venosky </v>
      </c>
      <c r="D1678" s="1" t="str">
        <f>Table5[[#This Row],[Column5]]&amp;" "&amp;Table5[[#This Row],[Column7]]&amp;" "</f>
        <v xml:space="preserve">Ms. Kaylee </v>
      </c>
    </row>
    <row r="1679" spans="1:5" x14ac:dyDescent="0.2">
      <c r="A1679" s="1" t="s">
        <v>694</v>
      </c>
      <c r="B1679" s="1" t="s">
        <v>3860</v>
      </c>
      <c r="C1679" s="1" t="str">
        <f>B1679&amp;" "&amp;F1679</f>
        <v xml:space="preserve">Gosnell </v>
      </c>
      <c r="D1679" s="1" t="str">
        <f>Table5[[#This Row],[Column5]]&amp;" "&amp;Table5[[#This Row],[Column7]]&amp;" "</f>
        <v xml:space="preserve">Ms. Theresa </v>
      </c>
    </row>
    <row r="1680" spans="1:5" x14ac:dyDescent="0.2">
      <c r="A1680" s="1" t="s">
        <v>693</v>
      </c>
      <c r="B1680" s="1" t="s">
        <v>3861</v>
      </c>
      <c r="C1680" s="1" t="str">
        <f>B1680&amp;" "&amp;F1680</f>
        <v xml:space="preserve">Chewning-Kulick </v>
      </c>
      <c r="D1680" s="1" t="str">
        <f>Table5[[#This Row],[Column5]]&amp;" "&amp;Table5[[#This Row],[Column7]]&amp;" "</f>
        <v xml:space="preserve">Mr. Travis </v>
      </c>
      <c r="E1680" t="s">
        <v>4573</v>
      </c>
    </row>
    <row r="1681" spans="1:5" x14ac:dyDescent="0.2">
      <c r="A1681" s="1" t="s">
        <v>692</v>
      </c>
      <c r="B1681" s="1" t="s">
        <v>3446</v>
      </c>
      <c r="C1681" s="1" t="str">
        <f>B1681&amp;" "&amp;F1681</f>
        <v xml:space="preserve">McCarron </v>
      </c>
      <c r="D1681" s="1" t="str">
        <f>Table5[[#This Row],[Column5]]&amp;" "&amp;Table5[[#This Row],[Column7]]&amp;" "</f>
        <v xml:space="preserve">Ms. Emma </v>
      </c>
      <c r="E1681" t="s">
        <v>4401</v>
      </c>
    </row>
    <row r="1682" spans="1:5" x14ac:dyDescent="0.2">
      <c r="A1682" s="1" t="s">
        <v>691</v>
      </c>
      <c r="B1682" s="1" t="s">
        <v>3862</v>
      </c>
      <c r="C1682" s="1" t="str">
        <f>B1682&amp;" "&amp;F1682</f>
        <v xml:space="preserve">Manion </v>
      </c>
      <c r="D1682" s="1" t="str">
        <f>Table5[[#This Row],[Column5]]&amp;" "&amp;Table5[[#This Row],[Column7]]&amp;" "</f>
        <v xml:space="preserve">Ms. Linda </v>
      </c>
    </row>
    <row r="1683" spans="1:5" x14ac:dyDescent="0.2">
      <c r="A1683" s="1" t="s">
        <v>690</v>
      </c>
      <c r="B1683" s="1" t="s">
        <v>2919</v>
      </c>
      <c r="C1683" s="1" t="str">
        <f>B1683&amp;" "&amp;F1683</f>
        <v xml:space="preserve">Strong </v>
      </c>
      <c r="D1683" s="1" t="str">
        <f>Table5[[#This Row],[Column5]]&amp;" "&amp;Table5[[#This Row],[Column7]]&amp;" "</f>
        <v xml:space="preserve">Mr. Owen </v>
      </c>
      <c r="E1683" t="s">
        <v>4500</v>
      </c>
    </row>
    <row r="1684" spans="1:5" x14ac:dyDescent="0.2">
      <c r="A1684" s="1" t="s">
        <v>689</v>
      </c>
      <c r="B1684" s="1" t="s">
        <v>3863</v>
      </c>
      <c r="C1684" s="1" t="str">
        <f>B1684&amp;" "&amp;F1684</f>
        <v xml:space="preserve">Leblanc </v>
      </c>
      <c r="D1684" s="1" t="str">
        <f>Table5[[#This Row],[Column5]]&amp;" "&amp;Table5[[#This Row],[Column7]]&amp;" "</f>
        <v xml:space="preserve">Mr. Jacob </v>
      </c>
    </row>
    <row r="1685" spans="1:5" x14ac:dyDescent="0.2">
      <c r="A1685" s="1" t="s">
        <v>688</v>
      </c>
      <c r="B1685" s="1" t="s">
        <v>2721</v>
      </c>
      <c r="C1685" s="1" t="str">
        <f>B1685&amp;" "&amp;F1685</f>
        <v xml:space="preserve">Palmer </v>
      </c>
      <c r="D1685" s="1" t="str">
        <f>Table5[[#This Row],[Column5]]&amp;" "&amp;Table5[[#This Row],[Column7]]&amp;" "</f>
        <v xml:space="preserve">Ms. Jacqueline </v>
      </c>
    </row>
    <row r="1686" spans="1:5" x14ac:dyDescent="0.2">
      <c r="A1686" s="1" t="s">
        <v>687</v>
      </c>
      <c r="B1686" s="1" t="s">
        <v>3595</v>
      </c>
      <c r="C1686" s="1" t="str">
        <f>B1686&amp;" "&amp;F1686</f>
        <v xml:space="preserve">Shen </v>
      </c>
      <c r="D1686" s="1" t="str">
        <f>Table5[[#This Row],[Column5]]&amp;" "&amp;Table5[[#This Row],[Column7]]&amp;" "</f>
        <v xml:space="preserve">Mr. Yefeng </v>
      </c>
    </row>
    <row r="1687" spans="1:5" x14ac:dyDescent="0.2">
      <c r="A1687" s="1" t="s">
        <v>686</v>
      </c>
      <c r="B1687" s="1" t="s">
        <v>3864</v>
      </c>
      <c r="C1687" s="1" t="str">
        <f>B1687&amp;" "&amp;F1687</f>
        <v xml:space="preserve">Goldsby </v>
      </c>
      <c r="D1687" s="1" t="str">
        <f>Table5[[#This Row],[Column5]]&amp;" "&amp;Table5[[#This Row],[Column7]]&amp;" "</f>
        <v xml:space="preserve">Mr. Thomas </v>
      </c>
      <c r="E1687" t="s">
        <v>4466</v>
      </c>
    </row>
    <row r="1688" spans="1:5" x14ac:dyDescent="0.2">
      <c r="A1688" s="1" t="s">
        <v>685</v>
      </c>
      <c r="B1688" s="1" t="s">
        <v>2835</v>
      </c>
      <c r="C1688" s="1" t="str">
        <f>B1688&amp;" "&amp;F1688</f>
        <v xml:space="preserve">Whitney </v>
      </c>
      <c r="D1688" s="1" t="str">
        <f>Table5[[#This Row],[Column5]]&amp;" "&amp;Table5[[#This Row],[Column7]]&amp;" "</f>
        <v xml:space="preserve">Mr. Ken </v>
      </c>
    </row>
    <row r="1689" spans="1:5" x14ac:dyDescent="0.2">
      <c r="A1689" s="1" t="s">
        <v>684</v>
      </c>
      <c r="B1689" s="1" t="s">
        <v>3865</v>
      </c>
      <c r="C1689" s="1" t="str">
        <f>B1689&amp;" "&amp;F1689</f>
        <v xml:space="preserve">Mahoney </v>
      </c>
      <c r="D1689" s="1" t="str">
        <f>Table5[[#This Row],[Column5]]&amp;" "&amp;Table5[[#This Row],[Column7]]&amp;" "</f>
        <v xml:space="preserve">Ms. Annie </v>
      </c>
      <c r="E1689" t="s">
        <v>4418</v>
      </c>
    </row>
    <row r="1690" spans="1:5" x14ac:dyDescent="0.2">
      <c r="A1690" s="1" t="s">
        <v>683</v>
      </c>
      <c r="B1690" s="1" t="s">
        <v>3866</v>
      </c>
      <c r="C1690" s="1" t="str">
        <f>B1690&amp;" "&amp;F1690</f>
        <v xml:space="preserve">McCracken </v>
      </c>
      <c r="D1690" s="1" t="str">
        <f>Table5[[#This Row],[Column5]]&amp;" "&amp;Table5[[#This Row],[Column7]]&amp;" "</f>
        <v xml:space="preserve">Mrs. Noel </v>
      </c>
      <c r="E1690" t="s">
        <v>4491</v>
      </c>
    </row>
    <row r="1691" spans="1:5" x14ac:dyDescent="0.2">
      <c r="A1691" s="1" t="s">
        <v>682</v>
      </c>
      <c r="B1691" s="1" t="s">
        <v>3867</v>
      </c>
      <c r="C1691" s="1" t="str">
        <f>B1691&amp;" "&amp;F1691</f>
        <v xml:space="preserve">Spewak </v>
      </c>
      <c r="D1691" s="1" t="str">
        <f>Table5[[#This Row],[Column5]]&amp;" "&amp;Table5[[#This Row],[Column7]]&amp;" "</f>
        <v xml:space="preserve">Mr. Mark </v>
      </c>
      <c r="E1691" t="s">
        <v>4486</v>
      </c>
    </row>
    <row r="1692" spans="1:5" x14ac:dyDescent="0.2">
      <c r="A1692" s="1" t="s">
        <v>681</v>
      </c>
      <c r="B1692" s="1" t="s">
        <v>3868</v>
      </c>
      <c r="C1692" s="1" t="str">
        <f>B1692&amp;" "&amp;F1692</f>
        <v xml:space="preserve">Cottini </v>
      </c>
      <c r="D1692" s="1" t="str">
        <f>Table5[[#This Row],[Column5]]&amp;" "&amp;Table5[[#This Row],[Column7]]&amp;" "</f>
        <v xml:space="preserve">Ms. Federica </v>
      </c>
    </row>
    <row r="1693" spans="1:5" x14ac:dyDescent="0.2">
      <c r="A1693" s="1" t="s">
        <v>680</v>
      </c>
      <c r="B1693" s="1" t="s">
        <v>3869</v>
      </c>
      <c r="C1693" s="1" t="str">
        <f>B1693&amp;" "&amp;F1693</f>
        <v xml:space="preserve">Findlay </v>
      </c>
      <c r="D1693" s="1" t="str">
        <f>Table5[[#This Row],[Column5]]&amp;" "&amp;Table5[[#This Row],[Column7]]&amp;" "</f>
        <v xml:space="preserve">Ms. Pamela </v>
      </c>
      <c r="E1693" t="s">
        <v>4412</v>
      </c>
    </row>
    <row r="1694" spans="1:5" x14ac:dyDescent="0.2">
      <c r="A1694" s="1" t="s">
        <v>679</v>
      </c>
      <c r="B1694" s="1" t="s">
        <v>3870</v>
      </c>
      <c r="C1694" s="1" t="str">
        <f>B1694&amp;" "&amp;F1694</f>
        <v xml:space="preserve">Strasburg </v>
      </c>
      <c r="D1694" s="1" t="str">
        <f>Table5[[#This Row],[Column5]]&amp;" "&amp;Table5[[#This Row],[Column7]]&amp;" "</f>
        <v xml:space="preserve">Mr. Andrew </v>
      </c>
      <c r="E1694" t="s">
        <v>4393</v>
      </c>
    </row>
    <row r="1695" spans="1:5" x14ac:dyDescent="0.2">
      <c r="A1695" s="1" t="s">
        <v>678</v>
      </c>
      <c r="B1695" s="1" t="s">
        <v>2845</v>
      </c>
      <c r="C1695" s="1" t="str">
        <f>B1695&amp;" "&amp;F1695</f>
        <v xml:space="preserve">Adams </v>
      </c>
      <c r="D1695" s="1" t="str">
        <f>Table5[[#This Row],[Column5]]&amp;" "&amp;Table5[[#This Row],[Column7]]&amp;" "</f>
        <v xml:space="preserve">Mr. Randall </v>
      </c>
    </row>
    <row r="1696" spans="1:5" x14ac:dyDescent="0.2">
      <c r="A1696" s="1" t="s">
        <v>677</v>
      </c>
      <c r="B1696" s="1" t="s">
        <v>3871</v>
      </c>
      <c r="C1696" s="1" t="str">
        <f>B1696&amp;" "&amp;F1696</f>
        <v xml:space="preserve">Deeter </v>
      </c>
      <c r="D1696" s="1" t="str">
        <f>Table5[[#This Row],[Column5]]&amp;" "&amp;Table5[[#This Row],[Column7]]&amp;" "</f>
        <v xml:space="preserve">Ms. Tracy </v>
      </c>
      <c r="E1696" t="s">
        <v>4412</v>
      </c>
    </row>
    <row r="1697" spans="1:5" x14ac:dyDescent="0.2">
      <c r="A1697" s="1" t="s">
        <v>676</v>
      </c>
      <c r="B1697" s="1" t="s">
        <v>3872</v>
      </c>
      <c r="C1697" s="1" t="str">
        <f>B1697&amp;" "&amp;F1697</f>
        <v xml:space="preserve">Arpin </v>
      </c>
      <c r="D1697" s="1" t="str">
        <f>Table5[[#This Row],[Column5]]&amp;" "&amp;Table5[[#This Row],[Column7]]&amp;" "</f>
        <v xml:space="preserve">Ms. Azelie </v>
      </c>
    </row>
    <row r="1698" spans="1:5" x14ac:dyDescent="0.2">
      <c r="A1698" s="1" t="s">
        <v>675</v>
      </c>
      <c r="B1698" s="1" t="s">
        <v>3873</v>
      </c>
      <c r="C1698" s="1" t="str">
        <f>B1698&amp;" "&amp;F1698</f>
        <v xml:space="preserve">Schoeneck </v>
      </c>
      <c r="D1698" s="1" t="str">
        <f>Table5[[#This Row],[Column5]]&amp;" "&amp;Table5[[#This Row],[Column7]]&amp;" "</f>
        <v xml:space="preserve">Ms. Monica </v>
      </c>
      <c r="E1698" t="s">
        <v>4375</v>
      </c>
    </row>
    <row r="1699" spans="1:5" x14ac:dyDescent="0.2">
      <c r="A1699" s="1" t="s">
        <v>674</v>
      </c>
      <c r="B1699" s="1" t="s">
        <v>3623</v>
      </c>
      <c r="C1699" s="1" t="str">
        <f>B1699&amp;" "&amp;F1699</f>
        <v xml:space="preserve">Mueller </v>
      </c>
      <c r="D1699" s="1" t="str">
        <f>Table5[[#This Row],[Column5]]&amp;" "&amp;Table5[[#This Row],[Column7]]&amp;" "</f>
        <v xml:space="preserve">Ms. Katarina </v>
      </c>
      <c r="E1699" t="s">
        <v>4491</v>
      </c>
    </row>
    <row r="1700" spans="1:5" x14ac:dyDescent="0.2">
      <c r="A1700" s="1" t="s">
        <v>673</v>
      </c>
      <c r="B1700" s="1" t="s">
        <v>3874</v>
      </c>
      <c r="C1700" s="1" t="str">
        <f>B1700&amp;" "&amp;F1700</f>
        <v xml:space="preserve">Willits </v>
      </c>
      <c r="D1700" s="1" t="str">
        <f>Table5[[#This Row],[Column5]]&amp;" "&amp;Table5[[#This Row],[Column7]]&amp;" "</f>
        <v xml:space="preserve">Ms. Jamie </v>
      </c>
      <c r="E1700" t="s">
        <v>4401</v>
      </c>
    </row>
    <row r="1701" spans="1:5" x14ac:dyDescent="0.2">
      <c r="A1701" s="1" t="s">
        <v>672</v>
      </c>
      <c r="B1701" s="1" t="s">
        <v>3875</v>
      </c>
      <c r="C1701" s="1" t="str">
        <f>B1701&amp;" "&amp;F1701</f>
        <v xml:space="preserve">Syring </v>
      </c>
      <c r="D1701" s="1" t="str">
        <f>Table5[[#This Row],[Column5]]&amp;" "&amp;Table5[[#This Row],[Column7]]&amp;" "</f>
        <v xml:space="preserve">Mr. Brian </v>
      </c>
    </row>
    <row r="1702" spans="1:5" x14ac:dyDescent="0.2">
      <c r="A1702" s="1" t="s">
        <v>671</v>
      </c>
      <c r="B1702" s="1" t="s">
        <v>3876</v>
      </c>
      <c r="C1702" s="1" t="str">
        <f>B1702&amp;" "&amp;F1702</f>
        <v xml:space="preserve">Strike </v>
      </c>
      <c r="D1702" s="1" t="str">
        <f>Table5[[#This Row],[Column5]]&amp;" "&amp;Table5[[#This Row],[Column7]]&amp;" "</f>
        <v xml:space="preserve">Ms. Stacey </v>
      </c>
      <c r="E1702" t="s">
        <v>4401</v>
      </c>
    </row>
    <row r="1703" spans="1:5" x14ac:dyDescent="0.2">
      <c r="A1703" s="1" t="s">
        <v>670</v>
      </c>
      <c r="B1703" s="1" t="s">
        <v>3877</v>
      </c>
      <c r="C1703" s="1" t="str">
        <f>B1703&amp;" "&amp;F1703</f>
        <v xml:space="preserve">Hennigar </v>
      </c>
      <c r="D1703" s="1" t="str">
        <f>Table5[[#This Row],[Column5]]&amp;" "&amp;Table5[[#This Row],[Column7]]&amp;" "</f>
        <v xml:space="preserve">Mr. Stephen </v>
      </c>
    </row>
    <row r="1704" spans="1:5" x14ac:dyDescent="0.2">
      <c r="A1704" s="1" t="s">
        <v>669</v>
      </c>
      <c r="B1704" s="1" t="s">
        <v>3878</v>
      </c>
      <c r="C1704" s="1" t="str">
        <f>B1704&amp;" "&amp;F1704</f>
        <v xml:space="preserve">May </v>
      </c>
      <c r="D1704" s="1" t="str">
        <f>Table5[[#This Row],[Column5]]&amp;" "&amp;Table5[[#This Row],[Column7]]&amp;" "</f>
        <v xml:space="preserve">Mr. Joshua </v>
      </c>
    </row>
    <row r="1705" spans="1:5" x14ac:dyDescent="0.2">
      <c r="A1705" s="1" t="s">
        <v>668</v>
      </c>
      <c r="B1705" s="1" t="s">
        <v>3879</v>
      </c>
      <c r="C1705" s="1" t="str">
        <f>B1705&amp;" "&amp;F1705</f>
        <v xml:space="preserve">Metcalf </v>
      </c>
      <c r="D1705" s="1" t="str">
        <f>Table5[[#This Row],[Column5]]&amp;" "&amp;Table5[[#This Row],[Column7]]&amp;" "</f>
        <v xml:space="preserve">Mr. Josh </v>
      </c>
    </row>
    <row r="1706" spans="1:5" x14ac:dyDescent="0.2">
      <c r="A1706" s="1" t="s">
        <v>667</v>
      </c>
      <c r="B1706" s="1" t="s">
        <v>3880</v>
      </c>
      <c r="C1706" s="1" t="str">
        <f>B1706&amp;" "&amp;F1706</f>
        <v xml:space="preserve">Tiska </v>
      </c>
      <c r="D1706" s="1" t="str">
        <f>Table5[[#This Row],[Column5]]&amp;" "&amp;Table5[[#This Row],[Column7]]&amp;" "</f>
        <v xml:space="preserve">Ms. Heather </v>
      </c>
    </row>
    <row r="1707" spans="1:5" x14ac:dyDescent="0.2">
      <c r="A1707" s="1" t="s">
        <v>666</v>
      </c>
      <c r="B1707" s="1" t="s">
        <v>3100</v>
      </c>
      <c r="C1707" s="1" t="str">
        <f>B1707&amp;" "&amp;F1707</f>
        <v xml:space="preserve">McDonough </v>
      </c>
      <c r="D1707" s="1" t="str">
        <f>Table5[[#This Row],[Column5]]&amp;" "&amp;Table5[[#This Row],[Column7]]&amp;" "</f>
        <v xml:space="preserve">Mr. James </v>
      </c>
      <c r="E1707" t="s">
        <v>4427</v>
      </c>
    </row>
    <row r="1708" spans="1:5" x14ac:dyDescent="0.2">
      <c r="A1708" s="1" t="s">
        <v>665</v>
      </c>
      <c r="B1708" s="1" t="s">
        <v>3881</v>
      </c>
      <c r="C1708" s="1" t="str">
        <f>B1708&amp;" "&amp;F1708</f>
        <v xml:space="preserve">Fairley </v>
      </c>
      <c r="D1708" s="1" t="str">
        <f>Table5[[#This Row],[Column5]]&amp;" "&amp;Table5[[#This Row],[Column7]]&amp;" "</f>
        <v xml:space="preserve">Ms. Kim </v>
      </c>
    </row>
    <row r="1709" spans="1:5" x14ac:dyDescent="0.2">
      <c r="A1709" s="1" t="s">
        <v>664</v>
      </c>
      <c r="B1709" s="1" t="s">
        <v>3421</v>
      </c>
      <c r="C1709" s="1" t="str">
        <f>B1709&amp;" "&amp;F1709</f>
        <v xml:space="preserve">Barnett </v>
      </c>
      <c r="D1709" s="1" t="str">
        <f>Table5[[#This Row],[Column5]]&amp;" "&amp;Table5[[#This Row],[Column7]]&amp;" "</f>
        <v xml:space="preserve">Ms. Marie </v>
      </c>
      <c r="E1709" t="s">
        <v>4542</v>
      </c>
    </row>
    <row r="1710" spans="1:5" x14ac:dyDescent="0.2">
      <c r="A1710" s="1" t="s">
        <v>663</v>
      </c>
      <c r="B1710" s="1" t="s">
        <v>3882</v>
      </c>
      <c r="C1710" s="1" t="str">
        <f>B1710&amp;" "&amp;F1710</f>
        <v xml:space="preserve">Piasta </v>
      </c>
      <c r="D1710" s="1" t="str">
        <f>Table5[[#This Row],[Column5]]&amp;" "&amp;Table5[[#This Row],[Column7]]&amp;" "</f>
        <v xml:space="preserve">Mr. Dariusz </v>
      </c>
    </row>
    <row r="1711" spans="1:5" x14ac:dyDescent="0.2">
      <c r="A1711" s="1" t="s">
        <v>662</v>
      </c>
      <c r="B1711" s="1" t="s">
        <v>3623</v>
      </c>
      <c r="C1711" s="1" t="str">
        <f>B1711&amp;" "&amp;F1711</f>
        <v xml:space="preserve">Mueller </v>
      </c>
      <c r="D1711" s="1" t="str">
        <f>Table5[[#This Row],[Column5]]&amp;" "&amp;Table5[[#This Row],[Column7]]&amp;" "</f>
        <v xml:space="preserve">Ms. Jessica </v>
      </c>
      <c r="E1711" t="s">
        <v>4542</v>
      </c>
    </row>
    <row r="1712" spans="1:5" x14ac:dyDescent="0.2">
      <c r="A1712" s="1" t="s">
        <v>661</v>
      </c>
      <c r="B1712" s="1" t="s">
        <v>3883</v>
      </c>
      <c r="C1712" s="1" t="str">
        <f>B1712&amp;" "&amp;F1712</f>
        <v xml:space="preserve">Olsen </v>
      </c>
      <c r="D1712" s="1" t="str">
        <f>Table5[[#This Row],[Column5]]&amp;" "&amp;Table5[[#This Row],[Column7]]&amp;" "</f>
        <v xml:space="preserve">Ms. Kristen </v>
      </c>
    </row>
    <row r="1713" spans="1:5" x14ac:dyDescent="0.2">
      <c r="A1713" s="1" t="s">
        <v>660</v>
      </c>
      <c r="B1713" s="1" t="s">
        <v>4414</v>
      </c>
      <c r="C1713" s="1" t="str">
        <f>B1713&amp;" "&amp;F1713</f>
        <v xml:space="preserve">De </v>
      </c>
      <c r="D1713" s="1" t="str">
        <f>Table5[[#This Row],[Column5]]&amp;" "&amp;Table5[[#This Row],[Column7]]&amp;" "</f>
        <v xml:space="preserve">  </v>
      </c>
      <c r="E1713" t="s">
        <v>4909</v>
      </c>
    </row>
    <row r="1714" spans="1:5" x14ac:dyDescent="0.2">
      <c r="A1714" s="1" t="s">
        <v>659</v>
      </c>
      <c r="B1714" s="1" t="s">
        <v>3884</v>
      </c>
      <c r="C1714" s="1" t="str">
        <f>B1714&amp;" "&amp;F1714</f>
        <v xml:space="preserve">Bartus </v>
      </c>
      <c r="D1714" s="1" t="str">
        <f>Table5[[#This Row],[Column5]]&amp;" "&amp;Table5[[#This Row],[Column7]]&amp;" "</f>
        <v xml:space="preserve">Ms. Cynthia </v>
      </c>
    </row>
    <row r="1715" spans="1:5" x14ac:dyDescent="0.2">
      <c r="A1715" s="1" t="s">
        <v>658</v>
      </c>
      <c r="B1715" s="1" t="s">
        <v>3885</v>
      </c>
      <c r="C1715" s="1" t="str">
        <f>B1715&amp;" "&amp;F1715</f>
        <v xml:space="preserve">Stevens </v>
      </c>
      <c r="D1715" s="1" t="str">
        <f>Table5[[#This Row],[Column5]]&amp;" "&amp;Table5[[#This Row],[Column7]]&amp;" "</f>
        <v xml:space="preserve">Mr. Tyler </v>
      </c>
    </row>
    <row r="1716" spans="1:5" x14ac:dyDescent="0.2">
      <c r="A1716" s="1" t="s">
        <v>657</v>
      </c>
      <c r="B1716" s="1" t="s">
        <v>3886</v>
      </c>
      <c r="C1716" s="1" t="str">
        <f>B1716&amp;" "&amp;F1716</f>
        <v xml:space="preserve">Rich </v>
      </c>
      <c r="D1716" s="1" t="str">
        <f>Table5[[#This Row],[Column5]]&amp;" "&amp;Table5[[#This Row],[Column7]]&amp;" "</f>
        <v xml:space="preserve">Ms. Holly </v>
      </c>
      <c r="E1716" t="s">
        <v>4466</v>
      </c>
    </row>
    <row r="1717" spans="1:5" x14ac:dyDescent="0.2">
      <c r="A1717" s="1" t="s">
        <v>656</v>
      </c>
      <c r="B1717" s="1" t="s">
        <v>3887</v>
      </c>
      <c r="C1717" s="1" t="str">
        <f>B1717&amp;" "&amp;F1717</f>
        <v xml:space="preserve">Fayter </v>
      </c>
      <c r="D1717" s="1" t="str">
        <f>Table5[[#This Row],[Column5]]&amp;" "&amp;Table5[[#This Row],[Column7]]&amp;" "</f>
        <v xml:space="preserve">Ms. Kristen </v>
      </c>
    </row>
    <row r="1718" spans="1:5" x14ac:dyDescent="0.2">
      <c r="A1718" s="1" t="s">
        <v>655</v>
      </c>
      <c r="B1718" s="1" t="s">
        <v>3888</v>
      </c>
      <c r="C1718" s="1" t="str">
        <f>B1718&amp;" "&amp;F1718</f>
        <v xml:space="preserve">Parise </v>
      </c>
      <c r="D1718" s="1" t="str">
        <f>Table5[[#This Row],[Column5]]&amp;" "&amp;Table5[[#This Row],[Column7]]&amp;" "</f>
        <v xml:space="preserve">Mr. Thomas </v>
      </c>
    </row>
    <row r="1719" spans="1:5" x14ac:dyDescent="0.2">
      <c r="A1719" s="1" t="s">
        <v>654</v>
      </c>
      <c r="B1719" s="1" t="s">
        <v>3889</v>
      </c>
      <c r="C1719" s="1" t="str">
        <f>B1719&amp;" "&amp;F1719</f>
        <v xml:space="preserve">Andrew </v>
      </c>
      <c r="D1719" s="1" t="str">
        <f>Table5[[#This Row],[Column5]]&amp;" "&amp;Table5[[#This Row],[Column7]]&amp;" "</f>
        <v xml:space="preserve">Ms. Tricity </v>
      </c>
      <c r="E1719" t="s">
        <v>4403</v>
      </c>
    </row>
    <row r="1720" spans="1:5" x14ac:dyDescent="0.2">
      <c r="A1720" s="1" t="s">
        <v>653</v>
      </c>
      <c r="B1720" s="1" t="s">
        <v>3890</v>
      </c>
      <c r="C1720" s="1" t="str">
        <f>B1720&amp;" "&amp;F1720</f>
        <v xml:space="preserve">Gryniewicz </v>
      </c>
      <c r="D1720" s="1" t="str">
        <f>Table5[[#This Row],[Column5]]&amp;" "&amp;Table5[[#This Row],[Column7]]&amp;" "</f>
        <v xml:space="preserve">Ms. Sarah </v>
      </c>
      <c r="E1720" t="s">
        <v>4437</v>
      </c>
    </row>
    <row r="1721" spans="1:5" x14ac:dyDescent="0.2">
      <c r="A1721" s="1" t="s">
        <v>652</v>
      </c>
      <c r="B1721" s="1" t="s">
        <v>3891</v>
      </c>
      <c r="C1721" s="1" t="str">
        <f>B1721&amp;" "&amp;F1721</f>
        <v xml:space="preserve">Panora </v>
      </c>
      <c r="D1721" s="1" t="str">
        <f>Table5[[#This Row],[Column5]]&amp;" "&amp;Table5[[#This Row],[Column7]]&amp;" "</f>
        <v xml:space="preserve">Ms. Lisa </v>
      </c>
      <c r="E1721" t="s">
        <v>4375</v>
      </c>
    </row>
    <row r="1722" spans="1:5" x14ac:dyDescent="0.2">
      <c r="A1722" s="1" t="s">
        <v>651</v>
      </c>
      <c r="B1722" s="1" t="s">
        <v>2588</v>
      </c>
      <c r="C1722" s="1" t="str">
        <f>B1722&amp;" "&amp;F1722</f>
        <v xml:space="preserve">Woodward </v>
      </c>
      <c r="D1722" s="1" t="str">
        <f>Table5[[#This Row],[Column5]]&amp;" "&amp;Table5[[#This Row],[Column7]]&amp;" "</f>
        <v xml:space="preserve">Ms. Tracy </v>
      </c>
      <c r="E1722" t="s">
        <v>4378</v>
      </c>
    </row>
    <row r="1723" spans="1:5" x14ac:dyDescent="0.2">
      <c r="A1723" s="1" t="s">
        <v>650</v>
      </c>
      <c r="B1723" s="1" t="s">
        <v>3892</v>
      </c>
      <c r="C1723" s="1" t="str">
        <f>B1723&amp;" "&amp;F1723</f>
        <v xml:space="preserve">Lambe </v>
      </c>
      <c r="D1723" s="1" t="str">
        <f>Table5[[#This Row],[Column5]]&amp;" "&amp;Table5[[#This Row],[Column7]]&amp;" "</f>
        <v xml:space="preserve">Mr. Patrick </v>
      </c>
    </row>
    <row r="1724" spans="1:5" x14ac:dyDescent="0.2">
      <c r="A1724" s="1" t="s">
        <v>649</v>
      </c>
      <c r="B1724" s="1" t="s">
        <v>3893</v>
      </c>
      <c r="C1724" s="1" t="str">
        <f>B1724&amp;" "&amp;F1724</f>
        <v xml:space="preserve">Casto </v>
      </c>
      <c r="D1724" s="1" t="str">
        <f>Table5[[#This Row],[Column5]]&amp;" "&amp;Table5[[#This Row],[Column7]]&amp;" "</f>
        <v xml:space="preserve">Mr. Trent </v>
      </c>
    </row>
    <row r="1725" spans="1:5" x14ac:dyDescent="0.2">
      <c r="A1725" s="1" t="s">
        <v>648</v>
      </c>
      <c r="B1725" s="1" t="s">
        <v>3894</v>
      </c>
      <c r="C1725" s="1" t="str">
        <f>B1725&amp;" "&amp;F1725</f>
        <v xml:space="preserve">Martelli </v>
      </c>
      <c r="D1725" s="1" t="str">
        <f>Table5[[#This Row],[Column5]]&amp;" "&amp;Table5[[#This Row],[Column7]]&amp;" "</f>
        <v xml:space="preserve">Ms. Julie </v>
      </c>
    </row>
    <row r="1726" spans="1:5" x14ac:dyDescent="0.2">
      <c r="A1726" s="1" t="s">
        <v>647</v>
      </c>
      <c r="B1726" s="1" t="s">
        <v>3895</v>
      </c>
      <c r="C1726" s="1" t="str">
        <f>B1726&amp;" "&amp;F1726</f>
        <v xml:space="preserve">Naskret </v>
      </c>
      <c r="D1726" s="1" t="str">
        <f>Table5[[#This Row],[Column5]]&amp;" "&amp;Table5[[#This Row],[Column7]]&amp;" "</f>
        <v xml:space="preserve">Mr. Sawomir </v>
      </c>
    </row>
    <row r="1727" spans="1:5" x14ac:dyDescent="0.2">
      <c r="A1727" s="1" t="s">
        <v>646</v>
      </c>
      <c r="B1727" s="1" t="s">
        <v>3679</v>
      </c>
      <c r="C1727" s="1" t="str">
        <f>B1727&amp;" "&amp;F1727</f>
        <v xml:space="preserve">Morgan </v>
      </c>
      <c r="D1727" s="1" t="str">
        <f>Table5[[#This Row],[Column5]]&amp;" "&amp;Table5[[#This Row],[Column7]]&amp;" "</f>
        <v xml:space="preserve">Ms. Micah </v>
      </c>
    </row>
    <row r="1728" spans="1:5" x14ac:dyDescent="0.2">
      <c r="A1728" s="1" t="s">
        <v>645</v>
      </c>
      <c r="B1728" s="1" t="s">
        <v>3896</v>
      </c>
      <c r="C1728" s="1" t="str">
        <f>B1728&amp;" "&amp;F1728</f>
        <v xml:space="preserve">Maloney </v>
      </c>
      <c r="D1728" s="1" t="str">
        <f>Table5[[#This Row],[Column5]]&amp;" "&amp;Table5[[#This Row],[Column7]]&amp;" "</f>
        <v xml:space="preserve">Ms. Kelly </v>
      </c>
      <c r="E1728" t="s">
        <v>4405</v>
      </c>
    </row>
    <row r="1729" spans="1:5" x14ac:dyDescent="0.2">
      <c r="A1729" s="1" t="s">
        <v>644</v>
      </c>
      <c r="B1729" s="1" t="s">
        <v>3897</v>
      </c>
      <c r="C1729" s="1" t="str">
        <f>B1729&amp;" "&amp;F1729</f>
        <v xml:space="preserve">Amherst </v>
      </c>
      <c r="D1729" s="1" t="str">
        <f>Table5[[#This Row],[Column5]]&amp;" "&amp;Table5[[#This Row],[Column7]]&amp;" "</f>
        <v xml:space="preserve">Ms. Lindsay </v>
      </c>
      <c r="E1729" t="s">
        <v>4375</v>
      </c>
    </row>
    <row r="1730" spans="1:5" x14ac:dyDescent="0.2">
      <c r="A1730" s="1" t="s">
        <v>643</v>
      </c>
      <c r="B1730" s="1" t="s">
        <v>3010</v>
      </c>
      <c r="C1730" s="1" t="str">
        <f>B1730&amp;" "&amp;F1730</f>
        <v xml:space="preserve">Davenport </v>
      </c>
      <c r="D1730" s="1" t="str">
        <f>Table5[[#This Row],[Column5]]&amp;" "&amp;Table5[[#This Row],[Column7]]&amp;" "</f>
        <v xml:space="preserve">Mr. Austen </v>
      </c>
      <c r="E1730" t="s">
        <v>4731</v>
      </c>
    </row>
    <row r="1731" spans="1:5" x14ac:dyDescent="0.2">
      <c r="A1731" s="1" t="s">
        <v>642</v>
      </c>
      <c r="B1731" s="1" t="s">
        <v>3898</v>
      </c>
      <c r="C1731" s="1" t="str">
        <f>B1731&amp;" "&amp;F1731</f>
        <v xml:space="preserve">Johansen </v>
      </c>
      <c r="D1731" s="1" t="str">
        <f>Table5[[#This Row],[Column5]]&amp;" "&amp;Table5[[#This Row],[Column7]]&amp;" "</f>
        <v xml:space="preserve">Mr. Tory </v>
      </c>
      <c r="E1731" t="s">
        <v>4395</v>
      </c>
    </row>
    <row r="1732" spans="1:5" x14ac:dyDescent="0.2">
      <c r="A1732" s="1" t="s">
        <v>641</v>
      </c>
      <c r="B1732" s="1" t="s">
        <v>3796</v>
      </c>
      <c r="C1732" s="1" t="str">
        <f>B1732&amp;" "&amp;F1732</f>
        <v xml:space="preserve">Bond </v>
      </c>
      <c r="D1732" s="1" t="str">
        <f>Table5[[#This Row],[Column5]]&amp;" "&amp;Table5[[#This Row],[Column7]]&amp;" "</f>
        <v xml:space="preserve">Mr. Robert </v>
      </c>
      <c r="E1732" t="s">
        <v>4395</v>
      </c>
    </row>
    <row r="1733" spans="1:5" x14ac:dyDescent="0.2">
      <c r="A1733" s="1" t="s">
        <v>640</v>
      </c>
      <c r="B1733" s="1" t="s">
        <v>2940</v>
      </c>
      <c r="C1733" s="1" t="str">
        <f>B1733&amp;" "&amp;F1733</f>
        <v xml:space="preserve">Reilly </v>
      </c>
      <c r="D1733" s="1" t="str">
        <f>Table5[[#This Row],[Column5]]&amp;" "&amp;Table5[[#This Row],[Column7]]&amp;" "</f>
        <v xml:space="preserve">Ms. Steph </v>
      </c>
    </row>
    <row r="1734" spans="1:5" x14ac:dyDescent="0.2">
      <c r="A1734" s="1" t="s">
        <v>639</v>
      </c>
      <c r="B1734" s="1" t="s">
        <v>3899</v>
      </c>
      <c r="C1734" s="1" t="str">
        <f>B1734&amp;" "&amp;F1734</f>
        <v xml:space="preserve">Chandler </v>
      </c>
      <c r="D1734" s="1" t="str">
        <f>Table5[[#This Row],[Column5]]&amp;" "&amp;Table5[[#This Row],[Column7]]&amp;" "</f>
        <v xml:space="preserve">Ms. Kate </v>
      </c>
    </row>
    <row r="1735" spans="1:5" x14ac:dyDescent="0.2">
      <c r="A1735" s="1" t="s">
        <v>638</v>
      </c>
      <c r="B1735" s="1" t="s">
        <v>3900</v>
      </c>
      <c r="C1735" s="1" t="str">
        <f>B1735&amp;" "&amp;F1735</f>
        <v xml:space="preserve">Kaufmann </v>
      </c>
      <c r="D1735" s="1" t="str">
        <f>Table5[[#This Row],[Column5]]&amp;" "&amp;Table5[[#This Row],[Column7]]&amp;" "</f>
        <v xml:space="preserve">Ms. Kristina </v>
      </c>
    </row>
    <row r="1736" spans="1:5" x14ac:dyDescent="0.2">
      <c r="A1736" s="1" t="s">
        <v>637</v>
      </c>
      <c r="B1736" s="1" t="s">
        <v>3901</v>
      </c>
      <c r="C1736" s="1" t="str">
        <f>B1736&amp;" "&amp;F1736</f>
        <v xml:space="preserve">Barnes-Zurkinden </v>
      </c>
      <c r="D1736" s="1" t="str">
        <f>Table5[[#This Row],[Column5]]&amp;" "&amp;Table5[[#This Row],[Column7]]&amp;" "</f>
        <v xml:space="preserve">Ms. Flo </v>
      </c>
    </row>
    <row r="1737" spans="1:5" x14ac:dyDescent="0.2">
      <c r="A1737" s="1" t="s">
        <v>636</v>
      </c>
      <c r="B1737" s="1" t="s">
        <v>3902</v>
      </c>
      <c r="C1737" s="1" t="str">
        <f>B1737&amp;" "&amp;F1737</f>
        <v xml:space="preserve">Wolter </v>
      </c>
      <c r="D1737" s="1" t="str">
        <f>Table5[[#This Row],[Column5]]&amp;" "&amp;Table5[[#This Row],[Column7]]&amp;" "</f>
        <v xml:space="preserve">Mrs. Sarah </v>
      </c>
      <c r="E1737" t="s">
        <v>4464</v>
      </c>
    </row>
    <row r="1738" spans="1:5" x14ac:dyDescent="0.2">
      <c r="A1738" s="1" t="s">
        <v>635</v>
      </c>
      <c r="B1738" s="1" t="s">
        <v>3903</v>
      </c>
      <c r="C1738" s="1" t="str">
        <f>B1738&amp;" "&amp;F1738</f>
        <v xml:space="preserve">Pearson </v>
      </c>
      <c r="D1738" s="1" t="str">
        <f>Table5[[#This Row],[Column5]]&amp;" "&amp;Table5[[#This Row],[Column7]]&amp;" "</f>
        <v xml:space="preserve">Ms. Anabel </v>
      </c>
    </row>
    <row r="1739" spans="1:5" x14ac:dyDescent="0.2">
      <c r="A1739" s="1" t="s">
        <v>634</v>
      </c>
      <c r="B1739" s="1" t="s">
        <v>3215</v>
      </c>
      <c r="C1739" s="1" t="str">
        <f>B1739&amp;" "&amp;F1739</f>
        <v xml:space="preserve">Thomas </v>
      </c>
      <c r="D1739" s="1" t="str">
        <f>Table5[[#This Row],[Column5]]&amp;" "&amp;Table5[[#This Row],[Column7]]&amp;" "</f>
        <v xml:space="preserve">Mr. Ian </v>
      </c>
    </row>
    <row r="1740" spans="1:5" x14ac:dyDescent="0.2">
      <c r="A1740" s="1" t="s">
        <v>633</v>
      </c>
      <c r="B1740" s="1" t="s">
        <v>3904</v>
      </c>
      <c r="C1740" s="1" t="str">
        <f>B1740&amp;" "&amp;F1740</f>
        <v xml:space="preserve">Leon </v>
      </c>
      <c r="D1740" s="1" t="str">
        <f>Table5[[#This Row],[Column5]]&amp;" "&amp;Table5[[#This Row],[Column7]]&amp;" "</f>
        <v xml:space="preserve">Mr. Alex </v>
      </c>
    </row>
    <row r="1741" spans="1:5" x14ac:dyDescent="0.2">
      <c r="A1741" s="1" t="s">
        <v>631</v>
      </c>
      <c r="B1741" s="1" t="s">
        <v>3905</v>
      </c>
      <c r="C1741" s="1" t="str">
        <f>B1741&amp;" "&amp;F1741</f>
        <v xml:space="preserve">Marriott </v>
      </c>
      <c r="D1741" s="1" t="str">
        <f>Table5[[#This Row],[Column5]]&amp;" "&amp;Table5[[#This Row],[Column7]]&amp;" "</f>
        <v xml:space="preserve">Mr. Richard </v>
      </c>
      <c r="E1741" t="s">
        <v>4466</v>
      </c>
    </row>
    <row r="1742" spans="1:5" x14ac:dyDescent="0.2">
      <c r="A1742" s="1" t="s">
        <v>630</v>
      </c>
      <c r="B1742" s="1" t="s">
        <v>3906</v>
      </c>
      <c r="C1742" s="1" t="str">
        <f>B1742&amp;" "&amp;F1742</f>
        <v xml:space="preserve">Wilkins </v>
      </c>
      <c r="D1742" s="1" t="str">
        <f>Table5[[#This Row],[Column5]]&amp;" "&amp;Table5[[#This Row],[Column7]]&amp;" "</f>
        <v xml:space="preserve">Ms. Jacqueline </v>
      </c>
      <c r="E1742" t="s">
        <v>4366</v>
      </c>
    </row>
    <row r="1743" spans="1:5" x14ac:dyDescent="0.2">
      <c r="A1743" s="1" t="s">
        <v>629</v>
      </c>
      <c r="B1743" s="1" t="s">
        <v>3907</v>
      </c>
      <c r="C1743" s="1" t="str">
        <f>B1743&amp;" "&amp;F1743</f>
        <v xml:space="preserve">Saiter </v>
      </c>
      <c r="D1743" s="1" t="str">
        <f>Table5[[#This Row],[Column5]]&amp;" "&amp;Table5[[#This Row],[Column7]]&amp;" "</f>
        <v xml:space="preserve">Ms. Cindy </v>
      </c>
    </row>
    <row r="1744" spans="1:5" x14ac:dyDescent="0.2">
      <c r="A1744" s="1" t="s">
        <v>628</v>
      </c>
      <c r="B1744" s="1" t="s">
        <v>3908</v>
      </c>
      <c r="C1744" s="1" t="str">
        <f>B1744&amp;" "&amp;F1744</f>
        <v xml:space="preserve">Winrow </v>
      </c>
      <c r="D1744" s="1" t="str">
        <f>Table5[[#This Row],[Column5]]&amp;" "&amp;Table5[[#This Row],[Column7]]&amp;" "</f>
        <v xml:space="preserve">Ms. Marcia </v>
      </c>
    </row>
    <row r="1745" spans="1:5" x14ac:dyDescent="0.2">
      <c r="A1745" s="1" t="s">
        <v>627</v>
      </c>
      <c r="B1745" s="1" t="s">
        <v>3909</v>
      </c>
      <c r="C1745" s="1" t="str">
        <f>B1745&amp;" "&amp;F1745</f>
        <v xml:space="preserve">Gries </v>
      </c>
      <c r="D1745" s="1" t="str">
        <f>Table5[[#This Row],[Column5]]&amp;" "&amp;Table5[[#This Row],[Column7]]&amp;" "</f>
        <v xml:space="preserve">Ms. Samantha </v>
      </c>
      <c r="E1745" t="s">
        <v>4364</v>
      </c>
    </row>
    <row r="1746" spans="1:5" x14ac:dyDescent="0.2">
      <c r="A1746" s="1" t="s">
        <v>626</v>
      </c>
      <c r="B1746" s="1" t="s">
        <v>3910</v>
      </c>
      <c r="C1746" s="1" t="str">
        <f>B1746&amp;" "&amp;F1746</f>
        <v xml:space="preserve">Strohschein </v>
      </c>
      <c r="D1746" s="1" t="str">
        <f>Table5[[#This Row],[Column5]]&amp;" "&amp;Table5[[#This Row],[Column7]]&amp;" "</f>
        <v xml:space="preserve">Ms. Katie </v>
      </c>
    </row>
    <row r="1747" spans="1:5" x14ac:dyDescent="0.2">
      <c r="A1747" s="1" t="s">
        <v>625</v>
      </c>
      <c r="B1747" s="1" t="s">
        <v>3070</v>
      </c>
      <c r="C1747" s="1" t="str">
        <f>B1747&amp;" "&amp;F1747</f>
        <v xml:space="preserve">Berger </v>
      </c>
      <c r="D1747" s="1" t="str">
        <f>Table5[[#This Row],[Column5]]&amp;" "&amp;Table5[[#This Row],[Column7]]&amp;" "</f>
        <v xml:space="preserve">Mr. John </v>
      </c>
      <c r="E1747" t="s">
        <v>4474</v>
      </c>
    </row>
    <row r="1748" spans="1:5" x14ac:dyDescent="0.2">
      <c r="A1748" s="1" t="s">
        <v>624</v>
      </c>
      <c r="B1748" s="1" t="s">
        <v>3911</v>
      </c>
      <c r="C1748" s="1" t="str">
        <f>B1748&amp;" "&amp;F1748</f>
        <v xml:space="preserve">Coogan </v>
      </c>
      <c r="D1748" s="1" t="str">
        <f>Table5[[#This Row],[Column5]]&amp;" "&amp;Table5[[#This Row],[Column7]]&amp;" "</f>
        <v xml:space="preserve">Ms. Rachel </v>
      </c>
    </row>
    <row r="1749" spans="1:5" x14ac:dyDescent="0.2">
      <c r="A1749" s="1" t="s">
        <v>623</v>
      </c>
      <c r="B1749" s="1" t="s">
        <v>3912</v>
      </c>
      <c r="C1749" s="1" t="str">
        <f>B1749&amp;" "&amp;F1749</f>
        <v xml:space="preserve">Gagnon </v>
      </c>
      <c r="D1749" s="1" t="str">
        <f>Table5[[#This Row],[Column5]]&amp;" "&amp;Table5[[#This Row],[Column7]]&amp;" "</f>
        <v xml:space="preserve">Ms. Isabelle </v>
      </c>
    </row>
    <row r="1750" spans="1:5" x14ac:dyDescent="0.2">
      <c r="A1750" s="1" t="s">
        <v>622</v>
      </c>
      <c r="B1750" s="1" t="s">
        <v>3903</v>
      </c>
      <c r="C1750" s="1" t="str">
        <f>B1750&amp;" "&amp;F1750</f>
        <v xml:space="preserve">Pearson </v>
      </c>
      <c r="D1750" s="1" t="str">
        <f>Table5[[#This Row],[Column5]]&amp;" "&amp;Table5[[#This Row],[Column7]]&amp;" "</f>
        <v xml:space="preserve">Mr. Neil </v>
      </c>
    </row>
    <row r="1751" spans="1:5" x14ac:dyDescent="0.2">
      <c r="A1751" s="1" t="s">
        <v>621</v>
      </c>
      <c r="B1751" s="1" t="s">
        <v>3913</v>
      </c>
      <c r="C1751" s="1" t="str">
        <f>B1751&amp;" "&amp;F1751</f>
        <v xml:space="preserve">Brian </v>
      </c>
      <c r="D1751" s="1" t="str">
        <f>Table5[[#This Row],[Column5]]&amp;" "&amp;Table5[[#This Row],[Column7]]&amp;" "</f>
        <v xml:space="preserve">Mr. Tom </v>
      </c>
    </row>
    <row r="1752" spans="1:5" x14ac:dyDescent="0.2">
      <c r="A1752" s="1" t="s">
        <v>620</v>
      </c>
      <c r="B1752" s="1" t="s">
        <v>3384</v>
      </c>
      <c r="C1752" s="1" t="str">
        <f>B1752&amp;" "&amp;F1752</f>
        <v xml:space="preserve">Brown </v>
      </c>
      <c r="D1752" s="1" t="str">
        <f>Table5[[#This Row],[Column5]]&amp;" "&amp;Table5[[#This Row],[Column7]]&amp;" "</f>
        <v xml:space="preserve">Mr. Nathan </v>
      </c>
    </row>
    <row r="1753" spans="1:5" x14ac:dyDescent="0.2">
      <c r="A1753" s="1" t="s">
        <v>619</v>
      </c>
      <c r="B1753" s="1" t="s">
        <v>3914</v>
      </c>
      <c r="C1753" s="1" t="str">
        <f>B1753&amp;" "&amp;F1753</f>
        <v xml:space="preserve">Fox </v>
      </c>
      <c r="D1753" s="1" t="str">
        <f>Table5[[#This Row],[Column5]]&amp;" "&amp;Table5[[#This Row],[Column7]]&amp;" "</f>
        <v xml:space="preserve">Mrs. Kelli </v>
      </c>
      <c r="E1753" t="s">
        <v>4458</v>
      </c>
    </row>
    <row r="1754" spans="1:5" x14ac:dyDescent="0.2">
      <c r="A1754" s="1" t="s">
        <v>618</v>
      </c>
      <c r="B1754" s="1" t="s">
        <v>3915</v>
      </c>
      <c r="C1754" s="1" t="str">
        <f>B1754&amp;" "&amp;F1754</f>
        <v xml:space="preserve">Traver </v>
      </c>
      <c r="D1754" s="1" t="str">
        <f>Table5[[#This Row],[Column5]]&amp;" "&amp;Table5[[#This Row],[Column7]]&amp;" "</f>
        <v xml:space="preserve">Mr. Scott </v>
      </c>
      <c r="E1754" t="s">
        <v>4375</v>
      </c>
    </row>
    <row r="1755" spans="1:5" x14ac:dyDescent="0.2">
      <c r="A1755" s="1" t="s">
        <v>617</v>
      </c>
      <c r="B1755" s="1" t="s">
        <v>3916</v>
      </c>
      <c r="C1755" s="1" t="str">
        <f>B1755&amp;" "&amp;F1755</f>
        <v xml:space="preserve">Quick </v>
      </c>
      <c r="D1755" s="1" t="str">
        <f>Table5[[#This Row],[Column5]]&amp;" "&amp;Table5[[#This Row],[Column7]]&amp;" "</f>
        <v xml:space="preserve">Mr. Grant </v>
      </c>
      <c r="E1755" t="s">
        <v>4437</v>
      </c>
    </row>
    <row r="1756" spans="1:5" x14ac:dyDescent="0.2">
      <c r="A1756" s="1" t="s">
        <v>616</v>
      </c>
      <c r="B1756" s="1" t="s">
        <v>2950</v>
      </c>
      <c r="C1756" s="1" t="str">
        <f>B1756&amp;" "&amp;F1756</f>
        <v xml:space="preserve">Scott </v>
      </c>
      <c r="D1756" s="1" t="str">
        <f>Table5[[#This Row],[Column5]]&amp;" "&amp;Table5[[#This Row],[Column7]]&amp;" "</f>
        <v xml:space="preserve">Mr. Jonathan </v>
      </c>
      <c r="E1756" t="s">
        <v>4385</v>
      </c>
    </row>
    <row r="1757" spans="1:5" x14ac:dyDescent="0.2">
      <c r="A1757" s="1" t="s">
        <v>615</v>
      </c>
      <c r="B1757" s="1" t="s">
        <v>3917</v>
      </c>
      <c r="C1757" s="1" t="str">
        <f>B1757&amp;" "&amp;F1757</f>
        <v xml:space="preserve">Theriot </v>
      </c>
      <c r="D1757" s="1" t="str">
        <f>Table5[[#This Row],[Column5]]&amp;" "&amp;Table5[[#This Row],[Column7]]&amp;" "</f>
        <v xml:space="preserve">Ms. Rachael </v>
      </c>
      <c r="E1757" t="s">
        <v>4375</v>
      </c>
    </row>
    <row r="1758" spans="1:5" x14ac:dyDescent="0.2">
      <c r="A1758" s="1" t="s">
        <v>614</v>
      </c>
      <c r="B1758" s="1" t="s">
        <v>3918</v>
      </c>
      <c r="C1758" s="1" t="str">
        <f>B1758&amp;" "&amp;F1758</f>
        <v xml:space="preserve">Michalis </v>
      </c>
      <c r="D1758" s="1" t="str">
        <f>Table5[[#This Row],[Column5]]&amp;" "&amp;Table5[[#This Row],[Column7]]&amp;" "</f>
        <v xml:space="preserve">Ms. Pilar </v>
      </c>
    </row>
    <row r="1759" spans="1:5" x14ac:dyDescent="0.2">
      <c r="A1759" s="1" t="s">
        <v>613</v>
      </c>
      <c r="B1759" s="1" t="s">
        <v>2622</v>
      </c>
      <c r="C1759" s="1" t="str">
        <f>B1759&amp;" "&amp;F1759</f>
        <v xml:space="preserve">Hall </v>
      </c>
      <c r="D1759" s="1" t="str">
        <f>Table5[[#This Row],[Column5]]&amp;" "&amp;Table5[[#This Row],[Column7]]&amp;" "</f>
        <v xml:space="preserve">Mr. Kyle </v>
      </c>
      <c r="E1759" t="s">
        <v>4403</v>
      </c>
    </row>
    <row r="1760" spans="1:5" x14ac:dyDescent="0.2">
      <c r="A1760" s="1" t="s">
        <v>612</v>
      </c>
      <c r="B1760" s="1" t="s">
        <v>5180</v>
      </c>
      <c r="C1760" s="1" t="str">
        <f>B1760&amp;" "&amp;F1760</f>
        <v xml:space="preserve">Tjong </v>
      </c>
      <c r="D1760" s="1" t="str">
        <f>Table5[[#This Row],[Column5]]&amp;" "&amp;Table5[[#This Row],[Column7]]&amp;" "</f>
        <v xml:space="preserve">  </v>
      </c>
      <c r="E1760" t="s">
        <v>5182</v>
      </c>
    </row>
    <row r="1761" spans="1:5" x14ac:dyDescent="0.2">
      <c r="A1761" s="1" t="s">
        <v>611</v>
      </c>
      <c r="B1761" s="1" t="s">
        <v>3919</v>
      </c>
      <c r="C1761" s="1" t="str">
        <f>B1761&amp;" "&amp;F1761</f>
        <v xml:space="preserve">Palma </v>
      </c>
      <c r="D1761" s="1" t="str">
        <f>Table5[[#This Row],[Column5]]&amp;" "&amp;Table5[[#This Row],[Column7]]&amp;" "</f>
        <v xml:space="preserve">Mr. David </v>
      </c>
      <c r="E1761" t="s">
        <v>4378</v>
      </c>
    </row>
    <row r="1762" spans="1:5" x14ac:dyDescent="0.2">
      <c r="A1762" s="1" t="s">
        <v>610</v>
      </c>
      <c r="B1762" s="1" t="s">
        <v>3920</v>
      </c>
      <c r="C1762" s="1" t="str">
        <f>B1762&amp;" "&amp;F1762</f>
        <v xml:space="preserve">Takaoka </v>
      </c>
      <c r="D1762" s="1" t="str">
        <f>Table5[[#This Row],[Column5]]&amp;" "&amp;Table5[[#This Row],[Column7]]&amp;" "</f>
        <v xml:space="preserve">Mr. Masahiro </v>
      </c>
    </row>
    <row r="1763" spans="1:5" x14ac:dyDescent="0.2">
      <c r="A1763" s="1" t="s">
        <v>609</v>
      </c>
      <c r="B1763" s="1" t="s">
        <v>3921</v>
      </c>
      <c r="C1763" s="1" t="str">
        <f>B1763&amp;" "&amp;F1763</f>
        <v xml:space="preserve">Sherman </v>
      </c>
      <c r="D1763" s="1" t="str">
        <f>Table5[[#This Row],[Column5]]&amp;" "&amp;Table5[[#This Row],[Column7]]&amp;" "</f>
        <v xml:space="preserve">Mr. Logan </v>
      </c>
      <c r="E1763" t="s">
        <v>4362</v>
      </c>
    </row>
    <row r="1764" spans="1:5" x14ac:dyDescent="0.2">
      <c r="A1764" s="1" t="s">
        <v>608</v>
      </c>
      <c r="B1764" s="1" t="s">
        <v>3922</v>
      </c>
      <c r="C1764" s="1" t="str">
        <f>B1764&amp;" "&amp;F1764</f>
        <v xml:space="preserve">Andre </v>
      </c>
      <c r="D1764" s="1" t="str">
        <f>Table5[[#This Row],[Column5]]&amp;" "&amp;Table5[[#This Row],[Column7]]&amp;" "</f>
        <v xml:space="preserve">Ms. Stephanie </v>
      </c>
      <c r="E1764" t="s">
        <v>4401</v>
      </c>
    </row>
    <row r="1765" spans="1:5" x14ac:dyDescent="0.2">
      <c r="A1765" s="1" t="s">
        <v>607</v>
      </c>
      <c r="B1765" s="1" t="s">
        <v>3923</v>
      </c>
      <c r="C1765" s="1" t="str">
        <f>B1765&amp;" "&amp;F1765</f>
        <v xml:space="preserve">Switt </v>
      </c>
      <c r="D1765" s="1" t="str">
        <f>Table5[[#This Row],[Column5]]&amp;" "&amp;Table5[[#This Row],[Column7]]&amp;" "</f>
        <v xml:space="preserve">Ms. Angela </v>
      </c>
      <c r="E1765" t="s">
        <v>4545</v>
      </c>
    </row>
    <row r="1766" spans="1:5" x14ac:dyDescent="0.2">
      <c r="A1766" s="1" t="s">
        <v>606</v>
      </c>
      <c r="B1766" s="1" t="s">
        <v>2612</v>
      </c>
      <c r="C1766" s="1" t="str">
        <f>B1766&amp;" "&amp;F1766</f>
        <v xml:space="preserve">Erickson </v>
      </c>
      <c r="D1766" s="1" t="str">
        <f>Table5[[#This Row],[Column5]]&amp;" "&amp;Table5[[#This Row],[Column7]]&amp;" "</f>
        <v xml:space="preserve">Ms. Britt </v>
      </c>
      <c r="E1766" t="s">
        <v>4449</v>
      </c>
    </row>
    <row r="1767" spans="1:5" x14ac:dyDescent="0.2">
      <c r="A1767" s="1" t="s">
        <v>605</v>
      </c>
      <c r="B1767" s="1" t="s">
        <v>3441</v>
      </c>
      <c r="C1767" s="1" t="str">
        <f>B1767&amp;" "&amp;F1767</f>
        <v xml:space="preserve">Miller </v>
      </c>
      <c r="D1767" s="1" t="str">
        <f>Table5[[#This Row],[Column5]]&amp;" "&amp;Table5[[#This Row],[Column7]]&amp;" "</f>
        <v xml:space="preserve">Ms. Joyce </v>
      </c>
      <c r="E1767" t="s">
        <v>4364</v>
      </c>
    </row>
    <row r="1768" spans="1:5" x14ac:dyDescent="0.2">
      <c r="A1768" s="1" t="s">
        <v>604</v>
      </c>
      <c r="B1768" s="1" t="s">
        <v>3924</v>
      </c>
      <c r="C1768" s="1" t="str">
        <f>B1768&amp;" "&amp;F1768</f>
        <v xml:space="preserve">Whitbeck </v>
      </c>
      <c r="D1768" s="1" t="str">
        <f>Table5[[#This Row],[Column5]]&amp;" "&amp;Table5[[#This Row],[Column7]]&amp;" "</f>
        <v xml:space="preserve">Mr. Ben </v>
      </c>
    </row>
    <row r="1769" spans="1:5" x14ac:dyDescent="0.2">
      <c r="A1769" s="1" t="s">
        <v>603</v>
      </c>
      <c r="B1769" s="1" t="s">
        <v>3925</v>
      </c>
      <c r="C1769" s="1" t="str">
        <f>B1769&amp;" "&amp;F1769</f>
        <v xml:space="preserve">Auer </v>
      </c>
      <c r="D1769" s="1" t="str">
        <f>Table5[[#This Row],[Column5]]&amp;" "&amp;Table5[[#This Row],[Column7]]&amp;" "</f>
        <v xml:space="preserve">Ms. Sarah </v>
      </c>
      <c r="E1769" t="s">
        <v>4375</v>
      </c>
    </row>
    <row r="1770" spans="1:5" x14ac:dyDescent="0.2">
      <c r="A1770" s="1" t="s">
        <v>602</v>
      </c>
      <c r="B1770" s="1" t="s">
        <v>3926</v>
      </c>
      <c r="C1770" s="1" t="str">
        <f>B1770&amp;" "&amp;F1770</f>
        <v xml:space="preserve">Attar </v>
      </c>
      <c r="D1770" s="1" t="str">
        <f>Table5[[#This Row],[Column5]]&amp;" "&amp;Table5[[#This Row],[Column7]]&amp;" "</f>
        <v xml:space="preserve">Ms. Sarah </v>
      </c>
    </row>
    <row r="1771" spans="1:5" x14ac:dyDescent="0.2">
      <c r="A1771" s="1" t="s">
        <v>601</v>
      </c>
      <c r="B1771" s="1" t="s">
        <v>3927</v>
      </c>
      <c r="C1771" s="1" t="str">
        <f>B1771&amp;" "&amp;F1771</f>
        <v xml:space="preserve">Misuraca </v>
      </c>
      <c r="D1771" s="1" t="str">
        <f>Table5[[#This Row],[Column5]]&amp;" "&amp;Table5[[#This Row],[Column7]]&amp;" "</f>
        <v xml:space="preserve">Ms. Katie </v>
      </c>
    </row>
    <row r="1772" spans="1:5" x14ac:dyDescent="0.2">
      <c r="A1772" s="1" t="s">
        <v>600</v>
      </c>
      <c r="B1772" s="1" t="s">
        <v>3928</v>
      </c>
      <c r="C1772" s="1" t="str">
        <f>B1772&amp;" "&amp;F1772</f>
        <v xml:space="preserve">Spannaus </v>
      </c>
      <c r="D1772" s="1" t="str">
        <f>Table5[[#This Row],[Column5]]&amp;" "&amp;Table5[[#This Row],[Column7]]&amp;" "</f>
        <v xml:space="preserve">Ms. Michaela </v>
      </c>
      <c r="E1772" t="s">
        <v>4412</v>
      </c>
    </row>
    <row r="1773" spans="1:5" x14ac:dyDescent="0.2">
      <c r="A1773" s="1" t="s">
        <v>599</v>
      </c>
      <c r="B1773" s="1" t="s">
        <v>3929</v>
      </c>
      <c r="C1773" s="1" t="str">
        <f>B1773&amp;" "&amp;F1773</f>
        <v xml:space="preserve">Tarbiat </v>
      </c>
      <c r="D1773" s="1" t="str">
        <f>Table5[[#This Row],[Column5]]&amp;" "&amp;Table5[[#This Row],[Column7]]&amp;" "</f>
        <v xml:space="preserve">Ms. Shalaleh </v>
      </c>
    </row>
    <row r="1774" spans="1:5" x14ac:dyDescent="0.2">
      <c r="A1774" s="1" t="s">
        <v>598</v>
      </c>
      <c r="B1774" s="1" t="s">
        <v>3930</v>
      </c>
      <c r="C1774" s="1" t="str">
        <f>B1774&amp;" "&amp;F1774</f>
        <v xml:space="preserve">Pulkkinen </v>
      </c>
      <c r="D1774" s="1" t="str">
        <f>Table5[[#This Row],[Column5]]&amp;" "&amp;Table5[[#This Row],[Column7]]&amp;" "</f>
        <v xml:space="preserve">Ms. Karen </v>
      </c>
    </row>
    <row r="1775" spans="1:5" x14ac:dyDescent="0.2">
      <c r="A1775" s="1" t="s">
        <v>597</v>
      </c>
      <c r="B1775" s="1" t="s">
        <v>3931</v>
      </c>
      <c r="C1775" s="1" t="str">
        <f>B1775&amp;" "&amp;F1775</f>
        <v xml:space="preserve">Trnovcova </v>
      </c>
      <c r="D1775" s="1" t="str">
        <f>Table5[[#This Row],[Column5]]&amp;" "&amp;Table5[[#This Row],[Column7]]&amp;" "</f>
        <v xml:space="preserve">Ms. Zuzana </v>
      </c>
    </row>
    <row r="1776" spans="1:5" x14ac:dyDescent="0.2">
      <c r="A1776" s="1" t="s">
        <v>596</v>
      </c>
      <c r="B1776" s="1" t="s">
        <v>3932</v>
      </c>
      <c r="C1776" s="1" t="str">
        <f>B1776&amp;" "&amp;F1776</f>
        <v xml:space="preserve">Anthony </v>
      </c>
      <c r="D1776" s="1" t="str">
        <f>Table5[[#This Row],[Column5]]&amp;" "&amp;Table5[[#This Row],[Column7]]&amp;" "</f>
        <v xml:space="preserve">Mr. Daniel </v>
      </c>
      <c r="E1776" t="s">
        <v>4395</v>
      </c>
    </row>
    <row r="1777" spans="1:5" x14ac:dyDescent="0.2">
      <c r="A1777" s="1" t="s">
        <v>595</v>
      </c>
      <c r="B1777" s="1" t="s">
        <v>3933</v>
      </c>
      <c r="C1777" s="1" t="str">
        <f>B1777&amp;" "&amp;F1777</f>
        <v xml:space="preserve">Hetrick </v>
      </c>
      <c r="D1777" s="1" t="str">
        <f>Table5[[#This Row],[Column5]]&amp;" "&amp;Table5[[#This Row],[Column7]]&amp;" "</f>
        <v xml:space="preserve">Ms. Alexandra </v>
      </c>
    </row>
    <row r="1778" spans="1:5" x14ac:dyDescent="0.2">
      <c r="A1778" s="1" t="s">
        <v>594</v>
      </c>
      <c r="B1778" s="1" t="s">
        <v>3934</v>
      </c>
      <c r="C1778" s="1" t="str">
        <f>B1778&amp;" "&amp;F1778</f>
        <v xml:space="preserve">Stern </v>
      </c>
      <c r="D1778" s="1" t="str">
        <f>Table5[[#This Row],[Column5]]&amp;" "&amp;Table5[[#This Row],[Column7]]&amp;" "</f>
        <v xml:space="preserve">Ms. Jessica </v>
      </c>
    </row>
    <row r="1779" spans="1:5" x14ac:dyDescent="0.2">
      <c r="A1779" s="1" t="s">
        <v>593</v>
      </c>
      <c r="B1779" s="1" t="s">
        <v>3935</v>
      </c>
      <c r="C1779" s="1" t="str">
        <f>B1779&amp;" "&amp;F1779</f>
        <v xml:space="preserve">Newman </v>
      </c>
      <c r="D1779" s="1" t="str">
        <f>Table5[[#This Row],[Column5]]&amp;" "&amp;Table5[[#This Row],[Column7]]&amp;" "</f>
        <v xml:space="preserve">Mr. Matthew </v>
      </c>
      <c r="E1779" t="s">
        <v>4403</v>
      </c>
    </row>
    <row r="1780" spans="1:5" x14ac:dyDescent="0.2">
      <c r="A1780" s="1" t="s">
        <v>592</v>
      </c>
      <c r="B1780" s="1" t="s">
        <v>3385</v>
      </c>
      <c r="C1780" s="1" t="str">
        <f>B1780&amp;" "&amp;F1780</f>
        <v xml:space="preserve">Reasoner </v>
      </c>
      <c r="D1780" s="1" t="str">
        <f>Table5[[#This Row],[Column5]]&amp;" "&amp;Table5[[#This Row],[Column7]]&amp;" "</f>
        <v xml:space="preserve">Ms. Nadine </v>
      </c>
      <c r="E1780" t="s">
        <v>4378</v>
      </c>
    </row>
    <row r="1781" spans="1:5" x14ac:dyDescent="0.2">
      <c r="A1781" s="1" t="s">
        <v>591</v>
      </c>
      <c r="B1781" s="1" t="s">
        <v>3936</v>
      </c>
      <c r="C1781" s="1" t="str">
        <f>B1781&amp;" "&amp;F1781</f>
        <v xml:space="preserve">Mone </v>
      </c>
      <c r="D1781" s="1" t="str">
        <f>Table5[[#This Row],[Column5]]&amp;" "&amp;Table5[[#This Row],[Column7]]&amp;" "</f>
        <v xml:space="preserve">Mr. Peter </v>
      </c>
      <c r="E1781" t="s">
        <v>4395</v>
      </c>
    </row>
    <row r="1782" spans="1:5" x14ac:dyDescent="0.2">
      <c r="A1782" s="1" t="s">
        <v>590</v>
      </c>
      <c r="B1782" s="1" t="s">
        <v>3937</v>
      </c>
      <c r="C1782" s="1" t="str">
        <f>B1782&amp;" "&amp;F1782</f>
        <v xml:space="preserve">Powers </v>
      </c>
      <c r="D1782" s="1" t="str">
        <f>Table5[[#This Row],[Column5]]&amp;" "&amp;Table5[[#This Row],[Column7]]&amp;" "</f>
        <v xml:space="preserve">Ms. Colleen </v>
      </c>
      <c r="E1782" t="s">
        <v>4403</v>
      </c>
    </row>
    <row r="1783" spans="1:5" x14ac:dyDescent="0.2">
      <c r="A1783" s="1" t="s">
        <v>589</v>
      </c>
      <c r="B1783" s="1" t="s">
        <v>3938</v>
      </c>
      <c r="C1783" s="1" t="str">
        <f>B1783&amp;" "&amp;F1783</f>
        <v xml:space="preserve">Ulery </v>
      </c>
      <c r="D1783" s="1" t="str">
        <f>Table5[[#This Row],[Column5]]&amp;" "&amp;Table5[[#This Row],[Column7]]&amp;" "</f>
        <v xml:space="preserve">Ms. Julie </v>
      </c>
      <c r="E1783" t="s">
        <v>4378</v>
      </c>
    </row>
    <row r="1784" spans="1:5" x14ac:dyDescent="0.2">
      <c r="A1784" s="1" t="s">
        <v>588</v>
      </c>
      <c r="B1784" s="1" t="s">
        <v>3802</v>
      </c>
      <c r="C1784" s="1" t="str">
        <f>B1784&amp;" "&amp;F1784</f>
        <v xml:space="preserve">Haines </v>
      </c>
      <c r="D1784" s="1" t="str">
        <f>Table5[[#This Row],[Column5]]&amp;" "&amp;Table5[[#This Row],[Column7]]&amp;" "</f>
        <v xml:space="preserve">Mr. Douglas </v>
      </c>
      <c r="E1784" t="s">
        <v>4410</v>
      </c>
    </row>
    <row r="1785" spans="1:5" x14ac:dyDescent="0.2">
      <c r="A1785" s="1" t="s">
        <v>587</v>
      </c>
      <c r="B1785" s="1" t="s">
        <v>2414</v>
      </c>
      <c r="C1785" s="1" t="str">
        <f>B1785&amp;" "&amp;F1785</f>
        <v xml:space="preserve">Airoldi </v>
      </c>
      <c r="D1785" s="1" t="str">
        <f>Table5[[#This Row],[Column5]]&amp;" "&amp;Table5[[#This Row],[Column7]]&amp;" "</f>
        <v xml:space="preserve">Ms. Catherine </v>
      </c>
    </row>
    <row r="1786" spans="1:5" x14ac:dyDescent="0.2">
      <c r="A1786" s="1" t="s">
        <v>586</v>
      </c>
      <c r="B1786" s="1" t="s">
        <v>2938</v>
      </c>
      <c r="C1786" s="1" t="str">
        <f>B1786&amp;" "&amp;F1786</f>
        <v xml:space="preserve">Mattis </v>
      </c>
      <c r="D1786" s="1" t="str">
        <f>Table5[[#This Row],[Column5]]&amp;" "&amp;Table5[[#This Row],[Column7]]&amp;" "</f>
        <v xml:space="preserve">Mr. James </v>
      </c>
      <c r="E1786" t="s">
        <v>4437</v>
      </c>
    </row>
    <row r="1787" spans="1:5" x14ac:dyDescent="0.2">
      <c r="A1787" s="1" t="s">
        <v>585</v>
      </c>
      <c r="B1787" s="1" t="s">
        <v>3939</v>
      </c>
      <c r="C1787" s="1" t="str">
        <f>B1787&amp;" "&amp;F1787</f>
        <v xml:space="preserve">Cho </v>
      </c>
      <c r="D1787" s="1" t="str">
        <f>Table5[[#This Row],[Column5]]&amp;" "&amp;Table5[[#This Row],[Column7]]&amp;" "</f>
        <v xml:space="preserve">Mr. Youngseong </v>
      </c>
    </row>
    <row r="1788" spans="1:5" x14ac:dyDescent="0.2">
      <c r="A1788" s="1" t="s">
        <v>584</v>
      </c>
      <c r="B1788" s="1" t="s">
        <v>3940</v>
      </c>
      <c r="C1788" s="1" t="str">
        <f>B1788&amp;" "&amp;F1788</f>
        <v xml:space="preserve">Reumann </v>
      </c>
      <c r="D1788" s="1" t="str">
        <f>Table5[[#This Row],[Column5]]&amp;" "&amp;Table5[[#This Row],[Column7]]&amp;" "</f>
        <v xml:space="preserve">Mr. John </v>
      </c>
    </row>
    <row r="1789" spans="1:5" x14ac:dyDescent="0.2">
      <c r="A1789" s="1" t="s">
        <v>583</v>
      </c>
      <c r="B1789" s="1" t="s">
        <v>3941</v>
      </c>
      <c r="C1789" s="1" t="str">
        <f>B1789&amp;" "&amp;F1789</f>
        <v xml:space="preserve">Cooper </v>
      </c>
      <c r="D1789" s="1" t="str">
        <f>Table5[[#This Row],[Column5]]&amp;" "&amp;Table5[[#This Row],[Column7]]&amp;" "</f>
        <v xml:space="preserve">Mr. Brandon </v>
      </c>
      <c r="E1789" t="s">
        <v>4498</v>
      </c>
    </row>
    <row r="1790" spans="1:5" x14ac:dyDescent="0.2">
      <c r="A1790" s="1" t="s">
        <v>582</v>
      </c>
      <c r="B1790" s="1" t="s">
        <v>3405</v>
      </c>
      <c r="C1790" s="1" t="str">
        <f>B1790&amp;" "&amp;F1790</f>
        <v xml:space="preserve">Kennedy </v>
      </c>
      <c r="D1790" s="1" t="str">
        <f>Table5[[#This Row],[Column5]]&amp;" "&amp;Table5[[#This Row],[Column7]]&amp;" "</f>
        <v xml:space="preserve">Mr. Sean </v>
      </c>
      <c r="E1790" t="s">
        <v>4474</v>
      </c>
    </row>
    <row r="1791" spans="1:5" x14ac:dyDescent="0.2">
      <c r="A1791" s="1" t="s">
        <v>581</v>
      </c>
      <c r="B1791" s="1" t="s">
        <v>3942</v>
      </c>
      <c r="C1791" s="1" t="str">
        <f>B1791&amp;" "&amp;F1791</f>
        <v xml:space="preserve">Cichon </v>
      </c>
      <c r="D1791" s="1" t="str">
        <f>Table5[[#This Row],[Column5]]&amp;" "&amp;Table5[[#This Row],[Column7]]&amp;" "</f>
        <v xml:space="preserve">Mr. Scott </v>
      </c>
    </row>
    <row r="1792" spans="1:5" x14ac:dyDescent="0.2">
      <c r="A1792" s="1" t="s">
        <v>580</v>
      </c>
      <c r="B1792" s="1" t="s">
        <v>3943</v>
      </c>
      <c r="C1792" s="1" t="str">
        <f>B1792&amp;" "&amp;F1792</f>
        <v xml:space="preserve">Maroevic </v>
      </c>
      <c r="D1792" s="1" t="str">
        <f>Table5[[#This Row],[Column5]]&amp;" "&amp;Table5[[#This Row],[Column7]]&amp;" "</f>
        <v xml:space="preserve">Mr. Janez </v>
      </c>
    </row>
    <row r="1793" spans="1:5" x14ac:dyDescent="0.2">
      <c r="A1793" s="1" t="s">
        <v>579</v>
      </c>
      <c r="B1793" s="1" t="s">
        <v>2775</v>
      </c>
      <c r="C1793" s="1" t="str">
        <f>B1793&amp;" "&amp;F1793</f>
        <v xml:space="preserve">Martin </v>
      </c>
      <c r="D1793" s="1" t="str">
        <f>Table5[[#This Row],[Column5]]&amp;" "&amp;Table5[[#This Row],[Column7]]&amp;" "</f>
        <v xml:space="preserve">Mr. John </v>
      </c>
      <c r="E1793" t="s">
        <v>4389</v>
      </c>
    </row>
    <row r="1794" spans="1:5" x14ac:dyDescent="0.2">
      <c r="A1794" s="1" t="s">
        <v>578</v>
      </c>
      <c r="B1794" s="1" t="s">
        <v>3944</v>
      </c>
      <c r="C1794" s="1" t="str">
        <f>B1794&amp;" "&amp;F1794</f>
        <v xml:space="preserve">Schulz </v>
      </c>
      <c r="D1794" s="1" t="str">
        <f>Table5[[#This Row],[Column5]]&amp;" "&amp;Table5[[#This Row],[Column7]]&amp;" "</f>
        <v xml:space="preserve">Ms. Heather </v>
      </c>
    </row>
    <row r="1795" spans="1:5" x14ac:dyDescent="0.2">
      <c r="A1795" s="1" t="s">
        <v>577</v>
      </c>
      <c r="B1795" s="1" t="s">
        <v>3945</v>
      </c>
      <c r="C1795" s="1" t="str">
        <f>B1795&amp;" "&amp;F1795</f>
        <v xml:space="preserve">Capriolo </v>
      </c>
      <c r="D1795" s="1" t="str">
        <f>Table5[[#This Row],[Column5]]&amp;" "&amp;Table5[[#This Row],[Column7]]&amp;" "</f>
        <v xml:space="preserve">Mr. Michael </v>
      </c>
    </row>
    <row r="1796" spans="1:5" x14ac:dyDescent="0.2">
      <c r="A1796" s="1" t="s">
        <v>576</v>
      </c>
      <c r="B1796" s="1" t="s">
        <v>3946</v>
      </c>
      <c r="C1796" s="1" t="str">
        <f>B1796&amp;" "&amp;F1796</f>
        <v xml:space="preserve">Borleis </v>
      </c>
      <c r="D1796" s="1" t="str">
        <f>Table5[[#This Row],[Column5]]&amp;" "&amp;Table5[[#This Row],[Column7]]&amp;" "</f>
        <v xml:space="preserve">Ms. Kathleen </v>
      </c>
    </row>
    <row r="1797" spans="1:5" x14ac:dyDescent="0.2">
      <c r="A1797" s="1" t="s">
        <v>575</v>
      </c>
      <c r="B1797" s="1" t="s">
        <v>3667</v>
      </c>
      <c r="C1797" s="1" t="str">
        <f>B1797&amp;" "&amp;F1797</f>
        <v xml:space="preserve">Kramer </v>
      </c>
      <c r="D1797" s="1" t="str">
        <f>Table5[[#This Row],[Column5]]&amp;" "&amp;Table5[[#This Row],[Column7]]&amp;" "</f>
        <v xml:space="preserve">Mr. Ryan </v>
      </c>
      <c r="E1797" t="s">
        <v>4403</v>
      </c>
    </row>
    <row r="1798" spans="1:5" x14ac:dyDescent="0.2">
      <c r="A1798" s="1" t="s">
        <v>574</v>
      </c>
      <c r="B1798" s="1" t="s">
        <v>3947</v>
      </c>
      <c r="C1798" s="1" t="str">
        <f>B1798&amp;" "&amp;F1798</f>
        <v xml:space="preserve">Conrad </v>
      </c>
      <c r="D1798" s="1" t="str">
        <f>Table5[[#This Row],[Column5]]&amp;" "&amp;Table5[[#This Row],[Column7]]&amp;" "</f>
        <v xml:space="preserve">Ms. Sara </v>
      </c>
    </row>
    <row r="1799" spans="1:5" x14ac:dyDescent="0.2">
      <c r="A1799" s="1" t="s">
        <v>573</v>
      </c>
      <c r="B1799" s="1" t="s">
        <v>3948</v>
      </c>
      <c r="C1799" s="1" t="str">
        <f>B1799&amp;" "&amp;F1799</f>
        <v xml:space="preserve">Karakoyunlu </v>
      </c>
      <c r="D1799" s="1" t="str">
        <f>Table5[[#This Row],[Column5]]&amp;" "&amp;Table5[[#This Row],[Column7]]&amp;" "</f>
        <v xml:space="preserve">Mr. Deniz </v>
      </c>
    </row>
    <row r="1800" spans="1:5" x14ac:dyDescent="0.2">
      <c r="A1800" s="1" t="s">
        <v>572</v>
      </c>
      <c r="B1800" s="1" t="s">
        <v>3949</v>
      </c>
      <c r="C1800" s="1" t="str">
        <f>B1800&amp;" "&amp;F1800</f>
        <v xml:space="preserve">Desrosiers </v>
      </c>
      <c r="D1800" s="1" t="str">
        <f>Table5[[#This Row],[Column5]]&amp;" "&amp;Table5[[#This Row],[Column7]]&amp;" "</f>
        <v xml:space="preserve">Ms. Shannon </v>
      </c>
      <c r="E1800" t="s">
        <v>4401</v>
      </c>
    </row>
    <row r="1801" spans="1:5" x14ac:dyDescent="0.2">
      <c r="A1801" s="1" t="s">
        <v>571</v>
      </c>
      <c r="B1801" s="1" t="s">
        <v>2911</v>
      </c>
      <c r="C1801" s="1" t="str">
        <f>B1801&amp;" "&amp;F1801</f>
        <v xml:space="preserve">O'Mara </v>
      </c>
      <c r="D1801" s="1" t="str">
        <f>Table5[[#This Row],[Column5]]&amp;" "&amp;Table5[[#This Row],[Column7]]&amp;" "</f>
        <v xml:space="preserve">Ms. Kaitlin </v>
      </c>
      <c r="E1801" t="s">
        <v>4375</v>
      </c>
    </row>
    <row r="1802" spans="1:5" x14ac:dyDescent="0.2">
      <c r="A1802" s="1" t="s">
        <v>570</v>
      </c>
      <c r="B1802" s="1" t="s">
        <v>5193</v>
      </c>
      <c r="C1802" s="1" t="str">
        <f>B1802&amp;" "&amp;F1802</f>
        <v xml:space="preserve">Shabot </v>
      </c>
      <c r="D1802" s="1" t="str">
        <f>Table5[[#This Row],[Column5]]&amp;" "&amp;Table5[[#This Row],[Column7]]&amp;" "</f>
        <v xml:space="preserve">  </v>
      </c>
      <c r="E1802" t="s">
        <v>5194</v>
      </c>
    </row>
    <row r="1803" spans="1:5" x14ac:dyDescent="0.2">
      <c r="A1803" s="1" t="s">
        <v>569</v>
      </c>
      <c r="B1803" s="1" t="s">
        <v>3950</v>
      </c>
      <c r="C1803" s="1" t="str">
        <f>B1803&amp;" "&amp;F1803</f>
        <v xml:space="preserve">Comment </v>
      </c>
      <c r="D1803" s="1" t="str">
        <f>Table5[[#This Row],[Column5]]&amp;" "&amp;Table5[[#This Row],[Column7]]&amp;" "</f>
        <v xml:space="preserve">Ms. Kristen </v>
      </c>
    </row>
    <row r="1804" spans="1:5" x14ac:dyDescent="0.2">
      <c r="A1804" s="1" t="s">
        <v>568</v>
      </c>
      <c r="B1804" s="1" t="s">
        <v>3951</v>
      </c>
      <c r="C1804" s="1" t="str">
        <f>B1804&amp;" "&amp;F1804</f>
        <v xml:space="preserve">Moss </v>
      </c>
      <c r="D1804" s="1" t="str">
        <f>Table5[[#This Row],[Column5]]&amp;" "&amp;Table5[[#This Row],[Column7]]&amp;" "</f>
        <v xml:space="preserve">Mr. Daniel </v>
      </c>
    </row>
    <row r="1805" spans="1:5" x14ac:dyDescent="0.2">
      <c r="A1805" s="1" t="s">
        <v>567</v>
      </c>
      <c r="B1805" s="1" t="s">
        <v>2585</v>
      </c>
      <c r="C1805" s="1" t="str">
        <f>B1805&amp;" "&amp;F1805</f>
        <v xml:space="preserve">Guzman </v>
      </c>
      <c r="D1805" s="1" t="str">
        <f>Table5[[#This Row],[Column5]]&amp;" "&amp;Table5[[#This Row],[Column7]]&amp;" "</f>
        <v xml:space="preserve">Mr. Jonathan </v>
      </c>
    </row>
    <row r="1806" spans="1:5" x14ac:dyDescent="0.2">
      <c r="A1806" s="1" t="s">
        <v>566</v>
      </c>
      <c r="B1806" s="1" t="s">
        <v>2417</v>
      </c>
      <c r="C1806" s="1" t="str">
        <f>B1806&amp;" "&amp;F1806</f>
        <v xml:space="preserve">Cox </v>
      </c>
      <c r="D1806" s="1" t="str">
        <f>Table5[[#This Row],[Column5]]&amp;" "&amp;Table5[[#This Row],[Column7]]&amp;" "</f>
        <v xml:space="preserve">Mr. Troy </v>
      </c>
    </row>
    <row r="1807" spans="1:5" x14ac:dyDescent="0.2">
      <c r="A1807" s="1" t="s">
        <v>565</v>
      </c>
      <c r="B1807" s="1" t="s">
        <v>3952</v>
      </c>
      <c r="C1807" s="1" t="str">
        <f>B1807&amp;" "&amp;F1807</f>
        <v xml:space="preserve">Clash </v>
      </c>
      <c r="D1807" s="1" t="str">
        <f>Table5[[#This Row],[Column5]]&amp;" "&amp;Table5[[#This Row],[Column7]]&amp;" "</f>
        <v xml:space="preserve">Mr. Daniel </v>
      </c>
      <c r="E1807" t="s">
        <v>4385</v>
      </c>
    </row>
    <row r="1808" spans="1:5" x14ac:dyDescent="0.2">
      <c r="A1808" s="1" t="s">
        <v>564</v>
      </c>
      <c r="B1808" s="1" t="s">
        <v>3953</v>
      </c>
      <c r="C1808" s="1" t="str">
        <f>B1808&amp;" "&amp;F1808</f>
        <v xml:space="preserve">Blankenship </v>
      </c>
      <c r="D1808" s="1" t="str">
        <f>Table5[[#This Row],[Column5]]&amp;" "&amp;Table5[[#This Row],[Column7]]&amp;" "</f>
        <v xml:space="preserve">Ms. Lauren </v>
      </c>
    </row>
    <row r="1809" spans="1:5" x14ac:dyDescent="0.2">
      <c r="A1809" s="1" t="s">
        <v>563</v>
      </c>
      <c r="B1809" s="1" t="s">
        <v>3954</v>
      </c>
      <c r="C1809" s="1" t="str">
        <f>B1809&amp;" "&amp;F1809</f>
        <v xml:space="preserve">Lloyd </v>
      </c>
      <c r="D1809" s="1" t="str">
        <f>Table5[[#This Row],[Column5]]&amp;" "&amp;Table5[[#This Row],[Column7]]&amp;" "</f>
        <v xml:space="preserve">Ms. Jennefer </v>
      </c>
    </row>
    <row r="1810" spans="1:5" x14ac:dyDescent="0.2">
      <c r="A1810" s="1" t="s">
        <v>562</v>
      </c>
      <c r="B1810" s="1" t="s">
        <v>3955</v>
      </c>
      <c r="C1810" s="1" t="str">
        <f>B1810&amp;" "&amp;F1810</f>
        <v xml:space="preserve">Kong </v>
      </c>
      <c r="D1810" s="1" t="str">
        <f>Table5[[#This Row],[Column5]]&amp;" "&amp;Table5[[#This Row],[Column7]]&amp;" "</f>
        <v xml:space="preserve">Ms. Tracey </v>
      </c>
      <c r="E1810" t="s">
        <v>4401</v>
      </c>
    </row>
    <row r="1811" spans="1:5" x14ac:dyDescent="0.2">
      <c r="A1811" s="1" t="s">
        <v>561</v>
      </c>
      <c r="B1811" s="1" t="s">
        <v>3956</v>
      </c>
      <c r="C1811" s="1" t="str">
        <f>B1811&amp;" "&amp;F1811</f>
        <v xml:space="preserve">Benson </v>
      </c>
      <c r="D1811" s="1" t="str">
        <f>Table5[[#This Row],[Column5]]&amp;" "&amp;Table5[[#This Row],[Column7]]&amp;" "</f>
        <v xml:space="preserve">Ms. Ashley </v>
      </c>
    </row>
    <row r="1812" spans="1:5" x14ac:dyDescent="0.2">
      <c r="A1812" s="1" t="s">
        <v>560</v>
      </c>
      <c r="B1812" s="1" t="s">
        <v>3957</v>
      </c>
      <c r="C1812" s="1" t="str">
        <f>B1812&amp;" "&amp;F1812</f>
        <v xml:space="preserve">Huntington </v>
      </c>
      <c r="D1812" s="1" t="str">
        <f>Table5[[#This Row],[Column5]]&amp;" "&amp;Table5[[#This Row],[Column7]]&amp;" "</f>
        <v xml:space="preserve">Ms. Cindy </v>
      </c>
    </row>
    <row r="1813" spans="1:5" x14ac:dyDescent="0.2">
      <c r="A1813" s="1" t="s">
        <v>559</v>
      </c>
      <c r="B1813" s="1" t="s">
        <v>3958</v>
      </c>
      <c r="C1813" s="1" t="str">
        <f>B1813&amp;" "&amp;F1813</f>
        <v xml:space="preserve">Kendall </v>
      </c>
      <c r="D1813" s="1" t="str">
        <f>Table5[[#This Row],[Column5]]&amp;" "&amp;Table5[[#This Row],[Column7]]&amp;" "</f>
        <v xml:space="preserve">Ms. Esther </v>
      </c>
    </row>
    <row r="1814" spans="1:5" x14ac:dyDescent="0.2">
      <c r="A1814" s="1" t="s">
        <v>558</v>
      </c>
      <c r="B1814" s="1" t="s">
        <v>3959</v>
      </c>
      <c r="C1814" s="1" t="str">
        <f>B1814&amp;" "&amp;F1814</f>
        <v xml:space="preserve">Gast </v>
      </c>
      <c r="D1814" s="1" t="str">
        <f>Table5[[#This Row],[Column5]]&amp;" "&amp;Table5[[#This Row],[Column7]]&amp;" "</f>
        <v xml:space="preserve">Ms. Jackie </v>
      </c>
    </row>
    <row r="1815" spans="1:5" x14ac:dyDescent="0.2">
      <c r="A1815" s="1" t="s">
        <v>557</v>
      </c>
      <c r="B1815" s="1" t="s">
        <v>3960</v>
      </c>
      <c r="C1815" s="1" t="str">
        <f>B1815&amp;" "&amp;F1815</f>
        <v xml:space="preserve">Scanlin </v>
      </c>
      <c r="D1815" s="1" t="str">
        <f>Table5[[#This Row],[Column5]]&amp;" "&amp;Table5[[#This Row],[Column7]]&amp;" "</f>
        <v xml:space="preserve">Mr. Timothy </v>
      </c>
      <c r="E1815" t="s">
        <v>4464</v>
      </c>
    </row>
    <row r="1816" spans="1:5" x14ac:dyDescent="0.2">
      <c r="A1816" s="1" t="s">
        <v>556</v>
      </c>
      <c r="B1816" s="1" t="s">
        <v>3961</v>
      </c>
      <c r="C1816" s="1" t="str">
        <f>B1816&amp;" "&amp;F1816</f>
        <v xml:space="preserve">Philbrook </v>
      </c>
      <c r="D1816" s="1" t="str">
        <f>Table5[[#This Row],[Column5]]&amp;" "&amp;Table5[[#This Row],[Column7]]&amp;" "</f>
        <v xml:space="preserve">Ms. Lauren </v>
      </c>
    </row>
    <row r="1817" spans="1:5" x14ac:dyDescent="0.2">
      <c r="A1817" s="1" t="s">
        <v>555</v>
      </c>
      <c r="B1817" s="1" t="s">
        <v>3962</v>
      </c>
      <c r="C1817" s="1" t="str">
        <f>B1817&amp;" "&amp;F1817</f>
        <v xml:space="preserve">Cowan </v>
      </c>
      <c r="D1817" s="1" t="str">
        <f>Table5[[#This Row],[Column5]]&amp;" "&amp;Table5[[#This Row],[Column7]]&amp;" "</f>
        <v xml:space="preserve">Mr. Benjamin </v>
      </c>
    </row>
    <row r="1818" spans="1:5" x14ac:dyDescent="0.2">
      <c r="A1818" s="1" t="s">
        <v>554</v>
      </c>
      <c r="B1818" s="1" t="s">
        <v>3963</v>
      </c>
      <c r="C1818" s="1" t="str">
        <f>B1818&amp;" "&amp;F1818</f>
        <v xml:space="preserve">Sousa </v>
      </c>
      <c r="D1818" s="1" t="str">
        <f>Table5[[#This Row],[Column5]]&amp;" "&amp;Table5[[#This Row],[Column7]]&amp;" "</f>
        <v xml:space="preserve">Mr. Hugo </v>
      </c>
      <c r="E1818" t="s">
        <v>4403</v>
      </c>
    </row>
    <row r="1819" spans="1:5" x14ac:dyDescent="0.2">
      <c r="A1819" s="1" t="s">
        <v>553</v>
      </c>
      <c r="B1819" s="1" t="s">
        <v>3964</v>
      </c>
      <c r="C1819" s="1" t="str">
        <f>B1819&amp;" "&amp;F1819</f>
        <v xml:space="preserve">Stanton </v>
      </c>
      <c r="D1819" s="1" t="str">
        <f>Table5[[#This Row],[Column5]]&amp;" "&amp;Table5[[#This Row],[Column7]]&amp;" "</f>
        <v xml:space="preserve">Mr. Daniel </v>
      </c>
      <c r="E1819" t="s">
        <v>4395</v>
      </c>
    </row>
    <row r="1820" spans="1:5" x14ac:dyDescent="0.2">
      <c r="A1820" s="1" t="s">
        <v>552</v>
      </c>
      <c r="B1820" s="1" t="s">
        <v>3965</v>
      </c>
      <c r="C1820" s="1" t="str">
        <f>B1820&amp;" "&amp;F1820</f>
        <v xml:space="preserve">Mollak </v>
      </c>
      <c r="D1820" s="1" t="str">
        <f>Table5[[#This Row],[Column5]]&amp;" "&amp;Table5[[#This Row],[Column7]]&amp;" "</f>
        <v xml:space="preserve">Mr. Justin </v>
      </c>
      <c r="E1820" t="s">
        <v>4500</v>
      </c>
    </row>
    <row r="1821" spans="1:5" x14ac:dyDescent="0.2">
      <c r="A1821" s="1" t="s">
        <v>551</v>
      </c>
      <c r="B1821" s="1" t="s">
        <v>3323</v>
      </c>
      <c r="C1821" s="1" t="str">
        <f>B1821&amp;" "&amp;F1821</f>
        <v xml:space="preserve">Bell </v>
      </c>
      <c r="D1821" s="1" t="str">
        <f>Table5[[#This Row],[Column5]]&amp;" "&amp;Table5[[#This Row],[Column7]]&amp;" "</f>
        <v xml:space="preserve">Mr. Colin </v>
      </c>
    </row>
    <row r="1822" spans="1:5" x14ac:dyDescent="0.2">
      <c r="A1822" s="1" t="s">
        <v>550</v>
      </c>
      <c r="B1822" s="1" t="s">
        <v>3966</v>
      </c>
      <c r="C1822" s="1" t="str">
        <f>B1822&amp;" "&amp;F1822</f>
        <v xml:space="preserve">Weston </v>
      </c>
      <c r="D1822" s="1" t="str">
        <f>Table5[[#This Row],[Column5]]&amp;" "&amp;Table5[[#This Row],[Column7]]&amp;" "</f>
        <v xml:space="preserve">Mr. Rob </v>
      </c>
    </row>
    <row r="1823" spans="1:5" x14ac:dyDescent="0.2">
      <c r="A1823" s="1" t="s">
        <v>549</v>
      </c>
      <c r="B1823" s="1" t="s">
        <v>3967</v>
      </c>
      <c r="C1823" s="1" t="str">
        <f>B1823&amp;" "&amp;F1823</f>
        <v xml:space="preserve">Rabuzzi </v>
      </c>
      <c r="D1823" s="1" t="str">
        <f>Table5[[#This Row],[Column5]]&amp;" "&amp;Table5[[#This Row],[Column7]]&amp;" "</f>
        <v xml:space="preserve">Mr. Patrick </v>
      </c>
    </row>
    <row r="1824" spans="1:5" x14ac:dyDescent="0.2">
      <c r="A1824" s="1" t="s">
        <v>548</v>
      </c>
      <c r="B1824" s="1" t="s">
        <v>3968</v>
      </c>
      <c r="C1824" s="1" t="str">
        <f>B1824&amp;" "&amp;F1824</f>
        <v xml:space="preserve">Hendrix </v>
      </c>
      <c r="D1824" s="1" t="str">
        <f>Table5[[#This Row],[Column5]]&amp;" "&amp;Table5[[#This Row],[Column7]]&amp;" "</f>
        <v xml:space="preserve">Mr. Austin </v>
      </c>
      <c r="E1824" t="s">
        <v>4357</v>
      </c>
    </row>
    <row r="1825" spans="1:5" x14ac:dyDescent="0.2">
      <c r="A1825" s="1" t="s">
        <v>547</v>
      </c>
      <c r="B1825" s="1" t="s">
        <v>4453</v>
      </c>
      <c r="C1825" s="1" t="str">
        <f>B1825&amp;" "&amp;F1825</f>
        <v xml:space="preserve">Van </v>
      </c>
      <c r="D1825" s="1" t="str">
        <f>Table5[[#This Row],[Column5]]&amp;" "&amp;Table5[[#This Row],[Column7]]&amp;" "</f>
        <v xml:space="preserve">Ms. Brittany </v>
      </c>
    </row>
    <row r="1826" spans="1:5" x14ac:dyDescent="0.2">
      <c r="A1826" s="1" t="s">
        <v>546</v>
      </c>
      <c r="B1826" s="1" t="s">
        <v>3087</v>
      </c>
      <c r="C1826" s="1" t="str">
        <f>B1826&amp;" "&amp;F1826</f>
        <v xml:space="preserve">Blanton </v>
      </c>
      <c r="D1826" s="1" t="str">
        <f>Table5[[#This Row],[Column5]]&amp;" "&amp;Table5[[#This Row],[Column7]]&amp;" "</f>
        <v xml:space="preserve">Mr. Matthew </v>
      </c>
      <c r="E1826" t="s">
        <v>4509</v>
      </c>
    </row>
    <row r="1827" spans="1:5" x14ac:dyDescent="0.2">
      <c r="A1827" s="1" t="s">
        <v>545</v>
      </c>
      <c r="B1827" s="1" t="s">
        <v>3969</v>
      </c>
      <c r="C1827" s="1" t="str">
        <f>B1827&amp;" "&amp;F1827</f>
        <v xml:space="preserve">Schout </v>
      </c>
      <c r="D1827" s="1" t="str">
        <f>Table5[[#This Row],[Column5]]&amp;" "&amp;Table5[[#This Row],[Column7]]&amp;" "</f>
        <v xml:space="preserve">Ms. Becky </v>
      </c>
      <c r="E1827" t="s">
        <v>4573</v>
      </c>
    </row>
    <row r="1828" spans="1:5" x14ac:dyDescent="0.2">
      <c r="A1828" s="1" t="s">
        <v>544</v>
      </c>
      <c r="B1828" s="1" t="s">
        <v>3970</v>
      </c>
      <c r="C1828" s="1" t="str">
        <f>B1828&amp;" "&amp;F1828</f>
        <v xml:space="preserve">Schmaltz </v>
      </c>
      <c r="D1828" s="1" t="str">
        <f>Table5[[#This Row],[Column5]]&amp;" "&amp;Table5[[#This Row],[Column7]]&amp;" "</f>
        <v xml:space="preserve">Ms. Virginie </v>
      </c>
    </row>
    <row r="1829" spans="1:5" x14ac:dyDescent="0.2">
      <c r="A1829" s="1" t="s">
        <v>543</v>
      </c>
      <c r="B1829" s="1" t="s">
        <v>3971</v>
      </c>
      <c r="C1829" s="1" t="str">
        <f>B1829&amp;" "&amp;F1829</f>
        <v xml:space="preserve">Eagen </v>
      </c>
      <c r="D1829" s="1" t="str">
        <f>Table5[[#This Row],[Column5]]&amp;" "&amp;Table5[[#This Row],[Column7]]&amp;" "</f>
        <v xml:space="preserve">Ms. Allison </v>
      </c>
      <c r="E1829" t="s">
        <v>4437</v>
      </c>
    </row>
    <row r="1830" spans="1:5" x14ac:dyDescent="0.2">
      <c r="A1830" s="1" t="s">
        <v>542</v>
      </c>
      <c r="B1830" s="1" t="s">
        <v>3972</v>
      </c>
      <c r="C1830" s="1" t="str">
        <f>B1830&amp;" "&amp;F1830</f>
        <v xml:space="preserve">Rotramel </v>
      </c>
      <c r="D1830" s="1" t="str">
        <f>Table5[[#This Row],[Column5]]&amp;" "&amp;Table5[[#This Row],[Column7]]&amp;" "</f>
        <v xml:space="preserve">Ms. Julie </v>
      </c>
    </row>
    <row r="1831" spans="1:5" x14ac:dyDescent="0.2">
      <c r="A1831" s="1" t="s">
        <v>541</v>
      </c>
      <c r="B1831" s="1" t="s">
        <v>3973</v>
      </c>
      <c r="C1831" s="1" t="str">
        <f>B1831&amp;" "&amp;F1831</f>
        <v xml:space="preserve">Prevost </v>
      </c>
      <c r="D1831" s="1" t="str">
        <f>Table5[[#This Row],[Column5]]&amp;" "&amp;Table5[[#This Row],[Column7]]&amp;" "</f>
        <v xml:space="preserve">Ms. Katherine </v>
      </c>
    </row>
    <row r="1832" spans="1:5" x14ac:dyDescent="0.2">
      <c r="A1832" s="1" t="s">
        <v>540</v>
      </c>
      <c r="B1832" s="1" t="s">
        <v>2573</v>
      </c>
      <c r="C1832" s="1" t="str">
        <f>B1832&amp;" "&amp;F1832</f>
        <v xml:space="preserve">Boyd </v>
      </c>
      <c r="D1832" s="1" t="str">
        <f>Table5[[#This Row],[Column5]]&amp;" "&amp;Table5[[#This Row],[Column7]]&amp;" "</f>
        <v xml:space="preserve">Mr. Caleb </v>
      </c>
    </row>
    <row r="1833" spans="1:5" x14ac:dyDescent="0.2">
      <c r="A1833" s="1" t="s">
        <v>539</v>
      </c>
      <c r="B1833" s="1" t="s">
        <v>3324</v>
      </c>
      <c r="C1833" s="1" t="str">
        <f>B1833&amp;" "&amp;F1833</f>
        <v xml:space="preserve">Dawes </v>
      </c>
      <c r="D1833" s="1" t="str">
        <f>Table5[[#This Row],[Column5]]&amp;" "&amp;Table5[[#This Row],[Column7]]&amp;" "</f>
        <v xml:space="preserve">Ms. Jaime </v>
      </c>
    </row>
    <row r="1834" spans="1:5" x14ac:dyDescent="0.2">
      <c r="A1834" s="1" t="s">
        <v>538</v>
      </c>
      <c r="B1834" s="1" t="s">
        <v>2762</v>
      </c>
      <c r="C1834" s="1" t="str">
        <f>B1834&amp;" "&amp;F1834</f>
        <v xml:space="preserve">Jennings </v>
      </c>
      <c r="D1834" s="1" t="str">
        <f>Table5[[#This Row],[Column5]]&amp;" "&amp;Table5[[#This Row],[Column7]]&amp;" "</f>
        <v xml:space="preserve">Ms. Hannah </v>
      </c>
    </row>
    <row r="1835" spans="1:5" x14ac:dyDescent="0.2">
      <c r="A1835" s="1" t="s">
        <v>537</v>
      </c>
      <c r="B1835" s="1" t="s">
        <v>3974</v>
      </c>
      <c r="C1835" s="1" t="str">
        <f>B1835&amp;" "&amp;F1835</f>
        <v xml:space="preserve">Nyambaso </v>
      </c>
      <c r="D1835" s="1" t="str">
        <f>Table5[[#This Row],[Column5]]&amp;" "&amp;Table5[[#This Row],[Column7]]&amp;" "</f>
        <v xml:space="preserve">Mr. Zachariah </v>
      </c>
    </row>
    <row r="1836" spans="1:5" x14ac:dyDescent="0.2">
      <c r="A1836" s="1" t="s">
        <v>536</v>
      </c>
      <c r="B1836" s="1" t="s">
        <v>3975</v>
      </c>
      <c r="C1836" s="1" t="str">
        <f>B1836&amp;" "&amp;F1836</f>
        <v xml:space="preserve">Shaffer </v>
      </c>
      <c r="D1836" s="1" t="str">
        <f>Table5[[#This Row],[Column5]]&amp;" "&amp;Table5[[#This Row],[Column7]]&amp;" "</f>
        <v xml:space="preserve">Ms. Patricia </v>
      </c>
      <c r="E1836" t="s">
        <v>4437</v>
      </c>
    </row>
    <row r="1837" spans="1:5" x14ac:dyDescent="0.2">
      <c r="A1837" s="1" t="s">
        <v>534</v>
      </c>
      <c r="B1837" s="1" t="s">
        <v>3976</v>
      </c>
      <c r="C1837" s="1" t="str">
        <f>B1837&amp;" "&amp;F1837</f>
        <v xml:space="preserve">Corkum </v>
      </c>
      <c r="D1837" s="1" t="str">
        <f>Table5[[#This Row],[Column5]]&amp;" "&amp;Table5[[#This Row],[Column7]]&amp;" "</f>
        <v xml:space="preserve">Mrs. Elizabeth </v>
      </c>
      <c r="E1837" t="s">
        <v>4378</v>
      </c>
    </row>
    <row r="1838" spans="1:5" x14ac:dyDescent="0.2">
      <c r="A1838" s="1" t="s">
        <v>533</v>
      </c>
      <c r="B1838" s="1" t="s">
        <v>3977</v>
      </c>
      <c r="C1838" s="1" t="str">
        <f>B1838&amp;" "&amp;F1838</f>
        <v xml:space="preserve">Pedersen </v>
      </c>
      <c r="D1838" s="1" t="str">
        <f>Table5[[#This Row],[Column5]]&amp;" "&amp;Table5[[#This Row],[Column7]]&amp;" "</f>
        <v xml:space="preserve">Mr. Benjamin </v>
      </c>
    </row>
    <row r="1839" spans="1:5" x14ac:dyDescent="0.2">
      <c r="A1839" s="1" t="s">
        <v>532</v>
      </c>
      <c r="B1839" s="1" t="s">
        <v>3978</v>
      </c>
      <c r="C1839" s="1" t="str">
        <f>B1839&amp;" "&amp;F1839</f>
        <v xml:space="preserve">Melo </v>
      </c>
      <c r="D1839" s="1" t="str">
        <f>Table5[[#This Row],[Column5]]&amp;" "&amp;Table5[[#This Row],[Column7]]&amp;" "</f>
        <v xml:space="preserve">Mr. Breno </v>
      </c>
    </row>
    <row r="1840" spans="1:5" x14ac:dyDescent="0.2">
      <c r="A1840" s="1" t="s">
        <v>531</v>
      </c>
      <c r="B1840" s="1" t="s">
        <v>3979</v>
      </c>
      <c r="C1840" s="1" t="str">
        <f>B1840&amp;" "&amp;F1840</f>
        <v xml:space="preserve">Sakamoto </v>
      </c>
      <c r="D1840" s="1" t="str">
        <f>Table5[[#This Row],[Column5]]&amp;" "&amp;Table5[[#This Row],[Column7]]&amp;" "</f>
        <v xml:space="preserve">Mr. Takaya </v>
      </c>
    </row>
    <row r="1841" spans="1:5" x14ac:dyDescent="0.2">
      <c r="A1841" s="1" t="s">
        <v>530</v>
      </c>
      <c r="B1841" s="1" t="s">
        <v>3452</v>
      </c>
      <c r="C1841" s="1" t="str">
        <f>B1841&amp;" "&amp;F1841</f>
        <v xml:space="preserve">McMahon </v>
      </c>
      <c r="D1841" s="1" t="str">
        <f>Table5[[#This Row],[Column5]]&amp;" "&amp;Table5[[#This Row],[Column7]]&amp;" "</f>
        <v xml:space="preserve">Mr. Thomas </v>
      </c>
      <c r="E1841" t="s">
        <v>5206</v>
      </c>
    </row>
    <row r="1842" spans="1:5" x14ac:dyDescent="0.2">
      <c r="A1842" s="1" t="s">
        <v>529</v>
      </c>
      <c r="B1842" s="1" t="s">
        <v>3495</v>
      </c>
      <c r="C1842" s="1" t="str">
        <f>B1842&amp;" "&amp;F1842</f>
        <v xml:space="preserve">Harris </v>
      </c>
      <c r="D1842" s="1" t="str">
        <f>Table5[[#This Row],[Column5]]&amp;" "&amp;Table5[[#This Row],[Column7]]&amp;" "</f>
        <v xml:space="preserve">Mr. Bradley </v>
      </c>
      <c r="E1842" t="s">
        <v>4418</v>
      </c>
    </row>
    <row r="1843" spans="1:5" x14ac:dyDescent="0.2">
      <c r="A1843" s="1" t="s">
        <v>528</v>
      </c>
      <c r="B1843" s="1" t="s">
        <v>3980</v>
      </c>
      <c r="C1843" s="1" t="str">
        <f>B1843&amp;" "&amp;F1843</f>
        <v xml:space="preserve">Lombardo </v>
      </c>
      <c r="D1843" s="1" t="str">
        <f>Table5[[#This Row],[Column5]]&amp;" "&amp;Table5[[#This Row],[Column7]]&amp;" "</f>
        <v xml:space="preserve">Ms. Megan </v>
      </c>
    </row>
    <row r="1844" spans="1:5" x14ac:dyDescent="0.2">
      <c r="A1844" s="1" t="s">
        <v>527</v>
      </c>
      <c r="B1844" s="1" t="s">
        <v>3981</v>
      </c>
      <c r="C1844" s="1" t="str">
        <f>B1844&amp;" "&amp;F1844</f>
        <v xml:space="preserve">Bode </v>
      </c>
      <c r="D1844" s="1" t="str">
        <f>Table5[[#This Row],[Column5]]&amp;" "&amp;Table5[[#This Row],[Column7]]&amp;" "</f>
        <v xml:space="preserve">Ms. Ruby </v>
      </c>
      <c r="E1844" t="s">
        <v>4466</v>
      </c>
    </row>
    <row r="1845" spans="1:5" x14ac:dyDescent="0.2">
      <c r="A1845" s="1" t="s">
        <v>526</v>
      </c>
      <c r="B1845" s="1" t="s">
        <v>2454</v>
      </c>
      <c r="C1845" s="1" t="str">
        <f>B1845&amp;" "&amp;F1845</f>
        <v xml:space="preserve">Johnson </v>
      </c>
      <c r="D1845" s="1" t="str">
        <f>Table5[[#This Row],[Column5]]&amp;" "&amp;Table5[[#This Row],[Column7]]&amp;" "</f>
        <v xml:space="preserve">Mr. Bart </v>
      </c>
    </row>
    <row r="1846" spans="1:5" x14ac:dyDescent="0.2">
      <c r="A1846" s="1" t="s">
        <v>525</v>
      </c>
      <c r="B1846" s="1" t="s">
        <v>3982</v>
      </c>
      <c r="C1846" s="1" t="str">
        <f>B1846&amp;" "&amp;F1846</f>
        <v xml:space="preserve">Norcross </v>
      </c>
      <c r="D1846" s="1" t="str">
        <f>Table5[[#This Row],[Column5]]&amp;" "&amp;Table5[[#This Row],[Column7]]&amp;" "</f>
        <v xml:space="preserve">Mr. Robert </v>
      </c>
      <c r="E1846" t="s">
        <v>4378</v>
      </c>
    </row>
    <row r="1847" spans="1:5" x14ac:dyDescent="0.2">
      <c r="A1847" s="1" t="s">
        <v>524</v>
      </c>
      <c r="B1847" s="1" t="s">
        <v>3983</v>
      </c>
      <c r="C1847" s="1" t="str">
        <f>B1847&amp;" "&amp;F1847</f>
        <v xml:space="preserve">Lazrus </v>
      </c>
      <c r="D1847" s="1" t="str">
        <f>Table5[[#This Row],[Column5]]&amp;" "&amp;Table5[[#This Row],[Column7]]&amp;" "</f>
        <v xml:space="preserve">Mr. Adam </v>
      </c>
    </row>
    <row r="1848" spans="1:5" x14ac:dyDescent="0.2">
      <c r="A1848" s="1" t="s">
        <v>523</v>
      </c>
      <c r="B1848" s="1" t="s">
        <v>3984</v>
      </c>
      <c r="C1848" s="1" t="str">
        <f>B1848&amp;" "&amp;F1848</f>
        <v xml:space="preserve">Tsegay </v>
      </c>
      <c r="D1848" s="1" t="str">
        <f>Table5[[#This Row],[Column5]]&amp;" "&amp;Table5[[#This Row],[Column7]]&amp;" "</f>
        <v xml:space="preserve">Mr. Yemane </v>
      </c>
      <c r="E1848" t="s">
        <v>5210</v>
      </c>
    </row>
    <row r="1849" spans="1:5" x14ac:dyDescent="0.2">
      <c r="A1849" s="1" t="s">
        <v>522</v>
      </c>
      <c r="B1849" s="1" t="s">
        <v>3985</v>
      </c>
      <c r="C1849" s="1" t="str">
        <f>B1849&amp;" "&amp;F1849</f>
        <v xml:space="preserve">Schneider </v>
      </c>
      <c r="D1849" s="1" t="str">
        <f>Table5[[#This Row],[Column5]]&amp;" "&amp;Table5[[#This Row],[Column7]]&amp;" "</f>
        <v xml:space="preserve">Mr. Jesse </v>
      </c>
      <c r="E1849" t="s">
        <v>4378</v>
      </c>
    </row>
    <row r="1850" spans="1:5" x14ac:dyDescent="0.2">
      <c r="A1850" s="1" t="s">
        <v>521</v>
      </c>
      <c r="B1850" s="1" t="s">
        <v>3986</v>
      </c>
      <c r="C1850" s="1" t="str">
        <f>B1850&amp;" "&amp;F1850</f>
        <v xml:space="preserve">Loreto </v>
      </c>
      <c r="D1850" s="1" t="str">
        <f>Table5[[#This Row],[Column5]]&amp;" "&amp;Table5[[#This Row],[Column7]]&amp;" "</f>
        <v xml:space="preserve">Mr. Bird </v>
      </c>
    </row>
    <row r="1851" spans="1:5" x14ac:dyDescent="0.2">
      <c r="A1851" s="1" t="s">
        <v>520</v>
      </c>
      <c r="B1851" s="1" t="s">
        <v>3987</v>
      </c>
      <c r="C1851" s="1" t="str">
        <f>B1851&amp;" "&amp;F1851</f>
        <v xml:space="preserve">Callahan </v>
      </c>
      <c r="D1851" s="1" t="str">
        <f>Table5[[#This Row],[Column5]]&amp;" "&amp;Table5[[#This Row],[Column7]]&amp;" "</f>
        <v xml:space="preserve">Mr. Patrick </v>
      </c>
      <c r="E1851" t="s">
        <v>4375</v>
      </c>
    </row>
    <row r="1852" spans="1:5" x14ac:dyDescent="0.2">
      <c r="A1852" s="1" t="s">
        <v>519</v>
      </c>
      <c r="B1852" s="1" t="s">
        <v>3988</v>
      </c>
      <c r="C1852" s="1" t="str">
        <f>B1852&amp;" "&amp;F1852</f>
        <v xml:space="preserve">Timko </v>
      </c>
      <c r="D1852" s="1" t="str">
        <f>Table5[[#This Row],[Column5]]&amp;" "&amp;Table5[[#This Row],[Column7]]&amp;" "</f>
        <v xml:space="preserve">Mr. Kyle </v>
      </c>
    </row>
    <row r="1853" spans="1:5" x14ac:dyDescent="0.2">
      <c r="A1853" s="1" t="s">
        <v>518</v>
      </c>
      <c r="B1853" s="1" t="s">
        <v>3989</v>
      </c>
      <c r="C1853" s="1" t="str">
        <f>B1853&amp;" "&amp;F1853</f>
        <v xml:space="preserve">Achatz </v>
      </c>
      <c r="D1853" s="1" t="str">
        <f>Table5[[#This Row],[Column5]]&amp;" "&amp;Table5[[#This Row],[Column7]]&amp;" "</f>
        <v xml:space="preserve">Mr. Ryan </v>
      </c>
    </row>
    <row r="1854" spans="1:5" x14ac:dyDescent="0.2">
      <c r="A1854" s="1" t="s">
        <v>517</v>
      </c>
      <c r="B1854" s="1" t="s">
        <v>3990</v>
      </c>
      <c r="C1854" s="1" t="str">
        <f>B1854&amp;" "&amp;F1854</f>
        <v xml:space="preserve">Horwitz </v>
      </c>
      <c r="D1854" s="1" t="str">
        <f>Table5[[#This Row],[Column5]]&amp;" "&amp;Table5[[#This Row],[Column7]]&amp;" "</f>
        <v xml:space="preserve">Mr. Yuri </v>
      </c>
    </row>
    <row r="1855" spans="1:5" x14ac:dyDescent="0.2">
      <c r="A1855" s="1" t="s">
        <v>515</v>
      </c>
      <c r="B1855" s="1" t="s">
        <v>3991</v>
      </c>
      <c r="C1855" s="1" t="str">
        <f>B1855&amp;" "&amp;F1855</f>
        <v xml:space="preserve">Gordyan </v>
      </c>
      <c r="D1855" s="1" t="str">
        <f>Table5[[#This Row],[Column5]]&amp;" "&amp;Table5[[#This Row],[Column7]]&amp;" "</f>
        <v xml:space="preserve">Mr. Ryan </v>
      </c>
    </row>
    <row r="1856" spans="1:5" x14ac:dyDescent="0.2">
      <c r="A1856" s="1" t="s">
        <v>514</v>
      </c>
      <c r="B1856" s="1" t="s">
        <v>3828</v>
      </c>
      <c r="C1856" s="1" t="str">
        <f>B1856&amp;" "&amp;F1856</f>
        <v xml:space="preserve">Hetherington </v>
      </c>
      <c r="D1856" s="1" t="str">
        <f>Table5[[#This Row],[Column5]]&amp;" "&amp;Table5[[#This Row],[Column7]]&amp;" "</f>
        <v xml:space="preserve">Ms. Debbie </v>
      </c>
    </row>
    <row r="1857" spans="1:5" x14ac:dyDescent="0.2">
      <c r="A1857" s="1" t="s">
        <v>513</v>
      </c>
      <c r="B1857" s="1" t="s">
        <v>3028</v>
      </c>
      <c r="C1857" s="1" t="str">
        <f>B1857&amp;" "&amp;F1857</f>
        <v xml:space="preserve">Thompson </v>
      </c>
      <c r="D1857" s="1" t="str">
        <f>Table5[[#This Row],[Column5]]&amp;" "&amp;Table5[[#This Row],[Column7]]&amp;" "</f>
        <v xml:space="preserve">Mr. Mark </v>
      </c>
      <c r="E1857" t="s">
        <v>4357</v>
      </c>
    </row>
    <row r="1858" spans="1:5" x14ac:dyDescent="0.2">
      <c r="A1858" s="1" t="s">
        <v>512</v>
      </c>
      <c r="B1858" s="1" t="s">
        <v>3992</v>
      </c>
      <c r="C1858" s="1" t="str">
        <f>B1858&amp;" "&amp;F1858</f>
        <v xml:space="preserve">Battoo </v>
      </c>
      <c r="D1858" s="1" t="str">
        <f>Table5[[#This Row],[Column5]]&amp;" "&amp;Table5[[#This Row],[Column7]]&amp;" "</f>
        <v xml:space="preserve">Mr. Christopher </v>
      </c>
    </row>
    <row r="1859" spans="1:5" x14ac:dyDescent="0.2">
      <c r="A1859" s="1" t="s">
        <v>511</v>
      </c>
      <c r="B1859" s="1" t="s">
        <v>3993</v>
      </c>
      <c r="C1859" s="1" t="str">
        <f>B1859&amp;" "&amp;F1859</f>
        <v xml:space="preserve">Barker </v>
      </c>
      <c r="D1859" s="1" t="str">
        <f>Table5[[#This Row],[Column5]]&amp;" "&amp;Table5[[#This Row],[Column7]]&amp;" "</f>
        <v xml:space="preserve">Ms. Daniell </v>
      </c>
      <c r="E1859" t="s">
        <v>4412</v>
      </c>
    </row>
    <row r="1860" spans="1:5" x14ac:dyDescent="0.2">
      <c r="A1860" s="1" t="s">
        <v>510</v>
      </c>
      <c r="B1860" s="1" t="s">
        <v>3994</v>
      </c>
      <c r="C1860" s="1" t="str">
        <f>B1860&amp;" "&amp;F1860</f>
        <v xml:space="preserve">Saarnilehto </v>
      </c>
      <c r="D1860" s="1" t="str">
        <f>Table5[[#This Row],[Column5]]&amp;" "&amp;Table5[[#This Row],[Column7]]&amp;" "</f>
        <v xml:space="preserve">Mr. Janne </v>
      </c>
    </row>
    <row r="1861" spans="1:5" x14ac:dyDescent="0.2">
      <c r="A1861" s="1" t="s">
        <v>509</v>
      </c>
      <c r="B1861" s="1" t="s">
        <v>3372</v>
      </c>
      <c r="C1861" s="1" t="str">
        <f>B1861&amp;" "&amp;F1861</f>
        <v xml:space="preserve">Morton </v>
      </c>
      <c r="D1861" s="1" t="str">
        <f>Table5[[#This Row],[Column5]]&amp;" "&amp;Table5[[#This Row],[Column7]]&amp;" "</f>
        <v xml:space="preserve">Ms. Martina </v>
      </c>
    </row>
    <row r="1862" spans="1:5" x14ac:dyDescent="0.2">
      <c r="A1862" s="1" t="s">
        <v>508</v>
      </c>
      <c r="B1862" s="1" t="s">
        <v>3215</v>
      </c>
      <c r="C1862" s="1" t="str">
        <f>B1862&amp;" "&amp;F1862</f>
        <v xml:space="preserve">Thomas </v>
      </c>
      <c r="D1862" s="1" t="str">
        <f>Table5[[#This Row],[Column5]]&amp;" "&amp;Table5[[#This Row],[Column7]]&amp;" "</f>
        <v xml:space="preserve">Ms. Elizabeth </v>
      </c>
      <c r="E1862" t="s">
        <v>4412</v>
      </c>
    </row>
    <row r="1863" spans="1:5" x14ac:dyDescent="0.2">
      <c r="A1863" s="1" t="s">
        <v>507</v>
      </c>
      <c r="B1863" s="1" t="s">
        <v>3995</v>
      </c>
      <c r="C1863" s="1" t="str">
        <f>B1863&amp;" "&amp;F1863</f>
        <v xml:space="preserve">Hillman </v>
      </c>
      <c r="D1863" s="1" t="str">
        <f>Table5[[#This Row],[Column5]]&amp;" "&amp;Table5[[#This Row],[Column7]]&amp;" "</f>
        <v xml:space="preserve">Ms. Stephanie </v>
      </c>
      <c r="E1863" t="s">
        <v>4427</v>
      </c>
    </row>
    <row r="1864" spans="1:5" x14ac:dyDescent="0.2">
      <c r="A1864" s="1" t="s">
        <v>506</v>
      </c>
      <c r="B1864" s="1" t="s">
        <v>2766</v>
      </c>
      <c r="C1864" s="1" t="str">
        <f>B1864&amp;" "&amp;F1864</f>
        <v xml:space="preserve">Edwards </v>
      </c>
      <c r="D1864" s="1" t="str">
        <f>Table5[[#This Row],[Column5]]&amp;" "&amp;Table5[[#This Row],[Column7]]&amp;" "</f>
        <v xml:space="preserve">Ms. Katie </v>
      </c>
    </row>
    <row r="1865" spans="1:5" x14ac:dyDescent="0.2">
      <c r="A1865" s="1" t="s">
        <v>505</v>
      </c>
      <c r="B1865" s="1" t="s">
        <v>3996</v>
      </c>
      <c r="C1865" s="1" t="str">
        <f>B1865&amp;" "&amp;F1865</f>
        <v xml:space="preserve">Bartel </v>
      </c>
      <c r="D1865" s="1" t="str">
        <f>Table5[[#This Row],[Column5]]&amp;" "&amp;Table5[[#This Row],[Column7]]&amp;" "</f>
        <v xml:space="preserve">Ms. Callie </v>
      </c>
    </row>
    <row r="1866" spans="1:5" x14ac:dyDescent="0.2">
      <c r="A1866" s="1" t="s">
        <v>504</v>
      </c>
      <c r="B1866" s="1" t="s">
        <v>3997</v>
      </c>
      <c r="C1866" s="1" t="str">
        <f>B1866&amp;" "&amp;F1866</f>
        <v xml:space="preserve">Potekhina </v>
      </c>
      <c r="D1866" s="1" t="str">
        <f>Table5[[#This Row],[Column5]]&amp;" "&amp;Table5[[#This Row],[Column7]]&amp;" "</f>
        <v xml:space="preserve">Ms. Inna </v>
      </c>
    </row>
    <row r="1867" spans="1:5" x14ac:dyDescent="0.2">
      <c r="A1867" s="1" t="s">
        <v>503</v>
      </c>
      <c r="B1867" s="1" t="s">
        <v>2813</v>
      </c>
      <c r="C1867" s="1" t="str">
        <f>B1867&amp;" "&amp;F1867</f>
        <v xml:space="preserve">Kelly </v>
      </c>
      <c r="D1867" s="1" t="str">
        <f>Table5[[#This Row],[Column5]]&amp;" "&amp;Table5[[#This Row],[Column7]]&amp;" "</f>
        <v xml:space="preserve">Ms. Mary </v>
      </c>
      <c r="E1867" t="s">
        <v>4491</v>
      </c>
    </row>
    <row r="1868" spans="1:5" x14ac:dyDescent="0.2">
      <c r="A1868" s="1" t="s">
        <v>502</v>
      </c>
      <c r="B1868" s="1" t="s">
        <v>3998</v>
      </c>
      <c r="C1868" s="1" t="str">
        <f>B1868&amp;" "&amp;F1868</f>
        <v xml:space="preserve">Lapp </v>
      </c>
      <c r="D1868" s="1" t="str">
        <f>Table5[[#This Row],[Column5]]&amp;" "&amp;Table5[[#This Row],[Column7]]&amp;" "</f>
        <v xml:space="preserve">Mr. Samuel </v>
      </c>
      <c r="E1868" t="s">
        <v>4375</v>
      </c>
    </row>
    <row r="1869" spans="1:5" x14ac:dyDescent="0.2">
      <c r="A1869" s="1" t="s">
        <v>501</v>
      </c>
      <c r="B1869" s="1" t="s">
        <v>3140</v>
      </c>
      <c r="C1869" s="1" t="str">
        <f>B1869&amp;" "&amp;F1869</f>
        <v xml:space="preserve">Burke </v>
      </c>
      <c r="D1869" s="1" t="str">
        <f>Table5[[#This Row],[Column5]]&amp;" "&amp;Table5[[#This Row],[Column7]]&amp;" "</f>
        <v xml:space="preserve">Ms. Kimberly </v>
      </c>
    </row>
    <row r="1870" spans="1:5" x14ac:dyDescent="0.2">
      <c r="A1870" s="1" t="s">
        <v>500</v>
      </c>
      <c r="B1870" s="1" t="s">
        <v>3049</v>
      </c>
      <c r="C1870" s="1" t="str">
        <f>B1870&amp;" "&amp;F1870</f>
        <v xml:space="preserve">Barry </v>
      </c>
      <c r="D1870" s="1" t="str">
        <f>Table5[[#This Row],[Column5]]&amp;" "&amp;Table5[[#This Row],[Column7]]&amp;" "</f>
        <v xml:space="preserve">Mr. Tom </v>
      </c>
      <c r="E1870" t="s">
        <v>4395</v>
      </c>
    </row>
    <row r="1871" spans="1:5" x14ac:dyDescent="0.2">
      <c r="A1871" s="1" t="s">
        <v>499</v>
      </c>
      <c r="B1871" s="1" t="s">
        <v>3999</v>
      </c>
      <c r="C1871" s="1" t="str">
        <f>B1871&amp;" "&amp;F1871</f>
        <v xml:space="preserve">McCormick </v>
      </c>
      <c r="D1871" s="1" t="str">
        <f>Table5[[#This Row],[Column5]]&amp;" "&amp;Table5[[#This Row],[Column7]]&amp;" "</f>
        <v xml:space="preserve">Mr. Zachary </v>
      </c>
    </row>
    <row r="1872" spans="1:5" x14ac:dyDescent="0.2">
      <c r="A1872" s="1" t="s">
        <v>498</v>
      </c>
      <c r="B1872" s="1" t="s">
        <v>2589</v>
      </c>
      <c r="C1872" s="1" t="str">
        <f>B1872&amp;" "&amp;F1872</f>
        <v xml:space="preserve">McElroy </v>
      </c>
      <c r="D1872" s="1" t="str">
        <f>Table5[[#This Row],[Column5]]&amp;" "&amp;Table5[[#This Row],[Column7]]&amp;" "</f>
        <v xml:space="preserve">Mr. Dane </v>
      </c>
    </row>
    <row r="1873" spans="1:5" x14ac:dyDescent="0.2">
      <c r="A1873" s="1" t="s">
        <v>497</v>
      </c>
      <c r="B1873" s="1" t="s">
        <v>4000</v>
      </c>
      <c r="C1873" s="1" t="str">
        <f>B1873&amp;" "&amp;F1873</f>
        <v xml:space="preserve">Coffed </v>
      </c>
      <c r="D1873" s="1" t="str">
        <f>Table5[[#This Row],[Column5]]&amp;" "&amp;Table5[[#This Row],[Column7]]&amp;" "</f>
        <v xml:space="preserve">Mr. Dougie </v>
      </c>
      <c r="E1873" t="s">
        <v>4466</v>
      </c>
    </row>
    <row r="1874" spans="1:5" x14ac:dyDescent="0.2">
      <c r="A1874" s="1" t="s">
        <v>496</v>
      </c>
      <c r="B1874" s="1" t="s">
        <v>4001</v>
      </c>
      <c r="C1874" s="1" t="str">
        <f>B1874&amp;" "&amp;F1874</f>
        <v xml:space="preserve">Estes </v>
      </c>
      <c r="D1874" s="1" t="str">
        <f>Table5[[#This Row],[Column5]]&amp;" "&amp;Table5[[#This Row],[Column7]]&amp;" "</f>
        <v xml:space="preserve">Mr. Jeremiah </v>
      </c>
      <c r="E1874" t="s">
        <v>4545</v>
      </c>
    </row>
    <row r="1875" spans="1:5" x14ac:dyDescent="0.2">
      <c r="A1875" s="1" t="s">
        <v>495</v>
      </c>
      <c r="B1875" s="1" t="s">
        <v>4002</v>
      </c>
      <c r="C1875" s="1" t="str">
        <f>B1875&amp;" "&amp;F1875</f>
        <v xml:space="preserve">Miles </v>
      </c>
      <c r="D1875" s="1" t="str">
        <f>Table5[[#This Row],[Column5]]&amp;" "&amp;Table5[[#This Row],[Column7]]&amp;" "</f>
        <v xml:space="preserve">Mr. Ashley </v>
      </c>
      <c r="E1875" t="s">
        <v>4395</v>
      </c>
    </row>
    <row r="1876" spans="1:5" x14ac:dyDescent="0.2">
      <c r="A1876" s="1" t="s">
        <v>494</v>
      </c>
      <c r="B1876" s="1" t="s">
        <v>4003</v>
      </c>
      <c r="C1876" s="1" t="str">
        <f>B1876&amp;" "&amp;F1876</f>
        <v xml:space="preserve">Zamore </v>
      </c>
      <c r="D1876" s="1" t="str">
        <f>Table5[[#This Row],[Column5]]&amp;" "&amp;Table5[[#This Row],[Column7]]&amp;" "</f>
        <v xml:space="preserve">Mr. Turner </v>
      </c>
      <c r="E1876" t="s">
        <v>4395</v>
      </c>
    </row>
    <row r="1877" spans="1:5" x14ac:dyDescent="0.2">
      <c r="A1877" s="1" t="s">
        <v>493</v>
      </c>
      <c r="B1877" s="1" t="s">
        <v>4004</v>
      </c>
      <c r="C1877" s="1" t="str">
        <f>B1877&amp;" "&amp;F1877</f>
        <v xml:space="preserve">Donaghy </v>
      </c>
      <c r="D1877" s="1" t="str">
        <f>Table5[[#This Row],[Column5]]&amp;" "&amp;Table5[[#This Row],[Column7]]&amp;" "</f>
        <v xml:space="preserve">Mr. Roger </v>
      </c>
    </row>
    <row r="1878" spans="1:5" x14ac:dyDescent="0.2">
      <c r="A1878" s="1" t="s">
        <v>492</v>
      </c>
      <c r="B1878" s="1" t="s">
        <v>3405</v>
      </c>
      <c r="C1878" s="1" t="str">
        <f>B1878&amp;" "&amp;F1878</f>
        <v xml:space="preserve">Kennedy </v>
      </c>
      <c r="D1878" s="1" t="str">
        <f>Table5[[#This Row],[Column5]]&amp;" "&amp;Table5[[#This Row],[Column7]]&amp;" "</f>
        <v xml:space="preserve">Ms. Pamela </v>
      </c>
    </row>
    <row r="1879" spans="1:5" x14ac:dyDescent="0.2">
      <c r="A1879" s="1" t="s">
        <v>491</v>
      </c>
      <c r="B1879" s="1" t="s">
        <v>4005</v>
      </c>
      <c r="C1879" s="1" t="str">
        <f>B1879&amp;" "&amp;F1879</f>
        <v xml:space="preserve">Fiorini </v>
      </c>
      <c r="D1879" s="1" t="str">
        <f>Table5[[#This Row],[Column5]]&amp;" "&amp;Table5[[#This Row],[Column7]]&amp;" "</f>
        <v xml:space="preserve">Ms. Allison </v>
      </c>
      <c r="E1879" t="s">
        <v>4375</v>
      </c>
    </row>
    <row r="1880" spans="1:5" x14ac:dyDescent="0.2">
      <c r="A1880" s="1" t="s">
        <v>490</v>
      </c>
      <c r="B1880" s="1" t="s">
        <v>4006</v>
      </c>
      <c r="C1880" s="1" t="str">
        <f>B1880&amp;" "&amp;F1880</f>
        <v xml:space="preserve">Alexander </v>
      </c>
      <c r="D1880" s="1" t="str">
        <f>Table5[[#This Row],[Column5]]&amp;" "&amp;Table5[[#This Row],[Column7]]&amp;" "</f>
        <v xml:space="preserve">Mrs. Katherine </v>
      </c>
      <c r="E1880" t="s">
        <v>4405</v>
      </c>
    </row>
    <row r="1881" spans="1:5" x14ac:dyDescent="0.2">
      <c r="A1881" s="1" t="s">
        <v>489</v>
      </c>
      <c r="B1881" s="1" t="s">
        <v>4007</v>
      </c>
      <c r="C1881" s="1" t="str">
        <f>B1881&amp;" "&amp;F1881</f>
        <v xml:space="preserve">Watkins </v>
      </c>
      <c r="D1881" s="1" t="str">
        <f>Table5[[#This Row],[Column5]]&amp;" "&amp;Table5[[#This Row],[Column7]]&amp;" "</f>
        <v xml:space="preserve">Ms. Robin </v>
      </c>
    </row>
    <row r="1882" spans="1:5" x14ac:dyDescent="0.2">
      <c r="A1882" s="1" t="s">
        <v>488</v>
      </c>
      <c r="B1882" s="1" t="s">
        <v>4008</v>
      </c>
      <c r="C1882" s="1" t="str">
        <f>B1882&amp;" "&amp;F1882</f>
        <v xml:space="preserve">Cassel </v>
      </c>
      <c r="D1882" s="1" t="str">
        <f>Table5[[#This Row],[Column5]]&amp;" "&amp;Table5[[#This Row],[Column7]]&amp;" "</f>
        <v xml:space="preserve">Ms. Terri </v>
      </c>
    </row>
    <row r="1883" spans="1:5" x14ac:dyDescent="0.2">
      <c r="A1883" s="1" t="s">
        <v>487</v>
      </c>
      <c r="B1883" s="1" t="s">
        <v>2920</v>
      </c>
      <c r="C1883" s="1" t="str">
        <f>B1883&amp;" "&amp;F1883</f>
        <v xml:space="preserve">Ferguson </v>
      </c>
      <c r="D1883" s="1" t="str">
        <f>Table5[[#This Row],[Column5]]&amp;" "&amp;Table5[[#This Row],[Column7]]&amp;" "</f>
        <v xml:space="preserve">Mr. Eddie </v>
      </c>
    </row>
    <row r="1884" spans="1:5" x14ac:dyDescent="0.2">
      <c r="A1884" s="1" t="s">
        <v>486</v>
      </c>
      <c r="B1884" s="1" t="s">
        <v>4009</v>
      </c>
      <c r="C1884" s="1" t="str">
        <f>B1884&amp;" "&amp;F1884</f>
        <v xml:space="preserve">O'Sullivan </v>
      </c>
      <c r="D1884" s="1" t="str">
        <f>Table5[[#This Row],[Column5]]&amp;" "&amp;Table5[[#This Row],[Column7]]&amp;" "</f>
        <v xml:space="preserve">Ms. Pamela </v>
      </c>
    </row>
    <row r="1885" spans="1:5" x14ac:dyDescent="0.2">
      <c r="A1885" s="1" t="s">
        <v>485</v>
      </c>
      <c r="B1885" s="1" t="s">
        <v>4010</v>
      </c>
      <c r="C1885" s="1" t="str">
        <f>B1885&amp;" "&amp;F1885</f>
        <v xml:space="preserve">Chepkirui </v>
      </c>
      <c r="D1885" s="1" t="str">
        <f>Table5[[#This Row],[Column5]]&amp;" "&amp;Table5[[#This Row],[Column7]]&amp;" "</f>
        <v xml:space="preserve">Ms. Joyce </v>
      </c>
    </row>
    <row r="1886" spans="1:5" x14ac:dyDescent="0.2">
      <c r="A1886" s="1" t="s">
        <v>484</v>
      </c>
      <c r="B1886" s="1" t="s">
        <v>4011</v>
      </c>
      <c r="C1886" s="1" t="str">
        <f>B1886&amp;" "&amp;F1886</f>
        <v xml:space="preserve">Gurney </v>
      </c>
      <c r="D1886" s="1" t="str">
        <f>Table5[[#This Row],[Column5]]&amp;" "&amp;Table5[[#This Row],[Column7]]&amp;" "</f>
        <v xml:space="preserve">Ms. Alison </v>
      </c>
      <c r="E1886" t="s">
        <v>4393</v>
      </c>
    </row>
    <row r="1887" spans="1:5" x14ac:dyDescent="0.2">
      <c r="A1887" s="1" t="s">
        <v>483</v>
      </c>
      <c r="B1887" s="1" t="s">
        <v>4012</v>
      </c>
      <c r="C1887" s="1" t="str">
        <f>B1887&amp;" "&amp;F1887</f>
        <v xml:space="preserve">Francis </v>
      </c>
      <c r="D1887" s="1" t="str">
        <f>Table5[[#This Row],[Column5]]&amp;" "&amp;Table5[[#This Row],[Column7]]&amp;" "</f>
        <v xml:space="preserve">Ms. Tammara </v>
      </c>
      <c r="E1887" t="s">
        <v>4385</v>
      </c>
    </row>
    <row r="1888" spans="1:5" x14ac:dyDescent="0.2">
      <c r="A1888" s="1" t="s">
        <v>482</v>
      </c>
      <c r="B1888" s="1" t="s">
        <v>4013</v>
      </c>
      <c r="C1888" s="1" t="str">
        <f>B1888&amp;" "&amp;F1888</f>
        <v xml:space="preserve">Gruca </v>
      </c>
      <c r="D1888" s="1" t="str">
        <f>Table5[[#This Row],[Column5]]&amp;" "&amp;Table5[[#This Row],[Column7]]&amp;" "</f>
        <v xml:space="preserve">Ms. Dorota </v>
      </c>
    </row>
    <row r="1889" spans="1:5" x14ac:dyDescent="0.2">
      <c r="A1889" s="1" t="s">
        <v>481</v>
      </c>
      <c r="B1889" s="1" t="s">
        <v>5353</v>
      </c>
      <c r="C1889" s="1" t="str">
        <f>B1889&amp;" "&amp;F1889</f>
        <v xml:space="preserve">Rojas Alvarez  </v>
      </c>
      <c r="D1889" s="1" t="str">
        <f>Table5[[#This Row],[Column5]]&amp;" "&amp;Table5[[#This Row],[Column7]]&amp;" "</f>
        <v xml:space="preserve">Mr. Jose </v>
      </c>
      <c r="E1889" t="s">
        <v>5354</v>
      </c>
    </row>
    <row r="1890" spans="1:5" x14ac:dyDescent="0.2">
      <c r="A1890" s="1" t="s">
        <v>480</v>
      </c>
      <c r="B1890" s="1" t="s">
        <v>4014</v>
      </c>
      <c r="C1890" s="1" t="str">
        <f>B1890&amp;" "&amp;F1890</f>
        <v xml:space="preserve">Denton </v>
      </c>
      <c r="D1890" s="1" t="str">
        <f>Table5[[#This Row],[Column5]]&amp;" "&amp;Table5[[#This Row],[Column7]]&amp;" "</f>
        <v xml:space="preserve">Mr. Peter </v>
      </c>
    </row>
    <row r="1891" spans="1:5" x14ac:dyDescent="0.2">
      <c r="A1891" s="1" t="s">
        <v>479</v>
      </c>
      <c r="B1891" s="1" t="s">
        <v>2935</v>
      </c>
      <c r="C1891" s="1" t="str">
        <f>B1891&amp;" "&amp;F1891</f>
        <v xml:space="preserve">Mason </v>
      </c>
      <c r="D1891" s="1" t="str">
        <f>Table5[[#This Row],[Column5]]&amp;" "&amp;Table5[[#This Row],[Column7]]&amp;" "</f>
        <v xml:space="preserve">Mr. Bryant </v>
      </c>
    </row>
    <row r="1892" spans="1:5" x14ac:dyDescent="0.2">
      <c r="A1892" s="1" t="s">
        <v>478</v>
      </c>
      <c r="B1892" s="1" t="s">
        <v>4015</v>
      </c>
      <c r="C1892" s="1" t="str">
        <f>B1892&amp;" "&amp;F1892</f>
        <v xml:space="preserve">Trout </v>
      </c>
      <c r="D1892" s="1" t="str">
        <f>Table5[[#This Row],[Column5]]&amp;" "&amp;Table5[[#This Row],[Column7]]&amp;" "</f>
        <v xml:space="preserve">Ms. Christina </v>
      </c>
    </row>
    <row r="1893" spans="1:5" x14ac:dyDescent="0.2">
      <c r="A1893" s="1" t="s">
        <v>477</v>
      </c>
      <c r="B1893" s="1" t="s">
        <v>4016</v>
      </c>
      <c r="C1893" s="1" t="str">
        <f>B1893&amp;" "&amp;F1893</f>
        <v xml:space="preserve">Gilbert </v>
      </c>
      <c r="D1893" s="1" t="str">
        <f>Table5[[#This Row],[Column5]]&amp;" "&amp;Table5[[#This Row],[Column7]]&amp;" "</f>
        <v xml:space="preserve">Mr. John </v>
      </c>
    </row>
    <row r="1894" spans="1:5" x14ac:dyDescent="0.2">
      <c r="A1894" s="1" t="s">
        <v>476</v>
      </c>
      <c r="B1894" s="1" t="s">
        <v>4017</v>
      </c>
      <c r="C1894" s="1" t="str">
        <f>B1894&amp;" "&amp;F1894</f>
        <v xml:space="preserve">Chong </v>
      </c>
      <c r="D1894" s="1" t="str">
        <f>Table5[[#This Row],[Column5]]&amp;" "&amp;Table5[[#This Row],[Column7]]&amp;" "</f>
        <v xml:space="preserve">Mr. Eduardo </v>
      </c>
    </row>
    <row r="1895" spans="1:5" x14ac:dyDescent="0.2">
      <c r="A1895" s="1" t="s">
        <v>475</v>
      </c>
      <c r="B1895" s="1" t="s">
        <v>4018</v>
      </c>
      <c r="C1895" s="1" t="str">
        <f>B1895&amp;" "&amp;F1895</f>
        <v xml:space="preserve">Henry </v>
      </c>
      <c r="D1895" s="1" t="str">
        <f>Table5[[#This Row],[Column5]]&amp;" "&amp;Table5[[#This Row],[Column7]]&amp;" "</f>
        <v xml:space="preserve">Ms. Laura </v>
      </c>
      <c r="E1895" t="s">
        <v>4375</v>
      </c>
    </row>
    <row r="1896" spans="1:5" x14ac:dyDescent="0.2">
      <c r="A1896" s="1" t="s">
        <v>474</v>
      </c>
      <c r="B1896" s="1" t="s">
        <v>4019</v>
      </c>
      <c r="C1896" s="1" t="str">
        <f>B1896&amp;" "&amp;F1896</f>
        <v xml:space="preserve">Brenneman </v>
      </c>
      <c r="D1896" s="1" t="str">
        <f>Table5[[#This Row],[Column5]]&amp;" "&amp;Table5[[#This Row],[Column7]]&amp;" "</f>
        <v xml:space="preserve">Mr. Charlie </v>
      </c>
    </row>
    <row r="1897" spans="1:5" x14ac:dyDescent="0.2">
      <c r="A1897" s="1" t="s">
        <v>473</v>
      </c>
      <c r="B1897" s="1" t="s">
        <v>4020</v>
      </c>
      <c r="C1897" s="1" t="str">
        <f>B1897&amp;" "&amp;F1897</f>
        <v xml:space="preserve">Kemp </v>
      </c>
      <c r="D1897" s="1" t="str">
        <f>Table5[[#This Row],[Column5]]&amp;" "&amp;Table5[[#This Row],[Column7]]&amp;" "</f>
        <v xml:space="preserve">Ms. Melissa </v>
      </c>
      <c r="E1897" t="s">
        <v>4398</v>
      </c>
    </row>
    <row r="1898" spans="1:5" x14ac:dyDescent="0.2">
      <c r="A1898" s="1" t="s">
        <v>472</v>
      </c>
      <c r="B1898" s="1" t="s">
        <v>2621</v>
      </c>
      <c r="C1898" s="1" t="str">
        <f>B1898&amp;" "&amp;F1898</f>
        <v xml:space="preserve">Wilson </v>
      </c>
      <c r="D1898" s="1" t="str">
        <f>Table5[[#This Row],[Column5]]&amp;" "&amp;Table5[[#This Row],[Column7]]&amp;" "</f>
        <v xml:space="preserve">Mr. Dan </v>
      </c>
      <c r="E1898" t="s">
        <v>4427</v>
      </c>
    </row>
    <row r="1899" spans="1:5" x14ac:dyDescent="0.2">
      <c r="A1899" s="1" t="s">
        <v>471</v>
      </c>
      <c r="B1899" s="1" t="s">
        <v>4021</v>
      </c>
      <c r="C1899" s="1" t="str">
        <f>B1899&amp;" "&amp;F1899</f>
        <v xml:space="preserve">Hillyard </v>
      </c>
      <c r="D1899" s="1" t="str">
        <f>Table5[[#This Row],[Column5]]&amp;" "&amp;Table5[[#This Row],[Column7]]&amp;" "</f>
        <v xml:space="preserve">Mr. Matthew </v>
      </c>
    </row>
    <row r="1900" spans="1:5" x14ac:dyDescent="0.2">
      <c r="A1900" s="1" t="s">
        <v>470</v>
      </c>
      <c r="B1900" s="1" t="s">
        <v>2457</v>
      </c>
      <c r="C1900" s="1" t="str">
        <f>B1900&amp;" "&amp;F1900</f>
        <v xml:space="preserve">Turner </v>
      </c>
      <c r="D1900" s="1" t="str">
        <f>Table5[[#This Row],[Column5]]&amp;" "&amp;Table5[[#This Row],[Column7]]&amp;" "</f>
        <v xml:space="preserve">Mr. Wesley </v>
      </c>
      <c r="E1900" t="s">
        <v>4427</v>
      </c>
    </row>
    <row r="1901" spans="1:5" x14ac:dyDescent="0.2">
      <c r="A1901" s="1" t="s">
        <v>469</v>
      </c>
      <c r="B1901" s="1" t="s">
        <v>2486</v>
      </c>
      <c r="C1901" s="1" t="str">
        <f>B1901&amp;" "&amp;F1901</f>
        <v xml:space="preserve">Benestad </v>
      </c>
      <c r="D1901" s="1" t="str">
        <f>Table5[[#This Row],[Column5]]&amp;" "&amp;Table5[[#This Row],[Column7]]&amp;" "</f>
        <v xml:space="preserve">Mr. Christopher </v>
      </c>
    </row>
    <row r="1902" spans="1:5" x14ac:dyDescent="0.2">
      <c r="A1902" s="1" t="s">
        <v>468</v>
      </c>
      <c r="B1902" s="1" t="s">
        <v>4022</v>
      </c>
      <c r="C1902" s="1" t="str">
        <f>B1902&amp;" "&amp;F1902</f>
        <v xml:space="preserve">Gonzales </v>
      </c>
      <c r="D1902" s="1" t="str">
        <f>Table5[[#This Row],[Column5]]&amp;" "&amp;Table5[[#This Row],[Column7]]&amp;" "</f>
        <v xml:space="preserve">Ms. Jessica </v>
      </c>
    </row>
    <row r="1903" spans="1:5" x14ac:dyDescent="0.2">
      <c r="A1903" s="1" t="s">
        <v>467</v>
      </c>
      <c r="B1903" s="1" t="s">
        <v>3935</v>
      </c>
      <c r="C1903" s="1" t="str">
        <f>B1903&amp;" "&amp;F1903</f>
        <v xml:space="preserve">Newman </v>
      </c>
      <c r="D1903" s="1" t="str">
        <f>Table5[[#This Row],[Column5]]&amp;" "&amp;Table5[[#This Row],[Column7]]&amp;" "</f>
        <v xml:space="preserve">Ms. Christin </v>
      </c>
    </row>
    <row r="1904" spans="1:5" x14ac:dyDescent="0.2">
      <c r="A1904" s="1" t="s">
        <v>466</v>
      </c>
      <c r="B1904" s="1" t="s">
        <v>4023</v>
      </c>
      <c r="C1904" s="1" t="str">
        <f>B1904&amp;" "&amp;F1904</f>
        <v xml:space="preserve">Sayre </v>
      </c>
      <c r="D1904" s="1" t="str">
        <f>Table5[[#This Row],[Column5]]&amp;" "&amp;Table5[[#This Row],[Column7]]&amp;" "</f>
        <v xml:space="preserve">Ms. Sara </v>
      </c>
    </row>
    <row r="1905" spans="1:5" x14ac:dyDescent="0.2">
      <c r="A1905" s="1" t="s">
        <v>465</v>
      </c>
      <c r="B1905" s="1" t="s">
        <v>4024</v>
      </c>
      <c r="C1905" s="1" t="str">
        <f>B1905&amp;" "&amp;F1905</f>
        <v xml:space="preserve">Panke </v>
      </c>
      <c r="D1905" s="1" t="str">
        <f>Table5[[#This Row],[Column5]]&amp;" "&amp;Table5[[#This Row],[Column7]]&amp;" "</f>
        <v xml:space="preserve">Ms. Elizabeth </v>
      </c>
    </row>
    <row r="1906" spans="1:5" x14ac:dyDescent="0.2">
      <c r="A1906" s="1" t="s">
        <v>464</v>
      </c>
      <c r="B1906" s="1" t="s">
        <v>4025</v>
      </c>
      <c r="C1906" s="1" t="str">
        <f>B1906&amp;" "&amp;F1906</f>
        <v xml:space="preserve">Brennan </v>
      </c>
      <c r="D1906" s="1" t="str">
        <f>Table5[[#This Row],[Column5]]&amp;" "&amp;Table5[[#This Row],[Column7]]&amp;" "</f>
        <v xml:space="preserve">Ms. Margaret </v>
      </c>
      <c r="E1906" t="s">
        <v>4464</v>
      </c>
    </row>
    <row r="1907" spans="1:5" x14ac:dyDescent="0.2">
      <c r="A1907" s="1" t="s">
        <v>463</v>
      </c>
      <c r="B1907" s="1" t="s">
        <v>4026</v>
      </c>
      <c r="C1907" s="1" t="str">
        <f>B1907&amp;" "&amp;F1907</f>
        <v xml:space="preserve">Ngo </v>
      </c>
      <c r="D1907" s="1" t="str">
        <f>Table5[[#This Row],[Column5]]&amp;" "&amp;Table5[[#This Row],[Column7]]&amp;" "</f>
        <v xml:space="preserve">Ms. Tiffany </v>
      </c>
      <c r="E1907" t="s">
        <v>4449</v>
      </c>
    </row>
    <row r="1908" spans="1:5" x14ac:dyDescent="0.2">
      <c r="A1908" s="1" t="s">
        <v>462</v>
      </c>
      <c r="B1908" s="1" t="s">
        <v>4027</v>
      </c>
      <c r="C1908" s="1" t="str">
        <f>B1908&amp;" "&amp;F1908</f>
        <v xml:space="preserve">Guerdan </v>
      </c>
      <c r="D1908" s="1" t="str">
        <f>Table5[[#This Row],[Column5]]&amp;" "&amp;Table5[[#This Row],[Column7]]&amp;" "</f>
        <v xml:space="preserve">Mr. David </v>
      </c>
      <c r="E1908" t="s">
        <v>4375</v>
      </c>
    </row>
    <row r="1909" spans="1:5" x14ac:dyDescent="0.2">
      <c r="A1909" s="1" t="s">
        <v>461</v>
      </c>
      <c r="B1909" s="1" t="s">
        <v>2670</v>
      </c>
      <c r="C1909" s="1" t="str">
        <f>B1909&amp;" "&amp;F1909</f>
        <v xml:space="preserve">Shaw </v>
      </c>
      <c r="D1909" s="1" t="str">
        <f>Table5[[#This Row],[Column5]]&amp;" "&amp;Table5[[#This Row],[Column7]]&amp;" "</f>
        <v xml:space="preserve">Ms. Christine </v>
      </c>
      <c r="E1909" t="s">
        <v>4418</v>
      </c>
    </row>
    <row r="1910" spans="1:5" x14ac:dyDescent="0.2">
      <c r="A1910" s="1" t="s">
        <v>460</v>
      </c>
      <c r="B1910" s="1" t="s">
        <v>4028</v>
      </c>
      <c r="C1910" s="1" t="str">
        <f>B1910&amp;" "&amp;F1910</f>
        <v xml:space="preserve">Mills-Honarvar </v>
      </c>
      <c r="D1910" s="1" t="str">
        <f>Table5[[#This Row],[Column5]]&amp;" "&amp;Table5[[#This Row],[Column7]]&amp;" "</f>
        <v xml:space="preserve">Ms. Donna </v>
      </c>
    </row>
    <row r="1911" spans="1:5" x14ac:dyDescent="0.2">
      <c r="A1911" s="1" t="s">
        <v>459</v>
      </c>
      <c r="B1911" s="1" t="s">
        <v>4029</v>
      </c>
      <c r="C1911" s="1" t="str">
        <f>B1911&amp;" "&amp;F1911</f>
        <v xml:space="preserve">Farvard </v>
      </c>
      <c r="D1911" s="1" t="str">
        <f>Table5[[#This Row],[Column5]]&amp;" "&amp;Table5[[#This Row],[Column7]]&amp;" "</f>
        <v xml:space="preserve">Mr. Rod </v>
      </c>
    </row>
    <row r="1912" spans="1:5" x14ac:dyDescent="0.2">
      <c r="A1912" s="1" t="s">
        <v>458</v>
      </c>
      <c r="B1912" s="1" t="s">
        <v>2813</v>
      </c>
      <c r="C1912" s="1" t="str">
        <f>B1912&amp;" "&amp;F1912</f>
        <v xml:space="preserve">Kelly </v>
      </c>
      <c r="D1912" s="1" t="str">
        <f>Table5[[#This Row],[Column5]]&amp;" "&amp;Table5[[#This Row],[Column7]]&amp;" "</f>
        <v xml:space="preserve">Mr. Joe </v>
      </c>
    </row>
    <row r="1913" spans="1:5" x14ac:dyDescent="0.2">
      <c r="A1913" s="1" t="s">
        <v>457</v>
      </c>
      <c r="B1913" s="1" t="s">
        <v>4030</v>
      </c>
      <c r="C1913" s="1" t="str">
        <f>B1913&amp;" "&amp;F1913</f>
        <v xml:space="preserve">Skinner </v>
      </c>
      <c r="D1913" s="1" t="str">
        <f>Table5[[#This Row],[Column5]]&amp;" "&amp;Table5[[#This Row],[Column7]]&amp;" "</f>
        <v xml:space="preserve">Ms. Kayleigh </v>
      </c>
    </row>
    <row r="1914" spans="1:5" x14ac:dyDescent="0.2">
      <c r="A1914" s="1" t="s">
        <v>456</v>
      </c>
      <c r="B1914" s="1" t="s">
        <v>2755</v>
      </c>
      <c r="C1914" s="1" t="str">
        <f>B1914&amp;" "&amp;F1914</f>
        <v xml:space="preserve">Murphy </v>
      </c>
      <c r="D1914" s="1" t="str">
        <f>Table5[[#This Row],[Column5]]&amp;" "&amp;Table5[[#This Row],[Column7]]&amp;" "</f>
        <v xml:space="preserve">Mr. Lorcan </v>
      </c>
      <c r="E1914" t="s">
        <v>4378</v>
      </c>
    </row>
    <row r="1915" spans="1:5" x14ac:dyDescent="0.2">
      <c r="A1915" s="1" t="s">
        <v>455</v>
      </c>
      <c r="B1915" s="1" t="s">
        <v>4031</v>
      </c>
      <c r="C1915" s="1" t="str">
        <f>B1915&amp;" "&amp;F1915</f>
        <v xml:space="preserve">Shue </v>
      </c>
      <c r="D1915" s="1" t="str">
        <f>Table5[[#This Row],[Column5]]&amp;" "&amp;Table5[[#This Row],[Column7]]&amp;" "</f>
        <v xml:space="preserve">Mr. Billy </v>
      </c>
    </row>
    <row r="1916" spans="1:5" x14ac:dyDescent="0.2">
      <c r="A1916" s="1" t="s">
        <v>454</v>
      </c>
      <c r="B1916" s="1" t="s">
        <v>2940</v>
      </c>
      <c r="C1916" s="1" t="str">
        <f>B1916&amp;" "&amp;F1916</f>
        <v xml:space="preserve">Reilly </v>
      </c>
      <c r="D1916" s="1" t="str">
        <f>Table5[[#This Row],[Column5]]&amp;" "&amp;Table5[[#This Row],[Column7]]&amp;" "</f>
        <v xml:space="preserve">Mr. Paul </v>
      </c>
      <c r="E1916" t="s">
        <v>4375</v>
      </c>
    </row>
    <row r="1917" spans="1:5" x14ac:dyDescent="0.2">
      <c r="A1917" s="1" t="s">
        <v>453</v>
      </c>
      <c r="B1917" s="1" t="s">
        <v>4032</v>
      </c>
      <c r="C1917" s="1" t="str">
        <f>B1917&amp;" "&amp;F1917</f>
        <v xml:space="preserve">Blinn </v>
      </c>
      <c r="D1917" s="1" t="str">
        <f>Table5[[#This Row],[Column5]]&amp;" "&amp;Table5[[#This Row],[Column7]]&amp;" "</f>
        <v xml:space="preserve">Ms. Brenda </v>
      </c>
      <c r="E1917" t="s">
        <v>4375</v>
      </c>
    </row>
    <row r="1918" spans="1:5" x14ac:dyDescent="0.2">
      <c r="A1918" s="1" t="s">
        <v>452</v>
      </c>
      <c r="B1918" s="1" t="s">
        <v>4033</v>
      </c>
      <c r="C1918" s="1" t="str">
        <f>B1918&amp;" "&amp;F1918</f>
        <v xml:space="preserve">Duyn </v>
      </c>
      <c r="D1918" s="1" t="str">
        <f>Table5[[#This Row],[Column5]]&amp;" "&amp;Table5[[#This Row],[Column7]]&amp;" "</f>
        <v xml:space="preserve">Mr. Jeff </v>
      </c>
      <c r="E1918" t="s">
        <v>4545</v>
      </c>
    </row>
    <row r="1919" spans="1:5" x14ac:dyDescent="0.2">
      <c r="A1919" s="1" t="s">
        <v>451</v>
      </c>
      <c r="B1919" s="1" t="s">
        <v>4034</v>
      </c>
      <c r="C1919" s="1" t="str">
        <f>B1919&amp;" "&amp;F1919</f>
        <v xml:space="preserve">Wardian </v>
      </c>
      <c r="D1919" s="1" t="str">
        <f>Table5[[#This Row],[Column5]]&amp;" "&amp;Table5[[#This Row],[Column7]]&amp;" "</f>
        <v xml:space="preserve">Mr. Michael </v>
      </c>
    </row>
    <row r="1920" spans="1:5" x14ac:dyDescent="0.2">
      <c r="A1920" s="1" t="s">
        <v>450</v>
      </c>
      <c r="B1920" s="1" t="s">
        <v>4035</v>
      </c>
      <c r="C1920" s="1" t="str">
        <f>B1920&amp;" "&amp;F1920</f>
        <v xml:space="preserve">Heuninck </v>
      </c>
      <c r="D1920" s="1" t="str">
        <f>Table5[[#This Row],[Column5]]&amp;" "&amp;Table5[[#This Row],[Column7]]&amp;" "</f>
        <v xml:space="preserve">Mr. Jan </v>
      </c>
    </row>
    <row r="1921" spans="1:5" x14ac:dyDescent="0.2">
      <c r="A1921" s="1" t="s">
        <v>449</v>
      </c>
      <c r="B1921" s="1" t="s">
        <v>4036</v>
      </c>
      <c r="C1921" s="1" t="str">
        <f>B1921&amp;" "&amp;F1921</f>
        <v xml:space="preserve">Kipyego </v>
      </c>
      <c r="D1921" s="1" t="str">
        <f>Table5[[#This Row],[Column5]]&amp;" "&amp;Table5[[#This Row],[Column7]]&amp;" "</f>
        <v xml:space="preserve">Mr. Bernard </v>
      </c>
    </row>
    <row r="1922" spans="1:5" x14ac:dyDescent="0.2">
      <c r="A1922" s="1" t="s">
        <v>448</v>
      </c>
      <c r="B1922" s="1" t="s">
        <v>4037</v>
      </c>
      <c r="C1922" s="1" t="str">
        <f>B1922&amp;" "&amp;F1922</f>
        <v xml:space="preserve">Kuehl </v>
      </c>
      <c r="D1922" s="1" t="str">
        <f>Table5[[#This Row],[Column5]]&amp;" "&amp;Table5[[#This Row],[Column7]]&amp;" "</f>
        <v xml:space="preserve">Mr. Craig </v>
      </c>
    </row>
    <row r="1923" spans="1:5" x14ac:dyDescent="0.2">
      <c r="A1923" s="1" t="s">
        <v>447</v>
      </c>
      <c r="B1923" s="1" t="s">
        <v>4038</v>
      </c>
      <c r="C1923" s="1" t="str">
        <f>B1923&amp;" "&amp;F1923</f>
        <v xml:space="preserve">Burkholder </v>
      </c>
      <c r="D1923" s="1" t="str">
        <f>Table5[[#This Row],[Column5]]&amp;" "&amp;Table5[[#This Row],[Column7]]&amp;" "</f>
        <v xml:space="preserve">Mrs. Bryn </v>
      </c>
    </row>
    <row r="1924" spans="1:5" x14ac:dyDescent="0.2">
      <c r="A1924" s="1" t="s">
        <v>446</v>
      </c>
      <c r="B1924" s="1" t="s">
        <v>4039</v>
      </c>
      <c r="C1924" s="1" t="str">
        <f>B1924&amp;" "&amp;F1924</f>
        <v xml:space="preserve">Stadolnik </v>
      </c>
      <c r="D1924" s="1" t="str">
        <f>Table5[[#This Row],[Column5]]&amp;" "&amp;Table5[[#This Row],[Column7]]&amp;" "</f>
        <v xml:space="preserve">Mr. Michael </v>
      </c>
    </row>
    <row r="1925" spans="1:5" x14ac:dyDescent="0.2">
      <c r="A1925" s="1" t="s">
        <v>445</v>
      </c>
      <c r="B1925" s="1" t="s">
        <v>4040</v>
      </c>
      <c r="C1925" s="1" t="str">
        <f>B1925&amp;" "&amp;F1925</f>
        <v xml:space="preserve">Shields </v>
      </c>
      <c r="D1925" s="1" t="str">
        <f>Table5[[#This Row],[Column5]]&amp;" "&amp;Table5[[#This Row],[Column7]]&amp;" "</f>
        <v xml:space="preserve">Mr. Benjamin </v>
      </c>
    </row>
    <row r="1926" spans="1:5" x14ac:dyDescent="0.2">
      <c r="A1926" s="1" t="s">
        <v>444</v>
      </c>
      <c r="B1926" s="1" t="s">
        <v>4041</v>
      </c>
      <c r="C1926" s="1" t="str">
        <f>B1926&amp;" "&amp;F1926</f>
        <v xml:space="preserve">Margolis </v>
      </c>
      <c r="D1926" s="1" t="str">
        <f>Table5[[#This Row],[Column5]]&amp;" "&amp;Table5[[#This Row],[Column7]]&amp;" "</f>
        <v xml:space="preserve">Mr. Jay </v>
      </c>
    </row>
    <row r="1927" spans="1:5" x14ac:dyDescent="0.2">
      <c r="A1927" s="1" t="s">
        <v>443</v>
      </c>
      <c r="B1927" s="1" t="s">
        <v>4042</v>
      </c>
      <c r="C1927" s="1" t="str">
        <f>B1927&amp;" "&amp;F1927</f>
        <v xml:space="preserve">Uffenbeck </v>
      </c>
      <c r="D1927" s="1" t="str">
        <f>Table5[[#This Row],[Column5]]&amp;" "&amp;Table5[[#This Row],[Column7]]&amp;" "</f>
        <v xml:space="preserve">Mr. William </v>
      </c>
    </row>
    <row r="1928" spans="1:5" x14ac:dyDescent="0.2">
      <c r="A1928" s="1" t="s">
        <v>442</v>
      </c>
      <c r="B1928" s="1" t="s">
        <v>3178</v>
      </c>
      <c r="C1928" s="1" t="str">
        <f>B1928&amp;" "&amp;F1928</f>
        <v xml:space="preserve">Brake </v>
      </c>
      <c r="D1928" s="1" t="str">
        <f>Table5[[#This Row],[Column5]]&amp;" "&amp;Table5[[#This Row],[Column7]]&amp;" "</f>
        <v xml:space="preserve">Ms. Shelley </v>
      </c>
    </row>
    <row r="1929" spans="1:5" x14ac:dyDescent="0.2">
      <c r="A1929" s="1" t="s">
        <v>441</v>
      </c>
      <c r="B1929" s="1" t="s">
        <v>4043</v>
      </c>
      <c r="C1929" s="1" t="str">
        <f>B1929&amp;" "&amp;F1929</f>
        <v xml:space="preserve">Stepanova </v>
      </c>
      <c r="D1929" s="1" t="str">
        <f>Table5[[#This Row],[Column5]]&amp;" "&amp;Table5[[#This Row],[Column7]]&amp;" "</f>
        <v xml:space="preserve">Ms. Jekaterina </v>
      </c>
    </row>
    <row r="1930" spans="1:5" x14ac:dyDescent="0.2">
      <c r="A1930" s="1" t="s">
        <v>440</v>
      </c>
      <c r="B1930" s="1" t="s">
        <v>4044</v>
      </c>
      <c r="C1930" s="1" t="str">
        <f>B1930&amp;" "&amp;F1930</f>
        <v xml:space="preserve">Verdi </v>
      </c>
      <c r="D1930" s="1" t="str">
        <f>Table5[[#This Row],[Column5]]&amp;" "&amp;Table5[[#This Row],[Column7]]&amp;" "</f>
        <v xml:space="preserve">Mr. Daniel </v>
      </c>
    </row>
    <row r="1931" spans="1:5" x14ac:dyDescent="0.2">
      <c r="A1931" s="1" t="s">
        <v>439</v>
      </c>
      <c r="B1931" s="1" t="s">
        <v>3377</v>
      </c>
      <c r="C1931" s="1" t="str">
        <f>B1931&amp;" "&amp;F1931</f>
        <v xml:space="preserve">McLean </v>
      </c>
      <c r="D1931" s="1" t="str">
        <f>Table5[[#This Row],[Column5]]&amp;" "&amp;Table5[[#This Row],[Column7]]&amp;" "</f>
        <v xml:space="preserve">Ms. Pauline </v>
      </c>
    </row>
    <row r="1932" spans="1:5" x14ac:dyDescent="0.2">
      <c r="A1932" s="1" t="s">
        <v>438</v>
      </c>
      <c r="B1932" s="1" t="s">
        <v>2847</v>
      </c>
      <c r="C1932" s="1" t="str">
        <f>B1932&amp;" "&amp;F1932</f>
        <v xml:space="preserve">Ryan </v>
      </c>
      <c r="D1932" s="1" t="str">
        <f>Table5[[#This Row],[Column5]]&amp;" "&amp;Table5[[#This Row],[Column7]]&amp;" "</f>
        <v xml:space="preserve">Ms. Colleen </v>
      </c>
    </row>
    <row r="1933" spans="1:5" x14ac:dyDescent="0.2">
      <c r="A1933" s="1" t="s">
        <v>437</v>
      </c>
      <c r="B1933" s="1" t="s">
        <v>4045</v>
      </c>
      <c r="C1933" s="1" t="str">
        <f>B1933&amp;" "&amp;F1933</f>
        <v xml:space="preserve">Mickelson </v>
      </c>
      <c r="D1933" s="1" t="str">
        <f>Table5[[#This Row],[Column5]]&amp;" "&amp;Table5[[#This Row],[Column7]]&amp;" "</f>
        <v xml:space="preserve">Ms. Aleah </v>
      </c>
      <c r="E1933" t="s">
        <v>4449</v>
      </c>
    </row>
    <row r="1934" spans="1:5" x14ac:dyDescent="0.2">
      <c r="A1934" s="1" t="s">
        <v>436</v>
      </c>
      <c r="B1934" s="1" t="s">
        <v>4046</v>
      </c>
      <c r="C1934" s="1" t="str">
        <f>B1934&amp;" "&amp;F1934</f>
        <v xml:space="preserve">Dibaba </v>
      </c>
      <c r="D1934" s="1" t="str">
        <f>Table5[[#This Row],[Column5]]&amp;" "&amp;Table5[[#This Row],[Column7]]&amp;" "</f>
        <v xml:space="preserve">Ms. Mare </v>
      </c>
    </row>
    <row r="1935" spans="1:5" x14ac:dyDescent="0.2">
      <c r="A1935" s="1" t="s">
        <v>435</v>
      </c>
      <c r="B1935" s="1" t="s">
        <v>4047</v>
      </c>
      <c r="C1935" s="1" t="str">
        <f>B1935&amp;" "&amp;F1935</f>
        <v xml:space="preserve">Shilling </v>
      </c>
      <c r="D1935" s="1" t="str">
        <f>Table5[[#This Row],[Column5]]&amp;" "&amp;Table5[[#This Row],[Column7]]&amp;" "</f>
        <v xml:space="preserve">Mr. Kevin </v>
      </c>
    </row>
    <row r="1936" spans="1:5" x14ac:dyDescent="0.2">
      <c r="A1936" s="1" t="s">
        <v>434</v>
      </c>
      <c r="B1936" s="1" t="s">
        <v>4048</v>
      </c>
      <c r="C1936" s="1" t="str">
        <f>B1936&amp;" "&amp;F1936</f>
        <v xml:space="preserve">Bashaw </v>
      </c>
      <c r="D1936" s="1" t="str">
        <f>Table5[[#This Row],[Column5]]&amp;" "&amp;Table5[[#This Row],[Column7]]&amp;" "</f>
        <v xml:space="preserve">Ms. Jessica </v>
      </c>
    </row>
    <row r="1937" spans="1:5" x14ac:dyDescent="0.2">
      <c r="A1937" s="1" t="s">
        <v>433</v>
      </c>
      <c r="B1937" s="1" t="s">
        <v>4049</v>
      </c>
      <c r="C1937" s="1" t="str">
        <f>B1937&amp;" "&amp;F1937</f>
        <v xml:space="preserve">Jacob </v>
      </c>
      <c r="D1937" s="1" t="str">
        <f>Table5[[#This Row],[Column5]]&amp;" "&amp;Table5[[#This Row],[Column7]]&amp;" "</f>
        <v xml:space="preserve">Ms. Amanda </v>
      </c>
      <c r="E1937" t="s">
        <v>4500</v>
      </c>
    </row>
    <row r="1938" spans="1:5" x14ac:dyDescent="0.2">
      <c r="A1938" s="1" t="s">
        <v>432</v>
      </c>
      <c r="B1938" s="1" t="s">
        <v>4050</v>
      </c>
      <c r="C1938" s="1" t="str">
        <f>B1938&amp;" "&amp;F1938</f>
        <v xml:space="preserve">McCutcheon </v>
      </c>
      <c r="D1938" s="1" t="str">
        <f>Table5[[#This Row],[Column5]]&amp;" "&amp;Table5[[#This Row],[Column7]]&amp;" "</f>
        <v xml:space="preserve">Mr. Murray </v>
      </c>
      <c r="E1938" t="s">
        <v>4393</v>
      </c>
    </row>
    <row r="1939" spans="1:5" x14ac:dyDescent="0.2">
      <c r="A1939" s="1" t="s">
        <v>431</v>
      </c>
      <c r="B1939" s="1" t="s">
        <v>4051</v>
      </c>
      <c r="C1939" s="1" t="str">
        <f>B1939&amp;" "&amp;F1939</f>
        <v xml:space="preserve">Connor </v>
      </c>
      <c r="D1939" s="1" t="str">
        <f>Table5[[#This Row],[Column5]]&amp;" "&amp;Table5[[#This Row],[Column7]]&amp;" "</f>
        <v xml:space="preserve">Mrs. Meghan </v>
      </c>
      <c r="E1939" t="s">
        <v>4464</v>
      </c>
    </row>
    <row r="1940" spans="1:5" x14ac:dyDescent="0.2">
      <c r="A1940" s="1" t="s">
        <v>430</v>
      </c>
      <c r="B1940" s="1" t="s">
        <v>3878</v>
      </c>
      <c r="C1940" s="1" t="str">
        <f>B1940&amp;" "&amp;F1940</f>
        <v xml:space="preserve">May </v>
      </c>
      <c r="D1940" s="1" t="str">
        <f>Table5[[#This Row],[Column5]]&amp;" "&amp;Table5[[#This Row],[Column7]]&amp;" "</f>
        <v xml:space="preserve">Mr. David </v>
      </c>
    </row>
    <row r="1941" spans="1:5" x14ac:dyDescent="0.2">
      <c r="A1941" s="1" t="s">
        <v>429</v>
      </c>
      <c r="B1941" s="1" t="s">
        <v>4052</v>
      </c>
      <c r="C1941" s="1" t="str">
        <f>B1941&amp;" "&amp;F1941</f>
        <v xml:space="preserve">Geoghegan </v>
      </c>
      <c r="D1941" s="1" t="str">
        <f>Table5[[#This Row],[Column5]]&amp;" "&amp;Table5[[#This Row],[Column7]]&amp;" "</f>
        <v xml:space="preserve">Mr. Seth </v>
      </c>
    </row>
    <row r="1942" spans="1:5" x14ac:dyDescent="0.2">
      <c r="A1942" s="1" t="s">
        <v>428</v>
      </c>
      <c r="B1942" s="1" t="s">
        <v>4053</v>
      </c>
      <c r="C1942" s="1" t="str">
        <f>B1942&amp;" "&amp;F1942</f>
        <v xml:space="preserve">McGinn </v>
      </c>
      <c r="D1942" s="1" t="str">
        <f>Table5[[#This Row],[Column5]]&amp;" "&amp;Table5[[#This Row],[Column7]]&amp;" "</f>
        <v xml:space="preserve">Mr. Michael </v>
      </c>
      <c r="E1942" t="s">
        <v>4464</v>
      </c>
    </row>
    <row r="1943" spans="1:5" x14ac:dyDescent="0.2">
      <c r="A1943" s="1" t="s">
        <v>427</v>
      </c>
      <c r="B1943" s="1" t="s">
        <v>3144</v>
      </c>
      <c r="C1943" s="1" t="str">
        <f>B1943&amp;" "&amp;F1943</f>
        <v xml:space="preserve">Jones </v>
      </c>
      <c r="D1943" s="1" t="str">
        <f>Table5[[#This Row],[Column5]]&amp;" "&amp;Table5[[#This Row],[Column7]]&amp;" "</f>
        <v xml:space="preserve">Mr. Russell </v>
      </c>
      <c r="E1943" t="s">
        <v>4403</v>
      </c>
    </row>
    <row r="1944" spans="1:5" x14ac:dyDescent="0.2">
      <c r="A1944" s="1" t="s">
        <v>426</v>
      </c>
      <c r="B1944" s="1" t="s">
        <v>4054</v>
      </c>
      <c r="C1944" s="1" t="str">
        <f>B1944&amp;" "&amp;F1944</f>
        <v xml:space="preserve">Quinteros </v>
      </c>
      <c r="D1944" s="1" t="str">
        <f>Table5[[#This Row],[Column5]]&amp;" "&amp;Table5[[#This Row],[Column7]]&amp;" "</f>
        <v xml:space="preserve">Mr. Martin </v>
      </c>
    </row>
    <row r="1945" spans="1:5" x14ac:dyDescent="0.2">
      <c r="A1945" s="1" t="s">
        <v>425</v>
      </c>
      <c r="B1945" s="1" t="s">
        <v>4055</v>
      </c>
      <c r="C1945" s="1" t="str">
        <f>B1945&amp;" "&amp;F1945</f>
        <v xml:space="preserve">Loenser </v>
      </c>
      <c r="D1945" s="1" t="str">
        <f>Table5[[#This Row],[Column5]]&amp;" "&amp;Table5[[#This Row],[Column7]]&amp;" "</f>
        <v xml:space="preserve">Mr. Michael </v>
      </c>
    </row>
    <row r="1946" spans="1:5" x14ac:dyDescent="0.2">
      <c r="A1946" s="1" t="s">
        <v>424</v>
      </c>
      <c r="B1946" s="1" t="s">
        <v>3069</v>
      </c>
      <c r="C1946" s="1" t="str">
        <f>B1946&amp;" "&amp;F1946</f>
        <v xml:space="preserve">Aitken </v>
      </c>
      <c r="D1946" s="1" t="str">
        <f>Table5[[#This Row],[Column5]]&amp;" "&amp;Table5[[#This Row],[Column7]]&amp;" "</f>
        <v xml:space="preserve">Mr. Miles </v>
      </c>
    </row>
    <row r="1947" spans="1:5" x14ac:dyDescent="0.2">
      <c r="A1947" s="1" t="s">
        <v>423</v>
      </c>
      <c r="B1947" s="1" t="s">
        <v>4056</v>
      </c>
      <c r="C1947" s="1" t="str">
        <f>B1947&amp;" "&amp;F1947</f>
        <v xml:space="preserve">Furrer </v>
      </c>
      <c r="D1947" s="1" t="str">
        <f>Table5[[#This Row],[Column5]]&amp;" "&amp;Table5[[#This Row],[Column7]]&amp;" "</f>
        <v xml:space="preserve">Ms. Amanda </v>
      </c>
    </row>
    <row r="1948" spans="1:5" x14ac:dyDescent="0.2">
      <c r="A1948" s="1" t="s">
        <v>422</v>
      </c>
      <c r="B1948" s="1" t="s">
        <v>4057</v>
      </c>
      <c r="C1948" s="1" t="str">
        <f>B1948&amp;" "&amp;F1948</f>
        <v xml:space="preserve">Konigs </v>
      </c>
      <c r="D1948" s="1" t="str">
        <f>Table5[[#This Row],[Column5]]&amp;" "&amp;Table5[[#This Row],[Column7]]&amp;" "</f>
        <v xml:space="preserve">Mr. Roger </v>
      </c>
    </row>
    <row r="1949" spans="1:5" x14ac:dyDescent="0.2">
      <c r="A1949" s="1" t="s">
        <v>421</v>
      </c>
      <c r="B1949" s="1" t="s">
        <v>4058</v>
      </c>
      <c r="C1949" s="1" t="str">
        <f>B1949&amp;" "&amp;F1949</f>
        <v xml:space="preserve">Tesdahl </v>
      </c>
      <c r="D1949" s="1" t="str">
        <f>Table5[[#This Row],[Column5]]&amp;" "&amp;Table5[[#This Row],[Column7]]&amp;" "</f>
        <v xml:space="preserve">Mr. Brock </v>
      </c>
      <c r="E1949" t="s">
        <v>4466</v>
      </c>
    </row>
    <row r="1950" spans="1:5" x14ac:dyDescent="0.2">
      <c r="A1950" s="1" t="s">
        <v>420</v>
      </c>
      <c r="B1950" s="1" t="s">
        <v>4059</v>
      </c>
      <c r="C1950" s="1" t="str">
        <f>B1950&amp;" "&amp;F1950</f>
        <v xml:space="preserve">Engel </v>
      </c>
      <c r="D1950" s="1" t="str">
        <f>Table5[[#This Row],[Column5]]&amp;" "&amp;Table5[[#This Row],[Column7]]&amp;" "</f>
        <v xml:space="preserve">Mr. Stephen </v>
      </c>
      <c r="E1950" t="s">
        <v>4608</v>
      </c>
    </row>
    <row r="1951" spans="1:5" x14ac:dyDescent="0.2">
      <c r="A1951" s="1" t="s">
        <v>419</v>
      </c>
      <c r="B1951" s="1" t="s">
        <v>4060</v>
      </c>
      <c r="C1951" s="1" t="str">
        <f>B1951&amp;" "&amp;F1951</f>
        <v xml:space="preserve">Kuck </v>
      </c>
      <c r="D1951" s="1" t="str">
        <f>Table5[[#This Row],[Column5]]&amp;" "&amp;Table5[[#This Row],[Column7]]&amp;" "</f>
        <v xml:space="preserve">Ms. Missy </v>
      </c>
    </row>
    <row r="1952" spans="1:5" x14ac:dyDescent="0.2">
      <c r="A1952" s="1" t="s">
        <v>418</v>
      </c>
      <c r="B1952" s="1" t="s">
        <v>2946</v>
      </c>
      <c r="C1952" s="1" t="str">
        <f>B1952&amp;" "&amp;F1952</f>
        <v xml:space="preserve">Dillon </v>
      </c>
      <c r="D1952" s="1" t="str">
        <f>Table5[[#This Row],[Column5]]&amp;" "&amp;Table5[[#This Row],[Column7]]&amp;" "</f>
        <v xml:space="preserve">Mr. William </v>
      </c>
    </row>
    <row r="1953" spans="1:5" x14ac:dyDescent="0.2">
      <c r="A1953" s="1" t="s">
        <v>417</v>
      </c>
      <c r="B1953" s="1" t="s">
        <v>4061</v>
      </c>
      <c r="C1953" s="1" t="str">
        <f>B1953&amp;" "&amp;F1953</f>
        <v xml:space="preserve">Neuschel </v>
      </c>
      <c r="D1953" s="1" t="str">
        <f>Table5[[#This Row],[Column5]]&amp;" "&amp;Table5[[#This Row],[Column7]]&amp;" "</f>
        <v xml:space="preserve">Ms. Lauren </v>
      </c>
      <c r="E1953" t="s">
        <v>4403</v>
      </c>
    </row>
    <row r="1954" spans="1:5" x14ac:dyDescent="0.2">
      <c r="A1954" s="1" t="s">
        <v>416</v>
      </c>
      <c r="B1954" s="1" t="s">
        <v>5352</v>
      </c>
      <c r="C1954" s="1" t="str">
        <f>B1954&amp;" "&amp;F1954</f>
        <v xml:space="preserve">RosalesRamirez  </v>
      </c>
      <c r="D1954" s="1" t="str">
        <f>Table5[[#This Row],[Column5]]&amp;" "&amp;Table5[[#This Row],[Column7]]&amp;" "</f>
        <v xml:space="preserve">Mr. Apolo </v>
      </c>
      <c r="E1954" t="s">
        <v>5240</v>
      </c>
    </row>
    <row r="1955" spans="1:5" x14ac:dyDescent="0.2">
      <c r="A1955" s="1" t="s">
        <v>415</v>
      </c>
      <c r="B1955" s="1" t="s">
        <v>4062</v>
      </c>
      <c r="C1955" s="1" t="str">
        <f>B1955&amp;" "&amp;F1955</f>
        <v xml:space="preserve">Marquez </v>
      </c>
      <c r="D1955" s="1" t="str">
        <f>Table5[[#This Row],[Column5]]&amp;" "&amp;Table5[[#This Row],[Column7]]&amp;" "</f>
        <v xml:space="preserve">Mr. Alfons </v>
      </c>
    </row>
    <row r="1956" spans="1:5" x14ac:dyDescent="0.2">
      <c r="A1956" s="1" t="s">
        <v>414</v>
      </c>
      <c r="B1956" s="1" t="s">
        <v>4063</v>
      </c>
      <c r="C1956" s="1" t="str">
        <f>B1956&amp;" "&amp;F1956</f>
        <v xml:space="preserve">Green </v>
      </c>
      <c r="D1956" s="1" t="str">
        <f>Table5[[#This Row],[Column5]]&amp;" "&amp;Table5[[#This Row],[Column7]]&amp;" "</f>
        <v xml:space="preserve">Ms. Amber </v>
      </c>
    </row>
    <row r="1957" spans="1:5" x14ac:dyDescent="0.2">
      <c r="A1957" s="1" t="s">
        <v>413</v>
      </c>
      <c r="B1957" s="1" t="s">
        <v>4064</v>
      </c>
      <c r="C1957" s="1" t="str">
        <f>B1957&amp;" "&amp;F1957</f>
        <v xml:space="preserve">Schubel </v>
      </c>
      <c r="D1957" s="1" t="str">
        <f>Table5[[#This Row],[Column5]]&amp;" "&amp;Table5[[#This Row],[Column7]]&amp;" "</f>
        <v xml:space="preserve">Ms. Leah </v>
      </c>
      <c r="E1957" t="s">
        <v>4427</v>
      </c>
    </row>
    <row r="1958" spans="1:5" x14ac:dyDescent="0.2">
      <c r="A1958" s="1" t="s">
        <v>412</v>
      </c>
      <c r="B1958" s="1" t="s">
        <v>4065</v>
      </c>
      <c r="C1958" s="1" t="str">
        <f>B1958&amp;" "&amp;F1958</f>
        <v xml:space="preserve">Jimenez </v>
      </c>
      <c r="D1958" s="1" t="str">
        <f>Table5[[#This Row],[Column5]]&amp;" "&amp;Table5[[#This Row],[Column7]]&amp;" "</f>
        <v xml:space="preserve">Ms. Lilia </v>
      </c>
    </row>
    <row r="1959" spans="1:5" x14ac:dyDescent="0.2">
      <c r="A1959" s="1" t="s">
        <v>411</v>
      </c>
      <c r="B1959" s="1" t="s">
        <v>4066</v>
      </c>
      <c r="C1959" s="1" t="str">
        <f>B1959&amp;" "&amp;F1959</f>
        <v xml:space="preserve">Zimny-Schmitt </v>
      </c>
      <c r="D1959" s="1" t="str">
        <f>Table5[[#This Row],[Column5]]&amp;" "&amp;Table5[[#This Row],[Column7]]&amp;" "</f>
        <v xml:space="preserve">Mr. Danny </v>
      </c>
    </row>
    <row r="1960" spans="1:5" x14ac:dyDescent="0.2">
      <c r="A1960" s="1" t="s">
        <v>410</v>
      </c>
      <c r="B1960" s="1" t="s">
        <v>2713</v>
      </c>
      <c r="C1960" s="1" t="str">
        <f>B1960&amp;" "&amp;F1960</f>
        <v xml:space="preserve">Hill </v>
      </c>
      <c r="D1960" s="1" t="str">
        <f>Table5[[#This Row],[Column5]]&amp;" "&amp;Table5[[#This Row],[Column7]]&amp;" "</f>
        <v xml:space="preserve">Ms. Lauren </v>
      </c>
    </row>
    <row r="1961" spans="1:5" x14ac:dyDescent="0.2">
      <c r="A1961" s="1" t="s">
        <v>409</v>
      </c>
      <c r="B1961" s="1" t="s">
        <v>4067</v>
      </c>
      <c r="C1961" s="1" t="str">
        <f>B1961&amp;" "&amp;F1961</f>
        <v xml:space="preserve">Brohart </v>
      </c>
      <c r="D1961" s="1" t="str">
        <f>Table5[[#This Row],[Column5]]&amp;" "&amp;Table5[[#This Row],[Column7]]&amp;" "</f>
        <v xml:space="preserve">Ms. Courtney </v>
      </c>
    </row>
    <row r="1962" spans="1:5" x14ac:dyDescent="0.2">
      <c r="A1962" s="1" t="s">
        <v>408</v>
      </c>
      <c r="B1962" s="1" t="s">
        <v>2847</v>
      </c>
      <c r="C1962" s="1" t="str">
        <f>B1962&amp;" "&amp;F1962</f>
        <v xml:space="preserve">Ryan </v>
      </c>
      <c r="D1962" s="1" t="str">
        <f>Table5[[#This Row],[Column5]]&amp;" "&amp;Table5[[#This Row],[Column7]]&amp;" "</f>
        <v xml:space="preserve">Ms. Elizabeth </v>
      </c>
    </row>
    <row r="1963" spans="1:5" x14ac:dyDescent="0.2">
      <c r="A1963" s="1" t="s">
        <v>407</v>
      </c>
      <c r="B1963" s="1" t="s">
        <v>4068</v>
      </c>
      <c r="C1963" s="1" t="str">
        <f>B1963&amp;" "&amp;F1963</f>
        <v xml:space="preserve">Oka </v>
      </c>
      <c r="D1963" s="1" t="str">
        <f>Table5[[#This Row],[Column5]]&amp;" "&amp;Table5[[#This Row],[Column7]]&amp;" "</f>
        <v xml:space="preserve">Ms. Satomi </v>
      </c>
    </row>
    <row r="1964" spans="1:5" x14ac:dyDescent="0.2">
      <c r="A1964" s="1" t="s">
        <v>406</v>
      </c>
      <c r="B1964" s="1" t="s">
        <v>3935</v>
      </c>
      <c r="C1964" s="1" t="str">
        <f>B1964&amp;" "&amp;F1964</f>
        <v xml:space="preserve">Newman </v>
      </c>
      <c r="D1964" s="1" t="str">
        <f>Table5[[#This Row],[Column5]]&amp;" "&amp;Table5[[#This Row],[Column7]]&amp;" "</f>
        <v xml:space="preserve">Mr. Matthew </v>
      </c>
      <c r="E1964" t="s">
        <v>4357</v>
      </c>
    </row>
    <row r="1965" spans="1:5" x14ac:dyDescent="0.2">
      <c r="A1965" s="1" t="s">
        <v>405</v>
      </c>
      <c r="B1965" s="1" t="s">
        <v>4069</v>
      </c>
      <c r="C1965" s="1" t="str">
        <f>B1965&amp;" "&amp;F1965</f>
        <v xml:space="preserve">Metzger </v>
      </c>
      <c r="D1965" s="1" t="str">
        <f>Table5[[#This Row],[Column5]]&amp;" "&amp;Table5[[#This Row],[Column7]]&amp;" "</f>
        <v xml:space="preserve">Mr. Peter </v>
      </c>
      <c r="E1965" t="s">
        <v>4509</v>
      </c>
    </row>
    <row r="1966" spans="1:5" x14ac:dyDescent="0.2">
      <c r="A1966" s="1" t="s">
        <v>404</v>
      </c>
      <c r="B1966" s="1" t="s">
        <v>2683</v>
      </c>
      <c r="C1966" s="1" t="str">
        <f>B1966&amp;" "&amp;F1966</f>
        <v xml:space="preserve">Gonzalez </v>
      </c>
      <c r="D1966" s="1" t="str">
        <f>Table5[[#This Row],[Column5]]&amp;" "&amp;Table5[[#This Row],[Column7]]&amp;" "</f>
        <v xml:space="preserve">Mr. Manuel </v>
      </c>
    </row>
    <row r="1967" spans="1:5" x14ac:dyDescent="0.2">
      <c r="A1967" s="1" t="s">
        <v>403</v>
      </c>
      <c r="B1967" s="1" t="s">
        <v>4070</v>
      </c>
      <c r="C1967" s="1" t="str">
        <f>B1967&amp;" "&amp;F1967</f>
        <v xml:space="preserve">Vaughn </v>
      </c>
      <c r="D1967" s="1" t="str">
        <f>Table5[[#This Row],[Column5]]&amp;" "&amp;Table5[[#This Row],[Column7]]&amp;" "</f>
        <v xml:space="preserve">Ms. Kindsey </v>
      </c>
      <c r="E1967" t="s">
        <v>4464</v>
      </c>
    </row>
    <row r="1968" spans="1:5" x14ac:dyDescent="0.2">
      <c r="A1968" s="1" t="s">
        <v>402</v>
      </c>
      <c r="B1968" s="1" t="s">
        <v>2440</v>
      </c>
      <c r="C1968" s="1" t="str">
        <f>B1968&amp;" "&amp;F1968</f>
        <v xml:space="preserve">Clifford </v>
      </c>
      <c r="D1968" s="1" t="str">
        <f>Table5[[#This Row],[Column5]]&amp;" "&amp;Table5[[#This Row],[Column7]]&amp;" "</f>
        <v xml:space="preserve">Mr. Thomas </v>
      </c>
      <c r="E1968" t="s">
        <v>4573</v>
      </c>
    </row>
    <row r="1969" spans="1:5" x14ac:dyDescent="0.2">
      <c r="A1969" s="1" t="s">
        <v>401</v>
      </c>
      <c r="B1969" s="1" t="s">
        <v>4071</v>
      </c>
      <c r="C1969" s="1" t="str">
        <f>B1969&amp;" "&amp;F1969</f>
        <v xml:space="preserve">Petty </v>
      </c>
      <c r="D1969" s="1" t="str">
        <f>Table5[[#This Row],[Column5]]&amp;" "&amp;Table5[[#This Row],[Column7]]&amp;" "</f>
        <v xml:space="preserve">Mr. Kyle </v>
      </c>
      <c r="E1969" t="s">
        <v>4486</v>
      </c>
    </row>
    <row r="1970" spans="1:5" x14ac:dyDescent="0.2">
      <c r="A1970" s="1" t="s">
        <v>400</v>
      </c>
      <c r="B1970" s="1" t="s">
        <v>3612</v>
      </c>
      <c r="C1970" s="1" t="str">
        <f>B1970&amp;" "&amp;F1970</f>
        <v xml:space="preserve">Sanford </v>
      </c>
      <c r="D1970" s="1" t="str">
        <f>Table5[[#This Row],[Column5]]&amp;" "&amp;Table5[[#This Row],[Column7]]&amp;" "</f>
        <v xml:space="preserve">Mr. Alexander </v>
      </c>
      <c r="E1970" t="s">
        <v>4395</v>
      </c>
    </row>
    <row r="1971" spans="1:5" x14ac:dyDescent="0.2">
      <c r="A1971" s="1" t="s">
        <v>399</v>
      </c>
      <c r="B1971" s="1" t="s">
        <v>3401</v>
      </c>
      <c r="C1971" s="1" t="str">
        <f>B1971&amp;" "&amp;F1971</f>
        <v xml:space="preserve">Sprague </v>
      </c>
      <c r="D1971" s="1" t="str">
        <f>Table5[[#This Row],[Column5]]&amp;" "&amp;Table5[[#This Row],[Column7]]&amp;" "</f>
        <v xml:space="preserve">Mr. Dustin </v>
      </c>
      <c r="E1971" t="s">
        <v>4412</v>
      </c>
    </row>
    <row r="1972" spans="1:5" x14ac:dyDescent="0.2">
      <c r="A1972" s="1" t="s">
        <v>398</v>
      </c>
      <c r="B1972" s="1" t="s">
        <v>4072</v>
      </c>
      <c r="C1972" s="1" t="str">
        <f>B1972&amp;" "&amp;F1972</f>
        <v xml:space="preserve">Lasseron </v>
      </c>
      <c r="D1972" s="1" t="str">
        <f>Table5[[#This Row],[Column5]]&amp;" "&amp;Table5[[#This Row],[Column7]]&amp;" "</f>
        <v xml:space="preserve">Mrs. Chloe </v>
      </c>
    </row>
    <row r="1973" spans="1:5" x14ac:dyDescent="0.2">
      <c r="A1973" s="1" t="s">
        <v>397</v>
      </c>
      <c r="B1973" s="1" t="s">
        <v>4073</v>
      </c>
      <c r="C1973" s="1" t="str">
        <f>B1973&amp;" "&amp;F1973</f>
        <v xml:space="preserve">Bushong </v>
      </c>
      <c r="D1973" s="1" t="str">
        <f>Table5[[#This Row],[Column5]]&amp;" "&amp;Table5[[#This Row],[Column7]]&amp;" "</f>
        <v xml:space="preserve">Ms. Cailtlin </v>
      </c>
    </row>
    <row r="1974" spans="1:5" x14ac:dyDescent="0.2">
      <c r="A1974" s="1" t="s">
        <v>396</v>
      </c>
      <c r="B1974" s="1" t="s">
        <v>4074</v>
      </c>
      <c r="C1974" s="1" t="str">
        <f>B1974&amp;" "&amp;F1974</f>
        <v xml:space="preserve">Dennison </v>
      </c>
      <c r="D1974" s="1" t="str">
        <f>Table5[[#This Row],[Column5]]&amp;" "&amp;Table5[[#This Row],[Column7]]&amp;" "</f>
        <v xml:space="preserve">Mr. Joshua </v>
      </c>
    </row>
    <row r="1975" spans="1:5" x14ac:dyDescent="0.2">
      <c r="A1975" s="1" t="s">
        <v>395</v>
      </c>
      <c r="B1975" s="1" t="s">
        <v>4075</v>
      </c>
      <c r="C1975" s="1" t="str">
        <f>B1975&amp;" "&amp;F1975</f>
        <v xml:space="preserve">Lira </v>
      </c>
      <c r="D1975" s="1" t="str">
        <f>Table5[[#This Row],[Column5]]&amp;" "&amp;Table5[[#This Row],[Column7]]&amp;" "</f>
        <v xml:space="preserve">Mr. Chuy </v>
      </c>
    </row>
    <row r="1976" spans="1:5" x14ac:dyDescent="0.2">
      <c r="A1976" s="1" t="s">
        <v>394</v>
      </c>
      <c r="B1976" s="1" t="s">
        <v>4076</v>
      </c>
      <c r="C1976" s="1" t="str">
        <f>B1976&amp;" "&amp;F1976</f>
        <v xml:space="preserve">Nahigian </v>
      </c>
      <c r="D1976" s="1" t="str">
        <f>Table5[[#This Row],[Column5]]&amp;" "&amp;Table5[[#This Row],[Column7]]&amp;" "</f>
        <v xml:space="preserve">Ms. Laurie </v>
      </c>
      <c r="E1976" t="s">
        <v>4416</v>
      </c>
    </row>
    <row r="1977" spans="1:5" x14ac:dyDescent="0.2">
      <c r="A1977" s="1" t="s">
        <v>393</v>
      </c>
      <c r="B1977" s="1" t="s">
        <v>4077</v>
      </c>
      <c r="C1977" s="1" t="str">
        <f>B1977&amp;" "&amp;F1977</f>
        <v xml:space="preserve">Cackett </v>
      </c>
      <c r="D1977" s="1" t="str">
        <f>Table5[[#This Row],[Column5]]&amp;" "&amp;Table5[[#This Row],[Column7]]&amp;" "</f>
        <v xml:space="preserve">Ms. Rachel </v>
      </c>
      <c r="E1977" t="s">
        <v>4362</v>
      </c>
    </row>
    <row r="1978" spans="1:5" x14ac:dyDescent="0.2">
      <c r="A1978" s="1" t="s">
        <v>392</v>
      </c>
      <c r="B1978" s="1" t="s">
        <v>4078</v>
      </c>
      <c r="C1978" s="1" t="str">
        <f>B1978&amp;" "&amp;F1978</f>
        <v xml:space="preserve">Hunter-Galvan </v>
      </c>
      <c r="D1978" s="1" t="str">
        <f>Table5[[#This Row],[Column5]]&amp;" "&amp;Table5[[#This Row],[Column7]]&amp;" "</f>
        <v xml:space="preserve">Ms. Liza </v>
      </c>
    </row>
    <row r="1979" spans="1:5" x14ac:dyDescent="0.2">
      <c r="A1979" s="1" t="s">
        <v>391</v>
      </c>
      <c r="B1979" s="1" t="s">
        <v>4079</v>
      </c>
      <c r="C1979" s="1" t="str">
        <f>B1979&amp;" "&amp;F1979</f>
        <v xml:space="preserve">Pierret </v>
      </c>
      <c r="D1979" s="1" t="str">
        <f>Table5[[#This Row],[Column5]]&amp;" "&amp;Table5[[#This Row],[Column7]]&amp;" "</f>
        <v xml:space="preserve">Ms. Lindsey </v>
      </c>
    </row>
    <row r="1980" spans="1:5" x14ac:dyDescent="0.2">
      <c r="A1980" s="1" t="s">
        <v>390</v>
      </c>
      <c r="B1980" s="1" t="s">
        <v>2599</v>
      </c>
      <c r="C1980" s="1" t="str">
        <f>B1980&amp;" "&amp;F1980</f>
        <v xml:space="preserve">White </v>
      </c>
      <c r="D1980" s="1" t="str">
        <f>Table5[[#This Row],[Column5]]&amp;" "&amp;Table5[[#This Row],[Column7]]&amp;" "</f>
        <v xml:space="preserve">Ms. Lindsay </v>
      </c>
      <c r="E1980" t="s">
        <v>4542</v>
      </c>
    </row>
    <row r="1981" spans="1:5" x14ac:dyDescent="0.2">
      <c r="A1981" s="1" t="s">
        <v>389</v>
      </c>
      <c r="B1981" s="1" t="s">
        <v>4080</v>
      </c>
      <c r="C1981" s="1" t="str">
        <f>B1981&amp;" "&amp;F1981</f>
        <v xml:space="preserve">O'Neil </v>
      </c>
      <c r="D1981" s="1" t="str">
        <f>Table5[[#This Row],[Column5]]&amp;" "&amp;Table5[[#This Row],[Column7]]&amp;" "</f>
        <v xml:space="preserve">Ms. Kathleen </v>
      </c>
      <c r="E1981" t="s">
        <v>4375</v>
      </c>
    </row>
    <row r="1982" spans="1:5" x14ac:dyDescent="0.2">
      <c r="A1982" s="1" t="s">
        <v>388</v>
      </c>
      <c r="B1982" s="1" t="s">
        <v>4081</v>
      </c>
      <c r="C1982" s="1" t="str">
        <f>B1982&amp;" "&amp;F1982</f>
        <v xml:space="preserve">Leitz </v>
      </c>
      <c r="D1982" s="1" t="str">
        <f>Table5[[#This Row],[Column5]]&amp;" "&amp;Table5[[#This Row],[Column7]]&amp;" "</f>
        <v xml:space="preserve">Ms. Aya </v>
      </c>
    </row>
    <row r="1983" spans="1:5" x14ac:dyDescent="0.2">
      <c r="A1983" s="1" t="s">
        <v>387</v>
      </c>
      <c r="B1983" s="1" t="s">
        <v>4082</v>
      </c>
      <c r="C1983" s="1" t="str">
        <f>B1983&amp;" "&amp;F1983</f>
        <v xml:space="preserve">Durfee </v>
      </c>
      <c r="D1983" s="1" t="str">
        <f>Table5[[#This Row],[Column5]]&amp;" "&amp;Table5[[#This Row],[Column7]]&amp;" "</f>
        <v xml:space="preserve">Ms. Carolyn </v>
      </c>
      <c r="E1983" t="s">
        <v>4500</v>
      </c>
    </row>
    <row r="1984" spans="1:5" x14ac:dyDescent="0.2">
      <c r="A1984" s="1" t="s">
        <v>386</v>
      </c>
      <c r="B1984" s="1" t="s">
        <v>4083</v>
      </c>
      <c r="C1984" s="1" t="str">
        <f>B1984&amp;" "&amp;F1984</f>
        <v xml:space="preserve">Maylone </v>
      </c>
      <c r="D1984" s="1" t="str">
        <f>Table5[[#This Row],[Column5]]&amp;" "&amp;Table5[[#This Row],[Column7]]&amp;" "</f>
        <v xml:space="preserve">Ms. Bethany </v>
      </c>
    </row>
    <row r="1985" spans="1:5" x14ac:dyDescent="0.2">
      <c r="A1985" s="1" t="s">
        <v>385</v>
      </c>
      <c r="B1985" s="1" t="s">
        <v>4084</v>
      </c>
      <c r="C1985" s="1" t="str">
        <f>B1985&amp;" "&amp;F1985</f>
        <v xml:space="preserve">Reiland </v>
      </c>
      <c r="D1985" s="1" t="str">
        <f>Table5[[#This Row],[Column5]]&amp;" "&amp;Table5[[#This Row],[Column7]]&amp;" "</f>
        <v xml:space="preserve">Ms. Holly </v>
      </c>
      <c r="E1985" t="s">
        <v>4437</v>
      </c>
    </row>
    <row r="1986" spans="1:5" x14ac:dyDescent="0.2">
      <c r="A1986" s="1" t="s">
        <v>384</v>
      </c>
      <c r="B1986" s="1" t="s">
        <v>4085</v>
      </c>
      <c r="C1986" s="1" t="str">
        <f>B1986&amp;" "&amp;F1986</f>
        <v xml:space="preserve">Hu </v>
      </c>
      <c r="D1986" s="1" t="str">
        <f>Table5[[#This Row],[Column5]]&amp;" "&amp;Table5[[#This Row],[Column7]]&amp;" "</f>
        <v xml:space="preserve">Mr. Ping </v>
      </c>
    </row>
    <row r="1987" spans="1:5" x14ac:dyDescent="0.2">
      <c r="A1987" s="1" t="s">
        <v>383</v>
      </c>
      <c r="B1987" s="1" t="s">
        <v>4086</v>
      </c>
      <c r="C1987" s="1" t="str">
        <f>B1987&amp;" "&amp;F1987</f>
        <v xml:space="preserve">Lessek </v>
      </c>
      <c r="D1987" s="1" t="str">
        <f>Table5[[#This Row],[Column5]]&amp;" "&amp;Table5[[#This Row],[Column7]]&amp;" "</f>
        <v xml:space="preserve">Mr. Tim </v>
      </c>
    </row>
    <row r="1988" spans="1:5" x14ac:dyDescent="0.2">
      <c r="A1988" s="1" t="s">
        <v>382</v>
      </c>
      <c r="B1988" s="1" t="s">
        <v>4087</v>
      </c>
      <c r="C1988" s="1" t="str">
        <f>B1988&amp;" "&amp;F1988</f>
        <v xml:space="preserve">Colavincenzo </v>
      </c>
      <c r="D1988" s="1" t="str">
        <f>Table5[[#This Row],[Column5]]&amp;" "&amp;Table5[[#This Row],[Column7]]&amp;" "</f>
        <v xml:space="preserve">Mr. John </v>
      </c>
    </row>
    <row r="1989" spans="1:5" x14ac:dyDescent="0.2">
      <c r="A1989" s="1" t="s">
        <v>381</v>
      </c>
      <c r="B1989" s="1" t="s">
        <v>4088</v>
      </c>
      <c r="C1989" s="1" t="str">
        <f>B1989&amp;" "&amp;F1989</f>
        <v xml:space="preserve">Mendez-Karr </v>
      </c>
      <c r="D1989" s="1" t="str">
        <f>Table5[[#This Row],[Column5]]&amp;" "&amp;Table5[[#This Row],[Column7]]&amp;" "</f>
        <v xml:space="preserve">Mrs. Cynthia </v>
      </c>
    </row>
    <row r="1990" spans="1:5" x14ac:dyDescent="0.2">
      <c r="A1990" s="1" t="s">
        <v>380</v>
      </c>
      <c r="B1990" s="1" t="s">
        <v>4089</v>
      </c>
      <c r="C1990" s="1" t="str">
        <f>B1990&amp;" "&amp;F1990</f>
        <v xml:space="preserve">Saulnier </v>
      </c>
      <c r="D1990" s="1" t="str">
        <f>Table5[[#This Row],[Column5]]&amp;" "&amp;Table5[[#This Row],[Column7]]&amp;" "</f>
        <v xml:space="preserve">Mr. Emmett </v>
      </c>
    </row>
    <row r="1991" spans="1:5" x14ac:dyDescent="0.2">
      <c r="A1991" s="1" t="s">
        <v>379</v>
      </c>
      <c r="B1991" s="1" t="s">
        <v>4090</v>
      </c>
      <c r="C1991" s="1" t="str">
        <f>B1991&amp;" "&amp;F1991</f>
        <v xml:space="preserve">Schoonover </v>
      </c>
      <c r="D1991" s="1" t="str">
        <f>Table5[[#This Row],[Column5]]&amp;" "&amp;Table5[[#This Row],[Column7]]&amp;" "</f>
        <v xml:space="preserve">Ms. Kate </v>
      </c>
    </row>
    <row r="1992" spans="1:5" x14ac:dyDescent="0.2">
      <c r="A1992" s="1" t="s">
        <v>378</v>
      </c>
      <c r="B1992" s="1" t="s">
        <v>4091</v>
      </c>
      <c r="C1992" s="1" t="str">
        <f>B1992&amp;" "&amp;F1992</f>
        <v xml:space="preserve">Hass </v>
      </c>
      <c r="D1992" s="1" t="str">
        <f>Table5[[#This Row],[Column5]]&amp;" "&amp;Table5[[#This Row],[Column7]]&amp;" "</f>
        <v xml:space="preserve">Mr. Christopher </v>
      </c>
      <c r="E1992" t="s">
        <v>4401</v>
      </c>
    </row>
    <row r="1993" spans="1:5" x14ac:dyDescent="0.2">
      <c r="A1993" s="1" t="s">
        <v>377</v>
      </c>
      <c r="B1993" s="1" t="s">
        <v>4092</v>
      </c>
      <c r="C1993" s="1" t="str">
        <f>B1993&amp;" "&amp;F1993</f>
        <v xml:space="preserve">Cadotte </v>
      </c>
      <c r="D1993" s="1" t="str">
        <f>Table5[[#This Row],[Column5]]&amp;" "&amp;Table5[[#This Row],[Column7]]&amp;" "</f>
        <v xml:space="preserve">Mr. Christopher </v>
      </c>
      <c r="E1993" t="s">
        <v>4464</v>
      </c>
    </row>
    <row r="1994" spans="1:5" x14ac:dyDescent="0.2">
      <c r="A1994" s="1" t="s">
        <v>376</v>
      </c>
      <c r="B1994" s="1" t="s">
        <v>4093</v>
      </c>
      <c r="C1994" s="1" t="str">
        <f>B1994&amp;" "&amp;F1994</f>
        <v xml:space="preserve">Cacciapaglia </v>
      </c>
      <c r="D1994" s="1" t="str">
        <f>Table5[[#This Row],[Column5]]&amp;" "&amp;Table5[[#This Row],[Column7]]&amp;" "</f>
        <v xml:space="preserve">Mr. Christopher </v>
      </c>
      <c r="E1994" t="s">
        <v>4410</v>
      </c>
    </row>
    <row r="1995" spans="1:5" x14ac:dyDescent="0.2">
      <c r="A1995" s="1" t="s">
        <v>375</v>
      </c>
      <c r="B1995" s="1" t="s">
        <v>4094</v>
      </c>
      <c r="C1995" s="1" t="str">
        <f>B1995&amp;" "&amp;F1995</f>
        <v xml:space="preserve">Mininger </v>
      </c>
      <c r="D1995" s="1" t="str">
        <f>Table5[[#This Row],[Column5]]&amp;" "&amp;Table5[[#This Row],[Column7]]&amp;" "</f>
        <v xml:space="preserve">Mr. Norman </v>
      </c>
      <c r="E1995" t="s">
        <v>4405</v>
      </c>
    </row>
    <row r="1996" spans="1:5" x14ac:dyDescent="0.2">
      <c r="A1996" s="1" t="s">
        <v>374</v>
      </c>
      <c r="B1996" s="1" t="s">
        <v>4095</v>
      </c>
      <c r="C1996" s="1" t="str">
        <f>B1996&amp;" "&amp;F1996</f>
        <v xml:space="preserve">Mayo </v>
      </c>
      <c r="D1996" s="1" t="str">
        <f>Table5[[#This Row],[Column5]]&amp;" "&amp;Table5[[#This Row],[Column7]]&amp;" "</f>
        <v xml:space="preserve">Ms. Susan </v>
      </c>
    </row>
    <row r="1997" spans="1:5" x14ac:dyDescent="0.2">
      <c r="A1997" s="1" t="s">
        <v>373</v>
      </c>
      <c r="B1997" s="1" t="s">
        <v>4096</v>
      </c>
      <c r="C1997" s="1" t="str">
        <f>B1997&amp;" "&amp;F1997</f>
        <v xml:space="preserve">Zicko </v>
      </c>
      <c r="D1997" s="1" t="str">
        <f>Table5[[#This Row],[Column5]]&amp;" "&amp;Table5[[#This Row],[Column7]]&amp;" "</f>
        <v xml:space="preserve">Ms. Tatyana </v>
      </c>
      <c r="E1997" t="s">
        <v>4449</v>
      </c>
    </row>
    <row r="1998" spans="1:5" x14ac:dyDescent="0.2">
      <c r="A1998" s="1" t="s">
        <v>372</v>
      </c>
      <c r="B1998" s="1" t="s">
        <v>2751</v>
      </c>
      <c r="C1998" s="1" t="str">
        <f>B1998&amp;" "&amp;F1998</f>
        <v xml:space="preserve">Graham </v>
      </c>
      <c r="D1998" s="1" t="str">
        <f>Table5[[#This Row],[Column5]]&amp;" "&amp;Table5[[#This Row],[Column7]]&amp;" "</f>
        <v xml:space="preserve">Ms. Chrissy </v>
      </c>
    </row>
    <row r="1999" spans="1:5" x14ac:dyDescent="0.2">
      <c r="A1999" s="1" t="s">
        <v>371</v>
      </c>
      <c r="B1999" s="1" t="s">
        <v>2482</v>
      </c>
      <c r="C1999" s="1" t="str">
        <f>B1999&amp;" "&amp;F1999</f>
        <v xml:space="preserve">Boland </v>
      </c>
      <c r="D1999" s="1" t="str">
        <f>Table5[[#This Row],[Column5]]&amp;" "&amp;Table5[[#This Row],[Column7]]&amp;" "</f>
        <v xml:space="preserve">Ms. Carrie </v>
      </c>
    </row>
    <row r="2000" spans="1:5" x14ac:dyDescent="0.2">
      <c r="A2000" s="1" t="s">
        <v>370</v>
      </c>
      <c r="B2000" s="1" t="s">
        <v>4097</v>
      </c>
      <c r="C2000" s="1" t="str">
        <f>B2000&amp;" "&amp;F2000</f>
        <v xml:space="preserve">Cupp </v>
      </c>
      <c r="D2000" s="1" t="str">
        <f>Table5[[#This Row],[Column5]]&amp;" "&amp;Table5[[#This Row],[Column7]]&amp;" "</f>
        <v xml:space="preserve">Ms. Halle </v>
      </c>
    </row>
    <row r="2001" spans="1:5" x14ac:dyDescent="0.2">
      <c r="A2001" s="1" t="s">
        <v>369</v>
      </c>
      <c r="B2001" s="1" t="s">
        <v>2670</v>
      </c>
      <c r="C2001" s="1" t="str">
        <f>B2001&amp;" "&amp;F2001</f>
        <v xml:space="preserve">Shaw </v>
      </c>
      <c r="D2001" s="1" t="str">
        <f>Table5[[#This Row],[Column5]]&amp;" "&amp;Table5[[#This Row],[Column7]]&amp;" "</f>
        <v xml:space="preserve">Ms. Carolyn </v>
      </c>
    </row>
    <row r="2002" spans="1:5" x14ac:dyDescent="0.2">
      <c r="A2002" s="1" t="s">
        <v>368</v>
      </c>
      <c r="B2002" s="1" t="s">
        <v>4098</v>
      </c>
      <c r="C2002" s="1" t="str">
        <f>B2002&amp;" "&amp;F2002</f>
        <v xml:space="preserve">Klassen </v>
      </c>
      <c r="D2002" s="1" t="str">
        <f>Table5[[#This Row],[Column5]]&amp;" "&amp;Table5[[#This Row],[Column7]]&amp;" "</f>
        <v xml:space="preserve">Ms. Tara </v>
      </c>
      <c r="E2002" t="s">
        <v>4398</v>
      </c>
    </row>
    <row r="2003" spans="1:5" x14ac:dyDescent="0.2">
      <c r="A2003" s="1" t="s">
        <v>367</v>
      </c>
      <c r="B2003" s="1" t="s">
        <v>4099</v>
      </c>
      <c r="C2003" s="1" t="str">
        <f>B2003&amp;" "&amp;F2003</f>
        <v xml:space="preserve">Musal </v>
      </c>
      <c r="D2003" s="1" t="str">
        <f>Table5[[#This Row],[Column5]]&amp;" "&amp;Table5[[#This Row],[Column7]]&amp;" "</f>
        <v xml:space="preserve">Mr. Rasim </v>
      </c>
      <c r="E2003" t="s">
        <v>4403</v>
      </c>
    </row>
    <row r="2004" spans="1:5" x14ac:dyDescent="0.2">
      <c r="A2004" s="1" t="s">
        <v>366</v>
      </c>
      <c r="B2004" s="1" t="s">
        <v>4100</v>
      </c>
      <c r="C2004" s="1" t="str">
        <f>B2004&amp;" "&amp;F2004</f>
        <v xml:space="preserve">Kitayama </v>
      </c>
      <c r="D2004" s="1" t="str">
        <f>Table5[[#This Row],[Column5]]&amp;" "&amp;Table5[[#This Row],[Column7]]&amp;" "</f>
        <v xml:space="preserve">Ms. Dina </v>
      </c>
    </row>
    <row r="2005" spans="1:5" x14ac:dyDescent="0.2">
      <c r="A2005" s="1" t="s">
        <v>365</v>
      </c>
      <c r="B2005" s="1" t="s">
        <v>4101</v>
      </c>
      <c r="C2005" s="1" t="str">
        <f>B2005&amp;" "&amp;F2005</f>
        <v xml:space="preserve">Altman </v>
      </c>
      <c r="D2005" s="1" t="str">
        <f>Table5[[#This Row],[Column5]]&amp;" "&amp;Table5[[#This Row],[Column7]]&amp;" "</f>
        <v xml:space="preserve">Ms. Lisa </v>
      </c>
    </row>
    <row r="2006" spans="1:5" x14ac:dyDescent="0.2">
      <c r="A2006" s="1" t="s">
        <v>364</v>
      </c>
      <c r="B2006" s="1" t="s">
        <v>4102</v>
      </c>
      <c r="C2006" s="1" t="str">
        <f>B2006&amp;" "&amp;F2006</f>
        <v xml:space="preserve">Demchko </v>
      </c>
      <c r="D2006" s="1" t="str">
        <f>Table5[[#This Row],[Column5]]&amp;" "&amp;Table5[[#This Row],[Column7]]&amp;" "</f>
        <v xml:space="preserve">Ms. Caitrin </v>
      </c>
    </row>
    <row r="2007" spans="1:5" x14ac:dyDescent="0.2">
      <c r="A2007" s="1" t="s">
        <v>363</v>
      </c>
      <c r="B2007" s="1" t="s">
        <v>3547</v>
      </c>
      <c r="C2007" s="1" t="str">
        <f>B2007&amp;" "&amp;F2007</f>
        <v xml:space="preserve">Wild </v>
      </c>
      <c r="D2007" s="1" t="str">
        <f>Table5[[#This Row],[Column5]]&amp;" "&amp;Table5[[#This Row],[Column7]]&amp;" "</f>
        <v xml:space="preserve">Ms. Adriana </v>
      </c>
      <c r="E2007" t="s">
        <v>4486</v>
      </c>
    </row>
    <row r="2008" spans="1:5" x14ac:dyDescent="0.2">
      <c r="A2008" s="1" t="s">
        <v>362</v>
      </c>
      <c r="B2008" s="1" t="s">
        <v>4103</v>
      </c>
      <c r="C2008" s="1" t="str">
        <f>B2008&amp;" "&amp;F2008</f>
        <v xml:space="preserve">Betts </v>
      </c>
      <c r="D2008" s="1" t="str">
        <f>Table5[[#This Row],[Column5]]&amp;" "&amp;Table5[[#This Row],[Column7]]&amp;" "</f>
        <v xml:space="preserve">Ms. Megan </v>
      </c>
    </row>
    <row r="2009" spans="1:5" x14ac:dyDescent="0.2">
      <c r="A2009" s="1" t="s">
        <v>361</v>
      </c>
      <c r="B2009" s="1" t="s">
        <v>2775</v>
      </c>
      <c r="C2009" s="1" t="str">
        <f>B2009&amp;" "&amp;F2009</f>
        <v xml:space="preserve">Martin </v>
      </c>
      <c r="D2009" s="1" t="str">
        <f>Table5[[#This Row],[Column5]]&amp;" "&amp;Table5[[#This Row],[Column7]]&amp;" "</f>
        <v xml:space="preserve">Mrs. Kristen </v>
      </c>
      <c r="E2009" t="s">
        <v>4403</v>
      </c>
    </row>
    <row r="2010" spans="1:5" x14ac:dyDescent="0.2">
      <c r="A2010" s="1" t="s">
        <v>360</v>
      </c>
      <c r="B2010" s="1" t="s">
        <v>4104</v>
      </c>
      <c r="C2010" s="1" t="str">
        <f>B2010&amp;" "&amp;F2010</f>
        <v xml:space="preserve">Vandeventer </v>
      </c>
      <c r="D2010" s="1" t="str">
        <f>Table5[[#This Row],[Column5]]&amp;" "&amp;Table5[[#This Row],[Column7]]&amp;" "</f>
        <v xml:space="preserve">Ms. Alix </v>
      </c>
    </row>
    <row r="2011" spans="1:5" x14ac:dyDescent="0.2">
      <c r="A2011" s="1" t="s">
        <v>359</v>
      </c>
      <c r="B2011" s="1" t="s">
        <v>4105</v>
      </c>
      <c r="C2011" s="1" t="str">
        <f>B2011&amp;" "&amp;F2011</f>
        <v xml:space="preserve">Hirano </v>
      </c>
      <c r="D2011" s="1" t="str">
        <f>Table5[[#This Row],[Column5]]&amp;" "&amp;Table5[[#This Row],[Column7]]&amp;" "</f>
        <v xml:space="preserve">Mr. Kakushin </v>
      </c>
    </row>
    <row r="2012" spans="1:5" x14ac:dyDescent="0.2">
      <c r="A2012" s="1" t="s">
        <v>358</v>
      </c>
      <c r="B2012" s="1" t="s">
        <v>4106</v>
      </c>
      <c r="C2012" s="1" t="str">
        <f>B2012&amp;" "&amp;F2012</f>
        <v xml:space="preserve">Davi </v>
      </c>
      <c r="D2012" s="1" t="str">
        <f>Table5[[#This Row],[Column5]]&amp;" "&amp;Table5[[#This Row],[Column7]]&amp;" "</f>
        <v xml:space="preserve">Mr. Michael </v>
      </c>
      <c r="E2012" t="s">
        <v>4466</v>
      </c>
    </row>
    <row r="2013" spans="1:5" x14ac:dyDescent="0.2">
      <c r="A2013" s="1" t="s">
        <v>357</v>
      </c>
      <c r="B2013" s="1" t="s">
        <v>4107</v>
      </c>
      <c r="C2013" s="1" t="str">
        <f>B2013&amp;" "&amp;F2013</f>
        <v xml:space="preserve">Sloan </v>
      </c>
      <c r="D2013" s="1" t="str">
        <f>Table5[[#This Row],[Column5]]&amp;" "&amp;Table5[[#This Row],[Column7]]&amp;" "</f>
        <v xml:space="preserve">Mr. Bradley </v>
      </c>
    </row>
    <row r="2014" spans="1:5" x14ac:dyDescent="0.2">
      <c r="A2014" s="1" t="s">
        <v>355</v>
      </c>
      <c r="B2014" s="1" t="s">
        <v>4108</v>
      </c>
      <c r="C2014" s="1" t="str">
        <f>B2014&amp;" "&amp;F2014</f>
        <v xml:space="preserve">Homich </v>
      </c>
      <c r="D2014" s="1" t="str">
        <f>Table5[[#This Row],[Column5]]&amp;" "&amp;Table5[[#This Row],[Column7]]&amp;" "</f>
        <v xml:space="preserve">Mr. Matt </v>
      </c>
    </row>
    <row r="2015" spans="1:5" x14ac:dyDescent="0.2">
      <c r="A2015" s="1" t="s">
        <v>354</v>
      </c>
      <c r="B2015" s="1" t="s">
        <v>3323</v>
      </c>
      <c r="C2015" s="1" t="str">
        <f>B2015&amp;" "&amp;F2015</f>
        <v xml:space="preserve">Bell </v>
      </c>
      <c r="D2015" s="1" t="str">
        <f>Table5[[#This Row],[Column5]]&amp;" "&amp;Table5[[#This Row],[Column7]]&amp;" "</f>
        <v xml:space="preserve">Ms. Amanda </v>
      </c>
      <c r="E2015" t="s">
        <v>4427</v>
      </c>
    </row>
    <row r="2016" spans="1:5" x14ac:dyDescent="0.2">
      <c r="A2016" s="1" t="s">
        <v>353</v>
      </c>
      <c r="B2016" s="1" t="s">
        <v>4109</v>
      </c>
      <c r="C2016" s="1" t="str">
        <f>B2016&amp;" "&amp;F2016</f>
        <v xml:space="preserve">Kristjansson </v>
      </c>
      <c r="D2016" s="1" t="str">
        <f>Table5[[#This Row],[Column5]]&amp;" "&amp;Table5[[#This Row],[Column7]]&amp;" "</f>
        <v xml:space="preserve">Mr. Valur </v>
      </c>
    </row>
    <row r="2017" spans="1:5" x14ac:dyDescent="0.2">
      <c r="A2017" s="1" t="s">
        <v>352</v>
      </c>
      <c r="B2017" s="1" t="s">
        <v>4110</v>
      </c>
      <c r="C2017" s="1" t="str">
        <f>B2017&amp;" "&amp;F2017</f>
        <v xml:space="preserve">Pitman </v>
      </c>
      <c r="D2017" s="1" t="str">
        <f>Table5[[#This Row],[Column5]]&amp;" "&amp;Table5[[#This Row],[Column7]]&amp;" "</f>
        <v xml:space="preserve">Ms. Erica </v>
      </c>
      <c r="E2017" t="s">
        <v>4466</v>
      </c>
    </row>
    <row r="2018" spans="1:5" x14ac:dyDescent="0.2">
      <c r="A2018" s="1" t="s">
        <v>351</v>
      </c>
      <c r="B2018" s="1" t="s">
        <v>4111</v>
      </c>
      <c r="C2018" s="1" t="str">
        <f>B2018&amp;" "&amp;F2018</f>
        <v xml:space="preserve">Curley </v>
      </c>
      <c r="D2018" s="1" t="str">
        <f>Table5[[#This Row],[Column5]]&amp;" "&amp;Table5[[#This Row],[Column7]]&amp;" "</f>
        <v xml:space="preserve">Mr. Stephen </v>
      </c>
      <c r="E2018" t="s">
        <v>4608</v>
      </c>
    </row>
    <row r="2019" spans="1:5" x14ac:dyDescent="0.2">
      <c r="A2019" s="1" t="s">
        <v>350</v>
      </c>
      <c r="B2019" s="1" t="s">
        <v>4112</v>
      </c>
      <c r="C2019" s="1" t="str">
        <f>B2019&amp;" "&amp;F2019</f>
        <v xml:space="preserve">Zimmer </v>
      </c>
      <c r="D2019" s="1" t="str">
        <f>Table5[[#This Row],[Column5]]&amp;" "&amp;Table5[[#This Row],[Column7]]&amp;" "</f>
        <v xml:space="preserve">Ms. Lissa </v>
      </c>
    </row>
    <row r="2020" spans="1:5" x14ac:dyDescent="0.2">
      <c r="A2020" s="1" t="s">
        <v>349</v>
      </c>
      <c r="B2020" s="1" t="s">
        <v>4113</v>
      </c>
      <c r="C2020" s="1" t="str">
        <f>B2020&amp;" "&amp;F2020</f>
        <v xml:space="preserve">Granski </v>
      </c>
      <c r="D2020" s="1" t="str">
        <f>Table5[[#This Row],[Column5]]&amp;" "&amp;Table5[[#This Row],[Column7]]&amp;" "</f>
        <v xml:space="preserve">Ms. Megan </v>
      </c>
    </row>
    <row r="2021" spans="1:5" x14ac:dyDescent="0.2">
      <c r="A2021" s="1" t="s">
        <v>348</v>
      </c>
      <c r="B2021" s="1" t="s">
        <v>2449</v>
      </c>
      <c r="C2021" s="1" t="str">
        <f>B2021&amp;" "&amp;F2021</f>
        <v xml:space="preserve">Dunn </v>
      </c>
      <c r="D2021" s="1" t="str">
        <f>Table5[[#This Row],[Column5]]&amp;" "&amp;Table5[[#This Row],[Column7]]&amp;" "</f>
        <v xml:space="preserve">Ms. Alyson </v>
      </c>
    </row>
    <row r="2022" spans="1:5" x14ac:dyDescent="0.2">
      <c r="A2022" s="1" t="s">
        <v>347</v>
      </c>
      <c r="B2022" s="1" t="s">
        <v>4114</v>
      </c>
      <c r="C2022" s="1" t="str">
        <f>B2022&amp;" "&amp;F2022</f>
        <v xml:space="preserve">Regina </v>
      </c>
      <c r="D2022" s="1" t="str">
        <f>Table5[[#This Row],[Column5]]&amp;" "&amp;Table5[[#This Row],[Column7]]&amp;" "</f>
        <v xml:space="preserve">Mr. Chance </v>
      </c>
      <c r="E2022" t="s">
        <v>4416</v>
      </c>
    </row>
    <row r="2023" spans="1:5" x14ac:dyDescent="0.2">
      <c r="A2023" s="1" t="s">
        <v>346</v>
      </c>
      <c r="B2023" s="1" t="s">
        <v>2607</v>
      </c>
      <c r="C2023" s="1" t="str">
        <f>B2023&amp;" "&amp;F2023</f>
        <v xml:space="preserve">O'Connor </v>
      </c>
      <c r="D2023" s="1" t="str">
        <f>Table5[[#This Row],[Column5]]&amp;" "&amp;Table5[[#This Row],[Column7]]&amp;" "</f>
        <v xml:space="preserve">Mr. Sean </v>
      </c>
      <c r="E2023" t="s">
        <v>4474</v>
      </c>
    </row>
    <row r="2024" spans="1:5" x14ac:dyDescent="0.2">
      <c r="A2024" s="1" t="s">
        <v>345</v>
      </c>
      <c r="B2024" s="1" t="s">
        <v>4115</v>
      </c>
      <c r="C2024" s="1" t="str">
        <f>B2024&amp;" "&amp;F2024</f>
        <v xml:space="preserve">Howe </v>
      </c>
      <c r="D2024" s="1" t="str">
        <f>Table5[[#This Row],[Column5]]&amp;" "&amp;Table5[[#This Row],[Column7]]&amp;" "</f>
        <v xml:space="preserve">Ms. Therese </v>
      </c>
    </row>
    <row r="2025" spans="1:5" x14ac:dyDescent="0.2">
      <c r="A2025" s="1" t="s">
        <v>344</v>
      </c>
      <c r="B2025" s="1" t="s">
        <v>4116</v>
      </c>
      <c r="C2025" s="1" t="str">
        <f>B2025&amp;" "&amp;F2025</f>
        <v xml:space="preserve">Atwater </v>
      </c>
      <c r="D2025" s="1" t="str">
        <f>Table5[[#This Row],[Column5]]&amp;" "&amp;Table5[[#This Row],[Column7]]&amp;" "</f>
        <v xml:space="preserve">Mr. Beau </v>
      </c>
    </row>
    <row r="2026" spans="1:5" x14ac:dyDescent="0.2">
      <c r="A2026" s="1" t="s">
        <v>343</v>
      </c>
      <c r="B2026" s="1" t="s">
        <v>4117</v>
      </c>
      <c r="C2026" s="1" t="str">
        <f>B2026&amp;" "&amp;F2026</f>
        <v xml:space="preserve">Gurganus </v>
      </c>
      <c r="D2026" s="1" t="str">
        <f>Table5[[#This Row],[Column5]]&amp;" "&amp;Table5[[#This Row],[Column7]]&amp;" "</f>
        <v xml:space="preserve">Ms. Kelsey </v>
      </c>
      <c r="E2026" t="s">
        <v>4403</v>
      </c>
    </row>
    <row r="2027" spans="1:5" x14ac:dyDescent="0.2">
      <c r="A2027" s="1" t="s">
        <v>342</v>
      </c>
      <c r="B2027" s="1" t="s">
        <v>4118</v>
      </c>
      <c r="C2027" s="1" t="str">
        <f>B2027&amp;" "&amp;F2027</f>
        <v xml:space="preserve">Holden </v>
      </c>
      <c r="D2027" s="1" t="str">
        <f>Table5[[#This Row],[Column5]]&amp;" "&amp;Table5[[#This Row],[Column7]]&amp;" "</f>
        <v xml:space="preserve">Ms. Gretchen </v>
      </c>
    </row>
    <row r="2028" spans="1:5" x14ac:dyDescent="0.2">
      <c r="A2028" s="1" t="s">
        <v>341</v>
      </c>
      <c r="B2028" s="1" t="s">
        <v>4119</v>
      </c>
      <c r="C2028" s="1" t="str">
        <f>B2028&amp;" "&amp;F2028</f>
        <v xml:space="preserve">Parton </v>
      </c>
      <c r="D2028" s="1" t="str">
        <f>Table5[[#This Row],[Column5]]&amp;" "&amp;Table5[[#This Row],[Column7]]&amp;" "</f>
        <v xml:space="preserve">Mr. Nicholas </v>
      </c>
      <c r="E2028" t="s">
        <v>4542</v>
      </c>
    </row>
    <row r="2029" spans="1:5" x14ac:dyDescent="0.2">
      <c r="A2029" s="1" t="s">
        <v>340</v>
      </c>
      <c r="B2029" s="1" t="s">
        <v>3777</v>
      </c>
      <c r="C2029" s="1" t="str">
        <f>B2029&amp;" "&amp;F2029</f>
        <v xml:space="preserve">Downs </v>
      </c>
      <c r="D2029" s="1" t="str">
        <f>Table5[[#This Row],[Column5]]&amp;" "&amp;Table5[[#This Row],[Column7]]&amp;" "</f>
        <v xml:space="preserve">Ms. Deborah </v>
      </c>
    </row>
    <row r="2030" spans="1:5" x14ac:dyDescent="0.2">
      <c r="A2030" s="1" t="s">
        <v>339</v>
      </c>
      <c r="B2030" s="1" t="s">
        <v>4120</v>
      </c>
      <c r="C2030" s="1" t="str">
        <f>B2030&amp;" "&amp;F2030</f>
        <v xml:space="preserve">Dent </v>
      </c>
      <c r="D2030" s="1" t="str">
        <f>Table5[[#This Row],[Column5]]&amp;" "&amp;Table5[[#This Row],[Column7]]&amp;" "</f>
        <v xml:space="preserve">Mr. Chuck </v>
      </c>
      <c r="E2030" t="s">
        <v>4393</v>
      </c>
    </row>
    <row r="2031" spans="1:5" x14ac:dyDescent="0.2">
      <c r="A2031" s="1" t="s">
        <v>338</v>
      </c>
      <c r="B2031" s="1" t="s">
        <v>4121</v>
      </c>
      <c r="C2031" s="1" t="str">
        <f>B2031&amp;" "&amp;F2031</f>
        <v xml:space="preserve">Ranti </v>
      </c>
      <c r="D2031" s="1" t="str">
        <f>Table5[[#This Row],[Column5]]&amp;" "&amp;Table5[[#This Row],[Column7]]&amp;" "</f>
        <v xml:space="preserve">Mr. Daniel </v>
      </c>
    </row>
    <row r="2032" spans="1:5" x14ac:dyDescent="0.2">
      <c r="A2032" s="1" t="s">
        <v>337</v>
      </c>
      <c r="B2032" s="1" t="s">
        <v>4122</v>
      </c>
      <c r="C2032" s="1" t="str">
        <f>B2032&amp;" "&amp;F2032</f>
        <v xml:space="preserve">Ishaq </v>
      </c>
      <c r="D2032" s="1" t="str">
        <f>Table5[[#This Row],[Column5]]&amp;" "&amp;Table5[[#This Row],[Column7]]&amp;" "</f>
        <v xml:space="preserve">Ms. Amany </v>
      </c>
    </row>
    <row r="2033" spans="1:5" x14ac:dyDescent="0.2">
      <c r="A2033" s="1" t="s">
        <v>336</v>
      </c>
      <c r="B2033" s="1" t="s">
        <v>4123</v>
      </c>
      <c r="C2033" s="1" t="str">
        <f>B2033&amp;" "&amp;F2033</f>
        <v xml:space="preserve">Wiles </v>
      </c>
      <c r="D2033" s="1" t="str">
        <f>Table5[[#This Row],[Column5]]&amp;" "&amp;Table5[[#This Row],[Column7]]&amp;" "</f>
        <v xml:space="preserve">Ms. Kipling </v>
      </c>
    </row>
    <row r="2034" spans="1:5" x14ac:dyDescent="0.2">
      <c r="A2034" s="1" t="s">
        <v>335</v>
      </c>
      <c r="B2034" s="1" t="s">
        <v>3059</v>
      </c>
      <c r="C2034" s="1" t="str">
        <f>B2034&amp;" "&amp;F2034</f>
        <v xml:space="preserve">Roberts </v>
      </c>
      <c r="D2034" s="1" t="str">
        <f>Table5[[#This Row],[Column5]]&amp;" "&amp;Table5[[#This Row],[Column7]]&amp;" "</f>
        <v xml:space="preserve">Mr. Duncan </v>
      </c>
    </row>
    <row r="2035" spans="1:5" x14ac:dyDescent="0.2">
      <c r="A2035" s="1" t="s">
        <v>334</v>
      </c>
      <c r="B2035" s="1" t="s">
        <v>4124</v>
      </c>
      <c r="C2035" s="1" t="str">
        <f>B2035&amp;" "&amp;F2035</f>
        <v xml:space="preserve">Serafini </v>
      </c>
      <c r="D2035" s="1" t="str">
        <f>Table5[[#This Row],[Column5]]&amp;" "&amp;Table5[[#This Row],[Column7]]&amp;" "</f>
        <v xml:space="preserve">Mr. Louis </v>
      </c>
      <c r="E2035" t="s">
        <v>4427</v>
      </c>
    </row>
    <row r="2036" spans="1:5" x14ac:dyDescent="0.2">
      <c r="A2036" s="1" t="s">
        <v>333</v>
      </c>
      <c r="B2036" s="1" t="s">
        <v>4125</v>
      </c>
      <c r="C2036" s="1" t="str">
        <f>B2036&amp;" "&amp;F2036</f>
        <v xml:space="preserve">Button </v>
      </c>
      <c r="D2036" s="1" t="str">
        <f>Table5[[#This Row],[Column5]]&amp;" "&amp;Table5[[#This Row],[Column7]]&amp;" "</f>
        <v xml:space="preserve">Mr. Daniel </v>
      </c>
      <c r="E2036" t="s">
        <v>4466</v>
      </c>
    </row>
    <row r="2037" spans="1:5" x14ac:dyDescent="0.2">
      <c r="A2037" s="1" t="s">
        <v>332</v>
      </c>
      <c r="B2037" s="1" t="s">
        <v>4126</v>
      </c>
      <c r="C2037" s="1" t="str">
        <f>B2037&amp;" "&amp;F2037</f>
        <v xml:space="preserve">Gaal </v>
      </c>
      <c r="D2037" s="1" t="str">
        <f>Table5[[#This Row],[Column5]]&amp;" "&amp;Table5[[#This Row],[Column7]]&amp;" "</f>
        <v xml:space="preserve">Ms. Ildiko </v>
      </c>
      <c r="E2037" t="s">
        <v>4375</v>
      </c>
    </row>
    <row r="2038" spans="1:5" x14ac:dyDescent="0.2">
      <c r="A2038" s="1" t="s">
        <v>331</v>
      </c>
      <c r="B2038" s="1" t="s">
        <v>4127</v>
      </c>
      <c r="C2038" s="1" t="str">
        <f>B2038&amp;" "&amp;F2038</f>
        <v xml:space="preserve">Liptak </v>
      </c>
      <c r="D2038" s="1" t="str">
        <f>Table5[[#This Row],[Column5]]&amp;" "&amp;Table5[[#This Row],[Column7]]&amp;" "</f>
        <v xml:space="preserve">Ms. Melinda </v>
      </c>
      <c r="E2038" t="s">
        <v>4542</v>
      </c>
    </row>
    <row r="2039" spans="1:5" x14ac:dyDescent="0.2">
      <c r="A2039" s="1" t="s">
        <v>330</v>
      </c>
      <c r="B2039" s="1" t="s">
        <v>4128</v>
      </c>
      <c r="C2039" s="1" t="str">
        <f>B2039&amp;" "&amp;F2039</f>
        <v xml:space="preserve">Kellam </v>
      </c>
      <c r="D2039" s="1" t="str">
        <f>Table5[[#This Row],[Column5]]&amp;" "&amp;Table5[[#This Row],[Column7]]&amp;" "</f>
        <v xml:space="preserve">Ms. Ashley </v>
      </c>
      <c r="E2039" t="s">
        <v>4403</v>
      </c>
    </row>
    <row r="2040" spans="1:5" x14ac:dyDescent="0.2">
      <c r="A2040" s="1" t="s">
        <v>329</v>
      </c>
      <c r="B2040" s="1" t="s">
        <v>4129</v>
      </c>
      <c r="C2040" s="1" t="str">
        <f>B2040&amp;" "&amp;F2040</f>
        <v xml:space="preserve">Gordon </v>
      </c>
      <c r="D2040" s="1" t="str">
        <f>Table5[[#This Row],[Column5]]&amp;" "&amp;Table5[[#This Row],[Column7]]&amp;" "</f>
        <v xml:space="preserve">Ms. Stephanie </v>
      </c>
    </row>
    <row r="2041" spans="1:5" x14ac:dyDescent="0.2">
      <c r="A2041" s="1" t="s">
        <v>328</v>
      </c>
      <c r="B2041" s="1" t="s">
        <v>2452</v>
      </c>
      <c r="C2041" s="1" t="str">
        <f>B2041&amp;" "&amp;F2041</f>
        <v xml:space="preserve">Hyland </v>
      </c>
      <c r="D2041" s="1" t="str">
        <f>Table5[[#This Row],[Column5]]&amp;" "&amp;Table5[[#This Row],[Column7]]&amp;" "</f>
        <v xml:space="preserve">Mr. Sean </v>
      </c>
      <c r="E2041" t="s">
        <v>4464</v>
      </c>
    </row>
    <row r="2042" spans="1:5" x14ac:dyDescent="0.2">
      <c r="A2042" s="1" t="s">
        <v>327</v>
      </c>
      <c r="B2042" s="1" t="s">
        <v>4130</v>
      </c>
      <c r="C2042" s="1" t="str">
        <f>B2042&amp;" "&amp;F2042</f>
        <v xml:space="preserve">Wagoner </v>
      </c>
      <c r="D2042" s="1" t="str">
        <f>Table5[[#This Row],[Column5]]&amp;" "&amp;Table5[[#This Row],[Column7]]&amp;" "</f>
        <v xml:space="preserve">Ms. Emily </v>
      </c>
      <c r="E2042" t="s">
        <v>4731</v>
      </c>
    </row>
    <row r="2043" spans="1:5" x14ac:dyDescent="0.2">
      <c r="A2043" s="1" t="s">
        <v>326</v>
      </c>
      <c r="B2043" s="1" t="s">
        <v>3215</v>
      </c>
      <c r="C2043" s="1" t="str">
        <f>B2043&amp;" "&amp;F2043</f>
        <v xml:space="preserve">Thomas </v>
      </c>
      <c r="D2043" s="1" t="str">
        <f>Table5[[#This Row],[Column5]]&amp;" "&amp;Table5[[#This Row],[Column7]]&amp;" "</f>
        <v xml:space="preserve">Mr. Malcolm </v>
      </c>
    </row>
    <row r="2044" spans="1:5" x14ac:dyDescent="0.2">
      <c r="A2044" s="1" t="s">
        <v>325</v>
      </c>
      <c r="B2044" s="1" t="s">
        <v>4131</v>
      </c>
      <c r="C2044" s="1" t="str">
        <f>B2044&amp;" "&amp;F2044</f>
        <v xml:space="preserve">Goffi </v>
      </c>
      <c r="D2044" s="1" t="str">
        <f>Table5[[#This Row],[Column5]]&amp;" "&amp;Table5[[#This Row],[Column7]]&amp;" "</f>
        <v xml:space="preserve">Mr. Danilo </v>
      </c>
    </row>
    <row r="2045" spans="1:5" x14ac:dyDescent="0.2">
      <c r="A2045" s="1" t="s">
        <v>324</v>
      </c>
      <c r="B2045" s="1" t="s">
        <v>4132</v>
      </c>
      <c r="C2045" s="1" t="str">
        <f>B2045&amp;" "&amp;F2045</f>
        <v xml:space="preserve">Salovaara </v>
      </c>
      <c r="D2045" s="1" t="str">
        <f>Table5[[#This Row],[Column5]]&amp;" "&amp;Table5[[#This Row],[Column7]]&amp;" "</f>
        <v xml:space="preserve">Mr. Mikko </v>
      </c>
    </row>
    <row r="2046" spans="1:5" x14ac:dyDescent="0.2">
      <c r="A2046" s="1" t="s">
        <v>323</v>
      </c>
      <c r="B2046" s="1" t="s">
        <v>4133</v>
      </c>
      <c r="C2046" s="1" t="str">
        <f>B2046&amp;" "&amp;F2046</f>
        <v xml:space="preserve">Reid </v>
      </c>
      <c r="D2046" s="1" t="str">
        <f>Table5[[#This Row],[Column5]]&amp;" "&amp;Table5[[#This Row],[Column7]]&amp;" "</f>
        <v xml:space="preserve">Ms. Paula </v>
      </c>
      <c r="E2046" t="s">
        <v>4427</v>
      </c>
    </row>
    <row r="2047" spans="1:5" x14ac:dyDescent="0.2">
      <c r="A2047" s="1" t="s">
        <v>322</v>
      </c>
      <c r="B2047" s="1" t="s">
        <v>4134</v>
      </c>
      <c r="C2047" s="1" t="str">
        <f>B2047&amp;" "&amp;F2047</f>
        <v xml:space="preserve">Allan </v>
      </c>
      <c r="D2047" s="1" t="str">
        <f>Table5[[#This Row],[Column5]]&amp;" "&amp;Table5[[#This Row],[Column7]]&amp;" "</f>
        <v xml:space="preserve">Ms. Kirsten </v>
      </c>
      <c r="E2047" t="s">
        <v>4366</v>
      </c>
    </row>
    <row r="2048" spans="1:5" x14ac:dyDescent="0.2">
      <c r="A2048" s="1" t="s">
        <v>321</v>
      </c>
      <c r="B2048" s="1" t="s">
        <v>4135</v>
      </c>
      <c r="C2048" s="1" t="str">
        <f>B2048&amp;" "&amp;F2048</f>
        <v xml:space="preserve">McLaughlin </v>
      </c>
      <c r="D2048" s="1" t="str">
        <f>Table5[[#This Row],[Column5]]&amp;" "&amp;Table5[[#This Row],[Column7]]&amp;" "</f>
        <v xml:space="preserve">Ms. Christy </v>
      </c>
    </row>
    <row r="2049" spans="1:5" x14ac:dyDescent="0.2">
      <c r="A2049" s="1" t="s">
        <v>320</v>
      </c>
      <c r="B2049" s="1" t="s">
        <v>2456</v>
      </c>
      <c r="C2049" s="1" t="str">
        <f>B2049&amp;" "&amp;F2049</f>
        <v xml:space="preserve">Lee </v>
      </c>
      <c r="D2049" s="1" t="str">
        <f>Table5[[#This Row],[Column5]]&amp;" "&amp;Table5[[#This Row],[Column7]]&amp;" "</f>
        <v xml:space="preserve">Ms. Jennifer </v>
      </c>
    </row>
    <row r="2050" spans="1:5" x14ac:dyDescent="0.2">
      <c r="A2050" s="1" t="s">
        <v>319</v>
      </c>
      <c r="B2050" s="1" t="s">
        <v>4136</v>
      </c>
      <c r="C2050" s="1" t="str">
        <f>B2050&amp;" "&amp;F2050</f>
        <v xml:space="preserve">Tang </v>
      </c>
      <c r="D2050" s="1" t="str">
        <f>Table5[[#This Row],[Column5]]&amp;" "&amp;Table5[[#This Row],[Column7]]&amp;" "</f>
        <v xml:space="preserve">Ms. Jingjing </v>
      </c>
    </row>
    <row r="2051" spans="1:5" x14ac:dyDescent="0.2">
      <c r="A2051" s="1" t="s">
        <v>318</v>
      </c>
      <c r="B2051" s="1" t="s">
        <v>3405</v>
      </c>
      <c r="C2051" s="1" t="str">
        <f>B2051&amp;" "&amp;F2051</f>
        <v xml:space="preserve">Kennedy </v>
      </c>
      <c r="D2051" s="1" t="str">
        <f>Table5[[#This Row],[Column5]]&amp;" "&amp;Table5[[#This Row],[Column7]]&amp;" "</f>
        <v xml:space="preserve">Mr. Morgan </v>
      </c>
    </row>
    <row r="2052" spans="1:5" x14ac:dyDescent="0.2">
      <c r="A2052" s="1" t="s">
        <v>317</v>
      </c>
      <c r="B2052" s="1" t="s">
        <v>3713</v>
      </c>
      <c r="C2052" s="1" t="str">
        <f>B2052&amp;" "&amp;F2052</f>
        <v xml:space="preserve">Condon </v>
      </c>
      <c r="D2052" s="1" t="str">
        <f>Table5[[#This Row],[Column5]]&amp;" "&amp;Table5[[#This Row],[Column7]]&amp;" "</f>
        <v xml:space="preserve">Mr. Patrick </v>
      </c>
      <c r="E2052" t="s">
        <v>4395</v>
      </c>
    </row>
    <row r="2053" spans="1:5" x14ac:dyDescent="0.2">
      <c r="A2053" s="1" t="s">
        <v>316</v>
      </c>
      <c r="B2053" s="1" t="s">
        <v>4137</v>
      </c>
      <c r="C2053" s="1" t="str">
        <f>B2053&amp;" "&amp;F2053</f>
        <v xml:space="preserve">Chepkwony </v>
      </c>
      <c r="D2053" s="1" t="str">
        <f>Table5[[#This Row],[Column5]]&amp;" "&amp;Table5[[#This Row],[Column7]]&amp;" "</f>
        <v xml:space="preserve">Mr. Frankline </v>
      </c>
    </row>
    <row r="2054" spans="1:5" x14ac:dyDescent="0.2">
      <c r="A2054" s="1" t="s">
        <v>315</v>
      </c>
      <c r="B2054" s="1" t="s">
        <v>3016</v>
      </c>
      <c r="C2054" s="1" t="str">
        <f>B2054&amp;" "&amp;F2054</f>
        <v xml:space="preserve">Rodriguez </v>
      </c>
      <c r="D2054" s="1" t="str">
        <f>Table5[[#This Row],[Column5]]&amp;" "&amp;Table5[[#This Row],[Column7]]&amp;" "</f>
        <v xml:space="preserve">Ms. Laura </v>
      </c>
      <c r="E2054" t="s">
        <v>4425</v>
      </c>
    </row>
    <row r="2055" spans="1:5" x14ac:dyDescent="0.2">
      <c r="A2055" s="1" t="s">
        <v>314</v>
      </c>
      <c r="B2055" s="1" t="s">
        <v>4138</v>
      </c>
      <c r="C2055" s="1" t="str">
        <f>B2055&amp;" "&amp;F2055</f>
        <v xml:space="preserve">Szynkarczuk </v>
      </c>
      <c r="D2055" s="1" t="str">
        <f>Table5[[#This Row],[Column5]]&amp;" "&amp;Table5[[#This Row],[Column7]]&amp;" "</f>
        <v xml:space="preserve">Ms. Natalia </v>
      </c>
    </row>
    <row r="2056" spans="1:5" x14ac:dyDescent="0.2">
      <c r="A2056" s="1" t="s">
        <v>313</v>
      </c>
      <c r="B2056" s="1" t="s">
        <v>4139</v>
      </c>
      <c r="C2056" s="1" t="str">
        <f>B2056&amp;" "&amp;F2056</f>
        <v xml:space="preserve">Brill </v>
      </c>
      <c r="D2056" s="1" t="str">
        <f>Table5[[#This Row],[Column5]]&amp;" "&amp;Table5[[#This Row],[Column7]]&amp;" "</f>
        <v xml:space="preserve">Ms. Jennifer </v>
      </c>
      <c r="E2056" t="s">
        <v>4401</v>
      </c>
    </row>
    <row r="2057" spans="1:5" x14ac:dyDescent="0.2">
      <c r="A2057" s="1" t="s">
        <v>312</v>
      </c>
      <c r="B2057" s="1" t="s">
        <v>2845</v>
      </c>
      <c r="C2057" s="1" t="str">
        <f>B2057&amp;" "&amp;F2057</f>
        <v xml:space="preserve">Adams </v>
      </c>
      <c r="D2057" s="1" t="str">
        <f>Table5[[#This Row],[Column5]]&amp;" "&amp;Table5[[#This Row],[Column7]]&amp;" "</f>
        <v xml:space="preserve">Ms. Brooke </v>
      </c>
    </row>
    <row r="2058" spans="1:5" x14ac:dyDescent="0.2">
      <c r="A2058" s="1" t="s">
        <v>311</v>
      </c>
      <c r="B2058" s="1" t="s">
        <v>4140</v>
      </c>
      <c r="C2058" s="1" t="str">
        <f>B2058&amp;" "&amp;F2058</f>
        <v xml:space="preserve">Nunn </v>
      </c>
      <c r="D2058" s="1" t="str">
        <f>Table5[[#This Row],[Column5]]&amp;" "&amp;Table5[[#This Row],[Column7]]&amp;" "</f>
        <v xml:space="preserve">Mr. Jeremy </v>
      </c>
      <c r="E2058" t="s">
        <v>4403</v>
      </c>
    </row>
    <row r="2059" spans="1:5" x14ac:dyDescent="0.2">
      <c r="A2059" s="1" t="s">
        <v>310</v>
      </c>
      <c r="B2059" s="1" t="s">
        <v>4141</v>
      </c>
      <c r="C2059" s="1" t="str">
        <f>B2059&amp;" "&amp;F2059</f>
        <v xml:space="preserve">Blair </v>
      </c>
      <c r="D2059" s="1" t="str">
        <f>Table5[[#This Row],[Column5]]&amp;" "&amp;Table5[[#This Row],[Column7]]&amp;" "</f>
        <v xml:space="preserve">Ms. Megan </v>
      </c>
      <c r="E2059" t="s">
        <v>4401</v>
      </c>
    </row>
    <row r="2060" spans="1:5" x14ac:dyDescent="0.2">
      <c r="A2060" s="1" t="s">
        <v>309</v>
      </c>
      <c r="B2060" s="1" t="s">
        <v>4142</v>
      </c>
      <c r="C2060" s="1" t="str">
        <f>B2060&amp;" "&amp;F2060</f>
        <v xml:space="preserve">Sharkey </v>
      </c>
      <c r="D2060" s="1" t="str">
        <f>Table5[[#This Row],[Column5]]&amp;" "&amp;Table5[[#This Row],[Column7]]&amp;" "</f>
        <v xml:space="preserve">Mr. Bryan </v>
      </c>
    </row>
    <row r="2061" spans="1:5" x14ac:dyDescent="0.2">
      <c r="A2061" s="1" t="s">
        <v>308</v>
      </c>
      <c r="B2061" s="1" t="s">
        <v>4143</v>
      </c>
      <c r="C2061" s="1" t="str">
        <f>B2061&amp;" "&amp;F2061</f>
        <v xml:space="preserve">Scalard </v>
      </c>
      <c r="D2061" s="1" t="str">
        <f>Table5[[#This Row],[Column5]]&amp;" "&amp;Table5[[#This Row],[Column7]]&amp;" "</f>
        <v xml:space="preserve">Ms. Marny </v>
      </c>
    </row>
    <row r="2062" spans="1:5" x14ac:dyDescent="0.2">
      <c r="A2062" s="1" t="s">
        <v>307</v>
      </c>
      <c r="B2062" s="1" t="s">
        <v>4144</v>
      </c>
      <c r="C2062" s="1" t="str">
        <f>B2062&amp;" "&amp;F2062</f>
        <v xml:space="preserve">Burget </v>
      </c>
      <c r="D2062" s="1" t="str">
        <f>Table5[[#This Row],[Column5]]&amp;" "&amp;Table5[[#This Row],[Column7]]&amp;" "</f>
        <v xml:space="preserve">Mr. Marc </v>
      </c>
    </row>
    <row r="2063" spans="1:5" x14ac:dyDescent="0.2">
      <c r="A2063" s="1" t="s">
        <v>306</v>
      </c>
      <c r="B2063" s="1" t="s">
        <v>4145</v>
      </c>
      <c r="C2063" s="1" t="str">
        <f>B2063&amp;" "&amp;F2063</f>
        <v xml:space="preserve">English </v>
      </c>
      <c r="D2063" s="1" t="str">
        <f>Table5[[#This Row],[Column5]]&amp;" "&amp;Table5[[#This Row],[Column7]]&amp;" "</f>
        <v xml:space="preserve">Mr. Benjamin </v>
      </c>
      <c r="E2063" t="s">
        <v>4412</v>
      </c>
    </row>
    <row r="2064" spans="1:5" x14ac:dyDescent="0.2">
      <c r="A2064" s="1" t="s">
        <v>305</v>
      </c>
      <c r="B2064" s="1" t="s">
        <v>4146</v>
      </c>
      <c r="C2064" s="1" t="str">
        <f>B2064&amp;" "&amp;F2064</f>
        <v xml:space="preserve">Hampton </v>
      </c>
      <c r="D2064" s="1" t="str">
        <f>Table5[[#This Row],[Column5]]&amp;" "&amp;Table5[[#This Row],[Column7]]&amp;" "</f>
        <v xml:space="preserve">Mr. Rob </v>
      </c>
      <c r="E2064" t="s">
        <v>4731</v>
      </c>
    </row>
    <row r="2065" spans="1:5" x14ac:dyDescent="0.2">
      <c r="A2065" s="1" t="s">
        <v>304</v>
      </c>
      <c r="B2065" s="1" t="s">
        <v>3605</v>
      </c>
      <c r="C2065" s="1" t="str">
        <f>B2065&amp;" "&amp;F2065</f>
        <v xml:space="preserve">Flynn </v>
      </c>
      <c r="D2065" s="1" t="str">
        <f>Table5[[#This Row],[Column5]]&amp;" "&amp;Table5[[#This Row],[Column7]]&amp;" "</f>
        <v xml:space="preserve">Ms. Stefanie </v>
      </c>
      <c r="E2065" t="s">
        <v>4437</v>
      </c>
    </row>
    <row r="2066" spans="1:5" x14ac:dyDescent="0.2">
      <c r="A2066" s="1" t="s">
        <v>303</v>
      </c>
      <c r="B2066" s="1" t="s">
        <v>2880</v>
      </c>
      <c r="C2066" s="1" t="str">
        <f>B2066&amp;" "&amp;F2066</f>
        <v xml:space="preserve">Knast </v>
      </c>
      <c r="D2066" s="1" t="str">
        <f>Table5[[#This Row],[Column5]]&amp;" "&amp;Table5[[#This Row],[Column7]]&amp;" "</f>
        <v xml:space="preserve">Ms. Stephanie </v>
      </c>
    </row>
    <row r="2067" spans="1:5" x14ac:dyDescent="0.2">
      <c r="A2067" s="1" t="s">
        <v>302</v>
      </c>
      <c r="B2067" s="1" t="s">
        <v>4147</v>
      </c>
      <c r="C2067" s="1" t="str">
        <f>B2067&amp;" "&amp;F2067</f>
        <v xml:space="preserve">Lucas </v>
      </c>
      <c r="D2067" s="1" t="str">
        <f>Table5[[#This Row],[Column5]]&amp;" "&amp;Table5[[#This Row],[Column7]]&amp;" "</f>
        <v xml:space="preserve">Ms. Caroline </v>
      </c>
      <c r="E2067" t="s">
        <v>4608</v>
      </c>
    </row>
    <row r="2068" spans="1:5" x14ac:dyDescent="0.2">
      <c r="A2068" s="1" t="s">
        <v>301</v>
      </c>
      <c r="B2068" s="1" t="s">
        <v>3215</v>
      </c>
      <c r="C2068" s="1" t="str">
        <f>B2068&amp;" "&amp;F2068</f>
        <v xml:space="preserve">Thomas </v>
      </c>
      <c r="D2068" s="1" t="str">
        <f>Table5[[#This Row],[Column5]]&amp;" "&amp;Table5[[#This Row],[Column7]]&amp;" "</f>
        <v xml:space="preserve">Ms. Julia </v>
      </c>
      <c r="E2068" t="s">
        <v>4395</v>
      </c>
    </row>
    <row r="2069" spans="1:5" x14ac:dyDescent="0.2">
      <c r="A2069" s="1" t="s">
        <v>299</v>
      </c>
      <c r="B2069" s="1" t="s">
        <v>4148</v>
      </c>
      <c r="C2069" s="1" t="str">
        <f>B2069&amp;" "&amp;F2069</f>
        <v xml:space="preserve">Cherewatti </v>
      </c>
      <c r="D2069" s="1" t="str">
        <f>Table5[[#This Row],[Column5]]&amp;" "&amp;Table5[[#This Row],[Column7]]&amp;" "</f>
        <v xml:space="preserve">Mr. Jack </v>
      </c>
    </row>
    <row r="2070" spans="1:5" x14ac:dyDescent="0.2">
      <c r="A2070" s="1" t="s">
        <v>298</v>
      </c>
      <c r="B2070" s="1" t="s">
        <v>4149</v>
      </c>
      <c r="C2070" s="1" t="str">
        <f>B2070&amp;" "&amp;F2070</f>
        <v xml:space="preserve">Olle </v>
      </c>
      <c r="D2070" s="1" t="str">
        <f>Table5[[#This Row],[Column5]]&amp;" "&amp;Table5[[#This Row],[Column7]]&amp;" "</f>
        <v xml:space="preserve">Mr. Bernat </v>
      </c>
    </row>
    <row r="2071" spans="1:5" x14ac:dyDescent="0.2">
      <c r="A2071" s="1" t="s">
        <v>297</v>
      </c>
      <c r="B2071" s="1" t="s">
        <v>4150</v>
      </c>
      <c r="C2071" s="1" t="str">
        <f>B2071&amp;" "&amp;F2071</f>
        <v xml:space="preserve">Hamsi </v>
      </c>
      <c r="D2071" s="1" t="str">
        <f>Table5[[#This Row],[Column5]]&amp;" "&amp;Table5[[#This Row],[Column7]]&amp;" "</f>
        <v xml:space="preserve">Mr. Hicham </v>
      </c>
    </row>
    <row r="2072" spans="1:5" x14ac:dyDescent="0.2">
      <c r="A2072" s="1" t="s">
        <v>296</v>
      </c>
      <c r="B2072" s="1" t="s">
        <v>4151</v>
      </c>
      <c r="C2072" s="1" t="str">
        <f>B2072&amp;" "&amp;F2072</f>
        <v xml:space="preserve">Finnegan </v>
      </c>
      <c r="D2072" s="1" t="str">
        <f>Table5[[#This Row],[Column5]]&amp;" "&amp;Table5[[#This Row],[Column7]]&amp;" "</f>
        <v xml:space="preserve">Ms. Sarah </v>
      </c>
    </row>
    <row r="2073" spans="1:5" x14ac:dyDescent="0.2">
      <c r="A2073" s="1" t="s">
        <v>295</v>
      </c>
      <c r="B2073" s="1" t="s">
        <v>2582</v>
      </c>
      <c r="C2073" s="1" t="str">
        <f>B2073&amp;" "&amp;F2073</f>
        <v xml:space="preserve">Walsh </v>
      </c>
      <c r="D2073" s="1" t="str">
        <f>Table5[[#This Row],[Column5]]&amp;" "&amp;Table5[[#This Row],[Column7]]&amp;" "</f>
        <v xml:space="preserve">Mr. Anthony </v>
      </c>
      <c r="E2073" t="s">
        <v>4486</v>
      </c>
    </row>
    <row r="2074" spans="1:5" x14ac:dyDescent="0.2">
      <c r="A2074" s="1" t="s">
        <v>294</v>
      </c>
      <c r="B2074" s="1" t="s">
        <v>4152</v>
      </c>
      <c r="C2074" s="1" t="str">
        <f>B2074&amp;" "&amp;F2074</f>
        <v xml:space="preserve">Villa </v>
      </c>
      <c r="D2074" s="1" t="str">
        <f>Table5[[#This Row],[Column5]]&amp;" "&amp;Table5[[#This Row],[Column7]]&amp;" "</f>
        <v xml:space="preserve">Ms. Elisabetta </v>
      </c>
    </row>
    <row r="2075" spans="1:5" x14ac:dyDescent="0.2">
      <c r="A2075" s="1" t="s">
        <v>293</v>
      </c>
      <c r="B2075" s="1" t="s">
        <v>4153</v>
      </c>
      <c r="C2075" s="1" t="str">
        <f>B2075&amp;" "&amp;F2075</f>
        <v xml:space="preserve">Cable </v>
      </c>
      <c r="D2075" s="1" t="str">
        <f>Table5[[#This Row],[Column5]]&amp;" "&amp;Table5[[#This Row],[Column7]]&amp;" "</f>
        <v xml:space="preserve">Mr. Trevor </v>
      </c>
      <c r="E2075" t="s">
        <v>4366</v>
      </c>
    </row>
    <row r="2076" spans="1:5" x14ac:dyDescent="0.2">
      <c r="A2076" s="1" t="s">
        <v>292</v>
      </c>
      <c r="B2076" s="1" t="s">
        <v>4154</v>
      </c>
      <c r="C2076" s="1" t="str">
        <f>B2076&amp;" "&amp;F2076</f>
        <v xml:space="preserve">Eiring </v>
      </c>
      <c r="D2076" s="1" t="str">
        <f>Table5[[#This Row],[Column5]]&amp;" "&amp;Table5[[#This Row],[Column7]]&amp;" "</f>
        <v xml:space="preserve">Ms. Nancy </v>
      </c>
    </row>
    <row r="2077" spans="1:5" x14ac:dyDescent="0.2">
      <c r="A2077" s="1" t="s">
        <v>291</v>
      </c>
      <c r="B2077" s="1" t="s">
        <v>4051</v>
      </c>
      <c r="C2077" s="1" t="str">
        <f>B2077&amp;" "&amp;F2077</f>
        <v xml:space="preserve">Connor </v>
      </c>
      <c r="D2077" s="1" t="str">
        <f>Table5[[#This Row],[Column5]]&amp;" "&amp;Table5[[#This Row],[Column7]]&amp;" "</f>
        <v xml:space="preserve">Ms. Allison </v>
      </c>
      <c r="E2077" t="s">
        <v>4364</v>
      </c>
    </row>
    <row r="2078" spans="1:5" x14ac:dyDescent="0.2">
      <c r="A2078" s="1" t="s">
        <v>290</v>
      </c>
      <c r="B2078" s="1" t="s">
        <v>4155</v>
      </c>
      <c r="C2078" s="1" t="str">
        <f>B2078&amp;" "&amp;F2078</f>
        <v xml:space="preserve">Friedman </v>
      </c>
      <c r="D2078" s="1" t="str">
        <f>Table5[[#This Row],[Column5]]&amp;" "&amp;Table5[[#This Row],[Column7]]&amp;" "</f>
        <v xml:space="preserve">Mr. Robert </v>
      </c>
      <c r="E2078" t="s">
        <v>4395</v>
      </c>
    </row>
    <row r="2079" spans="1:5" x14ac:dyDescent="0.2">
      <c r="A2079" s="1" t="s">
        <v>289</v>
      </c>
      <c r="B2079" s="1" t="s">
        <v>4156</v>
      </c>
      <c r="C2079" s="1" t="str">
        <f>B2079&amp;" "&amp;F2079</f>
        <v xml:space="preserve">Croker </v>
      </c>
      <c r="D2079" s="1" t="str">
        <f>Table5[[#This Row],[Column5]]&amp;" "&amp;Table5[[#This Row],[Column7]]&amp;" "</f>
        <v xml:space="preserve">Mr. Nicholas </v>
      </c>
    </row>
    <row r="2080" spans="1:5" x14ac:dyDescent="0.2">
      <c r="A2080" s="1" t="s">
        <v>288</v>
      </c>
      <c r="B2080" s="1" t="s">
        <v>4157</v>
      </c>
      <c r="C2080" s="1" t="str">
        <f>B2080&amp;" "&amp;F2080</f>
        <v xml:space="preserve">Beganics </v>
      </c>
      <c r="D2080" s="1" t="str">
        <f>Table5[[#This Row],[Column5]]&amp;" "&amp;Table5[[#This Row],[Column7]]&amp;" "</f>
        <v xml:space="preserve">Mr. Kevin </v>
      </c>
      <c r="E2080" t="s">
        <v>4412</v>
      </c>
    </row>
    <row r="2081" spans="1:5" x14ac:dyDescent="0.2">
      <c r="A2081" s="1" t="s">
        <v>287</v>
      </c>
      <c r="B2081" s="1" t="s">
        <v>4158</v>
      </c>
      <c r="C2081" s="1" t="str">
        <f>B2081&amp;" "&amp;F2081</f>
        <v xml:space="preserve">Huberty </v>
      </c>
      <c r="D2081" s="1" t="str">
        <f>Table5[[#This Row],[Column5]]&amp;" "&amp;Table5[[#This Row],[Column7]]&amp;" "</f>
        <v xml:space="preserve">Mr. Bryan </v>
      </c>
    </row>
    <row r="2082" spans="1:5" x14ac:dyDescent="0.2">
      <c r="A2082" s="1" t="s">
        <v>286</v>
      </c>
      <c r="B2082" s="1" t="s">
        <v>3179</v>
      </c>
      <c r="C2082" s="1" t="str">
        <f>B2082&amp;" "&amp;F2082</f>
        <v xml:space="preserve">Jacobs </v>
      </c>
      <c r="D2082" s="1" t="str">
        <f>Table5[[#This Row],[Column5]]&amp;" "&amp;Table5[[#This Row],[Column7]]&amp;" "</f>
        <v xml:space="preserve">Ms. Janae </v>
      </c>
      <c r="E2082" t="s">
        <v>4366</v>
      </c>
    </row>
    <row r="2083" spans="1:5" x14ac:dyDescent="0.2">
      <c r="A2083" s="1" t="s">
        <v>285</v>
      </c>
      <c r="B2083" s="1" t="s">
        <v>4159</v>
      </c>
      <c r="C2083" s="1" t="str">
        <f>B2083&amp;" "&amp;F2083</f>
        <v xml:space="preserve">Hazlehurst </v>
      </c>
      <c r="D2083" s="1" t="str">
        <f>Table5[[#This Row],[Column5]]&amp;" "&amp;Table5[[#This Row],[Column7]]&amp;" "</f>
        <v xml:space="preserve">Ms. Audrey </v>
      </c>
    </row>
    <row r="2084" spans="1:5" x14ac:dyDescent="0.2">
      <c r="A2084" s="1" t="s">
        <v>284</v>
      </c>
      <c r="B2084" s="1" t="s">
        <v>4160</v>
      </c>
      <c r="C2084" s="1" t="str">
        <f>B2084&amp;" "&amp;F2084</f>
        <v xml:space="preserve">Marin </v>
      </c>
      <c r="D2084" s="1" t="str">
        <f>Table5[[#This Row],[Column5]]&amp;" "&amp;Table5[[#This Row],[Column7]]&amp;" "</f>
        <v xml:space="preserve">Ms. Laura </v>
      </c>
    </row>
    <row r="2085" spans="1:5" x14ac:dyDescent="0.2">
      <c r="A2085" s="1" t="s">
        <v>283</v>
      </c>
      <c r="B2085" s="1" t="s">
        <v>4161</v>
      </c>
      <c r="C2085" s="1" t="str">
        <f>B2085&amp;" "&amp;F2085</f>
        <v xml:space="preserve">Dear </v>
      </c>
      <c r="D2085" s="1" t="str">
        <f>Table5[[#This Row],[Column5]]&amp;" "&amp;Table5[[#This Row],[Column7]]&amp;" "</f>
        <v xml:space="preserve">Ms. Nicole </v>
      </c>
      <c r="E2085" t="s">
        <v>4527</v>
      </c>
    </row>
    <row r="2086" spans="1:5" x14ac:dyDescent="0.2">
      <c r="A2086" s="1" t="s">
        <v>282</v>
      </c>
      <c r="B2086" s="1" t="s">
        <v>4162</v>
      </c>
      <c r="C2086" s="1" t="str">
        <f>B2086&amp;" "&amp;F2086</f>
        <v xml:space="preserve">Lederer </v>
      </c>
      <c r="D2086" s="1" t="str">
        <f>Table5[[#This Row],[Column5]]&amp;" "&amp;Table5[[#This Row],[Column7]]&amp;" "</f>
        <v xml:space="preserve">Ms. Krista </v>
      </c>
      <c r="E2086" t="s">
        <v>4412</v>
      </c>
    </row>
    <row r="2087" spans="1:5" x14ac:dyDescent="0.2">
      <c r="A2087" s="1" t="s">
        <v>281</v>
      </c>
      <c r="B2087" s="1" t="s">
        <v>4163</v>
      </c>
      <c r="C2087" s="1" t="str">
        <f>B2087&amp;" "&amp;F2087</f>
        <v xml:space="preserve">Robson </v>
      </c>
      <c r="D2087" s="1" t="str">
        <f>Table5[[#This Row],[Column5]]&amp;" "&amp;Table5[[#This Row],[Column7]]&amp;" "</f>
        <v xml:space="preserve">Ms. Denise </v>
      </c>
    </row>
    <row r="2088" spans="1:5" x14ac:dyDescent="0.2">
      <c r="A2088" s="1" t="s">
        <v>280</v>
      </c>
      <c r="B2088" s="1" t="s">
        <v>4164</v>
      </c>
      <c r="C2088" s="1" t="str">
        <f>B2088&amp;" "&amp;F2088</f>
        <v xml:space="preserve">Galvan </v>
      </c>
      <c r="D2088" s="1" t="str">
        <f>Table5[[#This Row],[Column5]]&amp;" "&amp;Table5[[#This Row],[Column7]]&amp;" "</f>
        <v xml:space="preserve">Mr. Ariel </v>
      </c>
    </row>
    <row r="2089" spans="1:5" x14ac:dyDescent="0.2">
      <c r="A2089" s="1" t="s">
        <v>279</v>
      </c>
      <c r="B2089" s="1" t="s">
        <v>2582</v>
      </c>
      <c r="C2089" s="1" t="str">
        <f>B2089&amp;" "&amp;F2089</f>
        <v xml:space="preserve">Walsh </v>
      </c>
      <c r="D2089" s="1" t="str">
        <f>Table5[[#This Row],[Column5]]&amp;" "&amp;Table5[[#This Row],[Column7]]&amp;" "</f>
        <v xml:space="preserve">Mr. Jeremy </v>
      </c>
    </row>
    <row r="2090" spans="1:5" x14ac:dyDescent="0.2">
      <c r="A2090" s="1" t="s">
        <v>278</v>
      </c>
      <c r="B2090" s="1" t="s">
        <v>4165</v>
      </c>
      <c r="C2090" s="1" t="str">
        <f>B2090&amp;" "&amp;F2090</f>
        <v xml:space="preserve">Teeuwen </v>
      </c>
      <c r="D2090" s="1" t="str">
        <f>Table5[[#This Row],[Column5]]&amp;" "&amp;Table5[[#This Row],[Column7]]&amp;" "</f>
        <v xml:space="preserve">Ms. Rosalie </v>
      </c>
    </row>
    <row r="2091" spans="1:5" x14ac:dyDescent="0.2">
      <c r="A2091" s="1" t="s">
        <v>277</v>
      </c>
      <c r="B2091" s="1" t="s">
        <v>4166</v>
      </c>
      <c r="C2091" s="1" t="str">
        <f>B2091&amp;" "&amp;F2091</f>
        <v xml:space="preserve">List </v>
      </c>
      <c r="D2091" s="1" t="str">
        <f>Table5[[#This Row],[Column5]]&amp;" "&amp;Table5[[#This Row],[Column7]]&amp;" "</f>
        <v xml:space="preserve">Mr. Jay </v>
      </c>
    </row>
    <row r="2092" spans="1:5" x14ac:dyDescent="0.2">
      <c r="A2092" s="1" t="s">
        <v>275</v>
      </c>
      <c r="B2092" s="1" t="s">
        <v>4167</v>
      </c>
      <c r="C2092" s="1" t="str">
        <f>B2092&amp;" "&amp;F2092</f>
        <v xml:space="preserve">Shafar </v>
      </c>
      <c r="D2092" s="1" t="str">
        <f>Table5[[#This Row],[Column5]]&amp;" "&amp;Table5[[#This Row],[Column7]]&amp;" "</f>
        <v xml:space="preserve">Mr. Vitaliy </v>
      </c>
    </row>
    <row r="2093" spans="1:5" x14ac:dyDescent="0.2">
      <c r="A2093" s="1" t="s">
        <v>274</v>
      </c>
      <c r="B2093" s="1" t="s">
        <v>4168</v>
      </c>
      <c r="C2093" s="1" t="str">
        <f>B2093&amp;" "&amp;F2093</f>
        <v xml:space="preserve">Copenhaver </v>
      </c>
      <c r="D2093" s="1" t="str">
        <f>Table5[[#This Row],[Column5]]&amp;" "&amp;Table5[[#This Row],[Column7]]&amp;" "</f>
        <v xml:space="preserve">Mr. Benjamin </v>
      </c>
      <c r="E2093" t="s">
        <v>4393</v>
      </c>
    </row>
    <row r="2094" spans="1:5" x14ac:dyDescent="0.2">
      <c r="A2094" s="1" t="s">
        <v>273</v>
      </c>
      <c r="B2094" s="1" t="s">
        <v>4169</v>
      </c>
      <c r="C2094" s="1" t="str">
        <f>B2094&amp;" "&amp;F2094</f>
        <v xml:space="preserve">Stump </v>
      </c>
      <c r="D2094" s="1" t="str">
        <f>Table5[[#This Row],[Column5]]&amp;" "&amp;Table5[[#This Row],[Column7]]&amp;" "</f>
        <v xml:space="preserve">Mr. Jesse </v>
      </c>
    </row>
    <row r="2095" spans="1:5" x14ac:dyDescent="0.2">
      <c r="A2095" s="1" t="s">
        <v>272</v>
      </c>
      <c r="B2095" s="1" t="s">
        <v>4170</v>
      </c>
      <c r="C2095" s="1" t="str">
        <f>B2095&amp;" "&amp;F2095</f>
        <v xml:space="preserve">Wehrman </v>
      </c>
      <c r="D2095" s="1" t="str">
        <f>Table5[[#This Row],[Column5]]&amp;" "&amp;Table5[[#This Row],[Column7]]&amp;" "</f>
        <v xml:space="preserve">Mr. Mark </v>
      </c>
    </row>
    <row r="2096" spans="1:5" x14ac:dyDescent="0.2">
      <c r="A2096" s="1" t="s">
        <v>271</v>
      </c>
      <c r="B2096" s="1" t="s">
        <v>4171</v>
      </c>
      <c r="C2096" s="1" t="str">
        <f>B2096&amp;" "&amp;F2096</f>
        <v xml:space="preserve">Sischo </v>
      </c>
      <c r="D2096" s="1" t="str">
        <f>Table5[[#This Row],[Column5]]&amp;" "&amp;Table5[[#This Row],[Column7]]&amp;" "</f>
        <v xml:space="preserve">Ms. Lauren </v>
      </c>
    </row>
    <row r="2097" spans="1:5" x14ac:dyDescent="0.2">
      <c r="A2097" s="1" t="s">
        <v>270</v>
      </c>
      <c r="B2097" s="1" t="s">
        <v>4172</v>
      </c>
      <c r="C2097" s="1" t="str">
        <f>B2097&amp;" "&amp;F2097</f>
        <v xml:space="preserve">Fonti </v>
      </c>
      <c r="D2097" s="1" t="str">
        <f>Table5[[#This Row],[Column5]]&amp;" "&amp;Table5[[#This Row],[Column7]]&amp;" "</f>
        <v xml:space="preserve">Mr. Massimiliano </v>
      </c>
    </row>
    <row r="2098" spans="1:5" x14ac:dyDescent="0.2">
      <c r="A2098" s="1" t="s">
        <v>269</v>
      </c>
      <c r="B2098" s="1" t="s">
        <v>4173</v>
      </c>
      <c r="C2098" s="1" t="str">
        <f>B2098&amp;" "&amp;F2098</f>
        <v xml:space="preserve">Merlis </v>
      </c>
      <c r="D2098" s="1" t="str">
        <f>Table5[[#This Row],[Column5]]&amp;" "&amp;Table5[[#This Row],[Column7]]&amp;" "</f>
        <v xml:space="preserve">Mr. Josh </v>
      </c>
    </row>
    <row r="2099" spans="1:5" x14ac:dyDescent="0.2">
      <c r="A2099" s="1" t="s">
        <v>268</v>
      </c>
      <c r="B2099" s="1" t="s">
        <v>4174</v>
      </c>
      <c r="C2099" s="1" t="str">
        <f>B2099&amp;" "&amp;F2099</f>
        <v xml:space="preserve">Hasegawa </v>
      </c>
      <c r="D2099" s="1" t="str">
        <f>Table5[[#This Row],[Column5]]&amp;" "&amp;Table5[[#This Row],[Column7]]&amp;" "</f>
        <v xml:space="preserve">Mr. Kiyokatsu </v>
      </c>
    </row>
    <row r="2100" spans="1:5" x14ac:dyDescent="0.2">
      <c r="A2100" s="1" t="s">
        <v>267</v>
      </c>
      <c r="B2100" s="1" t="s">
        <v>4175</v>
      </c>
      <c r="C2100" s="1" t="str">
        <f>B2100&amp;" "&amp;F2100</f>
        <v xml:space="preserve">Haselden </v>
      </c>
      <c r="D2100" s="1" t="str">
        <f>Table5[[#This Row],[Column5]]&amp;" "&amp;Table5[[#This Row],[Column7]]&amp;" "</f>
        <v xml:space="preserve">Ms. Amanda </v>
      </c>
      <c r="E2100" t="s">
        <v>4412</v>
      </c>
    </row>
    <row r="2101" spans="1:5" x14ac:dyDescent="0.2">
      <c r="A2101" s="1" t="s">
        <v>266</v>
      </c>
      <c r="B2101" s="1" t="s">
        <v>4176</v>
      </c>
      <c r="C2101" s="1" t="str">
        <f>B2101&amp;" "&amp;F2101</f>
        <v xml:space="preserve">Simonson </v>
      </c>
      <c r="D2101" s="1" t="str">
        <f>Table5[[#This Row],[Column5]]&amp;" "&amp;Table5[[#This Row],[Column7]]&amp;" "</f>
        <v xml:space="preserve">Mr. Matthew </v>
      </c>
    </row>
    <row r="2102" spans="1:5" x14ac:dyDescent="0.2">
      <c r="A2102" s="1" t="s">
        <v>265</v>
      </c>
      <c r="B2102" s="1" t="s">
        <v>4177</v>
      </c>
      <c r="C2102" s="1" t="str">
        <f>B2102&amp;" "&amp;F2102</f>
        <v xml:space="preserve">Montag </v>
      </c>
      <c r="D2102" s="1" t="str">
        <f>Table5[[#This Row],[Column5]]&amp;" "&amp;Table5[[#This Row],[Column7]]&amp;" "</f>
        <v xml:space="preserve">Ms. Julia </v>
      </c>
      <c r="E2102" t="s">
        <v>4403</v>
      </c>
    </row>
    <row r="2103" spans="1:5" x14ac:dyDescent="0.2">
      <c r="A2103" s="1" t="s">
        <v>264</v>
      </c>
      <c r="B2103" s="1" t="s">
        <v>4178</v>
      </c>
      <c r="C2103" s="1" t="str">
        <f>B2103&amp;" "&amp;F2103</f>
        <v xml:space="preserve">Deroian </v>
      </c>
      <c r="D2103" s="1" t="str">
        <f>Table5[[#This Row],[Column5]]&amp;" "&amp;Table5[[#This Row],[Column7]]&amp;" "</f>
        <v xml:space="preserve">Ms. Rhea </v>
      </c>
    </row>
    <row r="2104" spans="1:5" x14ac:dyDescent="0.2">
      <c r="A2104" s="1" t="s">
        <v>263</v>
      </c>
      <c r="B2104" s="1" t="s">
        <v>3841</v>
      </c>
      <c r="C2104" s="1" t="str">
        <f>B2104&amp;" "&amp;F2104</f>
        <v xml:space="preserve">Goetz </v>
      </c>
      <c r="D2104" s="1" t="str">
        <f>Table5[[#This Row],[Column5]]&amp;" "&amp;Table5[[#This Row],[Column7]]&amp;" "</f>
        <v xml:space="preserve">Mr. Justin </v>
      </c>
    </row>
    <row r="2105" spans="1:5" x14ac:dyDescent="0.2">
      <c r="A2105" s="1" t="s">
        <v>262</v>
      </c>
      <c r="B2105" s="1" t="s">
        <v>4179</v>
      </c>
      <c r="C2105" s="1" t="str">
        <f>B2105&amp;" "&amp;F2105</f>
        <v xml:space="preserve">Brady </v>
      </c>
      <c r="D2105" s="1" t="str">
        <f>Table5[[#This Row],[Column5]]&amp;" "&amp;Table5[[#This Row],[Column7]]&amp;" "</f>
        <v xml:space="preserve">Mr. Shamus </v>
      </c>
      <c r="E2105" t="s">
        <v>4375</v>
      </c>
    </row>
    <row r="2106" spans="1:5" x14ac:dyDescent="0.2">
      <c r="A2106" s="1" t="s">
        <v>261</v>
      </c>
      <c r="B2106" s="1" t="s">
        <v>2398</v>
      </c>
      <c r="C2106" s="1" t="str">
        <f>B2106&amp;" "&amp;F2106</f>
        <v xml:space="preserve">Moran </v>
      </c>
      <c r="D2106" s="1" t="str">
        <f>Table5[[#This Row],[Column5]]&amp;" "&amp;Table5[[#This Row],[Column7]]&amp;" "</f>
        <v xml:space="preserve">Mr. Mike </v>
      </c>
    </row>
    <row r="2107" spans="1:5" x14ac:dyDescent="0.2">
      <c r="A2107" s="1" t="s">
        <v>260</v>
      </c>
      <c r="B2107" s="1" t="s">
        <v>4180</v>
      </c>
      <c r="C2107" s="1" t="str">
        <f>B2107&amp;" "&amp;F2107</f>
        <v xml:space="preserve">Strickler </v>
      </c>
      <c r="D2107" s="1" t="str">
        <f>Table5[[#This Row],[Column5]]&amp;" "&amp;Table5[[#This Row],[Column7]]&amp;" "</f>
        <v xml:space="preserve">Ms. Mary </v>
      </c>
      <c r="E2107" t="s">
        <v>4735</v>
      </c>
    </row>
    <row r="2108" spans="1:5" x14ac:dyDescent="0.2">
      <c r="A2108" s="1" t="s">
        <v>259</v>
      </c>
      <c r="B2108" s="1" t="s">
        <v>4181</v>
      </c>
      <c r="C2108" s="1" t="str">
        <f>B2108&amp;" "&amp;F2108</f>
        <v xml:space="preserve">Simone </v>
      </c>
      <c r="D2108" s="1" t="str">
        <f>Table5[[#This Row],[Column5]]&amp;" "&amp;Table5[[#This Row],[Column7]]&amp;" "</f>
        <v xml:space="preserve">Ms. Erin </v>
      </c>
    </row>
    <row r="2109" spans="1:5" x14ac:dyDescent="0.2">
      <c r="A2109" s="1" t="s">
        <v>258</v>
      </c>
      <c r="B2109" s="1" t="s">
        <v>5351</v>
      </c>
      <c r="C2109" s="1" t="str">
        <f>B2109&amp;" "&amp;F2109</f>
        <v xml:space="preserve">Von Rock  </v>
      </c>
      <c r="D2109" s="1" t="str">
        <f>Table5[[#This Row],[Column5]]&amp;" "&amp;Table5[[#This Row],[Column7]]&amp;" "</f>
        <v xml:space="preserve">Ms. Hallie </v>
      </c>
    </row>
    <row r="2110" spans="1:5" x14ac:dyDescent="0.2">
      <c r="A2110" s="1" t="s">
        <v>257</v>
      </c>
      <c r="B2110" s="1" t="s">
        <v>4182</v>
      </c>
      <c r="C2110" s="1" t="str">
        <f>B2110&amp;" "&amp;F2110</f>
        <v xml:space="preserve">Woodard </v>
      </c>
      <c r="D2110" s="1" t="str">
        <f>Table5[[#This Row],[Column5]]&amp;" "&amp;Table5[[#This Row],[Column7]]&amp;" "</f>
        <v xml:space="preserve">Ms. Paige </v>
      </c>
      <c r="E2110" t="s">
        <v>4474</v>
      </c>
    </row>
    <row r="2111" spans="1:5" x14ac:dyDescent="0.2">
      <c r="A2111" s="1" t="s">
        <v>256</v>
      </c>
      <c r="B2111" s="1" t="s">
        <v>2828</v>
      </c>
      <c r="C2111" s="1" t="str">
        <f>B2111&amp;" "&amp;F2111</f>
        <v xml:space="preserve">Li </v>
      </c>
      <c r="D2111" s="1" t="str">
        <f>Table5[[#This Row],[Column5]]&amp;" "&amp;Table5[[#This Row],[Column7]]&amp;" "</f>
        <v xml:space="preserve">Ms. Ji </v>
      </c>
    </row>
    <row r="2112" spans="1:5" x14ac:dyDescent="0.2">
      <c r="A2112" s="1" t="s">
        <v>255</v>
      </c>
      <c r="B2112" s="1" t="s">
        <v>4183</v>
      </c>
      <c r="C2112" s="1" t="str">
        <f>B2112&amp;" "&amp;F2112</f>
        <v xml:space="preserve">Sinda </v>
      </c>
      <c r="D2112" s="1" t="str">
        <f>Table5[[#This Row],[Column5]]&amp;" "&amp;Table5[[#This Row],[Column7]]&amp;" "</f>
        <v xml:space="preserve">Ms. Carissa </v>
      </c>
      <c r="E2112" t="s">
        <v>4437</v>
      </c>
    </row>
    <row r="2113" spans="1:5" x14ac:dyDescent="0.2">
      <c r="A2113" s="1" t="s">
        <v>254</v>
      </c>
      <c r="B2113" s="1" t="s">
        <v>4184</v>
      </c>
      <c r="C2113" s="1" t="str">
        <f>B2113&amp;" "&amp;F2113</f>
        <v xml:space="preserve">Rydland </v>
      </c>
      <c r="D2113" s="1" t="str">
        <f>Table5[[#This Row],[Column5]]&amp;" "&amp;Table5[[#This Row],[Column7]]&amp;" "</f>
        <v xml:space="preserve">Ms. Mona </v>
      </c>
    </row>
    <row r="2114" spans="1:5" x14ac:dyDescent="0.2">
      <c r="A2114" s="1" t="s">
        <v>253</v>
      </c>
      <c r="B2114" s="1" t="s">
        <v>4185</v>
      </c>
      <c r="C2114" s="1" t="str">
        <f>B2114&amp;" "&amp;F2114</f>
        <v xml:space="preserve">Vespa </v>
      </c>
      <c r="D2114" s="1" t="str">
        <f>Table5[[#This Row],[Column5]]&amp;" "&amp;Table5[[#This Row],[Column7]]&amp;" "</f>
        <v xml:space="preserve">Ms. Kristin </v>
      </c>
      <c r="E2114" t="s">
        <v>4364</v>
      </c>
    </row>
    <row r="2115" spans="1:5" x14ac:dyDescent="0.2">
      <c r="A2115" s="1" t="s">
        <v>252</v>
      </c>
      <c r="B2115" s="1" t="s">
        <v>4186</v>
      </c>
      <c r="C2115" s="1" t="str">
        <f>B2115&amp;" "&amp;F2115</f>
        <v xml:space="preserve">Meadows </v>
      </c>
      <c r="D2115" s="1" t="str">
        <f>Table5[[#This Row],[Column5]]&amp;" "&amp;Table5[[#This Row],[Column7]]&amp;" "</f>
        <v xml:space="preserve">Ms. Beth </v>
      </c>
    </row>
    <row r="2116" spans="1:5" x14ac:dyDescent="0.2">
      <c r="A2116" s="1" t="s">
        <v>251</v>
      </c>
      <c r="B2116" s="1" t="s">
        <v>4187</v>
      </c>
      <c r="C2116" s="1" t="str">
        <f>B2116&amp;" "&amp;F2116</f>
        <v xml:space="preserve">Toppen </v>
      </c>
      <c r="D2116" s="1" t="str">
        <f>Table5[[#This Row],[Column5]]&amp;" "&amp;Table5[[#This Row],[Column7]]&amp;" "</f>
        <v xml:space="preserve">Ms. Allison </v>
      </c>
    </row>
    <row r="2117" spans="1:5" x14ac:dyDescent="0.2">
      <c r="A2117" s="1" t="s">
        <v>250</v>
      </c>
      <c r="B2117" s="1" t="s">
        <v>4188</v>
      </c>
      <c r="C2117" s="1" t="str">
        <f>B2117&amp;" "&amp;F2117</f>
        <v xml:space="preserve">Ermer </v>
      </c>
      <c r="D2117" s="1" t="str">
        <f>Table5[[#This Row],[Column5]]&amp;" "&amp;Table5[[#This Row],[Column7]]&amp;" "</f>
        <v xml:space="preserve">Ms. Ashley </v>
      </c>
      <c r="E2117" t="s">
        <v>4418</v>
      </c>
    </row>
    <row r="2118" spans="1:5" x14ac:dyDescent="0.2">
      <c r="A2118" s="1" t="s">
        <v>248</v>
      </c>
      <c r="B2118" s="1" t="s">
        <v>4189</v>
      </c>
      <c r="C2118" s="1" t="str">
        <f>B2118&amp;" "&amp;F2118</f>
        <v xml:space="preserve">Dionne </v>
      </c>
      <c r="D2118" s="1" t="str">
        <f>Table5[[#This Row],[Column5]]&amp;" "&amp;Table5[[#This Row],[Column7]]&amp;" "</f>
        <v xml:space="preserve">Ms. Hilary </v>
      </c>
      <c r="E2118" t="s">
        <v>4491</v>
      </c>
    </row>
    <row r="2119" spans="1:5" x14ac:dyDescent="0.2">
      <c r="A2119" s="1" t="s">
        <v>246</v>
      </c>
      <c r="B2119" s="1" t="s">
        <v>4190</v>
      </c>
      <c r="C2119" s="1" t="str">
        <f>B2119&amp;" "&amp;F2119</f>
        <v xml:space="preserve">Stasulli </v>
      </c>
      <c r="D2119" s="1" t="str">
        <f>Table5[[#This Row],[Column5]]&amp;" "&amp;Table5[[#This Row],[Column7]]&amp;" "</f>
        <v xml:space="preserve">Ms. Dominique </v>
      </c>
    </row>
    <row r="2120" spans="1:5" x14ac:dyDescent="0.2">
      <c r="A2120" s="1" t="s">
        <v>245</v>
      </c>
      <c r="B2120" s="1" t="s">
        <v>4191</v>
      </c>
      <c r="C2120" s="1" t="str">
        <f>B2120&amp;" "&amp;F2120</f>
        <v xml:space="preserve">Duran </v>
      </c>
      <c r="D2120" s="1" t="str">
        <f>Table5[[#This Row],[Column5]]&amp;" "&amp;Table5[[#This Row],[Column7]]&amp;" "</f>
        <v xml:space="preserve">Mr. Carlos </v>
      </c>
      <c r="E2120" t="s">
        <v>5297</v>
      </c>
    </row>
    <row r="2121" spans="1:5" x14ac:dyDescent="0.2">
      <c r="A2121" s="1" t="s">
        <v>244</v>
      </c>
      <c r="B2121" s="1" t="s">
        <v>4192</v>
      </c>
      <c r="C2121" s="1" t="str">
        <f>B2121&amp;" "&amp;F2121</f>
        <v xml:space="preserve">Klundt </v>
      </c>
      <c r="D2121" s="1" t="str">
        <f>Table5[[#This Row],[Column5]]&amp;" "&amp;Table5[[#This Row],[Column7]]&amp;" "</f>
        <v xml:space="preserve">Mr. Matthew </v>
      </c>
    </row>
    <row r="2122" spans="1:5" x14ac:dyDescent="0.2">
      <c r="A2122" s="1" t="s">
        <v>243</v>
      </c>
      <c r="B2122" s="1" t="s">
        <v>4193</v>
      </c>
      <c r="C2122" s="1" t="str">
        <f>B2122&amp;" "&amp;F2122</f>
        <v xml:space="preserve">Waters </v>
      </c>
      <c r="D2122" s="1" t="str">
        <f>Table5[[#This Row],[Column5]]&amp;" "&amp;Table5[[#This Row],[Column7]]&amp;" "</f>
        <v xml:space="preserve">Ms. Kara </v>
      </c>
    </row>
    <row r="2123" spans="1:5" x14ac:dyDescent="0.2">
      <c r="A2123" s="1" t="s">
        <v>242</v>
      </c>
      <c r="B2123" s="1" t="s">
        <v>4194</v>
      </c>
      <c r="C2123" s="1" t="str">
        <f>B2123&amp;" "&amp;F2123</f>
        <v xml:space="preserve">Rusk </v>
      </c>
      <c r="D2123" s="1" t="str">
        <f>Table5[[#This Row],[Column5]]&amp;" "&amp;Table5[[#This Row],[Column7]]&amp;" "</f>
        <v xml:space="preserve">Ms. Sarah </v>
      </c>
      <c r="E2123" t="s">
        <v>4486</v>
      </c>
    </row>
    <row r="2124" spans="1:5" x14ac:dyDescent="0.2">
      <c r="A2124" s="1" t="s">
        <v>241</v>
      </c>
      <c r="B2124" s="1" t="s">
        <v>4195</v>
      </c>
      <c r="C2124" s="1" t="str">
        <f>B2124&amp;" "&amp;F2124</f>
        <v xml:space="preserve">Gersbach </v>
      </c>
      <c r="D2124" s="1" t="str">
        <f>Table5[[#This Row],[Column5]]&amp;" "&amp;Table5[[#This Row],[Column7]]&amp;" "</f>
        <v xml:space="preserve">Ms. Shauna </v>
      </c>
      <c r="E2124" t="s">
        <v>4364</v>
      </c>
    </row>
    <row r="2125" spans="1:5" x14ac:dyDescent="0.2">
      <c r="A2125" s="1" t="s">
        <v>240</v>
      </c>
      <c r="B2125" s="1" t="s">
        <v>4196</v>
      </c>
      <c r="C2125" s="1" t="str">
        <f>B2125&amp;" "&amp;F2125</f>
        <v xml:space="preserve">Taylor-Watson </v>
      </c>
      <c r="D2125" s="1" t="str">
        <f>Table5[[#This Row],[Column5]]&amp;" "&amp;Table5[[#This Row],[Column7]]&amp;" "</f>
        <v xml:space="preserve">Ms. Lindsay </v>
      </c>
      <c r="E2125" t="s">
        <v>4395</v>
      </c>
    </row>
    <row r="2126" spans="1:5" x14ac:dyDescent="0.2">
      <c r="A2126" s="1" t="s">
        <v>239</v>
      </c>
      <c r="B2126" s="1" t="s">
        <v>3076</v>
      </c>
      <c r="C2126" s="1" t="str">
        <f>B2126&amp;" "&amp;F2126</f>
        <v xml:space="preserve">Crawford </v>
      </c>
      <c r="D2126" s="1" t="str">
        <f>Table5[[#This Row],[Column5]]&amp;" "&amp;Table5[[#This Row],[Column7]]&amp;" "</f>
        <v xml:space="preserve">Ms. Danya </v>
      </c>
      <c r="E2126" t="s">
        <v>4378</v>
      </c>
    </row>
    <row r="2127" spans="1:5" x14ac:dyDescent="0.2">
      <c r="A2127" s="1" t="s">
        <v>238</v>
      </c>
      <c r="B2127" s="1" t="s">
        <v>4197</v>
      </c>
      <c r="C2127" s="1" t="str">
        <f>B2127&amp;" "&amp;F2127</f>
        <v xml:space="preserve">Levitsky </v>
      </c>
      <c r="D2127" s="1" t="str">
        <f>Table5[[#This Row],[Column5]]&amp;" "&amp;Table5[[#This Row],[Column7]]&amp;" "</f>
        <v xml:space="preserve">Ms. Lorraine </v>
      </c>
    </row>
    <row r="2128" spans="1:5" x14ac:dyDescent="0.2">
      <c r="A2128" s="1" t="s">
        <v>237</v>
      </c>
      <c r="B2128" s="1" t="s">
        <v>4198</v>
      </c>
      <c r="C2128" s="1" t="str">
        <f>B2128&amp;" "&amp;F2128</f>
        <v xml:space="preserve">Carroll </v>
      </c>
      <c r="D2128" s="1" t="str">
        <f>Table5[[#This Row],[Column5]]&amp;" "&amp;Table5[[#This Row],[Column7]]&amp;" "</f>
        <v xml:space="preserve">Ms. Jennifer </v>
      </c>
      <c r="E2128" t="s">
        <v>4401</v>
      </c>
    </row>
    <row r="2129" spans="1:5" x14ac:dyDescent="0.2">
      <c r="A2129" s="1" t="s">
        <v>236</v>
      </c>
      <c r="B2129" s="1" t="s">
        <v>4199</v>
      </c>
      <c r="C2129" s="1" t="str">
        <f>B2129&amp;" "&amp;F2129</f>
        <v xml:space="preserve">Campos </v>
      </c>
      <c r="D2129" s="1" t="str">
        <f>Table5[[#This Row],[Column5]]&amp;" "&amp;Table5[[#This Row],[Column7]]&amp;" "</f>
        <v xml:space="preserve">Mr. Jesus </v>
      </c>
      <c r="E2129" t="s">
        <v>4381</v>
      </c>
    </row>
    <row r="2130" spans="1:5" x14ac:dyDescent="0.2">
      <c r="A2130" s="1" t="s">
        <v>235</v>
      </c>
      <c r="B2130" s="1" t="s">
        <v>4200</v>
      </c>
      <c r="C2130" s="1" t="str">
        <f>B2130&amp;" "&amp;F2130</f>
        <v xml:space="preserve">Flajslik </v>
      </c>
      <c r="D2130" s="1" t="str">
        <f>Table5[[#This Row],[Column5]]&amp;" "&amp;Table5[[#This Row],[Column7]]&amp;" "</f>
        <v xml:space="preserve">Ms. Kristen </v>
      </c>
    </row>
    <row r="2131" spans="1:5" x14ac:dyDescent="0.2">
      <c r="A2131" s="1" t="s">
        <v>234</v>
      </c>
      <c r="B2131" s="1" t="s">
        <v>4201</v>
      </c>
      <c r="C2131" s="1" t="str">
        <f>B2131&amp;" "&amp;F2131</f>
        <v xml:space="preserve">Chua </v>
      </c>
      <c r="D2131" s="1" t="str">
        <f>Table5[[#This Row],[Column5]]&amp;" "&amp;Table5[[#This Row],[Column7]]&amp;" "</f>
        <v xml:space="preserve">Ms. Catherine </v>
      </c>
      <c r="E2131" t="s">
        <v>4427</v>
      </c>
    </row>
    <row r="2132" spans="1:5" x14ac:dyDescent="0.2">
      <c r="A2132" s="1" t="s">
        <v>233</v>
      </c>
      <c r="B2132" s="1" t="s">
        <v>3135</v>
      </c>
      <c r="C2132" s="1" t="str">
        <f>B2132&amp;" "&amp;F2132</f>
        <v xml:space="preserve">Wiltse </v>
      </c>
      <c r="D2132" s="1" t="str">
        <f>Table5[[#This Row],[Column5]]&amp;" "&amp;Table5[[#This Row],[Column7]]&amp;" "</f>
        <v xml:space="preserve">Ms. Paula </v>
      </c>
    </row>
    <row r="2133" spans="1:5" x14ac:dyDescent="0.2">
      <c r="A2133" s="1" t="s">
        <v>232</v>
      </c>
      <c r="B2133" s="1" t="s">
        <v>2428</v>
      </c>
      <c r="C2133" s="1" t="str">
        <f>B2133&amp;" "&amp;F2133</f>
        <v xml:space="preserve">Fisher </v>
      </c>
      <c r="D2133" s="1" t="str">
        <f>Table5[[#This Row],[Column5]]&amp;" "&amp;Table5[[#This Row],[Column7]]&amp;" "</f>
        <v xml:space="preserve">Ms. Evan </v>
      </c>
    </row>
    <row r="2134" spans="1:5" x14ac:dyDescent="0.2">
      <c r="A2134" s="1" t="s">
        <v>231</v>
      </c>
      <c r="B2134" s="1" t="s">
        <v>4202</v>
      </c>
      <c r="C2134" s="1" t="str">
        <f>B2134&amp;" "&amp;F2134</f>
        <v xml:space="preserve">Wilzbacher </v>
      </c>
      <c r="D2134" s="1" t="str">
        <f>Table5[[#This Row],[Column5]]&amp;" "&amp;Table5[[#This Row],[Column7]]&amp;" "</f>
        <v xml:space="preserve">Mr. Nathan </v>
      </c>
      <c r="E2134" t="s">
        <v>4466</v>
      </c>
    </row>
    <row r="2135" spans="1:5" x14ac:dyDescent="0.2">
      <c r="A2135" s="1" t="s">
        <v>230</v>
      </c>
      <c r="B2135" s="1" t="s">
        <v>4203</v>
      </c>
      <c r="C2135" s="1" t="str">
        <f>B2135&amp;" "&amp;F2135</f>
        <v xml:space="preserve">Thayer </v>
      </c>
      <c r="D2135" s="1" t="str">
        <f>Table5[[#This Row],[Column5]]&amp;" "&amp;Table5[[#This Row],[Column7]]&amp;" "</f>
        <v xml:space="preserve">Ms. Ashley </v>
      </c>
      <c r="E2135" t="s">
        <v>4403</v>
      </c>
    </row>
    <row r="2136" spans="1:5" x14ac:dyDescent="0.2">
      <c r="A2136" s="1" t="s">
        <v>229</v>
      </c>
      <c r="B2136" s="1" t="s">
        <v>4204</v>
      </c>
      <c r="C2136" s="1" t="str">
        <f>B2136&amp;" "&amp;F2136</f>
        <v xml:space="preserve">Brosseau </v>
      </c>
      <c r="D2136" s="1" t="str">
        <f>Table5[[#This Row],[Column5]]&amp;" "&amp;Table5[[#This Row],[Column7]]&amp;" "</f>
        <v xml:space="preserve">Mr. Jason </v>
      </c>
    </row>
    <row r="2137" spans="1:5" x14ac:dyDescent="0.2">
      <c r="A2137" s="1" t="s">
        <v>228</v>
      </c>
      <c r="B2137" s="1" t="s">
        <v>4205</v>
      </c>
      <c r="C2137" s="1" t="str">
        <f>B2137&amp;" "&amp;F2137</f>
        <v xml:space="preserve">Phares </v>
      </c>
      <c r="D2137" s="1" t="str">
        <f>Table5[[#This Row],[Column5]]&amp;" "&amp;Table5[[#This Row],[Column7]]&amp;" "</f>
        <v xml:space="preserve">Mr. Marshall </v>
      </c>
    </row>
    <row r="2138" spans="1:5" x14ac:dyDescent="0.2">
      <c r="A2138" s="1" t="s">
        <v>227</v>
      </c>
      <c r="B2138" s="1" t="s">
        <v>4111</v>
      </c>
      <c r="C2138" s="1" t="str">
        <f>B2138&amp;" "&amp;F2138</f>
        <v xml:space="preserve">Curley </v>
      </c>
      <c r="D2138" s="1" t="str">
        <f>Table5[[#This Row],[Column5]]&amp;" "&amp;Table5[[#This Row],[Column7]]&amp;" "</f>
        <v xml:space="preserve">Mr. Lavar </v>
      </c>
    </row>
    <row r="2139" spans="1:5" x14ac:dyDescent="0.2">
      <c r="A2139" s="1" t="s">
        <v>226</v>
      </c>
      <c r="B2139" s="1" t="s">
        <v>3785</v>
      </c>
      <c r="C2139" s="1" t="str">
        <f>B2139&amp;" "&amp;F2139</f>
        <v xml:space="preserve">Johnston </v>
      </c>
      <c r="D2139" s="1" t="str">
        <f>Table5[[#This Row],[Column5]]&amp;" "&amp;Table5[[#This Row],[Column7]]&amp;" "</f>
        <v xml:space="preserve">Mr. Charlie </v>
      </c>
      <c r="E2139" t="s">
        <v>4425</v>
      </c>
    </row>
    <row r="2140" spans="1:5" x14ac:dyDescent="0.2">
      <c r="A2140" s="1" t="s">
        <v>225</v>
      </c>
      <c r="B2140" s="1" t="s">
        <v>4206</v>
      </c>
      <c r="C2140" s="1" t="str">
        <f>B2140&amp;" "&amp;F2140</f>
        <v xml:space="preserve">Padula </v>
      </c>
      <c r="D2140" s="1" t="str">
        <f>Table5[[#This Row],[Column5]]&amp;" "&amp;Table5[[#This Row],[Column7]]&amp;" "</f>
        <v xml:space="preserve">Mrs. Lauren </v>
      </c>
    </row>
    <row r="2141" spans="1:5" x14ac:dyDescent="0.2">
      <c r="A2141" s="1" t="s">
        <v>224</v>
      </c>
      <c r="B2141" s="1" t="s">
        <v>4207</v>
      </c>
      <c r="C2141" s="1" t="str">
        <f>B2141&amp;" "&amp;F2141</f>
        <v xml:space="preserve">Gamirov </v>
      </c>
      <c r="D2141" s="1" t="str">
        <f>Table5[[#This Row],[Column5]]&amp;" "&amp;Table5[[#This Row],[Column7]]&amp;" "</f>
        <v xml:space="preserve">Mr. Arthur </v>
      </c>
    </row>
    <row r="2142" spans="1:5" x14ac:dyDescent="0.2">
      <c r="A2142" s="1" t="s">
        <v>223</v>
      </c>
      <c r="B2142" s="1" t="s">
        <v>4208</v>
      </c>
      <c r="C2142" s="1" t="str">
        <f>B2142&amp;" "&amp;F2142</f>
        <v xml:space="preserve">Briot </v>
      </c>
      <c r="D2142" s="1" t="str">
        <f>Table5[[#This Row],[Column5]]&amp;" "&amp;Table5[[#This Row],[Column7]]&amp;" "</f>
        <v xml:space="preserve">Mr. Thomas </v>
      </c>
    </row>
    <row r="2143" spans="1:5" x14ac:dyDescent="0.2">
      <c r="A2143" s="1" t="s">
        <v>222</v>
      </c>
      <c r="B2143" s="1" t="s">
        <v>5350</v>
      </c>
      <c r="C2143" s="1" t="str">
        <f>B2143&amp;" "&amp;F2143</f>
        <v xml:space="preserve">De Hueck  </v>
      </c>
      <c r="D2143" s="1" t="str">
        <f>Table5[[#This Row],[Column5]]&amp;" "&amp;Table5[[#This Row],[Column7]]&amp;" "</f>
        <v xml:space="preserve">Ms. Jennifer </v>
      </c>
    </row>
    <row r="2144" spans="1:5" x14ac:dyDescent="0.2">
      <c r="A2144" s="1" t="s">
        <v>221</v>
      </c>
      <c r="B2144" s="1" t="s">
        <v>4209</v>
      </c>
      <c r="C2144" s="1" t="str">
        <f>B2144&amp;" "&amp;F2144</f>
        <v xml:space="preserve">Putt </v>
      </c>
      <c r="D2144" s="1" t="str">
        <f>Table5[[#This Row],[Column5]]&amp;" "&amp;Table5[[#This Row],[Column7]]&amp;" "</f>
        <v xml:space="preserve">Ms. Tammy </v>
      </c>
    </row>
    <row r="2145" spans="1:5" x14ac:dyDescent="0.2">
      <c r="A2145" s="1" t="s">
        <v>220</v>
      </c>
      <c r="B2145" s="1" t="s">
        <v>4210</v>
      </c>
      <c r="C2145" s="1" t="str">
        <f>B2145&amp;" "&amp;F2145</f>
        <v xml:space="preserve">Deiman </v>
      </c>
      <c r="D2145" s="1" t="str">
        <f>Table5[[#This Row],[Column5]]&amp;" "&amp;Table5[[#This Row],[Column7]]&amp;" "</f>
        <v xml:space="preserve">Ms. Lena </v>
      </c>
    </row>
    <row r="2146" spans="1:5" x14ac:dyDescent="0.2">
      <c r="A2146" s="1" t="s">
        <v>219</v>
      </c>
      <c r="B2146" s="1" t="s">
        <v>4211</v>
      </c>
      <c r="C2146" s="1" t="str">
        <f>B2146&amp;" "&amp;F2146</f>
        <v xml:space="preserve">Bonanni </v>
      </c>
      <c r="D2146" s="1" t="str">
        <f>Table5[[#This Row],[Column5]]&amp;" "&amp;Table5[[#This Row],[Column7]]&amp;" "</f>
        <v xml:space="preserve">Ms. Valentina </v>
      </c>
    </row>
    <row r="2147" spans="1:5" x14ac:dyDescent="0.2">
      <c r="A2147" s="1" t="s">
        <v>218</v>
      </c>
      <c r="B2147" s="1" t="s">
        <v>4212</v>
      </c>
      <c r="C2147" s="1" t="str">
        <f>B2147&amp;" "&amp;F2147</f>
        <v xml:space="preserve">Stein </v>
      </c>
      <c r="D2147" s="1" t="str">
        <f>Table5[[#This Row],[Column5]]&amp;" "&amp;Table5[[#This Row],[Column7]]&amp;" "</f>
        <v xml:space="preserve">Mr. Russell </v>
      </c>
      <c r="E2147" t="s">
        <v>4366</v>
      </c>
    </row>
    <row r="2148" spans="1:5" x14ac:dyDescent="0.2">
      <c r="A2148" s="1" t="s">
        <v>217</v>
      </c>
      <c r="B2148" s="1" t="s">
        <v>4213</v>
      </c>
      <c r="C2148" s="1" t="str">
        <f>B2148&amp;" "&amp;F2148</f>
        <v xml:space="preserve">Laumann </v>
      </c>
      <c r="D2148" s="1" t="str">
        <f>Table5[[#This Row],[Column5]]&amp;" "&amp;Table5[[#This Row],[Column7]]&amp;" "</f>
        <v xml:space="preserve">Mr. Scott </v>
      </c>
      <c r="E2148" t="s">
        <v>4364</v>
      </c>
    </row>
    <row r="2149" spans="1:5" x14ac:dyDescent="0.2">
      <c r="A2149" s="1" t="s">
        <v>216</v>
      </c>
      <c r="B2149" s="1" t="s">
        <v>4214</v>
      </c>
      <c r="C2149" s="1" t="str">
        <f>B2149&amp;" "&amp;F2149</f>
        <v xml:space="preserve">Galaviz </v>
      </c>
      <c r="D2149" s="1" t="str">
        <f>Table5[[#This Row],[Column5]]&amp;" "&amp;Table5[[#This Row],[Column7]]&amp;" "</f>
        <v xml:space="preserve">Mr. Jose </v>
      </c>
      <c r="E2149" t="s">
        <v>4872</v>
      </c>
    </row>
    <row r="2150" spans="1:5" x14ac:dyDescent="0.2">
      <c r="A2150" s="1" t="s">
        <v>215</v>
      </c>
      <c r="B2150" s="1" t="s">
        <v>4215</v>
      </c>
      <c r="C2150" s="1" t="str">
        <f>B2150&amp;" "&amp;F2150</f>
        <v xml:space="preserve">Piper </v>
      </c>
      <c r="D2150" s="1" t="str">
        <f>Table5[[#This Row],[Column5]]&amp;" "&amp;Table5[[#This Row],[Column7]]&amp;" "</f>
        <v xml:space="preserve">Mr. Paul </v>
      </c>
      <c r="E2150" t="s">
        <v>4466</v>
      </c>
    </row>
    <row r="2151" spans="1:5" x14ac:dyDescent="0.2">
      <c r="A2151" s="1" t="s">
        <v>214</v>
      </c>
      <c r="B2151" s="1" t="s">
        <v>4216</v>
      </c>
      <c r="C2151" s="1" t="str">
        <f>B2151&amp;" "&amp;F2151</f>
        <v xml:space="preserve">Cantini </v>
      </c>
      <c r="D2151" s="1" t="str">
        <f>Table5[[#This Row],[Column5]]&amp;" "&amp;Table5[[#This Row],[Column7]]&amp;" "</f>
        <v xml:space="preserve">Mr. Adam </v>
      </c>
    </row>
    <row r="2152" spans="1:5" x14ac:dyDescent="0.2">
      <c r="A2152" s="1" t="s">
        <v>213</v>
      </c>
      <c r="B2152" s="1" t="s">
        <v>3653</v>
      </c>
      <c r="C2152" s="1" t="str">
        <f>B2152&amp;" "&amp;F2152</f>
        <v xml:space="preserve">Hartman </v>
      </c>
      <c r="D2152" s="1" t="str">
        <f>Table5[[#This Row],[Column5]]&amp;" "&amp;Table5[[#This Row],[Column7]]&amp;" "</f>
        <v xml:space="preserve">Mr. Edward </v>
      </c>
      <c r="E2152" t="s">
        <v>4395</v>
      </c>
    </row>
    <row r="2153" spans="1:5" x14ac:dyDescent="0.2">
      <c r="A2153" s="1" t="s">
        <v>212</v>
      </c>
      <c r="B2153" s="1" t="s">
        <v>4217</v>
      </c>
      <c r="C2153" s="1" t="str">
        <f>B2153&amp;" "&amp;F2153</f>
        <v xml:space="preserve">Werhane </v>
      </c>
      <c r="D2153" s="1" t="str">
        <f>Table5[[#This Row],[Column5]]&amp;" "&amp;Table5[[#This Row],[Column7]]&amp;" "</f>
        <v xml:space="preserve">Mr. Patrick </v>
      </c>
      <c r="E2153" t="s">
        <v>4378</v>
      </c>
    </row>
    <row r="2154" spans="1:5" x14ac:dyDescent="0.2">
      <c r="A2154" s="1" t="s">
        <v>211</v>
      </c>
      <c r="B2154" s="1" t="s">
        <v>4218</v>
      </c>
      <c r="C2154" s="1" t="str">
        <f>B2154&amp;" "&amp;F2154</f>
        <v xml:space="preserve">Davies </v>
      </c>
      <c r="D2154" s="1" t="str">
        <f>Table5[[#This Row],[Column5]]&amp;" "&amp;Table5[[#This Row],[Column7]]&amp;" "</f>
        <v xml:space="preserve">Mr. Geraint </v>
      </c>
      <c r="E2154" t="s">
        <v>4545</v>
      </c>
    </row>
    <row r="2155" spans="1:5" x14ac:dyDescent="0.2">
      <c r="A2155" s="1" t="s">
        <v>210</v>
      </c>
      <c r="B2155" s="1" t="s">
        <v>4219</v>
      </c>
      <c r="C2155" s="1" t="str">
        <f>B2155&amp;" "&amp;F2155</f>
        <v xml:space="preserve">Hummel </v>
      </c>
      <c r="D2155" s="1" t="str">
        <f>Table5[[#This Row],[Column5]]&amp;" "&amp;Table5[[#This Row],[Column7]]&amp;" "</f>
        <v xml:space="preserve">Mr. Dj </v>
      </c>
    </row>
    <row r="2156" spans="1:5" x14ac:dyDescent="0.2">
      <c r="A2156" s="1" t="s">
        <v>209</v>
      </c>
      <c r="B2156" s="1" t="s">
        <v>4220</v>
      </c>
      <c r="C2156" s="1" t="str">
        <f>B2156&amp;" "&amp;F2156</f>
        <v xml:space="preserve">Lutz </v>
      </c>
      <c r="D2156" s="1" t="str">
        <f>Table5[[#This Row],[Column5]]&amp;" "&amp;Table5[[#This Row],[Column7]]&amp;" "</f>
        <v xml:space="preserve">Mr. Zachary </v>
      </c>
      <c r="E2156" t="s">
        <v>4437</v>
      </c>
    </row>
    <row r="2157" spans="1:5" x14ac:dyDescent="0.2">
      <c r="A2157" s="1" t="s">
        <v>208</v>
      </c>
      <c r="B2157" s="1" t="s">
        <v>4193</v>
      </c>
      <c r="C2157" s="1" t="str">
        <f>B2157&amp;" "&amp;F2157</f>
        <v xml:space="preserve">Waters </v>
      </c>
      <c r="D2157" s="1" t="str">
        <f>Table5[[#This Row],[Column5]]&amp;" "&amp;Table5[[#This Row],[Column7]]&amp;" "</f>
        <v xml:space="preserve">Mr. Brian </v>
      </c>
      <c r="E2157" t="s">
        <v>4393</v>
      </c>
    </row>
    <row r="2158" spans="1:5" x14ac:dyDescent="0.2">
      <c r="A2158" s="1" t="s">
        <v>207</v>
      </c>
      <c r="B2158" s="1" t="s">
        <v>4221</v>
      </c>
      <c r="C2158" s="1" t="str">
        <f>B2158&amp;" "&amp;F2158</f>
        <v xml:space="preserve">Viglienzoni </v>
      </c>
      <c r="D2158" s="1" t="str">
        <f>Table5[[#This Row],[Column5]]&amp;" "&amp;Table5[[#This Row],[Column7]]&amp;" "</f>
        <v xml:space="preserve">Mr. Joe </v>
      </c>
    </row>
    <row r="2159" spans="1:5" x14ac:dyDescent="0.2">
      <c r="A2159" s="1" t="s">
        <v>206</v>
      </c>
      <c r="B2159" s="1" t="s">
        <v>4222</v>
      </c>
      <c r="C2159" s="1" t="str">
        <f>B2159&amp;" "&amp;F2159</f>
        <v xml:space="preserve">Rathbun </v>
      </c>
      <c r="D2159" s="1" t="str">
        <f>Table5[[#This Row],[Column5]]&amp;" "&amp;Table5[[#This Row],[Column7]]&amp;" "</f>
        <v xml:space="preserve">Mr. Stephen </v>
      </c>
    </row>
    <row r="2160" spans="1:5" x14ac:dyDescent="0.2">
      <c r="A2160" s="1" t="s">
        <v>205</v>
      </c>
      <c r="B2160" s="1" t="s">
        <v>4223</v>
      </c>
      <c r="C2160" s="1" t="str">
        <f>B2160&amp;" "&amp;F2160</f>
        <v xml:space="preserve">crane </v>
      </c>
      <c r="D2160" s="1" t="str">
        <f>Table5[[#This Row],[Column5]]&amp;" "&amp;Table5[[#This Row],[Column7]]&amp;" "</f>
        <v xml:space="preserve">Ms. Ellen </v>
      </c>
      <c r="E2160" t="s">
        <v>4401</v>
      </c>
    </row>
    <row r="2161" spans="1:5" x14ac:dyDescent="0.2">
      <c r="A2161" s="1" t="s">
        <v>204</v>
      </c>
      <c r="B2161" s="1" t="s">
        <v>4224</v>
      </c>
      <c r="C2161" s="1" t="str">
        <f>B2161&amp;" "&amp;F2161</f>
        <v xml:space="preserve">Conant </v>
      </c>
      <c r="D2161" s="1" t="str">
        <f>Table5[[#This Row],[Column5]]&amp;" "&amp;Table5[[#This Row],[Column7]]&amp;" "</f>
        <v xml:space="preserve">Ms. Cindy </v>
      </c>
    </row>
    <row r="2162" spans="1:5" x14ac:dyDescent="0.2">
      <c r="A2162" s="1" t="s">
        <v>203</v>
      </c>
      <c r="B2162" s="1" t="s">
        <v>4225</v>
      </c>
      <c r="C2162" s="1" t="str">
        <f>B2162&amp;" "&amp;F2162</f>
        <v xml:space="preserve">Huyser-Wierenga </v>
      </c>
      <c r="D2162" s="1" t="str">
        <f>Table5[[#This Row],[Column5]]&amp;" "&amp;Table5[[#This Row],[Column7]]&amp;" "</f>
        <v xml:space="preserve">Ms. Abigail </v>
      </c>
      <c r="E2162" t="s">
        <v>4364</v>
      </c>
    </row>
    <row r="2163" spans="1:5" x14ac:dyDescent="0.2">
      <c r="A2163" s="1" t="s">
        <v>202</v>
      </c>
      <c r="B2163" s="1" t="s">
        <v>4226</v>
      </c>
      <c r="C2163" s="1" t="str">
        <f>B2163&amp;" "&amp;F2163</f>
        <v xml:space="preserve">Natalini </v>
      </c>
      <c r="D2163" s="1" t="str">
        <f>Table5[[#This Row],[Column5]]&amp;" "&amp;Table5[[#This Row],[Column7]]&amp;" "</f>
        <v xml:space="preserve">Ms. Amy </v>
      </c>
      <c r="E2163" t="s">
        <v>4401</v>
      </c>
    </row>
    <row r="2164" spans="1:5" x14ac:dyDescent="0.2">
      <c r="A2164" s="1" t="s">
        <v>201</v>
      </c>
      <c r="B2164" s="1" t="s">
        <v>4227</v>
      </c>
      <c r="C2164" s="1" t="str">
        <f>B2164&amp;" "&amp;F2164</f>
        <v xml:space="preserve">Robbins </v>
      </c>
      <c r="D2164" s="1" t="str">
        <f>Table5[[#This Row],[Column5]]&amp;" "&amp;Table5[[#This Row],[Column7]]&amp;" "</f>
        <v xml:space="preserve">Ms. Amy </v>
      </c>
    </row>
    <row r="2165" spans="1:5" x14ac:dyDescent="0.2">
      <c r="A2165" s="1" t="s">
        <v>199</v>
      </c>
      <c r="B2165" s="1" t="s">
        <v>4228</v>
      </c>
      <c r="C2165" s="1" t="str">
        <f>B2165&amp;" "&amp;F2165</f>
        <v xml:space="preserve">Stanislav </v>
      </c>
      <c r="D2165" s="1" t="str">
        <f>Table5[[#This Row],[Column5]]&amp;" "&amp;Table5[[#This Row],[Column7]]&amp;" "</f>
        <v xml:space="preserve">Mrs. Grace </v>
      </c>
      <c r="E2165" t="s">
        <v>4545</v>
      </c>
    </row>
    <row r="2166" spans="1:5" x14ac:dyDescent="0.2">
      <c r="A2166" s="1" t="s">
        <v>198</v>
      </c>
      <c r="B2166" s="1" t="s">
        <v>2467</v>
      </c>
      <c r="C2166" s="1" t="str">
        <f>B2166&amp;" "&amp;F2166</f>
        <v xml:space="preserve">Meyer </v>
      </c>
      <c r="D2166" s="1" t="str">
        <f>Table5[[#This Row],[Column5]]&amp;" "&amp;Table5[[#This Row],[Column7]]&amp;" "</f>
        <v xml:space="preserve">Ms. Caitie </v>
      </c>
      <c r="E2166" t="s">
        <v>4395</v>
      </c>
    </row>
    <row r="2167" spans="1:5" x14ac:dyDescent="0.2">
      <c r="A2167" s="1" t="s">
        <v>197</v>
      </c>
      <c r="B2167" s="1" t="s">
        <v>4229</v>
      </c>
      <c r="C2167" s="1" t="str">
        <f>B2167&amp;" "&amp;F2167</f>
        <v xml:space="preserve">Mears </v>
      </c>
      <c r="D2167" s="1" t="str">
        <f>Table5[[#This Row],[Column5]]&amp;" "&amp;Table5[[#This Row],[Column7]]&amp;" "</f>
        <v xml:space="preserve">Mr. Benjamin </v>
      </c>
    </row>
    <row r="2168" spans="1:5" x14ac:dyDescent="0.2">
      <c r="A2168" s="1" t="s">
        <v>196</v>
      </c>
      <c r="B2168" s="1" t="s">
        <v>4230</v>
      </c>
      <c r="C2168" s="1" t="str">
        <f>B2168&amp;" "&amp;F2168</f>
        <v xml:space="preserve">Neill </v>
      </c>
      <c r="D2168" s="1" t="str">
        <f>Table5[[#This Row],[Column5]]&amp;" "&amp;Table5[[#This Row],[Column7]]&amp;" "</f>
        <v xml:space="preserve">Mr. Ian </v>
      </c>
      <c r="E2168" t="s">
        <v>4509</v>
      </c>
    </row>
    <row r="2169" spans="1:5" x14ac:dyDescent="0.2">
      <c r="A2169" s="1" t="s">
        <v>195</v>
      </c>
      <c r="B2169" s="1" t="s">
        <v>4231</v>
      </c>
      <c r="C2169" s="1" t="str">
        <f>B2169&amp;" "&amp;F2169</f>
        <v xml:space="preserve">Tola </v>
      </c>
      <c r="D2169" s="1" t="str">
        <f>Table5[[#This Row],[Column5]]&amp;" "&amp;Table5[[#This Row],[Column7]]&amp;" "</f>
        <v xml:space="preserve">Mr. Tadese </v>
      </c>
    </row>
    <row r="2170" spans="1:5" x14ac:dyDescent="0.2">
      <c r="A2170" s="1" t="s">
        <v>194</v>
      </c>
      <c r="B2170" s="1" t="s">
        <v>4232</v>
      </c>
      <c r="C2170" s="1" t="str">
        <f>B2170&amp;" "&amp;F2170</f>
        <v xml:space="preserve">Briskman </v>
      </c>
      <c r="D2170" s="1" t="str">
        <f>Table5[[#This Row],[Column5]]&amp;" "&amp;Table5[[#This Row],[Column7]]&amp;" "</f>
        <v xml:space="preserve">Mr. Jonathan </v>
      </c>
    </row>
    <row r="2171" spans="1:5" x14ac:dyDescent="0.2">
      <c r="A2171" s="1" t="s">
        <v>193</v>
      </c>
      <c r="B2171" s="1" t="s">
        <v>4233</v>
      </c>
      <c r="C2171" s="1" t="str">
        <f>B2171&amp;" "&amp;F2171</f>
        <v xml:space="preserve">Ritzenhein </v>
      </c>
      <c r="D2171" s="1" t="str">
        <f>Table5[[#This Row],[Column5]]&amp;" "&amp;Table5[[#This Row],[Column7]]&amp;" "</f>
        <v xml:space="preserve">Mr. Dathan </v>
      </c>
    </row>
    <row r="2172" spans="1:5" x14ac:dyDescent="0.2">
      <c r="A2172" s="1" t="s">
        <v>192</v>
      </c>
      <c r="B2172" s="1" t="s">
        <v>4234</v>
      </c>
      <c r="C2172" s="1" t="str">
        <f>B2172&amp;" "&amp;F2172</f>
        <v xml:space="preserve">Malkowski </v>
      </c>
      <c r="D2172" s="1" t="str">
        <f>Table5[[#This Row],[Column5]]&amp;" "&amp;Table5[[#This Row],[Column7]]&amp;" "</f>
        <v xml:space="preserve">Mr. Eric </v>
      </c>
    </row>
    <row r="2173" spans="1:5" x14ac:dyDescent="0.2">
      <c r="A2173" s="1" t="s">
        <v>191</v>
      </c>
      <c r="B2173" s="1" t="s">
        <v>4235</v>
      </c>
      <c r="C2173" s="1" t="str">
        <f>B2173&amp;" "&amp;F2173</f>
        <v xml:space="preserve">Andreyko </v>
      </c>
      <c r="D2173" s="1" t="str">
        <f>Table5[[#This Row],[Column5]]&amp;" "&amp;Table5[[#This Row],[Column7]]&amp;" "</f>
        <v xml:space="preserve">Ms. Allison </v>
      </c>
      <c r="E2173" t="s">
        <v>4403</v>
      </c>
    </row>
    <row r="2174" spans="1:5" x14ac:dyDescent="0.2">
      <c r="A2174" s="1" t="s">
        <v>190</v>
      </c>
      <c r="B2174" s="1" t="s">
        <v>3852</v>
      </c>
      <c r="C2174" s="1" t="str">
        <f>B2174&amp;" "&amp;F2174</f>
        <v xml:space="preserve">Landry </v>
      </c>
      <c r="D2174" s="1" t="str">
        <f>Table5[[#This Row],[Column5]]&amp;" "&amp;Table5[[#This Row],[Column7]]&amp;" "</f>
        <v xml:space="preserve">Mr. Paul </v>
      </c>
    </row>
    <row r="2175" spans="1:5" x14ac:dyDescent="0.2">
      <c r="A2175" s="1" t="s">
        <v>189</v>
      </c>
      <c r="B2175" s="1" t="s">
        <v>4236</v>
      </c>
      <c r="C2175" s="1" t="str">
        <f>B2175&amp;" "&amp;F2175</f>
        <v xml:space="preserve">Lozier </v>
      </c>
      <c r="D2175" s="1" t="str">
        <f>Table5[[#This Row],[Column5]]&amp;" "&amp;Table5[[#This Row],[Column7]]&amp;" "</f>
        <v xml:space="preserve">Mr. Aaron </v>
      </c>
      <c r="E2175" t="s">
        <v>4500</v>
      </c>
    </row>
    <row r="2176" spans="1:5" x14ac:dyDescent="0.2">
      <c r="A2176" s="1" t="s">
        <v>188</v>
      </c>
      <c r="B2176" s="1" t="s">
        <v>3407</v>
      </c>
      <c r="C2176" s="1" t="str">
        <f>B2176&amp;" "&amp;F2176</f>
        <v xml:space="preserve">O'Brien </v>
      </c>
      <c r="D2176" s="1" t="str">
        <f>Table5[[#This Row],[Column5]]&amp;" "&amp;Table5[[#This Row],[Column7]]&amp;" "</f>
        <v xml:space="preserve">Ms. Caitlin </v>
      </c>
      <c r="E2176" t="s">
        <v>4405</v>
      </c>
    </row>
    <row r="2177" spans="1:5" x14ac:dyDescent="0.2">
      <c r="A2177" s="1" t="s">
        <v>187</v>
      </c>
      <c r="B2177" s="1" t="s">
        <v>4237</v>
      </c>
      <c r="C2177" s="1" t="str">
        <f>B2177&amp;" "&amp;F2177</f>
        <v xml:space="preserve">Rodas </v>
      </c>
      <c r="D2177" s="1" t="str">
        <f>Table5[[#This Row],[Column5]]&amp;" "&amp;Table5[[#This Row],[Column7]]&amp;" "</f>
        <v xml:space="preserve">Mr. Harald </v>
      </c>
      <c r="E2177" t="s">
        <v>4542</v>
      </c>
    </row>
    <row r="2178" spans="1:5" x14ac:dyDescent="0.2">
      <c r="A2178" s="1" t="s">
        <v>186</v>
      </c>
      <c r="B2178" s="1" t="s">
        <v>2607</v>
      </c>
      <c r="C2178" s="1" t="str">
        <f>B2178&amp;" "&amp;F2178</f>
        <v xml:space="preserve">O'Connor </v>
      </c>
      <c r="D2178" s="1" t="str">
        <f>Table5[[#This Row],[Column5]]&amp;" "&amp;Table5[[#This Row],[Column7]]&amp;" "</f>
        <v xml:space="preserve">Ms. Siobhan </v>
      </c>
      <c r="E2178" t="s">
        <v>4378</v>
      </c>
    </row>
    <row r="2179" spans="1:5" x14ac:dyDescent="0.2">
      <c r="A2179" s="1" t="s">
        <v>185</v>
      </c>
      <c r="B2179" s="1" t="s">
        <v>2599</v>
      </c>
      <c r="C2179" s="1" t="str">
        <f>B2179&amp;" "&amp;F2179</f>
        <v xml:space="preserve">White </v>
      </c>
      <c r="D2179" s="1" t="str">
        <f>Table5[[#This Row],[Column5]]&amp;" "&amp;Table5[[#This Row],[Column7]]&amp;" "</f>
        <v xml:space="preserve">Ms. Andrea </v>
      </c>
      <c r="E2179" t="s">
        <v>4395</v>
      </c>
    </row>
    <row r="2180" spans="1:5" x14ac:dyDescent="0.2">
      <c r="A2180" s="1" t="s">
        <v>184</v>
      </c>
      <c r="B2180" s="1" t="s">
        <v>3010</v>
      </c>
      <c r="C2180" s="1" t="str">
        <f>B2180&amp;" "&amp;F2180</f>
        <v xml:space="preserve">Davenport </v>
      </c>
      <c r="D2180" s="1" t="str">
        <f>Table5[[#This Row],[Column5]]&amp;" "&amp;Table5[[#This Row],[Column7]]&amp;" "</f>
        <v xml:space="preserve">Ms. Marie </v>
      </c>
    </row>
    <row r="2181" spans="1:5" x14ac:dyDescent="0.2">
      <c r="A2181" s="1" t="s">
        <v>183</v>
      </c>
      <c r="B2181" s="1" t="s">
        <v>4238</v>
      </c>
      <c r="C2181" s="1" t="str">
        <f>B2181&amp;" "&amp;F2181</f>
        <v xml:space="preserve">Karmen </v>
      </c>
      <c r="D2181" s="1" t="str">
        <f>Table5[[#This Row],[Column5]]&amp;" "&amp;Table5[[#This Row],[Column7]]&amp;" "</f>
        <v xml:space="preserve">Ms. Rachel </v>
      </c>
      <c r="E2181" t="s">
        <v>4378</v>
      </c>
    </row>
    <row r="2182" spans="1:5" x14ac:dyDescent="0.2">
      <c r="A2182" s="1" t="s">
        <v>182</v>
      </c>
      <c r="B2182" s="1" t="s">
        <v>3441</v>
      </c>
      <c r="C2182" s="1" t="str">
        <f>B2182&amp;" "&amp;F2182</f>
        <v xml:space="preserve">Miller </v>
      </c>
      <c r="D2182" s="1" t="str">
        <f>Table5[[#This Row],[Column5]]&amp;" "&amp;Table5[[#This Row],[Column7]]&amp;" "</f>
        <v xml:space="preserve">Ms. Emma </v>
      </c>
    </row>
    <row r="2183" spans="1:5" x14ac:dyDescent="0.2">
      <c r="A2183" s="1" t="s">
        <v>181</v>
      </c>
      <c r="B2183" s="1" t="s">
        <v>4239</v>
      </c>
      <c r="C2183" s="1" t="str">
        <f>B2183&amp;" "&amp;F2183</f>
        <v xml:space="preserve">Lippmann </v>
      </c>
      <c r="D2183" s="1" t="str">
        <f>Table5[[#This Row],[Column5]]&amp;" "&amp;Table5[[#This Row],[Column7]]&amp;" "</f>
        <v xml:space="preserve">Ms. Kiersten </v>
      </c>
    </row>
    <row r="2184" spans="1:5" x14ac:dyDescent="0.2">
      <c r="A2184" s="1" t="s">
        <v>180</v>
      </c>
      <c r="B2184" s="1" t="s">
        <v>4240</v>
      </c>
      <c r="C2184" s="1" t="str">
        <f>B2184&amp;" "&amp;F2184</f>
        <v xml:space="preserve">Klehm </v>
      </c>
      <c r="D2184" s="1" t="str">
        <f>Table5[[#This Row],[Column5]]&amp;" "&amp;Table5[[#This Row],[Column7]]&amp;" "</f>
        <v xml:space="preserve">Ms. Rachael </v>
      </c>
    </row>
    <row r="2185" spans="1:5" x14ac:dyDescent="0.2">
      <c r="A2185" s="1" t="s">
        <v>179</v>
      </c>
      <c r="B2185" s="1" t="s">
        <v>2755</v>
      </c>
      <c r="C2185" s="1" t="str">
        <f>B2185&amp;" "&amp;F2185</f>
        <v xml:space="preserve">Murphy </v>
      </c>
      <c r="D2185" s="1" t="str">
        <f>Table5[[#This Row],[Column5]]&amp;" "&amp;Table5[[#This Row],[Column7]]&amp;" "</f>
        <v xml:space="preserve">Mr. Timothy </v>
      </c>
      <c r="E2185" t="s">
        <v>4464</v>
      </c>
    </row>
    <row r="2186" spans="1:5" x14ac:dyDescent="0.2">
      <c r="A2186" s="1" t="s">
        <v>178</v>
      </c>
      <c r="B2186" s="1" t="s">
        <v>4241</v>
      </c>
      <c r="C2186" s="1" t="str">
        <f>B2186&amp;" "&amp;F2186</f>
        <v xml:space="preserve">Desisa </v>
      </c>
      <c r="D2186" s="1" t="str">
        <f>Table5[[#This Row],[Column5]]&amp;" "&amp;Table5[[#This Row],[Column7]]&amp;" "</f>
        <v xml:space="preserve">Mr. Lelisa </v>
      </c>
    </row>
    <row r="2187" spans="1:5" x14ac:dyDescent="0.2">
      <c r="A2187" s="1" t="s">
        <v>177</v>
      </c>
      <c r="B2187" s="1" t="s">
        <v>4242</v>
      </c>
      <c r="C2187" s="1" t="str">
        <f>B2187&amp;" "&amp;F2187</f>
        <v xml:space="preserve">Brooks </v>
      </c>
      <c r="D2187" s="1" t="str">
        <f>Table5[[#This Row],[Column5]]&amp;" "&amp;Table5[[#This Row],[Column7]]&amp;" "</f>
        <v xml:space="preserve">Mr. Nate </v>
      </c>
    </row>
    <row r="2188" spans="1:5" x14ac:dyDescent="0.2">
      <c r="A2188" s="1" t="s">
        <v>176</v>
      </c>
      <c r="B2188" s="1" t="s">
        <v>2903</v>
      </c>
      <c r="C2188" s="1" t="str">
        <f>B2188&amp;" "&amp;F2188</f>
        <v xml:space="preserve">Stone </v>
      </c>
      <c r="D2188" s="1" t="str">
        <f>Table5[[#This Row],[Column5]]&amp;" "&amp;Table5[[#This Row],[Column7]]&amp;" "</f>
        <v xml:space="preserve">Mr. Chris </v>
      </c>
      <c r="E2188" t="s">
        <v>4427</v>
      </c>
    </row>
    <row r="2189" spans="1:5" x14ac:dyDescent="0.2">
      <c r="A2189" s="1" t="s">
        <v>175</v>
      </c>
      <c r="B2189" s="1" t="s">
        <v>4243</v>
      </c>
      <c r="C2189" s="1" t="str">
        <f>B2189&amp;" "&amp;F2189</f>
        <v xml:space="preserve">Weispfennig </v>
      </c>
      <c r="D2189" s="1" t="str">
        <f>Table5[[#This Row],[Column5]]&amp;" "&amp;Table5[[#This Row],[Column7]]&amp;" "</f>
        <v xml:space="preserve">Mr. Scott </v>
      </c>
    </row>
    <row r="2190" spans="1:5" x14ac:dyDescent="0.2">
      <c r="A2190" s="1" t="s">
        <v>174</v>
      </c>
      <c r="B2190" s="1" t="s">
        <v>4244</v>
      </c>
      <c r="C2190" s="1" t="str">
        <f>B2190&amp;" "&amp;F2190</f>
        <v xml:space="preserve">Sorrell </v>
      </c>
      <c r="D2190" s="1" t="str">
        <f>Table5[[#This Row],[Column5]]&amp;" "&amp;Table5[[#This Row],[Column7]]&amp;" "</f>
        <v xml:space="preserve">Mr. Kevin </v>
      </c>
    </row>
    <row r="2191" spans="1:5" x14ac:dyDescent="0.2">
      <c r="A2191" s="1" t="s">
        <v>173</v>
      </c>
      <c r="B2191" s="1" t="s">
        <v>3590</v>
      </c>
      <c r="C2191" s="1" t="str">
        <f>B2191&amp;" "&amp;F2191</f>
        <v xml:space="preserve">Morris </v>
      </c>
      <c r="D2191" s="1" t="str">
        <f>Table5[[#This Row],[Column5]]&amp;" "&amp;Table5[[#This Row],[Column7]]&amp;" "</f>
        <v xml:space="preserve">Mr. Erik </v>
      </c>
      <c r="E2191" t="s">
        <v>4427</v>
      </c>
    </row>
    <row r="2192" spans="1:5" x14ac:dyDescent="0.2">
      <c r="A2192" s="1" t="s">
        <v>172</v>
      </c>
      <c r="B2192" s="1" t="s">
        <v>4245</v>
      </c>
      <c r="C2192" s="1" t="str">
        <f>B2192&amp;" "&amp;F2192</f>
        <v xml:space="preserve">Marek </v>
      </c>
      <c r="D2192" s="1" t="str">
        <f>Table5[[#This Row],[Column5]]&amp;" "&amp;Table5[[#This Row],[Column7]]&amp;" "</f>
        <v xml:space="preserve">Mr. Shawn </v>
      </c>
      <c r="E2192" t="s">
        <v>4385</v>
      </c>
    </row>
    <row r="2193" spans="1:5" x14ac:dyDescent="0.2">
      <c r="A2193" s="1" t="s">
        <v>171</v>
      </c>
      <c r="B2193" s="1" t="s">
        <v>2597</v>
      </c>
      <c r="C2193" s="1" t="str">
        <f>B2193&amp;" "&amp;F2193</f>
        <v xml:space="preserve">Armstrong </v>
      </c>
      <c r="D2193" s="1" t="str">
        <f>Table5[[#This Row],[Column5]]&amp;" "&amp;Table5[[#This Row],[Column7]]&amp;" "</f>
        <v xml:space="preserve">Mr. Vajin </v>
      </c>
      <c r="E2193" t="s">
        <v>4401</v>
      </c>
    </row>
    <row r="2194" spans="1:5" x14ac:dyDescent="0.2">
      <c r="A2194" s="1" t="s">
        <v>169</v>
      </c>
      <c r="B2194" s="1" t="s">
        <v>4246</v>
      </c>
      <c r="C2194" s="1" t="str">
        <f>B2194&amp;" "&amp;F2194</f>
        <v xml:space="preserve">Werner </v>
      </c>
      <c r="D2194" s="1" t="str">
        <f>Table5[[#This Row],[Column5]]&amp;" "&amp;Table5[[#This Row],[Column7]]&amp;" "</f>
        <v xml:space="preserve">Mr. John </v>
      </c>
      <c r="E2194" t="s">
        <v>4491</v>
      </c>
    </row>
    <row r="2195" spans="1:5" x14ac:dyDescent="0.2">
      <c r="A2195" s="1" t="s">
        <v>167</v>
      </c>
      <c r="B2195" s="1" t="s">
        <v>3909</v>
      </c>
      <c r="C2195" s="1" t="str">
        <f>B2195&amp;" "&amp;F2195</f>
        <v xml:space="preserve">Gries </v>
      </c>
      <c r="D2195" s="1" t="str">
        <f>Table5[[#This Row],[Column5]]&amp;" "&amp;Table5[[#This Row],[Column7]]&amp;" "</f>
        <v xml:space="preserve">Mr. Kevin </v>
      </c>
      <c r="E2195" t="s">
        <v>4395</v>
      </c>
    </row>
    <row r="2196" spans="1:5" x14ac:dyDescent="0.2">
      <c r="A2196" s="1" t="s">
        <v>165</v>
      </c>
      <c r="B2196" s="1" t="s">
        <v>2965</v>
      </c>
      <c r="C2196" s="1" t="str">
        <f>B2196&amp;" "&amp;F2196</f>
        <v xml:space="preserve">Mills </v>
      </c>
      <c r="D2196" s="1" t="str">
        <f>Table5[[#This Row],[Column5]]&amp;" "&amp;Table5[[#This Row],[Column7]]&amp;" "</f>
        <v xml:space="preserve">Mr. Kirby </v>
      </c>
      <c r="E2196" t="s">
        <v>4393</v>
      </c>
    </row>
    <row r="2197" spans="1:5" x14ac:dyDescent="0.2">
      <c r="A2197" s="1" t="s">
        <v>163</v>
      </c>
      <c r="B2197" s="1" t="s">
        <v>4247</v>
      </c>
      <c r="C2197" s="1" t="str">
        <f>B2197&amp;" "&amp;F2197</f>
        <v xml:space="preserve">Penny </v>
      </c>
      <c r="D2197" s="1" t="str">
        <f>Table5[[#This Row],[Column5]]&amp;" "&amp;Table5[[#This Row],[Column7]]&amp;" "</f>
        <v xml:space="preserve">Mr. J </v>
      </c>
      <c r="E2197" t="s">
        <v>4437</v>
      </c>
    </row>
    <row r="2198" spans="1:5" x14ac:dyDescent="0.2">
      <c r="A2198" s="1" t="s">
        <v>162</v>
      </c>
      <c r="B2198" s="1" t="s">
        <v>2869</v>
      </c>
      <c r="C2198" s="1" t="str">
        <f>B2198&amp;" "&amp;F2198</f>
        <v xml:space="preserve">Hicks </v>
      </c>
      <c r="D2198" s="1" t="str">
        <f>Table5[[#This Row],[Column5]]&amp;" "&amp;Table5[[#This Row],[Column7]]&amp;" "</f>
        <v xml:space="preserve">Mr. Dustin </v>
      </c>
      <c r="E2198" t="s">
        <v>4573</v>
      </c>
    </row>
    <row r="2199" spans="1:5" x14ac:dyDescent="0.2">
      <c r="A2199" s="1" t="s">
        <v>161</v>
      </c>
      <c r="B2199" s="1" t="s">
        <v>4248</v>
      </c>
      <c r="C2199" s="1" t="str">
        <f>B2199&amp;" "&amp;F2199</f>
        <v xml:space="preserve">Masayesva </v>
      </c>
      <c r="D2199" s="1" t="str">
        <f>Table5[[#This Row],[Column5]]&amp;" "&amp;Table5[[#This Row],[Column7]]&amp;" "</f>
        <v xml:space="preserve">Mr. Anthony </v>
      </c>
      <c r="E2199" t="s">
        <v>4731</v>
      </c>
    </row>
    <row r="2200" spans="1:5" x14ac:dyDescent="0.2">
      <c r="A2200" s="1" t="s">
        <v>160</v>
      </c>
      <c r="B2200" s="1" t="s">
        <v>4249</v>
      </c>
      <c r="C2200" s="1" t="str">
        <f>B2200&amp;" "&amp;F2200</f>
        <v xml:space="preserve">Paavola </v>
      </c>
      <c r="D2200" s="1" t="str">
        <f>Table5[[#This Row],[Column5]]&amp;" "&amp;Table5[[#This Row],[Column7]]&amp;" "</f>
        <v xml:space="preserve">Mr. Ryan </v>
      </c>
    </row>
    <row r="2201" spans="1:5" x14ac:dyDescent="0.2">
      <c r="A2201" s="1" t="s">
        <v>159</v>
      </c>
      <c r="B2201" s="1" t="s">
        <v>4250</v>
      </c>
      <c r="C2201" s="1" t="str">
        <f>B2201&amp;" "&amp;F2201</f>
        <v xml:space="preserve">Gehlsen </v>
      </c>
      <c r="D2201" s="1" t="str">
        <f>Table5[[#This Row],[Column5]]&amp;" "&amp;Table5[[#This Row],[Column7]]&amp;" "</f>
        <v xml:space="preserve">Mr. Eric </v>
      </c>
      <c r="E2201" t="s">
        <v>4458</v>
      </c>
    </row>
    <row r="2202" spans="1:5" x14ac:dyDescent="0.2">
      <c r="A2202" s="1" t="s">
        <v>158</v>
      </c>
      <c r="B2202" s="1" t="s">
        <v>4251</v>
      </c>
      <c r="C2202" s="1" t="str">
        <f>B2202&amp;" "&amp;F2202</f>
        <v xml:space="preserve">Roche </v>
      </c>
      <c r="D2202" s="1" t="str">
        <f>Table5[[#This Row],[Column5]]&amp;" "&amp;Table5[[#This Row],[Column7]]&amp;" "</f>
        <v xml:space="preserve">Mr. Connor </v>
      </c>
    </row>
    <row r="2203" spans="1:5" x14ac:dyDescent="0.2">
      <c r="A2203" s="1" t="s">
        <v>157</v>
      </c>
      <c r="B2203" s="1" t="s">
        <v>4252</v>
      </c>
      <c r="C2203" s="1" t="str">
        <f>B2203&amp;" "&amp;F2203</f>
        <v xml:space="preserve">Hearn </v>
      </c>
      <c r="D2203" s="1" t="str">
        <f>Table5[[#This Row],[Column5]]&amp;" "&amp;Table5[[#This Row],[Column7]]&amp;" "</f>
        <v xml:space="preserve">Mr. Patrick </v>
      </c>
      <c r="E2203" t="s">
        <v>4405</v>
      </c>
    </row>
    <row r="2204" spans="1:5" x14ac:dyDescent="0.2">
      <c r="A2204" s="1" t="s">
        <v>156</v>
      </c>
      <c r="B2204" s="1" t="s">
        <v>4253</v>
      </c>
      <c r="C2204" s="1" t="str">
        <f>B2204&amp;" "&amp;F2204</f>
        <v xml:space="preserve">Dimson </v>
      </c>
      <c r="D2204" s="1" t="str">
        <f>Table5[[#This Row],[Column5]]&amp;" "&amp;Table5[[#This Row],[Column7]]&amp;" "</f>
        <v xml:space="preserve">Mr. Tyler </v>
      </c>
    </row>
    <row r="2205" spans="1:5" x14ac:dyDescent="0.2">
      <c r="A2205" s="1" t="s">
        <v>155</v>
      </c>
      <c r="B2205" s="1" t="s">
        <v>4254</v>
      </c>
      <c r="C2205" s="1" t="str">
        <f>B2205&amp;" "&amp;F2205</f>
        <v xml:space="preserve">Slason </v>
      </c>
      <c r="D2205" s="1" t="str">
        <f>Table5[[#This Row],[Column5]]&amp;" "&amp;Table5[[#This Row],[Column7]]&amp;" "</f>
        <v xml:space="preserve">Ms. Deborah </v>
      </c>
      <c r="E2205" t="s">
        <v>4401</v>
      </c>
    </row>
    <row r="2206" spans="1:5" x14ac:dyDescent="0.2">
      <c r="A2206" s="1" t="s">
        <v>154</v>
      </c>
      <c r="B2206" s="1" t="s">
        <v>4255</v>
      </c>
      <c r="C2206" s="1" t="str">
        <f>B2206&amp;" "&amp;F2206</f>
        <v xml:space="preserve">Gibson </v>
      </c>
      <c r="D2206" s="1" t="str">
        <f>Table5[[#This Row],[Column5]]&amp;" "&amp;Table5[[#This Row],[Column7]]&amp;" "</f>
        <v xml:space="preserve">Ms. Andrea </v>
      </c>
      <c r="E2206" t="s">
        <v>4449</v>
      </c>
    </row>
    <row r="2207" spans="1:5" x14ac:dyDescent="0.2">
      <c r="A2207" s="1" t="s">
        <v>153</v>
      </c>
      <c r="B2207" s="1" t="s">
        <v>4256</v>
      </c>
      <c r="C2207" s="1" t="str">
        <f>B2207&amp;" "&amp;F2207</f>
        <v xml:space="preserve">Erdos </v>
      </c>
      <c r="D2207" s="1" t="str">
        <f>Table5[[#This Row],[Column5]]&amp;" "&amp;Table5[[#This Row],[Column7]]&amp;" "</f>
        <v xml:space="preserve">Ms. Elleree </v>
      </c>
    </row>
    <row r="2208" spans="1:5" x14ac:dyDescent="0.2">
      <c r="A2208" s="1" t="s">
        <v>152</v>
      </c>
      <c r="B2208" s="1" t="s">
        <v>4257</v>
      </c>
      <c r="C2208" s="1" t="str">
        <f>B2208&amp;" "&amp;F2208</f>
        <v xml:space="preserve">Cushman </v>
      </c>
      <c r="D2208" s="1" t="str">
        <f>Table5[[#This Row],[Column5]]&amp;" "&amp;Table5[[#This Row],[Column7]]&amp;" "</f>
        <v xml:space="preserve">Mr. Brandon </v>
      </c>
      <c r="E2208" t="s">
        <v>4466</v>
      </c>
    </row>
    <row r="2209" spans="1:5" x14ac:dyDescent="0.2">
      <c r="A2209" s="1" t="s">
        <v>151</v>
      </c>
      <c r="B2209" s="1" t="s">
        <v>4258</v>
      </c>
      <c r="C2209" s="1" t="str">
        <f>B2209&amp;" "&amp;F2209</f>
        <v xml:space="preserve">Hammel </v>
      </c>
      <c r="D2209" s="1" t="str">
        <f>Table5[[#This Row],[Column5]]&amp;" "&amp;Table5[[#This Row],[Column7]]&amp;" "</f>
        <v xml:space="preserve">Mr. Steve </v>
      </c>
    </row>
    <row r="2210" spans="1:5" x14ac:dyDescent="0.2">
      <c r="A2210" s="1" t="s">
        <v>150</v>
      </c>
      <c r="B2210" s="1" t="s">
        <v>4259</v>
      </c>
      <c r="C2210" s="1" t="str">
        <f>B2210&amp;" "&amp;F2210</f>
        <v xml:space="preserve">Ytterstad </v>
      </c>
      <c r="D2210" s="1" t="str">
        <f>Table5[[#This Row],[Column5]]&amp;" "&amp;Table5[[#This Row],[Column7]]&amp;" "</f>
        <v xml:space="preserve">Ms. Nina </v>
      </c>
      <c r="E2210" t="s">
        <v>5318</v>
      </c>
    </row>
    <row r="2211" spans="1:5" x14ac:dyDescent="0.2">
      <c r="A2211" s="1" t="s">
        <v>149</v>
      </c>
      <c r="B2211" s="1" t="s">
        <v>4260</v>
      </c>
      <c r="C2211" s="1" t="str">
        <f>B2211&amp;" "&amp;F2211</f>
        <v xml:space="preserve">Prince </v>
      </c>
      <c r="D2211" s="1" t="str">
        <f>Table5[[#This Row],[Column5]]&amp;" "&amp;Table5[[#This Row],[Column7]]&amp;" "</f>
        <v xml:space="preserve">Ms. Dani </v>
      </c>
    </row>
    <row r="2212" spans="1:5" x14ac:dyDescent="0.2">
      <c r="A2212" s="1" t="s">
        <v>148</v>
      </c>
      <c r="B2212" s="1" t="s">
        <v>4261</v>
      </c>
      <c r="C2212" s="1" t="str">
        <f>B2212&amp;" "&amp;F2212</f>
        <v xml:space="preserve">Freeman </v>
      </c>
      <c r="D2212" s="1" t="str">
        <f>Table5[[#This Row],[Column5]]&amp;" "&amp;Table5[[#This Row],[Column7]]&amp;" "</f>
        <v xml:space="preserve">Ms. Jennifer </v>
      </c>
      <c r="E2212" t="s">
        <v>4378</v>
      </c>
    </row>
    <row r="2213" spans="1:5" x14ac:dyDescent="0.2">
      <c r="A2213" s="1" t="s">
        <v>147</v>
      </c>
      <c r="B2213" s="1" t="s">
        <v>4262</v>
      </c>
      <c r="C2213" s="1" t="str">
        <f>B2213&amp;" "&amp;F2213</f>
        <v xml:space="preserve">Petrulak </v>
      </c>
      <c r="D2213" s="1" t="str">
        <f>Table5[[#This Row],[Column5]]&amp;" "&amp;Table5[[#This Row],[Column7]]&amp;" "</f>
        <v xml:space="preserve">Mr. Martin </v>
      </c>
    </row>
    <row r="2214" spans="1:5" x14ac:dyDescent="0.2">
      <c r="A2214" s="1" t="s">
        <v>146</v>
      </c>
      <c r="B2214" s="1" t="s">
        <v>3954</v>
      </c>
      <c r="C2214" s="1" t="str">
        <f>B2214&amp;" "&amp;F2214</f>
        <v xml:space="preserve">Lloyd </v>
      </c>
      <c r="D2214" s="1" t="str">
        <f>Table5[[#This Row],[Column5]]&amp;" "&amp;Table5[[#This Row],[Column7]]&amp;" "</f>
        <v xml:space="preserve">Mr. Steve </v>
      </c>
    </row>
    <row r="2215" spans="1:5" x14ac:dyDescent="0.2">
      <c r="A2215" s="1" t="s">
        <v>145</v>
      </c>
      <c r="B2215" s="1" t="s">
        <v>4263</v>
      </c>
      <c r="C2215" s="1" t="str">
        <f>B2215&amp;" "&amp;F2215</f>
        <v xml:space="preserve">Zablocki </v>
      </c>
      <c r="D2215" s="1" t="str">
        <f>Table5[[#This Row],[Column5]]&amp;" "&amp;Table5[[#This Row],[Column7]]&amp;" "</f>
        <v xml:space="preserve">Mr. Christopher </v>
      </c>
    </row>
    <row r="2216" spans="1:5" x14ac:dyDescent="0.2">
      <c r="A2216" s="1" t="s">
        <v>144</v>
      </c>
      <c r="B2216" s="1" t="s">
        <v>5349</v>
      </c>
      <c r="C2216" s="1" t="str">
        <f>B2216&amp;" "&amp;F2216</f>
        <v xml:space="preserve">Van Meter  </v>
      </c>
      <c r="D2216" s="1" t="str">
        <f>Table5[[#This Row],[Column5]]&amp;" "&amp;Table5[[#This Row],[Column7]]&amp;" "</f>
        <v xml:space="preserve">Ms. Kathryn </v>
      </c>
      <c r="E2216" t="s">
        <v>4375</v>
      </c>
    </row>
    <row r="2217" spans="1:5" x14ac:dyDescent="0.2">
      <c r="A2217" s="1" t="s">
        <v>143</v>
      </c>
      <c r="B2217" s="1" t="s">
        <v>4264</v>
      </c>
      <c r="C2217" s="1" t="str">
        <f>B2217&amp;" "&amp;F2217</f>
        <v xml:space="preserve">Babay </v>
      </c>
      <c r="D2217" s="1" t="str">
        <f>Table5[[#This Row],[Column5]]&amp;" "&amp;Table5[[#This Row],[Column7]]&amp;" "</f>
        <v xml:space="preserve">Ms. Emily </v>
      </c>
    </row>
    <row r="2218" spans="1:5" x14ac:dyDescent="0.2">
      <c r="A2218" s="1" t="s">
        <v>142</v>
      </c>
      <c r="B2218" s="1" t="s">
        <v>3108</v>
      </c>
      <c r="C2218" s="1" t="str">
        <f>B2218&amp;" "&amp;F2218</f>
        <v xml:space="preserve">Taylor </v>
      </c>
      <c r="D2218" s="1" t="str">
        <f>Table5[[#This Row],[Column5]]&amp;" "&amp;Table5[[#This Row],[Column7]]&amp;" "</f>
        <v xml:space="preserve">Mr. Trent </v>
      </c>
      <c r="E2218" t="s">
        <v>4437</v>
      </c>
    </row>
    <row r="2219" spans="1:5" x14ac:dyDescent="0.2">
      <c r="A2219" s="1" t="s">
        <v>141</v>
      </c>
      <c r="B2219" s="1" t="s">
        <v>2451</v>
      </c>
      <c r="C2219" s="1" t="str">
        <f>B2219&amp;" "&amp;F2219</f>
        <v xml:space="preserve">Smith </v>
      </c>
      <c r="D2219" s="1" t="str">
        <f>Table5[[#This Row],[Column5]]&amp;" "&amp;Table5[[#This Row],[Column7]]&amp;" "</f>
        <v xml:space="preserve">Ms. Jennifer </v>
      </c>
      <c r="E2219" t="s">
        <v>4418</v>
      </c>
    </row>
    <row r="2220" spans="1:5" x14ac:dyDescent="0.2">
      <c r="A2220" s="1" t="s">
        <v>140</v>
      </c>
      <c r="B2220" s="1" t="s">
        <v>4265</v>
      </c>
      <c r="C2220" s="1" t="str">
        <f>B2220&amp;" "&amp;F2220</f>
        <v xml:space="preserve">Moody </v>
      </c>
      <c r="D2220" s="1" t="str">
        <f>Table5[[#This Row],[Column5]]&amp;" "&amp;Table5[[#This Row],[Column7]]&amp;" "</f>
        <v xml:space="preserve">Ms. Polly </v>
      </c>
    </row>
    <row r="2221" spans="1:5" x14ac:dyDescent="0.2">
      <c r="A2221" s="1" t="s">
        <v>139</v>
      </c>
      <c r="B2221" s="1" t="s">
        <v>4266</v>
      </c>
      <c r="C2221" s="1" t="str">
        <f>B2221&amp;" "&amp;F2221</f>
        <v xml:space="preserve">Swierzbinski </v>
      </c>
      <c r="D2221" s="1" t="str">
        <f>Table5[[#This Row],[Column5]]&amp;" "&amp;Table5[[#This Row],[Column7]]&amp;" "</f>
        <v xml:space="preserve">Ms. Elizabeth </v>
      </c>
    </row>
    <row r="2222" spans="1:5" x14ac:dyDescent="0.2">
      <c r="A2222" s="1" t="s">
        <v>138</v>
      </c>
      <c r="B2222" s="1" t="s">
        <v>4267</v>
      </c>
      <c r="C2222" s="1" t="str">
        <f>B2222&amp;" "&amp;F2222</f>
        <v xml:space="preserve">Schwartz </v>
      </c>
      <c r="D2222" s="1" t="str">
        <f>Table5[[#This Row],[Column5]]&amp;" "&amp;Table5[[#This Row],[Column7]]&amp;" "</f>
        <v xml:space="preserve">Ms. Tiffany </v>
      </c>
      <c r="E2222" t="s">
        <v>4378</v>
      </c>
    </row>
    <row r="2223" spans="1:5" x14ac:dyDescent="0.2">
      <c r="A2223" s="1" t="s">
        <v>137</v>
      </c>
      <c r="B2223" s="1" t="s">
        <v>4268</v>
      </c>
      <c r="C2223" s="1" t="str">
        <f>B2223&amp;" "&amp;F2223</f>
        <v xml:space="preserve">Sanseverino </v>
      </c>
      <c r="D2223" s="1" t="str">
        <f>Table5[[#This Row],[Column5]]&amp;" "&amp;Table5[[#This Row],[Column7]]&amp;" "</f>
        <v xml:space="preserve">Mr. Cole </v>
      </c>
    </row>
    <row r="2224" spans="1:5" x14ac:dyDescent="0.2">
      <c r="A2224" s="1" t="s">
        <v>136</v>
      </c>
      <c r="B2224" s="1" t="s">
        <v>4269</v>
      </c>
      <c r="C2224" s="1" t="str">
        <f>B2224&amp;" "&amp;F2224</f>
        <v xml:space="preserve">Lawder </v>
      </c>
      <c r="D2224" s="1" t="str">
        <f>Table5[[#This Row],[Column5]]&amp;" "&amp;Table5[[#This Row],[Column7]]&amp;" "</f>
        <v xml:space="preserve">Mr. Matthew </v>
      </c>
      <c r="E2224" t="s">
        <v>4425</v>
      </c>
    </row>
    <row r="2225" spans="1:5" x14ac:dyDescent="0.2">
      <c r="A2225" s="1" t="s">
        <v>135</v>
      </c>
      <c r="B2225" s="1" t="s">
        <v>2838</v>
      </c>
      <c r="C2225" s="1" t="str">
        <f>B2225&amp;" "&amp;F2225</f>
        <v xml:space="preserve">Young </v>
      </c>
      <c r="D2225" s="1" t="str">
        <f>Table5[[#This Row],[Column5]]&amp;" "&amp;Table5[[#This Row],[Column7]]&amp;" "</f>
        <v xml:space="preserve">Mr. Zachary </v>
      </c>
    </row>
    <row r="2226" spans="1:5" x14ac:dyDescent="0.2">
      <c r="A2226" s="1" t="s">
        <v>134</v>
      </c>
      <c r="B2226" s="1" t="s">
        <v>4270</v>
      </c>
      <c r="C2226" s="1" t="str">
        <f>B2226&amp;" "&amp;F2226</f>
        <v xml:space="preserve">Hoerner </v>
      </c>
      <c r="D2226" s="1" t="str">
        <f>Table5[[#This Row],[Column5]]&amp;" "&amp;Table5[[#This Row],[Column7]]&amp;" "</f>
        <v xml:space="preserve">Mr. Matthew </v>
      </c>
      <c r="E2226" t="s">
        <v>4425</v>
      </c>
    </row>
    <row r="2227" spans="1:5" x14ac:dyDescent="0.2">
      <c r="A2227" s="1" t="s">
        <v>133</v>
      </c>
      <c r="B2227" s="1" t="s">
        <v>3956</v>
      </c>
      <c r="C2227" s="1" t="str">
        <f>B2227&amp;" "&amp;F2227</f>
        <v xml:space="preserve">Benson </v>
      </c>
      <c r="D2227" s="1" t="str">
        <f>Table5[[#This Row],[Column5]]&amp;" "&amp;Table5[[#This Row],[Column7]]&amp;" "</f>
        <v xml:space="preserve">Mr. Pat </v>
      </c>
    </row>
    <row r="2228" spans="1:5" x14ac:dyDescent="0.2">
      <c r="A2228" s="1" t="s">
        <v>132</v>
      </c>
      <c r="B2228" s="1" t="s">
        <v>3082</v>
      </c>
      <c r="C2228" s="1" t="str">
        <f>B2228&amp;" "&amp;F2228</f>
        <v xml:space="preserve">Horton </v>
      </c>
      <c r="D2228" s="1" t="str">
        <f>Table5[[#This Row],[Column5]]&amp;" "&amp;Table5[[#This Row],[Column7]]&amp;" "</f>
        <v xml:space="preserve">Ms. Ashley </v>
      </c>
    </row>
    <row r="2229" spans="1:5" x14ac:dyDescent="0.2">
      <c r="A2229" s="1" t="s">
        <v>131</v>
      </c>
      <c r="B2229" s="1" t="s">
        <v>3610</v>
      </c>
      <c r="C2229" s="1" t="str">
        <f>B2229&amp;" "&amp;F2229</f>
        <v xml:space="preserve">McGraw </v>
      </c>
      <c r="D2229" s="1" t="str">
        <f>Table5[[#This Row],[Column5]]&amp;" "&amp;Table5[[#This Row],[Column7]]&amp;" "</f>
        <v xml:space="preserve">Ms. Elizabeth </v>
      </c>
      <c r="E2229" t="s">
        <v>4378</v>
      </c>
    </row>
    <row r="2230" spans="1:5" x14ac:dyDescent="0.2">
      <c r="A2230" s="1" t="s">
        <v>130</v>
      </c>
      <c r="B2230" s="1" t="s">
        <v>4271</v>
      </c>
      <c r="C2230" s="1" t="str">
        <f>B2230&amp;" "&amp;F2230</f>
        <v xml:space="preserve">Beaulne </v>
      </c>
      <c r="D2230" s="1" t="str">
        <f>Table5[[#This Row],[Column5]]&amp;" "&amp;Table5[[#This Row],[Column7]]&amp;" "</f>
        <v xml:space="preserve">Ms. Rebecca </v>
      </c>
      <c r="E2230" t="s">
        <v>4375</v>
      </c>
    </row>
    <row r="2231" spans="1:5" x14ac:dyDescent="0.2">
      <c r="A2231" s="1" t="s">
        <v>129</v>
      </c>
      <c r="B2231" s="1" t="s">
        <v>4272</v>
      </c>
      <c r="C2231" s="1" t="str">
        <f>B2231&amp;" "&amp;F2231</f>
        <v xml:space="preserve">Lunz </v>
      </c>
      <c r="D2231" s="1" t="str">
        <f>Table5[[#This Row],[Column5]]&amp;" "&amp;Table5[[#This Row],[Column7]]&amp;" "</f>
        <v xml:space="preserve">Ms. Ruth </v>
      </c>
    </row>
    <row r="2232" spans="1:5" x14ac:dyDescent="0.2">
      <c r="A2232" s="1" t="s">
        <v>128</v>
      </c>
      <c r="B2232" s="1" t="s">
        <v>4273</v>
      </c>
      <c r="C2232" s="1" t="str">
        <f>B2232&amp;" "&amp;F2232</f>
        <v xml:space="preserve">Kyle </v>
      </c>
      <c r="D2232" s="1" t="str">
        <f>Table5[[#This Row],[Column5]]&amp;" "&amp;Table5[[#This Row],[Column7]]&amp;" "</f>
        <v xml:space="preserve">Mr. Gregory </v>
      </c>
      <c r="E2232" t="s">
        <v>4486</v>
      </c>
    </row>
    <row r="2233" spans="1:5" x14ac:dyDescent="0.2">
      <c r="A2233" s="1" t="s">
        <v>127</v>
      </c>
      <c r="B2233" s="1" t="s">
        <v>4274</v>
      </c>
      <c r="C2233" s="1" t="str">
        <f>B2233&amp;" "&amp;F2233</f>
        <v xml:space="preserve">Brackenwagen </v>
      </c>
      <c r="D2233" s="1" t="str">
        <f>Table5[[#This Row],[Column5]]&amp;" "&amp;Table5[[#This Row],[Column7]]&amp;" "</f>
        <v xml:space="preserve">Ms. Alexandra </v>
      </c>
      <c r="E2233" t="s">
        <v>4486</v>
      </c>
    </row>
    <row r="2234" spans="1:5" x14ac:dyDescent="0.2">
      <c r="A2234" s="1" t="s">
        <v>126</v>
      </c>
      <c r="B2234" s="1" t="s">
        <v>4275</v>
      </c>
      <c r="C2234" s="1" t="str">
        <f>B2234&amp;" "&amp;F2234</f>
        <v xml:space="preserve">Schmitt </v>
      </c>
      <c r="D2234" s="1" t="str">
        <f>Table5[[#This Row],[Column5]]&amp;" "&amp;Table5[[#This Row],[Column7]]&amp;" "</f>
        <v xml:space="preserve">Ms. Hillary </v>
      </c>
    </row>
    <row r="2235" spans="1:5" x14ac:dyDescent="0.2">
      <c r="A2235" s="1" t="s">
        <v>125</v>
      </c>
      <c r="B2235" s="1" t="s">
        <v>4276</v>
      </c>
      <c r="C2235" s="1" t="str">
        <f>B2235&amp;" "&amp;F2235</f>
        <v xml:space="preserve">Borden </v>
      </c>
      <c r="D2235" s="1" t="str">
        <f>Table5[[#This Row],[Column5]]&amp;" "&amp;Table5[[#This Row],[Column7]]&amp;" "</f>
        <v xml:space="preserve">Ms. Amy </v>
      </c>
      <c r="E2235" t="s">
        <v>4491</v>
      </c>
    </row>
    <row r="2236" spans="1:5" x14ac:dyDescent="0.2">
      <c r="A2236" s="1" t="s">
        <v>124</v>
      </c>
      <c r="B2236" s="1" t="s">
        <v>3377</v>
      </c>
      <c r="C2236" s="1" t="str">
        <f>B2236&amp;" "&amp;F2236</f>
        <v xml:space="preserve">McLean </v>
      </c>
      <c r="D2236" s="1" t="str">
        <f>Table5[[#This Row],[Column5]]&amp;" "&amp;Table5[[#This Row],[Column7]]&amp;" "</f>
        <v xml:space="preserve">Mr. Scott </v>
      </c>
    </row>
    <row r="2237" spans="1:5" x14ac:dyDescent="0.2">
      <c r="A2237" s="1" t="s">
        <v>123</v>
      </c>
      <c r="B2237" s="1" t="s">
        <v>4277</v>
      </c>
      <c r="C2237" s="1" t="str">
        <f>B2237&amp;" "&amp;F2237</f>
        <v xml:space="preserve">Regan </v>
      </c>
      <c r="D2237" s="1" t="str">
        <f>Table5[[#This Row],[Column5]]&amp;" "&amp;Table5[[#This Row],[Column7]]&amp;" "</f>
        <v xml:space="preserve">Mr. John </v>
      </c>
    </row>
    <row r="2238" spans="1:5" x14ac:dyDescent="0.2">
      <c r="A2238" s="1" t="s">
        <v>122</v>
      </c>
      <c r="B2238" s="1" t="s">
        <v>4278</v>
      </c>
      <c r="C2238" s="1" t="str">
        <f>B2238&amp;" "&amp;F2238</f>
        <v xml:space="preserve">Koenis </v>
      </c>
      <c r="D2238" s="1" t="str">
        <f>Table5[[#This Row],[Column5]]&amp;" "&amp;Table5[[#This Row],[Column7]]&amp;" "</f>
        <v xml:space="preserve">Mr. Maaikel </v>
      </c>
    </row>
    <row r="2239" spans="1:5" x14ac:dyDescent="0.2">
      <c r="A2239" s="1" t="s">
        <v>121</v>
      </c>
      <c r="B2239" s="1" t="s">
        <v>4279</v>
      </c>
      <c r="C2239" s="1" t="str">
        <f>B2239&amp;" "&amp;F2239</f>
        <v xml:space="preserve">Kittaka </v>
      </c>
      <c r="D2239" s="1" t="str">
        <f>Table5[[#This Row],[Column5]]&amp;" "&amp;Table5[[#This Row],[Column7]]&amp;" "</f>
        <v xml:space="preserve">Mr. Daniel </v>
      </c>
      <c r="E2239" t="s">
        <v>4385</v>
      </c>
    </row>
    <row r="2240" spans="1:5" x14ac:dyDescent="0.2">
      <c r="A2240" s="1" t="s">
        <v>120</v>
      </c>
      <c r="B2240" s="1" t="s">
        <v>4280</v>
      </c>
      <c r="C2240" s="1" t="str">
        <f>B2240&amp;" "&amp;F2240</f>
        <v xml:space="preserve">Concannon </v>
      </c>
      <c r="D2240" s="1" t="str">
        <f>Table5[[#This Row],[Column5]]&amp;" "&amp;Table5[[#This Row],[Column7]]&amp;" "</f>
        <v xml:space="preserve">Mr. Christopher </v>
      </c>
      <c r="E2240" t="s">
        <v>4498</v>
      </c>
    </row>
    <row r="2241" spans="1:5" x14ac:dyDescent="0.2">
      <c r="A2241" s="1" t="s">
        <v>119</v>
      </c>
      <c r="B2241" s="1" t="s">
        <v>2454</v>
      </c>
      <c r="C2241" s="1" t="str">
        <f>B2241&amp;" "&amp;F2241</f>
        <v xml:space="preserve">Johnson </v>
      </c>
      <c r="D2241" s="1" t="str">
        <f>Table5[[#This Row],[Column5]]&amp;" "&amp;Table5[[#This Row],[Column7]]&amp;" "</f>
        <v xml:space="preserve">Mr. William </v>
      </c>
      <c r="E2241" t="s">
        <v>4500</v>
      </c>
    </row>
    <row r="2242" spans="1:5" x14ac:dyDescent="0.2">
      <c r="A2242" s="1" t="s">
        <v>118</v>
      </c>
      <c r="B2242" s="1" t="s">
        <v>4281</v>
      </c>
      <c r="C2242" s="1" t="str">
        <f>B2242&amp;" "&amp;F2242</f>
        <v xml:space="preserve">Schultz </v>
      </c>
      <c r="D2242" s="1" t="str">
        <f>Table5[[#This Row],[Column5]]&amp;" "&amp;Table5[[#This Row],[Column7]]&amp;" "</f>
        <v xml:space="preserve">Ms. Lyndsy </v>
      </c>
    </row>
    <row r="2243" spans="1:5" x14ac:dyDescent="0.2">
      <c r="A2243" s="1" t="s">
        <v>117</v>
      </c>
      <c r="B2243" s="1" t="s">
        <v>4282</v>
      </c>
      <c r="C2243" s="1" t="str">
        <f>B2243&amp;" "&amp;F2243</f>
        <v xml:space="preserve">Brannigan </v>
      </c>
      <c r="D2243" s="1" t="str">
        <f>Table5[[#This Row],[Column5]]&amp;" "&amp;Table5[[#This Row],[Column7]]&amp;" "</f>
        <v xml:space="preserve">Ms. Jessica </v>
      </c>
    </row>
    <row r="2244" spans="1:5" x14ac:dyDescent="0.2">
      <c r="A2244" s="1" t="s">
        <v>116</v>
      </c>
      <c r="B2244" s="1" t="s">
        <v>4283</v>
      </c>
      <c r="C2244" s="1" t="str">
        <f>B2244&amp;" "&amp;F2244</f>
        <v xml:space="preserve">Cavallo </v>
      </c>
      <c r="D2244" s="1" t="str">
        <f>Table5[[#This Row],[Column5]]&amp;" "&amp;Table5[[#This Row],[Column7]]&amp;" "</f>
        <v xml:space="preserve">Ms. Anna </v>
      </c>
    </row>
    <row r="2245" spans="1:5" x14ac:dyDescent="0.2">
      <c r="A2245" s="1" t="s">
        <v>115</v>
      </c>
      <c r="B2245" s="1" t="s">
        <v>3229</v>
      </c>
      <c r="C2245" s="1" t="str">
        <f>B2245&amp;" "&amp;F2245</f>
        <v xml:space="preserve">Chang </v>
      </c>
      <c r="D2245" s="1" t="str">
        <f>Table5[[#This Row],[Column5]]&amp;" "&amp;Table5[[#This Row],[Column7]]&amp;" "</f>
        <v xml:space="preserve">Mr. Jordan </v>
      </c>
    </row>
    <row r="2246" spans="1:5" x14ac:dyDescent="0.2">
      <c r="A2246" s="1" t="s">
        <v>114</v>
      </c>
      <c r="B2246" s="1" t="s">
        <v>4284</v>
      </c>
      <c r="C2246" s="1" t="str">
        <f>B2246&amp;" "&amp;F2246</f>
        <v xml:space="preserve">Axelrod </v>
      </c>
      <c r="D2246" s="1" t="str">
        <f>Table5[[#This Row],[Column5]]&amp;" "&amp;Table5[[#This Row],[Column7]]&amp;" "</f>
        <v xml:space="preserve">Mr. Brian </v>
      </c>
    </row>
    <row r="2247" spans="1:5" x14ac:dyDescent="0.2">
      <c r="A2247" s="1" t="s">
        <v>113</v>
      </c>
      <c r="B2247" s="1" t="s">
        <v>3010</v>
      </c>
      <c r="C2247" s="1" t="str">
        <f>B2247&amp;" "&amp;F2247</f>
        <v xml:space="preserve">Davenport </v>
      </c>
      <c r="D2247" s="1" t="str">
        <f>Table5[[#This Row],[Column5]]&amp;" "&amp;Table5[[#This Row],[Column7]]&amp;" "</f>
        <v xml:space="preserve">Ms. Katherine </v>
      </c>
      <c r="E2247" t="s">
        <v>4437</v>
      </c>
    </row>
    <row r="2248" spans="1:5" x14ac:dyDescent="0.2">
      <c r="A2248" s="1" t="s">
        <v>112</v>
      </c>
      <c r="B2248" s="1" t="s">
        <v>4285</v>
      </c>
      <c r="C2248" s="1" t="str">
        <f>B2248&amp;" "&amp;F2248</f>
        <v xml:space="preserve">Roberge </v>
      </c>
      <c r="D2248" s="1" t="str">
        <f>Table5[[#This Row],[Column5]]&amp;" "&amp;Table5[[#This Row],[Column7]]&amp;" "</f>
        <v xml:space="preserve">Ms. Melanie </v>
      </c>
    </row>
    <row r="2249" spans="1:5" x14ac:dyDescent="0.2">
      <c r="A2249" s="1" t="s">
        <v>111</v>
      </c>
      <c r="B2249" s="1" t="s">
        <v>4286</v>
      </c>
      <c r="C2249" s="1" t="str">
        <f>B2249&amp;" "&amp;F2249</f>
        <v xml:space="preserve">Schmidt </v>
      </c>
      <c r="D2249" s="1" t="str">
        <f>Table5[[#This Row],[Column5]]&amp;" "&amp;Table5[[#This Row],[Column7]]&amp;" "</f>
        <v xml:space="preserve">Ms. Jessica </v>
      </c>
    </row>
    <row r="2250" spans="1:5" x14ac:dyDescent="0.2">
      <c r="A2250" s="1" t="s">
        <v>110</v>
      </c>
      <c r="B2250" s="1" t="s">
        <v>4287</v>
      </c>
      <c r="C2250" s="1" t="str">
        <f>B2250&amp;" "&amp;F2250</f>
        <v xml:space="preserve">Kosters </v>
      </c>
      <c r="D2250" s="1" t="str">
        <f>Table5[[#This Row],[Column5]]&amp;" "&amp;Table5[[#This Row],[Column7]]&amp;" "</f>
        <v xml:space="preserve">Mr. Eric </v>
      </c>
      <c r="E2250" t="s">
        <v>4486</v>
      </c>
    </row>
    <row r="2251" spans="1:5" x14ac:dyDescent="0.2">
      <c r="A2251" s="1" t="s">
        <v>109</v>
      </c>
      <c r="B2251" s="1" t="s">
        <v>4288</v>
      </c>
      <c r="C2251" s="1" t="str">
        <f>B2251&amp;" "&amp;F2251</f>
        <v xml:space="preserve">Dykes </v>
      </c>
      <c r="D2251" s="1" t="str">
        <f>Table5[[#This Row],[Column5]]&amp;" "&amp;Table5[[#This Row],[Column7]]&amp;" "</f>
        <v xml:space="preserve">Mr. Joseph </v>
      </c>
    </row>
    <row r="2252" spans="1:5" x14ac:dyDescent="0.2">
      <c r="A2252" s="1" t="s">
        <v>108</v>
      </c>
      <c r="B2252" s="1" t="s">
        <v>4289</v>
      </c>
      <c r="C2252" s="1" t="str">
        <f>B2252&amp;" "&amp;F2252</f>
        <v xml:space="preserve">Velan </v>
      </c>
      <c r="D2252" s="1" t="str">
        <f>Table5[[#This Row],[Column5]]&amp;" "&amp;Table5[[#This Row],[Column7]]&amp;" "</f>
        <v xml:space="preserve">Ms. Mary </v>
      </c>
    </row>
    <row r="2253" spans="1:5" x14ac:dyDescent="0.2">
      <c r="A2253" s="1" t="s">
        <v>107</v>
      </c>
      <c r="B2253" s="1" t="s">
        <v>4290</v>
      </c>
      <c r="C2253" s="1" t="str">
        <f>B2253&amp;" "&amp;F2253</f>
        <v xml:space="preserve">Goolik </v>
      </c>
      <c r="D2253" s="1" t="str">
        <f>Table5[[#This Row],[Column5]]&amp;" "&amp;Table5[[#This Row],[Column7]]&amp;" "</f>
        <v xml:space="preserve">Ms. Natalie </v>
      </c>
    </row>
    <row r="2254" spans="1:5" x14ac:dyDescent="0.2">
      <c r="A2254" s="1" t="s">
        <v>106</v>
      </c>
      <c r="B2254" s="1" t="s">
        <v>4291</v>
      </c>
      <c r="C2254" s="1" t="str">
        <f>B2254&amp;" "&amp;F2254</f>
        <v xml:space="preserve">Bain </v>
      </c>
      <c r="D2254" s="1" t="str">
        <f>Table5[[#This Row],[Column5]]&amp;" "&amp;Table5[[#This Row],[Column7]]&amp;" "</f>
        <v xml:space="preserve">Mr. Christopher </v>
      </c>
    </row>
    <row r="2255" spans="1:5" x14ac:dyDescent="0.2">
      <c r="A2255" s="1" t="s">
        <v>105</v>
      </c>
      <c r="B2255" s="1" t="s">
        <v>4292</v>
      </c>
      <c r="C2255" s="1" t="str">
        <f>B2255&amp;" "&amp;F2255</f>
        <v xml:space="preserve">Wieck </v>
      </c>
      <c r="D2255" s="1" t="str">
        <f>Table5[[#This Row],[Column5]]&amp;" "&amp;Table5[[#This Row],[Column7]]&amp;" "</f>
        <v xml:space="preserve">Ms. Sonja </v>
      </c>
    </row>
    <row r="2256" spans="1:5" x14ac:dyDescent="0.2">
      <c r="A2256" s="1" t="s">
        <v>104</v>
      </c>
      <c r="B2256" s="1" t="s">
        <v>4293</v>
      </c>
      <c r="C2256" s="1" t="str">
        <f>B2256&amp;" "&amp;F2256</f>
        <v xml:space="preserve">Friel </v>
      </c>
      <c r="D2256" s="1" t="str">
        <f>Table5[[#This Row],[Column5]]&amp;" "&amp;Table5[[#This Row],[Column7]]&amp;" "</f>
        <v xml:space="preserve">Ms. Alexandra </v>
      </c>
    </row>
    <row r="2257" spans="1:5" x14ac:dyDescent="0.2">
      <c r="A2257" s="1" t="s">
        <v>103</v>
      </c>
      <c r="B2257" s="1" t="s">
        <v>4294</v>
      </c>
      <c r="C2257" s="1" t="str">
        <f>B2257&amp;" "&amp;F2257</f>
        <v xml:space="preserve">Santandreu </v>
      </c>
      <c r="D2257" s="1" t="str">
        <f>Table5[[#This Row],[Column5]]&amp;" "&amp;Table5[[#This Row],[Column7]]&amp;" "</f>
        <v xml:space="preserve">Ms. Martha </v>
      </c>
      <c r="E2257" t="s">
        <v>4401</v>
      </c>
    </row>
    <row r="2258" spans="1:5" x14ac:dyDescent="0.2">
      <c r="A2258" s="1" t="s">
        <v>102</v>
      </c>
      <c r="B2258" s="1" t="s">
        <v>2454</v>
      </c>
      <c r="C2258" s="1" t="str">
        <f>B2258&amp;" "&amp;F2258</f>
        <v xml:space="preserve">Johnson </v>
      </c>
      <c r="D2258" s="1" t="str">
        <f>Table5[[#This Row],[Column5]]&amp;" "&amp;Table5[[#This Row],[Column7]]&amp;" "</f>
        <v xml:space="preserve">Mr. Ryan </v>
      </c>
      <c r="E2258" t="s">
        <v>4427</v>
      </c>
    </row>
    <row r="2259" spans="1:5" x14ac:dyDescent="0.2">
      <c r="A2259" s="1" t="s">
        <v>101</v>
      </c>
      <c r="B2259" s="1" t="s">
        <v>4295</v>
      </c>
      <c r="C2259" s="1" t="str">
        <f>B2259&amp;" "&amp;F2259</f>
        <v xml:space="preserve">Gerber </v>
      </c>
      <c r="D2259" s="1" t="str">
        <f>Table5[[#This Row],[Column5]]&amp;" "&amp;Table5[[#This Row],[Column7]]&amp;" "</f>
        <v xml:space="preserve">Mr. Cliff </v>
      </c>
    </row>
    <row r="2260" spans="1:5" x14ac:dyDescent="0.2">
      <c r="A2260" s="1" t="s">
        <v>100</v>
      </c>
      <c r="B2260" s="1" t="s">
        <v>4296</v>
      </c>
      <c r="C2260" s="1" t="str">
        <f>B2260&amp;" "&amp;F2260</f>
        <v xml:space="preserve">Benadum </v>
      </c>
      <c r="D2260" s="1" t="str">
        <f>Table5[[#This Row],[Column5]]&amp;" "&amp;Table5[[#This Row],[Column7]]&amp;" "</f>
        <v xml:space="preserve">Mr. Blue </v>
      </c>
    </row>
    <row r="2261" spans="1:5" x14ac:dyDescent="0.2">
      <c r="A2261" s="1" t="s">
        <v>99</v>
      </c>
      <c r="B2261" s="1" t="s">
        <v>4297</v>
      </c>
      <c r="C2261" s="1" t="str">
        <f>B2261&amp;" "&amp;F2261</f>
        <v xml:space="preserve">Ragazzini </v>
      </c>
      <c r="D2261" s="1" t="str">
        <f>Table5[[#This Row],[Column5]]&amp;" "&amp;Table5[[#This Row],[Column7]]&amp;" "</f>
        <v xml:space="preserve">Mr. Jeffrey </v>
      </c>
      <c r="E2261" t="s">
        <v>4403</v>
      </c>
    </row>
    <row r="2262" spans="1:5" x14ac:dyDescent="0.2">
      <c r="A2262" s="1" t="s">
        <v>98</v>
      </c>
      <c r="B2262" s="1" t="s">
        <v>4298</v>
      </c>
      <c r="C2262" s="1" t="str">
        <f>B2262&amp;" "&amp;F2262</f>
        <v xml:space="preserve">Kessinger </v>
      </c>
      <c r="D2262" s="1" t="str">
        <f>Table5[[#This Row],[Column5]]&amp;" "&amp;Table5[[#This Row],[Column7]]&amp;" "</f>
        <v xml:space="preserve">Mr. Andrew </v>
      </c>
    </row>
    <row r="2263" spans="1:5" x14ac:dyDescent="0.2">
      <c r="A2263" s="1" t="s">
        <v>97</v>
      </c>
      <c r="B2263" s="1" t="s">
        <v>4299</v>
      </c>
      <c r="C2263" s="1" t="str">
        <f>B2263&amp;" "&amp;F2263</f>
        <v xml:space="preserve">Bezgin </v>
      </c>
      <c r="D2263" s="1" t="str">
        <f>Table5[[#This Row],[Column5]]&amp;" "&amp;Table5[[#This Row],[Column7]]&amp;" "</f>
        <v xml:space="preserve">Ms. Julia </v>
      </c>
    </row>
    <row r="2264" spans="1:5" x14ac:dyDescent="0.2">
      <c r="A2264" s="1" t="s">
        <v>96</v>
      </c>
      <c r="B2264" s="1" t="s">
        <v>4300</v>
      </c>
      <c r="C2264" s="1" t="str">
        <f>B2264&amp;" "&amp;F2264</f>
        <v xml:space="preserve">Woldesilassie </v>
      </c>
      <c r="D2264" s="1" t="str">
        <f>Table5[[#This Row],[Column5]]&amp;" "&amp;Table5[[#This Row],[Column7]]&amp;" "</f>
        <v xml:space="preserve">Mr. Daniel </v>
      </c>
    </row>
    <row r="2265" spans="1:5" x14ac:dyDescent="0.2">
      <c r="A2265" s="1" t="s">
        <v>95</v>
      </c>
      <c r="B2265" s="1" t="s">
        <v>5347</v>
      </c>
      <c r="C2265" s="1" t="str">
        <f>B2265&amp;" "&amp;F2265</f>
        <v xml:space="preserve">Ruiz Herrero  </v>
      </c>
      <c r="D2265" s="1" t="str">
        <f>Table5[[#This Row],[Column5]]&amp;" "&amp;Table5[[#This Row],[Column7]]&amp;" "</f>
        <v xml:space="preserve">Mr. Jaime </v>
      </c>
    </row>
    <row r="2266" spans="1:5" x14ac:dyDescent="0.2">
      <c r="A2266" s="1" t="s">
        <v>94</v>
      </c>
      <c r="B2266" s="1" t="s">
        <v>5348</v>
      </c>
      <c r="C2266" s="1" t="str">
        <f>B2266&amp;" "&amp;F2266</f>
        <v xml:space="preserve">Bin Alias  </v>
      </c>
      <c r="D2266" s="1" t="str">
        <f>Table5[[#This Row],[Column5]]&amp;" "&amp;Table5[[#This Row],[Column7]]&amp;" "</f>
        <v xml:space="preserve">Mr. Mohd </v>
      </c>
      <c r="E2266" t="s">
        <v>5327</v>
      </c>
    </row>
    <row r="2267" spans="1:5" x14ac:dyDescent="0.2">
      <c r="A2267" s="1" t="s">
        <v>93</v>
      </c>
      <c r="B2267" s="1" t="s">
        <v>3834</v>
      </c>
      <c r="C2267" s="1" t="str">
        <f>B2267&amp;" "&amp;F2267</f>
        <v xml:space="preserve">Fischer-Daly </v>
      </c>
      <c r="D2267" s="1" t="str">
        <f>Table5[[#This Row],[Column5]]&amp;" "&amp;Table5[[#This Row],[Column7]]&amp;" "</f>
        <v xml:space="preserve">Mr. Matthew </v>
      </c>
    </row>
    <row r="2268" spans="1:5" x14ac:dyDescent="0.2">
      <c r="A2268" s="1" t="s">
        <v>92</v>
      </c>
      <c r="B2268" s="1" t="s">
        <v>4301</v>
      </c>
      <c r="C2268" s="1" t="str">
        <f>B2268&amp;" "&amp;F2268</f>
        <v xml:space="preserve">Pulliam </v>
      </c>
      <c r="D2268" s="1" t="str">
        <f>Table5[[#This Row],[Column5]]&amp;" "&amp;Table5[[#This Row],[Column7]]&amp;" "</f>
        <v xml:space="preserve">Ms. Elizabeth </v>
      </c>
      <c r="E2268" t="s">
        <v>4498</v>
      </c>
    </row>
    <row r="2269" spans="1:5" x14ac:dyDescent="0.2">
      <c r="A2269" s="1" t="s">
        <v>91</v>
      </c>
      <c r="B2269" s="1" t="s">
        <v>4302</v>
      </c>
      <c r="C2269" s="1" t="str">
        <f>B2269&amp;" "&amp;F2269</f>
        <v xml:space="preserve">Guisinger </v>
      </c>
      <c r="D2269" s="1" t="str">
        <f>Table5[[#This Row],[Column5]]&amp;" "&amp;Table5[[#This Row],[Column7]]&amp;" "</f>
        <v xml:space="preserve">Ms. Katie </v>
      </c>
    </row>
    <row r="2270" spans="1:5" x14ac:dyDescent="0.2">
      <c r="A2270" s="1" t="s">
        <v>90</v>
      </c>
      <c r="B2270" s="1" t="s">
        <v>4303</v>
      </c>
      <c r="C2270" s="1" t="str">
        <f>B2270&amp;" "&amp;F2270</f>
        <v xml:space="preserve">Arnerich </v>
      </c>
      <c r="D2270" s="1" t="str">
        <f>Table5[[#This Row],[Column5]]&amp;" "&amp;Table5[[#This Row],[Column7]]&amp;" "</f>
        <v xml:space="preserve">Ms. Christi </v>
      </c>
      <c r="E2270" t="s">
        <v>4378</v>
      </c>
    </row>
    <row r="2271" spans="1:5" x14ac:dyDescent="0.2">
      <c r="A2271" s="1" t="s">
        <v>89</v>
      </c>
      <c r="B2271" s="1" t="s">
        <v>2518</v>
      </c>
      <c r="C2271" s="1" t="str">
        <f>B2271&amp;" "&amp;F2271</f>
        <v xml:space="preserve">Lynch </v>
      </c>
      <c r="D2271" s="1" t="str">
        <f>Table5[[#This Row],[Column5]]&amp;" "&amp;Table5[[#This Row],[Column7]]&amp;" "</f>
        <v xml:space="preserve">Ms. Sandra </v>
      </c>
      <c r="E2271" t="s">
        <v>4491</v>
      </c>
    </row>
    <row r="2272" spans="1:5" x14ac:dyDescent="0.2">
      <c r="A2272" s="1" t="s">
        <v>88</v>
      </c>
      <c r="B2272" s="1" t="s">
        <v>2940</v>
      </c>
      <c r="C2272" s="1" t="str">
        <f>B2272&amp;" "&amp;F2272</f>
        <v xml:space="preserve">Reilly </v>
      </c>
      <c r="D2272" s="1" t="str">
        <f>Table5[[#This Row],[Column5]]&amp;" "&amp;Table5[[#This Row],[Column7]]&amp;" "</f>
        <v xml:space="preserve">Ms. Katharine </v>
      </c>
    </row>
    <row r="2273" spans="1:5" x14ac:dyDescent="0.2">
      <c r="A2273" s="1" t="s">
        <v>87</v>
      </c>
      <c r="B2273" s="1" t="s">
        <v>4304</v>
      </c>
      <c r="C2273" s="1" t="str">
        <f>B2273&amp;" "&amp;F2273</f>
        <v xml:space="preserve">Nolette </v>
      </c>
      <c r="D2273" s="1" t="str">
        <f>Table5[[#This Row],[Column5]]&amp;" "&amp;Table5[[#This Row],[Column7]]&amp;" "</f>
        <v xml:space="preserve">Mr. Jerome </v>
      </c>
    </row>
    <row r="2274" spans="1:5" x14ac:dyDescent="0.2">
      <c r="A2274" s="1" t="s">
        <v>86</v>
      </c>
      <c r="B2274" s="1" t="s">
        <v>4305</v>
      </c>
      <c r="C2274" s="1" t="str">
        <f>B2274&amp;" "&amp;F2274</f>
        <v xml:space="preserve">Chabrier </v>
      </c>
      <c r="D2274" s="1" t="str">
        <f>Table5[[#This Row],[Column5]]&amp;" "&amp;Table5[[#This Row],[Column7]]&amp;" "</f>
        <v xml:space="preserve">Ms. Julia </v>
      </c>
      <c r="E2274" t="s">
        <v>4500</v>
      </c>
    </row>
    <row r="2275" spans="1:5" x14ac:dyDescent="0.2">
      <c r="A2275" s="1" t="s">
        <v>85</v>
      </c>
      <c r="B2275" s="1" t="s">
        <v>2456</v>
      </c>
      <c r="C2275" s="1" t="str">
        <f>B2275&amp;" "&amp;F2275</f>
        <v xml:space="preserve">Lee </v>
      </c>
      <c r="D2275" s="1" t="str">
        <f>Table5[[#This Row],[Column5]]&amp;" "&amp;Table5[[#This Row],[Column7]]&amp;" "</f>
        <v xml:space="preserve">Mr. Sean </v>
      </c>
      <c r="E2275" t="s">
        <v>4018</v>
      </c>
    </row>
    <row r="2276" spans="1:5" x14ac:dyDescent="0.2">
      <c r="A2276" s="1" t="s">
        <v>84</v>
      </c>
      <c r="B2276" s="1" t="s">
        <v>4306</v>
      </c>
      <c r="C2276" s="1" t="str">
        <f>B2276&amp;" "&amp;F2276</f>
        <v xml:space="preserve">Knotts </v>
      </c>
      <c r="D2276" s="1" t="str">
        <f>Table5[[#This Row],[Column5]]&amp;" "&amp;Table5[[#This Row],[Column7]]&amp;" "</f>
        <v xml:space="preserve">Ms. Rachel </v>
      </c>
      <c r="E2276" t="s">
        <v>4378</v>
      </c>
    </row>
    <row r="2277" spans="1:5" x14ac:dyDescent="0.2">
      <c r="A2277" s="1" t="s">
        <v>83</v>
      </c>
      <c r="B2277" s="1" t="s">
        <v>4307</v>
      </c>
      <c r="C2277" s="1" t="str">
        <f>B2277&amp;" "&amp;F2277</f>
        <v xml:space="preserve">Pultorak </v>
      </c>
      <c r="D2277" s="1" t="str">
        <f>Table5[[#This Row],[Column5]]&amp;" "&amp;Table5[[#This Row],[Column7]]&amp;" "</f>
        <v xml:space="preserve">Mr. Jim </v>
      </c>
    </row>
    <row r="2278" spans="1:5" x14ac:dyDescent="0.2">
      <c r="A2278" s="1" t="s">
        <v>82</v>
      </c>
      <c r="B2278" s="1" t="s">
        <v>4308</v>
      </c>
      <c r="C2278" s="1" t="str">
        <f>B2278&amp;" "&amp;F2278</f>
        <v xml:space="preserve">Maxon </v>
      </c>
      <c r="D2278" s="1" t="str">
        <f>Table5[[#This Row],[Column5]]&amp;" "&amp;Table5[[#This Row],[Column7]]&amp;" "</f>
        <v xml:space="preserve">Mr. Tim </v>
      </c>
    </row>
    <row r="2279" spans="1:5" x14ac:dyDescent="0.2">
      <c r="A2279" s="1" t="s">
        <v>81</v>
      </c>
      <c r="B2279" s="1" t="s">
        <v>4309</v>
      </c>
      <c r="C2279" s="1" t="str">
        <f>B2279&amp;" "&amp;F2279</f>
        <v xml:space="preserve">Kraai </v>
      </c>
      <c r="D2279" s="1" t="str">
        <f>Table5[[#This Row],[Column5]]&amp;" "&amp;Table5[[#This Row],[Column7]]&amp;" "</f>
        <v xml:space="preserve">Ms. Abby </v>
      </c>
      <c r="E2279" t="s">
        <v>4401</v>
      </c>
    </row>
    <row r="2280" spans="1:5" x14ac:dyDescent="0.2">
      <c r="A2280" s="1" t="s">
        <v>80</v>
      </c>
      <c r="B2280" s="1" t="s">
        <v>4310</v>
      </c>
      <c r="C2280" s="1" t="str">
        <f>B2280&amp;" "&amp;F2280</f>
        <v xml:space="preserve">Larosa </v>
      </c>
      <c r="D2280" s="1" t="str">
        <f>Table5[[#This Row],[Column5]]&amp;" "&amp;Table5[[#This Row],[Column7]]&amp;" "</f>
        <v xml:space="preserve">Mr. Mark </v>
      </c>
    </row>
    <row r="2281" spans="1:5" x14ac:dyDescent="0.2">
      <c r="A2281" s="1" t="s">
        <v>79</v>
      </c>
      <c r="B2281" s="1" t="s">
        <v>2563</v>
      </c>
      <c r="C2281" s="1" t="str">
        <f>B2281&amp;" "&amp;F2281</f>
        <v xml:space="preserve">King </v>
      </c>
      <c r="D2281" s="1" t="str">
        <f>Table5[[#This Row],[Column5]]&amp;" "&amp;Table5[[#This Row],[Column7]]&amp;" "</f>
        <v xml:space="preserve">Mr. Ali </v>
      </c>
    </row>
    <row r="2282" spans="1:5" x14ac:dyDescent="0.2">
      <c r="A2282" s="1" t="s">
        <v>78</v>
      </c>
      <c r="B2282" s="1" t="s">
        <v>4311</v>
      </c>
      <c r="C2282" s="1" t="str">
        <f>B2282&amp;" "&amp;F2282</f>
        <v xml:space="preserve">Haney </v>
      </c>
      <c r="D2282" s="1" t="str">
        <f>Table5[[#This Row],[Column5]]&amp;" "&amp;Table5[[#This Row],[Column7]]&amp;" "</f>
        <v xml:space="preserve">Mr. Joshua </v>
      </c>
    </row>
    <row r="2283" spans="1:5" x14ac:dyDescent="0.2">
      <c r="A2283" s="1" t="s">
        <v>77</v>
      </c>
      <c r="B2283" s="1" t="s">
        <v>4312</v>
      </c>
      <c r="C2283" s="1" t="str">
        <f>B2283&amp;" "&amp;F2283</f>
        <v xml:space="preserve">Boulay </v>
      </c>
      <c r="D2283" s="1" t="str">
        <f>Table5[[#This Row],[Column5]]&amp;" "&amp;Table5[[#This Row],[Column7]]&amp;" "</f>
        <v xml:space="preserve">Mr. Pierre </v>
      </c>
    </row>
    <row r="2284" spans="1:5" x14ac:dyDescent="0.2">
      <c r="A2284" s="1" t="s">
        <v>76</v>
      </c>
      <c r="B2284" s="1" t="s">
        <v>2430</v>
      </c>
      <c r="C2284" s="1" t="str">
        <f>B2284&amp;" "&amp;F2284</f>
        <v xml:space="preserve">Peters </v>
      </c>
      <c r="D2284" s="1" t="str">
        <f>Table5[[#This Row],[Column5]]&amp;" "&amp;Table5[[#This Row],[Column7]]&amp;" "</f>
        <v xml:space="preserve">Ms. Kate </v>
      </c>
    </row>
    <row r="2285" spans="1:5" x14ac:dyDescent="0.2">
      <c r="A2285" s="1" t="s">
        <v>75</v>
      </c>
      <c r="B2285" s="1" t="s">
        <v>4313</v>
      </c>
      <c r="C2285" s="1" t="str">
        <f>B2285&amp;" "&amp;F2285</f>
        <v xml:space="preserve">Luy </v>
      </c>
      <c r="D2285" s="1" t="str">
        <f>Table5[[#This Row],[Column5]]&amp;" "&amp;Table5[[#This Row],[Column7]]&amp;" "</f>
        <v xml:space="preserve">Mr. David </v>
      </c>
    </row>
    <row r="2286" spans="1:5" x14ac:dyDescent="0.2">
      <c r="A2286" s="1" t="s">
        <v>74</v>
      </c>
      <c r="B2286" s="1" t="s">
        <v>4314</v>
      </c>
      <c r="C2286" s="1" t="str">
        <f>B2286&amp;" "&amp;F2286</f>
        <v xml:space="preserve">Fava </v>
      </c>
      <c r="D2286" s="1" t="str">
        <f>Table5[[#This Row],[Column5]]&amp;" "&amp;Table5[[#This Row],[Column7]]&amp;" "</f>
        <v xml:space="preserve">Ms. Carla </v>
      </c>
    </row>
    <row r="2287" spans="1:5" x14ac:dyDescent="0.2">
      <c r="A2287" s="1" t="s">
        <v>73</v>
      </c>
      <c r="B2287" s="1" t="s">
        <v>4315</v>
      </c>
      <c r="C2287" s="1" t="str">
        <f>B2287&amp;" "&amp;F2287</f>
        <v xml:space="preserve">Montoya </v>
      </c>
      <c r="D2287" s="1" t="str">
        <f>Table5[[#This Row],[Column5]]&amp;" "&amp;Table5[[#This Row],[Column7]]&amp;" "</f>
        <v xml:space="preserve">Mr. Alvaro </v>
      </c>
      <c r="E2287" t="s">
        <v>4381</v>
      </c>
    </row>
    <row r="2288" spans="1:5" x14ac:dyDescent="0.2">
      <c r="A2288" s="1" t="s">
        <v>72</v>
      </c>
      <c r="B2288" s="1" t="s">
        <v>4291</v>
      </c>
      <c r="C2288" s="1" t="str">
        <f>B2288&amp;" "&amp;F2288</f>
        <v xml:space="preserve">Bain </v>
      </c>
      <c r="D2288" s="1" t="str">
        <f>Table5[[#This Row],[Column5]]&amp;" "&amp;Table5[[#This Row],[Column7]]&amp;" "</f>
        <v xml:space="preserve">Ms. Hope </v>
      </c>
    </row>
    <row r="2289" spans="1:5" x14ac:dyDescent="0.2">
      <c r="A2289" s="1" t="s">
        <v>71</v>
      </c>
      <c r="B2289" s="1" t="s">
        <v>4316</v>
      </c>
      <c r="C2289" s="1" t="str">
        <f>B2289&amp;" "&amp;F2289</f>
        <v xml:space="preserve">Albertson </v>
      </c>
      <c r="D2289" s="1" t="str">
        <f>Table5[[#This Row],[Column5]]&amp;" "&amp;Table5[[#This Row],[Column7]]&amp;" "</f>
        <v xml:space="preserve">Mr. Mark </v>
      </c>
      <c r="E2289" t="s">
        <v>4464</v>
      </c>
    </row>
    <row r="2290" spans="1:5" x14ac:dyDescent="0.2">
      <c r="A2290" s="1" t="s">
        <v>70</v>
      </c>
      <c r="B2290" s="1" t="s">
        <v>4317</v>
      </c>
      <c r="C2290" s="1" t="str">
        <f>B2290&amp;" "&amp;F2290</f>
        <v xml:space="preserve">Barger </v>
      </c>
      <c r="D2290" s="1" t="str">
        <f>Table5[[#This Row],[Column5]]&amp;" "&amp;Table5[[#This Row],[Column7]]&amp;" "</f>
        <v xml:space="preserve">Ms. Desiree </v>
      </c>
    </row>
    <row r="2291" spans="1:5" x14ac:dyDescent="0.2">
      <c r="A2291" s="1" t="s">
        <v>69</v>
      </c>
      <c r="B2291" s="1" t="s">
        <v>4318</v>
      </c>
      <c r="C2291" s="1" t="str">
        <f>B2291&amp;" "&amp;F2291</f>
        <v xml:space="preserve">Fraioli </v>
      </c>
      <c r="D2291" s="1" t="str">
        <f>Table5[[#This Row],[Column5]]&amp;" "&amp;Table5[[#This Row],[Column7]]&amp;" "</f>
        <v xml:space="preserve">Mr. Mario </v>
      </c>
      <c r="E2291" t="s">
        <v>4806</v>
      </c>
    </row>
    <row r="2292" spans="1:5" x14ac:dyDescent="0.2">
      <c r="A2292" s="1" t="s">
        <v>68</v>
      </c>
      <c r="B2292" s="1" t="s">
        <v>4319</v>
      </c>
      <c r="C2292" s="1" t="str">
        <f>B2292&amp;" "&amp;F2292</f>
        <v xml:space="preserve">April </v>
      </c>
      <c r="D2292" s="1" t="str">
        <f>Table5[[#This Row],[Column5]]&amp;" "&amp;Table5[[#This Row],[Column7]]&amp;" "</f>
        <v xml:space="preserve">Mr. Lusapho </v>
      </c>
    </row>
    <row r="2293" spans="1:5" x14ac:dyDescent="0.2">
      <c r="A2293" s="1" t="s">
        <v>67</v>
      </c>
      <c r="B2293" s="1" t="s">
        <v>2563</v>
      </c>
      <c r="C2293" s="1" t="str">
        <f>B2293&amp;" "&amp;F2293</f>
        <v xml:space="preserve">King </v>
      </c>
      <c r="D2293" s="1" t="str">
        <f>Table5[[#This Row],[Column5]]&amp;" "&amp;Table5[[#This Row],[Column7]]&amp;" "</f>
        <v xml:space="preserve">Ms. Erin </v>
      </c>
      <c r="E2293" t="s">
        <v>4427</v>
      </c>
    </row>
    <row r="2294" spans="1:5" x14ac:dyDescent="0.2">
      <c r="A2294" s="1" t="s">
        <v>66</v>
      </c>
      <c r="B2294" s="1" t="s">
        <v>4320</v>
      </c>
      <c r="C2294" s="1" t="str">
        <f>B2294&amp;" "&amp;F2294</f>
        <v xml:space="preserve">Talhelm </v>
      </c>
      <c r="D2294" s="1" t="str">
        <f>Table5[[#This Row],[Column5]]&amp;" "&amp;Table5[[#This Row],[Column7]]&amp;" "</f>
        <v xml:space="preserve">Mr. Alan </v>
      </c>
      <c r="E2294" t="s">
        <v>4527</v>
      </c>
    </row>
    <row r="2295" spans="1:5" x14ac:dyDescent="0.2">
      <c r="A2295" s="1" t="s">
        <v>65</v>
      </c>
      <c r="B2295" s="1" t="s">
        <v>2472</v>
      </c>
      <c r="C2295" s="1" t="str">
        <f>B2295&amp;" "&amp;F2295</f>
        <v xml:space="preserve">Regnier </v>
      </c>
      <c r="D2295" s="1" t="str">
        <f>Table5[[#This Row],[Column5]]&amp;" "&amp;Table5[[#This Row],[Column7]]&amp;" "</f>
        <v xml:space="preserve">Mr. Ryan </v>
      </c>
    </row>
    <row r="2296" spans="1:5" x14ac:dyDescent="0.2">
      <c r="A2296" s="1" t="s">
        <v>64</v>
      </c>
      <c r="B2296" s="1" t="s">
        <v>4321</v>
      </c>
      <c r="C2296" s="1" t="str">
        <f>B2296&amp;" "&amp;F2296</f>
        <v xml:space="preserve">Treece </v>
      </c>
      <c r="D2296" s="1" t="str">
        <f>Table5[[#This Row],[Column5]]&amp;" "&amp;Table5[[#This Row],[Column7]]&amp;" "</f>
        <v xml:space="preserve">Ms. Hope </v>
      </c>
    </row>
    <row r="2297" spans="1:5" x14ac:dyDescent="0.2">
      <c r="A2297" s="1" t="s">
        <v>63</v>
      </c>
      <c r="B2297" s="1" t="s">
        <v>4322</v>
      </c>
      <c r="C2297" s="1" t="str">
        <f>B2297&amp;" "&amp;F2297</f>
        <v xml:space="preserve">Beisel </v>
      </c>
      <c r="D2297" s="1" t="str">
        <f>Table5[[#This Row],[Column5]]&amp;" "&amp;Table5[[#This Row],[Column7]]&amp;" "</f>
        <v xml:space="preserve">Mr. Josh </v>
      </c>
    </row>
    <row r="2298" spans="1:5" x14ac:dyDescent="0.2">
      <c r="A2298" s="1" t="s">
        <v>62</v>
      </c>
      <c r="B2298" s="1" t="s">
        <v>4323</v>
      </c>
      <c r="C2298" s="1" t="str">
        <f>B2298&amp;" "&amp;F2298</f>
        <v xml:space="preserve">Enke </v>
      </c>
      <c r="D2298" s="1" t="str">
        <f>Table5[[#This Row],[Column5]]&amp;" "&amp;Table5[[#This Row],[Column7]]&amp;" "</f>
        <v xml:space="preserve">Mr. Jacob </v>
      </c>
      <c r="E2298" t="s">
        <v>4466</v>
      </c>
    </row>
    <row r="2299" spans="1:5" x14ac:dyDescent="0.2">
      <c r="A2299" s="1" t="s">
        <v>61</v>
      </c>
      <c r="B2299" s="1" t="s">
        <v>5346</v>
      </c>
      <c r="C2299" s="1" t="str">
        <f>B2299&amp;" "&amp;F2299</f>
        <v xml:space="preserve">Ruiz-Tagle Barros  </v>
      </c>
      <c r="D2299" s="1" t="str">
        <f>Table5[[#This Row],[Column5]]&amp;" "&amp;Table5[[#This Row],[Column7]]&amp;" "</f>
        <v xml:space="preserve">Mr. Jose </v>
      </c>
      <c r="E2299" t="s">
        <v>5333</v>
      </c>
    </row>
    <row r="2300" spans="1:5" x14ac:dyDescent="0.2">
      <c r="A2300" s="1" t="s">
        <v>60</v>
      </c>
      <c r="B2300" s="1" t="s">
        <v>4324</v>
      </c>
      <c r="C2300" s="1" t="str">
        <f>B2300&amp;" "&amp;F2300</f>
        <v xml:space="preserve">Ferrell </v>
      </c>
      <c r="D2300" s="1" t="str">
        <f>Table5[[#This Row],[Column5]]&amp;" "&amp;Table5[[#This Row],[Column7]]&amp;" "</f>
        <v xml:space="preserve">Ms. Mary </v>
      </c>
      <c r="E2300" t="s">
        <v>4593</v>
      </c>
    </row>
    <row r="2301" spans="1:5" x14ac:dyDescent="0.2">
      <c r="A2301" s="1" t="s">
        <v>59</v>
      </c>
      <c r="B2301" s="1" t="s">
        <v>4325</v>
      </c>
      <c r="C2301" s="1" t="str">
        <f>B2301&amp;" "&amp;F2301</f>
        <v xml:space="preserve">Gates </v>
      </c>
      <c r="D2301" s="1" t="str">
        <f>Table5[[#This Row],[Column5]]&amp;" "&amp;Table5[[#This Row],[Column7]]&amp;" "</f>
        <v xml:space="preserve">Mr. Justin </v>
      </c>
      <c r="E2301" t="s">
        <v>4491</v>
      </c>
    </row>
    <row r="2302" spans="1:5" x14ac:dyDescent="0.2">
      <c r="A2302" s="1" t="s">
        <v>58</v>
      </c>
      <c r="B2302" s="1" t="s">
        <v>4326</v>
      </c>
      <c r="C2302" s="1" t="str">
        <f>B2302&amp;" "&amp;F2302</f>
        <v xml:space="preserve">Jeffers </v>
      </c>
      <c r="D2302" s="1" t="str">
        <f>Table5[[#This Row],[Column5]]&amp;" "&amp;Table5[[#This Row],[Column7]]&amp;" "</f>
        <v xml:space="preserve">Mr. Patrick </v>
      </c>
    </row>
    <row r="2303" spans="1:5" x14ac:dyDescent="0.2">
      <c r="A2303" s="1" t="s">
        <v>57</v>
      </c>
      <c r="B2303" s="1" t="s">
        <v>4327</v>
      </c>
      <c r="C2303" s="1" t="str">
        <f>B2303&amp;" "&amp;F2303</f>
        <v xml:space="preserve">Sulhanek </v>
      </c>
      <c r="D2303" s="1" t="str">
        <f>Table5[[#This Row],[Column5]]&amp;" "&amp;Table5[[#This Row],[Column7]]&amp;" "</f>
        <v xml:space="preserve">Mr. Roman </v>
      </c>
    </row>
    <row r="2304" spans="1:5" x14ac:dyDescent="0.2">
      <c r="A2304" s="1" t="s">
        <v>56</v>
      </c>
      <c r="B2304" s="1" t="s">
        <v>2654</v>
      </c>
      <c r="C2304" s="1" t="str">
        <f>B2304&amp;" "&amp;F2304</f>
        <v xml:space="preserve">Ozahowski </v>
      </c>
      <c r="D2304" s="1" t="str">
        <f>Table5[[#This Row],[Column5]]&amp;" "&amp;Table5[[#This Row],[Column7]]&amp;" "</f>
        <v xml:space="preserve">Mr. David </v>
      </c>
    </row>
    <row r="2305" spans="1:5" x14ac:dyDescent="0.2">
      <c r="A2305" s="1" t="s">
        <v>55</v>
      </c>
      <c r="B2305" s="1" t="s">
        <v>4328</v>
      </c>
      <c r="C2305" s="1" t="str">
        <f>B2305&amp;" "&amp;F2305</f>
        <v xml:space="preserve">Caron </v>
      </c>
      <c r="D2305" s="1" t="str">
        <f>Table5[[#This Row],[Column5]]&amp;" "&amp;Table5[[#This Row],[Column7]]&amp;" "</f>
        <v xml:space="preserve">Ms. Evelyn </v>
      </c>
      <c r="E2305" t="s">
        <v>4412</v>
      </c>
    </row>
    <row r="2306" spans="1:5" x14ac:dyDescent="0.2">
      <c r="A2306" s="1" t="s">
        <v>54</v>
      </c>
      <c r="B2306" s="1" t="s">
        <v>4329</v>
      </c>
      <c r="C2306" s="1" t="str">
        <f>B2306&amp;" "&amp;F2306</f>
        <v xml:space="preserve">Fullarton </v>
      </c>
      <c r="D2306" s="1" t="str">
        <f>Table5[[#This Row],[Column5]]&amp;" "&amp;Table5[[#This Row],[Column7]]&amp;" "</f>
        <v xml:space="preserve">Mr. Jim </v>
      </c>
    </row>
    <row r="2307" spans="1:5" x14ac:dyDescent="0.2">
      <c r="A2307" s="1" t="s">
        <v>53</v>
      </c>
      <c r="B2307" s="1" t="s">
        <v>4330</v>
      </c>
      <c r="C2307" s="1" t="str">
        <f>B2307&amp;" "&amp;F2307</f>
        <v xml:space="preserve">Lindgren </v>
      </c>
      <c r="D2307" s="1" t="str">
        <f>Table5[[#This Row],[Column5]]&amp;" "&amp;Table5[[#This Row],[Column7]]&amp;" "</f>
        <v xml:space="preserve">Mr. Matthew </v>
      </c>
      <c r="E2307" t="s">
        <v>4486</v>
      </c>
    </row>
    <row r="2308" spans="1:5" x14ac:dyDescent="0.2">
      <c r="A2308" s="1" t="s">
        <v>52</v>
      </c>
      <c r="B2308" s="1" t="s">
        <v>4331</v>
      </c>
      <c r="C2308" s="1" t="str">
        <f>B2308&amp;" "&amp;F2308</f>
        <v xml:space="preserve">Akiha </v>
      </c>
      <c r="D2308" s="1" t="str">
        <f>Table5[[#This Row],[Column5]]&amp;" "&amp;Table5[[#This Row],[Column7]]&amp;" "</f>
        <v xml:space="preserve">Mr. Kenneth </v>
      </c>
    </row>
    <row r="2309" spans="1:5" x14ac:dyDescent="0.2">
      <c r="A2309" s="1" t="s">
        <v>51</v>
      </c>
      <c r="B2309" s="1" t="s">
        <v>4332</v>
      </c>
      <c r="C2309" s="1" t="str">
        <f>B2309&amp;" "&amp;F2309</f>
        <v xml:space="preserve">Sweny </v>
      </c>
      <c r="D2309" s="1" t="str">
        <f>Table5[[#This Row],[Column5]]&amp;" "&amp;Table5[[#This Row],[Column7]]&amp;" "</f>
        <v xml:space="preserve">Ms. Andrea </v>
      </c>
    </row>
    <row r="2310" spans="1:5" x14ac:dyDescent="0.2">
      <c r="A2310" s="1" t="s">
        <v>50</v>
      </c>
      <c r="B2310" s="1" t="s">
        <v>4333</v>
      </c>
      <c r="C2310" s="1" t="str">
        <f>B2310&amp;" "&amp;F2310</f>
        <v xml:space="preserve">Tobin </v>
      </c>
      <c r="D2310" s="1" t="str">
        <f>Table5[[#This Row],[Column5]]&amp;" "&amp;Table5[[#This Row],[Column7]]&amp;" "</f>
        <v xml:space="preserve">Ms. Kristina </v>
      </c>
    </row>
    <row r="2311" spans="1:5" x14ac:dyDescent="0.2">
      <c r="A2311" s="1" t="s">
        <v>49</v>
      </c>
      <c r="B2311" s="1" t="s">
        <v>3977</v>
      </c>
      <c r="C2311" s="1" t="str">
        <f>B2311&amp;" "&amp;F2311</f>
        <v xml:space="preserve">Pedersen </v>
      </c>
      <c r="D2311" s="1" t="str">
        <f>Table5[[#This Row],[Column5]]&amp;" "&amp;Table5[[#This Row],[Column7]]&amp;" "</f>
        <v xml:space="preserve">Ms. Kristen </v>
      </c>
    </row>
    <row r="2312" spans="1:5" x14ac:dyDescent="0.2">
      <c r="A2312" s="1" t="s">
        <v>48</v>
      </c>
      <c r="B2312" s="1" t="s">
        <v>2518</v>
      </c>
      <c r="C2312" s="1" t="str">
        <f>B2312&amp;" "&amp;F2312</f>
        <v xml:space="preserve">Lynch </v>
      </c>
      <c r="D2312" s="1" t="str">
        <f>Table5[[#This Row],[Column5]]&amp;" "&amp;Table5[[#This Row],[Column7]]&amp;" "</f>
        <v xml:space="preserve">Mr. Matthew </v>
      </c>
    </row>
    <row r="2313" spans="1:5" x14ac:dyDescent="0.2">
      <c r="A2313" s="1" t="s">
        <v>47</v>
      </c>
      <c r="B2313" s="1" t="s">
        <v>4334</v>
      </c>
      <c r="C2313" s="1" t="str">
        <f>B2313&amp;" "&amp;F2313</f>
        <v xml:space="preserve">Keys </v>
      </c>
      <c r="D2313" s="1" t="str">
        <f>Table5[[#This Row],[Column5]]&amp;" "&amp;Table5[[#This Row],[Column7]]&amp;" "</f>
        <v xml:space="preserve">Mrs. Kathleen </v>
      </c>
    </row>
    <row r="2314" spans="1:5" x14ac:dyDescent="0.2">
      <c r="A2314" s="1" t="s">
        <v>46</v>
      </c>
      <c r="B2314" s="1" t="s">
        <v>4335</v>
      </c>
      <c r="C2314" s="1" t="str">
        <f>B2314&amp;" "&amp;F2314</f>
        <v xml:space="preserve">Wilbur </v>
      </c>
      <c r="D2314" s="1" t="str">
        <f>Table5[[#This Row],[Column5]]&amp;" "&amp;Table5[[#This Row],[Column7]]&amp;" "</f>
        <v xml:space="preserve">Ms. Lindsey </v>
      </c>
    </row>
    <row r="2315" spans="1:5" x14ac:dyDescent="0.2">
      <c r="A2315" s="1" t="s">
        <v>45</v>
      </c>
      <c r="B2315" s="1" t="s">
        <v>4336</v>
      </c>
      <c r="C2315" s="1" t="str">
        <f>B2315&amp;" "&amp;F2315</f>
        <v xml:space="preserve">Ditota </v>
      </c>
      <c r="D2315" s="1" t="str">
        <f>Table5[[#This Row],[Column5]]&amp;" "&amp;Table5[[#This Row],[Column7]]&amp;" "</f>
        <v xml:space="preserve">Mr. Robert </v>
      </c>
    </row>
    <row r="2316" spans="1:5" x14ac:dyDescent="0.2">
      <c r="A2316" s="1" t="s">
        <v>44</v>
      </c>
      <c r="B2316" s="1" t="s">
        <v>4337</v>
      </c>
      <c r="C2316" s="1" t="str">
        <f>B2316&amp;" "&amp;F2316</f>
        <v xml:space="preserve">Horbol </v>
      </c>
      <c r="D2316" s="1" t="str">
        <f>Table5[[#This Row],[Column5]]&amp;" "&amp;Table5[[#This Row],[Column7]]&amp;" "</f>
        <v xml:space="preserve">Ms. Sarah </v>
      </c>
      <c r="E2316" t="s">
        <v>4542</v>
      </c>
    </row>
    <row r="2317" spans="1:5" x14ac:dyDescent="0.2">
      <c r="A2317" s="1" t="s">
        <v>43</v>
      </c>
      <c r="B2317" s="1" t="s">
        <v>3187</v>
      </c>
      <c r="C2317" s="1" t="str">
        <f>B2317&amp;" "&amp;F2317</f>
        <v xml:space="preserve">O'Rourke </v>
      </c>
      <c r="D2317" s="1" t="str">
        <f>Table5[[#This Row],[Column5]]&amp;" "&amp;Table5[[#This Row],[Column7]]&amp;" "</f>
        <v xml:space="preserve">Ms. Flannery </v>
      </c>
    </row>
    <row r="2318" spans="1:5" x14ac:dyDescent="0.2">
      <c r="A2318" s="1" t="s">
        <v>41</v>
      </c>
      <c r="B2318" s="1" t="s">
        <v>2671</v>
      </c>
      <c r="C2318" s="1" t="str">
        <f>B2318&amp;" "&amp;F2318</f>
        <v xml:space="preserve">Williams </v>
      </c>
      <c r="D2318" s="1" t="str">
        <f>Table5[[#This Row],[Column5]]&amp;" "&amp;Table5[[#This Row],[Column7]]&amp;" "</f>
        <v xml:space="preserve">Mr. John </v>
      </c>
      <c r="E2318" t="s">
        <v>4509</v>
      </c>
    </row>
    <row r="2319" spans="1:5" x14ac:dyDescent="0.2">
      <c r="A2319" s="1" t="s">
        <v>40</v>
      </c>
      <c r="B2319" s="1" t="s">
        <v>4338</v>
      </c>
      <c r="C2319" s="1" t="str">
        <f>B2319&amp;" "&amp;F2319</f>
        <v xml:space="preserve">Murakami </v>
      </c>
      <c r="D2319" s="1" t="str">
        <f>Table5[[#This Row],[Column5]]&amp;" "&amp;Table5[[#This Row],[Column7]]&amp;" "</f>
        <v xml:space="preserve">Mr. Koji </v>
      </c>
    </row>
    <row r="2320" spans="1:5" x14ac:dyDescent="0.2">
      <c r="A2320" s="1" t="s">
        <v>39</v>
      </c>
      <c r="B2320" s="1" t="s">
        <v>3912</v>
      </c>
      <c r="C2320" s="1" t="str">
        <f>B2320&amp;" "&amp;F2320</f>
        <v xml:space="preserve">Gagnon </v>
      </c>
      <c r="D2320" s="1" t="str">
        <f>Table5[[#This Row],[Column5]]&amp;" "&amp;Table5[[#This Row],[Column7]]&amp;" "</f>
        <v xml:space="preserve">Ms. Candice </v>
      </c>
      <c r="E2320" t="s">
        <v>4403</v>
      </c>
    </row>
    <row r="2321" spans="1:5" x14ac:dyDescent="0.2">
      <c r="A2321" s="1" t="s">
        <v>38</v>
      </c>
      <c r="B2321" s="1" t="s">
        <v>4339</v>
      </c>
      <c r="C2321" s="1" t="str">
        <f>B2321&amp;" "&amp;F2321</f>
        <v xml:space="preserve">Petermann </v>
      </c>
      <c r="D2321" s="1" t="str">
        <f>Table5[[#This Row],[Column5]]&amp;" "&amp;Table5[[#This Row],[Column7]]&amp;" "</f>
        <v xml:space="preserve">Mr. Theodore </v>
      </c>
      <c r="E2321" t="s">
        <v>4378</v>
      </c>
    </row>
    <row r="2322" spans="1:5" x14ac:dyDescent="0.2">
      <c r="A2322" s="1" t="s">
        <v>36</v>
      </c>
      <c r="B2322" s="1" t="s">
        <v>5345</v>
      </c>
      <c r="C2322" s="1" t="str">
        <f>B2322&amp;" "&amp;F2322</f>
        <v xml:space="preserve">GravesRostro  </v>
      </c>
      <c r="D2322" s="1" t="str">
        <f>Table5[[#This Row],[Column5]]&amp;" "&amp;Table5[[#This Row],[Column7]]&amp;" "</f>
        <v xml:space="preserve">Ms. Lindy </v>
      </c>
    </row>
    <row r="2323" spans="1:5" x14ac:dyDescent="0.2">
      <c r="A2323" s="1" t="s">
        <v>34</v>
      </c>
      <c r="B2323" s="1" t="s">
        <v>4340</v>
      </c>
      <c r="C2323" s="1" t="str">
        <f>B2323&amp;" "&amp;F2323</f>
        <v xml:space="preserve">Danielson </v>
      </c>
      <c r="D2323" s="1" t="str">
        <f>Table5[[#This Row],[Column5]]&amp;" "&amp;Table5[[#This Row],[Column7]]&amp;" "</f>
        <v xml:space="preserve">Mr. Thomas </v>
      </c>
    </row>
    <row r="2324" spans="1:5" x14ac:dyDescent="0.2">
      <c r="A2324" s="1" t="s">
        <v>33</v>
      </c>
      <c r="B2324" s="1" t="s">
        <v>4341</v>
      </c>
      <c r="C2324" s="1" t="str">
        <f>B2324&amp;" "&amp;F2324</f>
        <v xml:space="preserve">Street </v>
      </c>
      <c r="D2324" s="1" t="str">
        <f>Table5[[#This Row],[Column5]]&amp;" "&amp;Table5[[#This Row],[Column7]]&amp;" "</f>
        <v xml:space="preserve">Ms. Holly </v>
      </c>
    </row>
    <row r="2325" spans="1:5" x14ac:dyDescent="0.2">
      <c r="A2325" s="1" t="s">
        <v>32</v>
      </c>
      <c r="B2325" s="1" t="s">
        <v>4342</v>
      </c>
      <c r="C2325" s="1" t="str">
        <f>B2325&amp;" "&amp;F2325</f>
        <v xml:space="preserve">Buss </v>
      </c>
      <c r="D2325" s="1" t="str">
        <f>Table5[[#This Row],[Column5]]&amp;" "&amp;Table5[[#This Row],[Column7]]&amp;" "</f>
        <v xml:space="preserve">Mr. Matthew </v>
      </c>
    </row>
    <row r="2326" spans="1:5" x14ac:dyDescent="0.2">
      <c r="A2326" s="1" t="s">
        <v>29</v>
      </c>
      <c r="B2326" s="1" t="s">
        <v>4343</v>
      </c>
      <c r="C2326" s="1" t="str">
        <f>B2326&amp;" "&amp;F2326</f>
        <v xml:space="preserve">Duffy </v>
      </c>
      <c r="D2326" s="1" t="str">
        <f>Table5[[#This Row],[Column5]]&amp;" "&amp;Table5[[#This Row],[Column7]]&amp;" "</f>
        <v xml:space="preserve">Ms. Meghan </v>
      </c>
      <c r="E2326" t="s">
        <v>4449</v>
      </c>
    </row>
    <row r="2327" spans="1:5" x14ac:dyDescent="0.2">
      <c r="A2327" s="1" t="s">
        <v>28</v>
      </c>
      <c r="B2327" s="1" t="s">
        <v>3086</v>
      </c>
      <c r="C2327" s="1" t="str">
        <f>B2327&amp;" "&amp;F2327</f>
        <v xml:space="preserve">Hines </v>
      </c>
      <c r="D2327" s="1" t="str">
        <f>Table5[[#This Row],[Column5]]&amp;" "&amp;Table5[[#This Row],[Column7]]&amp;" "</f>
        <v xml:space="preserve">Mr. Fred </v>
      </c>
    </row>
    <row r="2328" spans="1:5" x14ac:dyDescent="0.2">
      <c r="A2328" s="1" t="s">
        <v>27</v>
      </c>
      <c r="B2328" s="1" t="s">
        <v>4344</v>
      </c>
      <c r="C2328" s="1" t="str">
        <f>B2328&amp;" "&amp;F2328</f>
        <v xml:space="preserve">Castro </v>
      </c>
      <c r="D2328" s="1" t="str">
        <f>Table5[[#This Row],[Column5]]&amp;" "&amp;Table5[[#This Row],[Column7]]&amp;" "</f>
        <v xml:space="preserve">Mr. Sebastian </v>
      </c>
    </row>
    <row r="2329" spans="1:5" x14ac:dyDescent="0.2">
      <c r="A2329" s="1" t="s">
        <v>26</v>
      </c>
      <c r="B2329" s="1" t="s">
        <v>2720</v>
      </c>
      <c r="C2329" s="1" t="str">
        <f>B2329&amp;" "&amp;F2329</f>
        <v xml:space="preserve">Howell </v>
      </c>
      <c r="D2329" s="1" t="str">
        <f>Table5[[#This Row],[Column5]]&amp;" "&amp;Table5[[#This Row],[Column7]]&amp;" "</f>
        <v xml:space="preserve">Ms. Laura </v>
      </c>
    </row>
    <row r="2330" spans="1:5" x14ac:dyDescent="0.2">
      <c r="A2330" s="1" t="s">
        <v>25</v>
      </c>
      <c r="B2330" s="1" t="s">
        <v>4345</v>
      </c>
      <c r="C2330" s="1" t="str">
        <f>B2330&amp;" "&amp;F2330</f>
        <v xml:space="preserve">Avery </v>
      </c>
      <c r="D2330" s="1" t="str">
        <f>Table5[[#This Row],[Column5]]&amp;" "&amp;Table5[[#This Row],[Column7]]&amp;" "</f>
        <v xml:space="preserve">Ms. Nicole </v>
      </c>
    </row>
    <row r="2331" spans="1:5" x14ac:dyDescent="0.2">
      <c r="A2331" s="1" t="s">
        <v>24</v>
      </c>
      <c r="B2331" s="1" t="s">
        <v>4346</v>
      </c>
      <c r="C2331" s="1" t="str">
        <f>B2331&amp;" "&amp;F2331</f>
        <v xml:space="preserve">Bohinski </v>
      </c>
      <c r="D2331" s="1" t="str">
        <f>Table5[[#This Row],[Column5]]&amp;" "&amp;Table5[[#This Row],[Column7]]&amp;" "</f>
        <v xml:space="preserve">Ms. Susan </v>
      </c>
      <c r="E2331" t="s">
        <v>4418</v>
      </c>
    </row>
    <row r="2332" spans="1:5" x14ac:dyDescent="0.2">
      <c r="A2332" s="1" t="s">
        <v>22</v>
      </c>
      <c r="B2332" s="1" t="s">
        <v>4347</v>
      </c>
      <c r="C2332" s="1" t="str">
        <f>B2332&amp;" "&amp;F2332</f>
        <v xml:space="preserve">Kohls </v>
      </c>
      <c r="D2332" s="1" t="str">
        <f>Table5[[#This Row],[Column5]]&amp;" "&amp;Table5[[#This Row],[Column7]]&amp;" "</f>
        <v xml:space="preserve">Ms. Katy </v>
      </c>
    </row>
    <row r="2333" spans="1:5" x14ac:dyDescent="0.2">
      <c r="A2333" s="1" t="s">
        <v>21</v>
      </c>
      <c r="B2333" s="1" t="s">
        <v>4348</v>
      </c>
      <c r="C2333" s="1" t="str">
        <f>B2333&amp;" "&amp;F2333</f>
        <v xml:space="preserve">Brietzke </v>
      </c>
      <c r="D2333" s="1" t="str">
        <f>Table5[[#This Row],[Column5]]&amp;" "&amp;Table5[[#This Row],[Column7]]&amp;" "</f>
        <v xml:space="preserve">Mr. Jordan </v>
      </c>
    </row>
    <row r="2334" spans="1:5" x14ac:dyDescent="0.2">
      <c r="A2334" s="1" t="s">
        <v>19</v>
      </c>
      <c r="B2334" s="1" t="s">
        <v>5342</v>
      </c>
      <c r="C2334" s="1" t="str">
        <f>B2334&amp;" "&amp;F2334</f>
        <v xml:space="preserve">Riveros Gonzalez  </v>
      </c>
      <c r="D2334" s="1" t="str">
        <f>Table5[[#This Row],[Column5]]&amp;" "&amp;Table5[[#This Row],[Column7]]&amp;" "</f>
        <v xml:space="preserve">Mr. Juan </v>
      </c>
      <c r="E2334" t="s">
        <v>5344</v>
      </c>
    </row>
    <row r="2335" spans="1:5" x14ac:dyDescent="0.2">
      <c r="A2335" s="1" t="s">
        <v>17</v>
      </c>
      <c r="B2335" s="1" t="s">
        <v>4349</v>
      </c>
      <c r="C2335" s="1" t="str">
        <f>B2335&amp;" "&amp;F2335</f>
        <v xml:space="preserve">Albano </v>
      </c>
      <c r="D2335" s="1" t="str">
        <f>Table5[[#This Row],[Column5]]&amp;" "&amp;Table5[[#This Row],[Column7]]&amp;" "</f>
        <v xml:space="preserve">Ms. Julie </v>
      </c>
    </row>
    <row r="2336" spans="1:5" x14ac:dyDescent="0.2">
      <c r="A2336" s="1" t="s">
        <v>14</v>
      </c>
      <c r="B2336" s="1" t="s">
        <v>4350</v>
      </c>
      <c r="C2336" s="1" t="str">
        <f>B2336&amp;" "&amp;F2336</f>
        <v xml:space="preserve">Rosendahl </v>
      </c>
      <c r="D2336" s="1" t="str">
        <f>Table5[[#This Row],[Column5]]&amp;" "&amp;Table5[[#This Row],[Column7]]&amp;" "</f>
        <v xml:space="preserve">Mr. Evan </v>
      </c>
      <c r="E2336" t="s">
        <v>4474</v>
      </c>
    </row>
    <row r="2337" spans="1:5" x14ac:dyDescent="0.2">
      <c r="A2337" s="1" t="s">
        <v>9</v>
      </c>
      <c r="B2337" s="1" t="s">
        <v>4351</v>
      </c>
      <c r="C2337" s="1" t="str">
        <f>B2337&amp;" "&amp;F2337</f>
        <v xml:space="preserve">German </v>
      </c>
      <c r="D2337" s="1" t="str">
        <f>Table5[[#This Row],[Column5]]&amp;" "&amp;Table5[[#This Row],[Column7]]&amp;" "</f>
        <v xml:space="preserve">Mr. Aaron </v>
      </c>
      <c r="E2337" t="s">
        <v>4449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36"/>
  <sheetViews>
    <sheetView topLeftCell="G1" workbookViewId="0">
      <selection activeCell="H2" sqref="H2:H2336"/>
    </sheetView>
  </sheetViews>
  <sheetFormatPr defaultRowHeight="15" x14ac:dyDescent="0.2"/>
  <cols>
    <col min="1" max="1" width="13.5859375" bestFit="1" customWidth="1"/>
    <col min="3" max="3" width="17.75390625" customWidth="1"/>
    <col min="4" max="4" width="13.44921875" bestFit="1" customWidth="1"/>
    <col min="5" max="5" width="13.44921875" customWidth="1"/>
    <col min="6" max="6" width="16.6796875" bestFit="1" customWidth="1"/>
    <col min="7" max="7" width="15.19921875" bestFit="1" customWidth="1"/>
    <col min="8" max="8" width="25.01953125" bestFit="1" customWidth="1"/>
    <col min="9" max="9" width="9.55078125" bestFit="1" customWidth="1"/>
    <col min="11" max="11" width="16.0078125" customWidth="1"/>
  </cols>
  <sheetData>
    <row r="1" spans="1:13" ht="18.95" customHeight="1" x14ac:dyDescent="0.2">
      <c r="A1" s="3" t="s">
        <v>0</v>
      </c>
      <c r="B1" s="3" t="s">
        <v>2373</v>
      </c>
      <c r="C1" s="3" t="s">
        <v>5372</v>
      </c>
      <c r="D1" s="3" t="s">
        <v>2374</v>
      </c>
      <c r="E1" s="3" t="s">
        <v>4353</v>
      </c>
      <c r="F1" s="3" t="s">
        <v>2375</v>
      </c>
      <c r="G1" s="3" t="s">
        <v>2376</v>
      </c>
      <c r="H1" s="3" t="s">
        <v>2377</v>
      </c>
      <c r="I1" s="3" t="s">
        <v>2378</v>
      </c>
      <c r="J1" s="3" t="s">
        <v>2379</v>
      </c>
    </row>
    <row r="2" spans="1:13" x14ac:dyDescent="0.2">
      <c r="A2" t="s">
        <v>2372</v>
      </c>
      <c r="B2">
        <v>47.41</v>
      </c>
      <c r="C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">
        <v>7.47</v>
      </c>
      <c r="E2" t="str">
        <f>IF(Table2[[#This Row],[HBA1C]]&lt;5.7,"normal ",IF(Table2[[#This Row],[HBA1C]]&lt;6.5,"prediabetes",IF(Table2[[#This Row],[HBA1C]]=6.5&gt;6.5,"diabetes ")))</f>
        <v xml:space="preserve">diabetes </v>
      </c>
      <c r="F2" t="s">
        <v>2380</v>
      </c>
      <c r="G2" t="s">
        <v>2380</v>
      </c>
      <c r="H2" t="s">
        <v>2380</v>
      </c>
      <c r="I2">
        <v>0</v>
      </c>
      <c r="J2" t="s">
        <v>2381</v>
      </c>
    </row>
    <row r="3" spans="1:13" x14ac:dyDescent="0.2">
      <c r="A3" t="s">
        <v>2371</v>
      </c>
      <c r="B3">
        <v>30.36</v>
      </c>
      <c r="C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">
        <v>5.77</v>
      </c>
      <c r="E3" t="str">
        <f>IF(Table2[[#This Row],[HBA1C]]&lt;5.7,"normal ",IF(Table2[[#This Row],[HBA1C]]&lt;6.5,"prediabetes",IF(Table2[[#This Row],[HBA1C]]=6.5&gt;6.5,"diabetes ")))</f>
        <v>prediabetes</v>
      </c>
      <c r="F3" t="s">
        <v>2380</v>
      </c>
      <c r="G3" t="s">
        <v>2380</v>
      </c>
      <c r="H3" t="s">
        <v>2380</v>
      </c>
      <c r="I3">
        <v>0</v>
      </c>
      <c r="J3" t="s">
        <v>2381</v>
      </c>
    </row>
    <row r="4" spans="1:13" x14ac:dyDescent="0.2">
      <c r="A4" t="s">
        <v>2370</v>
      </c>
      <c r="B4">
        <v>34.484999999999999</v>
      </c>
      <c r="C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">
        <v>11.87</v>
      </c>
      <c r="E4" t="str">
        <f>IF(Table2[[#This Row],[HBA1C]]&lt;5.7,"normal ",IF(Table2[[#This Row],[HBA1C]]&lt;6.5,"prediabetes",IF(Table2[[#This Row],[HBA1C]]=6.5&gt;6.5,"diabetes ")))</f>
        <v xml:space="preserve">diabetes </v>
      </c>
      <c r="F4" t="s">
        <v>2381</v>
      </c>
      <c r="G4" t="s">
        <v>2380</v>
      </c>
      <c r="H4" t="s">
        <v>2380</v>
      </c>
      <c r="I4">
        <v>2</v>
      </c>
      <c r="J4" t="s">
        <v>2381</v>
      </c>
      <c r="M4">
        <f>COUNTIF(Table2[Customer ID],"?")</f>
        <v>0</v>
      </c>
    </row>
    <row r="5" spans="1:13" x14ac:dyDescent="0.2">
      <c r="A5" t="s">
        <v>2369</v>
      </c>
      <c r="B5">
        <v>38.094999999999999</v>
      </c>
      <c r="C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">
        <v>6.05</v>
      </c>
      <c r="E5" t="str">
        <f>IF(Table2[[#This Row],[HBA1C]]&lt;5.7,"normal ",IF(Table2[[#This Row],[HBA1C]]&lt;6.5,"prediabetes",IF(Table2[[#This Row],[HBA1C]]=6.5&gt;6.5,"diabetes ")))</f>
        <v>prediabetes</v>
      </c>
      <c r="F5" t="s">
        <v>2380</v>
      </c>
      <c r="G5" t="s">
        <v>2380</v>
      </c>
      <c r="H5" t="s">
        <v>2380</v>
      </c>
      <c r="I5">
        <v>0</v>
      </c>
      <c r="J5" t="s">
        <v>2381</v>
      </c>
      <c r="M5">
        <f>COUNTIF(Table2[BMI],"?")</f>
        <v>0</v>
      </c>
    </row>
    <row r="6" spans="1:13" x14ac:dyDescent="0.2">
      <c r="A6" t="s">
        <v>2368</v>
      </c>
      <c r="B6">
        <v>35.53</v>
      </c>
      <c r="C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">
        <v>5.45</v>
      </c>
      <c r="E6" t="str">
        <f>IF(Table2[[#This Row],[HBA1C]]&lt;5.7,"normal ",IF(Table2[[#This Row],[HBA1C]]&lt;6.5,"prediabetes",IF(Table2[[#This Row],[HBA1C]]=6.5&gt;6.5,"diabetes ")))</f>
        <v xml:space="preserve">normal </v>
      </c>
      <c r="F6" t="s">
        <v>2380</v>
      </c>
      <c r="G6" t="s">
        <v>2380</v>
      </c>
      <c r="H6" t="s">
        <v>2380</v>
      </c>
      <c r="I6">
        <v>0</v>
      </c>
      <c r="J6" t="s">
        <v>2381</v>
      </c>
      <c r="M6">
        <f>COUNTIF(Table2[HBA1C],"?")</f>
        <v>0</v>
      </c>
    </row>
    <row r="7" spans="1:13" x14ac:dyDescent="0.2">
      <c r="A7" t="s">
        <v>2367</v>
      </c>
      <c r="B7">
        <v>32.799999999999997</v>
      </c>
      <c r="C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">
        <v>6.59</v>
      </c>
      <c r="E7" t="str">
        <f>IF(Table2[[#This Row],[HBA1C]]&lt;5.7,"normal ",IF(Table2[[#This Row],[HBA1C]]&lt;6.5,"prediabetes",IF(Table2[[#This Row],[HBA1C]]=6.5&gt;6.5,"diabetes ")))</f>
        <v xml:space="preserve">diabetes </v>
      </c>
      <c r="F7" t="s">
        <v>2380</v>
      </c>
      <c r="G7" t="s">
        <v>2380</v>
      </c>
      <c r="H7" t="s">
        <v>2380</v>
      </c>
      <c r="I7">
        <v>0</v>
      </c>
      <c r="J7" t="s">
        <v>2381</v>
      </c>
      <c r="M7">
        <f>COUNTIF(Table2[Heart Issues],"?")</f>
        <v>0</v>
      </c>
    </row>
    <row r="8" spans="1:13" x14ac:dyDescent="0.2">
      <c r="A8" t="s">
        <v>2366</v>
      </c>
      <c r="B8">
        <v>36.4</v>
      </c>
      <c r="C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">
        <v>6.07</v>
      </c>
      <c r="E8" t="str">
        <f>IF(Table2[[#This Row],[HBA1C]]&lt;5.7,"normal ",IF(Table2[[#This Row],[HBA1C]]&lt;6.5,"prediabetes",IF(Table2[[#This Row],[HBA1C]]=6.5&gt;6.5,"diabetes ")))</f>
        <v>prediabetes</v>
      </c>
      <c r="F8" t="s">
        <v>2380</v>
      </c>
      <c r="G8" t="s">
        <v>2380</v>
      </c>
      <c r="H8" t="s">
        <v>2380</v>
      </c>
      <c r="I8">
        <v>0</v>
      </c>
      <c r="J8" t="s">
        <v>2381</v>
      </c>
      <c r="M8">
        <f>COUNTIF(Table2[Any Transplants],"?")</f>
        <v>0</v>
      </c>
    </row>
    <row r="9" spans="1:13" x14ac:dyDescent="0.2">
      <c r="A9" t="s">
        <v>2365</v>
      </c>
      <c r="B9">
        <v>36.96</v>
      </c>
      <c r="C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">
        <v>7.93</v>
      </c>
      <c r="E9" t="str">
        <f>IF(Table2[[#This Row],[HBA1C]]&lt;5.7,"normal ",IF(Table2[[#This Row],[HBA1C]]&lt;6.5,"prediabetes",IF(Table2[[#This Row],[HBA1C]]=6.5&gt;6.5,"diabetes ")))</f>
        <v xml:space="preserve">diabetes </v>
      </c>
      <c r="F9" t="s">
        <v>2380</v>
      </c>
      <c r="G9" t="s">
        <v>2380</v>
      </c>
      <c r="H9" t="s">
        <v>2380</v>
      </c>
      <c r="I9">
        <v>3</v>
      </c>
      <c r="J9" t="s">
        <v>2381</v>
      </c>
      <c r="M9">
        <f>COUNTIF(Table2[Cancer history],"?")</f>
        <v>0</v>
      </c>
    </row>
    <row r="10" spans="1:13" x14ac:dyDescent="0.2">
      <c r="A10" t="s">
        <v>2364</v>
      </c>
      <c r="B10">
        <v>41.14</v>
      </c>
      <c r="C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">
        <v>9.58</v>
      </c>
      <c r="E10" t="str">
        <f>IF(Table2[[#This Row],[HBA1C]]&lt;5.7,"normal ",IF(Table2[[#This Row],[HBA1C]]&lt;6.5,"prediabetes",IF(Table2[[#This Row],[HBA1C]]=6.5&gt;6.5,"diabetes ")))</f>
        <v xml:space="preserve">diabetes </v>
      </c>
      <c r="F10" t="s">
        <v>2381</v>
      </c>
      <c r="G10" t="s">
        <v>2380</v>
      </c>
      <c r="H10" t="s">
        <v>2382</v>
      </c>
      <c r="I10">
        <v>1</v>
      </c>
      <c r="J10" t="s">
        <v>2381</v>
      </c>
      <c r="M10">
        <f>COUNTIF(Table2[NumberOfMajorSurgeries],"?")</f>
        <v>0</v>
      </c>
    </row>
    <row r="11" spans="1:13" x14ac:dyDescent="0.2">
      <c r="A11" t="s">
        <v>2363</v>
      </c>
      <c r="B11">
        <v>38.06</v>
      </c>
      <c r="C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">
        <v>10.79</v>
      </c>
      <c r="E11" t="str">
        <f>IF(Table2[[#This Row],[HBA1C]]&lt;5.7,"normal ",IF(Table2[[#This Row],[HBA1C]]&lt;6.5,"prediabetes",IF(Table2[[#This Row],[HBA1C]]=6.5&gt;6.5,"diabetes ")))</f>
        <v xml:space="preserve">diabetes </v>
      </c>
      <c r="F11" t="s">
        <v>2380</v>
      </c>
      <c r="G11" t="s">
        <v>2380</v>
      </c>
      <c r="H11" t="s">
        <v>2380</v>
      </c>
      <c r="I11">
        <v>0</v>
      </c>
      <c r="J11" t="s">
        <v>2381</v>
      </c>
      <c r="M11">
        <f>COUNTIF(Table2[smoker],"?")</f>
        <v>0</v>
      </c>
    </row>
    <row r="12" spans="1:13" x14ac:dyDescent="0.2">
      <c r="A12" t="s">
        <v>2362</v>
      </c>
      <c r="B12">
        <v>37.700000000000003</v>
      </c>
      <c r="C1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">
        <v>5.96</v>
      </c>
      <c r="E12" t="str">
        <f>IF(Table2[[#This Row],[HBA1C]]&lt;5.7,"normal ",IF(Table2[[#This Row],[HBA1C]]&lt;6.5,"prediabetes",IF(Table2[[#This Row],[HBA1C]]=6.5&gt;6.5,"diabetes ")))</f>
        <v>prediabetes</v>
      </c>
      <c r="F12" t="s">
        <v>2381</v>
      </c>
      <c r="G12" t="s">
        <v>2380</v>
      </c>
      <c r="H12" t="s">
        <v>2380</v>
      </c>
      <c r="I12">
        <v>2</v>
      </c>
      <c r="J12" t="s">
        <v>2381</v>
      </c>
      <c r="L12" t="s">
        <v>2384</v>
      </c>
      <c r="M12">
        <f>SUM(M4:M11)</f>
        <v>0</v>
      </c>
    </row>
    <row r="13" spans="1:13" x14ac:dyDescent="0.2">
      <c r="A13" t="s">
        <v>2361</v>
      </c>
      <c r="B13">
        <v>42.13</v>
      </c>
      <c r="C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">
        <v>11.9</v>
      </c>
      <c r="E13" t="str">
        <f>IF(Table2[[#This Row],[HBA1C]]&lt;5.7,"normal ",IF(Table2[[#This Row],[HBA1C]]&lt;6.5,"prediabetes",IF(Table2[[#This Row],[HBA1C]]=6.5&gt;6.5,"diabetes ")))</f>
        <v xml:space="preserve">diabetes </v>
      </c>
      <c r="F13" t="s">
        <v>2380</v>
      </c>
      <c r="G13" t="s">
        <v>2380</v>
      </c>
      <c r="H13" t="s">
        <v>2380</v>
      </c>
      <c r="I13">
        <v>0</v>
      </c>
      <c r="J13" t="s">
        <v>2381</v>
      </c>
      <c r="K13" t="s">
        <v>2387</v>
      </c>
      <c r="L13" t="s">
        <v>2382</v>
      </c>
      <c r="M13">
        <f>COUNTIF(Table2[smoker],"yes")</f>
        <v>490</v>
      </c>
    </row>
    <row r="14" spans="1:13" x14ac:dyDescent="0.2">
      <c r="A14" t="s">
        <v>2360</v>
      </c>
      <c r="B14">
        <v>40.92</v>
      </c>
      <c r="C1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">
        <v>8.41</v>
      </c>
      <c r="E14" t="str">
        <f>IF(Table2[[#This Row],[HBA1C]]&lt;5.7,"normal ",IF(Table2[[#This Row],[HBA1C]]&lt;6.5,"prediabetes",IF(Table2[[#This Row],[HBA1C]]=6.5&gt;6.5,"diabetes ")))</f>
        <v xml:space="preserve">diabetes </v>
      </c>
      <c r="F14" t="s">
        <v>2380</v>
      </c>
      <c r="G14" t="s">
        <v>2380</v>
      </c>
      <c r="H14" t="s">
        <v>2380</v>
      </c>
      <c r="I14">
        <v>0</v>
      </c>
      <c r="J14" t="s">
        <v>2381</v>
      </c>
      <c r="L14" t="s">
        <v>2380</v>
      </c>
      <c r="M14">
        <f>COUNTIF(J9,"no")</f>
        <v>0</v>
      </c>
    </row>
    <row r="15" spans="1:13" x14ac:dyDescent="0.2">
      <c r="A15" t="s">
        <v>2359</v>
      </c>
      <c r="B15">
        <v>40.564999999999998</v>
      </c>
      <c r="C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">
        <v>7.02</v>
      </c>
      <c r="E15" t="str">
        <f>IF(Table2[[#This Row],[HBA1C]]&lt;5.7,"normal ",IF(Table2[[#This Row],[HBA1C]]&lt;6.5,"prediabetes",IF(Table2[[#This Row],[HBA1C]]=6.5&gt;6.5,"diabetes ")))</f>
        <v xml:space="preserve">diabetes </v>
      </c>
      <c r="F15" t="s">
        <v>2380</v>
      </c>
      <c r="G15" t="s">
        <v>2380</v>
      </c>
      <c r="H15" t="s">
        <v>2380</v>
      </c>
      <c r="I15">
        <v>0</v>
      </c>
      <c r="J15" t="s">
        <v>2381</v>
      </c>
    </row>
    <row r="16" spans="1:13" x14ac:dyDescent="0.2">
      <c r="A16" t="s">
        <v>2358</v>
      </c>
      <c r="B16">
        <v>36.384999999999998</v>
      </c>
      <c r="C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">
        <v>7.59</v>
      </c>
      <c r="E16" t="str">
        <f>IF(Table2[[#This Row],[HBA1C]]&lt;5.7,"normal ",IF(Table2[[#This Row],[HBA1C]]&lt;6.5,"prediabetes",IF(Table2[[#This Row],[HBA1C]]=6.5&gt;6.5,"diabetes ")))</f>
        <v xml:space="preserve">diabetes </v>
      </c>
      <c r="F16" t="s">
        <v>2381</v>
      </c>
      <c r="G16" t="s">
        <v>2380</v>
      </c>
      <c r="H16" t="s">
        <v>2380</v>
      </c>
      <c r="I16">
        <v>2</v>
      </c>
      <c r="J16" t="s">
        <v>2381</v>
      </c>
    </row>
    <row r="17" spans="1:10" x14ac:dyDescent="0.2">
      <c r="A17" t="s">
        <v>2357</v>
      </c>
      <c r="B17">
        <v>39.9</v>
      </c>
      <c r="C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">
        <v>11.32</v>
      </c>
      <c r="E17" t="str">
        <f>IF(Table2[[#This Row],[HBA1C]]&lt;5.7,"normal ",IF(Table2[[#This Row],[HBA1C]]&lt;6.5,"prediabetes",IF(Table2[[#This Row],[HBA1C]]=6.5&gt;6.5,"diabetes ")))</f>
        <v xml:space="preserve">diabetes </v>
      </c>
      <c r="F17" t="s">
        <v>2380</v>
      </c>
      <c r="G17" t="s">
        <v>2380</v>
      </c>
      <c r="H17" t="s">
        <v>2380</v>
      </c>
      <c r="I17">
        <v>0</v>
      </c>
      <c r="J17" t="s">
        <v>2381</v>
      </c>
    </row>
    <row r="18" spans="1:10" x14ac:dyDescent="0.2">
      <c r="A18" t="s">
        <v>2356</v>
      </c>
      <c r="B18">
        <v>33.799999999999997</v>
      </c>
      <c r="C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">
        <v>7.67</v>
      </c>
      <c r="E18" t="str">
        <f>IF(Table2[[#This Row],[HBA1C]]&lt;5.7,"normal ",IF(Table2[[#This Row],[HBA1C]]&lt;6.5,"prediabetes",IF(Table2[[#This Row],[HBA1C]]=6.5&gt;6.5,"diabetes ")))</f>
        <v xml:space="preserve">diabetes </v>
      </c>
      <c r="F18" t="s">
        <v>2380</v>
      </c>
      <c r="G18" t="s">
        <v>2380</v>
      </c>
      <c r="H18" t="s">
        <v>2380</v>
      </c>
      <c r="I18">
        <v>3</v>
      </c>
      <c r="J18" t="s">
        <v>2381</v>
      </c>
    </row>
    <row r="19" spans="1:10" x14ac:dyDescent="0.2">
      <c r="A19" t="s">
        <v>2355</v>
      </c>
      <c r="B19">
        <v>36.765000000000001</v>
      </c>
      <c r="C1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">
        <v>7.29</v>
      </c>
      <c r="E19" t="str">
        <f>IF(Table2[[#This Row],[HBA1C]]&lt;5.7,"normal ",IF(Table2[[#This Row],[HBA1C]]&lt;6.5,"prediabetes",IF(Table2[[#This Row],[HBA1C]]=6.5&gt;6.5,"diabetes ")))</f>
        <v xml:space="preserve">diabetes </v>
      </c>
      <c r="F19" t="s">
        <v>2381</v>
      </c>
      <c r="G19" t="s">
        <v>2380</v>
      </c>
      <c r="H19" t="s">
        <v>2382</v>
      </c>
      <c r="I19">
        <v>1</v>
      </c>
      <c r="J19" t="s">
        <v>2381</v>
      </c>
    </row>
    <row r="20" spans="1:10" x14ac:dyDescent="0.2">
      <c r="A20" t="s">
        <v>2354</v>
      </c>
      <c r="B20">
        <v>36.954999999999998</v>
      </c>
      <c r="C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">
        <v>4.72</v>
      </c>
      <c r="E20" t="str">
        <f>IF(Table2[[#This Row],[HBA1C]]&lt;5.7,"normal ",IF(Table2[[#This Row],[HBA1C]]&lt;6.5,"prediabetes",IF(Table2[[#This Row],[HBA1C]]=6.5&gt;6.5,"diabetes ")))</f>
        <v xml:space="preserve">normal </v>
      </c>
      <c r="F20" t="s">
        <v>2381</v>
      </c>
      <c r="G20" t="s">
        <v>2380</v>
      </c>
      <c r="H20" t="s">
        <v>2380</v>
      </c>
      <c r="I20">
        <v>1</v>
      </c>
      <c r="J20" t="s">
        <v>2381</v>
      </c>
    </row>
    <row r="21" spans="1:10" x14ac:dyDescent="0.2">
      <c r="A21" t="s">
        <v>2353</v>
      </c>
      <c r="B21">
        <v>42.9</v>
      </c>
      <c r="C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">
        <v>11.41</v>
      </c>
      <c r="E21" t="str">
        <f>IF(Table2[[#This Row],[HBA1C]]&lt;5.7,"normal ",IF(Table2[[#This Row],[HBA1C]]&lt;6.5,"prediabetes",IF(Table2[[#This Row],[HBA1C]]=6.5&gt;6.5,"diabetes ")))</f>
        <v xml:space="preserve">diabetes </v>
      </c>
      <c r="F21" t="s">
        <v>2380</v>
      </c>
      <c r="G21" t="s">
        <v>2380</v>
      </c>
      <c r="H21" t="s">
        <v>2380</v>
      </c>
      <c r="I21">
        <v>0</v>
      </c>
      <c r="J21" t="s">
        <v>2381</v>
      </c>
    </row>
    <row r="22" spans="1:10" x14ac:dyDescent="0.2">
      <c r="A22" t="s">
        <v>2352</v>
      </c>
      <c r="B22">
        <v>36.299999999999997</v>
      </c>
      <c r="C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">
        <v>11.5</v>
      </c>
      <c r="E22" t="str">
        <f>IF(Table2[[#This Row],[HBA1C]]&lt;5.7,"normal ",IF(Table2[[#This Row],[HBA1C]]&lt;6.5,"prediabetes",IF(Table2[[#This Row],[HBA1C]]=6.5&gt;6.5,"diabetes ")))</f>
        <v xml:space="preserve">diabetes </v>
      </c>
      <c r="F22" t="s">
        <v>2381</v>
      </c>
      <c r="G22" t="s">
        <v>2380</v>
      </c>
      <c r="H22" t="s">
        <v>2380</v>
      </c>
      <c r="I22">
        <v>2</v>
      </c>
      <c r="J22" t="s">
        <v>2381</v>
      </c>
    </row>
    <row r="23" spans="1:10" x14ac:dyDescent="0.2">
      <c r="A23" t="s">
        <v>2351</v>
      </c>
      <c r="B23">
        <v>32.200000000000003</v>
      </c>
      <c r="C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">
        <v>6.22</v>
      </c>
      <c r="E23" t="str">
        <f>IF(Table2[[#This Row],[HBA1C]]&lt;5.7,"normal ",IF(Table2[[#This Row],[HBA1C]]&lt;6.5,"prediabetes",IF(Table2[[#This Row],[HBA1C]]=6.5&gt;6.5,"diabetes ")))</f>
        <v>prediabetes</v>
      </c>
      <c r="F23" t="s">
        <v>2381</v>
      </c>
      <c r="G23" t="s">
        <v>2380</v>
      </c>
      <c r="H23" t="s">
        <v>2380</v>
      </c>
      <c r="I23">
        <v>2</v>
      </c>
      <c r="J23" t="s">
        <v>2381</v>
      </c>
    </row>
    <row r="24" spans="1:10" x14ac:dyDescent="0.2">
      <c r="A24" t="s">
        <v>2350</v>
      </c>
      <c r="B24">
        <v>31.3</v>
      </c>
      <c r="C2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4">
        <v>11.38</v>
      </c>
      <c r="E24" t="str">
        <f>IF(Table2[[#This Row],[HBA1C]]&lt;5.7,"normal ",IF(Table2[[#This Row],[HBA1C]]&lt;6.5,"prediabetes",IF(Table2[[#This Row],[HBA1C]]=6.5&gt;6.5,"diabetes ")))</f>
        <v xml:space="preserve">diabetes </v>
      </c>
      <c r="F24" t="s">
        <v>2380</v>
      </c>
      <c r="G24" t="s">
        <v>2380</v>
      </c>
      <c r="H24" t="s">
        <v>2380</v>
      </c>
      <c r="I24">
        <v>3</v>
      </c>
      <c r="J24" t="s">
        <v>2381</v>
      </c>
    </row>
    <row r="25" spans="1:10" x14ac:dyDescent="0.2">
      <c r="A25" t="s">
        <v>2349</v>
      </c>
      <c r="B25">
        <v>41.8</v>
      </c>
      <c r="C2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5">
        <v>7.89</v>
      </c>
      <c r="E25" t="str">
        <f>IF(Table2[[#This Row],[HBA1C]]&lt;5.7,"normal ",IF(Table2[[#This Row],[HBA1C]]&lt;6.5,"prediabetes",IF(Table2[[#This Row],[HBA1C]]=6.5&gt;6.5,"diabetes ")))</f>
        <v xml:space="preserve">diabetes </v>
      </c>
      <c r="F25" t="s">
        <v>2381</v>
      </c>
      <c r="G25" t="s">
        <v>2380</v>
      </c>
      <c r="H25" t="s">
        <v>2380</v>
      </c>
      <c r="I25">
        <v>2</v>
      </c>
      <c r="J25" t="s">
        <v>2381</v>
      </c>
    </row>
    <row r="26" spans="1:10" x14ac:dyDescent="0.2">
      <c r="A26" t="s">
        <v>2348</v>
      </c>
      <c r="B26">
        <v>35.090000000000003</v>
      </c>
      <c r="C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6">
        <v>4.38</v>
      </c>
      <c r="E26" t="str">
        <f>IF(Table2[[#This Row],[HBA1C]]&lt;5.7,"normal ",IF(Table2[[#This Row],[HBA1C]]&lt;6.5,"prediabetes",IF(Table2[[#This Row],[HBA1C]]=6.5&gt;6.5,"diabetes ")))</f>
        <v xml:space="preserve">normal </v>
      </c>
      <c r="F26" t="s">
        <v>2381</v>
      </c>
      <c r="G26" t="s">
        <v>2380</v>
      </c>
      <c r="H26" t="s">
        <v>2380</v>
      </c>
      <c r="I26">
        <v>2</v>
      </c>
      <c r="J26" t="s">
        <v>2381</v>
      </c>
    </row>
    <row r="27" spans="1:10" x14ac:dyDescent="0.2">
      <c r="A27" t="s">
        <v>2347</v>
      </c>
      <c r="B27">
        <v>33.880000000000003</v>
      </c>
      <c r="C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7">
        <v>7.01</v>
      </c>
      <c r="E27" t="str">
        <f>IF(Table2[[#This Row],[HBA1C]]&lt;5.7,"normal ",IF(Table2[[#This Row],[HBA1C]]&lt;6.5,"prediabetes",IF(Table2[[#This Row],[HBA1C]]=6.5&gt;6.5,"diabetes ")))</f>
        <v xml:space="preserve">diabetes </v>
      </c>
      <c r="F27" t="s">
        <v>2380</v>
      </c>
      <c r="G27" t="s">
        <v>2380</v>
      </c>
      <c r="H27" t="s">
        <v>2380</v>
      </c>
      <c r="I27">
        <v>3</v>
      </c>
      <c r="J27" t="s">
        <v>2381</v>
      </c>
    </row>
    <row r="28" spans="1:10" x14ac:dyDescent="0.2">
      <c r="A28" t="s">
        <v>2346</v>
      </c>
      <c r="B28">
        <v>30.875</v>
      </c>
      <c r="C2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8">
        <v>11.88</v>
      </c>
      <c r="E28" t="str">
        <f>IF(Table2[[#This Row],[HBA1C]]&lt;5.7,"normal ",IF(Table2[[#This Row],[HBA1C]]&lt;6.5,"prediabetes",IF(Table2[[#This Row],[HBA1C]]=6.5&gt;6.5,"diabetes ")))</f>
        <v xml:space="preserve">diabetes </v>
      </c>
      <c r="F28" t="s">
        <v>2380</v>
      </c>
      <c r="G28" t="s">
        <v>2380</v>
      </c>
      <c r="H28" t="s">
        <v>2380</v>
      </c>
      <c r="I28">
        <v>0</v>
      </c>
      <c r="J28" t="s">
        <v>2381</v>
      </c>
    </row>
    <row r="29" spans="1:10" x14ac:dyDescent="0.2">
      <c r="A29" t="s">
        <v>2345</v>
      </c>
      <c r="B29">
        <v>36.86</v>
      </c>
      <c r="C2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9">
        <v>5.19</v>
      </c>
      <c r="E29" t="str">
        <f>IF(Table2[[#This Row],[HBA1C]]&lt;5.7,"normal ",IF(Table2[[#This Row],[HBA1C]]&lt;6.5,"prediabetes",IF(Table2[[#This Row],[HBA1C]]=6.5&gt;6.5,"diabetes ")))</f>
        <v xml:space="preserve">normal </v>
      </c>
      <c r="F29" t="s">
        <v>2381</v>
      </c>
      <c r="G29" t="s">
        <v>2380</v>
      </c>
      <c r="H29" t="s">
        <v>2382</v>
      </c>
      <c r="I29">
        <v>1</v>
      </c>
      <c r="J29" t="s">
        <v>2381</v>
      </c>
    </row>
    <row r="30" spans="1:10" x14ac:dyDescent="0.2">
      <c r="A30" t="s">
        <v>2344</v>
      </c>
      <c r="B30">
        <v>35.86</v>
      </c>
      <c r="C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0">
        <v>6.74</v>
      </c>
      <c r="E30" t="str">
        <f>IF(Table2[[#This Row],[HBA1C]]&lt;5.7,"normal ",IF(Table2[[#This Row],[HBA1C]]&lt;6.5,"prediabetes",IF(Table2[[#This Row],[HBA1C]]=6.5&gt;6.5,"diabetes ")))</f>
        <v xml:space="preserve">diabetes </v>
      </c>
      <c r="F30" t="s">
        <v>2381</v>
      </c>
      <c r="G30" t="s">
        <v>2380</v>
      </c>
      <c r="H30" t="s">
        <v>2380</v>
      </c>
      <c r="I30">
        <v>2</v>
      </c>
      <c r="J30" t="s">
        <v>2381</v>
      </c>
    </row>
    <row r="31" spans="1:10" x14ac:dyDescent="0.2">
      <c r="A31" t="s">
        <v>2343</v>
      </c>
      <c r="B31">
        <v>37.049999999999997</v>
      </c>
      <c r="C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1">
        <v>8.44</v>
      </c>
      <c r="E31" t="str">
        <f>IF(Table2[[#This Row],[HBA1C]]&lt;5.7,"normal ",IF(Table2[[#This Row],[HBA1C]]&lt;6.5,"prediabetes",IF(Table2[[#This Row],[HBA1C]]=6.5&gt;6.5,"diabetes ")))</f>
        <v xml:space="preserve">diabetes </v>
      </c>
      <c r="F31" t="s">
        <v>2380</v>
      </c>
      <c r="G31" t="s">
        <v>2380</v>
      </c>
      <c r="H31" t="s">
        <v>2380</v>
      </c>
      <c r="I31">
        <v>0</v>
      </c>
      <c r="J31" t="s">
        <v>2381</v>
      </c>
    </row>
    <row r="32" spans="1:10" x14ac:dyDescent="0.2">
      <c r="A32" t="s">
        <v>2342</v>
      </c>
      <c r="B32">
        <v>43.89</v>
      </c>
      <c r="C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2">
        <v>8.7100000000000009</v>
      </c>
      <c r="E32" t="str">
        <f>IF(Table2[[#This Row],[HBA1C]]&lt;5.7,"normal ",IF(Table2[[#This Row],[HBA1C]]&lt;6.5,"prediabetes",IF(Table2[[#This Row],[HBA1C]]=6.5&gt;6.5,"diabetes ")))</f>
        <v xml:space="preserve">diabetes </v>
      </c>
      <c r="F32" t="s">
        <v>2380</v>
      </c>
      <c r="G32" t="s">
        <v>2380</v>
      </c>
      <c r="H32" t="s">
        <v>2380</v>
      </c>
      <c r="I32">
        <v>0</v>
      </c>
      <c r="J32" t="s">
        <v>2381</v>
      </c>
    </row>
    <row r="33" spans="1:10" x14ac:dyDescent="0.2">
      <c r="A33" t="s">
        <v>2341</v>
      </c>
      <c r="B33">
        <v>42.35</v>
      </c>
      <c r="C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3">
        <v>5.08</v>
      </c>
      <c r="E33" t="str">
        <f>IF(Table2[[#This Row],[HBA1C]]&lt;5.7,"normal ",IF(Table2[[#This Row],[HBA1C]]&lt;6.5,"prediabetes",IF(Table2[[#This Row],[HBA1C]]=6.5&gt;6.5,"diabetes ")))</f>
        <v xml:space="preserve">normal </v>
      </c>
      <c r="F33" t="s">
        <v>2381</v>
      </c>
      <c r="G33" t="s">
        <v>2380</v>
      </c>
      <c r="H33" t="s">
        <v>2380</v>
      </c>
      <c r="I33">
        <v>0</v>
      </c>
      <c r="J33" t="s">
        <v>2381</v>
      </c>
    </row>
    <row r="34" spans="1:10" x14ac:dyDescent="0.2">
      <c r="A34" t="s">
        <v>2340</v>
      </c>
      <c r="B34">
        <v>31.35</v>
      </c>
      <c r="C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4">
        <v>6.86</v>
      </c>
      <c r="E34" t="str">
        <f>IF(Table2[[#This Row],[HBA1C]]&lt;5.7,"normal ",IF(Table2[[#This Row],[HBA1C]]&lt;6.5,"prediabetes",IF(Table2[[#This Row],[HBA1C]]=6.5&gt;6.5,"diabetes ")))</f>
        <v xml:space="preserve">diabetes </v>
      </c>
      <c r="F34" t="s">
        <v>2380</v>
      </c>
      <c r="G34" t="s">
        <v>2380</v>
      </c>
      <c r="H34" t="s">
        <v>2380</v>
      </c>
      <c r="I34">
        <v>0</v>
      </c>
      <c r="J34" t="s">
        <v>2381</v>
      </c>
    </row>
    <row r="35" spans="1:10" x14ac:dyDescent="0.2">
      <c r="A35" t="s">
        <v>2339</v>
      </c>
      <c r="B35">
        <v>47.6</v>
      </c>
      <c r="C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5">
        <v>5.95</v>
      </c>
      <c r="E35" t="str">
        <f>IF(Table2[[#This Row],[HBA1C]]&lt;5.7,"normal ",IF(Table2[[#This Row],[HBA1C]]&lt;6.5,"prediabetes",IF(Table2[[#This Row],[HBA1C]]=6.5&gt;6.5,"diabetes ")))</f>
        <v>prediabetes</v>
      </c>
      <c r="F35" t="s">
        <v>2381</v>
      </c>
      <c r="G35" t="s">
        <v>2380</v>
      </c>
      <c r="H35" t="s">
        <v>2380</v>
      </c>
      <c r="I35">
        <v>0</v>
      </c>
      <c r="J35" t="s">
        <v>2381</v>
      </c>
    </row>
    <row r="36" spans="1:10" x14ac:dyDescent="0.2">
      <c r="A36" t="s">
        <v>2338</v>
      </c>
      <c r="B36">
        <v>46.2</v>
      </c>
      <c r="C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6">
        <v>6.09</v>
      </c>
      <c r="E36" t="str">
        <f>IF(Table2[[#This Row],[HBA1C]]&lt;5.7,"normal ",IF(Table2[[#This Row],[HBA1C]]&lt;6.5,"prediabetes",IF(Table2[[#This Row],[HBA1C]]=6.5&gt;6.5,"diabetes ")))</f>
        <v>prediabetes</v>
      </c>
      <c r="F36" t="s">
        <v>2380</v>
      </c>
      <c r="G36" t="s">
        <v>2380</v>
      </c>
      <c r="H36" t="s">
        <v>2382</v>
      </c>
      <c r="I36">
        <v>1</v>
      </c>
      <c r="J36" t="s">
        <v>2381</v>
      </c>
    </row>
    <row r="37" spans="1:10" x14ac:dyDescent="0.2">
      <c r="A37" t="s">
        <v>2337</v>
      </c>
      <c r="B37">
        <v>32.015000000000001</v>
      </c>
      <c r="C3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7">
        <v>11.75</v>
      </c>
      <c r="E37" t="str">
        <f>IF(Table2[[#This Row],[HBA1C]]&lt;5.7,"normal ",IF(Table2[[#This Row],[HBA1C]]&lt;6.5,"prediabetes",IF(Table2[[#This Row],[HBA1C]]=6.5&gt;6.5,"diabetes ")))</f>
        <v xml:space="preserve">diabetes </v>
      </c>
      <c r="F37" t="s">
        <v>2380</v>
      </c>
      <c r="G37" t="s">
        <v>2380</v>
      </c>
      <c r="H37" t="s">
        <v>2380</v>
      </c>
      <c r="I37">
        <v>0</v>
      </c>
      <c r="J37" t="s">
        <v>2381</v>
      </c>
    </row>
    <row r="38" spans="1:10" x14ac:dyDescent="0.2">
      <c r="A38" t="s">
        <v>2336</v>
      </c>
      <c r="B38">
        <v>40.564999999999998</v>
      </c>
      <c r="C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8">
        <v>7.37</v>
      </c>
      <c r="E38" t="str">
        <f>IF(Table2[[#This Row],[HBA1C]]&lt;5.7,"normal ",IF(Table2[[#This Row],[HBA1C]]&lt;6.5,"prediabetes",IF(Table2[[#This Row],[HBA1C]]=6.5&gt;6.5,"diabetes ")))</f>
        <v xml:space="preserve">diabetes </v>
      </c>
      <c r="F38" t="s">
        <v>2380</v>
      </c>
      <c r="G38" t="s">
        <v>2380</v>
      </c>
      <c r="H38" t="s">
        <v>2380</v>
      </c>
      <c r="I38">
        <v>0</v>
      </c>
      <c r="J38" t="s">
        <v>2381</v>
      </c>
    </row>
    <row r="39" spans="1:10" x14ac:dyDescent="0.2">
      <c r="A39" t="s">
        <v>2335</v>
      </c>
      <c r="B39">
        <v>32.450000000000003</v>
      </c>
      <c r="C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9">
        <v>11.91</v>
      </c>
      <c r="E39" t="str">
        <f>IF(Table2[[#This Row],[HBA1C]]&lt;5.7,"normal ",IF(Table2[[#This Row],[HBA1C]]&lt;6.5,"prediabetes",IF(Table2[[#This Row],[HBA1C]]=6.5&gt;6.5,"diabetes ")))</f>
        <v xml:space="preserve">diabetes </v>
      </c>
      <c r="F39" t="s">
        <v>2380</v>
      </c>
      <c r="G39" t="s">
        <v>2380</v>
      </c>
      <c r="H39" t="s">
        <v>2380</v>
      </c>
      <c r="I39">
        <v>0</v>
      </c>
      <c r="J39" t="s">
        <v>2381</v>
      </c>
    </row>
    <row r="40" spans="1:10" x14ac:dyDescent="0.2">
      <c r="A40" t="s">
        <v>2334</v>
      </c>
      <c r="B40">
        <v>34.96</v>
      </c>
      <c r="C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0">
        <v>6.52</v>
      </c>
      <c r="E40" t="str">
        <f>IF(Table2[[#This Row],[HBA1C]]&lt;5.7,"normal ",IF(Table2[[#This Row],[HBA1C]]&lt;6.5,"prediabetes",IF(Table2[[#This Row],[HBA1C]]=6.5&gt;6.5,"diabetes ")))</f>
        <v xml:space="preserve">diabetes </v>
      </c>
      <c r="F40" t="s">
        <v>2380</v>
      </c>
      <c r="G40" t="s">
        <v>2380</v>
      </c>
      <c r="H40" t="s">
        <v>2380</v>
      </c>
      <c r="I40">
        <v>0</v>
      </c>
      <c r="J40" t="s">
        <v>2381</v>
      </c>
    </row>
    <row r="41" spans="1:10" x14ac:dyDescent="0.2">
      <c r="A41" t="s">
        <v>2333</v>
      </c>
      <c r="B41">
        <v>35.5</v>
      </c>
      <c r="C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1">
        <v>5.14</v>
      </c>
      <c r="E41" t="str">
        <f>IF(Table2[[#This Row],[HBA1C]]&lt;5.7,"normal ",IF(Table2[[#This Row],[HBA1C]]&lt;6.5,"prediabetes",IF(Table2[[#This Row],[HBA1C]]=6.5&gt;6.5,"diabetes ")))</f>
        <v xml:space="preserve">normal </v>
      </c>
      <c r="F41" t="s">
        <v>2380</v>
      </c>
      <c r="G41" t="s">
        <v>2380</v>
      </c>
      <c r="H41" t="s">
        <v>2382</v>
      </c>
      <c r="I41">
        <v>1</v>
      </c>
      <c r="J41" t="s">
        <v>2381</v>
      </c>
    </row>
    <row r="42" spans="1:10" x14ac:dyDescent="0.2">
      <c r="A42" t="s">
        <v>2332</v>
      </c>
      <c r="B42">
        <v>52.58</v>
      </c>
      <c r="C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2">
        <v>4.1900000000000004</v>
      </c>
      <c r="E42" t="str">
        <f>IF(Table2[[#This Row],[HBA1C]]&lt;5.7,"normal ",IF(Table2[[#This Row],[HBA1C]]&lt;6.5,"prediabetes",IF(Table2[[#This Row],[HBA1C]]=6.5&gt;6.5,"diabetes ")))</f>
        <v xml:space="preserve">normal </v>
      </c>
      <c r="F42" t="s">
        <v>2380</v>
      </c>
      <c r="G42" t="s">
        <v>2381</v>
      </c>
      <c r="H42" t="s">
        <v>2380</v>
      </c>
      <c r="I42">
        <v>1</v>
      </c>
      <c r="J42" t="s">
        <v>2381</v>
      </c>
    </row>
    <row r="43" spans="1:10" x14ac:dyDescent="0.2">
      <c r="A43" t="s">
        <v>2331</v>
      </c>
      <c r="B43">
        <v>35.200000000000003</v>
      </c>
      <c r="C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3">
        <v>11.68</v>
      </c>
      <c r="E43" t="str">
        <f>IF(Table2[[#This Row],[HBA1C]]&lt;5.7,"normal ",IF(Table2[[#This Row],[HBA1C]]&lt;6.5,"prediabetes",IF(Table2[[#This Row],[HBA1C]]=6.5&gt;6.5,"diabetes ")))</f>
        <v xml:space="preserve">diabetes </v>
      </c>
      <c r="F43" t="s">
        <v>2381</v>
      </c>
      <c r="G43" t="s">
        <v>2380</v>
      </c>
      <c r="H43" t="s">
        <v>2380</v>
      </c>
      <c r="I43">
        <v>0</v>
      </c>
      <c r="J43" t="s">
        <v>2381</v>
      </c>
    </row>
    <row r="44" spans="1:10" x14ac:dyDescent="0.2">
      <c r="A44" t="s">
        <v>2330</v>
      </c>
      <c r="B44">
        <v>38.06</v>
      </c>
      <c r="C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4">
        <v>6.98</v>
      </c>
      <c r="E44" t="str">
        <f>IF(Table2[[#This Row],[HBA1C]]&lt;5.7,"normal ",IF(Table2[[#This Row],[HBA1C]]&lt;6.5,"prediabetes",IF(Table2[[#This Row],[HBA1C]]=6.5&gt;6.5,"diabetes ")))</f>
        <v xml:space="preserve">diabetes </v>
      </c>
      <c r="F44" t="s">
        <v>2380</v>
      </c>
      <c r="G44" t="s">
        <v>2380</v>
      </c>
      <c r="H44" t="s">
        <v>2380</v>
      </c>
      <c r="I44">
        <v>0</v>
      </c>
      <c r="J44" t="s">
        <v>2381</v>
      </c>
    </row>
    <row r="45" spans="1:10" x14ac:dyDescent="0.2">
      <c r="A45" t="s">
        <v>2329</v>
      </c>
      <c r="B45">
        <v>34.21</v>
      </c>
      <c r="C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5">
        <v>8.34</v>
      </c>
      <c r="E45" t="str">
        <f>IF(Table2[[#This Row],[HBA1C]]&lt;5.7,"normal ",IF(Table2[[#This Row],[HBA1C]]&lt;6.5,"prediabetes",IF(Table2[[#This Row],[HBA1C]]=6.5&gt;6.5,"diabetes ")))</f>
        <v xml:space="preserve">diabetes </v>
      </c>
      <c r="F45" t="s">
        <v>2380</v>
      </c>
      <c r="G45" t="s">
        <v>2380</v>
      </c>
      <c r="H45" t="s">
        <v>2380</v>
      </c>
      <c r="I45">
        <v>0</v>
      </c>
      <c r="J45" t="s">
        <v>2381</v>
      </c>
    </row>
    <row r="46" spans="1:10" x14ac:dyDescent="0.2">
      <c r="A46" t="s">
        <v>2328</v>
      </c>
      <c r="B46">
        <v>38.94</v>
      </c>
      <c r="C4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6">
        <v>8.49</v>
      </c>
      <c r="E46" t="str">
        <f>IF(Table2[[#This Row],[HBA1C]]&lt;5.7,"normal ",IF(Table2[[#This Row],[HBA1C]]&lt;6.5,"prediabetes",IF(Table2[[#This Row],[HBA1C]]=6.5&gt;6.5,"diabetes ")))</f>
        <v xml:space="preserve">diabetes </v>
      </c>
      <c r="F46" t="s">
        <v>2381</v>
      </c>
      <c r="G46" t="s">
        <v>2380</v>
      </c>
      <c r="H46" t="s">
        <v>2380</v>
      </c>
      <c r="I46">
        <v>1</v>
      </c>
      <c r="J46" t="s">
        <v>2381</v>
      </c>
    </row>
    <row r="47" spans="1:10" x14ac:dyDescent="0.2">
      <c r="A47" t="s">
        <v>2327</v>
      </c>
      <c r="B47">
        <v>30.21</v>
      </c>
      <c r="C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7">
        <v>5.34</v>
      </c>
      <c r="E47" t="str">
        <f>IF(Table2[[#This Row],[HBA1C]]&lt;5.7,"normal ",IF(Table2[[#This Row],[HBA1C]]&lt;6.5,"prediabetes",IF(Table2[[#This Row],[HBA1C]]=6.5&gt;6.5,"diabetes ")))</f>
        <v xml:space="preserve">normal </v>
      </c>
      <c r="F47" t="s">
        <v>2381</v>
      </c>
      <c r="G47" t="s">
        <v>2380</v>
      </c>
      <c r="H47" t="s">
        <v>2380</v>
      </c>
      <c r="I47">
        <v>1</v>
      </c>
      <c r="J47" t="s">
        <v>2381</v>
      </c>
    </row>
    <row r="48" spans="1:10" x14ac:dyDescent="0.2">
      <c r="A48" t="s">
        <v>2326</v>
      </c>
      <c r="B48">
        <v>33.630000000000003</v>
      </c>
      <c r="C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8">
        <v>4.43</v>
      </c>
      <c r="E48" t="str">
        <f>IF(Table2[[#This Row],[HBA1C]]&lt;5.7,"normal ",IF(Table2[[#This Row],[HBA1C]]&lt;6.5,"prediabetes",IF(Table2[[#This Row],[HBA1C]]=6.5&gt;6.5,"diabetes ")))</f>
        <v xml:space="preserve">normal </v>
      </c>
      <c r="F48" t="s">
        <v>2381</v>
      </c>
      <c r="G48" t="s">
        <v>2380</v>
      </c>
      <c r="H48" t="s">
        <v>2380</v>
      </c>
      <c r="I48">
        <v>2</v>
      </c>
      <c r="J48" t="s">
        <v>2381</v>
      </c>
    </row>
    <row r="49" spans="1:10" x14ac:dyDescent="0.2">
      <c r="A49" t="s">
        <v>2325</v>
      </c>
      <c r="B49">
        <v>40.369999999999997</v>
      </c>
      <c r="C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9">
        <v>4.47</v>
      </c>
      <c r="E49" t="str">
        <f>IF(Table2[[#This Row],[HBA1C]]&lt;5.7,"normal ",IF(Table2[[#This Row],[HBA1C]]&lt;6.5,"prediabetes",IF(Table2[[#This Row],[HBA1C]]=6.5&gt;6.5,"diabetes ")))</f>
        <v xml:space="preserve">normal </v>
      </c>
      <c r="F49" t="s">
        <v>2380</v>
      </c>
      <c r="G49" t="s">
        <v>2380</v>
      </c>
      <c r="H49" t="s">
        <v>2380</v>
      </c>
      <c r="I49">
        <v>0</v>
      </c>
      <c r="J49" t="s">
        <v>2381</v>
      </c>
    </row>
    <row r="50" spans="1:10" x14ac:dyDescent="0.2">
      <c r="A50" t="s">
        <v>2324</v>
      </c>
      <c r="B50">
        <v>53.09</v>
      </c>
      <c r="C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0">
        <v>4.82</v>
      </c>
      <c r="E50" t="str">
        <f>IF(Table2[[#This Row],[HBA1C]]&lt;5.7,"normal ",IF(Table2[[#This Row],[HBA1C]]&lt;6.5,"prediabetes",IF(Table2[[#This Row],[HBA1C]]=6.5&gt;6.5,"diabetes ")))</f>
        <v xml:space="preserve">normal </v>
      </c>
      <c r="F50" t="s">
        <v>2381</v>
      </c>
      <c r="G50" t="s">
        <v>2380</v>
      </c>
      <c r="H50" t="s">
        <v>2380</v>
      </c>
      <c r="I50">
        <v>2</v>
      </c>
      <c r="J50" t="s">
        <v>2381</v>
      </c>
    </row>
    <row r="51" spans="1:10" x14ac:dyDescent="0.2">
      <c r="A51" t="s">
        <v>2323</v>
      </c>
      <c r="B51">
        <v>31.79</v>
      </c>
      <c r="C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1">
        <v>5.51</v>
      </c>
      <c r="E51" t="str">
        <f>IF(Table2[[#This Row],[HBA1C]]&lt;5.7,"normal ",IF(Table2[[#This Row],[HBA1C]]&lt;6.5,"prediabetes",IF(Table2[[#This Row],[HBA1C]]=6.5&gt;6.5,"diabetes ")))</f>
        <v xml:space="preserve">normal </v>
      </c>
      <c r="F51" t="s">
        <v>2381</v>
      </c>
      <c r="G51" t="s">
        <v>2380</v>
      </c>
      <c r="H51" t="s">
        <v>2380</v>
      </c>
      <c r="I51">
        <v>2</v>
      </c>
      <c r="J51" t="s">
        <v>2381</v>
      </c>
    </row>
    <row r="52" spans="1:10" x14ac:dyDescent="0.2">
      <c r="A52" t="s">
        <v>2322</v>
      </c>
      <c r="B52">
        <v>41.895000000000003</v>
      </c>
      <c r="C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2">
        <v>10.87</v>
      </c>
      <c r="E52" t="str">
        <f>IF(Table2[[#This Row],[HBA1C]]&lt;5.7,"normal ",IF(Table2[[#This Row],[HBA1C]]&lt;6.5,"prediabetes",IF(Table2[[#This Row],[HBA1C]]=6.5&gt;6.5,"diabetes ")))</f>
        <v xml:space="preserve">diabetes </v>
      </c>
      <c r="F52" t="s">
        <v>2381</v>
      </c>
      <c r="G52" t="s">
        <v>2380</v>
      </c>
      <c r="H52" t="s">
        <v>2380</v>
      </c>
      <c r="I52">
        <v>1</v>
      </c>
      <c r="J52" t="s">
        <v>2381</v>
      </c>
    </row>
    <row r="53" spans="1:10" x14ac:dyDescent="0.2">
      <c r="A53" t="s">
        <v>2321</v>
      </c>
      <c r="B53">
        <v>31.16</v>
      </c>
      <c r="C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3">
        <v>9.34</v>
      </c>
      <c r="E53" t="str">
        <f>IF(Table2[[#This Row],[HBA1C]]&lt;5.7,"normal ",IF(Table2[[#This Row],[HBA1C]]&lt;6.5,"prediabetes",IF(Table2[[#This Row],[HBA1C]]=6.5&gt;6.5,"diabetes ")))</f>
        <v xml:space="preserve">diabetes </v>
      </c>
      <c r="F53" t="s">
        <v>2380</v>
      </c>
      <c r="G53" t="s">
        <v>2380</v>
      </c>
      <c r="H53" t="s">
        <v>2380</v>
      </c>
      <c r="I53">
        <v>0</v>
      </c>
      <c r="J53" t="s">
        <v>2381</v>
      </c>
    </row>
    <row r="54" spans="1:10" x14ac:dyDescent="0.2">
      <c r="A54" t="s">
        <v>2320</v>
      </c>
      <c r="B54">
        <v>34.104999999999997</v>
      </c>
      <c r="C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4">
        <v>5.03</v>
      </c>
      <c r="E54" t="str">
        <f>IF(Table2[[#This Row],[HBA1C]]&lt;5.7,"normal ",IF(Table2[[#This Row],[HBA1C]]&lt;6.5,"prediabetes",IF(Table2[[#This Row],[HBA1C]]=6.5&gt;6.5,"diabetes ")))</f>
        <v xml:space="preserve">normal </v>
      </c>
      <c r="F54" t="s">
        <v>2381</v>
      </c>
      <c r="G54" t="s">
        <v>2380</v>
      </c>
      <c r="H54" t="s">
        <v>2382</v>
      </c>
      <c r="I54">
        <v>1</v>
      </c>
      <c r="J54" t="s">
        <v>2381</v>
      </c>
    </row>
    <row r="55" spans="1:10" x14ac:dyDescent="0.2">
      <c r="A55" t="s">
        <v>2319</v>
      </c>
      <c r="B55">
        <v>51.93</v>
      </c>
      <c r="C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5">
        <v>11.05</v>
      </c>
      <c r="E55" t="str">
        <f>IF(Table2[[#This Row],[HBA1C]]&lt;5.7,"normal ",IF(Table2[[#This Row],[HBA1C]]&lt;6.5,"prediabetes",IF(Table2[[#This Row],[HBA1C]]=6.5&gt;6.5,"diabetes ")))</f>
        <v xml:space="preserve">diabetes </v>
      </c>
      <c r="F55" t="s">
        <v>2380</v>
      </c>
      <c r="G55" t="s">
        <v>2380</v>
      </c>
      <c r="H55" t="s">
        <v>2380</v>
      </c>
      <c r="I55">
        <v>0</v>
      </c>
      <c r="J55" t="s">
        <v>2381</v>
      </c>
    </row>
    <row r="56" spans="1:10" x14ac:dyDescent="0.2">
      <c r="A56" t="s">
        <v>2318</v>
      </c>
      <c r="B56">
        <v>38.950000000000003</v>
      </c>
      <c r="C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6">
        <v>11.95</v>
      </c>
      <c r="E56" t="str">
        <f>IF(Table2[[#This Row],[HBA1C]]&lt;5.7,"normal ",IF(Table2[[#This Row],[HBA1C]]&lt;6.5,"prediabetes",IF(Table2[[#This Row],[HBA1C]]=6.5&gt;6.5,"diabetes ")))</f>
        <v xml:space="preserve">diabetes </v>
      </c>
      <c r="F56" t="s">
        <v>2380</v>
      </c>
      <c r="G56" t="s">
        <v>2380</v>
      </c>
      <c r="H56" t="s">
        <v>2380</v>
      </c>
      <c r="I56">
        <v>0</v>
      </c>
      <c r="J56" t="s">
        <v>2381</v>
      </c>
    </row>
    <row r="57" spans="1:10" x14ac:dyDescent="0.2">
      <c r="A57" t="s">
        <v>2317</v>
      </c>
      <c r="B57">
        <v>36.630000000000003</v>
      </c>
      <c r="C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7">
        <v>7.72</v>
      </c>
      <c r="E57" t="str">
        <f>IF(Table2[[#This Row],[HBA1C]]&lt;5.7,"normal ",IF(Table2[[#This Row],[HBA1C]]&lt;6.5,"prediabetes",IF(Table2[[#This Row],[HBA1C]]=6.5&gt;6.5,"diabetes ")))</f>
        <v xml:space="preserve">diabetes </v>
      </c>
      <c r="F57" t="s">
        <v>2381</v>
      </c>
      <c r="G57" t="s">
        <v>2380</v>
      </c>
      <c r="H57" t="s">
        <v>2380</v>
      </c>
      <c r="I57">
        <v>1</v>
      </c>
      <c r="J57" t="s">
        <v>2381</v>
      </c>
    </row>
    <row r="58" spans="1:10" x14ac:dyDescent="0.2">
      <c r="A58" t="s">
        <v>2316</v>
      </c>
      <c r="B58">
        <v>34.200000000000003</v>
      </c>
      <c r="C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8">
        <v>5.75</v>
      </c>
      <c r="E58" t="str">
        <f>IF(Table2[[#This Row],[HBA1C]]&lt;5.7,"normal ",IF(Table2[[#This Row],[HBA1C]]&lt;6.5,"prediabetes",IF(Table2[[#This Row],[HBA1C]]=6.5&gt;6.5,"diabetes ")))</f>
        <v>prediabetes</v>
      </c>
      <c r="F58" t="s">
        <v>2380</v>
      </c>
      <c r="G58" t="s">
        <v>2380</v>
      </c>
      <c r="H58" t="s">
        <v>2380</v>
      </c>
      <c r="I58">
        <v>2</v>
      </c>
      <c r="J58" t="s">
        <v>2381</v>
      </c>
    </row>
    <row r="59" spans="1:10" x14ac:dyDescent="0.2">
      <c r="A59" t="s">
        <v>2315</v>
      </c>
      <c r="B59">
        <v>50.63</v>
      </c>
      <c r="C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9">
        <v>11.89</v>
      </c>
      <c r="E59" t="str">
        <f>IF(Table2[[#This Row],[HBA1C]]&lt;5.7,"normal ",IF(Table2[[#This Row],[HBA1C]]&lt;6.5,"prediabetes",IF(Table2[[#This Row],[HBA1C]]=6.5&gt;6.5,"diabetes ")))</f>
        <v xml:space="preserve">diabetes </v>
      </c>
      <c r="F59" t="s">
        <v>2380</v>
      </c>
      <c r="G59" t="s">
        <v>2380</v>
      </c>
      <c r="H59" t="s">
        <v>2380</v>
      </c>
      <c r="I59">
        <v>0</v>
      </c>
      <c r="J59" t="s">
        <v>2381</v>
      </c>
    </row>
    <row r="60" spans="1:10" x14ac:dyDescent="0.2">
      <c r="A60" t="s">
        <v>2314</v>
      </c>
      <c r="B60">
        <v>36.479999999999997</v>
      </c>
      <c r="C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0">
        <v>6.2</v>
      </c>
      <c r="E60" t="str">
        <f>IF(Table2[[#This Row],[HBA1C]]&lt;5.7,"normal ",IF(Table2[[#This Row],[HBA1C]]&lt;6.5,"prediabetes",IF(Table2[[#This Row],[HBA1C]]=6.5&gt;6.5,"diabetes ")))</f>
        <v>prediabetes</v>
      </c>
      <c r="F60" t="s">
        <v>2380</v>
      </c>
      <c r="G60" t="s">
        <v>2380</v>
      </c>
      <c r="H60" t="s">
        <v>2380</v>
      </c>
      <c r="I60">
        <v>0</v>
      </c>
      <c r="J60" t="s">
        <v>2381</v>
      </c>
    </row>
    <row r="61" spans="1:10" x14ac:dyDescent="0.2">
      <c r="A61" t="s">
        <v>2313</v>
      </c>
      <c r="B61">
        <v>54.82</v>
      </c>
      <c r="C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1">
        <v>10.61</v>
      </c>
      <c r="E61" t="str">
        <f>IF(Table2[[#This Row],[HBA1C]]&lt;5.7,"normal ",IF(Table2[[#This Row],[HBA1C]]&lt;6.5,"prediabetes",IF(Table2[[#This Row],[HBA1C]]=6.5&gt;6.5,"diabetes ")))</f>
        <v xml:space="preserve">diabetes </v>
      </c>
      <c r="F61" t="s">
        <v>2380</v>
      </c>
      <c r="G61" t="s">
        <v>2380</v>
      </c>
      <c r="H61" t="s">
        <v>2380</v>
      </c>
      <c r="I61">
        <v>0</v>
      </c>
      <c r="J61" t="s">
        <v>2381</v>
      </c>
    </row>
    <row r="62" spans="1:10" x14ac:dyDescent="0.2">
      <c r="A62" t="s">
        <v>2312</v>
      </c>
      <c r="B62">
        <v>38.06</v>
      </c>
      <c r="C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2">
        <v>6.04</v>
      </c>
      <c r="E62" t="str">
        <f>IF(Table2[[#This Row],[HBA1C]]&lt;5.7,"normal ",IF(Table2[[#This Row],[HBA1C]]&lt;6.5,"prediabetes",IF(Table2[[#This Row],[HBA1C]]=6.5&gt;6.5,"diabetes ")))</f>
        <v>prediabetes</v>
      </c>
      <c r="F62" t="s">
        <v>2380</v>
      </c>
      <c r="G62" t="s">
        <v>2380</v>
      </c>
      <c r="H62" t="s">
        <v>2382</v>
      </c>
      <c r="I62">
        <v>1</v>
      </c>
      <c r="J62" t="s">
        <v>2381</v>
      </c>
    </row>
    <row r="63" spans="1:10" x14ac:dyDescent="0.2">
      <c r="A63" t="s">
        <v>2311</v>
      </c>
      <c r="B63">
        <v>51.48</v>
      </c>
      <c r="C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3">
        <v>9.33</v>
      </c>
      <c r="E63" t="str">
        <f>IF(Table2[[#This Row],[HBA1C]]&lt;5.7,"normal ",IF(Table2[[#This Row],[HBA1C]]&lt;6.5,"prediabetes",IF(Table2[[#This Row],[HBA1C]]=6.5&gt;6.5,"diabetes ")))</f>
        <v xml:space="preserve">diabetes </v>
      </c>
      <c r="F63" t="s">
        <v>2381</v>
      </c>
      <c r="G63" t="s">
        <v>2380</v>
      </c>
      <c r="H63" t="s">
        <v>2380</v>
      </c>
      <c r="I63">
        <v>0</v>
      </c>
      <c r="J63" t="s">
        <v>2381</v>
      </c>
    </row>
    <row r="64" spans="1:10" x14ac:dyDescent="0.2">
      <c r="A64" t="s">
        <v>2310</v>
      </c>
      <c r="B64">
        <v>52.06</v>
      </c>
      <c r="C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4">
        <v>11.47</v>
      </c>
      <c r="E64" t="str">
        <f>IF(Table2[[#This Row],[HBA1C]]&lt;5.7,"normal ",IF(Table2[[#This Row],[HBA1C]]&lt;6.5,"prediabetes",IF(Table2[[#This Row],[HBA1C]]=6.5&gt;6.5,"diabetes ")))</f>
        <v xml:space="preserve">diabetes </v>
      </c>
      <c r="F64" t="s">
        <v>2380</v>
      </c>
      <c r="G64" t="s">
        <v>2380</v>
      </c>
      <c r="H64" t="s">
        <v>2380</v>
      </c>
      <c r="I64">
        <v>0</v>
      </c>
      <c r="J64" t="s">
        <v>2381</v>
      </c>
    </row>
    <row r="65" spans="1:10" x14ac:dyDescent="0.2">
      <c r="A65" t="s">
        <v>2309</v>
      </c>
      <c r="B65">
        <v>30.684999999999999</v>
      </c>
      <c r="C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">
        <v>7.02</v>
      </c>
      <c r="E65" t="str">
        <f>IF(Table2[[#This Row],[HBA1C]]&lt;5.7,"normal ",IF(Table2[[#This Row],[HBA1C]]&lt;6.5,"prediabetes",IF(Table2[[#This Row],[HBA1C]]=6.5&gt;6.5,"diabetes ")))</f>
        <v xml:space="preserve">diabetes </v>
      </c>
      <c r="F65" t="s">
        <v>2381</v>
      </c>
      <c r="G65" t="s">
        <v>2380</v>
      </c>
      <c r="H65" t="s">
        <v>2380</v>
      </c>
      <c r="I65">
        <v>0</v>
      </c>
      <c r="J65" t="s">
        <v>2381</v>
      </c>
    </row>
    <row r="66" spans="1:10" x14ac:dyDescent="0.2">
      <c r="A66" t="s">
        <v>2308</v>
      </c>
      <c r="B66">
        <v>36.08</v>
      </c>
      <c r="C6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6">
        <v>8.8000000000000007</v>
      </c>
      <c r="E66" t="str">
        <f>IF(Table2[[#This Row],[HBA1C]]&lt;5.7,"normal ",IF(Table2[[#This Row],[HBA1C]]&lt;6.5,"prediabetes",IF(Table2[[#This Row],[HBA1C]]=6.5&gt;6.5,"diabetes ")))</f>
        <v xml:space="preserve">diabetes </v>
      </c>
      <c r="F66" t="s">
        <v>2381</v>
      </c>
      <c r="G66" t="s">
        <v>2380</v>
      </c>
      <c r="H66" t="s">
        <v>2380</v>
      </c>
      <c r="I66">
        <v>1</v>
      </c>
      <c r="J66" t="s">
        <v>2381</v>
      </c>
    </row>
    <row r="67" spans="1:10" x14ac:dyDescent="0.2">
      <c r="A67" t="s">
        <v>2307</v>
      </c>
      <c r="B67">
        <v>54.99</v>
      </c>
      <c r="C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7">
        <v>8.68</v>
      </c>
      <c r="E67" t="str">
        <f>IF(Table2[[#This Row],[HBA1C]]&lt;5.7,"normal ",IF(Table2[[#This Row],[HBA1C]]&lt;6.5,"prediabetes",IF(Table2[[#This Row],[HBA1C]]=6.5&gt;6.5,"diabetes ")))</f>
        <v xml:space="preserve">diabetes </v>
      </c>
      <c r="F67" t="s">
        <v>2380</v>
      </c>
      <c r="G67" t="s">
        <v>2380</v>
      </c>
      <c r="H67" t="s">
        <v>2380</v>
      </c>
      <c r="I67">
        <v>2</v>
      </c>
      <c r="J67" t="s">
        <v>2381</v>
      </c>
    </row>
    <row r="68" spans="1:10" x14ac:dyDescent="0.2">
      <c r="A68" t="s">
        <v>2306</v>
      </c>
      <c r="B68">
        <v>35.97</v>
      </c>
      <c r="C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8">
        <v>6.12</v>
      </c>
      <c r="E68" t="str">
        <f>IF(Table2[[#This Row],[HBA1C]]&lt;5.7,"normal ",IF(Table2[[#This Row],[HBA1C]]&lt;6.5,"prediabetes",IF(Table2[[#This Row],[HBA1C]]=6.5&gt;6.5,"diabetes ")))</f>
        <v>prediabetes</v>
      </c>
      <c r="F68" t="s">
        <v>2380</v>
      </c>
      <c r="G68" t="s">
        <v>2380</v>
      </c>
      <c r="H68" t="s">
        <v>2382</v>
      </c>
      <c r="I68">
        <v>1</v>
      </c>
      <c r="J68" t="s">
        <v>2381</v>
      </c>
    </row>
    <row r="69" spans="1:10" x14ac:dyDescent="0.2">
      <c r="A69" t="s">
        <v>2305</v>
      </c>
      <c r="B69">
        <v>45.54</v>
      </c>
      <c r="C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9">
        <v>5.4</v>
      </c>
      <c r="E69" t="str">
        <f>IF(Table2[[#This Row],[HBA1C]]&lt;5.7,"normal ",IF(Table2[[#This Row],[HBA1C]]&lt;6.5,"prediabetes",IF(Table2[[#This Row],[HBA1C]]=6.5&gt;6.5,"diabetes ")))</f>
        <v xml:space="preserve">normal </v>
      </c>
      <c r="F69" t="s">
        <v>2381</v>
      </c>
      <c r="G69" t="s">
        <v>2380</v>
      </c>
      <c r="H69" t="s">
        <v>2382</v>
      </c>
      <c r="I69">
        <v>1</v>
      </c>
      <c r="J69" t="s">
        <v>2381</v>
      </c>
    </row>
    <row r="70" spans="1:10" x14ac:dyDescent="0.2">
      <c r="A70" t="s">
        <v>2304</v>
      </c>
      <c r="B70">
        <v>35.53</v>
      </c>
      <c r="C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0">
        <v>4.3600000000000003</v>
      </c>
      <c r="E70" t="str">
        <f>IF(Table2[[#This Row],[HBA1C]]&lt;5.7,"normal ",IF(Table2[[#This Row],[HBA1C]]&lt;6.5,"prediabetes",IF(Table2[[#This Row],[HBA1C]]=6.5&gt;6.5,"diabetes ")))</f>
        <v xml:space="preserve">normal </v>
      </c>
      <c r="F70" t="s">
        <v>2381</v>
      </c>
      <c r="G70" t="s">
        <v>2380</v>
      </c>
      <c r="H70" t="s">
        <v>2380</v>
      </c>
      <c r="I70">
        <v>0</v>
      </c>
      <c r="J70" t="s">
        <v>2381</v>
      </c>
    </row>
    <row r="71" spans="1:10" x14ac:dyDescent="0.2">
      <c r="A71" t="s">
        <v>2303</v>
      </c>
      <c r="B71">
        <v>30.8</v>
      </c>
      <c r="C7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1">
        <v>9.77</v>
      </c>
      <c r="E71" t="str">
        <f>IF(Table2[[#This Row],[HBA1C]]&lt;5.7,"normal ",IF(Table2[[#This Row],[HBA1C]]&lt;6.5,"prediabetes",IF(Table2[[#This Row],[HBA1C]]=6.5&gt;6.5,"diabetes ")))</f>
        <v xml:space="preserve">diabetes </v>
      </c>
      <c r="F71" t="s">
        <v>2380</v>
      </c>
      <c r="G71" t="s">
        <v>2380</v>
      </c>
      <c r="H71" t="s">
        <v>2380</v>
      </c>
      <c r="I71">
        <v>0</v>
      </c>
      <c r="J71" t="s">
        <v>2381</v>
      </c>
    </row>
    <row r="72" spans="1:10" x14ac:dyDescent="0.2">
      <c r="A72" t="s">
        <v>2302</v>
      </c>
      <c r="B72">
        <v>38.39</v>
      </c>
      <c r="C7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2">
        <v>4.25</v>
      </c>
      <c r="E72" t="str">
        <f>IF(Table2[[#This Row],[HBA1C]]&lt;5.7,"normal ",IF(Table2[[#This Row],[HBA1C]]&lt;6.5,"prediabetes",IF(Table2[[#This Row],[HBA1C]]=6.5&gt;6.5,"diabetes ")))</f>
        <v xml:space="preserve">normal </v>
      </c>
      <c r="F72" t="s">
        <v>2380</v>
      </c>
      <c r="G72" t="s">
        <v>2380</v>
      </c>
      <c r="H72" t="s">
        <v>2380</v>
      </c>
      <c r="I72">
        <v>1</v>
      </c>
      <c r="J72" t="s">
        <v>2381</v>
      </c>
    </row>
    <row r="73" spans="1:10" x14ac:dyDescent="0.2">
      <c r="A73" t="s">
        <v>2301</v>
      </c>
      <c r="B73">
        <v>32.299999999999997</v>
      </c>
      <c r="C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3">
        <v>4.76</v>
      </c>
      <c r="E73" t="str">
        <f>IF(Table2[[#This Row],[HBA1C]]&lt;5.7,"normal ",IF(Table2[[#This Row],[HBA1C]]&lt;6.5,"prediabetes",IF(Table2[[#This Row],[HBA1C]]=6.5&gt;6.5,"diabetes ")))</f>
        <v xml:space="preserve">normal </v>
      </c>
      <c r="F73" t="s">
        <v>2380</v>
      </c>
      <c r="G73" t="s">
        <v>2380</v>
      </c>
      <c r="H73" t="s">
        <v>2380</v>
      </c>
      <c r="I73">
        <v>2</v>
      </c>
      <c r="J73" t="s">
        <v>2381</v>
      </c>
    </row>
    <row r="74" spans="1:10" x14ac:dyDescent="0.2">
      <c r="A74" t="s">
        <v>2300</v>
      </c>
      <c r="B74">
        <v>48.8</v>
      </c>
      <c r="C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4">
        <v>6.22</v>
      </c>
      <c r="E74" t="str">
        <f>IF(Table2[[#This Row],[HBA1C]]&lt;5.7,"normal ",IF(Table2[[#This Row],[HBA1C]]&lt;6.5,"prediabetes",IF(Table2[[#This Row],[HBA1C]]=6.5&gt;6.5,"diabetes ")))</f>
        <v>prediabetes</v>
      </c>
      <c r="F74" t="s">
        <v>2381</v>
      </c>
      <c r="G74" t="s">
        <v>2380</v>
      </c>
      <c r="H74" t="s">
        <v>2380</v>
      </c>
      <c r="I74">
        <v>2</v>
      </c>
      <c r="J74" t="s">
        <v>2381</v>
      </c>
    </row>
    <row r="75" spans="1:10" x14ac:dyDescent="0.2">
      <c r="A75" t="s">
        <v>2299</v>
      </c>
      <c r="B75">
        <v>45.5</v>
      </c>
      <c r="C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5">
        <v>7.96</v>
      </c>
      <c r="E75" t="str">
        <f>IF(Table2[[#This Row],[HBA1C]]&lt;5.7,"normal ",IF(Table2[[#This Row],[HBA1C]]&lt;6.5,"prediabetes",IF(Table2[[#This Row],[HBA1C]]=6.5&gt;6.5,"diabetes ")))</f>
        <v xml:space="preserve">diabetes </v>
      </c>
      <c r="F75" t="s">
        <v>2380</v>
      </c>
      <c r="G75" t="s">
        <v>2380</v>
      </c>
      <c r="H75" t="s">
        <v>2380</v>
      </c>
      <c r="I75">
        <v>0</v>
      </c>
      <c r="J75" t="s">
        <v>2381</v>
      </c>
    </row>
    <row r="76" spans="1:10" x14ac:dyDescent="0.2">
      <c r="A76" t="s">
        <v>2298</v>
      </c>
      <c r="B76">
        <v>53.61</v>
      </c>
      <c r="C7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6">
        <v>10.92</v>
      </c>
      <c r="E76" t="str">
        <f>IF(Table2[[#This Row],[HBA1C]]&lt;5.7,"normal ",IF(Table2[[#This Row],[HBA1C]]&lt;6.5,"prediabetes",IF(Table2[[#This Row],[HBA1C]]=6.5&gt;6.5,"diabetes ")))</f>
        <v xml:space="preserve">diabetes </v>
      </c>
      <c r="F76" t="s">
        <v>2381</v>
      </c>
      <c r="G76" t="s">
        <v>2380</v>
      </c>
      <c r="H76" t="s">
        <v>2380</v>
      </c>
      <c r="I76">
        <v>1</v>
      </c>
      <c r="J76" t="s">
        <v>2381</v>
      </c>
    </row>
    <row r="77" spans="1:10" x14ac:dyDescent="0.2">
      <c r="A77" t="s">
        <v>2297</v>
      </c>
      <c r="B77">
        <v>36.19</v>
      </c>
      <c r="C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7">
        <v>11.51</v>
      </c>
      <c r="E77" t="str">
        <f>IF(Table2[[#This Row],[HBA1C]]&lt;5.7,"normal ",IF(Table2[[#This Row],[HBA1C]]&lt;6.5,"prediabetes",IF(Table2[[#This Row],[HBA1C]]=6.5&gt;6.5,"diabetes ")))</f>
        <v xml:space="preserve">diabetes </v>
      </c>
      <c r="F77" t="s">
        <v>2381</v>
      </c>
      <c r="G77" t="s">
        <v>2380</v>
      </c>
      <c r="H77" t="s">
        <v>2380</v>
      </c>
      <c r="I77">
        <v>1</v>
      </c>
      <c r="J77" t="s">
        <v>2381</v>
      </c>
    </row>
    <row r="78" spans="1:10" x14ac:dyDescent="0.2">
      <c r="A78" t="s">
        <v>2296</v>
      </c>
      <c r="B78">
        <v>34.6</v>
      </c>
      <c r="C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8">
        <v>5.99</v>
      </c>
      <c r="E78" t="str">
        <f>IF(Table2[[#This Row],[HBA1C]]&lt;5.7,"normal ",IF(Table2[[#This Row],[HBA1C]]&lt;6.5,"prediabetes",IF(Table2[[#This Row],[HBA1C]]=6.5&gt;6.5,"diabetes ")))</f>
        <v>prediabetes</v>
      </c>
      <c r="F78" t="s">
        <v>2381</v>
      </c>
      <c r="G78" t="s">
        <v>2380</v>
      </c>
      <c r="H78" t="s">
        <v>2380</v>
      </c>
      <c r="I78">
        <v>0</v>
      </c>
      <c r="J78" t="s">
        <v>2381</v>
      </c>
    </row>
    <row r="79" spans="1:10" x14ac:dyDescent="0.2">
      <c r="A79" t="s">
        <v>2295</v>
      </c>
      <c r="B79">
        <v>54.12</v>
      </c>
      <c r="C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9">
        <v>11.57</v>
      </c>
      <c r="E79" t="str">
        <f>IF(Table2[[#This Row],[HBA1C]]&lt;5.7,"normal ",IF(Table2[[#This Row],[HBA1C]]&lt;6.5,"prediabetes",IF(Table2[[#This Row],[HBA1C]]=6.5&gt;6.5,"diabetes ")))</f>
        <v xml:space="preserve">diabetes </v>
      </c>
      <c r="F79" t="s">
        <v>2380</v>
      </c>
      <c r="G79" t="s">
        <v>2380</v>
      </c>
      <c r="H79" t="s">
        <v>2380</v>
      </c>
      <c r="I79">
        <v>0</v>
      </c>
      <c r="J79" t="s">
        <v>2381</v>
      </c>
    </row>
    <row r="80" spans="1:10" x14ac:dyDescent="0.2">
      <c r="A80" t="s">
        <v>2294</v>
      </c>
      <c r="B80">
        <v>48.82</v>
      </c>
      <c r="C8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0">
        <v>6.67</v>
      </c>
      <c r="E80" t="str">
        <f>IF(Table2[[#This Row],[HBA1C]]&lt;5.7,"normal ",IF(Table2[[#This Row],[HBA1C]]&lt;6.5,"prediabetes",IF(Table2[[#This Row],[HBA1C]]=6.5&gt;6.5,"diabetes ")))</f>
        <v xml:space="preserve">diabetes </v>
      </c>
      <c r="F80" t="s">
        <v>2381</v>
      </c>
      <c r="G80" t="s">
        <v>2380</v>
      </c>
      <c r="H80" t="s">
        <v>2380</v>
      </c>
      <c r="I80">
        <v>0</v>
      </c>
      <c r="J80" t="s">
        <v>2381</v>
      </c>
    </row>
    <row r="81" spans="1:10" x14ac:dyDescent="0.2">
      <c r="A81" t="s">
        <v>2293</v>
      </c>
      <c r="B81">
        <v>51.01</v>
      </c>
      <c r="C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1">
        <v>9.1999999999999993</v>
      </c>
      <c r="E81" t="str">
        <f>IF(Table2[[#This Row],[HBA1C]]&lt;5.7,"normal ",IF(Table2[[#This Row],[HBA1C]]&lt;6.5,"prediabetes",IF(Table2[[#This Row],[HBA1C]]=6.5&gt;6.5,"diabetes ")))</f>
        <v xml:space="preserve">diabetes </v>
      </c>
      <c r="F81" t="s">
        <v>2380</v>
      </c>
      <c r="G81" t="s">
        <v>2380</v>
      </c>
      <c r="H81" t="s">
        <v>2380</v>
      </c>
      <c r="I81">
        <v>0</v>
      </c>
      <c r="J81" t="s">
        <v>2381</v>
      </c>
    </row>
    <row r="82" spans="1:10" x14ac:dyDescent="0.2">
      <c r="A82" t="s">
        <v>2292</v>
      </c>
      <c r="B82">
        <v>45.65</v>
      </c>
      <c r="C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2">
        <v>5.1100000000000003</v>
      </c>
      <c r="E82" t="str">
        <f>IF(Table2[[#This Row],[HBA1C]]&lt;5.7,"normal ",IF(Table2[[#This Row],[HBA1C]]&lt;6.5,"prediabetes",IF(Table2[[#This Row],[HBA1C]]=6.5&gt;6.5,"diabetes ")))</f>
        <v xml:space="preserve">normal </v>
      </c>
      <c r="F82" t="s">
        <v>2381</v>
      </c>
      <c r="G82" t="s">
        <v>2380</v>
      </c>
      <c r="H82" t="s">
        <v>2380</v>
      </c>
      <c r="I82">
        <v>1</v>
      </c>
      <c r="J82" t="s">
        <v>2381</v>
      </c>
    </row>
    <row r="83" spans="1:10" x14ac:dyDescent="0.2">
      <c r="A83" t="s">
        <v>2291</v>
      </c>
      <c r="B83">
        <v>52.9</v>
      </c>
      <c r="C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3">
        <v>5.34</v>
      </c>
      <c r="E83" t="str">
        <f>IF(Table2[[#This Row],[HBA1C]]&lt;5.7,"normal ",IF(Table2[[#This Row],[HBA1C]]&lt;6.5,"prediabetes",IF(Table2[[#This Row],[HBA1C]]=6.5&gt;6.5,"diabetes ")))</f>
        <v xml:space="preserve">normal </v>
      </c>
      <c r="F83" t="s">
        <v>2380</v>
      </c>
      <c r="G83" t="s">
        <v>2380</v>
      </c>
      <c r="H83" t="s">
        <v>2380</v>
      </c>
      <c r="I83">
        <v>0</v>
      </c>
      <c r="J83" t="s">
        <v>2381</v>
      </c>
    </row>
    <row r="84" spans="1:10" x14ac:dyDescent="0.2">
      <c r="A84" t="s">
        <v>2290</v>
      </c>
      <c r="B84">
        <v>45.41</v>
      </c>
      <c r="C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4">
        <v>4.03</v>
      </c>
      <c r="E84" t="str">
        <f>IF(Table2[[#This Row],[HBA1C]]&lt;5.7,"normal ",IF(Table2[[#This Row],[HBA1C]]&lt;6.5,"prediabetes",IF(Table2[[#This Row],[HBA1C]]=6.5&gt;6.5,"diabetes ")))</f>
        <v xml:space="preserve">normal </v>
      </c>
      <c r="F84" t="s">
        <v>2381</v>
      </c>
      <c r="G84" t="s">
        <v>2380</v>
      </c>
      <c r="H84" t="s">
        <v>2380</v>
      </c>
      <c r="I84">
        <v>1</v>
      </c>
      <c r="J84" t="s">
        <v>2381</v>
      </c>
    </row>
    <row r="85" spans="1:10" x14ac:dyDescent="0.2">
      <c r="A85" t="s">
        <v>2289</v>
      </c>
      <c r="B85">
        <v>49.41</v>
      </c>
      <c r="C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5">
        <v>4.2300000000000004</v>
      </c>
      <c r="E85" t="str">
        <f>IF(Table2[[#This Row],[HBA1C]]&lt;5.7,"normal ",IF(Table2[[#This Row],[HBA1C]]&lt;6.5,"prediabetes",IF(Table2[[#This Row],[HBA1C]]=6.5&gt;6.5,"diabetes ")))</f>
        <v xml:space="preserve">normal </v>
      </c>
      <c r="F85" t="s">
        <v>2381</v>
      </c>
      <c r="G85" t="s">
        <v>2380</v>
      </c>
      <c r="H85" t="s">
        <v>2382</v>
      </c>
      <c r="I85">
        <v>1</v>
      </c>
      <c r="J85" t="s">
        <v>2381</v>
      </c>
    </row>
    <row r="86" spans="1:10" x14ac:dyDescent="0.2">
      <c r="A86" t="s">
        <v>2288</v>
      </c>
      <c r="B86">
        <v>31.824999999999999</v>
      </c>
      <c r="C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6">
        <v>4.0599999999999996</v>
      </c>
      <c r="E86" t="str">
        <f>IF(Table2[[#This Row],[HBA1C]]&lt;5.7,"normal ",IF(Table2[[#This Row],[HBA1C]]&lt;6.5,"prediabetes",IF(Table2[[#This Row],[HBA1C]]=6.5&gt;6.5,"diabetes ")))</f>
        <v xml:space="preserve">normal </v>
      </c>
      <c r="F86" t="s">
        <v>2380</v>
      </c>
      <c r="G86" t="s">
        <v>2380</v>
      </c>
      <c r="H86" t="s">
        <v>2380</v>
      </c>
      <c r="I86">
        <v>2</v>
      </c>
      <c r="J86" t="s">
        <v>2381</v>
      </c>
    </row>
    <row r="87" spans="1:10" x14ac:dyDescent="0.2">
      <c r="A87" t="s">
        <v>2287</v>
      </c>
      <c r="B87">
        <v>51.28</v>
      </c>
      <c r="C8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7">
        <v>4.68</v>
      </c>
      <c r="E87" t="str">
        <f>IF(Table2[[#This Row],[HBA1C]]&lt;5.7,"normal ",IF(Table2[[#This Row],[HBA1C]]&lt;6.5,"prediabetes",IF(Table2[[#This Row],[HBA1C]]=6.5&gt;6.5,"diabetes ")))</f>
        <v xml:space="preserve">normal </v>
      </c>
      <c r="F87" t="s">
        <v>2380</v>
      </c>
      <c r="G87" t="s">
        <v>2380</v>
      </c>
      <c r="H87" t="s">
        <v>2380</v>
      </c>
      <c r="I87">
        <v>2</v>
      </c>
      <c r="J87" t="s">
        <v>2381</v>
      </c>
    </row>
    <row r="88" spans="1:10" x14ac:dyDescent="0.2">
      <c r="A88" t="s">
        <v>2286</v>
      </c>
      <c r="B88">
        <v>34.96</v>
      </c>
      <c r="C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8">
        <v>4.34</v>
      </c>
      <c r="E88" t="str">
        <f>IF(Table2[[#This Row],[HBA1C]]&lt;5.7,"normal ",IF(Table2[[#This Row],[HBA1C]]&lt;6.5,"prediabetes",IF(Table2[[#This Row],[HBA1C]]=6.5&gt;6.5,"diabetes ")))</f>
        <v xml:space="preserve">normal </v>
      </c>
      <c r="F88" t="s">
        <v>2380</v>
      </c>
      <c r="G88" t="s">
        <v>2380</v>
      </c>
      <c r="H88" t="s">
        <v>2382</v>
      </c>
      <c r="I88">
        <v>1</v>
      </c>
      <c r="J88" t="s">
        <v>2381</v>
      </c>
    </row>
    <row r="89" spans="1:10" x14ac:dyDescent="0.2">
      <c r="A89" t="s">
        <v>2285</v>
      </c>
      <c r="B89">
        <v>33.11</v>
      </c>
      <c r="C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9">
        <v>10.51</v>
      </c>
      <c r="E89" t="str">
        <f>IF(Table2[[#This Row],[HBA1C]]&lt;5.7,"normal ",IF(Table2[[#This Row],[HBA1C]]&lt;6.5,"prediabetes",IF(Table2[[#This Row],[HBA1C]]=6.5&gt;6.5,"diabetes ")))</f>
        <v xml:space="preserve">diabetes </v>
      </c>
      <c r="F89" t="s">
        <v>2380</v>
      </c>
      <c r="G89" t="s">
        <v>2380</v>
      </c>
      <c r="H89" t="s">
        <v>2380</v>
      </c>
      <c r="I89">
        <v>0</v>
      </c>
      <c r="J89" t="s">
        <v>2381</v>
      </c>
    </row>
    <row r="90" spans="1:10" x14ac:dyDescent="0.2">
      <c r="A90" t="s">
        <v>2284</v>
      </c>
      <c r="B90">
        <v>54.74</v>
      </c>
      <c r="C9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0">
        <v>5.84</v>
      </c>
      <c r="E90" t="str">
        <f>IF(Table2[[#This Row],[HBA1C]]&lt;5.7,"normal ",IF(Table2[[#This Row],[HBA1C]]&lt;6.5,"prediabetes",IF(Table2[[#This Row],[HBA1C]]=6.5&gt;6.5,"diabetes ")))</f>
        <v>prediabetes</v>
      </c>
      <c r="F90" t="s">
        <v>2381</v>
      </c>
      <c r="G90" t="s">
        <v>2380</v>
      </c>
      <c r="H90" t="s">
        <v>2382</v>
      </c>
      <c r="I90">
        <v>1</v>
      </c>
      <c r="J90" t="s">
        <v>2381</v>
      </c>
    </row>
    <row r="91" spans="1:10" x14ac:dyDescent="0.2">
      <c r="A91" t="s">
        <v>2283</v>
      </c>
      <c r="B91">
        <v>32.56</v>
      </c>
      <c r="C9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1">
        <v>5.41</v>
      </c>
      <c r="E91" t="str">
        <f>IF(Table2[[#This Row],[HBA1C]]&lt;5.7,"normal ",IF(Table2[[#This Row],[HBA1C]]&lt;6.5,"prediabetes",IF(Table2[[#This Row],[HBA1C]]=6.5&gt;6.5,"diabetes ")))</f>
        <v xml:space="preserve">normal </v>
      </c>
      <c r="F91" t="s">
        <v>2380</v>
      </c>
      <c r="G91" t="s">
        <v>2380</v>
      </c>
      <c r="H91" t="s">
        <v>2382</v>
      </c>
      <c r="I91">
        <v>1</v>
      </c>
      <c r="J91" t="s">
        <v>2381</v>
      </c>
    </row>
    <row r="92" spans="1:10" x14ac:dyDescent="0.2">
      <c r="A92" t="s">
        <v>2282</v>
      </c>
      <c r="B92">
        <v>39.049999999999997</v>
      </c>
      <c r="C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2">
        <v>6.06</v>
      </c>
      <c r="E92" t="str">
        <f>IF(Table2[[#This Row],[HBA1C]]&lt;5.7,"normal ",IF(Table2[[#This Row],[HBA1C]]&lt;6.5,"prediabetes",IF(Table2[[#This Row],[HBA1C]]=6.5&gt;6.5,"diabetes ")))</f>
        <v>prediabetes</v>
      </c>
      <c r="F92" t="s">
        <v>2380</v>
      </c>
      <c r="G92" t="s">
        <v>2380</v>
      </c>
      <c r="H92" t="s">
        <v>2380</v>
      </c>
      <c r="I92">
        <v>1</v>
      </c>
      <c r="J92" t="s">
        <v>2381</v>
      </c>
    </row>
    <row r="93" spans="1:10" x14ac:dyDescent="0.2">
      <c r="A93" t="s">
        <v>2281</v>
      </c>
      <c r="B93">
        <v>42.75</v>
      </c>
      <c r="C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3">
        <v>4.22</v>
      </c>
      <c r="E93" t="str">
        <f>IF(Table2[[#This Row],[HBA1C]]&lt;5.7,"normal ",IF(Table2[[#This Row],[HBA1C]]&lt;6.5,"prediabetes",IF(Table2[[#This Row],[HBA1C]]=6.5&gt;6.5,"diabetes ")))</f>
        <v xml:space="preserve">normal </v>
      </c>
      <c r="F93" t="s">
        <v>2380</v>
      </c>
      <c r="G93" t="s">
        <v>2380</v>
      </c>
      <c r="H93" t="s">
        <v>2380</v>
      </c>
      <c r="I93">
        <v>0</v>
      </c>
      <c r="J93" t="s">
        <v>2381</v>
      </c>
    </row>
    <row r="94" spans="1:10" x14ac:dyDescent="0.2">
      <c r="A94" t="s">
        <v>2280</v>
      </c>
      <c r="B94">
        <v>50.58</v>
      </c>
      <c r="C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4">
        <v>5.12</v>
      </c>
      <c r="E94" t="str">
        <f>IF(Table2[[#This Row],[HBA1C]]&lt;5.7,"normal ",IF(Table2[[#This Row],[HBA1C]]&lt;6.5,"prediabetes",IF(Table2[[#This Row],[HBA1C]]=6.5&gt;6.5,"diabetes ")))</f>
        <v xml:space="preserve">normal </v>
      </c>
      <c r="F94" t="s">
        <v>2380</v>
      </c>
      <c r="G94" t="s">
        <v>2380</v>
      </c>
      <c r="H94" t="s">
        <v>2380</v>
      </c>
      <c r="I94">
        <v>2</v>
      </c>
      <c r="J94" t="s">
        <v>2381</v>
      </c>
    </row>
    <row r="95" spans="1:10" x14ac:dyDescent="0.2">
      <c r="A95" t="s">
        <v>2279</v>
      </c>
      <c r="B95">
        <v>30.495000000000001</v>
      </c>
      <c r="C9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5">
        <v>4.57</v>
      </c>
      <c r="E95" t="str">
        <f>IF(Table2[[#This Row],[HBA1C]]&lt;5.7,"normal ",IF(Table2[[#This Row],[HBA1C]]&lt;6.5,"prediabetes",IF(Table2[[#This Row],[HBA1C]]=6.5&gt;6.5,"diabetes ")))</f>
        <v xml:space="preserve">normal </v>
      </c>
      <c r="F95" t="s">
        <v>2381</v>
      </c>
      <c r="G95" t="s">
        <v>2380</v>
      </c>
      <c r="H95" t="s">
        <v>2380</v>
      </c>
      <c r="I95">
        <v>0</v>
      </c>
      <c r="J95" t="s">
        <v>2381</v>
      </c>
    </row>
    <row r="96" spans="1:10" x14ac:dyDescent="0.2">
      <c r="A96" t="s">
        <v>2278</v>
      </c>
      <c r="B96">
        <v>48.31</v>
      </c>
      <c r="C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6">
        <v>9.58</v>
      </c>
      <c r="E96" t="str">
        <f>IF(Table2[[#This Row],[HBA1C]]&lt;5.7,"normal ",IF(Table2[[#This Row],[HBA1C]]&lt;6.5,"prediabetes",IF(Table2[[#This Row],[HBA1C]]=6.5&gt;6.5,"diabetes ")))</f>
        <v xml:space="preserve">diabetes </v>
      </c>
      <c r="F96" t="s">
        <v>2381</v>
      </c>
      <c r="G96" t="s">
        <v>2380</v>
      </c>
      <c r="H96" t="s">
        <v>2380</v>
      </c>
      <c r="I96">
        <v>2</v>
      </c>
      <c r="J96" t="s">
        <v>2381</v>
      </c>
    </row>
    <row r="97" spans="1:10" x14ac:dyDescent="0.2">
      <c r="A97" t="s">
        <v>2277</v>
      </c>
      <c r="B97">
        <v>48.99</v>
      </c>
      <c r="C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">
        <v>9.7799999999999994</v>
      </c>
      <c r="E97" t="str">
        <f>IF(Table2[[#This Row],[HBA1C]]&lt;5.7,"normal ",IF(Table2[[#This Row],[HBA1C]]&lt;6.5,"prediabetes",IF(Table2[[#This Row],[HBA1C]]=6.5&gt;6.5,"diabetes ")))</f>
        <v xml:space="preserve">diabetes </v>
      </c>
      <c r="F97" t="s">
        <v>2381</v>
      </c>
      <c r="G97" t="s">
        <v>2380</v>
      </c>
      <c r="H97" t="s">
        <v>2380</v>
      </c>
      <c r="I97">
        <v>1</v>
      </c>
      <c r="J97" t="s">
        <v>2381</v>
      </c>
    </row>
    <row r="98" spans="1:10" x14ac:dyDescent="0.2">
      <c r="A98" t="s">
        <v>2276</v>
      </c>
      <c r="B98">
        <v>38.39</v>
      </c>
      <c r="C9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8">
        <v>4.1100000000000003</v>
      </c>
      <c r="E98" t="str">
        <f>IF(Table2[[#This Row],[HBA1C]]&lt;5.7,"normal ",IF(Table2[[#This Row],[HBA1C]]&lt;6.5,"prediabetes",IF(Table2[[#This Row],[HBA1C]]=6.5&gt;6.5,"diabetes ")))</f>
        <v xml:space="preserve">normal </v>
      </c>
      <c r="F98" t="s">
        <v>2381</v>
      </c>
      <c r="G98" t="s">
        <v>2380</v>
      </c>
      <c r="H98" t="s">
        <v>2380</v>
      </c>
      <c r="I98">
        <v>0</v>
      </c>
      <c r="J98" t="s">
        <v>2381</v>
      </c>
    </row>
    <row r="99" spans="1:10" x14ac:dyDescent="0.2">
      <c r="A99" t="s">
        <v>2275</v>
      </c>
      <c r="B99">
        <v>44.34</v>
      </c>
      <c r="C9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9">
        <v>4.0199999999999996</v>
      </c>
      <c r="E99" t="str">
        <f>IF(Table2[[#This Row],[HBA1C]]&lt;5.7,"normal ",IF(Table2[[#This Row],[HBA1C]]&lt;6.5,"prediabetes",IF(Table2[[#This Row],[HBA1C]]=6.5&gt;6.5,"diabetes ")))</f>
        <v xml:space="preserve">normal </v>
      </c>
      <c r="F99" t="s">
        <v>2381</v>
      </c>
      <c r="G99" t="s">
        <v>2380</v>
      </c>
      <c r="H99" t="s">
        <v>2380</v>
      </c>
      <c r="I99">
        <v>2</v>
      </c>
      <c r="J99" t="s">
        <v>2381</v>
      </c>
    </row>
    <row r="100" spans="1:10" x14ac:dyDescent="0.2">
      <c r="A100" t="s">
        <v>2274</v>
      </c>
      <c r="B100">
        <v>41.51</v>
      </c>
      <c r="C10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0">
        <v>6.92</v>
      </c>
      <c r="E100" t="str">
        <f>IF(Table2[[#This Row],[HBA1C]]&lt;5.7,"normal ",IF(Table2[[#This Row],[HBA1C]]&lt;6.5,"prediabetes",IF(Table2[[#This Row],[HBA1C]]=6.5&gt;6.5,"diabetes ")))</f>
        <v xml:space="preserve">diabetes </v>
      </c>
      <c r="F100" t="s">
        <v>2380</v>
      </c>
      <c r="G100" t="s">
        <v>2380</v>
      </c>
      <c r="H100" t="s">
        <v>2380</v>
      </c>
      <c r="I100">
        <v>0</v>
      </c>
      <c r="J100" t="s">
        <v>2381</v>
      </c>
    </row>
    <row r="101" spans="1:10" x14ac:dyDescent="0.2">
      <c r="A101" t="s">
        <v>2273</v>
      </c>
      <c r="B101">
        <v>48.2</v>
      </c>
      <c r="C1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1">
        <v>4.84</v>
      </c>
      <c r="E101" t="str">
        <f>IF(Table2[[#This Row],[HBA1C]]&lt;5.7,"normal ",IF(Table2[[#This Row],[HBA1C]]&lt;6.5,"prediabetes",IF(Table2[[#This Row],[HBA1C]]=6.5&gt;6.5,"diabetes ")))</f>
        <v xml:space="preserve">normal </v>
      </c>
      <c r="F101" t="s">
        <v>2380</v>
      </c>
      <c r="G101" t="s">
        <v>2380</v>
      </c>
      <c r="H101" t="s">
        <v>2380</v>
      </c>
      <c r="I101">
        <v>0</v>
      </c>
      <c r="J101" t="s">
        <v>2381</v>
      </c>
    </row>
    <row r="102" spans="1:10" x14ac:dyDescent="0.2">
      <c r="A102" t="s">
        <v>2272</v>
      </c>
      <c r="B102">
        <v>35.75</v>
      </c>
      <c r="C1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2">
        <v>8</v>
      </c>
      <c r="E102" t="str">
        <f>IF(Table2[[#This Row],[HBA1C]]&lt;5.7,"normal ",IF(Table2[[#This Row],[HBA1C]]&lt;6.5,"prediabetes",IF(Table2[[#This Row],[HBA1C]]=6.5&gt;6.5,"diabetes ")))</f>
        <v xml:space="preserve">diabetes </v>
      </c>
      <c r="F102" t="s">
        <v>2381</v>
      </c>
      <c r="G102" t="s">
        <v>2380</v>
      </c>
      <c r="H102" t="s">
        <v>2380</v>
      </c>
      <c r="I102">
        <v>0</v>
      </c>
      <c r="J102" t="s">
        <v>2381</v>
      </c>
    </row>
    <row r="103" spans="1:10" x14ac:dyDescent="0.2">
      <c r="A103" t="s">
        <v>2271</v>
      </c>
      <c r="B103">
        <v>53.81</v>
      </c>
      <c r="C1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3">
        <v>8.77</v>
      </c>
      <c r="E103" t="str">
        <f>IF(Table2[[#This Row],[HBA1C]]&lt;5.7,"normal ",IF(Table2[[#This Row],[HBA1C]]&lt;6.5,"prediabetes",IF(Table2[[#This Row],[HBA1C]]=6.5&gt;6.5,"diabetes ")))</f>
        <v xml:space="preserve">diabetes </v>
      </c>
      <c r="F103" t="s">
        <v>2381</v>
      </c>
      <c r="G103" t="s">
        <v>2380</v>
      </c>
      <c r="H103" t="s">
        <v>2380</v>
      </c>
      <c r="I103">
        <v>0</v>
      </c>
      <c r="J103" t="s">
        <v>2381</v>
      </c>
    </row>
    <row r="104" spans="1:10" x14ac:dyDescent="0.2">
      <c r="A104" t="s">
        <v>2270</v>
      </c>
      <c r="B104">
        <v>49.48</v>
      </c>
      <c r="C10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4">
        <v>4.96</v>
      </c>
      <c r="E104" t="str">
        <f>IF(Table2[[#This Row],[HBA1C]]&lt;5.7,"normal ",IF(Table2[[#This Row],[HBA1C]]&lt;6.5,"prediabetes",IF(Table2[[#This Row],[HBA1C]]=6.5&gt;6.5,"diabetes ")))</f>
        <v xml:space="preserve">normal </v>
      </c>
      <c r="F104" t="s">
        <v>2380</v>
      </c>
      <c r="G104" t="s">
        <v>2380</v>
      </c>
      <c r="H104" t="s">
        <v>2382</v>
      </c>
      <c r="I104">
        <v>1</v>
      </c>
      <c r="J104" t="s">
        <v>2381</v>
      </c>
    </row>
    <row r="105" spans="1:10" x14ac:dyDescent="0.2">
      <c r="A105" t="s">
        <v>2269</v>
      </c>
      <c r="B105">
        <v>34.1</v>
      </c>
      <c r="C1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5">
        <v>4.43</v>
      </c>
      <c r="E105" t="str">
        <f>IF(Table2[[#This Row],[HBA1C]]&lt;5.7,"normal ",IF(Table2[[#This Row],[HBA1C]]&lt;6.5,"prediabetes",IF(Table2[[#This Row],[HBA1C]]=6.5&gt;6.5,"diabetes ")))</f>
        <v xml:space="preserve">normal </v>
      </c>
      <c r="F105" t="s">
        <v>2381</v>
      </c>
      <c r="G105" t="s">
        <v>2380</v>
      </c>
      <c r="H105" t="s">
        <v>2380</v>
      </c>
      <c r="I105">
        <v>0</v>
      </c>
      <c r="J105" t="s">
        <v>2381</v>
      </c>
    </row>
    <row r="106" spans="1:10" x14ac:dyDescent="0.2">
      <c r="A106" t="s">
        <v>2268</v>
      </c>
      <c r="B106">
        <v>35.299999999999997</v>
      </c>
      <c r="C1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6">
        <v>5.82</v>
      </c>
      <c r="E106" t="str">
        <f>IF(Table2[[#This Row],[HBA1C]]&lt;5.7,"normal ",IF(Table2[[#This Row],[HBA1C]]&lt;6.5,"prediabetes",IF(Table2[[#This Row],[HBA1C]]=6.5&gt;6.5,"diabetes ")))</f>
        <v>prediabetes</v>
      </c>
      <c r="F106" t="s">
        <v>2381</v>
      </c>
      <c r="G106" t="s">
        <v>2380</v>
      </c>
      <c r="H106" t="s">
        <v>2382</v>
      </c>
      <c r="I106">
        <v>1</v>
      </c>
      <c r="J106" t="s">
        <v>2381</v>
      </c>
    </row>
    <row r="107" spans="1:10" x14ac:dyDescent="0.2">
      <c r="A107" t="s">
        <v>2267</v>
      </c>
      <c r="B107">
        <v>43.83</v>
      </c>
      <c r="C1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7">
        <v>6.03</v>
      </c>
      <c r="E107" t="str">
        <f>IF(Table2[[#This Row],[HBA1C]]&lt;5.7,"normal ",IF(Table2[[#This Row],[HBA1C]]&lt;6.5,"prediabetes",IF(Table2[[#This Row],[HBA1C]]=6.5&gt;6.5,"diabetes ")))</f>
        <v>prediabetes</v>
      </c>
      <c r="F107" t="s">
        <v>2381</v>
      </c>
      <c r="G107" t="s">
        <v>2380</v>
      </c>
      <c r="H107" t="s">
        <v>2380</v>
      </c>
      <c r="I107">
        <v>2</v>
      </c>
      <c r="J107" t="s">
        <v>2381</v>
      </c>
    </row>
    <row r="108" spans="1:10" x14ac:dyDescent="0.2">
      <c r="A108" t="s">
        <v>2266</v>
      </c>
      <c r="B108">
        <v>50.07</v>
      </c>
      <c r="C10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8">
        <v>9.27</v>
      </c>
      <c r="E108" t="str">
        <f>IF(Table2[[#This Row],[HBA1C]]&lt;5.7,"normal ",IF(Table2[[#This Row],[HBA1C]]&lt;6.5,"prediabetes",IF(Table2[[#This Row],[HBA1C]]=6.5&gt;6.5,"diabetes ")))</f>
        <v xml:space="preserve">diabetes </v>
      </c>
      <c r="F108" t="s">
        <v>2380</v>
      </c>
      <c r="G108" t="s">
        <v>2380</v>
      </c>
      <c r="H108" t="s">
        <v>2380</v>
      </c>
      <c r="I108">
        <v>0</v>
      </c>
      <c r="J108" t="s">
        <v>2381</v>
      </c>
    </row>
    <row r="109" spans="1:10" x14ac:dyDescent="0.2">
      <c r="A109" t="s">
        <v>2265</v>
      </c>
      <c r="B109">
        <v>32.774999999999999</v>
      </c>
      <c r="C1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9">
        <v>5.53</v>
      </c>
      <c r="E109" t="str">
        <f>IF(Table2[[#This Row],[HBA1C]]&lt;5.7,"normal ",IF(Table2[[#This Row],[HBA1C]]&lt;6.5,"prediabetes",IF(Table2[[#This Row],[HBA1C]]=6.5&gt;6.5,"diabetes ")))</f>
        <v xml:space="preserve">normal </v>
      </c>
      <c r="F109" t="s">
        <v>2380</v>
      </c>
      <c r="G109" t="s">
        <v>2380</v>
      </c>
      <c r="H109" t="s">
        <v>2380</v>
      </c>
      <c r="I109">
        <v>0</v>
      </c>
      <c r="J109" t="s">
        <v>2381</v>
      </c>
    </row>
    <row r="110" spans="1:10" x14ac:dyDescent="0.2">
      <c r="A110" t="s">
        <v>2264</v>
      </c>
      <c r="B110">
        <v>34.104999999999997</v>
      </c>
      <c r="C1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0">
        <v>5.07</v>
      </c>
      <c r="E110" t="str">
        <f>IF(Table2[[#This Row],[HBA1C]]&lt;5.7,"normal ",IF(Table2[[#This Row],[HBA1C]]&lt;6.5,"prediabetes",IF(Table2[[#This Row],[HBA1C]]=6.5&gt;6.5,"diabetes ")))</f>
        <v xml:space="preserve">normal </v>
      </c>
      <c r="F110" t="s">
        <v>2380</v>
      </c>
      <c r="G110" t="s">
        <v>2380</v>
      </c>
      <c r="H110" t="s">
        <v>2380</v>
      </c>
      <c r="I110">
        <v>1</v>
      </c>
      <c r="J110" t="s">
        <v>2381</v>
      </c>
    </row>
    <row r="111" spans="1:10" x14ac:dyDescent="0.2">
      <c r="A111" t="s">
        <v>2263</v>
      </c>
      <c r="B111">
        <v>48.93</v>
      </c>
      <c r="C1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1">
        <v>11.17</v>
      </c>
      <c r="E111" t="str">
        <f>IF(Table2[[#This Row],[HBA1C]]&lt;5.7,"normal ",IF(Table2[[#This Row],[HBA1C]]&lt;6.5,"prediabetes",IF(Table2[[#This Row],[HBA1C]]=6.5&gt;6.5,"diabetes ")))</f>
        <v xml:space="preserve">diabetes </v>
      </c>
      <c r="F111" t="s">
        <v>2381</v>
      </c>
      <c r="G111" t="s">
        <v>2380</v>
      </c>
      <c r="H111" t="s">
        <v>2380</v>
      </c>
      <c r="I111">
        <v>1</v>
      </c>
      <c r="J111" t="s">
        <v>2381</v>
      </c>
    </row>
    <row r="112" spans="1:10" x14ac:dyDescent="0.2">
      <c r="A112" t="s">
        <v>2262</v>
      </c>
      <c r="B112">
        <v>37.07</v>
      </c>
      <c r="C11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2">
        <v>6.14</v>
      </c>
      <c r="E112" t="str">
        <f>IF(Table2[[#This Row],[HBA1C]]&lt;5.7,"normal ",IF(Table2[[#This Row],[HBA1C]]&lt;6.5,"prediabetes",IF(Table2[[#This Row],[HBA1C]]=6.5&gt;6.5,"diabetes ")))</f>
        <v>prediabetes</v>
      </c>
      <c r="F112" t="s">
        <v>2381</v>
      </c>
      <c r="G112" t="s">
        <v>2380</v>
      </c>
      <c r="H112" t="s">
        <v>2380</v>
      </c>
      <c r="I112">
        <v>0</v>
      </c>
      <c r="J112" t="s">
        <v>2381</v>
      </c>
    </row>
    <row r="113" spans="1:10" x14ac:dyDescent="0.2">
      <c r="A113" t="s">
        <v>2261</v>
      </c>
      <c r="B113">
        <v>51.51</v>
      </c>
      <c r="C1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3">
        <v>6.26</v>
      </c>
      <c r="E113" t="str">
        <f>IF(Table2[[#This Row],[HBA1C]]&lt;5.7,"normal ",IF(Table2[[#This Row],[HBA1C]]&lt;6.5,"prediabetes",IF(Table2[[#This Row],[HBA1C]]=6.5&gt;6.5,"diabetes ")))</f>
        <v>prediabetes</v>
      </c>
      <c r="F113" t="s">
        <v>2381</v>
      </c>
      <c r="G113" t="s">
        <v>2380</v>
      </c>
      <c r="H113" t="s">
        <v>2382</v>
      </c>
      <c r="I113">
        <v>1</v>
      </c>
      <c r="J113" t="s">
        <v>2381</v>
      </c>
    </row>
    <row r="114" spans="1:10" x14ac:dyDescent="0.2">
      <c r="A114" t="s">
        <v>2260</v>
      </c>
      <c r="B114">
        <v>34.799999999999997</v>
      </c>
      <c r="C11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4">
        <v>4.72</v>
      </c>
      <c r="E114" t="str">
        <f>IF(Table2[[#This Row],[HBA1C]]&lt;5.7,"normal ",IF(Table2[[#This Row],[HBA1C]]&lt;6.5,"prediabetes",IF(Table2[[#This Row],[HBA1C]]=6.5&gt;6.5,"diabetes ")))</f>
        <v xml:space="preserve">normal </v>
      </c>
      <c r="F114" t="s">
        <v>2381</v>
      </c>
      <c r="G114" t="s">
        <v>2380</v>
      </c>
      <c r="H114" t="s">
        <v>2380</v>
      </c>
      <c r="I114">
        <v>0</v>
      </c>
      <c r="J114" t="s">
        <v>2381</v>
      </c>
    </row>
    <row r="115" spans="1:10" x14ac:dyDescent="0.2">
      <c r="A115" t="s">
        <v>2259</v>
      </c>
      <c r="B115">
        <v>36.67</v>
      </c>
      <c r="C1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5">
        <v>5.18</v>
      </c>
      <c r="E115" t="str">
        <f>IF(Table2[[#This Row],[HBA1C]]&lt;5.7,"normal ",IF(Table2[[#This Row],[HBA1C]]&lt;6.5,"prediabetes",IF(Table2[[#This Row],[HBA1C]]=6.5&gt;6.5,"diabetes ")))</f>
        <v xml:space="preserve">normal </v>
      </c>
      <c r="F115" t="s">
        <v>2380</v>
      </c>
      <c r="G115" t="s">
        <v>2380</v>
      </c>
      <c r="H115" t="s">
        <v>2380</v>
      </c>
      <c r="I115">
        <v>1</v>
      </c>
      <c r="J115" t="s">
        <v>2381</v>
      </c>
    </row>
    <row r="116" spans="1:10" x14ac:dyDescent="0.2">
      <c r="A116" t="s">
        <v>2258</v>
      </c>
      <c r="B116">
        <v>30.9</v>
      </c>
      <c r="C1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6">
        <v>9.4</v>
      </c>
      <c r="E116" t="str">
        <f>IF(Table2[[#This Row],[HBA1C]]&lt;5.7,"normal ",IF(Table2[[#This Row],[HBA1C]]&lt;6.5,"prediabetes",IF(Table2[[#This Row],[HBA1C]]=6.5&gt;6.5,"diabetes ")))</f>
        <v xml:space="preserve">diabetes </v>
      </c>
      <c r="F116" t="s">
        <v>2380</v>
      </c>
      <c r="G116" t="s">
        <v>2380</v>
      </c>
      <c r="H116" t="s">
        <v>2380</v>
      </c>
      <c r="I116">
        <v>2</v>
      </c>
      <c r="J116" t="s">
        <v>2381</v>
      </c>
    </row>
    <row r="117" spans="1:10" x14ac:dyDescent="0.2">
      <c r="A117" t="s">
        <v>2257</v>
      </c>
      <c r="B117">
        <v>30.495000000000001</v>
      </c>
      <c r="C1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7">
        <v>6.29</v>
      </c>
      <c r="E117" t="str">
        <f>IF(Table2[[#This Row],[HBA1C]]&lt;5.7,"normal ",IF(Table2[[#This Row],[HBA1C]]&lt;6.5,"prediabetes",IF(Table2[[#This Row],[HBA1C]]=6.5&gt;6.5,"diabetes ")))</f>
        <v>prediabetes</v>
      </c>
      <c r="F117" t="s">
        <v>2380</v>
      </c>
      <c r="G117" t="s">
        <v>2380</v>
      </c>
      <c r="H117" t="s">
        <v>2380</v>
      </c>
      <c r="I117">
        <v>0</v>
      </c>
      <c r="J117" t="s">
        <v>2381</v>
      </c>
    </row>
    <row r="118" spans="1:10" x14ac:dyDescent="0.2">
      <c r="A118" t="s">
        <v>2256</v>
      </c>
      <c r="B118">
        <v>44.88</v>
      </c>
      <c r="C1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8">
        <v>6.04</v>
      </c>
      <c r="E118" t="str">
        <f>IF(Table2[[#This Row],[HBA1C]]&lt;5.7,"normal ",IF(Table2[[#This Row],[HBA1C]]&lt;6.5,"prediabetes",IF(Table2[[#This Row],[HBA1C]]=6.5&gt;6.5,"diabetes ")))</f>
        <v>prediabetes</v>
      </c>
      <c r="F118" t="s">
        <v>2380</v>
      </c>
      <c r="G118" t="s">
        <v>2380</v>
      </c>
      <c r="H118" t="s">
        <v>2382</v>
      </c>
      <c r="I118">
        <v>1</v>
      </c>
      <c r="J118" t="s">
        <v>2381</v>
      </c>
    </row>
    <row r="119" spans="1:10" x14ac:dyDescent="0.2">
      <c r="A119" t="s">
        <v>2255</v>
      </c>
      <c r="B119">
        <v>44.32</v>
      </c>
      <c r="C11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9">
        <v>10.55</v>
      </c>
      <c r="E119" t="str">
        <f>IF(Table2[[#This Row],[HBA1C]]&lt;5.7,"normal ",IF(Table2[[#This Row],[HBA1C]]&lt;6.5,"prediabetes",IF(Table2[[#This Row],[HBA1C]]=6.5&gt;6.5,"diabetes ")))</f>
        <v xml:space="preserve">diabetes </v>
      </c>
      <c r="F119" t="s">
        <v>2380</v>
      </c>
      <c r="G119" t="s">
        <v>2380</v>
      </c>
      <c r="H119" t="s">
        <v>2380</v>
      </c>
      <c r="I119">
        <v>0</v>
      </c>
      <c r="J119" t="s">
        <v>2381</v>
      </c>
    </row>
    <row r="120" spans="1:10" x14ac:dyDescent="0.2">
      <c r="A120" t="s">
        <v>2254</v>
      </c>
      <c r="B120">
        <v>46.39</v>
      </c>
      <c r="C1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0">
        <v>5.09</v>
      </c>
      <c r="E120" t="str">
        <f>IF(Table2[[#This Row],[HBA1C]]&lt;5.7,"normal ",IF(Table2[[#This Row],[HBA1C]]&lt;6.5,"prediabetes",IF(Table2[[#This Row],[HBA1C]]=6.5&gt;6.5,"diabetes ")))</f>
        <v xml:space="preserve">normal </v>
      </c>
      <c r="F120" t="s">
        <v>2380</v>
      </c>
      <c r="G120" t="s">
        <v>2380</v>
      </c>
      <c r="H120" t="s">
        <v>2380</v>
      </c>
      <c r="I120">
        <v>0</v>
      </c>
      <c r="J120" t="s">
        <v>2381</v>
      </c>
    </row>
    <row r="121" spans="1:10" x14ac:dyDescent="0.2">
      <c r="A121" t="s">
        <v>2253</v>
      </c>
      <c r="B121">
        <v>42.13</v>
      </c>
      <c r="C1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1">
        <v>5.2</v>
      </c>
      <c r="E121" t="str">
        <f>IF(Table2[[#This Row],[HBA1C]]&lt;5.7,"normal ",IF(Table2[[#This Row],[HBA1C]]&lt;6.5,"prediabetes",IF(Table2[[#This Row],[HBA1C]]=6.5&gt;6.5,"diabetes ")))</f>
        <v xml:space="preserve">normal </v>
      </c>
      <c r="F121" t="s">
        <v>2381</v>
      </c>
      <c r="G121" t="s">
        <v>2380</v>
      </c>
      <c r="H121" t="s">
        <v>2380</v>
      </c>
      <c r="I121">
        <v>1</v>
      </c>
      <c r="J121" t="s">
        <v>2381</v>
      </c>
    </row>
    <row r="122" spans="1:10" x14ac:dyDescent="0.2">
      <c r="A122" t="s">
        <v>2252</v>
      </c>
      <c r="B122">
        <v>30.78</v>
      </c>
      <c r="C1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2">
        <v>8.4499999999999993</v>
      </c>
      <c r="E122" t="str">
        <f>IF(Table2[[#This Row],[HBA1C]]&lt;5.7,"normal ",IF(Table2[[#This Row],[HBA1C]]&lt;6.5,"prediabetes",IF(Table2[[#This Row],[HBA1C]]=6.5&gt;6.5,"diabetes ")))</f>
        <v xml:space="preserve">diabetes </v>
      </c>
      <c r="F122" t="s">
        <v>2381</v>
      </c>
      <c r="G122" t="s">
        <v>2380</v>
      </c>
      <c r="H122" t="s">
        <v>2380</v>
      </c>
      <c r="I122">
        <v>0</v>
      </c>
      <c r="J122" t="s">
        <v>2381</v>
      </c>
    </row>
    <row r="123" spans="1:10" x14ac:dyDescent="0.2">
      <c r="A123" t="s">
        <v>2251</v>
      </c>
      <c r="B123">
        <v>31.35</v>
      </c>
      <c r="C1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3">
        <v>9.5399999999999991</v>
      </c>
      <c r="E123" t="str">
        <f>IF(Table2[[#This Row],[HBA1C]]&lt;5.7,"normal ",IF(Table2[[#This Row],[HBA1C]]&lt;6.5,"prediabetes",IF(Table2[[#This Row],[HBA1C]]=6.5&gt;6.5,"diabetes ")))</f>
        <v xml:space="preserve">diabetes </v>
      </c>
      <c r="F123" t="s">
        <v>2380</v>
      </c>
      <c r="G123" t="s">
        <v>2380</v>
      </c>
      <c r="H123" t="s">
        <v>2380</v>
      </c>
      <c r="I123">
        <v>0</v>
      </c>
      <c r="J123" t="s">
        <v>2381</v>
      </c>
    </row>
    <row r="124" spans="1:10" x14ac:dyDescent="0.2">
      <c r="A124" t="s">
        <v>2250</v>
      </c>
      <c r="B124">
        <v>41.46</v>
      </c>
      <c r="C12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4">
        <v>4.99</v>
      </c>
      <c r="E124" t="str">
        <f>IF(Table2[[#This Row],[HBA1C]]&lt;5.7,"normal ",IF(Table2[[#This Row],[HBA1C]]&lt;6.5,"prediabetes",IF(Table2[[#This Row],[HBA1C]]=6.5&gt;6.5,"diabetes ")))</f>
        <v xml:space="preserve">normal </v>
      </c>
      <c r="F124" t="s">
        <v>2381</v>
      </c>
      <c r="G124" t="s">
        <v>2380</v>
      </c>
      <c r="H124" t="s">
        <v>2380</v>
      </c>
      <c r="I124">
        <v>2</v>
      </c>
      <c r="J124" t="s">
        <v>2381</v>
      </c>
    </row>
    <row r="125" spans="1:10" x14ac:dyDescent="0.2">
      <c r="A125" t="s">
        <v>2249</v>
      </c>
      <c r="B125">
        <v>48</v>
      </c>
      <c r="C12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5">
        <v>10.54</v>
      </c>
      <c r="E125" t="str">
        <f>IF(Table2[[#This Row],[HBA1C]]&lt;5.7,"normal ",IF(Table2[[#This Row],[HBA1C]]&lt;6.5,"prediabetes",IF(Table2[[#This Row],[HBA1C]]=6.5&gt;6.5,"diabetes ")))</f>
        <v xml:space="preserve">diabetes </v>
      </c>
      <c r="F125" t="s">
        <v>2380</v>
      </c>
      <c r="G125" t="s">
        <v>2380</v>
      </c>
      <c r="H125" t="s">
        <v>2380</v>
      </c>
      <c r="I125">
        <v>0</v>
      </c>
      <c r="J125" t="s">
        <v>2381</v>
      </c>
    </row>
    <row r="126" spans="1:10" x14ac:dyDescent="0.2">
      <c r="A126" t="s">
        <v>2248</v>
      </c>
      <c r="B126">
        <v>49.13</v>
      </c>
      <c r="C1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6">
        <v>4.54</v>
      </c>
      <c r="E126" t="str">
        <f>IF(Table2[[#This Row],[HBA1C]]&lt;5.7,"normal ",IF(Table2[[#This Row],[HBA1C]]&lt;6.5,"prediabetes",IF(Table2[[#This Row],[HBA1C]]=6.5&gt;6.5,"diabetes ")))</f>
        <v xml:space="preserve">normal </v>
      </c>
      <c r="F126" t="s">
        <v>2380</v>
      </c>
      <c r="G126" t="s">
        <v>2380</v>
      </c>
      <c r="H126" t="s">
        <v>2380</v>
      </c>
      <c r="I126">
        <v>0</v>
      </c>
      <c r="J126" t="s">
        <v>2381</v>
      </c>
    </row>
    <row r="127" spans="1:10" x14ac:dyDescent="0.2">
      <c r="A127" t="s">
        <v>2247</v>
      </c>
      <c r="B127">
        <v>37.799999999999997</v>
      </c>
      <c r="C1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7">
        <v>6.29</v>
      </c>
      <c r="E127" t="str">
        <f>IF(Table2[[#This Row],[HBA1C]]&lt;5.7,"normal ",IF(Table2[[#This Row],[HBA1C]]&lt;6.5,"prediabetes",IF(Table2[[#This Row],[HBA1C]]=6.5&gt;6.5,"diabetes ")))</f>
        <v>prediabetes</v>
      </c>
      <c r="F127" t="s">
        <v>2380</v>
      </c>
      <c r="G127" t="s">
        <v>2380</v>
      </c>
      <c r="H127" t="s">
        <v>2380</v>
      </c>
      <c r="I127">
        <v>1</v>
      </c>
      <c r="J127" t="s">
        <v>2381</v>
      </c>
    </row>
    <row r="128" spans="1:10" x14ac:dyDescent="0.2">
      <c r="A128" t="s">
        <v>2246</v>
      </c>
      <c r="B128">
        <v>38.299999999999997</v>
      </c>
      <c r="C12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8">
        <v>9.51</v>
      </c>
      <c r="E128" t="str">
        <f>IF(Table2[[#This Row],[HBA1C]]&lt;5.7,"normal ",IF(Table2[[#This Row],[HBA1C]]&lt;6.5,"prediabetes",IF(Table2[[#This Row],[HBA1C]]=6.5&gt;6.5,"diabetes ")))</f>
        <v xml:space="preserve">diabetes </v>
      </c>
      <c r="F128" t="s">
        <v>2380</v>
      </c>
      <c r="G128" t="s">
        <v>2380</v>
      </c>
      <c r="H128" t="s">
        <v>2380</v>
      </c>
      <c r="I128">
        <v>0</v>
      </c>
      <c r="J128" t="s">
        <v>2381</v>
      </c>
    </row>
    <row r="129" spans="1:10" x14ac:dyDescent="0.2">
      <c r="A129" t="s">
        <v>2245</v>
      </c>
      <c r="B129">
        <v>32.774999999999999</v>
      </c>
      <c r="C12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9">
        <v>4.72</v>
      </c>
      <c r="E129" t="str">
        <f>IF(Table2[[#This Row],[HBA1C]]&lt;5.7,"normal ",IF(Table2[[#This Row],[HBA1C]]&lt;6.5,"prediabetes",IF(Table2[[#This Row],[HBA1C]]=6.5&gt;6.5,"diabetes ")))</f>
        <v xml:space="preserve">normal </v>
      </c>
      <c r="F129" t="s">
        <v>2380</v>
      </c>
      <c r="G129" t="s">
        <v>2380</v>
      </c>
      <c r="H129" t="s">
        <v>2380</v>
      </c>
      <c r="I129">
        <v>0</v>
      </c>
      <c r="J129" t="s">
        <v>2381</v>
      </c>
    </row>
    <row r="130" spans="1:10" x14ac:dyDescent="0.2">
      <c r="A130" t="s">
        <v>2244</v>
      </c>
      <c r="B130">
        <v>34.200000000000003</v>
      </c>
      <c r="C1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0">
        <v>5.91</v>
      </c>
      <c r="E130" t="str">
        <f>IF(Table2[[#This Row],[HBA1C]]&lt;5.7,"normal ",IF(Table2[[#This Row],[HBA1C]]&lt;6.5,"prediabetes",IF(Table2[[#This Row],[HBA1C]]=6.5&gt;6.5,"diabetes ")))</f>
        <v>prediabetes</v>
      </c>
      <c r="F130" t="s">
        <v>2381</v>
      </c>
      <c r="G130" t="s">
        <v>2380</v>
      </c>
      <c r="H130" t="s">
        <v>2380</v>
      </c>
      <c r="I130">
        <v>0</v>
      </c>
      <c r="J130" t="s">
        <v>2381</v>
      </c>
    </row>
    <row r="131" spans="1:10" x14ac:dyDescent="0.2">
      <c r="A131" t="s">
        <v>2243</v>
      </c>
      <c r="B131">
        <v>30.2</v>
      </c>
      <c r="C1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1">
        <v>9.58</v>
      </c>
      <c r="E131" t="str">
        <f>IF(Table2[[#This Row],[HBA1C]]&lt;5.7,"normal ",IF(Table2[[#This Row],[HBA1C]]&lt;6.5,"prediabetes",IF(Table2[[#This Row],[HBA1C]]=6.5&gt;6.5,"diabetes ")))</f>
        <v xml:space="preserve">diabetes </v>
      </c>
      <c r="F131" t="s">
        <v>2380</v>
      </c>
      <c r="G131" t="s">
        <v>2380</v>
      </c>
      <c r="H131" t="s">
        <v>2380</v>
      </c>
      <c r="I131">
        <v>0</v>
      </c>
      <c r="J131" t="s">
        <v>2381</v>
      </c>
    </row>
    <row r="132" spans="1:10" x14ac:dyDescent="0.2">
      <c r="A132" t="s">
        <v>2242</v>
      </c>
      <c r="B132">
        <v>48.32</v>
      </c>
      <c r="C1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2">
        <v>5.77</v>
      </c>
      <c r="E132" t="str">
        <f>IF(Table2[[#This Row],[HBA1C]]&lt;5.7,"normal ",IF(Table2[[#This Row],[HBA1C]]&lt;6.5,"prediabetes",IF(Table2[[#This Row],[HBA1C]]=6.5&gt;6.5,"diabetes ")))</f>
        <v>prediabetes</v>
      </c>
      <c r="F132" t="s">
        <v>2380</v>
      </c>
      <c r="G132" t="s">
        <v>2380</v>
      </c>
      <c r="H132" t="s">
        <v>2380</v>
      </c>
      <c r="I132">
        <v>0</v>
      </c>
      <c r="J132" t="s">
        <v>2381</v>
      </c>
    </row>
    <row r="133" spans="1:10" x14ac:dyDescent="0.2">
      <c r="A133" t="s">
        <v>2241</v>
      </c>
      <c r="B133">
        <v>44.86</v>
      </c>
      <c r="C1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3">
        <v>4.38</v>
      </c>
      <c r="E133" t="str">
        <f>IF(Table2[[#This Row],[HBA1C]]&lt;5.7,"normal ",IF(Table2[[#This Row],[HBA1C]]&lt;6.5,"prediabetes",IF(Table2[[#This Row],[HBA1C]]=6.5&gt;6.5,"diabetes ")))</f>
        <v xml:space="preserve">normal </v>
      </c>
      <c r="F133" t="s">
        <v>2381</v>
      </c>
      <c r="G133" t="s">
        <v>2380</v>
      </c>
      <c r="H133" t="s">
        <v>2380</v>
      </c>
      <c r="I133">
        <v>0</v>
      </c>
      <c r="J133" t="s">
        <v>2381</v>
      </c>
    </row>
    <row r="134" spans="1:10" x14ac:dyDescent="0.2">
      <c r="A134" t="s">
        <v>2240</v>
      </c>
      <c r="B134">
        <v>52.15</v>
      </c>
      <c r="C1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4">
        <v>5.65</v>
      </c>
      <c r="E134" t="str">
        <f>IF(Table2[[#This Row],[HBA1C]]&lt;5.7,"normal ",IF(Table2[[#This Row],[HBA1C]]&lt;6.5,"prediabetes",IF(Table2[[#This Row],[HBA1C]]=6.5&gt;6.5,"diabetes ")))</f>
        <v xml:space="preserve">normal </v>
      </c>
      <c r="F134" t="s">
        <v>2380</v>
      </c>
      <c r="G134" t="s">
        <v>2380</v>
      </c>
      <c r="H134" t="s">
        <v>2380</v>
      </c>
      <c r="I134">
        <v>1</v>
      </c>
      <c r="J134" t="s">
        <v>2381</v>
      </c>
    </row>
    <row r="135" spans="1:10" x14ac:dyDescent="0.2">
      <c r="A135" t="s">
        <v>2239</v>
      </c>
      <c r="B135">
        <v>41.12</v>
      </c>
      <c r="C1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5">
        <v>7.54</v>
      </c>
      <c r="E135" t="str">
        <f>IF(Table2[[#This Row],[HBA1C]]&lt;5.7,"normal ",IF(Table2[[#This Row],[HBA1C]]&lt;6.5,"prediabetes",IF(Table2[[#This Row],[HBA1C]]=6.5&gt;6.5,"diabetes ")))</f>
        <v xml:space="preserve">diabetes </v>
      </c>
      <c r="F135" t="s">
        <v>2381</v>
      </c>
      <c r="G135" t="s">
        <v>2380</v>
      </c>
      <c r="H135" t="s">
        <v>2380</v>
      </c>
      <c r="I135">
        <v>0</v>
      </c>
      <c r="J135" t="s">
        <v>2381</v>
      </c>
    </row>
    <row r="136" spans="1:10" x14ac:dyDescent="0.2">
      <c r="A136" t="s">
        <v>2238</v>
      </c>
      <c r="B136">
        <v>38.39</v>
      </c>
      <c r="C1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6">
        <v>5.1100000000000003</v>
      </c>
      <c r="E136" t="str">
        <f>IF(Table2[[#This Row],[HBA1C]]&lt;5.7,"normal ",IF(Table2[[#This Row],[HBA1C]]&lt;6.5,"prediabetes",IF(Table2[[#This Row],[HBA1C]]=6.5&gt;6.5,"diabetes ")))</f>
        <v xml:space="preserve">normal </v>
      </c>
      <c r="F136" t="s">
        <v>2381</v>
      </c>
      <c r="G136" t="s">
        <v>2380</v>
      </c>
      <c r="H136" t="s">
        <v>2380</v>
      </c>
      <c r="I136">
        <v>1</v>
      </c>
      <c r="J136" t="s">
        <v>2381</v>
      </c>
    </row>
    <row r="137" spans="1:10" x14ac:dyDescent="0.2">
      <c r="A137" t="s">
        <v>2237</v>
      </c>
      <c r="B137">
        <v>46.85</v>
      </c>
      <c r="C13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7">
        <v>4.25</v>
      </c>
      <c r="E137" t="str">
        <f>IF(Table2[[#This Row],[HBA1C]]&lt;5.7,"normal ",IF(Table2[[#This Row],[HBA1C]]&lt;6.5,"prediabetes",IF(Table2[[#This Row],[HBA1C]]=6.5&gt;6.5,"diabetes ")))</f>
        <v xml:space="preserve">normal </v>
      </c>
      <c r="F137" t="s">
        <v>2380</v>
      </c>
      <c r="G137" t="s">
        <v>2380</v>
      </c>
      <c r="H137" t="s">
        <v>2382</v>
      </c>
      <c r="I137">
        <v>1</v>
      </c>
      <c r="J137" t="s">
        <v>2381</v>
      </c>
    </row>
    <row r="138" spans="1:10" x14ac:dyDescent="0.2">
      <c r="A138" t="s">
        <v>2236</v>
      </c>
      <c r="B138">
        <v>42.24</v>
      </c>
      <c r="C1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8">
        <v>5.55</v>
      </c>
      <c r="E138" t="str">
        <f>IF(Table2[[#This Row],[HBA1C]]&lt;5.7,"normal ",IF(Table2[[#This Row],[HBA1C]]&lt;6.5,"prediabetes",IF(Table2[[#This Row],[HBA1C]]=6.5&gt;6.5,"diabetes ")))</f>
        <v xml:space="preserve">normal </v>
      </c>
      <c r="F138" t="s">
        <v>2380</v>
      </c>
      <c r="G138" t="s">
        <v>2381</v>
      </c>
      <c r="H138" t="s">
        <v>2380</v>
      </c>
      <c r="I138">
        <v>1</v>
      </c>
      <c r="J138" t="s">
        <v>2381</v>
      </c>
    </row>
    <row r="139" spans="1:10" x14ac:dyDescent="0.2">
      <c r="A139" t="s">
        <v>2235</v>
      </c>
      <c r="B139">
        <v>34.39</v>
      </c>
      <c r="C1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9">
        <v>5.78</v>
      </c>
      <c r="E139" t="str">
        <f>IF(Table2[[#This Row],[HBA1C]]&lt;5.7,"normal ",IF(Table2[[#This Row],[HBA1C]]&lt;6.5,"prediabetes",IF(Table2[[#This Row],[HBA1C]]=6.5&gt;6.5,"diabetes ")))</f>
        <v>prediabetes</v>
      </c>
      <c r="F139" t="s">
        <v>2380</v>
      </c>
      <c r="G139" t="s">
        <v>2380</v>
      </c>
      <c r="H139" t="s">
        <v>2380</v>
      </c>
      <c r="I139">
        <v>0</v>
      </c>
      <c r="J139" t="s">
        <v>2381</v>
      </c>
    </row>
    <row r="140" spans="1:10" x14ac:dyDescent="0.2">
      <c r="A140" t="s">
        <v>2234</v>
      </c>
      <c r="B140">
        <v>42.89</v>
      </c>
      <c r="C1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0">
        <v>5.28</v>
      </c>
      <c r="E140" t="str">
        <f>IF(Table2[[#This Row],[HBA1C]]&lt;5.7,"normal ",IF(Table2[[#This Row],[HBA1C]]&lt;6.5,"prediabetes",IF(Table2[[#This Row],[HBA1C]]=6.5&gt;6.5,"diabetes ")))</f>
        <v xml:space="preserve">normal </v>
      </c>
      <c r="F140" t="s">
        <v>2381</v>
      </c>
      <c r="G140" t="s">
        <v>2380</v>
      </c>
      <c r="H140" t="s">
        <v>2380</v>
      </c>
      <c r="I140">
        <v>0</v>
      </c>
      <c r="J140" t="s">
        <v>2381</v>
      </c>
    </row>
    <row r="141" spans="1:10" x14ac:dyDescent="0.2">
      <c r="A141" t="s">
        <v>2233</v>
      </c>
      <c r="B141">
        <v>36.299999999999997</v>
      </c>
      <c r="C1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1">
        <v>5.39</v>
      </c>
      <c r="E141" t="str">
        <f>IF(Table2[[#This Row],[HBA1C]]&lt;5.7,"normal ",IF(Table2[[#This Row],[HBA1C]]&lt;6.5,"prediabetes",IF(Table2[[#This Row],[HBA1C]]=6.5&gt;6.5,"diabetes ")))</f>
        <v xml:space="preserve">normal </v>
      </c>
      <c r="F141" t="s">
        <v>2380</v>
      </c>
      <c r="G141" t="s">
        <v>2380</v>
      </c>
      <c r="H141" t="s">
        <v>2380</v>
      </c>
      <c r="I141">
        <v>0</v>
      </c>
      <c r="J141" t="s">
        <v>2381</v>
      </c>
    </row>
    <row r="142" spans="1:10" x14ac:dyDescent="0.2">
      <c r="A142" t="s">
        <v>2232</v>
      </c>
      <c r="B142">
        <v>35.200000000000003</v>
      </c>
      <c r="C1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2">
        <v>8.01</v>
      </c>
      <c r="E142" t="str">
        <f>IF(Table2[[#This Row],[HBA1C]]&lt;5.7,"normal ",IF(Table2[[#This Row],[HBA1C]]&lt;6.5,"prediabetes",IF(Table2[[#This Row],[HBA1C]]=6.5&gt;6.5,"diabetes ")))</f>
        <v xml:space="preserve">diabetes </v>
      </c>
      <c r="F142" t="s">
        <v>2381</v>
      </c>
      <c r="G142" t="s">
        <v>2380</v>
      </c>
      <c r="H142" t="s">
        <v>2380</v>
      </c>
      <c r="I142">
        <v>1</v>
      </c>
      <c r="J142" t="s">
        <v>2381</v>
      </c>
    </row>
    <row r="143" spans="1:10" x14ac:dyDescent="0.2">
      <c r="A143" t="s">
        <v>2231</v>
      </c>
      <c r="B143">
        <v>53.62</v>
      </c>
      <c r="C1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3">
        <v>5.21</v>
      </c>
      <c r="E143" t="str">
        <f>IF(Table2[[#This Row],[HBA1C]]&lt;5.7,"normal ",IF(Table2[[#This Row],[HBA1C]]&lt;6.5,"prediabetes",IF(Table2[[#This Row],[HBA1C]]=6.5&gt;6.5,"diabetes ")))</f>
        <v xml:space="preserve">normal </v>
      </c>
      <c r="F143" t="s">
        <v>2380</v>
      </c>
      <c r="G143" t="s">
        <v>2380</v>
      </c>
      <c r="H143" t="s">
        <v>2380</v>
      </c>
      <c r="I143">
        <v>0</v>
      </c>
      <c r="J143" t="s">
        <v>2381</v>
      </c>
    </row>
    <row r="144" spans="1:10" x14ac:dyDescent="0.2">
      <c r="A144" t="s">
        <v>2230</v>
      </c>
      <c r="B144">
        <v>36.67</v>
      </c>
      <c r="C1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4">
        <v>6.27</v>
      </c>
      <c r="E144" t="str">
        <f>IF(Table2[[#This Row],[HBA1C]]&lt;5.7,"normal ",IF(Table2[[#This Row],[HBA1C]]&lt;6.5,"prediabetes",IF(Table2[[#This Row],[HBA1C]]=6.5&gt;6.5,"diabetes ")))</f>
        <v>prediabetes</v>
      </c>
      <c r="F144" t="s">
        <v>2380</v>
      </c>
      <c r="G144" t="s">
        <v>2380</v>
      </c>
      <c r="H144" t="s">
        <v>2380</v>
      </c>
      <c r="I144">
        <v>0</v>
      </c>
      <c r="J144" t="s">
        <v>2381</v>
      </c>
    </row>
    <row r="145" spans="1:10" x14ac:dyDescent="0.2">
      <c r="A145" t="s">
        <v>2229</v>
      </c>
      <c r="B145">
        <v>33.4</v>
      </c>
      <c r="C1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5">
        <v>10.73</v>
      </c>
      <c r="E145" t="str">
        <f>IF(Table2[[#This Row],[HBA1C]]&lt;5.7,"normal ",IF(Table2[[#This Row],[HBA1C]]&lt;6.5,"prediabetes",IF(Table2[[#This Row],[HBA1C]]=6.5&gt;6.5,"diabetes ")))</f>
        <v xml:space="preserve">diabetes </v>
      </c>
      <c r="F145" t="s">
        <v>2381</v>
      </c>
      <c r="G145" t="s">
        <v>2380</v>
      </c>
      <c r="H145" t="s">
        <v>2380</v>
      </c>
      <c r="I145">
        <v>1</v>
      </c>
      <c r="J145" t="s">
        <v>2381</v>
      </c>
    </row>
    <row r="146" spans="1:10" x14ac:dyDescent="0.2">
      <c r="A146" t="s">
        <v>2228</v>
      </c>
      <c r="B146">
        <v>42.71</v>
      </c>
      <c r="C14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6">
        <v>10.52</v>
      </c>
      <c r="E146" t="str">
        <f>IF(Table2[[#This Row],[HBA1C]]&lt;5.7,"normal ",IF(Table2[[#This Row],[HBA1C]]&lt;6.5,"prediabetes",IF(Table2[[#This Row],[HBA1C]]=6.5&gt;6.5,"diabetes ")))</f>
        <v xml:space="preserve">diabetes </v>
      </c>
      <c r="F146" t="s">
        <v>2380</v>
      </c>
      <c r="G146" t="s">
        <v>2380</v>
      </c>
      <c r="H146" t="s">
        <v>2380</v>
      </c>
      <c r="I146">
        <v>0</v>
      </c>
      <c r="J146" t="s">
        <v>2381</v>
      </c>
    </row>
    <row r="147" spans="1:10" x14ac:dyDescent="0.2">
      <c r="A147" t="s">
        <v>2227</v>
      </c>
      <c r="B147">
        <v>41.52</v>
      </c>
      <c r="C1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7">
        <v>11.82</v>
      </c>
      <c r="E147" t="str">
        <f>IF(Table2[[#This Row],[HBA1C]]&lt;5.7,"normal ",IF(Table2[[#This Row],[HBA1C]]&lt;6.5,"prediabetes",IF(Table2[[#This Row],[HBA1C]]=6.5&gt;6.5,"diabetes ")))</f>
        <v xml:space="preserve">diabetes </v>
      </c>
      <c r="F147" t="s">
        <v>2381</v>
      </c>
      <c r="G147" t="s">
        <v>2380</v>
      </c>
      <c r="H147" t="s">
        <v>2380</v>
      </c>
      <c r="I147">
        <v>2</v>
      </c>
      <c r="J147" t="s">
        <v>2381</v>
      </c>
    </row>
    <row r="148" spans="1:10" x14ac:dyDescent="0.2">
      <c r="A148" t="s">
        <v>2226</v>
      </c>
      <c r="B148">
        <v>39.4</v>
      </c>
      <c r="C1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8">
        <v>6.76</v>
      </c>
      <c r="E148" t="str">
        <f>IF(Table2[[#This Row],[HBA1C]]&lt;5.7,"normal ",IF(Table2[[#This Row],[HBA1C]]&lt;6.5,"prediabetes",IF(Table2[[#This Row],[HBA1C]]=6.5&gt;6.5,"diabetes ")))</f>
        <v xml:space="preserve">diabetes </v>
      </c>
      <c r="F148" t="s">
        <v>2380</v>
      </c>
      <c r="G148" t="s">
        <v>2380</v>
      </c>
      <c r="H148" t="s">
        <v>2380</v>
      </c>
      <c r="I148">
        <v>0</v>
      </c>
      <c r="J148" t="s">
        <v>2381</v>
      </c>
    </row>
    <row r="149" spans="1:10" x14ac:dyDescent="0.2">
      <c r="A149" t="s">
        <v>2225</v>
      </c>
      <c r="B149">
        <v>46.45</v>
      </c>
      <c r="C1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9">
        <v>5.62</v>
      </c>
      <c r="E149" t="str">
        <f>IF(Table2[[#This Row],[HBA1C]]&lt;5.7,"normal ",IF(Table2[[#This Row],[HBA1C]]&lt;6.5,"prediabetes",IF(Table2[[#This Row],[HBA1C]]=6.5&gt;6.5,"diabetes ")))</f>
        <v xml:space="preserve">normal </v>
      </c>
      <c r="F149" t="s">
        <v>2380</v>
      </c>
      <c r="G149" t="s">
        <v>2380</v>
      </c>
      <c r="H149" t="s">
        <v>2380</v>
      </c>
      <c r="I149">
        <v>0</v>
      </c>
      <c r="J149" t="s">
        <v>2381</v>
      </c>
    </row>
    <row r="150" spans="1:10" x14ac:dyDescent="0.2">
      <c r="A150" t="s">
        <v>2224</v>
      </c>
      <c r="B150">
        <v>35.75</v>
      </c>
      <c r="C1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0">
        <v>4.1900000000000004</v>
      </c>
      <c r="E150" t="str">
        <f>IF(Table2[[#This Row],[HBA1C]]&lt;5.7,"normal ",IF(Table2[[#This Row],[HBA1C]]&lt;6.5,"prediabetes",IF(Table2[[#This Row],[HBA1C]]=6.5&gt;6.5,"diabetes ")))</f>
        <v xml:space="preserve">normal </v>
      </c>
      <c r="F150" t="s">
        <v>2380</v>
      </c>
      <c r="G150" t="s">
        <v>2380</v>
      </c>
      <c r="H150" t="s">
        <v>2380</v>
      </c>
      <c r="I150">
        <v>0</v>
      </c>
      <c r="J150" t="s">
        <v>2381</v>
      </c>
    </row>
    <row r="151" spans="1:10" x14ac:dyDescent="0.2">
      <c r="A151" t="s">
        <v>2223</v>
      </c>
      <c r="B151">
        <v>26.07</v>
      </c>
      <c r="C15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1">
        <v>5.32</v>
      </c>
      <c r="E151" t="str">
        <f>IF(Table2[[#This Row],[HBA1C]]&lt;5.7,"normal ",IF(Table2[[#This Row],[HBA1C]]&lt;6.5,"prediabetes",IF(Table2[[#This Row],[HBA1C]]=6.5&gt;6.5,"diabetes ")))</f>
        <v xml:space="preserve">normal </v>
      </c>
      <c r="F151" t="s">
        <v>2380</v>
      </c>
      <c r="G151" t="s">
        <v>2380</v>
      </c>
      <c r="H151" t="s">
        <v>2380</v>
      </c>
      <c r="I151">
        <v>0</v>
      </c>
      <c r="J151" t="s">
        <v>2381</v>
      </c>
    </row>
    <row r="152" spans="1:10" x14ac:dyDescent="0.2">
      <c r="A152" t="s">
        <v>2222</v>
      </c>
      <c r="B152">
        <v>36.54</v>
      </c>
      <c r="C1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2">
        <v>4.46</v>
      </c>
      <c r="E152" t="str">
        <f>IF(Table2[[#This Row],[HBA1C]]&lt;5.7,"normal ",IF(Table2[[#This Row],[HBA1C]]&lt;6.5,"prediabetes",IF(Table2[[#This Row],[HBA1C]]=6.5&gt;6.5,"diabetes ")))</f>
        <v xml:space="preserve">normal </v>
      </c>
      <c r="F152" t="s">
        <v>2381</v>
      </c>
      <c r="G152" t="s">
        <v>2380</v>
      </c>
      <c r="H152" t="s">
        <v>2380</v>
      </c>
      <c r="I152">
        <v>1</v>
      </c>
      <c r="J152" t="s">
        <v>2381</v>
      </c>
    </row>
    <row r="153" spans="1:10" x14ac:dyDescent="0.2">
      <c r="A153" t="s">
        <v>2221</v>
      </c>
      <c r="B153">
        <v>51.64</v>
      </c>
      <c r="C1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3">
        <v>5.65</v>
      </c>
      <c r="E153" t="str">
        <f>IF(Table2[[#This Row],[HBA1C]]&lt;5.7,"normal ",IF(Table2[[#This Row],[HBA1C]]&lt;6.5,"prediabetes",IF(Table2[[#This Row],[HBA1C]]=6.5&gt;6.5,"diabetes ")))</f>
        <v xml:space="preserve">normal </v>
      </c>
      <c r="F153" t="s">
        <v>2380</v>
      </c>
      <c r="G153" t="s">
        <v>2380</v>
      </c>
      <c r="H153" t="s">
        <v>2380</v>
      </c>
      <c r="I153">
        <v>0</v>
      </c>
      <c r="J153" t="s">
        <v>2381</v>
      </c>
    </row>
    <row r="154" spans="1:10" x14ac:dyDescent="0.2">
      <c r="A154" t="s">
        <v>2220</v>
      </c>
      <c r="B154">
        <v>42.83</v>
      </c>
      <c r="C1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4">
        <v>6.04</v>
      </c>
      <c r="E154" t="str">
        <f>IF(Table2[[#This Row],[HBA1C]]&lt;5.7,"normal ",IF(Table2[[#This Row],[HBA1C]]&lt;6.5,"prediabetes",IF(Table2[[#This Row],[HBA1C]]=6.5&gt;6.5,"diabetes ")))</f>
        <v>prediabetes</v>
      </c>
      <c r="F154" t="s">
        <v>2380</v>
      </c>
      <c r="G154" t="s">
        <v>2380</v>
      </c>
      <c r="H154" t="s">
        <v>2380</v>
      </c>
      <c r="I154">
        <v>2</v>
      </c>
      <c r="J154" t="s">
        <v>2381</v>
      </c>
    </row>
    <row r="155" spans="1:10" x14ac:dyDescent="0.2">
      <c r="A155" t="s">
        <v>2219</v>
      </c>
      <c r="B155">
        <v>40.15</v>
      </c>
      <c r="C1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5">
        <v>5.76</v>
      </c>
      <c r="E155" t="str">
        <f>IF(Table2[[#This Row],[HBA1C]]&lt;5.7,"normal ",IF(Table2[[#This Row],[HBA1C]]&lt;6.5,"prediabetes",IF(Table2[[#This Row],[HBA1C]]=6.5&gt;6.5,"diabetes ")))</f>
        <v>prediabetes</v>
      </c>
      <c r="F155" t="s">
        <v>2380</v>
      </c>
      <c r="G155" t="s">
        <v>2380</v>
      </c>
      <c r="H155" t="s">
        <v>2380</v>
      </c>
      <c r="I155">
        <v>1</v>
      </c>
      <c r="J155" t="s">
        <v>2381</v>
      </c>
    </row>
    <row r="156" spans="1:10" x14ac:dyDescent="0.2">
      <c r="A156" t="s">
        <v>2218</v>
      </c>
      <c r="B156">
        <v>27.8</v>
      </c>
      <c r="C15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6">
        <v>4.3600000000000003</v>
      </c>
      <c r="E156" t="str">
        <f>IF(Table2[[#This Row],[HBA1C]]&lt;5.7,"normal ",IF(Table2[[#This Row],[HBA1C]]&lt;6.5,"prediabetes",IF(Table2[[#This Row],[HBA1C]]=6.5&gt;6.5,"diabetes ")))</f>
        <v xml:space="preserve">normal </v>
      </c>
      <c r="F156" t="s">
        <v>2380</v>
      </c>
      <c r="G156" t="s">
        <v>2380</v>
      </c>
      <c r="H156" t="s">
        <v>2382</v>
      </c>
      <c r="I156">
        <v>1</v>
      </c>
      <c r="J156" t="s">
        <v>2381</v>
      </c>
    </row>
    <row r="157" spans="1:10" x14ac:dyDescent="0.2">
      <c r="A157" t="s">
        <v>2217</v>
      </c>
      <c r="B157">
        <v>45.81</v>
      </c>
      <c r="C1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7">
        <v>4.76</v>
      </c>
      <c r="E157" t="str">
        <f>IF(Table2[[#This Row],[HBA1C]]&lt;5.7,"normal ",IF(Table2[[#This Row],[HBA1C]]&lt;6.5,"prediabetes",IF(Table2[[#This Row],[HBA1C]]=6.5&gt;6.5,"diabetes ")))</f>
        <v xml:space="preserve">normal </v>
      </c>
      <c r="F157" t="s">
        <v>2381</v>
      </c>
      <c r="G157" t="s">
        <v>2380</v>
      </c>
      <c r="H157" t="s">
        <v>2382</v>
      </c>
      <c r="I157">
        <v>1</v>
      </c>
      <c r="J157" t="s">
        <v>2381</v>
      </c>
    </row>
    <row r="158" spans="1:10" x14ac:dyDescent="0.2">
      <c r="A158" t="s">
        <v>2216</v>
      </c>
      <c r="B158">
        <v>34.43</v>
      </c>
      <c r="C1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8">
        <v>10.82</v>
      </c>
      <c r="E158" t="str">
        <f>IF(Table2[[#This Row],[HBA1C]]&lt;5.7,"normal ",IF(Table2[[#This Row],[HBA1C]]&lt;6.5,"prediabetes",IF(Table2[[#This Row],[HBA1C]]=6.5&gt;6.5,"diabetes ")))</f>
        <v xml:space="preserve">diabetes </v>
      </c>
      <c r="F158" t="s">
        <v>2381</v>
      </c>
      <c r="G158" t="s">
        <v>2380</v>
      </c>
      <c r="H158" t="s">
        <v>2380</v>
      </c>
      <c r="I158">
        <v>1</v>
      </c>
      <c r="J158" t="s">
        <v>2381</v>
      </c>
    </row>
    <row r="159" spans="1:10" x14ac:dyDescent="0.2">
      <c r="A159" t="s">
        <v>2215</v>
      </c>
      <c r="B159">
        <v>41.33</v>
      </c>
      <c r="C1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9">
        <v>4.01</v>
      </c>
      <c r="E159" t="str">
        <f>IF(Table2[[#This Row],[HBA1C]]&lt;5.7,"normal ",IF(Table2[[#This Row],[HBA1C]]&lt;6.5,"prediabetes",IF(Table2[[#This Row],[HBA1C]]=6.5&gt;6.5,"diabetes ")))</f>
        <v xml:space="preserve">normal </v>
      </c>
      <c r="F159" t="s">
        <v>2381</v>
      </c>
      <c r="G159" t="s">
        <v>2380</v>
      </c>
      <c r="H159" t="s">
        <v>2380</v>
      </c>
      <c r="I159">
        <v>0</v>
      </c>
      <c r="J159" t="s">
        <v>2381</v>
      </c>
    </row>
    <row r="160" spans="1:10" x14ac:dyDescent="0.2">
      <c r="A160" t="s">
        <v>2214</v>
      </c>
      <c r="B160">
        <v>31.92</v>
      </c>
      <c r="C1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0">
        <v>5.12</v>
      </c>
      <c r="E160" t="str">
        <f>IF(Table2[[#This Row],[HBA1C]]&lt;5.7,"normal ",IF(Table2[[#This Row],[HBA1C]]&lt;6.5,"prediabetes",IF(Table2[[#This Row],[HBA1C]]=6.5&gt;6.5,"diabetes ")))</f>
        <v xml:space="preserve">normal </v>
      </c>
      <c r="F160" t="s">
        <v>2381</v>
      </c>
      <c r="G160" t="s">
        <v>2380</v>
      </c>
      <c r="H160" t="s">
        <v>2380</v>
      </c>
      <c r="I160">
        <v>1</v>
      </c>
      <c r="J160" t="s">
        <v>2381</v>
      </c>
    </row>
    <row r="161" spans="1:10" x14ac:dyDescent="0.2">
      <c r="A161" t="s">
        <v>2213</v>
      </c>
      <c r="B161">
        <v>39.799999999999997</v>
      </c>
      <c r="C1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1">
        <v>10.54</v>
      </c>
      <c r="E161" t="str">
        <f>IF(Table2[[#This Row],[HBA1C]]&lt;5.7,"normal ",IF(Table2[[#This Row],[HBA1C]]&lt;6.5,"prediabetes",IF(Table2[[#This Row],[HBA1C]]=6.5&gt;6.5,"diabetes ")))</f>
        <v xml:space="preserve">diabetes </v>
      </c>
      <c r="F161" t="s">
        <v>2381</v>
      </c>
      <c r="G161" t="s">
        <v>2380</v>
      </c>
      <c r="H161" t="s">
        <v>2380</v>
      </c>
      <c r="I161">
        <v>2</v>
      </c>
      <c r="J161" t="s">
        <v>2381</v>
      </c>
    </row>
    <row r="162" spans="1:10" x14ac:dyDescent="0.2">
      <c r="A162" t="s">
        <v>2212</v>
      </c>
      <c r="B162">
        <v>42.82</v>
      </c>
      <c r="C1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2">
        <v>4.21</v>
      </c>
      <c r="E162" t="str">
        <f>IF(Table2[[#This Row],[HBA1C]]&lt;5.7,"normal ",IF(Table2[[#This Row],[HBA1C]]&lt;6.5,"prediabetes",IF(Table2[[#This Row],[HBA1C]]=6.5&gt;6.5,"diabetes ")))</f>
        <v xml:space="preserve">normal </v>
      </c>
      <c r="F162" t="s">
        <v>2380</v>
      </c>
      <c r="G162" t="s">
        <v>2380</v>
      </c>
      <c r="H162" t="s">
        <v>2380</v>
      </c>
      <c r="I162">
        <v>0</v>
      </c>
      <c r="J162" t="s">
        <v>2381</v>
      </c>
    </row>
    <row r="163" spans="1:10" x14ac:dyDescent="0.2">
      <c r="A163" t="s">
        <v>2211</v>
      </c>
      <c r="B163">
        <v>33.630000000000003</v>
      </c>
      <c r="C1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3">
        <v>5.42</v>
      </c>
      <c r="E163" t="str">
        <f>IF(Table2[[#This Row],[HBA1C]]&lt;5.7,"normal ",IF(Table2[[#This Row],[HBA1C]]&lt;6.5,"prediabetes",IF(Table2[[#This Row],[HBA1C]]=6.5&gt;6.5,"diabetes ")))</f>
        <v xml:space="preserve">normal </v>
      </c>
      <c r="F163" t="s">
        <v>2380</v>
      </c>
      <c r="G163" t="s">
        <v>2380</v>
      </c>
      <c r="H163" t="s">
        <v>2380</v>
      </c>
      <c r="I163">
        <v>0</v>
      </c>
      <c r="J163" t="s">
        <v>2381</v>
      </c>
    </row>
    <row r="164" spans="1:10" x14ac:dyDescent="0.2">
      <c r="A164" t="s">
        <v>2210</v>
      </c>
      <c r="B164">
        <v>37.07</v>
      </c>
      <c r="C1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4">
        <v>4.28</v>
      </c>
      <c r="E164" t="str">
        <f>IF(Table2[[#This Row],[HBA1C]]&lt;5.7,"normal ",IF(Table2[[#This Row],[HBA1C]]&lt;6.5,"prediabetes",IF(Table2[[#This Row],[HBA1C]]=6.5&gt;6.5,"diabetes ")))</f>
        <v xml:space="preserve">normal </v>
      </c>
      <c r="F164" t="s">
        <v>2380</v>
      </c>
      <c r="G164" t="s">
        <v>2381</v>
      </c>
      <c r="H164" t="s">
        <v>2380</v>
      </c>
      <c r="I164">
        <v>1</v>
      </c>
      <c r="J164" t="s">
        <v>2381</v>
      </c>
    </row>
    <row r="165" spans="1:10" x14ac:dyDescent="0.2">
      <c r="A165" t="s">
        <v>2209</v>
      </c>
      <c r="B165">
        <v>35.625</v>
      </c>
      <c r="C1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5">
        <v>8.9</v>
      </c>
      <c r="E165" t="str">
        <f>IF(Table2[[#This Row],[HBA1C]]&lt;5.7,"normal ",IF(Table2[[#This Row],[HBA1C]]&lt;6.5,"prediabetes",IF(Table2[[#This Row],[HBA1C]]=6.5&gt;6.5,"diabetes ")))</f>
        <v xml:space="preserve">diabetes </v>
      </c>
      <c r="F165" t="s">
        <v>2380</v>
      </c>
      <c r="G165" t="s">
        <v>2380</v>
      </c>
      <c r="H165" t="s">
        <v>2380</v>
      </c>
      <c r="I165">
        <v>0</v>
      </c>
      <c r="J165" t="s">
        <v>2381</v>
      </c>
    </row>
    <row r="166" spans="1:10" x14ac:dyDescent="0.2">
      <c r="A166" t="s">
        <v>2208</v>
      </c>
      <c r="B166">
        <v>42.69</v>
      </c>
      <c r="C16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6">
        <v>4.8899999999999997</v>
      </c>
      <c r="E166" t="str">
        <f>IF(Table2[[#This Row],[HBA1C]]&lt;5.7,"normal ",IF(Table2[[#This Row],[HBA1C]]&lt;6.5,"prediabetes",IF(Table2[[#This Row],[HBA1C]]=6.5&gt;6.5,"diabetes ")))</f>
        <v xml:space="preserve">normal </v>
      </c>
      <c r="F166" t="s">
        <v>2380</v>
      </c>
      <c r="G166" t="s">
        <v>2380</v>
      </c>
      <c r="H166" t="s">
        <v>2382</v>
      </c>
      <c r="I166">
        <v>1</v>
      </c>
      <c r="J166" t="s">
        <v>2381</v>
      </c>
    </row>
    <row r="167" spans="1:10" x14ac:dyDescent="0.2">
      <c r="A167" t="s">
        <v>2207</v>
      </c>
      <c r="B167">
        <v>37.869999999999997</v>
      </c>
      <c r="C1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7">
        <v>4.29</v>
      </c>
      <c r="E167" t="str">
        <f>IF(Table2[[#This Row],[HBA1C]]&lt;5.7,"normal ",IF(Table2[[#This Row],[HBA1C]]&lt;6.5,"prediabetes",IF(Table2[[#This Row],[HBA1C]]=6.5&gt;6.5,"diabetes ")))</f>
        <v xml:space="preserve">normal </v>
      </c>
      <c r="F167" t="s">
        <v>2381</v>
      </c>
      <c r="G167" t="s">
        <v>2380</v>
      </c>
      <c r="H167" t="s">
        <v>2382</v>
      </c>
      <c r="I167">
        <v>1</v>
      </c>
      <c r="J167" t="s">
        <v>2381</v>
      </c>
    </row>
    <row r="168" spans="1:10" x14ac:dyDescent="0.2">
      <c r="A168" t="s">
        <v>2206</v>
      </c>
      <c r="B168">
        <v>40.61</v>
      </c>
      <c r="C1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8">
        <v>8</v>
      </c>
      <c r="E168" t="str">
        <f>IF(Table2[[#This Row],[HBA1C]]&lt;5.7,"normal ",IF(Table2[[#This Row],[HBA1C]]&lt;6.5,"prediabetes",IF(Table2[[#This Row],[HBA1C]]=6.5&gt;6.5,"diabetes ")))</f>
        <v xml:space="preserve">diabetes </v>
      </c>
      <c r="F168" t="s">
        <v>2381</v>
      </c>
      <c r="G168" t="s">
        <v>2380</v>
      </c>
      <c r="H168" t="s">
        <v>2380</v>
      </c>
      <c r="I168">
        <v>1</v>
      </c>
      <c r="J168" t="s">
        <v>2381</v>
      </c>
    </row>
    <row r="169" spans="1:10" x14ac:dyDescent="0.2">
      <c r="A169" t="s">
        <v>2205</v>
      </c>
      <c r="B169">
        <v>30.78</v>
      </c>
      <c r="C1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9">
        <v>4.67</v>
      </c>
      <c r="E169" t="str">
        <f>IF(Table2[[#This Row],[HBA1C]]&lt;5.7,"normal ",IF(Table2[[#This Row],[HBA1C]]&lt;6.5,"prediabetes",IF(Table2[[#This Row],[HBA1C]]=6.5&gt;6.5,"diabetes ")))</f>
        <v xml:space="preserve">normal </v>
      </c>
      <c r="F169" t="s">
        <v>2381</v>
      </c>
      <c r="G169" t="s">
        <v>2380</v>
      </c>
      <c r="H169" t="s">
        <v>2380</v>
      </c>
      <c r="I169">
        <v>0</v>
      </c>
      <c r="J169" t="s">
        <v>2381</v>
      </c>
    </row>
    <row r="170" spans="1:10" x14ac:dyDescent="0.2">
      <c r="A170" t="s">
        <v>2204</v>
      </c>
      <c r="B170">
        <v>49.49</v>
      </c>
      <c r="C1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0">
        <v>4.5</v>
      </c>
      <c r="E170" t="str">
        <f>IF(Table2[[#This Row],[HBA1C]]&lt;5.7,"normal ",IF(Table2[[#This Row],[HBA1C]]&lt;6.5,"prediabetes",IF(Table2[[#This Row],[HBA1C]]=6.5&gt;6.5,"diabetes ")))</f>
        <v xml:space="preserve">normal </v>
      </c>
      <c r="F170" t="s">
        <v>2380</v>
      </c>
      <c r="G170" t="s">
        <v>2380</v>
      </c>
      <c r="H170" t="s">
        <v>2380</v>
      </c>
      <c r="I170">
        <v>0</v>
      </c>
      <c r="J170" t="s">
        <v>2381</v>
      </c>
    </row>
    <row r="171" spans="1:10" x14ac:dyDescent="0.2">
      <c r="A171" t="s">
        <v>2203</v>
      </c>
      <c r="B171">
        <v>37.619999999999997</v>
      </c>
      <c r="C17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1">
        <v>6.32</v>
      </c>
      <c r="E171" t="str">
        <f>IF(Table2[[#This Row],[HBA1C]]&lt;5.7,"normal ",IF(Table2[[#This Row],[HBA1C]]&lt;6.5,"prediabetes",IF(Table2[[#This Row],[HBA1C]]=6.5&gt;6.5,"diabetes ")))</f>
        <v>prediabetes</v>
      </c>
      <c r="F171" t="s">
        <v>2381</v>
      </c>
      <c r="G171" t="s">
        <v>2381</v>
      </c>
      <c r="H171" t="s">
        <v>2380</v>
      </c>
      <c r="I171">
        <v>2</v>
      </c>
      <c r="J171" t="s">
        <v>2381</v>
      </c>
    </row>
    <row r="172" spans="1:10" x14ac:dyDescent="0.2">
      <c r="A172" t="s">
        <v>2202</v>
      </c>
      <c r="B172">
        <v>36.08</v>
      </c>
      <c r="C17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2">
        <v>6.1</v>
      </c>
      <c r="E172" t="str">
        <f>IF(Table2[[#This Row],[HBA1C]]&lt;5.7,"normal ",IF(Table2[[#This Row],[HBA1C]]&lt;6.5,"prediabetes",IF(Table2[[#This Row],[HBA1C]]=6.5&gt;6.5,"diabetes ")))</f>
        <v>prediabetes</v>
      </c>
      <c r="F172" t="s">
        <v>2381</v>
      </c>
      <c r="G172" t="s">
        <v>2380</v>
      </c>
      <c r="H172" t="s">
        <v>2380</v>
      </c>
      <c r="I172">
        <v>1</v>
      </c>
      <c r="J172" t="s">
        <v>2381</v>
      </c>
    </row>
    <row r="173" spans="1:10" x14ac:dyDescent="0.2">
      <c r="A173" t="s">
        <v>2201</v>
      </c>
      <c r="B173">
        <v>33.5</v>
      </c>
      <c r="C1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3">
        <v>5.4</v>
      </c>
      <c r="E173" t="str">
        <f>IF(Table2[[#This Row],[HBA1C]]&lt;5.7,"normal ",IF(Table2[[#This Row],[HBA1C]]&lt;6.5,"prediabetes",IF(Table2[[#This Row],[HBA1C]]=6.5&gt;6.5,"diabetes ")))</f>
        <v xml:space="preserve">normal </v>
      </c>
      <c r="F173" t="s">
        <v>2380</v>
      </c>
      <c r="G173" t="s">
        <v>2380</v>
      </c>
      <c r="H173" t="s">
        <v>2380</v>
      </c>
      <c r="I173">
        <v>0</v>
      </c>
      <c r="J173" t="s">
        <v>2381</v>
      </c>
    </row>
    <row r="174" spans="1:10" x14ac:dyDescent="0.2">
      <c r="A174" t="s">
        <v>2200</v>
      </c>
      <c r="B174">
        <v>47.46</v>
      </c>
      <c r="C1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4">
        <v>6.24</v>
      </c>
      <c r="E174" t="str">
        <f>IF(Table2[[#This Row],[HBA1C]]&lt;5.7,"normal ",IF(Table2[[#This Row],[HBA1C]]&lt;6.5,"prediabetes",IF(Table2[[#This Row],[HBA1C]]=6.5&gt;6.5,"diabetes ")))</f>
        <v>prediabetes</v>
      </c>
      <c r="F174" t="s">
        <v>2381</v>
      </c>
      <c r="G174" t="s">
        <v>2380</v>
      </c>
      <c r="H174" t="s">
        <v>2380</v>
      </c>
      <c r="I174">
        <v>1</v>
      </c>
      <c r="J174" t="s">
        <v>2381</v>
      </c>
    </row>
    <row r="175" spans="1:10" x14ac:dyDescent="0.2">
      <c r="A175" t="s">
        <v>2199</v>
      </c>
      <c r="B175">
        <v>49.24</v>
      </c>
      <c r="C1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5">
        <v>4.45</v>
      </c>
      <c r="E175" t="str">
        <f>IF(Table2[[#This Row],[HBA1C]]&lt;5.7,"normal ",IF(Table2[[#This Row],[HBA1C]]&lt;6.5,"prediabetes",IF(Table2[[#This Row],[HBA1C]]=6.5&gt;6.5,"diabetes ")))</f>
        <v xml:space="preserve">normal </v>
      </c>
      <c r="F175" t="s">
        <v>2380</v>
      </c>
      <c r="G175" t="s">
        <v>2380</v>
      </c>
      <c r="H175" t="s">
        <v>2380</v>
      </c>
      <c r="I175">
        <v>0</v>
      </c>
      <c r="J175" t="s">
        <v>2381</v>
      </c>
    </row>
    <row r="176" spans="1:10" x14ac:dyDescent="0.2">
      <c r="A176" t="s">
        <v>2198</v>
      </c>
      <c r="B176">
        <v>54.4</v>
      </c>
      <c r="C17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6">
        <v>5.22</v>
      </c>
      <c r="E176" t="str">
        <f>IF(Table2[[#This Row],[HBA1C]]&lt;5.7,"normal ",IF(Table2[[#This Row],[HBA1C]]&lt;6.5,"prediabetes",IF(Table2[[#This Row],[HBA1C]]=6.5&gt;6.5,"diabetes ")))</f>
        <v xml:space="preserve">normal </v>
      </c>
      <c r="F176" t="s">
        <v>2380</v>
      </c>
      <c r="G176" t="s">
        <v>2380</v>
      </c>
      <c r="H176" t="s">
        <v>2380</v>
      </c>
      <c r="I176">
        <v>1</v>
      </c>
      <c r="J176" t="s">
        <v>2381</v>
      </c>
    </row>
    <row r="177" spans="1:10" x14ac:dyDescent="0.2">
      <c r="A177" t="s">
        <v>2197</v>
      </c>
      <c r="B177">
        <v>35.53</v>
      </c>
      <c r="C1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7">
        <v>4.6100000000000003</v>
      </c>
      <c r="E177" t="str">
        <f>IF(Table2[[#This Row],[HBA1C]]&lt;5.7,"normal ",IF(Table2[[#This Row],[HBA1C]]&lt;6.5,"prediabetes",IF(Table2[[#This Row],[HBA1C]]=6.5&gt;6.5,"diabetes ")))</f>
        <v xml:space="preserve">normal </v>
      </c>
      <c r="F177" t="s">
        <v>2380</v>
      </c>
      <c r="G177" t="s">
        <v>2380</v>
      </c>
      <c r="H177" t="s">
        <v>2380</v>
      </c>
      <c r="I177">
        <v>1</v>
      </c>
      <c r="J177" t="s">
        <v>2381</v>
      </c>
    </row>
    <row r="178" spans="1:10" x14ac:dyDescent="0.2">
      <c r="A178" t="s">
        <v>2196</v>
      </c>
      <c r="B178">
        <v>39.729999999999997</v>
      </c>
      <c r="C1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8">
        <v>6.24</v>
      </c>
      <c r="E178" t="str">
        <f>IF(Table2[[#This Row],[HBA1C]]&lt;5.7,"normal ",IF(Table2[[#This Row],[HBA1C]]&lt;6.5,"prediabetes",IF(Table2[[#This Row],[HBA1C]]=6.5&gt;6.5,"diabetes ")))</f>
        <v>prediabetes</v>
      </c>
      <c r="F178" t="s">
        <v>2380</v>
      </c>
      <c r="G178" t="s">
        <v>2380</v>
      </c>
      <c r="H178" t="s">
        <v>2380</v>
      </c>
      <c r="I178">
        <v>0</v>
      </c>
      <c r="J178" t="s">
        <v>2381</v>
      </c>
    </row>
    <row r="179" spans="1:10" x14ac:dyDescent="0.2">
      <c r="A179" t="s">
        <v>2195</v>
      </c>
      <c r="B179">
        <v>35.68</v>
      </c>
      <c r="C1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9">
        <v>10.039999999999999</v>
      </c>
      <c r="E179" t="str">
        <f>IF(Table2[[#This Row],[HBA1C]]&lt;5.7,"normal ",IF(Table2[[#This Row],[HBA1C]]&lt;6.5,"prediabetes",IF(Table2[[#This Row],[HBA1C]]=6.5&gt;6.5,"diabetes ")))</f>
        <v xml:space="preserve">diabetes </v>
      </c>
      <c r="F179" t="s">
        <v>2380</v>
      </c>
      <c r="G179" t="s">
        <v>2380</v>
      </c>
      <c r="H179" t="s">
        <v>2380</v>
      </c>
      <c r="I179">
        <v>0</v>
      </c>
      <c r="J179" t="s">
        <v>2381</v>
      </c>
    </row>
    <row r="180" spans="1:10" x14ac:dyDescent="0.2">
      <c r="A180" t="s">
        <v>2194</v>
      </c>
      <c r="B180">
        <v>48.86</v>
      </c>
      <c r="C18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0">
        <v>6.09</v>
      </c>
      <c r="E180" t="str">
        <f>IF(Table2[[#This Row],[HBA1C]]&lt;5.7,"normal ",IF(Table2[[#This Row],[HBA1C]]&lt;6.5,"prediabetes",IF(Table2[[#This Row],[HBA1C]]=6.5&gt;6.5,"diabetes ")))</f>
        <v>prediabetes</v>
      </c>
      <c r="F180" t="s">
        <v>2380</v>
      </c>
      <c r="G180" t="s">
        <v>2380</v>
      </c>
      <c r="H180" t="s">
        <v>2380</v>
      </c>
      <c r="I180">
        <v>0</v>
      </c>
      <c r="J180" t="s">
        <v>2381</v>
      </c>
    </row>
    <row r="181" spans="1:10" x14ac:dyDescent="0.2">
      <c r="A181" t="s">
        <v>2193</v>
      </c>
      <c r="B181">
        <v>34.799999999999997</v>
      </c>
      <c r="C1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1">
        <v>11.4</v>
      </c>
      <c r="E181" t="str">
        <f>IF(Table2[[#This Row],[HBA1C]]&lt;5.7,"normal ",IF(Table2[[#This Row],[HBA1C]]&lt;6.5,"prediabetes",IF(Table2[[#This Row],[HBA1C]]=6.5&gt;6.5,"diabetes ")))</f>
        <v xml:space="preserve">diabetes </v>
      </c>
      <c r="F181" t="s">
        <v>2381</v>
      </c>
      <c r="G181" t="s">
        <v>2380</v>
      </c>
      <c r="H181" t="s">
        <v>2382</v>
      </c>
      <c r="I181">
        <v>1</v>
      </c>
      <c r="J181" t="s">
        <v>2380</v>
      </c>
    </row>
    <row r="182" spans="1:10" x14ac:dyDescent="0.2">
      <c r="A182" t="s">
        <v>2192</v>
      </c>
      <c r="B182">
        <v>32.49</v>
      </c>
      <c r="C1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2">
        <v>4.29</v>
      </c>
      <c r="E182" t="str">
        <f>IF(Table2[[#This Row],[HBA1C]]&lt;5.7,"normal ",IF(Table2[[#This Row],[HBA1C]]&lt;6.5,"prediabetes",IF(Table2[[#This Row],[HBA1C]]=6.5&gt;6.5,"diabetes ")))</f>
        <v xml:space="preserve">normal </v>
      </c>
      <c r="F182" t="s">
        <v>2380</v>
      </c>
      <c r="G182" t="s">
        <v>2380</v>
      </c>
      <c r="H182" t="s">
        <v>2382</v>
      </c>
      <c r="I182">
        <v>1</v>
      </c>
      <c r="J182" t="s">
        <v>2381</v>
      </c>
    </row>
    <row r="183" spans="1:10" x14ac:dyDescent="0.2">
      <c r="A183" t="s">
        <v>2191</v>
      </c>
      <c r="B183">
        <v>39</v>
      </c>
      <c r="C1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3">
        <v>5.7</v>
      </c>
      <c r="E183" t="str">
        <f>IF(Table2[[#This Row],[HBA1C]]&lt;5.7,"normal ",IF(Table2[[#This Row],[HBA1C]]&lt;6.5,"prediabetes",IF(Table2[[#This Row],[HBA1C]]=6.5&gt;6.5,"diabetes ")))</f>
        <v>prediabetes</v>
      </c>
      <c r="F183" t="s">
        <v>2380</v>
      </c>
      <c r="G183" t="s">
        <v>2380</v>
      </c>
      <c r="H183" t="s">
        <v>2380</v>
      </c>
      <c r="I183">
        <v>2</v>
      </c>
      <c r="J183" t="s">
        <v>2381</v>
      </c>
    </row>
    <row r="184" spans="1:10" x14ac:dyDescent="0.2">
      <c r="A184" t="s">
        <v>2190</v>
      </c>
      <c r="B184">
        <v>35.299999999999997</v>
      </c>
      <c r="C1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4">
        <v>6.09</v>
      </c>
      <c r="E184" t="str">
        <f>IF(Table2[[#This Row],[HBA1C]]&lt;5.7,"normal ",IF(Table2[[#This Row],[HBA1C]]&lt;6.5,"prediabetes",IF(Table2[[#This Row],[HBA1C]]=6.5&gt;6.5,"diabetes ")))</f>
        <v>prediabetes</v>
      </c>
      <c r="F184" t="s">
        <v>2380</v>
      </c>
      <c r="G184" t="s">
        <v>2380</v>
      </c>
      <c r="H184" t="s">
        <v>2380</v>
      </c>
      <c r="I184">
        <v>1</v>
      </c>
      <c r="J184" t="s">
        <v>2381</v>
      </c>
    </row>
    <row r="185" spans="1:10" x14ac:dyDescent="0.2">
      <c r="A185" t="s">
        <v>2189</v>
      </c>
      <c r="B185">
        <v>33.42</v>
      </c>
      <c r="C1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5">
        <v>10.67</v>
      </c>
      <c r="E185" t="str">
        <f>IF(Table2[[#This Row],[HBA1C]]&lt;5.7,"normal ",IF(Table2[[#This Row],[HBA1C]]&lt;6.5,"prediabetes",IF(Table2[[#This Row],[HBA1C]]=6.5&gt;6.5,"diabetes ")))</f>
        <v xml:space="preserve">diabetes </v>
      </c>
      <c r="F185" t="s">
        <v>2380</v>
      </c>
      <c r="G185" t="s">
        <v>2380</v>
      </c>
      <c r="H185" t="s">
        <v>2380</v>
      </c>
      <c r="I185">
        <v>0</v>
      </c>
      <c r="J185" t="s">
        <v>2381</v>
      </c>
    </row>
    <row r="186" spans="1:10" x14ac:dyDescent="0.2">
      <c r="A186" t="s">
        <v>2188</v>
      </c>
      <c r="B186">
        <v>37.18</v>
      </c>
      <c r="C1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6">
        <v>6.75</v>
      </c>
      <c r="E186" t="str">
        <f>IF(Table2[[#This Row],[HBA1C]]&lt;5.7,"normal ",IF(Table2[[#This Row],[HBA1C]]&lt;6.5,"prediabetes",IF(Table2[[#This Row],[HBA1C]]=6.5&gt;6.5,"diabetes ")))</f>
        <v xml:space="preserve">diabetes </v>
      </c>
      <c r="F186" t="s">
        <v>2381</v>
      </c>
      <c r="G186" t="s">
        <v>2380</v>
      </c>
      <c r="H186" t="s">
        <v>2380</v>
      </c>
      <c r="I186">
        <v>2</v>
      </c>
      <c r="J186" t="s">
        <v>2381</v>
      </c>
    </row>
    <row r="187" spans="1:10" x14ac:dyDescent="0.2">
      <c r="A187" t="s">
        <v>2187</v>
      </c>
      <c r="B187">
        <v>33.33</v>
      </c>
      <c r="C18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7">
        <v>9.26</v>
      </c>
      <c r="E187" t="str">
        <f>IF(Table2[[#This Row],[HBA1C]]&lt;5.7,"normal ",IF(Table2[[#This Row],[HBA1C]]&lt;6.5,"prediabetes",IF(Table2[[#This Row],[HBA1C]]=6.5&gt;6.5,"diabetes ")))</f>
        <v xml:space="preserve">diabetes </v>
      </c>
      <c r="F187" t="s">
        <v>2381</v>
      </c>
      <c r="G187" t="s">
        <v>2380</v>
      </c>
      <c r="H187" t="s">
        <v>2380</v>
      </c>
      <c r="I187">
        <v>2</v>
      </c>
      <c r="J187" t="s">
        <v>2380</v>
      </c>
    </row>
    <row r="188" spans="1:10" x14ac:dyDescent="0.2">
      <c r="A188" t="s">
        <v>2186</v>
      </c>
      <c r="B188">
        <v>53.21</v>
      </c>
      <c r="C1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8">
        <v>4.2699999999999996</v>
      </c>
      <c r="E188" t="str">
        <f>IF(Table2[[#This Row],[HBA1C]]&lt;5.7,"normal ",IF(Table2[[#This Row],[HBA1C]]&lt;6.5,"prediabetes",IF(Table2[[#This Row],[HBA1C]]=6.5&gt;6.5,"diabetes ")))</f>
        <v xml:space="preserve">normal </v>
      </c>
      <c r="F188" t="s">
        <v>2380</v>
      </c>
      <c r="G188" t="s">
        <v>2380</v>
      </c>
      <c r="H188" t="s">
        <v>2380</v>
      </c>
      <c r="I188">
        <v>1</v>
      </c>
      <c r="J188" t="s">
        <v>2381</v>
      </c>
    </row>
    <row r="189" spans="1:10" x14ac:dyDescent="0.2">
      <c r="A189" t="s">
        <v>2185</v>
      </c>
      <c r="B189">
        <v>38.729999999999997</v>
      </c>
      <c r="C1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9">
        <v>11.51</v>
      </c>
      <c r="E189" t="str">
        <f>IF(Table2[[#This Row],[HBA1C]]&lt;5.7,"normal ",IF(Table2[[#This Row],[HBA1C]]&lt;6.5,"prediabetes",IF(Table2[[#This Row],[HBA1C]]=6.5&gt;6.5,"diabetes ")))</f>
        <v xml:space="preserve">diabetes </v>
      </c>
      <c r="F189" t="s">
        <v>2380</v>
      </c>
      <c r="G189" t="s">
        <v>2380</v>
      </c>
      <c r="H189" t="s">
        <v>2380</v>
      </c>
      <c r="I189">
        <v>2</v>
      </c>
      <c r="J189" t="s">
        <v>2381</v>
      </c>
    </row>
    <row r="190" spans="1:10" x14ac:dyDescent="0.2">
      <c r="A190" t="s">
        <v>2184</v>
      </c>
      <c r="B190">
        <v>29.73</v>
      </c>
      <c r="C19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0">
        <v>7.22</v>
      </c>
      <c r="E190" t="str">
        <f>IF(Table2[[#This Row],[HBA1C]]&lt;5.7,"normal ",IF(Table2[[#This Row],[HBA1C]]&lt;6.5,"prediabetes",IF(Table2[[#This Row],[HBA1C]]=6.5&gt;6.5,"diabetes ")))</f>
        <v xml:space="preserve">diabetes </v>
      </c>
      <c r="F190" t="s">
        <v>2380</v>
      </c>
      <c r="G190" t="s">
        <v>2380</v>
      </c>
      <c r="H190" t="s">
        <v>2380</v>
      </c>
      <c r="I190">
        <v>0</v>
      </c>
      <c r="J190" t="s">
        <v>2381</v>
      </c>
    </row>
    <row r="191" spans="1:10" x14ac:dyDescent="0.2">
      <c r="A191" t="s">
        <v>2183</v>
      </c>
      <c r="B191">
        <v>34.700000000000003</v>
      </c>
      <c r="C19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1">
        <v>4.37</v>
      </c>
      <c r="E191" t="str">
        <f>IF(Table2[[#This Row],[HBA1C]]&lt;5.7,"normal ",IF(Table2[[#This Row],[HBA1C]]&lt;6.5,"prediabetes",IF(Table2[[#This Row],[HBA1C]]=6.5&gt;6.5,"diabetes ")))</f>
        <v xml:space="preserve">normal </v>
      </c>
      <c r="F191" t="s">
        <v>2380</v>
      </c>
      <c r="G191" t="s">
        <v>2380</v>
      </c>
      <c r="H191" t="s">
        <v>2382</v>
      </c>
      <c r="I191">
        <v>1</v>
      </c>
      <c r="J191" t="s">
        <v>2381</v>
      </c>
    </row>
    <row r="192" spans="1:10" x14ac:dyDescent="0.2">
      <c r="A192" t="s">
        <v>2182</v>
      </c>
      <c r="B192">
        <v>38.28</v>
      </c>
      <c r="C1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2">
        <v>11.56</v>
      </c>
      <c r="E192" t="str">
        <f>IF(Table2[[#This Row],[HBA1C]]&lt;5.7,"normal ",IF(Table2[[#This Row],[HBA1C]]&lt;6.5,"prediabetes",IF(Table2[[#This Row],[HBA1C]]=6.5&gt;6.5,"diabetes ")))</f>
        <v xml:space="preserve">diabetes </v>
      </c>
      <c r="F192" t="s">
        <v>2381</v>
      </c>
      <c r="G192" t="s">
        <v>2380</v>
      </c>
      <c r="H192" t="s">
        <v>2380</v>
      </c>
      <c r="I192">
        <v>1</v>
      </c>
      <c r="J192" t="s">
        <v>2381</v>
      </c>
    </row>
    <row r="193" spans="1:10" x14ac:dyDescent="0.2">
      <c r="A193" t="s">
        <v>2181</v>
      </c>
      <c r="B193">
        <v>33.57</v>
      </c>
      <c r="C1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3">
        <v>8.82</v>
      </c>
      <c r="E193" t="str">
        <f>IF(Table2[[#This Row],[HBA1C]]&lt;5.7,"normal ",IF(Table2[[#This Row],[HBA1C]]&lt;6.5,"prediabetes",IF(Table2[[#This Row],[HBA1C]]=6.5&gt;6.5,"diabetes ")))</f>
        <v xml:space="preserve">diabetes </v>
      </c>
      <c r="F193" t="s">
        <v>2381</v>
      </c>
      <c r="G193" t="s">
        <v>2380</v>
      </c>
      <c r="H193" t="s">
        <v>2380</v>
      </c>
      <c r="I193">
        <v>0</v>
      </c>
      <c r="J193" t="s">
        <v>2381</v>
      </c>
    </row>
    <row r="194" spans="1:10" x14ac:dyDescent="0.2">
      <c r="A194" t="s">
        <v>2180</v>
      </c>
      <c r="B194">
        <v>52.06</v>
      </c>
      <c r="C1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4">
        <v>4.6900000000000004</v>
      </c>
      <c r="E194" t="str">
        <f>IF(Table2[[#This Row],[HBA1C]]&lt;5.7,"normal ",IF(Table2[[#This Row],[HBA1C]]&lt;6.5,"prediabetes",IF(Table2[[#This Row],[HBA1C]]=6.5&gt;6.5,"diabetes ")))</f>
        <v xml:space="preserve">normal </v>
      </c>
      <c r="F194" t="s">
        <v>2380</v>
      </c>
      <c r="G194" t="s">
        <v>2380</v>
      </c>
      <c r="H194" t="s">
        <v>2380</v>
      </c>
      <c r="I194">
        <v>1</v>
      </c>
      <c r="J194" t="s">
        <v>2381</v>
      </c>
    </row>
    <row r="195" spans="1:10" x14ac:dyDescent="0.2">
      <c r="A195" t="s">
        <v>2179</v>
      </c>
      <c r="B195">
        <v>38.17</v>
      </c>
      <c r="C19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5">
        <v>4.53</v>
      </c>
      <c r="E195" t="str">
        <f>IF(Table2[[#This Row],[HBA1C]]&lt;5.7,"normal ",IF(Table2[[#This Row],[HBA1C]]&lt;6.5,"prediabetes",IF(Table2[[#This Row],[HBA1C]]=6.5&gt;6.5,"diabetes ")))</f>
        <v xml:space="preserve">normal </v>
      </c>
      <c r="F195" t="s">
        <v>2380</v>
      </c>
      <c r="G195" t="s">
        <v>2381</v>
      </c>
      <c r="H195" t="s">
        <v>2380</v>
      </c>
      <c r="I195">
        <v>1</v>
      </c>
      <c r="J195" t="s">
        <v>2381</v>
      </c>
    </row>
    <row r="196" spans="1:10" x14ac:dyDescent="0.2">
      <c r="A196" t="s">
        <v>2178</v>
      </c>
      <c r="B196">
        <v>36.954999999999998</v>
      </c>
      <c r="C1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6">
        <v>5.84</v>
      </c>
      <c r="E196" t="str">
        <f>IF(Table2[[#This Row],[HBA1C]]&lt;5.7,"normal ",IF(Table2[[#This Row],[HBA1C]]&lt;6.5,"prediabetes",IF(Table2[[#This Row],[HBA1C]]=6.5&gt;6.5,"diabetes ")))</f>
        <v>prediabetes</v>
      </c>
      <c r="F196" t="s">
        <v>2380</v>
      </c>
      <c r="G196" t="s">
        <v>2380</v>
      </c>
      <c r="H196" t="s">
        <v>2382</v>
      </c>
      <c r="I196">
        <v>1</v>
      </c>
      <c r="J196" t="s">
        <v>2381</v>
      </c>
    </row>
    <row r="197" spans="1:10" x14ac:dyDescent="0.2">
      <c r="A197" t="s">
        <v>2177</v>
      </c>
      <c r="B197">
        <v>34.4</v>
      </c>
      <c r="C1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7">
        <v>4.9000000000000004</v>
      </c>
      <c r="E197" t="str">
        <f>IF(Table2[[#This Row],[HBA1C]]&lt;5.7,"normal ",IF(Table2[[#This Row],[HBA1C]]&lt;6.5,"prediabetes",IF(Table2[[#This Row],[HBA1C]]=6.5&gt;6.5,"diabetes ")))</f>
        <v xml:space="preserve">normal </v>
      </c>
      <c r="F197" t="s">
        <v>2380</v>
      </c>
      <c r="G197" t="s">
        <v>2380</v>
      </c>
      <c r="H197" t="s">
        <v>2382</v>
      </c>
      <c r="I197">
        <v>1</v>
      </c>
      <c r="J197" t="s">
        <v>2381</v>
      </c>
    </row>
    <row r="198" spans="1:10" x14ac:dyDescent="0.2">
      <c r="A198" t="s">
        <v>2176</v>
      </c>
      <c r="B198">
        <v>31.73</v>
      </c>
      <c r="C19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8">
        <v>4.3</v>
      </c>
      <c r="E198" t="str">
        <f>IF(Table2[[#This Row],[HBA1C]]&lt;5.7,"normal ",IF(Table2[[#This Row],[HBA1C]]&lt;6.5,"prediabetes",IF(Table2[[#This Row],[HBA1C]]=6.5&gt;6.5,"diabetes ")))</f>
        <v xml:space="preserve">normal </v>
      </c>
      <c r="F198" t="s">
        <v>2380</v>
      </c>
      <c r="G198" t="s">
        <v>2380</v>
      </c>
      <c r="H198" t="s">
        <v>2380</v>
      </c>
      <c r="I198">
        <v>0</v>
      </c>
      <c r="J198" t="s">
        <v>2381</v>
      </c>
    </row>
    <row r="199" spans="1:10" x14ac:dyDescent="0.2">
      <c r="A199" t="s">
        <v>2175</v>
      </c>
      <c r="B199">
        <v>36.64</v>
      </c>
      <c r="C19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9">
        <v>11.34</v>
      </c>
      <c r="E199" t="str">
        <f>IF(Table2[[#This Row],[HBA1C]]&lt;5.7,"normal ",IF(Table2[[#This Row],[HBA1C]]&lt;6.5,"prediabetes",IF(Table2[[#This Row],[HBA1C]]=6.5&gt;6.5,"diabetes ")))</f>
        <v xml:space="preserve">diabetes </v>
      </c>
      <c r="F199" t="s">
        <v>2380</v>
      </c>
      <c r="G199" t="s">
        <v>2380</v>
      </c>
      <c r="H199" t="s">
        <v>2380</v>
      </c>
      <c r="I199">
        <v>0</v>
      </c>
      <c r="J199" t="s">
        <v>2381</v>
      </c>
    </row>
    <row r="200" spans="1:10" x14ac:dyDescent="0.2">
      <c r="A200" t="s">
        <v>2174</v>
      </c>
      <c r="B200">
        <v>36.85</v>
      </c>
      <c r="C20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0">
        <v>5.88</v>
      </c>
      <c r="E200" t="str">
        <f>IF(Table2[[#This Row],[HBA1C]]&lt;5.7,"normal ",IF(Table2[[#This Row],[HBA1C]]&lt;6.5,"prediabetes",IF(Table2[[#This Row],[HBA1C]]=6.5&gt;6.5,"diabetes ")))</f>
        <v>prediabetes</v>
      </c>
      <c r="F200" t="s">
        <v>2380</v>
      </c>
      <c r="G200" t="s">
        <v>2381</v>
      </c>
      <c r="H200" t="s">
        <v>2380</v>
      </c>
      <c r="I200">
        <v>1</v>
      </c>
      <c r="J200" t="s">
        <v>2381</v>
      </c>
    </row>
    <row r="201" spans="1:10" x14ac:dyDescent="0.2">
      <c r="A201" t="s">
        <v>2173</v>
      </c>
      <c r="B201">
        <v>33.33</v>
      </c>
      <c r="C2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1">
        <v>5.01</v>
      </c>
      <c r="E201" t="str">
        <f>IF(Table2[[#This Row],[HBA1C]]&lt;5.7,"normal ",IF(Table2[[#This Row],[HBA1C]]&lt;6.5,"prediabetes",IF(Table2[[#This Row],[HBA1C]]=6.5&gt;6.5,"diabetes ")))</f>
        <v xml:space="preserve">normal </v>
      </c>
      <c r="F201" t="s">
        <v>2381</v>
      </c>
      <c r="G201" t="s">
        <v>2380</v>
      </c>
      <c r="H201" t="s">
        <v>2382</v>
      </c>
      <c r="I201">
        <v>1</v>
      </c>
      <c r="J201" t="s">
        <v>2381</v>
      </c>
    </row>
    <row r="202" spans="1:10" x14ac:dyDescent="0.2">
      <c r="A202" t="s">
        <v>2172</v>
      </c>
      <c r="B202">
        <v>39.14</v>
      </c>
      <c r="C2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2">
        <v>4.4000000000000004</v>
      </c>
      <c r="E202" t="str">
        <f>IF(Table2[[#This Row],[HBA1C]]&lt;5.7,"normal ",IF(Table2[[#This Row],[HBA1C]]&lt;6.5,"prediabetes",IF(Table2[[#This Row],[HBA1C]]=6.5&gt;6.5,"diabetes ")))</f>
        <v xml:space="preserve">normal </v>
      </c>
      <c r="F202" t="s">
        <v>2380</v>
      </c>
      <c r="G202" t="s">
        <v>2380</v>
      </c>
      <c r="H202" t="s">
        <v>2382</v>
      </c>
      <c r="I202">
        <v>1</v>
      </c>
      <c r="J202" t="s">
        <v>2381</v>
      </c>
    </row>
    <row r="203" spans="1:10" x14ac:dyDescent="0.2">
      <c r="A203" t="s">
        <v>2171</v>
      </c>
      <c r="B203">
        <v>32.9</v>
      </c>
      <c r="C2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3">
        <v>6.26</v>
      </c>
      <c r="E203" t="str">
        <f>IF(Table2[[#This Row],[HBA1C]]&lt;5.7,"normal ",IF(Table2[[#This Row],[HBA1C]]&lt;6.5,"prediabetes",IF(Table2[[#This Row],[HBA1C]]=6.5&gt;6.5,"diabetes ")))</f>
        <v>prediabetes</v>
      </c>
      <c r="F203" t="s">
        <v>2381</v>
      </c>
      <c r="G203" t="s">
        <v>2380</v>
      </c>
      <c r="H203" t="s">
        <v>2380</v>
      </c>
      <c r="I203">
        <v>0</v>
      </c>
      <c r="J203" t="s">
        <v>2381</v>
      </c>
    </row>
    <row r="204" spans="1:10" x14ac:dyDescent="0.2">
      <c r="A204" t="s">
        <v>2170</v>
      </c>
      <c r="B204">
        <v>29.78</v>
      </c>
      <c r="C20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4">
        <v>10.27</v>
      </c>
      <c r="E204" t="str">
        <f>IF(Table2[[#This Row],[HBA1C]]&lt;5.7,"normal ",IF(Table2[[#This Row],[HBA1C]]&lt;6.5,"prediabetes",IF(Table2[[#This Row],[HBA1C]]=6.5&gt;6.5,"diabetes ")))</f>
        <v xml:space="preserve">diabetes </v>
      </c>
      <c r="F204" t="s">
        <v>2381</v>
      </c>
      <c r="G204" t="s">
        <v>2380</v>
      </c>
      <c r="H204" t="s">
        <v>2382</v>
      </c>
      <c r="I204">
        <v>1</v>
      </c>
      <c r="J204" t="s">
        <v>2381</v>
      </c>
    </row>
    <row r="205" spans="1:10" x14ac:dyDescent="0.2">
      <c r="A205" t="s">
        <v>2169</v>
      </c>
      <c r="B205">
        <v>32.78</v>
      </c>
      <c r="C2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5">
        <v>5.27</v>
      </c>
      <c r="E205" t="str">
        <f>IF(Table2[[#This Row],[HBA1C]]&lt;5.7,"normal ",IF(Table2[[#This Row],[HBA1C]]&lt;6.5,"prediabetes",IF(Table2[[#This Row],[HBA1C]]=6.5&gt;6.5,"diabetes ")))</f>
        <v xml:space="preserve">normal </v>
      </c>
      <c r="F205" t="s">
        <v>2380</v>
      </c>
      <c r="G205" t="s">
        <v>2380</v>
      </c>
      <c r="H205" t="s">
        <v>2380</v>
      </c>
      <c r="I205">
        <v>0</v>
      </c>
      <c r="J205" t="s">
        <v>2381</v>
      </c>
    </row>
    <row r="206" spans="1:10" x14ac:dyDescent="0.2">
      <c r="A206" t="s">
        <v>2168</v>
      </c>
      <c r="B206">
        <v>41.65</v>
      </c>
      <c r="C2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6">
        <v>10.73</v>
      </c>
      <c r="E206" t="str">
        <f>IF(Table2[[#This Row],[HBA1C]]&lt;5.7,"normal ",IF(Table2[[#This Row],[HBA1C]]&lt;6.5,"prediabetes",IF(Table2[[#This Row],[HBA1C]]=6.5&gt;6.5,"diabetes ")))</f>
        <v xml:space="preserve">diabetes </v>
      </c>
      <c r="F206" t="s">
        <v>2381</v>
      </c>
      <c r="G206" t="s">
        <v>2380</v>
      </c>
      <c r="H206" t="s">
        <v>2380</v>
      </c>
      <c r="I206">
        <v>0</v>
      </c>
      <c r="J206" t="s">
        <v>2381</v>
      </c>
    </row>
    <row r="207" spans="1:10" x14ac:dyDescent="0.2">
      <c r="A207" t="s">
        <v>2167</v>
      </c>
      <c r="B207">
        <v>50.79</v>
      </c>
      <c r="C2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7">
        <v>4.45</v>
      </c>
      <c r="E207" t="str">
        <f>IF(Table2[[#This Row],[HBA1C]]&lt;5.7,"normal ",IF(Table2[[#This Row],[HBA1C]]&lt;6.5,"prediabetes",IF(Table2[[#This Row],[HBA1C]]=6.5&gt;6.5,"diabetes ")))</f>
        <v xml:space="preserve">normal </v>
      </c>
      <c r="F207" t="s">
        <v>2380</v>
      </c>
      <c r="G207" t="s">
        <v>2380</v>
      </c>
      <c r="H207" t="s">
        <v>2380</v>
      </c>
      <c r="I207">
        <v>1</v>
      </c>
      <c r="J207" t="s">
        <v>2381</v>
      </c>
    </row>
    <row r="208" spans="1:10" x14ac:dyDescent="0.2">
      <c r="A208" t="s">
        <v>2166</v>
      </c>
      <c r="B208">
        <v>35.43</v>
      </c>
      <c r="C20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8">
        <v>5.25</v>
      </c>
      <c r="E208" t="str">
        <f>IF(Table2[[#This Row],[HBA1C]]&lt;5.7,"normal ",IF(Table2[[#This Row],[HBA1C]]&lt;6.5,"prediabetes",IF(Table2[[#This Row],[HBA1C]]=6.5&gt;6.5,"diabetes ")))</f>
        <v xml:space="preserve">normal </v>
      </c>
      <c r="F208" t="s">
        <v>2381</v>
      </c>
      <c r="G208" t="s">
        <v>2380</v>
      </c>
      <c r="H208" t="s">
        <v>2380</v>
      </c>
      <c r="I208">
        <v>0</v>
      </c>
      <c r="J208" t="s">
        <v>2381</v>
      </c>
    </row>
    <row r="209" spans="1:10" x14ac:dyDescent="0.2">
      <c r="A209" t="s">
        <v>2165</v>
      </c>
      <c r="B209">
        <v>35.25</v>
      </c>
      <c r="C2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9">
        <v>9.51</v>
      </c>
      <c r="E209" t="str">
        <f>IF(Table2[[#This Row],[HBA1C]]&lt;5.7,"normal ",IF(Table2[[#This Row],[HBA1C]]&lt;6.5,"prediabetes",IF(Table2[[#This Row],[HBA1C]]=6.5&gt;6.5,"diabetes ")))</f>
        <v xml:space="preserve">diabetes </v>
      </c>
      <c r="F209" t="s">
        <v>2380</v>
      </c>
      <c r="G209" t="s">
        <v>2380</v>
      </c>
      <c r="H209" t="s">
        <v>2380</v>
      </c>
      <c r="I209">
        <v>0</v>
      </c>
      <c r="J209" t="s">
        <v>2381</v>
      </c>
    </row>
    <row r="210" spans="1:10" x14ac:dyDescent="0.2">
      <c r="A210" t="s">
        <v>2164</v>
      </c>
      <c r="B210">
        <v>36.85</v>
      </c>
      <c r="C2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0">
        <v>11.12</v>
      </c>
      <c r="E210" t="str">
        <f>IF(Table2[[#This Row],[HBA1C]]&lt;5.7,"normal ",IF(Table2[[#This Row],[HBA1C]]&lt;6.5,"prediabetes",IF(Table2[[#This Row],[HBA1C]]=6.5&gt;6.5,"diabetes ")))</f>
        <v xml:space="preserve">diabetes </v>
      </c>
      <c r="F210" t="s">
        <v>2380</v>
      </c>
      <c r="G210" t="s">
        <v>2380</v>
      </c>
      <c r="H210" t="s">
        <v>2380</v>
      </c>
      <c r="I210">
        <v>0</v>
      </c>
      <c r="J210" t="s">
        <v>2381</v>
      </c>
    </row>
    <row r="211" spans="1:10" x14ac:dyDescent="0.2">
      <c r="A211" t="s">
        <v>2163</v>
      </c>
      <c r="B211">
        <v>31.02</v>
      </c>
      <c r="C2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1">
        <v>4.5599999999999996</v>
      </c>
      <c r="E211" t="str">
        <f>IF(Table2[[#This Row],[HBA1C]]&lt;5.7,"normal ",IF(Table2[[#This Row],[HBA1C]]&lt;6.5,"prediabetes",IF(Table2[[#This Row],[HBA1C]]=6.5&gt;6.5,"diabetes ")))</f>
        <v xml:space="preserve">normal </v>
      </c>
      <c r="F211" t="s">
        <v>2380</v>
      </c>
      <c r="G211" t="s">
        <v>2381</v>
      </c>
      <c r="H211" t="s">
        <v>2380</v>
      </c>
      <c r="I211">
        <v>1</v>
      </c>
      <c r="J211" t="s">
        <v>2381</v>
      </c>
    </row>
    <row r="212" spans="1:10" x14ac:dyDescent="0.2">
      <c r="A212" t="s">
        <v>2162</v>
      </c>
      <c r="B212">
        <v>35.6</v>
      </c>
      <c r="C21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2">
        <v>4.0199999999999996</v>
      </c>
      <c r="E212" t="str">
        <f>IF(Table2[[#This Row],[HBA1C]]&lt;5.7,"normal ",IF(Table2[[#This Row],[HBA1C]]&lt;6.5,"prediabetes",IF(Table2[[#This Row],[HBA1C]]=6.5&gt;6.5,"diabetes ")))</f>
        <v xml:space="preserve">normal </v>
      </c>
      <c r="F212" t="s">
        <v>2381</v>
      </c>
      <c r="G212" t="s">
        <v>2381</v>
      </c>
      <c r="H212" t="s">
        <v>2380</v>
      </c>
      <c r="I212">
        <v>2</v>
      </c>
      <c r="J212" t="s">
        <v>2381</v>
      </c>
    </row>
    <row r="213" spans="1:10" x14ac:dyDescent="0.2">
      <c r="A213" t="s">
        <v>2161</v>
      </c>
      <c r="B213">
        <v>34.39</v>
      </c>
      <c r="C2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3">
        <v>8.7200000000000006</v>
      </c>
      <c r="E213" t="str">
        <f>IF(Table2[[#This Row],[HBA1C]]&lt;5.7,"normal ",IF(Table2[[#This Row],[HBA1C]]&lt;6.5,"prediabetes",IF(Table2[[#This Row],[HBA1C]]=6.5&gt;6.5,"diabetes ")))</f>
        <v xml:space="preserve">diabetes </v>
      </c>
      <c r="F213" t="s">
        <v>2380</v>
      </c>
      <c r="G213" t="s">
        <v>2380</v>
      </c>
      <c r="H213" t="s">
        <v>2380</v>
      </c>
      <c r="I213">
        <v>0</v>
      </c>
      <c r="J213" t="s">
        <v>2381</v>
      </c>
    </row>
    <row r="214" spans="1:10" x14ac:dyDescent="0.2">
      <c r="A214" t="s">
        <v>2160</v>
      </c>
      <c r="B214">
        <v>29.06</v>
      </c>
      <c r="C21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4">
        <v>6.25</v>
      </c>
      <c r="E214" t="str">
        <f>IF(Table2[[#This Row],[HBA1C]]&lt;5.7,"normal ",IF(Table2[[#This Row],[HBA1C]]&lt;6.5,"prediabetes",IF(Table2[[#This Row],[HBA1C]]=6.5&gt;6.5,"diabetes ")))</f>
        <v>prediabetes</v>
      </c>
      <c r="F214" t="s">
        <v>2381</v>
      </c>
      <c r="G214" t="s">
        <v>2380</v>
      </c>
      <c r="H214" t="s">
        <v>2380</v>
      </c>
      <c r="I214">
        <v>1</v>
      </c>
      <c r="J214" t="s">
        <v>2381</v>
      </c>
    </row>
    <row r="215" spans="1:10" x14ac:dyDescent="0.2">
      <c r="A215" t="s">
        <v>2159</v>
      </c>
      <c r="B215">
        <v>35.799999999999997</v>
      </c>
      <c r="C2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5">
        <v>7.32</v>
      </c>
      <c r="E215" t="str">
        <f>IF(Table2[[#This Row],[HBA1C]]&lt;5.7,"normal ",IF(Table2[[#This Row],[HBA1C]]&lt;6.5,"prediabetes",IF(Table2[[#This Row],[HBA1C]]=6.5&gt;6.5,"diabetes ")))</f>
        <v xml:space="preserve">diabetes </v>
      </c>
      <c r="F215" t="s">
        <v>2380</v>
      </c>
      <c r="G215" t="s">
        <v>2380</v>
      </c>
      <c r="H215" t="s">
        <v>2380</v>
      </c>
      <c r="I215">
        <v>2</v>
      </c>
      <c r="J215" t="s">
        <v>2381</v>
      </c>
    </row>
    <row r="216" spans="1:10" x14ac:dyDescent="0.2">
      <c r="A216" t="s">
        <v>2158</v>
      </c>
      <c r="B216">
        <v>49.8</v>
      </c>
      <c r="C2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6">
        <v>4.24</v>
      </c>
      <c r="E216" t="str">
        <f>IF(Table2[[#This Row],[HBA1C]]&lt;5.7,"normal ",IF(Table2[[#This Row],[HBA1C]]&lt;6.5,"prediabetes",IF(Table2[[#This Row],[HBA1C]]=6.5&gt;6.5,"diabetes ")))</f>
        <v xml:space="preserve">normal </v>
      </c>
      <c r="F216" t="s">
        <v>2380</v>
      </c>
      <c r="G216" t="s">
        <v>2380</v>
      </c>
      <c r="H216" t="s">
        <v>2380</v>
      </c>
      <c r="I216">
        <v>1</v>
      </c>
      <c r="J216" t="s">
        <v>2381</v>
      </c>
    </row>
    <row r="217" spans="1:10" x14ac:dyDescent="0.2">
      <c r="A217" t="s">
        <v>2157</v>
      </c>
      <c r="B217">
        <v>35.71</v>
      </c>
      <c r="C2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7">
        <v>6.84</v>
      </c>
      <c r="E217" t="str">
        <f>IF(Table2[[#This Row],[HBA1C]]&lt;5.7,"normal ",IF(Table2[[#This Row],[HBA1C]]&lt;6.5,"prediabetes",IF(Table2[[#This Row],[HBA1C]]=6.5&gt;6.5,"diabetes ")))</f>
        <v xml:space="preserve">diabetes </v>
      </c>
      <c r="F217" t="s">
        <v>2380</v>
      </c>
      <c r="G217" t="s">
        <v>2380</v>
      </c>
      <c r="H217" t="s">
        <v>2380</v>
      </c>
      <c r="I217">
        <v>2</v>
      </c>
      <c r="J217" t="s">
        <v>2381</v>
      </c>
    </row>
    <row r="218" spans="1:10" x14ac:dyDescent="0.2">
      <c r="A218" t="s">
        <v>2156</v>
      </c>
      <c r="B218">
        <v>30.8</v>
      </c>
      <c r="C2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8">
        <v>5.23</v>
      </c>
      <c r="E218" t="str">
        <f>IF(Table2[[#This Row],[HBA1C]]&lt;5.7,"normal ",IF(Table2[[#This Row],[HBA1C]]&lt;6.5,"prediabetes",IF(Table2[[#This Row],[HBA1C]]=6.5&gt;6.5,"diabetes ")))</f>
        <v xml:space="preserve">normal </v>
      </c>
      <c r="F218" t="s">
        <v>2381</v>
      </c>
      <c r="G218" t="s">
        <v>2380</v>
      </c>
      <c r="H218" t="s">
        <v>2380</v>
      </c>
      <c r="I218">
        <v>1</v>
      </c>
      <c r="J218" t="s">
        <v>2381</v>
      </c>
    </row>
    <row r="219" spans="1:10" x14ac:dyDescent="0.2">
      <c r="A219" t="s">
        <v>2155</v>
      </c>
      <c r="B219">
        <v>33.69</v>
      </c>
      <c r="C21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9">
        <v>9.68</v>
      </c>
      <c r="E219" t="str">
        <f>IF(Table2[[#This Row],[HBA1C]]&lt;5.7,"normal ",IF(Table2[[#This Row],[HBA1C]]&lt;6.5,"prediabetes",IF(Table2[[#This Row],[HBA1C]]=6.5&gt;6.5,"diabetes ")))</f>
        <v xml:space="preserve">diabetes </v>
      </c>
      <c r="F219" t="s">
        <v>2380</v>
      </c>
      <c r="G219" t="s">
        <v>2380</v>
      </c>
      <c r="H219" t="s">
        <v>2380</v>
      </c>
      <c r="I219">
        <v>0</v>
      </c>
      <c r="J219" t="s">
        <v>2381</v>
      </c>
    </row>
    <row r="220" spans="1:10" x14ac:dyDescent="0.2">
      <c r="A220" t="s">
        <v>2154</v>
      </c>
      <c r="B220">
        <v>42.27</v>
      </c>
      <c r="C2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0">
        <v>6.05</v>
      </c>
      <c r="E220" t="str">
        <f>IF(Table2[[#This Row],[HBA1C]]&lt;5.7,"normal ",IF(Table2[[#This Row],[HBA1C]]&lt;6.5,"prediabetes",IF(Table2[[#This Row],[HBA1C]]=6.5&gt;6.5,"diabetes ")))</f>
        <v>prediabetes</v>
      </c>
      <c r="F220" t="s">
        <v>2381</v>
      </c>
      <c r="G220" t="s">
        <v>2380</v>
      </c>
      <c r="H220" t="s">
        <v>2380</v>
      </c>
      <c r="I220">
        <v>1</v>
      </c>
      <c r="J220" t="s">
        <v>2381</v>
      </c>
    </row>
    <row r="221" spans="1:10" x14ac:dyDescent="0.2">
      <c r="A221" t="s">
        <v>2153</v>
      </c>
      <c r="B221">
        <v>53.25</v>
      </c>
      <c r="C2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1">
        <v>6.11</v>
      </c>
      <c r="E221" t="str">
        <f>IF(Table2[[#This Row],[HBA1C]]&lt;5.7,"normal ",IF(Table2[[#This Row],[HBA1C]]&lt;6.5,"prediabetes",IF(Table2[[#This Row],[HBA1C]]=6.5&gt;6.5,"diabetes ")))</f>
        <v>prediabetes</v>
      </c>
      <c r="F221" t="s">
        <v>2381</v>
      </c>
      <c r="G221" t="s">
        <v>2380</v>
      </c>
      <c r="H221" t="s">
        <v>2382</v>
      </c>
      <c r="I221">
        <v>1</v>
      </c>
      <c r="J221" t="s">
        <v>2381</v>
      </c>
    </row>
    <row r="222" spans="1:10" x14ac:dyDescent="0.2">
      <c r="A222" t="s">
        <v>2152</v>
      </c>
      <c r="B222">
        <v>26.8</v>
      </c>
      <c r="C22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22">
        <v>10.93</v>
      </c>
      <c r="E222" t="str">
        <f>IF(Table2[[#This Row],[HBA1C]]&lt;5.7,"normal ",IF(Table2[[#This Row],[HBA1C]]&lt;6.5,"prediabetes",IF(Table2[[#This Row],[HBA1C]]=6.5&gt;6.5,"diabetes ")))</f>
        <v xml:space="preserve">diabetes </v>
      </c>
      <c r="F222" t="s">
        <v>2381</v>
      </c>
      <c r="G222" t="s">
        <v>2380</v>
      </c>
      <c r="H222" t="s">
        <v>2380</v>
      </c>
      <c r="I222">
        <v>0</v>
      </c>
      <c r="J222" t="s">
        <v>2380</v>
      </c>
    </row>
    <row r="223" spans="1:10" x14ac:dyDescent="0.2">
      <c r="A223" t="s">
        <v>2151</v>
      </c>
      <c r="B223">
        <v>28.5</v>
      </c>
      <c r="C22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23">
        <v>5.12</v>
      </c>
      <c r="E223" t="str">
        <f>IF(Table2[[#This Row],[HBA1C]]&lt;5.7,"normal ",IF(Table2[[#This Row],[HBA1C]]&lt;6.5,"prediabetes",IF(Table2[[#This Row],[HBA1C]]=6.5&gt;6.5,"diabetes ")))</f>
        <v xml:space="preserve">normal </v>
      </c>
      <c r="F223" t="s">
        <v>2380</v>
      </c>
      <c r="G223" t="s">
        <v>2380</v>
      </c>
      <c r="H223" t="s">
        <v>2380</v>
      </c>
      <c r="I223">
        <v>1</v>
      </c>
      <c r="J223" t="s">
        <v>2381</v>
      </c>
    </row>
    <row r="224" spans="1:10" x14ac:dyDescent="0.2">
      <c r="A224" t="s">
        <v>2150</v>
      </c>
      <c r="B224">
        <v>22.895</v>
      </c>
      <c r="C22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4">
        <v>5.72</v>
      </c>
      <c r="E224" t="str">
        <f>IF(Table2[[#This Row],[HBA1C]]&lt;5.7,"normal ",IF(Table2[[#This Row],[HBA1C]]&lt;6.5,"prediabetes",IF(Table2[[#This Row],[HBA1C]]=6.5&gt;6.5,"diabetes ")))</f>
        <v>prediabetes</v>
      </c>
      <c r="F224" t="s">
        <v>2380</v>
      </c>
      <c r="G224" t="s">
        <v>2380</v>
      </c>
      <c r="H224" t="s">
        <v>2380</v>
      </c>
      <c r="I224">
        <v>0</v>
      </c>
      <c r="J224" t="s">
        <v>2381</v>
      </c>
    </row>
    <row r="225" spans="1:10" x14ac:dyDescent="0.2">
      <c r="A225" t="s">
        <v>2149</v>
      </c>
      <c r="B225">
        <v>34.06</v>
      </c>
      <c r="C22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5">
        <v>11.83</v>
      </c>
      <c r="E225" t="str">
        <f>IF(Table2[[#This Row],[HBA1C]]&lt;5.7,"normal ",IF(Table2[[#This Row],[HBA1C]]&lt;6.5,"prediabetes",IF(Table2[[#This Row],[HBA1C]]=6.5&gt;6.5,"diabetes ")))</f>
        <v xml:space="preserve">diabetes </v>
      </c>
      <c r="F225" t="s">
        <v>2381</v>
      </c>
      <c r="G225" t="s">
        <v>2380</v>
      </c>
      <c r="H225" t="s">
        <v>2380</v>
      </c>
      <c r="I225">
        <v>1</v>
      </c>
      <c r="J225" t="s">
        <v>2381</v>
      </c>
    </row>
    <row r="226" spans="1:10" x14ac:dyDescent="0.2">
      <c r="A226" t="s">
        <v>2148</v>
      </c>
      <c r="B226">
        <v>36.409999999999997</v>
      </c>
      <c r="C2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6">
        <v>4.55</v>
      </c>
      <c r="E226" t="str">
        <f>IF(Table2[[#This Row],[HBA1C]]&lt;5.7,"normal ",IF(Table2[[#This Row],[HBA1C]]&lt;6.5,"prediabetes",IF(Table2[[#This Row],[HBA1C]]=6.5&gt;6.5,"diabetes ")))</f>
        <v xml:space="preserve">normal </v>
      </c>
      <c r="F226" t="s">
        <v>2380</v>
      </c>
      <c r="G226" t="s">
        <v>2380</v>
      </c>
      <c r="H226" t="s">
        <v>2380</v>
      </c>
      <c r="I226">
        <v>0</v>
      </c>
      <c r="J226" t="s">
        <v>2381</v>
      </c>
    </row>
    <row r="227" spans="1:10" x14ac:dyDescent="0.2">
      <c r="A227" t="s">
        <v>2147</v>
      </c>
      <c r="B227">
        <v>52.3</v>
      </c>
      <c r="C2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7">
        <v>4.87</v>
      </c>
      <c r="E227" t="str">
        <f>IF(Table2[[#This Row],[HBA1C]]&lt;5.7,"normal ",IF(Table2[[#This Row],[HBA1C]]&lt;6.5,"prediabetes",IF(Table2[[#This Row],[HBA1C]]=6.5&gt;6.5,"diabetes ")))</f>
        <v xml:space="preserve">normal </v>
      </c>
      <c r="F227" t="s">
        <v>2381</v>
      </c>
      <c r="G227" t="s">
        <v>2380</v>
      </c>
      <c r="H227" t="s">
        <v>2382</v>
      </c>
      <c r="I227">
        <v>1</v>
      </c>
      <c r="J227" t="s">
        <v>2381</v>
      </c>
    </row>
    <row r="228" spans="1:10" x14ac:dyDescent="0.2">
      <c r="A228" t="s">
        <v>2146</v>
      </c>
      <c r="B228">
        <v>52.66</v>
      </c>
      <c r="C22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8">
        <v>4.45</v>
      </c>
      <c r="E228" t="str">
        <f>IF(Table2[[#This Row],[HBA1C]]&lt;5.7,"normal ",IF(Table2[[#This Row],[HBA1C]]&lt;6.5,"prediabetes",IF(Table2[[#This Row],[HBA1C]]=6.5&gt;6.5,"diabetes ")))</f>
        <v xml:space="preserve">normal </v>
      </c>
      <c r="F228" t="s">
        <v>2380</v>
      </c>
      <c r="G228" t="s">
        <v>2380</v>
      </c>
      <c r="H228" t="s">
        <v>2380</v>
      </c>
      <c r="I228">
        <v>1</v>
      </c>
      <c r="J228" t="s">
        <v>2381</v>
      </c>
    </row>
    <row r="229" spans="1:10" x14ac:dyDescent="0.2">
      <c r="A229" t="s">
        <v>2145</v>
      </c>
      <c r="B229">
        <v>29.57</v>
      </c>
      <c r="C22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29">
        <v>9.42</v>
      </c>
      <c r="E229" t="str">
        <f>IF(Table2[[#This Row],[HBA1C]]&lt;5.7,"normal ",IF(Table2[[#This Row],[HBA1C]]&lt;6.5,"prediabetes",IF(Table2[[#This Row],[HBA1C]]=6.5&gt;6.5,"diabetes ")))</f>
        <v xml:space="preserve">diabetes </v>
      </c>
      <c r="F229" t="s">
        <v>2381</v>
      </c>
      <c r="G229" t="s">
        <v>2380</v>
      </c>
      <c r="H229" t="s">
        <v>2380</v>
      </c>
      <c r="I229">
        <v>0</v>
      </c>
      <c r="J229" t="s">
        <v>2381</v>
      </c>
    </row>
    <row r="230" spans="1:10" x14ac:dyDescent="0.2">
      <c r="A230" t="s">
        <v>2144</v>
      </c>
      <c r="B230">
        <v>36.99</v>
      </c>
      <c r="C2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0">
        <v>5.37</v>
      </c>
      <c r="E230" t="str">
        <f>IF(Table2[[#This Row],[HBA1C]]&lt;5.7,"normal ",IF(Table2[[#This Row],[HBA1C]]&lt;6.5,"prediabetes",IF(Table2[[#This Row],[HBA1C]]=6.5&gt;6.5,"diabetes ")))</f>
        <v xml:space="preserve">normal </v>
      </c>
      <c r="F230" t="s">
        <v>2381</v>
      </c>
      <c r="G230" t="s">
        <v>2380</v>
      </c>
      <c r="H230" t="s">
        <v>2382</v>
      </c>
      <c r="I230">
        <v>1</v>
      </c>
      <c r="J230" t="s">
        <v>2381</v>
      </c>
    </row>
    <row r="231" spans="1:10" x14ac:dyDescent="0.2">
      <c r="A231" t="s">
        <v>2143</v>
      </c>
      <c r="B231">
        <v>31.4</v>
      </c>
      <c r="C2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1">
        <v>4.5999999999999996</v>
      </c>
      <c r="E231" t="str">
        <f>IF(Table2[[#This Row],[HBA1C]]&lt;5.7,"normal ",IF(Table2[[#This Row],[HBA1C]]&lt;6.5,"prediabetes",IF(Table2[[#This Row],[HBA1C]]=6.5&gt;6.5,"diabetes ")))</f>
        <v xml:space="preserve">normal </v>
      </c>
      <c r="F231" t="s">
        <v>2381</v>
      </c>
      <c r="G231" t="s">
        <v>2380</v>
      </c>
      <c r="H231" t="s">
        <v>2380</v>
      </c>
      <c r="I231">
        <v>1</v>
      </c>
      <c r="J231" t="s">
        <v>2381</v>
      </c>
    </row>
    <row r="232" spans="1:10" x14ac:dyDescent="0.2">
      <c r="A232" t="s">
        <v>2142</v>
      </c>
      <c r="B232">
        <v>34.9</v>
      </c>
      <c r="C2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2">
        <v>6.22</v>
      </c>
      <c r="E232" t="str">
        <f>IF(Table2[[#This Row],[HBA1C]]&lt;5.7,"normal ",IF(Table2[[#This Row],[HBA1C]]&lt;6.5,"prediabetes",IF(Table2[[#This Row],[HBA1C]]=6.5&gt;6.5,"diabetes ")))</f>
        <v>prediabetes</v>
      </c>
      <c r="F232" t="s">
        <v>2380</v>
      </c>
      <c r="G232" t="s">
        <v>2380</v>
      </c>
      <c r="H232" t="s">
        <v>2382</v>
      </c>
      <c r="I232">
        <v>1</v>
      </c>
      <c r="J232" t="s">
        <v>2381</v>
      </c>
    </row>
    <row r="233" spans="1:10" x14ac:dyDescent="0.2">
      <c r="A233" t="s">
        <v>2141</v>
      </c>
      <c r="B233">
        <v>31.13</v>
      </c>
      <c r="C2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3">
        <v>4.5199999999999996</v>
      </c>
      <c r="E233" t="str">
        <f>IF(Table2[[#This Row],[HBA1C]]&lt;5.7,"normal ",IF(Table2[[#This Row],[HBA1C]]&lt;6.5,"prediabetes",IF(Table2[[#This Row],[HBA1C]]=6.5&gt;6.5,"diabetes ")))</f>
        <v xml:space="preserve">normal </v>
      </c>
      <c r="F233" t="s">
        <v>2381</v>
      </c>
      <c r="G233" t="s">
        <v>2380</v>
      </c>
      <c r="H233" t="s">
        <v>2380</v>
      </c>
      <c r="I233">
        <v>1</v>
      </c>
      <c r="J233" t="s">
        <v>2381</v>
      </c>
    </row>
    <row r="234" spans="1:10" x14ac:dyDescent="0.2">
      <c r="A234" t="s">
        <v>2140</v>
      </c>
      <c r="B234">
        <v>34.799999999999997</v>
      </c>
      <c r="C2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4">
        <v>6.18</v>
      </c>
      <c r="E234" t="str">
        <f>IF(Table2[[#This Row],[HBA1C]]&lt;5.7,"normal ",IF(Table2[[#This Row],[HBA1C]]&lt;6.5,"prediabetes",IF(Table2[[#This Row],[HBA1C]]=6.5&gt;6.5,"diabetes ")))</f>
        <v>prediabetes</v>
      </c>
      <c r="F234" t="s">
        <v>2380</v>
      </c>
      <c r="G234" t="s">
        <v>2380</v>
      </c>
      <c r="H234" t="s">
        <v>2382</v>
      </c>
      <c r="I234">
        <v>1</v>
      </c>
      <c r="J234" t="s">
        <v>2381</v>
      </c>
    </row>
    <row r="235" spans="1:10" x14ac:dyDescent="0.2">
      <c r="A235" t="s">
        <v>2139</v>
      </c>
      <c r="B235">
        <v>31.68</v>
      </c>
      <c r="C2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5">
        <v>4.4000000000000004</v>
      </c>
      <c r="E235" t="str">
        <f>IF(Table2[[#This Row],[HBA1C]]&lt;5.7,"normal ",IF(Table2[[#This Row],[HBA1C]]&lt;6.5,"prediabetes",IF(Table2[[#This Row],[HBA1C]]=6.5&gt;6.5,"diabetes ")))</f>
        <v xml:space="preserve">normal </v>
      </c>
      <c r="F235" t="s">
        <v>2380</v>
      </c>
      <c r="G235" t="s">
        <v>2380</v>
      </c>
      <c r="H235" t="s">
        <v>2380</v>
      </c>
      <c r="I235">
        <v>0</v>
      </c>
      <c r="J235" t="s">
        <v>2381</v>
      </c>
    </row>
    <row r="236" spans="1:10" x14ac:dyDescent="0.2">
      <c r="A236" t="s">
        <v>2138</v>
      </c>
      <c r="B236">
        <v>33.534999999999997</v>
      </c>
      <c r="C2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6">
        <v>6.23</v>
      </c>
      <c r="E236" t="str">
        <f>IF(Table2[[#This Row],[HBA1C]]&lt;5.7,"normal ",IF(Table2[[#This Row],[HBA1C]]&lt;6.5,"prediabetes",IF(Table2[[#This Row],[HBA1C]]=6.5&gt;6.5,"diabetes ")))</f>
        <v>prediabetes</v>
      </c>
      <c r="F236" t="s">
        <v>2380</v>
      </c>
      <c r="G236" t="s">
        <v>2381</v>
      </c>
      <c r="H236" t="s">
        <v>2380</v>
      </c>
      <c r="I236">
        <v>1</v>
      </c>
      <c r="J236" t="s">
        <v>2381</v>
      </c>
    </row>
    <row r="237" spans="1:10" x14ac:dyDescent="0.2">
      <c r="A237" t="s">
        <v>2137</v>
      </c>
      <c r="B237">
        <v>31.92</v>
      </c>
      <c r="C23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7">
        <v>5.33</v>
      </c>
      <c r="E237" t="str">
        <f>IF(Table2[[#This Row],[HBA1C]]&lt;5.7,"normal ",IF(Table2[[#This Row],[HBA1C]]&lt;6.5,"prediabetes",IF(Table2[[#This Row],[HBA1C]]=6.5&gt;6.5,"diabetes ")))</f>
        <v xml:space="preserve">normal </v>
      </c>
      <c r="F237" t="s">
        <v>2381</v>
      </c>
      <c r="G237" t="s">
        <v>2380</v>
      </c>
      <c r="H237" t="s">
        <v>2380</v>
      </c>
      <c r="I237">
        <v>0</v>
      </c>
      <c r="J237" t="s">
        <v>2381</v>
      </c>
    </row>
    <row r="238" spans="1:10" x14ac:dyDescent="0.2">
      <c r="A238" t="s">
        <v>2136</v>
      </c>
      <c r="B238">
        <v>32.700000000000003</v>
      </c>
      <c r="C2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8">
        <v>4.09</v>
      </c>
      <c r="E238" t="str">
        <f>IF(Table2[[#This Row],[HBA1C]]&lt;5.7,"normal ",IF(Table2[[#This Row],[HBA1C]]&lt;6.5,"prediabetes",IF(Table2[[#This Row],[HBA1C]]=6.5&gt;6.5,"diabetes ")))</f>
        <v xml:space="preserve">normal </v>
      </c>
      <c r="F238" t="s">
        <v>2380</v>
      </c>
      <c r="G238" t="s">
        <v>2380</v>
      </c>
      <c r="H238" t="s">
        <v>2380</v>
      </c>
      <c r="I238">
        <v>1</v>
      </c>
      <c r="J238" t="s">
        <v>2381</v>
      </c>
    </row>
    <row r="239" spans="1:10" x14ac:dyDescent="0.2">
      <c r="A239" t="s">
        <v>2135</v>
      </c>
      <c r="B239">
        <v>41.25</v>
      </c>
      <c r="C2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39">
        <v>5.19</v>
      </c>
      <c r="E239" t="str">
        <f>IF(Table2[[#This Row],[HBA1C]]&lt;5.7,"normal ",IF(Table2[[#This Row],[HBA1C]]&lt;6.5,"prediabetes",IF(Table2[[#This Row],[HBA1C]]=6.5&gt;6.5,"diabetes ")))</f>
        <v xml:space="preserve">normal </v>
      </c>
      <c r="F239" t="s">
        <v>2380</v>
      </c>
      <c r="G239" t="s">
        <v>2380</v>
      </c>
      <c r="H239" t="s">
        <v>2380</v>
      </c>
      <c r="I239">
        <v>0</v>
      </c>
      <c r="J239" t="s">
        <v>2381</v>
      </c>
    </row>
    <row r="240" spans="1:10" x14ac:dyDescent="0.2">
      <c r="A240" t="s">
        <v>2134</v>
      </c>
      <c r="B240">
        <v>33.11</v>
      </c>
      <c r="C2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40">
        <v>4.12</v>
      </c>
      <c r="E240" t="str">
        <f>IF(Table2[[#This Row],[HBA1C]]&lt;5.7,"normal ",IF(Table2[[#This Row],[HBA1C]]&lt;6.5,"prediabetes",IF(Table2[[#This Row],[HBA1C]]=6.5&gt;6.5,"diabetes ")))</f>
        <v xml:space="preserve">normal </v>
      </c>
      <c r="F240" t="s">
        <v>2380</v>
      </c>
      <c r="G240" t="s">
        <v>2380</v>
      </c>
      <c r="H240" t="s">
        <v>2382</v>
      </c>
      <c r="I240">
        <v>1</v>
      </c>
      <c r="J240" t="s">
        <v>2381</v>
      </c>
    </row>
    <row r="241" spans="1:10" x14ac:dyDescent="0.2">
      <c r="A241" t="s">
        <v>2133</v>
      </c>
      <c r="B241">
        <v>36.159999999999997</v>
      </c>
      <c r="C2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41">
        <v>5.0999999999999996</v>
      </c>
      <c r="E241" t="str">
        <f>IF(Table2[[#This Row],[HBA1C]]&lt;5.7,"normal ",IF(Table2[[#This Row],[HBA1C]]&lt;6.5,"prediabetes",IF(Table2[[#This Row],[HBA1C]]=6.5&gt;6.5,"diabetes ")))</f>
        <v xml:space="preserve">normal </v>
      </c>
      <c r="F241" t="s">
        <v>2380</v>
      </c>
      <c r="G241" t="s">
        <v>2380</v>
      </c>
      <c r="H241" t="s">
        <v>2380</v>
      </c>
      <c r="I241">
        <v>1</v>
      </c>
      <c r="J241" t="s">
        <v>2381</v>
      </c>
    </row>
    <row r="242" spans="1:10" x14ac:dyDescent="0.2">
      <c r="A242" t="s">
        <v>2132</v>
      </c>
      <c r="B242">
        <v>33.72</v>
      </c>
      <c r="C2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42">
        <v>6.21</v>
      </c>
      <c r="E242" t="str">
        <f>IF(Table2[[#This Row],[HBA1C]]&lt;5.7,"normal ",IF(Table2[[#This Row],[HBA1C]]&lt;6.5,"prediabetes",IF(Table2[[#This Row],[HBA1C]]=6.5&gt;6.5,"diabetes ")))</f>
        <v>prediabetes</v>
      </c>
      <c r="F242" t="s">
        <v>2381</v>
      </c>
      <c r="G242" t="s">
        <v>2380</v>
      </c>
      <c r="H242" t="s">
        <v>2382</v>
      </c>
      <c r="I242">
        <v>1</v>
      </c>
      <c r="J242" t="s">
        <v>2381</v>
      </c>
    </row>
    <row r="243" spans="1:10" x14ac:dyDescent="0.2">
      <c r="A243" t="s">
        <v>2130</v>
      </c>
      <c r="B243">
        <v>37.74</v>
      </c>
      <c r="C2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43">
        <v>9.5299999999999994</v>
      </c>
      <c r="E243" t="str">
        <f>IF(Table2[[#This Row],[HBA1C]]&lt;5.7,"normal ",IF(Table2[[#This Row],[HBA1C]]&lt;6.5,"prediabetes",IF(Table2[[#This Row],[HBA1C]]=6.5&gt;6.5,"diabetes ")))</f>
        <v xml:space="preserve">diabetes </v>
      </c>
      <c r="F243" t="s">
        <v>2381</v>
      </c>
      <c r="G243" t="s">
        <v>2380</v>
      </c>
      <c r="H243" t="s">
        <v>2380</v>
      </c>
      <c r="I243">
        <v>1</v>
      </c>
      <c r="J243" t="s">
        <v>2381</v>
      </c>
    </row>
    <row r="244" spans="1:10" x14ac:dyDescent="0.2">
      <c r="A244" t="s">
        <v>2129</v>
      </c>
      <c r="B244">
        <v>48.75</v>
      </c>
      <c r="C2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44">
        <v>4.6399999999999997</v>
      </c>
      <c r="E244" t="str">
        <f>IF(Table2[[#This Row],[HBA1C]]&lt;5.7,"normal ",IF(Table2[[#This Row],[HBA1C]]&lt;6.5,"prediabetes",IF(Table2[[#This Row],[HBA1C]]=6.5&gt;6.5,"diabetes ")))</f>
        <v xml:space="preserve">normal </v>
      </c>
      <c r="F244" t="s">
        <v>2381</v>
      </c>
      <c r="G244" t="s">
        <v>2380</v>
      </c>
      <c r="H244" t="s">
        <v>2380</v>
      </c>
      <c r="I244">
        <v>1</v>
      </c>
      <c r="J244" t="s">
        <v>2381</v>
      </c>
    </row>
    <row r="245" spans="1:10" x14ac:dyDescent="0.2">
      <c r="A245" t="s">
        <v>2128</v>
      </c>
      <c r="B245">
        <v>31.065000000000001</v>
      </c>
      <c r="C2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45">
        <v>5.05</v>
      </c>
      <c r="E245" t="str">
        <f>IF(Table2[[#This Row],[HBA1C]]&lt;5.7,"normal ",IF(Table2[[#This Row],[HBA1C]]&lt;6.5,"prediabetes",IF(Table2[[#This Row],[HBA1C]]=6.5&gt;6.5,"diabetes ")))</f>
        <v xml:space="preserve">normal </v>
      </c>
      <c r="F245" t="s">
        <v>2380</v>
      </c>
      <c r="G245" t="s">
        <v>2380</v>
      </c>
      <c r="H245" t="s">
        <v>2380</v>
      </c>
      <c r="I245">
        <v>1</v>
      </c>
      <c r="J245" t="s">
        <v>2381</v>
      </c>
    </row>
    <row r="246" spans="1:10" x14ac:dyDescent="0.2">
      <c r="A246" t="s">
        <v>2127</v>
      </c>
      <c r="B246">
        <v>23.55</v>
      </c>
      <c r="C24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46">
        <v>10.38</v>
      </c>
      <c r="E246" t="str">
        <f>IF(Table2[[#This Row],[HBA1C]]&lt;5.7,"normal ",IF(Table2[[#This Row],[HBA1C]]&lt;6.5,"prediabetes",IF(Table2[[#This Row],[HBA1C]]=6.5&gt;6.5,"diabetes ")))</f>
        <v xml:space="preserve">diabetes </v>
      </c>
      <c r="F246" t="s">
        <v>2380</v>
      </c>
      <c r="G246" t="s">
        <v>2380</v>
      </c>
      <c r="H246" t="s">
        <v>2380</v>
      </c>
      <c r="I246">
        <v>0</v>
      </c>
      <c r="J246" t="s">
        <v>2381</v>
      </c>
    </row>
    <row r="247" spans="1:10" x14ac:dyDescent="0.2">
      <c r="A247" t="s">
        <v>2126</v>
      </c>
      <c r="B247">
        <v>30.18</v>
      </c>
      <c r="C2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47">
        <v>8.31</v>
      </c>
      <c r="E247" t="str">
        <f>IF(Table2[[#This Row],[HBA1C]]&lt;5.7,"normal ",IF(Table2[[#This Row],[HBA1C]]&lt;6.5,"prediabetes",IF(Table2[[#This Row],[HBA1C]]=6.5&gt;6.5,"diabetes ")))</f>
        <v xml:space="preserve">diabetes </v>
      </c>
      <c r="F247" t="s">
        <v>2381</v>
      </c>
      <c r="G247" t="s">
        <v>2380</v>
      </c>
      <c r="H247" t="s">
        <v>2380</v>
      </c>
      <c r="I247">
        <v>1</v>
      </c>
      <c r="J247" t="s">
        <v>2381</v>
      </c>
    </row>
    <row r="248" spans="1:10" x14ac:dyDescent="0.2">
      <c r="A248" t="s">
        <v>2125</v>
      </c>
      <c r="B248">
        <v>29.94</v>
      </c>
      <c r="C24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48">
        <v>7.59</v>
      </c>
      <c r="E248" t="str">
        <f>IF(Table2[[#This Row],[HBA1C]]&lt;5.7,"normal ",IF(Table2[[#This Row],[HBA1C]]&lt;6.5,"prediabetes",IF(Table2[[#This Row],[HBA1C]]=6.5&gt;6.5,"diabetes ")))</f>
        <v xml:space="preserve">diabetes </v>
      </c>
      <c r="F248" t="s">
        <v>2380</v>
      </c>
      <c r="G248" t="s">
        <v>2380</v>
      </c>
      <c r="H248" t="s">
        <v>2380</v>
      </c>
      <c r="I248">
        <v>0</v>
      </c>
      <c r="J248" t="s">
        <v>2381</v>
      </c>
    </row>
    <row r="249" spans="1:10" x14ac:dyDescent="0.2">
      <c r="A249" t="s">
        <v>2124</v>
      </c>
      <c r="B249">
        <v>31.4</v>
      </c>
      <c r="C2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49">
        <v>5.49</v>
      </c>
      <c r="E249" t="str">
        <f>IF(Table2[[#This Row],[HBA1C]]&lt;5.7,"normal ",IF(Table2[[#This Row],[HBA1C]]&lt;6.5,"prediabetes",IF(Table2[[#This Row],[HBA1C]]=6.5&gt;6.5,"diabetes ")))</f>
        <v xml:space="preserve">normal </v>
      </c>
      <c r="F249" t="s">
        <v>2380</v>
      </c>
      <c r="G249" t="s">
        <v>2380</v>
      </c>
      <c r="H249" t="s">
        <v>2380</v>
      </c>
      <c r="I249">
        <v>0</v>
      </c>
      <c r="J249" t="s">
        <v>2381</v>
      </c>
    </row>
    <row r="250" spans="1:10" x14ac:dyDescent="0.2">
      <c r="A250" t="s">
        <v>2123</v>
      </c>
      <c r="B250">
        <v>53.06</v>
      </c>
      <c r="C2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50">
        <v>11.68</v>
      </c>
      <c r="E250" t="str">
        <f>IF(Table2[[#This Row],[HBA1C]]&lt;5.7,"normal ",IF(Table2[[#This Row],[HBA1C]]&lt;6.5,"prediabetes",IF(Table2[[#This Row],[HBA1C]]=6.5&gt;6.5,"diabetes ")))</f>
        <v xml:space="preserve">diabetes </v>
      </c>
      <c r="F250" t="s">
        <v>2380</v>
      </c>
      <c r="G250" t="s">
        <v>2380</v>
      </c>
      <c r="H250" t="s">
        <v>2380</v>
      </c>
      <c r="I250">
        <v>0</v>
      </c>
      <c r="J250" t="s">
        <v>2381</v>
      </c>
    </row>
    <row r="251" spans="1:10" x14ac:dyDescent="0.2">
      <c r="A251" t="s">
        <v>2122</v>
      </c>
      <c r="B251">
        <v>30.25</v>
      </c>
      <c r="C2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51">
        <v>4.1900000000000004</v>
      </c>
      <c r="E251" t="str">
        <f>IF(Table2[[#This Row],[HBA1C]]&lt;5.7,"normal ",IF(Table2[[#This Row],[HBA1C]]&lt;6.5,"prediabetes",IF(Table2[[#This Row],[HBA1C]]=6.5&gt;6.5,"diabetes ")))</f>
        <v xml:space="preserve">normal </v>
      </c>
      <c r="F251" t="s">
        <v>2380</v>
      </c>
      <c r="G251" t="s">
        <v>2380</v>
      </c>
      <c r="H251" t="s">
        <v>2380</v>
      </c>
      <c r="I251">
        <v>2</v>
      </c>
      <c r="J251" t="s">
        <v>2381</v>
      </c>
    </row>
    <row r="252" spans="1:10" x14ac:dyDescent="0.2">
      <c r="A252" t="s">
        <v>2121</v>
      </c>
      <c r="B252">
        <v>46.68</v>
      </c>
      <c r="C2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52">
        <v>4.01</v>
      </c>
      <c r="E252" t="str">
        <f>IF(Table2[[#This Row],[HBA1C]]&lt;5.7,"normal ",IF(Table2[[#This Row],[HBA1C]]&lt;6.5,"prediabetes",IF(Table2[[#This Row],[HBA1C]]=6.5&gt;6.5,"diabetes ")))</f>
        <v xml:space="preserve">normal </v>
      </c>
      <c r="F252" t="s">
        <v>2380</v>
      </c>
      <c r="G252" t="s">
        <v>2380</v>
      </c>
      <c r="H252" t="s">
        <v>2380</v>
      </c>
      <c r="I252">
        <v>0</v>
      </c>
      <c r="J252" t="s">
        <v>2381</v>
      </c>
    </row>
    <row r="253" spans="1:10" x14ac:dyDescent="0.2">
      <c r="A253" t="s">
        <v>2120</v>
      </c>
      <c r="B253">
        <v>30.4</v>
      </c>
      <c r="C2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53">
        <v>5.91</v>
      </c>
      <c r="E253" t="str">
        <f>IF(Table2[[#This Row],[HBA1C]]&lt;5.7,"normal ",IF(Table2[[#This Row],[HBA1C]]&lt;6.5,"prediabetes",IF(Table2[[#This Row],[HBA1C]]=6.5&gt;6.5,"diabetes ")))</f>
        <v>prediabetes</v>
      </c>
      <c r="F253" t="s">
        <v>2380</v>
      </c>
      <c r="G253" t="s">
        <v>2381</v>
      </c>
      <c r="H253" t="s">
        <v>2380</v>
      </c>
      <c r="I253">
        <v>2</v>
      </c>
      <c r="J253" t="s">
        <v>2381</v>
      </c>
    </row>
    <row r="254" spans="1:10" x14ac:dyDescent="0.2">
      <c r="A254" t="s">
        <v>2119</v>
      </c>
      <c r="B254">
        <v>30.2</v>
      </c>
      <c r="C2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54">
        <v>4.47</v>
      </c>
      <c r="E254" t="str">
        <f>IF(Table2[[#This Row],[HBA1C]]&lt;5.7,"normal ",IF(Table2[[#This Row],[HBA1C]]&lt;6.5,"prediabetes",IF(Table2[[#This Row],[HBA1C]]=6.5&gt;6.5,"diabetes ")))</f>
        <v xml:space="preserve">normal </v>
      </c>
      <c r="F254" t="s">
        <v>2381</v>
      </c>
      <c r="G254" t="s">
        <v>2380</v>
      </c>
      <c r="H254" t="s">
        <v>2382</v>
      </c>
      <c r="I254">
        <v>1</v>
      </c>
      <c r="J254" t="s">
        <v>2381</v>
      </c>
    </row>
    <row r="255" spans="1:10" x14ac:dyDescent="0.2">
      <c r="A255" t="s">
        <v>2118</v>
      </c>
      <c r="B255">
        <v>51.18</v>
      </c>
      <c r="C2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55">
        <v>4.5599999999999996</v>
      </c>
      <c r="E255" t="str">
        <f>IF(Table2[[#This Row],[HBA1C]]&lt;5.7,"normal ",IF(Table2[[#This Row],[HBA1C]]&lt;6.5,"prediabetes",IF(Table2[[#This Row],[HBA1C]]=6.5&gt;6.5,"diabetes ")))</f>
        <v xml:space="preserve">normal </v>
      </c>
      <c r="F255" t="s">
        <v>2381</v>
      </c>
      <c r="G255" t="s">
        <v>2381</v>
      </c>
      <c r="H255" t="s">
        <v>2380</v>
      </c>
      <c r="I255">
        <v>2</v>
      </c>
      <c r="J255" t="s">
        <v>2381</v>
      </c>
    </row>
    <row r="256" spans="1:10" x14ac:dyDescent="0.2">
      <c r="A256" t="s">
        <v>2117</v>
      </c>
      <c r="B256">
        <v>22.18</v>
      </c>
      <c r="C25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56">
        <v>9.9</v>
      </c>
      <c r="E256" t="str">
        <f>IF(Table2[[#This Row],[HBA1C]]&lt;5.7,"normal ",IF(Table2[[#This Row],[HBA1C]]&lt;6.5,"prediabetes",IF(Table2[[#This Row],[HBA1C]]=6.5&gt;6.5,"diabetes ")))</f>
        <v xml:space="preserve">diabetes </v>
      </c>
      <c r="F256" t="s">
        <v>2380</v>
      </c>
      <c r="G256" t="s">
        <v>2380</v>
      </c>
      <c r="H256" t="s">
        <v>2380</v>
      </c>
      <c r="I256">
        <v>0</v>
      </c>
      <c r="J256" t="s">
        <v>2381</v>
      </c>
    </row>
    <row r="257" spans="1:10" x14ac:dyDescent="0.2">
      <c r="A257" t="s">
        <v>2116</v>
      </c>
      <c r="B257">
        <v>31.92</v>
      </c>
      <c r="C2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57">
        <v>5.1100000000000003</v>
      </c>
      <c r="E257" t="str">
        <f>IF(Table2[[#This Row],[HBA1C]]&lt;5.7,"normal ",IF(Table2[[#This Row],[HBA1C]]&lt;6.5,"prediabetes",IF(Table2[[#This Row],[HBA1C]]=6.5&gt;6.5,"diabetes ")))</f>
        <v xml:space="preserve">normal </v>
      </c>
      <c r="F257" t="s">
        <v>2380</v>
      </c>
      <c r="G257" t="s">
        <v>2380</v>
      </c>
      <c r="H257" t="s">
        <v>2382</v>
      </c>
      <c r="I257">
        <v>1</v>
      </c>
      <c r="J257" t="s">
        <v>2381</v>
      </c>
    </row>
    <row r="258" spans="1:10" x14ac:dyDescent="0.2">
      <c r="A258" t="s">
        <v>2115</v>
      </c>
      <c r="B258">
        <v>31.73</v>
      </c>
      <c r="C2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58">
        <v>5.73</v>
      </c>
      <c r="E258" t="str">
        <f>IF(Table2[[#This Row],[HBA1C]]&lt;5.7,"normal ",IF(Table2[[#This Row],[HBA1C]]&lt;6.5,"prediabetes",IF(Table2[[#This Row],[HBA1C]]=6.5&gt;6.5,"diabetes ")))</f>
        <v>prediabetes</v>
      </c>
      <c r="F258" t="s">
        <v>2380</v>
      </c>
      <c r="G258" t="s">
        <v>2381</v>
      </c>
      <c r="H258" t="s">
        <v>2380</v>
      </c>
      <c r="I258">
        <v>1</v>
      </c>
      <c r="J258" t="s">
        <v>2381</v>
      </c>
    </row>
    <row r="259" spans="1:10" x14ac:dyDescent="0.2">
      <c r="A259" t="s">
        <v>2114</v>
      </c>
      <c r="B259">
        <v>45.52</v>
      </c>
      <c r="C2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59">
        <v>6.04</v>
      </c>
      <c r="E259" t="str">
        <f>IF(Table2[[#This Row],[HBA1C]]&lt;5.7,"normal ",IF(Table2[[#This Row],[HBA1C]]&lt;6.5,"prediabetes",IF(Table2[[#This Row],[HBA1C]]=6.5&gt;6.5,"diabetes ")))</f>
        <v>prediabetes</v>
      </c>
      <c r="F259" t="s">
        <v>2380</v>
      </c>
      <c r="G259" t="s">
        <v>2380</v>
      </c>
      <c r="H259" t="s">
        <v>2382</v>
      </c>
      <c r="I259">
        <v>1</v>
      </c>
      <c r="J259" t="s">
        <v>2381</v>
      </c>
    </row>
    <row r="260" spans="1:10" x14ac:dyDescent="0.2">
      <c r="A260" t="s">
        <v>2113</v>
      </c>
      <c r="B260">
        <v>52.81</v>
      </c>
      <c r="C2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60">
        <v>5.19</v>
      </c>
      <c r="E260" t="str">
        <f>IF(Table2[[#This Row],[HBA1C]]&lt;5.7,"normal ",IF(Table2[[#This Row],[HBA1C]]&lt;6.5,"prediabetes",IF(Table2[[#This Row],[HBA1C]]=6.5&gt;6.5,"diabetes ")))</f>
        <v xml:space="preserve">normal </v>
      </c>
      <c r="F260" t="s">
        <v>2380</v>
      </c>
      <c r="G260" t="s">
        <v>2380</v>
      </c>
      <c r="H260" t="s">
        <v>2382</v>
      </c>
      <c r="I260">
        <v>1</v>
      </c>
      <c r="J260" t="s">
        <v>2381</v>
      </c>
    </row>
    <row r="261" spans="1:10" x14ac:dyDescent="0.2">
      <c r="A261" t="s">
        <v>2112</v>
      </c>
      <c r="B261">
        <v>33.58</v>
      </c>
      <c r="C2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61">
        <v>5.56</v>
      </c>
      <c r="E261" t="str">
        <f>IF(Table2[[#This Row],[HBA1C]]&lt;5.7,"normal ",IF(Table2[[#This Row],[HBA1C]]&lt;6.5,"prediabetes",IF(Table2[[#This Row],[HBA1C]]=6.5&gt;6.5,"diabetes ")))</f>
        <v xml:space="preserve">normal </v>
      </c>
      <c r="F261" t="s">
        <v>2380</v>
      </c>
      <c r="G261" t="s">
        <v>2380</v>
      </c>
      <c r="H261" t="s">
        <v>2380</v>
      </c>
      <c r="I261">
        <v>1</v>
      </c>
      <c r="J261" t="s">
        <v>2381</v>
      </c>
    </row>
    <row r="262" spans="1:10" x14ac:dyDescent="0.2">
      <c r="A262" t="s">
        <v>2111</v>
      </c>
      <c r="B262">
        <v>30.684999999999999</v>
      </c>
      <c r="C2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62">
        <v>8.23</v>
      </c>
      <c r="E262" t="str">
        <f>IF(Table2[[#This Row],[HBA1C]]&lt;5.7,"normal ",IF(Table2[[#This Row],[HBA1C]]&lt;6.5,"prediabetes",IF(Table2[[#This Row],[HBA1C]]=6.5&gt;6.5,"diabetes ")))</f>
        <v xml:space="preserve">diabetes </v>
      </c>
      <c r="F262" t="s">
        <v>2380</v>
      </c>
      <c r="G262" t="s">
        <v>2380</v>
      </c>
      <c r="H262" t="s">
        <v>2380</v>
      </c>
      <c r="I262">
        <v>0</v>
      </c>
      <c r="J262" t="s">
        <v>2381</v>
      </c>
    </row>
    <row r="263" spans="1:10" x14ac:dyDescent="0.2">
      <c r="A263" t="s">
        <v>2110</v>
      </c>
      <c r="B263">
        <v>37.524999999999999</v>
      </c>
      <c r="C2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63">
        <v>9.0299999999999994</v>
      </c>
      <c r="E263" t="str">
        <f>IF(Table2[[#This Row],[HBA1C]]&lt;5.7,"normal ",IF(Table2[[#This Row],[HBA1C]]&lt;6.5,"prediabetes",IF(Table2[[#This Row],[HBA1C]]=6.5&gt;6.5,"diabetes ")))</f>
        <v xml:space="preserve">diabetes </v>
      </c>
      <c r="F263" t="s">
        <v>2381</v>
      </c>
      <c r="G263" t="s">
        <v>2380</v>
      </c>
      <c r="H263" t="s">
        <v>2380</v>
      </c>
      <c r="I263">
        <v>2</v>
      </c>
      <c r="J263" t="s">
        <v>2380</v>
      </c>
    </row>
    <row r="264" spans="1:10" x14ac:dyDescent="0.2">
      <c r="A264" t="s">
        <v>2109</v>
      </c>
      <c r="B264">
        <v>34.5</v>
      </c>
      <c r="C2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64">
        <v>4.07</v>
      </c>
      <c r="E264" t="str">
        <f>IF(Table2[[#This Row],[HBA1C]]&lt;5.7,"normal ",IF(Table2[[#This Row],[HBA1C]]&lt;6.5,"prediabetes",IF(Table2[[#This Row],[HBA1C]]=6.5&gt;6.5,"diabetes ")))</f>
        <v xml:space="preserve">normal </v>
      </c>
      <c r="F264" t="s">
        <v>2381</v>
      </c>
      <c r="G264" t="s">
        <v>2380</v>
      </c>
      <c r="H264" t="s">
        <v>2380</v>
      </c>
      <c r="I264">
        <v>0</v>
      </c>
      <c r="J264" t="s">
        <v>2381</v>
      </c>
    </row>
    <row r="265" spans="1:10" x14ac:dyDescent="0.2">
      <c r="A265" t="s">
        <v>2108</v>
      </c>
      <c r="B265">
        <v>28.16</v>
      </c>
      <c r="C26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65">
        <v>5.77</v>
      </c>
      <c r="E265" t="str">
        <f>IF(Table2[[#This Row],[HBA1C]]&lt;5.7,"normal ",IF(Table2[[#This Row],[HBA1C]]&lt;6.5,"prediabetes",IF(Table2[[#This Row],[HBA1C]]=6.5&gt;6.5,"diabetes ")))</f>
        <v>prediabetes</v>
      </c>
      <c r="F265" t="s">
        <v>2380</v>
      </c>
      <c r="G265" t="s">
        <v>2380</v>
      </c>
      <c r="H265" t="s">
        <v>2380</v>
      </c>
      <c r="I265">
        <v>2</v>
      </c>
      <c r="J265" t="s">
        <v>2381</v>
      </c>
    </row>
    <row r="266" spans="1:10" x14ac:dyDescent="0.2">
      <c r="A266" t="s">
        <v>2107</v>
      </c>
      <c r="B266">
        <v>30.02</v>
      </c>
      <c r="C26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66">
        <v>5.98</v>
      </c>
      <c r="E266" t="str">
        <f>IF(Table2[[#This Row],[HBA1C]]&lt;5.7,"normal ",IF(Table2[[#This Row],[HBA1C]]&lt;6.5,"prediabetes",IF(Table2[[#This Row],[HBA1C]]=6.5&gt;6.5,"diabetes ")))</f>
        <v>prediabetes</v>
      </c>
      <c r="F266" t="s">
        <v>2380</v>
      </c>
      <c r="G266" t="s">
        <v>2380</v>
      </c>
      <c r="H266" t="s">
        <v>2382</v>
      </c>
      <c r="I266">
        <v>1</v>
      </c>
      <c r="J266" t="s">
        <v>2381</v>
      </c>
    </row>
    <row r="267" spans="1:10" x14ac:dyDescent="0.2">
      <c r="A267" t="s">
        <v>2106</v>
      </c>
      <c r="B267">
        <v>37.82</v>
      </c>
      <c r="C2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67">
        <v>6.01</v>
      </c>
      <c r="E267" t="str">
        <f>IF(Table2[[#This Row],[HBA1C]]&lt;5.7,"normal ",IF(Table2[[#This Row],[HBA1C]]&lt;6.5,"prediabetes",IF(Table2[[#This Row],[HBA1C]]=6.5&gt;6.5,"diabetes ")))</f>
        <v>prediabetes</v>
      </c>
      <c r="F267" t="s">
        <v>2380</v>
      </c>
      <c r="G267" t="s">
        <v>2380</v>
      </c>
      <c r="H267" t="s">
        <v>2380</v>
      </c>
      <c r="I267">
        <v>0</v>
      </c>
      <c r="J267" t="s">
        <v>2381</v>
      </c>
    </row>
    <row r="268" spans="1:10" x14ac:dyDescent="0.2">
      <c r="A268" t="s">
        <v>2105</v>
      </c>
      <c r="B268">
        <v>33.14</v>
      </c>
      <c r="C2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68">
        <v>5.67</v>
      </c>
      <c r="E268" t="str">
        <f>IF(Table2[[#This Row],[HBA1C]]&lt;5.7,"normal ",IF(Table2[[#This Row],[HBA1C]]&lt;6.5,"prediabetes",IF(Table2[[#This Row],[HBA1C]]=6.5&gt;6.5,"diabetes ")))</f>
        <v xml:space="preserve">normal </v>
      </c>
      <c r="F268" t="s">
        <v>2381</v>
      </c>
      <c r="G268" t="s">
        <v>2380</v>
      </c>
      <c r="H268" t="s">
        <v>2380</v>
      </c>
      <c r="I268">
        <v>0</v>
      </c>
      <c r="J268" t="s">
        <v>2381</v>
      </c>
    </row>
    <row r="269" spans="1:10" x14ac:dyDescent="0.2">
      <c r="A269" t="s">
        <v>2104</v>
      </c>
      <c r="B269">
        <v>25.14</v>
      </c>
      <c r="C26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69">
        <v>6.02</v>
      </c>
      <c r="E269" t="str">
        <f>IF(Table2[[#This Row],[HBA1C]]&lt;5.7,"normal ",IF(Table2[[#This Row],[HBA1C]]&lt;6.5,"prediabetes",IF(Table2[[#This Row],[HBA1C]]=6.5&gt;6.5,"diabetes ")))</f>
        <v>prediabetes</v>
      </c>
      <c r="F269" t="s">
        <v>2381</v>
      </c>
      <c r="G269" t="s">
        <v>2380</v>
      </c>
      <c r="H269" t="s">
        <v>2382</v>
      </c>
      <c r="I269">
        <v>1</v>
      </c>
      <c r="J269" t="s">
        <v>2381</v>
      </c>
    </row>
    <row r="270" spans="1:10" x14ac:dyDescent="0.2">
      <c r="A270" t="s">
        <v>2103</v>
      </c>
      <c r="B270">
        <v>20.18</v>
      </c>
      <c r="C27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70">
        <v>11.19</v>
      </c>
      <c r="E270" t="str">
        <f>IF(Table2[[#This Row],[HBA1C]]&lt;5.7,"normal ",IF(Table2[[#This Row],[HBA1C]]&lt;6.5,"prediabetes",IF(Table2[[#This Row],[HBA1C]]=6.5&gt;6.5,"diabetes ")))</f>
        <v xml:space="preserve">diabetes </v>
      </c>
      <c r="F270" t="s">
        <v>2380</v>
      </c>
      <c r="G270" t="s">
        <v>2380</v>
      </c>
      <c r="H270" t="s">
        <v>2380</v>
      </c>
      <c r="I270">
        <v>0</v>
      </c>
      <c r="J270" t="s">
        <v>2381</v>
      </c>
    </row>
    <row r="271" spans="1:10" x14ac:dyDescent="0.2">
      <c r="A271" t="s">
        <v>2102</v>
      </c>
      <c r="B271">
        <v>44.36</v>
      </c>
      <c r="C27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71">
        <v>5.1100000000000003</v>
      </c>
      <c r="E271" t="str">
        <f>IF(Table2[[#This Row],[HBA1C]]&lt;5.7,"normal ",IF(Table2[[#This Row],[HBA1C]]&lt;6.5,"prediabetes",IF(Table2[[#This Row],[HBA1C]]=6.5&gt;6.5,"diabetes ")))</f>
        <v xml:space="preserve">normal </v>
      </c>
      <c r="F271" t="s">
        <v>2380</v>
      </c>
      <c r="G271" t="s">
        <v>2380</v>
      </c>
      <c r="H271" t="s">
        <v>2380</v>
      </c>
      <c r="I271">
        <v>0</v>
      </c>
      <c r="J271" t="s">
        <v>2381</v>
      </c>
    </row>
    <row r="272" spans="1:10" x14ac:dyDescent="0.2">
      <c r="A272" t="s">
        <v>2101</v>
      </c>
      <c r="B272">
        <v>23.82</v>
      </c>
      <c r="C27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72">
        <v>10.85</v>
      </c>
      <c r="E272" t="str">
        <f>IF(Table2[[#This Row],[HBA1C]]&lt;5.7,"normal ",IF(Table2[[#This Row],[HBA1C]]&lt;6.5,"prediabetes",IF(Table2[[#This Row],[HBA1C]]=6.5&gt;6.5,"diabetes ")))</f>
        <v xml:space="preserve">diabetes </v>
      </c>
      <c r="F272" t="s">
        <v>2381</v>
      </c>
      <c r="G272" t="s">
        <v>2380</v>
      </c>
      <c r="H272" t="s">
        <v>2380</v>
      </c>
      <c r="I272">
        <v>0</v>
      </c>
      <c r="J272" t="s">
        <v>2381</v>
      </c>
    </row>
    <row r="273" spans="1:10" x14ac:dyDescent="0.2">
      <c r="A273" t="s">
        <v>2100</v>
      </c>
      <c r="B273">
        <v>45</v>
      </c>
      <c r="C2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73">
        <v>5.24</v>
      </c>
      <c r="E273" t="str">
        <f>IF(Table2[[#This Row],[HBA1C]]&lt;5.7,"normal ",IF(Table2[[#This Row],[HBA1C]]&lt;6.5,"prediabetes",IF(Table2[[#This Row],[HBA1C]]=6.5&gt;6.5,"diabetes ")))</f>
        <v xml:space="preserve">normal </v>
      </c>
      <c r="F273" t="s">
        <v>2381</v>
      </c>
      <c r="G273" t="s">
        <v>2380</v>
      </c>
      <c r="H273" t="s">
        <v>2380</v>
      </c>
      <c r="I273">
        <v>1</v>
      </c>
      <c r="J273" t="s">
        <v>2381</v>
      </c>
    </row>
    <row r="274" spans="1:10" x14ac:dyDescent="0.2">
      <c r="A274" t="s">
        <v>2099</v>
      </c>
      <c r="B274">
        <v>26.62</v>
      </c>
      <c r="C27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74">
        <v>10.08</v>
      </c>
      <c r="E274" t="str">
        <f>IF(Table2[[#This Row],[HBA1C]]&lt;5.7,"normal ",IF(Table2[[#This Row],[HBA1C]]&lt;6.5,"prediabetes",IF(Table2[[#This Row],[HBA1C]]=6.5&gt;6.5,"diabetes ")))</f>
        <v xml:space="preserve">diabetes </v>
      </c>
      <c r="F274" t="s">
        <v>2380</v>
      </c>
      <c r="G274" t="s">
        <v>2380</v>
      </c>
      <c r="H274" t="s">
        <v>2380</v>
      </c>
      <c r="I274">
        <v>0</v>
      </c>
      <c r="J274" t="s">
        <v>2381</v>
      </c>
    </row>
    <row r="275" spans="1:10" x14ac:dyDescent="0.2">
      <c r="A275" t="s">
        <v>2098</v>
      </c>
      <c r="B275">
        <v>32.67</v>
      </c>
      <c r="C2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75">
        <v>10.97</v>
      </c>
      <c r="E275" t="str">
        <f>IF(Table2[[#This Row],[HBA1C]]&lt;5.7,"normal ",IF(Table2[[#This Row],[HBA1C]]&lt;6.5,"prediabetes",IF(Table2[[#This Row],[HBA1C]]=6.5&gt;6.5,"diabetes ")))</f>
        <v xml:space="preserve">diabetes </v>
      </c>
      <c r="F275" t="s">
        <v>2381</v>
      </c>
      <c r="G275" t="s">
        <v>2380</v>
      </c>
      <c r="H275" t="s">
        <v>2380</v>
      </c>
      <c r="I275">
        <v>0</v>
      </c>
      <c r="J275" t="s">
        <v>2381</v>
      </c>
    </row>
    <row r="276" spans="1:10" x14ac:dyDescent="0.2">
      <c r="A276" t="s">
        <v>2097</v>
      </c>
      <c r="B276">
        <v>44.44</v>
      </c>
      <c r="C27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76">
        <v>4.9000000000000004</v>
      </c>
      <c r="E276" t="str">
        <f>IF(Table2[[#This Row],[HBA1C]]&lt;5.7,"normal ",IF(Table2[[#This Row],[HBA1C]]&lt;6.5,"prediabetes",IF(Table2[[#This Row],[HBA1C]]=6.5&gt;6.5,"diabetes ")))</f>
        <v xml:space="preserve">normal </v>
      </c>
      <c r="F276" t="s">
        <v>2381</v>
      </c>
      <c r="G276" t="s">
        <v>2380</v>
      </c>
      <c r="H276" t="s">
        <v>2380</v>
      </c>
      <c r="I276">
        <v>1</v>
      </c>
      <c r="J276" t="s">
        <v>2381</v>
      </c>
    </row>
    <row r="277" spans="1:10" x14ac:dyDescent="0.2">
      <c r="A277" t="s">
        <v>2096</v>
      </c>
      <c r="B277">
        <v>28.31</v>
      </c>
      <c r="C27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77">
        <v>5.33</v>
      </c>
      <c r="E277" t="str">
        <f>IF(Table2[[#This Row],[HBA1C]]&lt;5.7,"normal ",IF(Table2[[#This Row],[HBA1C]]&lt;6.5,"prediabetes",IF(Table2[[#This Row],[HBA1C]]=6.5&gt;6.5,"diabetes ")))</f>
        <v xml:space="preserve">normal </v>
      </c>
      <c r="F277" t="s">
        <v>2380</v>
      </c>
      <c r="G277" t="s">
        <v>2380</v>
      </c>
      <c r="H277" t="s">
        <v>2380</v>
      </c>
      <c r="I277">
        <v>0</v>
      </c>
      <c r="J277" t="s">
        <v>2381</v>
      </c>
    </row>
    <row r="278" spans="1:10" x14ac:dyDescent="0.2">
      <c r="A278" t="s">
        <v>2095</v>
      </c>
      <c r="B278">
        <v>25.05</v>
      </c>
      <c r="C27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78">
        <v>4.6100000000000003</v>
      </c>
      <c r="E278" t="str">
        <f>IF(Table2[[#This Row],[HBA1C]]&lt;5.7,"normal ",IF(Table2[[#This Row],[HBA1C]]&lt;6.5,"prediabetes",IF(Table2[[#This Row],[HBA1C]]=6.5&gt;6.5,"diabetes ")))</f>
        <v xml:space="preserve">normal </v>
      </c>
      <c r="F278" t="s">
        <v>2380</v>
      </c>
      <c r="G278" t="s">
        <v>2380</v>
      </c>
      <c r="H278" t="s">
        <v>2380</v>
      </c>
      <c r="I278">
        <v>2</v>
      </c>
      <c r="J278" t="s">
        <v>2381</v>
      </c>
    </row>
    <row r="279" spans="1:10" x14ac:dyDescent="0.2">
      <c r="A279" t="s">
        <v>2094</v>
      </c>
      <c r="B279">
        <v>28.34</v>
      </c>
      <c r="C27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79">
        <v>8.18</v>
      </c>
      <c r="E279" t="str">
        <f>IF(Table2[[#This Row],[HBA1C]]&lt;5.7,"normal ",IF(Table2[[#This Row],[HBA1C]]&lt;6.5,"prediabetes",IF(Table2[[#This Row],[HBA1C]]=6.5&gt;6.5,"diabetes ")))</f>
        <v xml:space="preserve">diabetes </v>
      </c>
      <c r="F279" t="s">
        <v>2380</v>
      </c>
      <c r="G279" t="s">
        <v>2380</v>
      </c>
      <c r="H279" t="s">
        <v>2380</v>
      </c>
      <c r="I279">
        <v>0</v>
      </c>
      <c r="J279" t="s">
        <v>2381</v>
      </c>
    </row>
    <row r="280" spans="1:10" x14ac:dyDescent="0.2">
      <c r="A280" t="s">
        <v>2093</v>
      </c>
      <c r="B280">
        <v>17.765000000000001</v>
      </c>
      <c r="C28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80">
        <v>5.62</v>
      </c>
      <c r="E280" t="str">
        <f>IF(Table2[[#This Row],[HBA1C]]&lt;5.7,"normal ",IF(Table2[[#This Row],[HBA1C]]&lt;6.5,"prediabetes",IF(Table2[[#This Row],[HBA1C]]=6.5&gt;6.5,"diabetes ")))</f>
        <v xml:space="preserve">normal </v>
      </c>
      <c r="F280" t="s">
        <v>2380</v>
      </c>
      <c r="G280" t="s">
        <v>2380</v>
      </c>
      <c r="H280" t="s">
        <v>2380</v>
      </c>
      <c r="I280">
        <v>0</v>
      </c>
      <c r="J280" t="s">
        <v>2381</v>
      </c>
    </row>
    <row r="281" spans="1:10" x14ac:dyDescent="0.2">
      <c r="A281" t="s">
        <v>2092</v>
      </c>
      <c r="B281">
        <v>36.119999999999997</v>
      </c>
      <c r="C2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81">
        <v>5.82</v>
      </c>
      <c r="E281" t="str">
        <f>IF(Table2[[#This Row],[HBA1C]]&lt;5.7,"normal ",IF(Table2[[#This Row],[HBA1C]]&lt;6.5,"prediabetes",IF(Table2[[#This Row],[HBA1C]]=6.5&gt;6.5,"diabetes ")))</f>
        <v>prediabetes</v>
      </c>
      <c r="F281" t="s">
        <v>2380</v>
      </c>
      <c r="G281" t="s">
        <v>2380</v>
      </c>
      <c r="H281" t="s">
        <v>2380</v>
      </c>
      <c r="I281">
        <v>0</v>
      </c>
      <c r="J281" t="s">
        <v>2381</v>
      </c>
    </row>
    <row r="282" spans="1:10" x14ac:dyDescent="0.2">
      <c r="A282" t="s">
        <v>2091</v>
      </c>
      <c r="B282">
        <v>23.19</v>
      </c>
      <c r="C28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82">
        <v>7.66</v>
      </c>
      <c r="E282" t="str">
        <f>IF(Table2[[#This Row],[HBA1C]]&lt;5.7,"normal ",IF(Table2[[#This Row],[HBA1C]]&lt;6.5,"prediabetes",IF(Table2[[#This Row],[HBA1C]]=6.5&gt;6.5,"diabetes ")))</f>
        <v xml:space="preserve">diabetes </v>
      </c>
      <c r="F282" t="s">
        <v>2380</v>
      </c>
      <c r="G282" t="s">
        <v>2380</v>
      </c>
      <c r="H282" t="s">
        <v>2380</v>
      </c>
      <c r="I282">
        <v>0</v>
      </c>
      <c r="J282" t="s">
        <v>2381</v>
      </c>
    </row>
    <row r="283" spans="1:10" x14ac:dyDescent="0.2">
      <c r="A283" t="s">
        <v>2090</v>
      </c>
      <c r="B283">
        <v>35.99</v>
      </c>
      <c r="C2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83">
        <v>4.2300000000000004</v>
      </c>
      <c r="E283" t="str">
        <f>IF(Table2[[#This Row],[HBA1C]]&lt;5.7,"normal ",IF(Table2[[#This Row],[HBA1C]]&lt;6.5,"prediabetes",IF(Table2[[#This Row],[HBA1C]]=6.5&gt;6.5,"diabetes ")))</f>
        <v xml:space="preserve">normal </v>
      </c>
      <c r="F283" t="s">
        <v>2380</v>
      </c>
      <c r="G283" t="s">
        <v>2380</v>
      </c>
      <c r="H283" t="s">
        <v>2380</v>
      </c>
      <c r="I283">
        <v>0</v>
      </c>
      <c r="J283" t="s">
        <v>2381</v>
      </c>
    </row>
    <row r="284" spans="1:10" x14ac:dyDescent="0.2">
      <c r="A284" t="s">
        <v>2089</v>
      </c>
      <c r="B284">
        <v>30.25</v>
      </c>
      <c r="C2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84">
        <v>5.58</v>
      </c>
      <c r="E284" t="str">
        <f>IF(Table2[[#This Row],[HBA1C]]&lt;5.7,"normal ",IF(Table2[[#This Row],[HBA1C]]&lt;6.5,"prediabetes",IF(Table2[[#This Row],[HBA1C]]=6.5&gt;6.5,"diabetes ")))</f>
        <v xml:space="preserve">normal </v>
      </c>
      <c r="F284" t="s">
        <v>2380</v>
      </c>
      <c r="G284" t="s">
        <v>2380</v>
      </c>
      <c r="H284" t="s">
        <v>2382</v>
      </c>
      <c r="I284">
        <v>1</v>
      </c>
      <c r="J284" t="s">
        <v>2381</v>
      </c>
    </row>
    <row r="285" spans="1:10" x14ac:dyDescent="0.2">
      <c r="A285" t="s">
        <v>2088</v>
      </c>
      <c r="B285">
        <v>26.24</v>
      </c>
      <c r="C28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85">
        <v>6.26</v>
      </c>
      <c r="E285" t="str">
        <f>IF(Table2[[#This Row],[HBA1C]]&lt;5.7,"normal ",IF(Table2[[#This Row],[HBA1C]]&lt;6.5,"prediabetes",IF(Table2[[#This Row],[HBA1C]]=6.5&gt;6.5,"diabetes ")))</f>
        <v>prediabetes</v>
      </c>
      <c r="F285" t="s">
        <v>2381</v>
      </c>
      <c r="G285" t="s">
        <v>2380</v>
      </c>
      <c r="H285" t="s">
        <v>2380</v>
      </c>
      <c r="I285">
        <v>0</v>
      </c>
      <c r="J285" t="s">
        <v>2381</v>
      </c>
    </row>
    <row r="286" spans="1:10" x14ac:dyDescent="0.2">
      <c r="A286" t="s">
        <v>2087</v>
      </c>
      <c r="B286">
        <v>31.36</v>
      </c>
      <c r="C2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86">
        <v>10.6</v>
      </c>
      <c r="E286" t="str">
        <f>IF(Table2[[#This Row],[HBA1C]]&lt;5.7,"normal ",IF(Table2[[#This Row],[HBA1C]]&lt;6.5,"prediabetes",IF(Table2[[#This Row],[HBA1C]]=6.5&gt;6.5,"diabetes ")))</f>
        <v xml:space="preserve">diabetes </v>
      </c>
      <c r="F286" t="s">
        <v>2381</v>
      </c>
      <c r="G286" t="s">
        <v>2380</v>
      </c>
      <c r="H286" t="s">
        <v>2380</v>
      </c>
      <c r="I286">
        <v>0</v>
      </c>
      <c r="J286" t="s">
        <v>2381</v>
      </c>
    </row>
    <row r="287" spans="1:10" x14ac:dyDescent="0.2">
      <c r="A287" t="s">
        <v>2086</v>
      </c>
      <c r="B287">
        <v>25.69</v>
      </c>
      <c r="C2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87">
        <v>4.78</v>
      </c>
      <c r="E287" t="str">
        <f>IF(Table2[[#This Row],[HBA1C]]&lt;5.7,"normal ",IF(Table2[[#This Row],[HBA1C]]&lt;6.5,"prediabetes",IF(Table2[[#This Row],[HBA1C]]=6.5&gt;6.5,"diabetes ")))</f>
        <v xml:space="preserve">normal </v>
      </c>
      <c r="F287" t="s">
        <v>2381</v>
      </c>
      <c r="G287" t="s">
        <v>2380</v>
      </c>
      <c r="H287" t="s">
        <v>2380</v>
      </c>
      <c r="I287">
        <v>0</v>
      </c>
      <c r="J287" t="s">
        <v>2381</v>
      </c>
    </row>
    <row r="288" spans="1:10" x14ac:dyDescent="0.2">
      <c r="A288" t="s">
        <v>2085</v>
      </c>
      <c r="B288">
        <v>25.46</v>
      </c>
      <c r="C28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88">
        <v>6.03</v>
      </c>
      <c r="E288" t="str">
        <f>IF(Table2[[#This Row],[HBA1C]]&lt;5.7,"normal ",IF(Table2[[#This Row],[HBA1C]]&lt;6.5,"prediabetes",IF(Table2[[#This Row],[HBA1C]]=6.5&gt;6.5,"diabetes ")))</f>
        <v>prediabetes</v>
      </c>
      <c r="F288" t="s">
        <v>2380</v>
      </c>
      <c r="G288" t="s">
        <v>2380</v>
      </c>
      <c r="H288" t="s">
        <v>2380</v>
      </c>
      <c r="I288">
        <v>2</v>
      </c>
      <c r="J288" t="s">
        <v>2381</v>
      </c>
    </row>
    <row r="289" spans="1:10" x14ac:dyDescent="0.2">
      <c r="A289" t="s">
        <v>2084</v>
      </c>
      <c r="B289">
        <v>31.83</v>
      </c>
      <c r="C2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89">
        <v>11.55</v>
      </c>
      <c r="E289" t="str">
        <f>IF(Table2[[#This Row],[HBA1C]]&lt;5.7,"normal ",IF(Table2[[#This Row],[HBA1C]]&lt;6.5,"prediabetes",IF(Table2[[#This Row],[HBA1C]]=6.5&gt;6.5,"diabetes ")))</f>
        <v xml:space="preserve">diabetes </v>
      </c>
      <c r="F289" t="s">
        <v>2381</v>
      </c>
      <c r="G289" t="s">
        <v>2380</v>
      </c>
      <c r="H289" t="s">
        <v>2380</v>
      </c>
      <c r="I289">
        <v>1</v>
      </c>
      <c r="J289" t="s">
        <v>2381</v>
      </c>
    </row>
    <row r="290" spans="1:10" x14ac:dyDescent="0.2">
      <c r="A290" t="s">
        <v>2083</v>
      </c>
      <c r="B290">
        <v>24.43</v>
      </c>
      <c r="C29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90">
        <v>7.59</v>
      </c>
      <c r="E290" t="str">
        <f>IF(Table2[[#This Row],[HBA1C]]&lt;5.7,"normal ",IF(Table2[[#This Row],[HBA1C]]&lt;6.5,"prediabetes",IF(Table2[[#This Row],[HBA1C]]=6.5&gt;6.5,"diabetes ")))</f>
        <v xml:space="preserve">diabetes </v>
      </c>
      <c r="F290" t="s">
        <v>2381</v>
      </c>
      <c r="G290" t="s">
        <v>2380</v>
      </c>
      <c r="H290" t="s">
        <v>2380</v>
      </c>
      <c r="I290">
        <v>1</v>
      </c>
      <c r="J290" t="s">
        <v>2381</v>
      </c>
    </row>
    <row r="291" spans="1:10" x14ac:dyDescent="0.2">
      <c r="A291" t="s">
        <v>2082</v>
      </c>
      <c r="B291">
        <v>41.9</v>
      </c>
      <c r="C29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91">
        <v>4.26</v>
      </c>
      <c r="E291" t="str">
        <f>IF(Table2[[#This Row],[HBA1C]]&lt;5.7,"normal ",IF(Table2[[#This Row],[HBA1C]]&lt;6.5,"prediabetes",IF(Table2[[#This Row],[HBA1C]]=6.5&gt;6.5,"diabetes ")))</f>
        <v xml:space="preserve">normal </v>
      </c>
      <c r="F291" t="s">
        <v>2380</v>
      </c>
      <c r="G291" t="s">
        <v>2380</v>
      </c>
      <c r="H291" t="s">
        <v>2380</v>
      </c>
      <c r="I291">
        <v>0</v>
      </c>
      <c r="J291" t="s">
        <v>2381</v>
      </c>
    </row>
    <row r="292" spans="1:10" x14ac:dyDescent="0.2">
      <c r="A292" t="s">
        <v>2081</v>
      </c>
      <c r="B292">
        <v>22.88</v>
      </c>
      <c r="C29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92">
        <v>5.9</v>
      </c>
      <c r="E292" t="str">
        <f>IF(Table2[[#This Row],[HBA1C]]&lt;5.7,"normal ",IF(Table2[[#This Row],[HBA1C]]&lt;6.5,"prediabetes",IF(Table2[[#This Row],[HBA1C]]=6.5&gt;6.5,"diabetes ")))</f>
        <v>prediabetes</v>
      </c>
      <c r="F292" t="s">
        <v>2381</v>
      </c>
      <c r="G292" t="s">
        <v>2380</v>
      </c>
      <c r="H292" t="s">
        <v>2382</v>
      </c>
      <c r="I292">
        <v>1</v>
      </c>
      <c r="J292" t="s">
        <v>2381</v>
      </c>
    </row>
    <row r="293" spans="1:10" x14ac:dyDescent="0.2">
      <c r="A293" t="s">
        <v>2080</v>
      </c>
      <c r="B293">
        <v>29.734999999999999</v>
      </c>
      <c r="C29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93">
        <v>7.79</v>
      </c>
      <c r="E293" t="str">
        <f>IF(Table2[[#This Row],[HBA1C]]&lt;5.7,"normal ",IF(Table2[[#This Row],[HBA1C]]&lt;6.5,"prediabetes",IF(Table2[[#This Row],[HBA1C]]=6.5&gt;6.5,"diabetes ")))</f>
        <v xml:space="preserve">diabetes </v>
      </c>
      <c r="F293" t="s">
        <v>2380</v>
      </c>
      <c r="G293" t="s">
        <v>2380</v>
      </c>
      <c r="H293" t="s">
        <v>2380</v>
      </c>
      <c r="I293">
        <v>0</v>
      </c>
      <c r="J293" t="s">
        <v>2380</v>
      </c>
    </row>
    <row r="294" spans="1:10" x14ac:dyDescent="0.2">
      <c r="A294" t="s">
        <v>2079</v>
      </c>
      <c r="B294">
        <v>40.74</v>
      </c>
      <c r="C2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94">
        <v>5.28</v>
      </c>
      <c r="E294" t="str">
        <f>IF(Table2[[#This Row],[HBA1C]]&lt;5.7,"normal ",IF(Table2[[#This Row],[HBA1C]]&lt;6.5,"prediabetes",IF(Table2[[#This Row],[HBA1C]]=6.5&gt;6.5,"diabetes ")))</f>
        <v xml:space="preserve">normal </v>
      </c>
      <c r="F294" t="s">
        <v>2380</v>
      </c>
      <c r="G294" t="s">
        <v>2380</v>
      </c>
      <c r="H294" t="s">
        <v>2382</v>
      </c>
      <c r="I294">
        <v>1</v>
      </c>
      <c r="J294" t="s">
        <v>2381</v>
      </c>
    </row>
    <row r="295" spans="1:10" x14ac:dyDescent="0.2">
      <c r="A295" t="s">
        <v>2078</v>
      </c>
      <c r="B295">
        <v>24.14</v>
      </c>
      <c r="C29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95">
        <v>5.87</v>
      </c>
      <c r="E295" t="str">
        <f>IF(Table2[[#This Row],[HBA1C]]&lt;5.7,"normal ",IF(Table2[[#This Row],[HBA1C]]&lt;6.5,"prediabetes",IF(Table2[[#This Row],[HBA1C]]=6.5&gt;6.5,"diabetes ")))</f>
        <v>prediabetes</v>
      </c>
      <c r="F295" t="s">
        <v>2380</v>
      </c>
      <c r="G295" t="s">
        <v>2380</v>
      </c>
      <c r="H295" t="s">
        <v>2380</v>
      </c>
      <c r="I295">
        <v>2</v>
      </c>
      <c r="J295" t="s">
        <v>2381</v>
      </c>
    </row>
    <row r="296" spans="1:10" x14ac:dyDescent="0.2">
      <c r="A296" t="s">
        <v>2077</v>
      </c>
      <c r="B296">
        <v>25.15</v>
      </c>
      <c r="C29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96">
        <v>9.08</v>
      </c>
      <c r="E296" t="str">
        <f>IF(Table2[[#This Row],[HBA1C]]&lt;5.7,"normal ",IF(Table2[[#This Row],[HBA1C]]&lt;6.5,"prediabetes",IF(Table2[[#This Row],[HBA1C]]=6.5&gt;6.5,"diabetes ")))</f>
        <v xml:space="preserve">diabetes </v>
      </c>
      <c r="F296" t="s">
        <v>2381</v>
      </c>
      <c r="G296" t="s">
        <v>2380</v>
      </c>
      <c r="H296" t="s">
        <v>2380</v>
      </c>
      <c r="I296">
        <v>1</v>
      </c>
      <c r="J296" t="s">
        <v>2381</v>
      </c>
    </row>
    <row r="297" spans="1:10" x14ac:dyDescent="0.2">
      <c r="A297" t="s">
        <v>2076</v>
      </c>
      <c r="B297">
        <v>28.71</v>
      </c>
      <c r="C29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97">
        <v>5.2</v>
      </c>
      <c r="E297" t="str">
        <f>IF(Table2[[#This Row],[HBA1C]]&lt;5.7,"normal ",IF(Table2[[#This Row],[HBA1C]]&lt;6.5,"prediabetes",IF(Table2[[#This Row],[HBA1C]]=6.5&gt;6.5,"diabetes ")))</f>
        <v xml:space="preserve">normal </v>
      </c>
      <c r="F297" t="s">
        <v>2380</v>
      </c>
      <c r="G297" t="s">
        <v>2380</v>
      </c>
      <c r="H297" t="s">
        <v>2380</v>
      </c>
      <c r="I297">
        <v>1</v>
      </c>
      <c r="J297" t="s">
        <v>2381</v>
      </c>
    </row>
    <row r="298" spans="1:10" x14ac:dyDescent="0.2">
      <c r="A298" t="s">
        <v>2075</v>
      </c>
      <c r="B298">
        <v>23</v>
      </c>
      <c r="C29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98">
        <v>5.48</v>
      </c>
      <c r="E298" t="str">
        <f>IF(Table2[[#This Row],[HBA1C]]&lt;5.7,"normal ",IF(Table2[[#This Row],[HBA1C]]&lt;6.5,"prediabetes",IF(Table2[[#This Row],[HBA1C]]=6.5&gt;6.5,"diabetes ")))</f>
        <v xml:space="preserve">normal </v>
      </c>
      <c r="F298" t="s">
        <v>2380</v>
      </c>
      <c r="G298" t="s">
        <v>2380</v>
      </c>
      <c r="H298" t="s">
        <v>2380</v>
      </c>
      <c r="I298">
        <v>0</v>
      </c>
      <c r="J298" t="s">
        <v>2381</v>
      </c>
    </row>
    <row r="299" spans="1:10" x14ac:dyDescent="0.2">
      <c r="A299" t="s">
        <v>2074</v>
      </c>
      <c r="B299">
        <v>36.86</v>
      </c>
      <c r="C29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99">
        <v>11.95</v>
      </c>
      <c r="E299" t="str">
        <f>IF(Table2[[#This Row],[HBA1C]]&lt;5.7,"normal ",IF(Table2[[#This Row],[HBA1C]]&lt;6.5,"prediabetes",IF(Table2[[#This Row],[HBA1C]]=6.5&gt;6.5,"diabetes ")))</f>
        <v xml:space="preserve">diabetes </v>
      </c>
      <c r="F299" t="s">
        <v>2380</v>
      </c>
      <c r="G299" t="s">
        <v>2380</v>
      </c>
      <c r="H299" t="s">
        <v>2380</v>
      </c>
      <c r="I299">
        <v>0</v>
      </c>
      <c r="J299" t="s">
        <v>2380</v>
      </c>
    </row>
    <row r="300" spans="1:10" x14ac:dyDescent="0.2">
      <c r="A300" t="s">
        <v>2073</v>
      </c>
      <c r="B300">
        <v>24.25</v>
      </c>
      <c r="C30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00">
        <v>8.6999999999999993</v>
      </c>
      <c r="E300" t="str">
        <f>IF(Table2[[#This Row],[HBA1C]]&lt;5.7,"normal ",IF(Table2[[#This Row],[HBA1C]]&lt;6.5,"prediabetes",IF(Table2[[#This Row],[HBA1C]]=6.5&gt;6.5,"diabetes ")))</f>
        <v xml:space="preserve">diabetes </v>
      </c>
      <c r="F300" t="s">
        <v>2381</v>
      </c>
      <c r="G300" t="s">
        <v>2380</v>
      </c>
      <c r="H300" t="s">
        <v>2380</v>
      </c>
      <c r="I300">
        <v>1</v>
      </c>
      <c r="J300" t="s">
        <v>2381</v>
      </c>
    </row>
    <row r="301" spans="1:10" x14ac:dyDescent="0.2">
      <c r="A301" t="s">
        <v>2072</v>
      </c>
      <c r="B301">
        <v>23.85</v>
      </c>
      <c r="C30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01">
        <v>7.84</v>
      </c>
      <c r="E301" t="str">
        <f>IF(Table2[[#This Row],[HBA1C]]&lt;5.7,"normal ",IF(Table2[[#This Row],[HBA1C]]&lt;6.5,"prediabetes",IF(Table2[[#This Row],[HBA1C]]=6.5&gt;6.5,"diabetes ")))</f>
        <v xml:space="preserve">diabetes </v>
      </c>
      <c r="F301" t="s">
        <v>2380</v>
      </c>
      <c r="G301" t="s">
        <v>2380</v>
      </c>
      <c r="H301" t="s">
        <v>2380</v>
      </c>
      <c r="I301">
        <v>0</v>
      </c>
      <c r="J301" t="s">
        <v>2381</v>
      </c>
    </row>
    <row r="302" spans="1:10" x14ac:dyDescent="0.2">
      <c r="A302" t="s">
        <v>2071</v>
      </c>
      <c r="B302">
        <v>40.020000000000003</v>
      </c>
      <c r="C3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02">
        <v>5.19</v>
      </c>
      <c r="E302" t="str">
        <f>IF(Table2[[#This Row],[HBA1C]]&lt;5.7,"normal ",IF(Table2[[#This Row],[HBA1C]]&lt;6.5,"prediabetes",IF(Table2[[#This Row],[HBA1C]]=6.5&gt;6.5,"diabetes ")))</f>
        <v xml:space="preserve">normal </v>
      </c>
      <c r="F302" t="s">
        <v>2381</v>
      </c>
      <c r="G302" t="s">
        <v>2380</v>
      </c>
      <c r="H302" t="s">
        <v>2380</v>
      </c>
      <c r="I302">
        <v>1</v>
      </c>
      <c r="J302" t="s">
        <v>2381</v>
      </c>
    </row>
    <row r="303" spans="1:10" x14ac:dyDescent="0.2">
      <c r="A303" t="s">
        <v>2070</v>
      </c>
      <c r="B303">
        <v>19.170000000000002</v>
      </c>
      <c r="C30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03">
        <v>8.41</v>
      </c>
      <c r="E303" t="str">
        <f>IF(Table2[[#This Row],[HBA1C]]&lt;5.7,"normal ",IF(Table2[[#This Row],[HBA1C]]&lt;6.5,"prediabetes",IF(Table2[[#This Row],[HBA1C]]=6.5&gt;6.5,"diabetes ")))</f>
        <v xml:space="preserve">diabetes </v>
      </c>
      <c r="F303" t="s">
        <v>2380</v>
      </c>
      <c r="G303" t="s">
        <v>2380</v>
      </c>
      <c r="H303" t="s">
        <v>2380</v>
      </c>
      <c r="I303">
        <v>0</v>
      </c>
      <c r="J303" t="s">
        <v>2381</v>
      </c>
    </row>
    <row r="304" spans="1:10" x14ac:dyDescent="0.2">
      <c r="A304" t="s">
        <v>2069</v>
      </c>
      <c r="B304">
        <v>43.53</v>
      </c>
      <c r="C30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04">
        <v>5.86</v>
      </c>
      <c r="E304" t="str">
        <f>IF(Table2[[#This Row],[HBA1C]]&lt;5.7,"normal ",IF(Table2[[#This Row],[HBA1C]]&lt;6.5,"prediabetes",IF(Table2[[#This Row],[HBA1C]]=6.5&gt;6.5,"diabetes ")))</f>
        <v>prediabetes</v>
      </c>
      <c r="F304" t="s">
        <v>2381</v>
      </c>
      <c r="G304" t="s">
        <v>2381</v>
      </c>
      <c r="H304" t="s">
        <v>2380</v>
      </c>
      <c r="I304">
        <v>2</v>
      </c>
      <c r="J304" t="s">
        <v>2381</v>
      </c>
    </row>
    <row r="305" spans="1:10" x14ac:dyDescent="0.2">
      <c r="A305" t="s">
        <v>2068</v>
      </c>
      <c r="B305">
        <v>46.06</v>
      </c>
      <c r="C3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05">
        <v>4.18</v>
      </c>
      <c r="E305" t="str">
        <f>IF(Table2[[#This Row],[HBA1C]]&lt;5.7,"normal ",IF(Table2[[#This Row],[HBA1C]]&lt;6.5,"prediabetes",IF(Table2[[#This Row],[HBA1C]]=6.5&gt;6.5,"diabetes ")))</f>
        <v xml:space="preserve">normal </v>
      </c>
      <c r="F305" t="s">
        <v>2380</v>
      </c>
      <c r="G305" t="s">
        <v>2381</v>
      </c>
      <c r="H305" t="s">
        <v>2380</v>
      </c>
      <c r="I305">
        <v>1</v>
      </c>
      <c r="J305" t="s">
        <v>2381</v>
      </c>
    </row>
    <row r="306" spans="1:10" x14ac:dyDescent="0.2">
      <c r="A306" t="s">
        <v>2067</v>
      </c>
      <c r="B306">
        <v>29.92</v>
      </c>
      <c r="C30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06">
        <v>11.99</v>
      </c>
      <c r="E306" t="str">
        <f>IF(Table2[[#This Row],[HBA1C]]&lt;5.7,"normal ",IF(Table2[[#This Row],[HBA1C]]&lt;6.5,"prediabetes",IF(Table2[[#This Row],[HBA1C]]=6.5&gt;6.5,"diabetes ")))</f>
        <v xml:space="preserve">diabetes </v>
      </c>
      <c r="F306" t="s">
        <v>2381</v>
      </c>
      <c r="G306" t="s">
        <v>2380</v>
      </c>
      <c r="H306" t="s">
        <v>2380</v>
      </c>
      <c r="I306">
        <v>2</v>
      </c>
      <c r="J306" t="s">
        <v>2381</v>
      </c>
    </row>
    <row r="307" spans="1:10" x14ac:dyDescent="0.2">
      <c r="A307" t="s">
        <v>2066</v>
      </c>
      <c r="B307">
        <v>28.46</v>
      </c>
      <c r="C30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07">
        <v>4.8499999999999996</v>
      </c>
      <c r="E307" t="str">
        <f>IF(Table2[[#This Row],[HBA1C]]&lt;5.7,"normal ",IF(Table2[[#This Row],[HBA1C]]&lt;6.5,"prediabetes",IF(Table2[[#This Row],[HBA1C]]=6.5&gt;6.5,"diabetes ")))</f>
        <v xml:space="preserve">normal </v>
      </c>
      <c r="F307" t="s">
        <v>2381</v>
      </c>
      <c r="G307" t="s">
        <v>2380</v>
      </c>
      <c r="H307" t="s">
        <v>2380</v>
      </c>
      <c r="I307">
        <v>1</v>
      </c>
      <c r="J307" t="s">
        <v>2381</v>
      </c>
    </row>
    <row r="308" spans="1:10" x14ac:dyDescent="0.2">
      <c r="A308" t="s">
        <v>2065</v>
      </c>
      <c r="B308">
        <v>24.56</v>
      </c>
      <c r="C30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08">
        <v>6.18</v>
      </c>
      <c r="E308" t="str">
        <f>IF(Table2[[#This Row],[HBA1C]]&lt;5.7,"normal ",IF(Table2[[#This Row],[HBA1C]]&lt;6.5,"prediabetes",IF(Table2[[#This Row],[HBA1C]]=6.5&gt;6.5,"diabetes ")))</f>
        <v>prediabetes</v>
      </c>
      <c r="F308" t="s">
        <v>2381</v>
      </c>
      <c r="G308" t="s">
        <v>2380</v>
      </c>
      <c r="H308" t="s">
        <v>2382</v>
      </c>
      <c r="I308">
        <v>1</v>
      </c>
      <c r="J308" t="s">
        <v>2381</v>
      </c>
    </row>
    <row r="309" spans="1:10" x14ac:dyDescent="0.2">
      <c r="A309" t="s">
        <v>2064</v>
      </c>
      <c r="B309">
        <v>41.19</v>
      </c>
      <c r="C3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09">
        <v>6.37</v>
      </c>
      <c r="E309" t="str">
        <f>IF(Table2[[#This Row],[HBA1C]]&lt;5.7,"normal ",IF(Table2[[#This Row],[HBA1C]]&lt;6.5,"prediabetes",IF(Table2[[#This Row],[HBA1C]]=6.5&gt;6.5,"diabetes ")))</f>
        <v>prediabetes</v>
      </c>
      <c r="F309" t="s">
        <v>2380</v>
      </c>
      <c r="G309" t="s">
        <v>2380</v>
      </c>
      <c r="H309" t="s">
        <v>2380</v>
      </c>
      <c r="I309">
        <v>0</v>
      </c>
      <c r="J309" t="s">
        <v>2381</v>
      </c>
    </row>
    <row r="310" spans="1:10" x14ac:dyDescent="0.2">
      <c r="A310" t="s">
        <v>2063</v>
      </c>
      <c r="B310">
        <v>18.63</v>
      </c>
      <c r="C31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10">
        <v>9.81</v>
      </c>
      <c r="E310" t="str">
        <f>IF(Table2[[#This Row],[HBA1C]]&lt;5.7,"normal ",IF(Table2[[#This Row],[HBA1C]]&lt;6.5,"prediabetes",IF(Table2[[#This Row],[HBA1C]]=6.5&gt;6.5,"diabetes ")))</f>
        <v xml:space="preserve">diabetes </v>
      </c>
      <c r="F310" t="s">
        <v>2381</v>
      </c>
      <c r="G310" t="s">
        <v>2380</v>
      </c>
      <c r="H310" t="s">
        <v>2380</v>
      </c>
      <c r="I310">
        <v>2</v>
      </c>
      <c r="J310" t="s">
        <v>2381</v>
      </c>
    </row>
    <row r="311" spans="1:10" x14ac:dyDescent="0.2">
      <c r="A311" t="s">
        <v>2062</v>
      </c>
      <c r="B311">
        <v>26.26</v>
      </c>
      <c r="C31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11">
        <v>11.8</v>
      </c>
      <c r="E311" t="str">
        <f>IF(Table2[[#This Row],[HBA1C]]&lt;5.7,"normal ",IF(Table2[[#This Row],[HBA1C]]&lt;6.5,"prediabetes",IF(Table2[[#This Row],[HBA1C]]=6.5&gt;6.5,"diabetes ")))</f>
        <v xml:space="preserve">diabetes </v>
      </c>
      <c r="F311" t="s">
        <v>2381</v>
      </c>
      <c r="G311" t="s">
        <v>2380</v>
      </c>
      <c r="H311" t="s">
        <v>2380</v>
      </c>
      <c r="I311">
        <v>1</v>
      </c>
      <c r="J311" t="s">
        <v>2381</v>
      </c>
    </row>
    <row r="312" spans="1:10" x14ac:dyDescent="0.2">
      <c r="A312" t="s">
        <v>2061</v>
      </c>
      <c r="B312">
        <v>22.37</v>
      </c>
      <c r="C31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12">
        <v>5.86</v>
      </c>
      <c r="E312" t="str">
        <f>IF(Table2[[#This Row],[HBA1C]]&lt;5.7,"normal ",IF(Table2[[#This Row],[HBA1C]]&lt;6.5,"prediabetes",IF(Table2[[#This Row],[HBA1C]]=6.5&gt;6.5,"diabetes ")))</f>
        <v>prediabetes</v>
      </c>
      <c r="F312" t="s">
        <v>2381</v>
      </c>
      <c r="G312" t="s">
        <v>2380</v>
      </c>
      <c r="H312" t="s">
        <v>2382</v>
      </c>
      <c r="I312">
        <v>1</v>
      </c>
      <c r="J312" t="s">
        <v>2381</v>
      </c>
    </row>
    <row r="313" spans="1:10" x14ac:dyDescent="0.2">
      <c r="A313" t="s">
        <v>2060</v>
      </c>
      <c r="B313">
        <v>39.619999999999997</v>
      </c>
      <c r="C3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13">
        <v>4.28</v>
      </c>
      <c r="E313" t="str">
        <f>IF(Table2[[#This Row],[HBA1C]]&lt;5.7,"normal ",IF(Table2[[#This Row],[HBA1C]]&lt;6.5,"prediabetes",IF(Table2[[#This Row],[HBA1C]]=6.5&gt;6.5,"diabetes ")))</f>
        <v xml:space="preserve">normal </v>
      </c>
      <c r="F313" t="s">
        <v>2380</v>
      </c>
      <c r="G313" t="s">
        <v>2380</v>
      </c>
      <c r="H313" t="s">
        <v>2380</v>
      </c>
      <c r="I313">
        <v>1</v>
      </c>
      <c r="J313" t="s">
        <v>2381</v>
      </c>
    </row>
    <row r="314" spans="1:10" x14ac:dyDescent="0.2">
      <c r="A314" t="s">
        <v>2059</v>
      </c>
      <c r="B314">
        <v>18.329999999999998</v>
      </c>
      <c r="C31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14">
        <v>4.16</v>
      </c>
      <c r="E314" t="str">
        <f>IF(Table2[[#This Row],[HBA1C]]&lt;5.7,"normal ",IF(Table2[[#This Row],[HBA1C]]&lt;6.5,"prediabetes",IF(Table2[[#This Row],[HBA1C]]=6.5&gt;6.5,"diabetes ")))</f>
        <v xml:space="preserve">normal </v>
      </c>
      <c r="F314" t="s">
        <v>2381</v>
      </c>
      <c r="G314" t="s">
        <v>2380</v>
      </c>
      <c r="H314" t="s">
        <v>2380</v>
      </c>
      <c r="I314">
        <v>0</v>
      </c>
      <c r="J314" t="s">
        <v>2381</v>
      </c>
    </row>
    <row r="315" spans="1:10" x14ac:dyDescent="0.2">
      <c r="A315" t="s">
        <v>2058</v>
      </c>
      <c r="B315">
        <v>17.11</v>
      </c>
      <c r="C31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15">
        <v>4.9800000000000004</v>
      </c>
      <c r="E315" t="str">
        <f>IF(Table2[[#This Row],[HBA1C]]&lt;5.7,"normal ",IF(Table2[[#This Row],[HBA1C]]&lt;6.5,"prediabetes",IF(Table2[[#This Row],[HBA1C]]=6.5&gt;6.5,"diabetes ")))</f>
        <v xml:space="preserve">normal </v>
      </c>
      <c r="F315" t="s">
        <v>2381</v>
      </c>
      <c r="G315" t="s">
        <v>2380</v>
      </c>
      <c r="H315" t="s">
        <v>2382</v>
      </c>
      <c r="I315">
        <v>1</v>
      </c>
      <c r="J315" t="s">
        <v>2381</v>
      </c>
    </row>
    <row r="316" spans="1:10" x14ac:dyDescent="0.2">
      <c r="A316" t="s">
        <v>2057</v>
      </c>
      <c r="B316">
        <v>43.5</v>
      </c>
      <c r="C3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16">
        <v>6.38</v>
      </c>
      <c r="E316" t="str">
        <f>IF(Table2[[#This Row],[HBA1C]]&lt;5.7,"normal ",IF(Table2[[#This Row],[HBA1C]]&lt;6.5,"prediabetes",IF(Table2[[#This Row],[HBA1C]]=6.5&gt;6.5,"diabetes ")))</f>
        <v>prediabetes</v>
      </c>
      <c r="F316" t="s">
        <v>2380</v>
      </c>
      <c r="G316" t="s">
        <v>2381</v>
      </c>
      <c r="H316" t="s">
        <v>2380</v>
      </c>
      <c r="I316">
        <v>1</v>
      </c>
      <c r="J316" t="s">
        <v>2381</v>
      </c>
    </row>
    <row r="317" spans="1:10" x14ac:dyDescent="0.2">
      <c r="A317" t="s">
        <v>2056</v>
      </c>
      <c r="B317">
        <v>25.364999999999998</v>
      </c>
      <c r="C31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17">
        <v>5.19</v>
      </c>
      <c r="E317" t="str">
        <f>IF(Table2[[#This Row],[HBA1C]]&lt;5.7,"normal ",IF(Table2[[#This Row],[HBA1C]]&lt;6.5,"prediabetes",IF(Table2[[#This Row],[HBA1C]]=6.5&gt;6.5,"diabetes ")))</f>
        <v xml:space="preserve">normal </v>
      </c>
      <c r="F317" t="s">
        <v>2380</v>
      </c>
      <c r="G317" t="s">
        <v>2380</v>
      </c>
      <c r="H317" t="s">
        <v>2380</v>
      </c>
      <c r="I317">
        <v>2</v>
      </c>
      <c r="J317" t="s">
        <v>2380</v>
      </c>
    </row>
    <row r="318" spans="1:10" x14ac:dyDescent="0.2">
      <c r="A318" t="s">
        <v>2055</v>
      </c>
      <c r="B318">
        <v>28.594999999999999</v>
      </c>
      <c r="C31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18">
        <v>10.210000000000001</v>
      </c>
      <c r="E318" t="str">
        <f>IF(Table2[[#This Row],[HBA1C]]&lt;5.7,"normal ",IF(Table2[[#This Row],[HBA1C]]&lt;6.5,"prediabetes",IF(Table2[[#This Row],[HBA1C]]=6.5&gt;6.5,"diabetes ")))</f>
        <v xml:space="preserve">diabetes </v>
      </c>
      <c r="F318" t="s">
        <v>2380</v>
      </c>
      <c r="G318" t="s">
        <v>2380</v>
      </c>
      <c r="H318" t="s">
        <v>2380</v>
      </c>
      <c r="I318">
        <v>0</v>
      </c>
      <c r="J318" t="s">
        <v>2380</v>
      </c>
    </row>
    <row r="319" spans="1:10" x14ac:dyDescent="0.2">
      <c r="A319" t="s">
        <v>2054</v>
      </c>
      <c r="B319">
        <v>29.83</v>
      </c>
      <c r="C31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19">
        <v>9.6999999999999993</v>
      </c>
      <c r="E319" t="str">
        <f>IF(Table2[[#This Row],[HBA1C]]&lt;5.7,"normal ",IF(Table2[[#This Row],[HBA1C]]&lt;6.5,"prediabetes",IF(Table2[[#This Row],[HBA1C]]=6.5&gt;6.5,"diabetes ")))</f>
        <v xml:space="preserve">diabetes </v>
      </c>
      <c r="F319" t="s">
        <v>2381</v>
      </c>
      <c r="G319" t="s">
        <v>2380</v>
      </c>
      <c r="H319" t="s">
        <v>2382</v>
      </c>
      <c r="I319">
        <v>1</v>
      </c>
      <c r="J319" t="s">
        <v>2381</v>
      </c>
    </row>
    <row r="320" spans="1:10" x14ac:dyDescent="0.2">
      <c r="A320" t="s">
        <v>2053</v>
      </c>
      <c r="B320">
        <v>24.7</v>
      </c>
      <c r="C32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20">
        <v>10.25</v>
      </c>
      <c r="E320" t="str">
        <f>IF(Table2[[#This Row],[HBA1C]]&lt;5.7,"normal ",IF(Table2[[#This Row],[HBA1C]]&lt;6.5,"prediabetes",IF(Table2[[#This Row],[HBA1C]]=6.5&gt;6.5,"diabetes ")))</f>
        <v xml:space="preserve">diabetes </v>
      </c>
      <c r="F320" t="s">
        <v>2380</v>
      </c>
      <c r="G320" t="s">
        <v>2380</v>
      </c>
      <c r="H320" t="s">
        <v>2380</v>
      </c>
      <c r="I320">
        <v>3</v>
      </c>
      <c r="J320" t="s">
        <v>2380</v>
      </c>
    </row>
    <row r="321" spans="1:10" x14ac:dyDescent="0.2">
      <c r="A321" t="s">
        <v>2052</v>
      </c>
      <c r="B321">
        <v>17.940000000000001</v>
      </c>
      <c r="C32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21">
        <v>9.77</v>
      </c>
      <c r="E321" t="str">
        <f>IF(Table2[[#This Row],[HBA1C]]&lt;5.7,"normal ",IF(Table2[[#This Row],[HBA1C]]&lt;6.5,"prediabetes",IF(Table2[[#This Row],[HBA1C]]=6.5&gt;6.5,"diabetes ")))</f>
        <v xml:space="preserve">diabetes </v>
      </c>
      <c r="F321" t="s">
        <v>2380</v>
      </c>
      <c r="G321" t="s">
        <v>2380</v>
      </c>
      <c r="H321" t="s">
        <v>2380</v>
      </c>
      <c r="I321">
        <v>0</v>
      </c>
      <c r="J321" t="s">
        <v>2381</v>
      </c>
    </row>
    <row r="322" spans="1:10" x14ac:dyDescent="0.2">
      <c r="A322" t="s">
        <v>2051</v>
      </c>
      <c r="B322">
        <v>21.08</v>
      </c>
      <c r="C32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22">
        <v>4.83</v>
      </c>
      <c r="E322" t="str">
        <f>IF(Table2[[#This Row],[HBA1C]]&lt;5.7,"normal ",IF(Table2[[#This Row],[HBA1C]]&lt;6.5,"prediabetes",IF(Table2[[#This Row],[HBA1C]]=6.5&gt;6.5,"diabetes ")))</f>
        <v xml:space="preserve">normal </v>
      </c>
      <c r="F322" t="s">
        <v>2380</v>
      </c>
      <c r="G322" t="s">
        <v>2380</v>
      </c>
      <c r="H322" t="s">
        <v>2382</v>
      </c>
      <c r="I322">
        <v>1</v>
      </c>
      <c r="J322" t="s">
        <v>2381</v>
      </c>
    </row>
    <row r="323" spans="1:10" x14ac:dyDescent="0.2">
      <c r="A323" t="s">
        <v>2050</v>
      </c>
      <c r="B323">
        <v>37.715000000000003</v>
      </c>
      <c r="C3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23">
        <v>10.86</v>
      </c>
      <c r="E323" t="str">
        <f>IF(Table2[[#This Row],[HBA1C]]&lt;5.7,"normal ",IF(Table2[[#This Row],[HBA1C]]&lt;6.5,"prediabetes",IF(Table2[[#This Row],[HBA1C]]=6.5&gt;6.5,"diabetes ")))</f>
        <v xml:space="preserve">diabetes </v>
      </c>
      <c r="F323" t="s">
        <v>2381</v>
      </c>
      <c r="G323" t="s">
        <v>2380</v>
      </c>
      <c r="H323" t="s">
        <v>2380</v>
      </c>
      <c r="I323">
        <v>0</v>
      </c>
      <c r="J323" t="s">
        <v>2380</v>
      </c>
    </row>
    <row r="324" spans="1:10" x14ac:dyDescent="0.2">
      <c r="A324" t="s">
        <v>2049</v>
      </c>
      <c r="B324">
        <v>22.39</v>
      </c>
      <c r="C32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24">
        <v>9.5299999999999994</v>
      </c>
      <c r="E324" t="str">
        <f>IF(Table2[[#This Row],[HBA1C]]&lt;5.7,"normal ",IF(Table2[[#This Row],[HBA1C]]&lt;6.5,"prediabetes",IF(Table2[[#This Row],[HBA1C]]=6.5&gt;6.5,"diabetes ")))</f>
        <v xml:space="preserve">diabetes </v>
      </c>
      <c r="F324" t="s">
        <v>2381</v>
      </c>
      <c r="G324" t="s">
        <v>2380</v>
      </c>
      <c r="H324" t="s">
        <v>2380</v>
      </c>
      <c r="I324">
        <v>0</v>
      </c>
      <c r="J324" t="s">
        <v>2381</v>
      </c>
    </row>
    <row r="325" spans="1:10" x14ac:dyDescent="0.2">
      <c r="A325" t="s">
        <v>2048</v>
      </c>
      <c r="B325">
        <v>28.78</v>
      </c>
      <c r="C32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25">
        <v>5.68</v>
      </c>
      <c r="E325" t="str">
        <f>IF(Table2[[#This Row],[HBA1C]]&lt;5.7,"normal ",IF(Table2[[#This Row],[HBA1C]]&lt;6.5,"prediabetes",IF(Table2[[#This Row],[HBA1C]]=6.5&gt;6.5,"diabetes ")))</f>
        <v xml:space="preserve">normal </v>
      </c>
      <c r="F325" t="s">
        <v>2380</v>
      </c>
      <c r="G325" t="s">
        <v>2380</v>
      </c>
      <c r="H325" t="s">
        <v>2380</v>
      </c>
      <c r="I325">
        <v>0</v>
      </c>
      <c r="J325" t="s">
        <v>2381</v>
      </c>
    </row>
    <row r="326" spans="1:10" x14ac:dyDescent="0.2">
      <c r="A326" t="s">
        <v>2047</v>
      </c>
      <c r="B326">
        <v>18.329999999999998</v>
      </c>
      <c r="C32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26">
        <v>5.57</v>
      </c>
      <c r="E326" t="str">
        <f>IF(Table2[[#This Row],[HBA1C]]&lt;5.7,"normal ",IF(Table2[[#This Row],[HBA1C]]&lt;6.5,"prediabetes",IF(Table2[[#This Row],[HBA1C]]=6.5&gt;6.5,"diabetes ")))</f>
        <v xml:space="preserve">normal </v>
      </c>
      <c r="F326" t="s">
        <v>2381</v>
      </c>
      <c r="G326" t="s">
        <v>2380</v>
      </c>
      <c r="H326" t="s">
        <v>2380</v>
      </c>
      <c r="I326">
        <v>0</v>
      </c>
      <c r="J326" t="s">
        <v>2381</v>
      </c>
    </row>
    <row r="327" spans="1:10" x14ac:dyDescent="0.2">
      <c r="A327" t="s">
        <v>2046</v>
      </c>
      <c r="B327">
        <v>26.39</v>
      </c>
      <c r="C32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27">
        <v>4.58</v>
      </c>
      <c r="E327" t="str">
        <f>IF(Table2[[#This Row],[HBA1C]]&lt;5.7,"normal ",IF(Table2[[#This Row],[HBA1C]]&lt;6.5,"prediabetes",IF(Table2[[#This Row],[HBA1C]]=6.5&gt;6.5,"diabetes ")))</f>
        <v xml:space="preserve">normal </v>
      </c>
      <c r="F327" t="s">
        <v>2381</v>
      </c>
      <c r="G327" t="s">
        <v>2380</v>
      </c>
      <c r="H327" t="s">
        <v>2380</v>
      </c>
      <c r="I327">
        <v>1</v>
      </c>
      <c r="J327" t="s">
        <v>2381</v>
      </c>
    </row>
    <row r="328" spans="1:10" x14ac:dyDescent="0.2">
      <c r="A328" t="s">
        <v>2045</v>
      </c>
      <c r="B328">
        <v>19.260000000000002</v>
      </c>
      <c r="C32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28">
        <v>8.9600000000000009</v>
      </c>
      <c r="E328" t="str">
        <f>IF(Table2[[#This Row],[HBA1C]]&lt;5.7,"normal ",IF(Table2[[#This Row],[HBA1C]]&lt;6.5,"prediabetes",IF(Table2[[#This Row],[HBA1C]]=6.5&gt;6.5,"diabetes ")))</f>
        <v xml:space="preserve">diabetes </v>
      </c>
      <c r="F328" t="s">
        <v>2381</v>
      </c>
      <c r="G328" t="s">
        <v>2380</v>
      </c>
      <c r="H328" t="s">
        <v>2380</v>
      </c>
      <c r="I328">
        <v>1</v>
      </c>
      <c r="J328" t="s">
        <v>2381</v>
      </c>
    </row>
    <row r="329" spans="1:10" x14ac:dyDescent="0.2">
      <c r="A329" t="s">
        <v>2044</v>
      </c>
      <c r="B329">
        <v>26.92</v>
      </c>
      <c r="C32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29">
        <v>6.09</v>
      </c>
      <c r="E329" t="str">
        <f>IF(Table2[[#This Row],[HBA1C]]&lt;5.7,"normal ",IF(Table2[[#This Row],[HBA1C]]&lt;6.5,"prediabetes",IF(Table2[[#This Row],[HBA1C]]=6.5&gt;6.5,"diabetes ")))</f>
        <v>prediabetes</v>
      </c>
      <c r="F329" t="s">
        <v>2380</v>
      </c>
      <c r="G329" t="s">
        <v>2380</v>
      </c>
      <c r="H329" t="s">
        <v>2380</v>
      </c>
      <c r="I329">
        <v>0</v>
      </c>
      <c r="J329" t="s">
        <v>2381</v>
      </c>
    </row>
    <row r="330" spans="1:10" x14ac:dyDescent="0.2">
      <c r="A330" t="s">
        <v>2043</v>
      </c>
      <c r="B330">
        <v>19.73</v>
      </c>
      <c r="C33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30">
        <v>4.3600000000000003</v>
      </c>
      <c r="E330" t="str">
        <f>IF(Table2[[#This Row],[HBA1C]]&lt;5.7,"normal ",IF(Table2[[#This Row],[HBA1C]]&lt;6.5,"prediabetes",IF(Table2[[#This Row],[HBA1C]]=6.5&gt;6.5,"diabetes ")))</f>
        <v xml:space="preserve">normal </v>
      </c>
      <c r="F330" t="s">
        <v>2380</v>
      </c>
      <c r="G330" t="s">
        <v>2380</v>
      </c>
      <c r="H330" t="s">
        <v>2380</v>
      </c>
      <c r="I330">
        <v>0</v>
      </c>
      <c r="J330" t="s">
        <v>2381</v>
      </c>
    </row>
    <row r="331" spans="1:10" x14ac:dyDescent="0.2">
      <c r="A331" t="s">
        <v>2042</v>
      </c>
      <c r="B331">
        <v>23.56</v>
      </c>
      <c r="C33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31">
        <v>11.74</v>
      </c>
      <c r="E331" t="str">
        <f>IF(Table2[[#This Row],[HBA1C]]&lt;5.7,"normal ",IF(Table2[[#This Row],[HBA1C]]&lt;6.5,"prediabetes",IF(Table2[[#This Row],[HBA1C]]=6.5&gt;6.5,"diabetes ")))</f>
        <v xml:space="preserve">diabetes </v>
      </c>
      <c r="F331" t="s">
        <v>2381</v>
      </c>
      <c r="G331" t="s">
        <v>2380</v>
      </c>
      <c r="H331" t="s">
        <v>2380</v>
      </c>
      <c r="I331">
        <v>0</v>
      </c>
      <c r="J331" t="s">
        <v>2381</v>
      </c>
    </row>
    <row r="332" spans="1:10" x14ac:dyDescent="0.2">
      <c r="A332" t="s">
        <v>2041</v>
      </c>
      <c r="B332">
        <v>37.67</v>
      </c>
      <c r="C3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32">
        <v>5.89</v>
      </c>
      <c r="E332" t="str">
        <f>IF(Table2[[#This Row],[HBA1C]]&lt;5.7,"normal ",IF(Table2[[#This Row],[HBA1C]]&lt;6.5,"prediabetes",IF(Table2[[#This Row],[HBA1C]]=6.5&gt;6.5,"diabetes ")))</f>
        <v>prediabetes</v>
      </c>
      <c r="F332" t="s">
        <v>2380</v>
      </c>
      <c r="G332" t="s">
        <v>2380</v>
      </c>
      <c r="H332" t="s">
        <v>2380</v>
      </c>
      <c r="I332">
        <v>1</v>
      </c>
      <c r="J332" t="s">
        <v>2381</v>
      </c>
    </row>
    <row r="333" spans="1:10" x14ac:dyDescent="0.2">
      <c r="A333" t="s">
        <v>2040</v>
      </c>
      <c r="B333">
        <v>18.73</v>
      </c>
      <c r="C33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33">
        <v>10.64</v>
      </c>
      <c r="E333" t="str">
        <f>IF(Table2[[#This Row],[HBA1C]]&lt;5.7,"normal ",IF(Table2[[#This Row],[HBA1C]]&lt;6.5,"prediabetes",IF(Table2[[#This Row],[HBA1C]]=6.5&gt;6.5,"diabetes ")))</f>
        <v xml:space="preserve">diabetes </v>
      </c>
      <c r="F333" t="s">
        <v>2380</v>
      </c>
      <c r="G333" t="s">
        <v>2380</v>
      </c>
      <c r="H333" t="s">
        <v>2380</v>
      </c>
      <c r="I333">
        <v>2</v>
      </c>
      <c r="J333" t="s">
        <v>2381</v>
      </c>
    </row>
    <row r="334" spans="1:10" x14ac:dyDescent="0.2">
      <c r="A334" t="s">
        <v>2039</v>
      </c>
      <c r="B334">
        <v>33.090000000000003</v>
      </c>
      <c r="C3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34">
        <v>6.06</v>
      </c>
      <c r="E334" t="str">
        <f>IF(Table2[[#This Row],[HBA1C]]&lt;5.7,"normal ",IF(Table2[[#This Row],[HBA1C]]&lt;6.5,"prediabetes",IF(Table2[[#This Row],[HBA1C]]=6.5&gt;6.5,"diabetes ")))</f>
        <v>prediabetes</v>
      </c>
      <c r="F334" t="s">
        <v>2380</v>
      </c>
      <c r="G334" t="s">
        <v>2380</v>
      </c>
      <c r="H334" t="s">
        <v>2382</v>
      </c>
      <c r="I334">
        <v>1</v>
      </c>
      <c r="J334" t="s">
        <v>2381</v>
      </c>
    </row>
    <row r="335" spans="1:10" x14ac:dyDescent="0.2">
      <c r="A335" t="s">
        <v>2038</v>
      </c>
      <c r="B335">
        <v>18.329999999999998</v>
      </c>
      <c r="C33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35">
        <v>7.46</v>
      </c>
      <c r="E335" t="str">
        <f>IF(Table2[[#This Row],[HBA1C]]&lt;5.7,"normal ",IF(Table2[[#This Row],[HBA1C]]&lt;6.5,"prediabetes",IF(Table2[[#This Row],[HBA1C]]=6.5&gt;6.5,"diabetes ")))</f>
        <v xml:space="preserve">diabetes </v>
      </c>
      <c r="F335" t="s">
        <v>2381</v>
      </c>
      <c r="G335" t="s">
        <v>2380</v>
      </c>
      <c r="H335" t="s">
        <v>2380</v>
      </c>
      <c r="I335">
        <v>1</v>
      </c>
      <c r="J335" t="s">
        <v>2381</v>
      </c>
    </row>
    <row r="336" spans="1:10" x14ac:dyDescent="0.2">
      <c r="A336" t="s">
        <v>2037</v>
      </c>
      <c r="B336">
        <v>27.74</v>
      </c>
      <c r="C33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36">
        <v>4.68</v>
      </c>
      <c r="E336" t="str">
        <f>IF(Table2[[#This Row],[HBA1C]]&lt;5.7,"normal ",IF(Table2[[#This Row],[HBA1C]]&lt;6.5,"prediabetes",IF(Table2[[#This Row],[HBA1C]]=6.5&gt;6.5,"diabetes ")))</f>
        <v xml:space="preserve">normal </v>
      </c>
      <c r="F336" t="s">
        <v>2381</v>
      </c>
      <c r="G336" t="s">
        <v>2380</v>
      </c>
      <c r="H336" t="s">
        <v>2380</v>
      </c>
      <c r="I336">
        <v>2</v>
      </c>
      <c r="J336" t="s">
        <v>2381</v>
      </c>
    </row>
    <row r="337" spans="1:10" x14ac:dyDescent="0.2">
      <c r="A337" t="s">
        <v>2036</v>
      </c>
      <c r="B337">
        <v>24.2</v>
      </c>
      <c r="C33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37">
        <v>6.15</v>
      </c>
      <c r="E337" t="str">
        <f>IF(Table2[[#This Row],[HBA1C]]&lt;5.7,"normal ",IF(Table2[[#This Row],[HBA1C]]&lt;6.5,"prediabetes",IF(Table2[[#This Row],[HBA1C]]=6.5&gt;6.5,"diabetes ")))</f>
        <v>prediabetes</v>
      </c>
      <c r="F337" t="s">
        <v>2380</v>
      </c>
      <c r="G337" t="s">
        <v>2380</v>
      </c>
      <c r="H337" t="s">
        <v>2380</v>
      </c>
      <c r="I337">
        <v>1</v>
      </c>
      <c r="J337" t="s">
        <v>2381</v>
      </c>
    </row>
    <row r="338" spans="1:10" x14ac:dyDescent="0.2">
      <c r="A338" t="s">
        <v>2035</v>
      </c>
      <c r="B338">
        <v>22.03</v>
      </c>
      <c r="C33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38">
        <v>4.28</v>
      </c>
      <c r="E338" t="str">
        <f>IF(Table2[[#This Row],[HBA1C]]&lt;5.7,"normal ",IF(Table2[[#This Row],[HBA1C]]&lt;6.5,"prediabetes",IF(Table2[[#This Row],[HBA1C]]=6.5&gt;6.5,"diabetes ")))</f>
        <v xml:space="preserve">normal </v>
      </c>
      <c r="F338" t="s">
        <v>2381</v>
      </c>
      <c r="G338" t="s">
        <v>2380</v>
      </c>
      <c r="H338" t="s">
        <v>2380</v>
      </c>
      <c r="I338">
        <v>0</v>
      </c>
      <c r="J338" t="s">
        <v>2381</v>
      </c>
    </row>
    <row r="339" spans="1:10" x14ac:dyDescent="0.2">
      <c r="A339" t="s">
        <v>2034</v>
      </c>
      <c r="B339">
        <v>26.885000000000002</v>
      </c>
      <c r="C33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39">
        <v>9.86</v>
      </c>
      <c r="E339" t="str">
        <f>IF(Table2[[#This Row],[HBA1C]]&lt;5.7,"normal ",IF(Table2[[#This Row],[HBA1C]]&lt;6.5,"prediabetes",IF(Table2[[#This Row],[HBA1C]]=6.5&gt;6.5,"diabetes ")))</f>
        <v xml:space="preserve">diabetes </v>
      </c>
      <c r="F339" t="s">
        <v>2380</v>
      </c>
      <c r="G339" t="s">
        <v>2380</v>
      </c>
      <c r="H339" t="s">
        <v>2380</v>
      </c>
      <c r="I339">
        <v>3</v>
      </c>
      <c r="J339" t="s">
        <v>2381</v>
      </c>
    </row>
    <row r="340" spans="1:10" x14ac:dyDescent="0.2">
      <c r="A340" t="s">
        <v>2033</v>
      </c>
      <c r="B340">
        <v>16.36</v>
      </c>
      <c r="C34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40">
        <v>11.19</v>
      </c>
      <c r="E340" t="str">
        <f>IF(Table2[[#This Row],[HBA1C]]&lt;5.7,"normal ",IF(Table2[[#This Row],[HBA1C]]&lt;6.5,"prediabetes",IF(Table2[[#This Row],[HBA1C]]=6.5&gt;6.5,"diabetes ")))</f>
        <v xml:space="preserve">diabetes </v>
      </c>
      <c r="F340" t="s">
        <v>2380</v>
      </c>
      <c r="G340" t="s">
        <v>2380</v>
      </c>
      <c r="H340" t="s">
        <v>2380</v>
      </c>
      <c r="I340">
        <v>0</v>
      </c>
      <c r="J340" t="s">
        <v>2381</v>
      </c>
    </row>
    <row r="341" spans="1:10" x14ac:dyDescent="0.2">
      <c r="A341" t="s">
        <v>2032</v>
      </c>
      <c r="B341">
        <v>32.299999999999997</v>
      </c>
      <c r="C3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41">
        <v>4.8899999999999997</v>
      </c>
      <c r="E341" t="str">
        <f>IF(Table2[[#This Row],[HBA1C]]&lt;5.7,"normal ",IF(Table2[[#This Row],[HBA1C]]&lt;6.5,"prediabetes",IF(Table2[[#This Row],[HBA1C]]=6.5&gt;6.5,"diabetes ")))</f>
        <v xml:space="preserve">normal </v>
      </c>
      <c r="F341" t="s">
        <v>2381</v>
      </c>
      <c r="G341" t="s">
        <v>2380</v>
      </c>
      <c r="H341" t="s">
        <v>2382</v>
      </c>
      <c r="I341">
        <v>1</v>
      </c>
      <c r="J341" t="s">
        <v>2380</v>
      </c>
    </row>
    <row r="342" spans="1:10" x14ac:dyDescent="0.2">
      <c r="A342" t="s">
        <v>2031</v>
      </c>
      <c r="B342">
        <v>16.05</v>
      </c>
      <c r="C34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42">
        <v>4.3499999999999996</v>
      </c>
      <c r="E342" t="str">
        <f>IF(Table2[[#This Row],[HBA1C]]&lt;5.7,"normal ",IF(Table2[[#This Row],[HBA1C]]&lt;6.5,"prediabetes",IF(Table2[[#This Row],[HBA1C]]=6.5&gt;6.5,"diabetes ")))</f>
        <v xml:space="preserve">normal </v>
      </c>
      <c r="F342" t="s">
        <v>2381</v>
      </c>
      <c r="G342" t="s">
        <v>2380</v>
      </c>
      <c r="H342" t="s">
        <v>2380</v>
      </c>
      <c r="I342">
        <v>0</v>
      </c>
      <c r="J342" t="s">
        <v>2381</v>
      </c>
    </row>
    <row r="343" spans="1:10" x14ac:dyDescent="0.2">
      <c r="A343" t="s">
        <v>2030</v>
      </c>
      <c r="B343">
        <v>29.07</v>
      </c>
      <c r="C34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43">
        <v>8.66</v>
      </c>
      <c r="E343" t="str">
        <f>IF(Table2[[#This Row],[HBA1C]]&lt;5.7,"normal ",IF(Table2[[#This Row],[HBA1C]]&lt;6.5,"prediabetes",IF(Table2[[#This Row],[HBA1C]]=6.5&gt;6.5,"diabetes ")))</f>
        <v xml:space="preserve">diabetes </v>
      </c>
      <c r="F343" t="s">
        <v>2381</v>
      </c>
      <c r="G343" t="s">
        <v>2380</v>
      </c>
      <c r="H343" t="s">
        <v>2380</v>
      </c>
      <c r="I343">
        <v>2</v>
      </c>
      <c r="J343" t="s">
        <v>2381</v>
      </c>
    </row>
    <row r="344" spans="1:10" x14ac:dyDescent="0.2">
      <c r="A344" t="s">
        <v>2029</v>
      </c>
      <c r="B344">
        <v>17.43</v>
      </c>
      <c r="C34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44">
        <v>8.64</v>
      </c>
      <c r="E344" t="str">
        <f>IF(Table2[[#This Row],[HBA1C]]&lt;5.7,"normal ",IF(Table2[[#This Row],[HBA1C]]&lt;6.5,"prediabetes",IF(Table2[[#This Row],[HBA1C]]=6.5&gt;6.5,"diabetes ")))</f>
        <v xml:space="preserve">diabetes </v>
      </c>
      <c r="F344" t="s">
        <v>2380</v>
      </c>
      <c r="G344" t="s">
        <v>2380</v>
      </c>
      <c r="H344" t="s">
        <v>2380</v>
      </c>
      <c r="I344">
        <v>0</v>
      </c>
      <c r="J344" t="s">
        <v>2381</v>
      </c>
    </row>
    <row r="345" spans="1:10" x14ac:dyDescent="0.2">
      <c r="A345" t="s">
        <v>2028</v>
      </c>
      <c r="B345">
        <v>19.329999999999998</v>
      </c>
      <c r="C34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45">
        <v>4.2699999999999996</v>
      </c>
      <c r="E345" t="str">
        <f>IF(Table2[[#This Row],[HBA1C]]&lt;5.7,"normal ",IF(Table2[[#This Row],[HBA1C]]&lt;6.5,"prediabetes",IF(Table2[[#This Row],[HBA1C]]=6.5&gt;6.5,"diabetes ")))</f>
        <v xml:space="preserve">normal </v>
      </c>
      <c r="F345" t="s">
        <v>2380</v>
      </c>
      <c r="G345" t="s">
        <v>2380</v>
      </c>
      <c r="H345" t="s">
        <v>2380</v>
      </c>
      <c r="I345">
        <v>0</v>
      </c>
      <c r="J345" t="s">
        <v>2381</v>
      </c>
    </row>
    <row r="346" spans="1:10" x14ac:dyDescent="0.2">
      <c r="A346" t="s">
        <v>2027</v>
      </c>
      <c r="B346">
        <v>30.52</v>
      </c>
      <c r="C34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46">
        <v>4.21</v>
      </c>
      <c r="E346" t="str">
        <f>IF(Table2[[#This Row],[HBA1C]]&lt;5.7,"normal ",IF(Table2[[#This Row],[HBA1C]]&lt;6.5,"prediabetes",IF(Table2[[#This Row],[HBA1C]]=6.5&gt;6.5,"diabetes ")))</f>
        <v xml:space="preserve">normal </v>
      </c>
      <c r="F346" t="s">
        <v>2380</v>
      </c>
      <c r="G346" t="s">
        <v>2380</v>
      </c>
      <c r="H346" t="s">
        <v>2380</v>
      </c>
      <c r="I346">
        <v>1</v>
      </c>
      <c r="J346" t="s">
        <v>2381</v>
      </c>
    </row>
    <row r="347" spans="1:10" x14ac:dyDescent="0.2">
      <c r="A347" t="s">
        <v>2026</v>
      </c>
      <c r="B347">
        <v>39.21</v>
      </c>
      <c r="C3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47">
        <v>5.04</v>
      </c>
      <c r="E347" t="str">
        <f>IF(Table2[[#This Row],[HBA1C]]&lt;5.7,"normal ",IF(Table2[[#This Row],[HBA1C]]&lt;6.5,"prediabetes",IF(Table2[[#This Row],[HBA1C]]=6.5&gt;6.5,"diabetes ")))</f>
        <v xml:space="preserve">normal </v>
      </c>
      <c r="F347" t="s">
        <v>2380</v>
      </c>
      <c r="G347" t="s">
        <v>2380</v>
      </c>
      <c r="H347" t="s">
        <v>2382</v>
      </c>
      <c r="I347">
        <v>1</v>
      </c>
      <c r="J347" t="s">
        <v>2381</v>
      </c>
    </row>
    <row r="348" spans="1:10" x14ac:dyDescent="0.2">
      <c r="A348" t="s">
        <v>2025</v>
      </c>
      <c r="B348">
        <v>26.98</v>
      </c>
      <c r="C34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48">
        <v>5.21</v>
      </c>
      <c r="E348" t="str">
        <f>IF(Table2[[#This Row],[HBA1C]]&lt;5.7,"normal ",IF(Table2[[#This Row],[HBA1C]]&lt;6.5,"prediabetes",IF(Table2[[#This Row],[HBA1C]]=6.5&gt;6.5,"diabetes ")))</f>
        <v xml:space="preserve">normal </v>
      </c>
      <c r="F348" t="s">
        <v>2381</v>
      </c>
      <c r="G348" t="s">
        <v>2380</v>
      </c>
      <c r="H348" t="s">
        <v>2380</v>
      </c>
      <c r="I348">
        <v>2</v>
      </c>
      <c r="J348" t="s">
        <v>2381</v>
      </c>
    </row>
    <row r="349" spans="1:10" x14ac:dyDescent="0.2">
      <c r="A349" t="s">
        <v>2024</v>
      </c>
      <c r="B349">
        <v>25.84</v>
      </c>
      <c r="C34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49">
        <v>8.83</v>
      </c>
      <c r="E349" t="str">
        <f>IF(Table2[[#This Row],[HBA1C]]&lt;5.7,"normal ",IF(Table2[[#This Row],[HBA1C]]&lt;6.5,"prediabetes",IF(Table2[[#This Row],[HBA1C]]=6.5&gt;6.5,"diabetes ")))</f>
        <v xml:space="preserve">diabetes </v>
      </c>
      <c r="F349" t="s">
        <v>2380</v>
      </c>
      <c r="G349" t="s">
        <v>2380</v>
      </c>
      <c r="H349" t="s">
        <v>2380</v>
      </c>
      <c r="I349">
        <v>0</v>
      </c>
      <c r="J349" t="s">
        <v>2380</v>
      </c>
    </row>
    <row r="350" spans="1:10" x14ac:dyDescent="0.2">
      <c r="A350" t="s">
        <v>2023</v>
      </c>
      <c r="B350">
        <v>28.31</v>
      </c>
      <c r="C35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50">
        <v>8.4700000000000006</v>
      </c>
      <c r="E350" t="str">
        <f>IF(Table2[[#This Row],[HBA1C]]&lt;5.7,"normal ",IF(Table2[[#This Row],[HBA1C]]&lt;6.5,"prediabetes",IF(Table2[[#This Row],[HBA1C]]=6.5&gt;6.5,"diabetes ")))</f>
        <v xml:space="preserve">diabetes </v>
      </c>
      <c r="F350" t="s">
        <v>2381</v>
      </c>
      <c r="G350" t="s">
        <v>2380</v>
      </c>
      <c r="H350" t="s">
        <v>2380</v>
      </c>
      <c r="I350">
        <v>2</v>
      </c>
      <c r="J350" t="s">
        <v>2381</v>
      </c>
    </row>
    <row r="351" spans="1:10" x14ac:dyDescent="0.2">
      <c r="A351" t="s">
        <v>2022</v>
      </c>
      <c r="B351">
        <v>23.94</v>
      </c>
      <c r="C35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51">
        <v>4.2</v>
      </c>
      <c r="E351" t="str">
        <f>IF(Table2[[#This Row],[HBA1C]]&lt;5.7,"normal ",IF(Table2[[#This Row],[HBA1C]]&lt;6.5,"prediabetes",IF(Table2[[#This Row],[HBA1C]]=6.5&gt;6.5,"diabetes ")))</f>
        <v xml:space="preserve">normal </v>
      </c>
      <c r="F351" t="s">
        <v>2380</v>
      </c>
      <c r="G351" t="s">
        <v>2380</v>
      </c>
      <c r="H351" t="s">
        <v>2380</v>
      </c>
      <c r="I351">
        <v>0</v>
      </c>
      <c r="J351" t="s">
        <v>2381</v>
      </c>
    </row>
    <row r="352" spans="1:10" x14ac:dyDescent="0.2">
      <c r="A352" t="s">
        <v>2021</v>
      </c>
      <c r="B352">
        <v>20.03</v>
      </c>
      <c r="C35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52">
        <v>6.14</v>
      </c>
      <c r="E352" t="str">
        <f>IF(Table2[[#This Row],[HBA1C]]&lt;5.7,"normal ",IF(Table2[[#This Row],[HBA1C]]&lt;6.5,"prediabetes",IF(Table2[[#This Row],[HBA1C]]=6.5&gt;6.5,"diabetes ")))</f>
        <v>prediabetes</v>
      </c>
      <c r="F352" t="s">
        <v>2381</v>
      </c>
      <c r="G352" t="s">
        <v>2380</v>
      </c>
      <c r="H352" t="s">
        <v>2380</v>
      </c>
      <c r="I352">
        <v>0</v>
      </c>
      <c r="J352" t="s">
        <v>2381</v>
      </c>
    </row>
    <row r="353" spans="1:10" x14ac:dyDescent="0.2">
      <c r="A353" t="s">
        <v>2020</v>
      </c>
      <c r="B353">
        <v>41.42</v>
      </c>
      <c r="C3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53">
        <v>6.07</v>
      </c>
      <c r="E353" t="str">
        <f>IF(Table2[[#This Row],[HBA1C]]&lt;5.7,"normal ",IF(Table2[[#This Row],[HBA1C]]&lt;6.5,"prediabetes",IF(Table2[[#This Row],[HBA1C]]=6.5&gt;6.5,"diabetes ")))</f>
        <v>prediabetes</v>
      </c>
      <c r="F353" t="s">
        <v>2380</v>
      </c>
      <c r="G353" t="s">
        <v>2380</v>
      </c>
      <c r="H353" t="s">
        <v>2380</v>
      </c>
      <c r="I353">
        <v>0</v>
      </c>
      <c r="J353" t="s">
        <v>2380</v>
      </c>
    </row>
    <row r="354" spans="1:10" x14ac:dyDescent="0.2">
      <c r="A354" t="s">
        <v>2019</v>
      </c>
      <c r="B354">
        <v>36.67</v>
      </c>
      <c r="C3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54">
        <v>10.210000000000001</v>
      </c>
      <c r="E354" t="str">
        <f>IF(Table2[[#This Row],[HBA1C]]&lt;5.7,"normal ",IF(Table2[[#This Row],[HBA1C]]&lt;6.5,"prediabetes",IF(Table2[[#This Row],[HBA1C]]=6.5&gt;6.5,"diabetes ")))</f>
        <v xml:space="preserve">diabetes </v>
      </c>
      <c r="F354" t="s">
        <v>2380</v>
      </c>
      <c r="G354" t="s">
        <v>2380</v>
      </c>
      <c r="H354" t="s">
        <v>2380</v>
      </c>
      <c r="I354">
        <v>0</v>
      </c>
      <c r="J354" t="s">
        <v>2380</v>
      </c>
    </row>
    <row r="355" spans="1:10" x14ac:dyDescent="0.2">
      <c r="A355" t="s">
        <v>2018</v>
      </c>
      <c r="B355">
        <v>27.645</v>
      </c>
      <c r="C35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55">
        <v>4.6900000000000004</v>
      </c>
      <c r="E355" t="str">
        <f>IF(Table2[[#This Row],[HBA1C]]&lt;5.7,"normal ",IF(Table2[[#This Row],[HBA1C]]&lt;6.5,"prediabetes",IF(Table2[[#This Row],[HBA1C]]=6.5&gt;6.5,"diabetes ")))</f>
        <v xml:space="preserve">normal </v>
      </c>
      <c r="F355" t="s">
        <v>2380</v>
      </c>
      <c r="G355" t="s">
        <v>2380</v>
      </c>
      <c r="H355" t="s">
        <v>2380</v>
      </c>
      <c r="I355">
        <v>0</v>
      </c>
      <c r="J355" t="s">
        <v>2380</v>
      </c>
    </row>
    <row r="356" spans="1:10" x14ac:dyDescent="0.2">
      <c r="A356" t="s">
        <v>2017</v>
      </c>
      <c r="B356">
        <v>22.72</v>
      </c>
      <c r="C35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56">
        <v>5.71</v>
      </c>
      <c r="E356" t="str">
        <f>IF(Table2[[#This Row],[HBA1C]]&lt;5.7,"normal ",IF(Table2[[#This Row],[HBA1C]]&lt;6.5,"prediabetes",IF(Table2[[#This Row],[HBA1C]]=6.5&gt;6.5,"diabetes ")))</f>
        <v>prediabetes</v>
      </c>
      <c r="F356" t="s">
        <v>2380</v>
      </c>
      <c r="G356" t="s">
        <v>2380</v>
      </c>
      <c r="H356" t="s">
        <v>2380</v>
      </c>
      <c r="I356">
        <v>0</v>
      </c>
      <c r="J356" t="s">
        <v>2381</v>
      </c>
    </row>
    <row r="357" spans="1:10" x14ac:dyDescent="0.2">
      <c r="A357" t="s">
        <v>2016</v>
      </c>
      <c r="B357">
        <v>36.520000000000003</v>
      </c>
      <c r="C3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57">
        <v>9.07</v>
      </c>
      <c r="E357" t="str">
        <f>IF(Table2[[#This Row],[HBA1C]]&lt;5.7,"normal ",IF(Table2[[#This Row],[HBA1C]]&lt;6.5,"prediabetes",IF(Table2[[#This Row],[HBA1C]]=6.5&gt;6.5,"diabetes ")))</f>
        <v xml:space="preserve">diabetes </v>
      </c>
      <c r="F357" t="s">
        <v>2381</v>
      </c>
      <c r="G357" t="s">
        <v>2380</v>
      </c>
      <c r="H357" t="s">
        <v>2382</v>
      </c>
      <c r="I357">
        <v>1</v>
      </c>
      <c r="J357" t="s">
        <v>2380</v>
      </c>
    </row>
    <row r="358" spans="1:10" x14ac:dyDescent="0.2">
      <c r="A358" t="s">
        <v>2015</v>
      </c>
      <c r="B358">
        <v>33.96</v>
      </c>
      <c r="C3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58">
        <v>4.99</v>
      </c>
      <c r="E358" t="str">
        <f>IF(Table2[[#This Row],[HBA1C]]&lt;5.7,"normal ",IF(Table2[[#This Row],[HBA1C]]&lt;6.5,"prediabetes",IF(Table2[[#This Row],[HBA1C]]=6.5&gt;6.5,"diabetes ")))</f>
        <v xml:space="preserve">normal </v>
      </c>
      <c r="F358" t="s">
        <v>2380</v>
      </c>
      <c r="G358" t="s">
        <v>2380</v>
      </c>
      <c r="H358" t="s">
        <v>2380</v>
      </c>
      <c r="I358">
        <v>0</v>
      </c>
      <c r="J358" t="s">
        <v>2381</v>
      </c>
    </row>
    <row r="359" spans="1:10" x14ac:dyDescent="0.2">
      <c r="A359" t="s">
        <v>2014</v>
      </c>
      <c r="B359">
        <v>26.695</v>
      </c>
      <c r="C35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59">
        <v>8.31</v>
      </c>
      <c r="E359" t="str">
        <f>IF(Table2[[#This Row],[HBA1C]]&lt;5.7,"normal ",IF(Table2[[#This Row],[HBA1C]]&lt;6.5,"prediabetes",IF(Table2[[#This Row],[HBA1C]]=6.5&gt;6.5,"diabetes ")))</f>
        <v xml:space="preserve">diabetes </v>
      </c>
      <c r="F359" t="s">
        <v>2380</v>
      </c>
      <c r="G359" t="s">
        <v>2380</v>
      </c>
      <c r="H359" t="s">
        <v>2380</v>
      </c>
      <c r="I359">
        <v>0</v>
      </c>
      <c r="J359" t="s">
        <v>2381</v>
      </c>
    </row>
    <row r="360" spans="1:10" x14ac:dyDescent="0.2">
      <c r="A360" t="s">
        <v>2013</v>
      </c>
      <c r="B360">
        <v>18.45</v>
      </c>
      <c r="C36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60">
        <v>5.07</v>
      </c>
      <c r="E360" t="str">
        <f>IF(Table2[[#This Row],[HBA1C]]&lt;5.7,"normal ",IF(Table2[[#This Row],[HBA1C]]&lt;6.5,"prediabetes",IF(Table2[[#This Row],[HBA1C]]=6.5&gt;6.5,"diabetes ")))</f>
        <v xml:space="preserve">normal </v>
      </c>
      <c r="F360" t="s">
        <v>2381</v>
      </c>
      <c r="G360" t="s">
        <v>2380</v>
      </c>
      <c r="H360" t="s">
        <v>2380</v>
      </c>
      <c r="I360">
        <v>0</v>
      </c>
      <c r="J360" t="s">
        <v>2381</v>
      </c>
    </row>
    <row r="361" spans="1:10" x14ac:dyDescent="0.2">
      <c r="A361" t="s">
        <v>2012</v>
      </c>
      <c r="B361">
        <v>33.18</v>
      </c>
      <c r="C3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61">
        <v>4.79</v>
      </c>
      <c r="E361" t="str">
        <f>IF(Table2[[#This Row],[HBA1C]]&lt;5.7,"normal ",IF(Table2[[#This Row],[HBA1C]]&lt;6.5,"prediabetes",IF(Table2[[#This Row],[HBA1C]]=6.5&gt;6.5,"diabetes ")))</f>
        <v xml:space="preserve">normal </v>
      </c>
      <c r="F361" t="s">
        <v>2380</v>
      </c>
      <c r="G361" t="s">
        <v>2380</v>
      </c>
      <c r="H361" t="s">
        <v>2380</v>
      </c>
      <c r="I361">
        <v>0</v>
      </c>
      <c r="J361" t="s">
        <v>2381</v>
      </c>
    </row>
    <row r="362" spans="1:10" x14ac:dyDescent="0.2">
      <c r="A362" t="s">
        <v>2011</v>
      </c>
      <c r="B362">
        <v>36.1</v>
      </c>
      <c r="C3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62">
        <v>11.39</v>
      </c>
      <c r="E362" t="str">
        <f>IF(Table2[[#This Row],[HBA1C]]&lt;5.7,"normal ",IF(Table2[[#This Row],[HBA1C]]&lt;6.5,"prediabetes",IF(Table2[[#This Row],[HBA1C]]=6.5&gt;6.5,"diabetes ")))</f>
        <v xml:space="preserve">diabetes </v>
      </c>
      <c r="F362" t="s">
        <v>2381</v>
      </c>
      <c r="G362" t="s">
        <v>2380</v>
      </c>
      <c r="H362" t="s">
        <v>2380</v>
      </c>
      <c r="I362">
        <v>2</v>
      </c>
      <c r="J362" t="s">
        <v>2380</v>
      </c>
    </row>
    <row r="363" spans="1:10" x14ac:dyDescent="0.2">
      <c r="A363" t="s">
        <v>2010</v>
      </c>
      <c r="B363">
        <v>22.77</v>
      </c>
      <c r="C36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63">
        <v>6</v>
      </c>
      <c r="E363" t="str">
        <f>IF(Table2[[#This Row],[HBA1C]]&lt;5.7,"normal ",IF(Table2[[#This Row],[HBA1C]]&lt;6.5,"prediabetes",IF(Table2[[#This Row],[HBA1C]]=6.5&gt;6.5,"diabetes ")))</f>
        <v>prediabetes</v>
      </c>
      <c r="F363" t="s">
        <v>2380</v>
      </c>
      <c r="G363" t="s">
        <v>2380</v>
      </c>
      <c r="H363" t="s">
        <v>2380</v>
      </c>
      <c r="I363">
        <v>0</v>
      </c>
      <c r="J363" t="s">
        <v>2381</v>
      </c>
    </row>
    <row r="364" spans="1:10" x14ac:dyDescent="0.2">
      <c r="A364" t="s">
        <v>2009</v>
      </c>
      <c r="B364">
        <v>21.24</v>
      </c>
      <c r="C36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64">
        <v>5.13</v>
      </c>
      <c r="E364" t="str">
        <f>IF(Table2[[#This Row],[HBA1C]]&lt;5.7,"normal ",IF(Table2[[#This Row],[HBA1C]]&lt;6.5,"prediabetes",IF(Table2[[#This Row],[HBA1C]]=6.5&gt;6.5,"diabetes ")))</f>
        <v xml:space="preserve">normal </v>
      </c>
      <c r="F364" t="s">
        <v>2380</v>
      </c>
      <c r="G364" t="s">
        <v>2380</v>
      </c>
      <c r="H364" t="s">
        <v>2380</v>
      </c>
      <c r="I364">
        <v>0</v>
      </c>
      <c r="J364" t="s">
        <v>2381</v>
      </c>
    </row>
    <row r="365" spans="1:10" x14ac:dyDescent="0.2">
      <c r="A365" t="s">
        <v>2008</v>
      </c>
      <c r="B365">
        <v>17.600000000000001</v>
      </c>
      <c r="C36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65">
        <v>5.26</v>
      </c>
      <c r="E365" t="str">
        <f>IF(Table2[[#This Row],[HBA1C]]&lt;5.7,"normal ",IF(Table2[[#This Row],[HBA1C]]&lt;6.5,"prediabetes",IF(Table2[[#This Row],[HBA1C]]=6.5&gt;6.5,"diabetes ")))</f>
        <v xml:space="preserve">normal </v>
      </c>
      <c r="F365" t="s">
        <v>2381</v>
      </c>
      <c r="G365" t="s">
        <v>2380</v>
      </c>
      <c r="H365" t="s">
        <v>2380</v>
      </c>
      <c r="I365">
        <v>0</v>
      </c>
      <c r="J365" t="s">
        <v>2381</v>
      </c>
    </row>
    <row r="366" spans="1:10" x14ac:dyDescent="0.2">
      <c r="A366" t="s">
        <v>2007</v>
      </c>
      <c r="B366">
        <v>26.29</v>
      </c>
      <c r="C36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66">
        <v>6.84</v>
      </c>
      <c r="E366" t="str">
        <f>IF(Table2[[#This Row],[HBA1C]]&lt;5.7,"normal ",IF(Table2[[#This Row],[HBA1C]]&lt;6.5,"prediabetes",IF(Table2[[#This Row],[HBA1C]]=6.5&gt;6.5,"diabetes ")))</f>
        <v xml:space="preserve">diabetes </v>
      </c>
      <c r="F366" t="s">
        <v>2380</v>
      </c>
      <c r="G366" t="s">
        <v>2380</v>
      </c>
      <c r="H366" t="s">
        <v>2380</v>
      </c>
      <c r="I366">
        <v>0</v>
      </c>
      <c r="J366" t="s">
        <v>2381</v>
      </c>
    </row>
    <row r="367" spans="1:10" x14ac:dyDescent="0.2">
      <c r="A367" t="s">
        <v>2006</v>
      </c>
      <c r="B367">
        <v>35.31</v>
      </c>
      <c r="C3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67">
        <v>9.0399999999999991</v>
      </c>
      <c r="E367" t="str">
        <f>IF(Table2[[#This Row],[HBA1C]]&lt;5.7,"normal ",IF(Table2[[#This Row],[HBA1C]]&lt;6.5,"prediabetes",IF(Table2[[#This Row],[HBA1C]]=6.5&gt;6.5,"diabetes ")))</f>
        <v xml:space="preserve">diabetes </v>
      </c>
      <c r="F367" t="s">
        <v>2380</v>
      </c>
      <c r="G367" t="s">
        <v>2380</v>
      </c>
      <c r="H367" t="s">
        <v>2380</v>
      </c>
      <c r="I367">
        <v>0</v>
      </c>
      <c r="J367" t="s">
        <v>2380</v>
      </c>
    </row>
    <row r="368" spans="1:10" x14ac:dyDescent="0.2">
      <c r="A368" t="s">
        <v>2005</v>
      </c>
      <c r="B368">
        <v>27.04</v>
      </c>
      <c r="C36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68">
        <v>4.0999999999999996</v>
      </c>
      <c r="E368" t="str">
        <f>IF(Table2[[#This Row],[HBA1C]]&lt;5.7,"normal ",IF(Table2[[#This Row],[HBA1C]]&lt;6.5,"prediabetes",IF(Table2[[#This Row],[HBA1C]]=6.5&gt;6.5,"diabetes ")))</f>
        <v xml:space="preserve">normal </v>
      </c>
      <c r="F368" t="s">
        <v>2380</v>
      </c>
      <c r="G368" t="s">
        <v>2380</v>
      </c>
      <c r="H368" t="s">
        <v>2380</v>
      </c>
      <c r="I368">
        <v>1</v>
      </c>
      <c r="J368" t="s">
        <v>2381</v>
      </c>
    </row>
    <row r="369" spans="1:10" x14ac:dyDescent="0.2">
      <c r="A369" t="s">
        <v>2004</v>
      </c>
      <c r="B369">
        <v>30.23</v>
      </c>
      <c r="C3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69">
        <v>4.2300000000000004</v>
      </c>
      <c r="E369" t="str">
        <f>IF(Table2[[#This Row],[HBA1C]]&lt;5.7,"normal ",IF(Table2[[#This Row],[HBA1C]]&lt;6.5,"prediabetes",IF(Table2[[#This Row],[HBA1C]]=6.5&gt;6.5,"diabetes ")))</f>
        <v xml:space="preserve">normal </v>
      </c>
      <c r="F369" t="s">
        <v>2381</v>
      </c>
      <c r="G369" t="s">
        <v>2380</v>
      </c>
      <c r="H369" t="s">
        <v>2382</v>
      </c>
      <c r="I369">
        <v>1</v>
      </c>
      <c r="J369" t="s">
        <v>2381</v>
      </c>
    </row>
    <row r="370" spans="1:10" x14ac:dyDescent="0.2">
      <c r="A370" t="s">
        <v>2003</v>
      </c>
      <c r="B370">
        <v>30.6</v>
      </c>
      <c r="C3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70">
        <v>6.48</v>
      </c>
      <c r="E370" t="str">
        <f>IF(Table2[[#This Row],[HBA1C]]&lt;5.7,"normal ",IF(Table2[[#This Row],[HBA1C]]&lt;6.5,"prediabetes",IF(Table2[[#This Row],[HBA1C]]=6.5&gt;6.5,"diabetes ")))</f>
        <v>prediabetes</v>
      </c>
      <c r="F370" t="s">
        <v>2381</v>
      </c>
      <c r="G370" t="s">
        <v>2380</v>
      </c>
      <c r="H370" t="s">
        <v>2382</v>
      </c>
      <c r="I370">
        <v>1</v>
      </c>
      <c r="J370" t="s">
        <v>2381</v>
      </c>
    </row>
    <row r="371" spans="1:10" x14ac:dyDescent="0.2">
      <c r="A371" t="s">
        <v>2002</v>
      </c>
      <c r="B371">
        <v>26.8</v>
      </c>
      <c r="C37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71">
        <v>5.53</v>
      </c>
      <c r="E371" t="str">
        <f>IF(Table2[[#This Row],[HBA1C]]&lt;5.7,"normal ",IF(Table2[[#This Row],[HBA1C]]&lt;6.5,"prediabetes",IF(Table2[[#This Row],[HBA1C]]=6.5&gt;6.5,"diabetes ")))</f>
        <v xml:space="preserve">normal </v>
      </c>
      <c r="F371" t="s">
        <v>2380</v>
      </c>
      <c r="G371" t="s">
        <v>2380</v>
      </c>
      <c r="H371" t="s">
        <v>2380</v>
      </c>
      <c r="I371">
        <v>1</v>
      </c>
      <c r="J371" t="s">
        <v>2381</v>
      </c>
    </row>
    <row r="372" spans="1:10" x14ac:dyDescent="0.2">
      <c r="A372" t="s">
        <v>2001</v>
      </c>
      <c r="B372">
        <v>16.86</v>
      </c>
      <c r="C37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72">
        <v>4.07</v>
      </c>
      <c r="E372" t="str">
        <f>IF(Table2[[#This Row],[HBA1C]]&lt;5.7,"normal ",IF(Table2[[#This Row],[HBA1C]]&lt;6.5,"prediabetes",IF(Table2[[#This Row],[HBA1C]]=6.5&gt;6.5,"diabetes ")))</f>
        <v xml:space="preserve">normal </v>
      </c>
      <c r="F372" t="s">
        <v>2381</v>
      </c>
      <c r="G372" t="s">
        <v>2380</v>
      </c>
      <c r="H372" t="s">
        <v>2380</v>
      </c>
      <c r="I372">
        <v>0</v>
      </c>
      <c r="J372" t="s">
        <v>2381</v>
      </c>
    </row>
    <row r="373" spans="1:10" x14ac:dyDescent="0.2">
      <c r="A373" t="s">
        <v>2000</v>
      </c>
      <c r="B373">
        <v>16.3</v>
      </c>
      <c r="C37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73">
        <v>5.51</v>
      </c>
      <c r="E373" t="str">
        <f>IF(Table2[[#This Row],[HBA1C]]&lt;5.7,"normal ",IF(Table2[[#This Row],[HBA1C]]&lt;6.5,"prediabetes",IF(Table2[[#This Row],[HBA1C]]=6.5&gt;6.5,"diabetes ")))</f>
        <v xml:space="preserve">normal </v>
      </c>
      <c r="F373" t="s">
        <v>2380</v>
      </c>
      <c r="G373" t="s">
        <v>2380</v>
      </c>
      <c r="H373" t="s">
        <v>2380</v>
      </c>
      <c r="I373">
        <v>1</v>
      </c>
      <c r="J373" t="s">
        <v>2381</v>
      </c>
    </row>
    <row r="374" spans="1:10" x14ac:dyDescent="0.2">
      <c r="A374" t="s">
        <v>1999</v>
      </c>
      <c r="B374">
        <v>29.81</v>
      </c>
      <c r="C37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74">
        <v>11.66</v>
      </c>
      <c r="E374" t="str">
        <f>IF(Table2[[#This Row],[HBA1C]]&lt;5.7,"normal ",IF(Table2[[#This Row],[HBA1C]]&lt;6.5,"prediabetes",IF(Table2[[#This Row],[HBA1C]]=6.5&gt;6.5,"diabetes ")))</f>
        <v xml:space="preserve">diabetes </v>
      </c>
      <c r="F374" t="s">
        <v>2380</v>
      </c>
      <c r="G374" t="s">
        <v>2380</v>
      </c>
      <c r="H374" t="s">
        <v>2380</v>
      </c>
      <c r="I374">
        <v>0</v>
      </c>
      <c r="J374" t="s">
        <v>2381</v>
      </c>
    </row>
    <row r="375" spans="1:10" x14ac:dyDescent="0.2">
      <c r="A375" t="s">
        <v>1998</v>
      </c>
      <c r="B375">
        <v>16.329999999999998</v>
      </c>
      <c r="C37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75">
        <v>7.26</v>
      </c>
      <c r="E375" t="str">
        <f>IF(Table2[[#This Row],[HBA1C]]&lt;5.7,"normal ",IF(Table2[[#This Row],[HBA1C]]&lt;6.5,"prediabetes",IF(Table2[[#This Row],[HBA1C]]=6.5&gt;6.5,"diabetes ")))</f>
        <v xml:space="preserve">diabetes </v>
      </c>
      <c r="F375" t="s">
        <v>2381</v>
      </c>
      <c r="G375" t="s">
        <v>2380</v>
      </c>
      <c r="H375" t="s">
        <v>2380</v>
      </c>
      <c r="I375">
        <v>0</v>
      </c>
      <c r="J375" t="s">
        <v>2381</v>
      </c>
    </row>
    <row r="376" spans="1:10" x14ac:dyDescent="0.2">
      <c r="A376" t="s">
        <v>1997</v>
      </c>
      <c r="B376">
        <v>16.37</v>
      </c>
      <c r="C37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76">
        <v>4.79</v>
      </c>
      <c r="E376" t="str">
        <f>IF(Table2[[#This Row],[HBA1C]]&lt;5.7,"normal ",IF(Table2[[#This Row],[HBA1C]]&lt;6.5,"prediabetes",IF(Table2[[#This Row],[HBA1C]]=6.5&gt;6.5,"diabetes ")))</f>
        <v xml:space="preserve">normal </v>
      </c>
      <c r="F376" t="s">
        <v>2381</v>
      </c>
      <c r="G376" t="s">
        <v>2380</v>
      </c>
      <c r="H376" t="s">
        <v>2380</v>
      </c>
      <c r="I376">
        <v>0</v>
      </c>
      <c r="J376" t="s">
        <v>2381</v>
      </c>
    </row>
    <row r="377" spans="1:10" x14ac:dyDescent="0.2">
      <c r="A377" t="s">
        <v>1996</v>
      </c>
      <c r="B377">
        <v>22.42</v>
      </c>
      <c r="C37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77">
        <v>4.68</v>
      </c>
      <c r="E377" t="str">
        <f>IF(Table2[[#This Row],[HBA1C]]&lt;5.7,"normal ",IF(Table2[[#This Row],[HBA1C]]&lt;6.5,"prediabetes",IF(Table2[[#This Row],[HBA1C]]=6.5&gt;6.5,"diabetes ")))</f>
        <v xml:space="preserve">normal </v>
      </c>
      <c r="F377" t="s">
        <v>2381</v>
      </c>
      <c r="G377" t="s">
        <v>2380</v>
      </c>
      <c r="H377" t="s">
        <v>2380</v>
      </c>
      <c r="I377">
        <v>1</v>
      </c>
      <c r="J377" t="s">
        <v>2380</v>
      </c>
    </row>
    <row r="378" spans="1:10" x14ac:dyDescent="0.2">
      <c r="A378" t="s">
        <v>1995</v>
      </c>
      <c r="B378">
        <v>31.35</v>
      </c>
      <c r="C3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78">
        <v>4.33</v>
      </c>
      <c r="E378" t="str">
        <f>IF(Table2[[#This Row],[HBA1C]]&lt;5.7,"normal ",IF(Table2[[#This Row],[HBA1C]]&lt;6.5,"prediabetes",IF(Table2[[#This Row],[HBA1C]]=6.5&gt;6.5,"diabetes ")))</f>
        <v xml:space="preserve">normal </v>
      </c>
      <c r="F378" t="s">
        <v>2381</v>
      </c>
      <c r="G378" t="s">
        <v>2380</v>
      </c>
      <c r="H378" t="s">
        <v>2382</v>
      </c>
      <c r="I378">
        <v>1</v>
      </c>
      <c r="J378" t="s">
        <v>2380</v>
      </c>
    </row>
    <row r="379" spans="1:10" x14ac:dyDescent="0.2">
      <c r="A379" t="s">
        <v>1994</v>
      </c>
      <c r="B379">
        <v>31.9</v>
      </c>
      <c r="C3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79">
        <v>11.89</v>
      </c>
      <c r="E379" t="str">
        <f>IF(Table2[[#This Row],[HBA1C]]&lt;5.7,"normal ",IF(Table2[[#This Row],[HBA1C]]&lt;6.5,"prediabetes",IF(Table2[[#This Row],[HBA1C]]=6.5&gt;6.5,"diabetes ")))</f>
        <v xml:space="preserve">diabetes </v>
      </c>
      <c r="F379" t="s">
        <v>2380</v>
      </c>
      <c r="G379" t="s">
        <v>2380</v>
      </c>
      <c r="H379" t="s">
        <v>2380</v>
      </c>
      <c r="I379">
        <v>0</v>
      </c>
      <c r="J379" t="s">
        <v>2380</v>
      </c>
    </row>
    <row r="380" spans="1:10" x14ac:dyDescent="0.2">
      <c r="A380" t="s">
        <v>1993</v>
      </c>
      <c r="B380">
        <v>30.6</v>
      </c>
      <c r="C38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80">
        <v>5.24</v>
      </c>
      <c r="E380" t="str">
        <f>IF(Table2[[#This Row],[HBA1C]]&lt;5.7,"normal ",IF(Table2[[#This Row],[HBA1C]]&lt;6.5,"prediabetes",IF(Table2[[#This Row],[HBA1C]]=6.5&gt;6.5,"diabetes ")))</f>
        <v xml:space="preserve">normal </v>
      </c>
      <c r="F380" t="s">
        <v>2380</v>
      </c>
      <c r="G380" t="s">
        <v>2380</v>
      </c>
      <c r="H380" t="s">
        <v>2380</v>
      </c>
      <c r="I380">
        <v>0</v>
      </c>
      <c r="J380" t="s">
        <v>2381</v>
      </c>
    </row>
    <row r="381" spans="1:10" x14ac:dyDescent="0.2">
      <c r="A381" t="s">
        <v>1992</v>
      </c>
      <c r="B381">
        <v>28.975000000000001</v>
      </c>
      <c r="C38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81">
        <v>7.63</v>
      </c>
      <c r="E381" t="str">
        <f>IF(Table2[[#This Row],[HBA1C]]&lt;5.7,"normal ",IF(Table2[[#This Row],[HBA1C]]&lt;6.5,"prediabetes",IF(Table2[[#This Row],[HBA1C]]=6.5&gt;6.5,"diabetes ")))</f>
        <v xml:space="preserve">diabetes </v>
      </c>
      <c r="F381" t="s">
        <v>2380</v>
      </c>
      <c r="G381" t="s">
        <v>2380</v>
      </c>
      <c r="H381" t="s">
        <v>2380</v>
      </c>
      <c r="I381">
        <v>0</v>
      </c>
      <c r="J381" t="s">
        <v>2381</v>
      </c>
    </row>
    <row r="382" spans="1:10" x14ac:dyDescent="0.2">
      <c r="A382" t="s">
        <v>1991</v>
      </c>
      <c r="B382">
        <v>24.86</v>
      </c>
      <c r="C38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82">
        <v>8.92</v>
      </c>
      <c r="E382" t="str">
        <f>IF(Table2[[#This Row],[HBA1C]]&lt;5.7,"normal ",IF(Table2[[#This Row],[HBA1C]]&lt;6.5,"prediabetes",IF(Table2[[#This Row],[HBA1C]]=6.5&gt;6.5,"diabetes ")))</f>
        <v xml:space="preserve">diabetes </v>
      </c>
      <c r="F382" t="s">
        <v>2381</v>
      </c>
      <c r="G382" t="s">
        <v>2380</v>
      </c>
      <c r="H382" t="s">
        <v>2380</v>
      </c>
      <c r="I382">
        <v>2</v>
      </c>
      <c r="J382" t="s">
        <v>2380</v>
      </c>
    </row>
    <row r="383" spans="1:10" x14ac:dyDescent="0.2">
      <c r="A383" t="s">
        <v>1990</v>
      </c>
      <c r="B383">
        <v>19.54</v>
      </c>
      <c r="C38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83">
        <v>5.37</v>
      </c>
      <c r="E383" t="str">
        <f>IF(Table2[[#This Row],[HBA1C]]&lt;5.7,"normal ",IF(Table2[[#This Row],[HBA1C]]&lt;6.5,"prediabetes",IF(Table2[[#This Row],[HBA1C]]=6.5&gt;6.5,"diabetes ")))</f>
        <v xml:space="preserve">normal </v>
      </c>
      <c r="F383" t="s">
        <v>2380</v>
      </c>
      <c r="G383" t="s">
        <v>2380</v>
      </c>
      <c r="H383" t="s">
        <v>2380</v>
      </c>
      <c r="I383">
        <v>0</v>
      </c>
      <c r="J383" t="s">
        <v>2381</v>
      </c>
    </row>
    <row r="384" spans="1:10" x14ac:dyDescent="0.2">
      <c r="A384" t="s">
        <v>1989</v>
      </c>
      <c r="B384">
        <v>26.74</v>
      </c>
      <c r="C38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84">
        <v>4.3099999999999996</v>
      </c>
      <c r="E384" t="str">
        <f>IF(Table2[[#This Row],[HBA1C]]&lt;5.7,"normal ",IF(Table2[[#This Row],[HBA1C]]&lt;6.5,"prediabetes",IF(Table2[[#This Row],[HBA1C]]=6.5&gt;6.5,"diabetes ")))</f>
        <v xml:space="preserve">normal </v>
      </c>
      <c r="F384" t="s">
        <v>2380</v>
      </c>
      <c r="G384" t="s">
        <v>2380</v>
      </c>
      <c r="H384" t="s">
        <v>2380</v>
      </c>
      <c r="I384">
        <v>0</v>
      </c>
      <c r="J384" t="s">
        <v>2381</v>
      </c>
    </row>
    <row r="385" spans="1:10" x14ac:dyDescent="0.2">
      <c r="A385" t="s">
        <v>1988</v>
      </c>
      <c r="B385">
        <v>22.99</v>
      </c>
      <c r="C38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85">
        <v>10.46</v>
      </c>
      <c r="E385" t="str">
        <f>IF(Table2[[#This Row],[HBA1C]]&lt;5.7,"normal ",IF(Table2[[#This Row],[HBA1C]]&lt;6.5,"prediabetes",IF(Table2[[#This Row],[HBA1C]]=6.5&gt;6.5,"diabetes ")))</f>
        <v xml:space="preserve">diabetes </v>
      </c>
      <c r="F385" t="s">
        <v>2380</v>
      </c>
      <c r="G385" t="s">
        <v>2380</v>
      </c>
      <c r="H385" t="s">
        <v>2380</v>
      </c>
      <c r="I385">
        <v>3</v>
      </c>
      <c r="J385" t="s">
        <v>2381</v>
      </c>
    </row>
    <row r="386" spans="1:10" x14ac:dyDescent="0.2">
      <c r="A386" t="s">
        <v>1987</v>
      </c>
      <c r="B386">
        <v>31.46</v>
      </c>
      <c r="C3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86">
        <v>7.39</v>
      </c>
      <c r="E386" t="str">
        <f>IF(Table2[[#This Row],[HBA1C]]&lt;5.7,"normal ",IF(Table2[[#This Row],[HBA1C]]&lt;6.5,"prediabetes",IF(Table2[[#This Row],[HBA1C]]=6.5&gt;6.5,"diabetes ")))</f>
        <v xml:space="preserve">diabetes </v>
      </c>
      <c r="F386" t="s">
        <v>2380</v>
      </c>
      <c r="G386" t="s">
        <v>2380</v>
      </c>
      <c r="H386" t="s">
        <v>2380</v>
      </c>
      <c r="I386">
        <v>0</v>
      </c>
      <c r="J386" t="s">
        <v>2380</v>
      </c>
    </row>
    <row r="387" spans="1:10" x14ac:dyDescent="0.2">
      <c r="A387" t="s">
        <v>1986</v>
      </c>
      <c r="B387">
        <v>30.86</v>
      </c>
      <c r="C38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87">
        <v>6.18</v>
      </c>
      <c r="E387" t="str">
        <f>IF(Table2[[#This Row],[HBA1C]]&lt;5.7,"normal ",IF(Table2[[#This Row],[HBA1C]]&lt;6.5,"prediabetes",IF(Table2[[#This Row],[HBA1C]]=6.5&gt;6.5,"diabetes ")))</f>
        <v>prediabetes</v>
      </c>
      <c r="F387" t="s">
        <v>2380</v>
      </c>
      <c r="G387" t="s">
        <v>2381</v>
      </c>
      <c r="H387" t="s">
        <v>2380</v>
      </c>
      <c r="I387">
        <v>2</v>
      </c>
      <c r="J387" t="s">
        <v>2381</v>
      </c>
    </row>
    <row r="388" spans="1:10" x14ac:dyDescent="0.2">
      <c r="A388" t="s">
        <v>1985</v>
      </c>
      <c r="B388">
        <v>31.96</v>
      </c>
      <c r="C3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88">
        <v>8.86</v>
      </c>
      <c r="E388" t="str">
        <f>IF(Table2[[#This Row],[HBA1C]]&lt;5.7,"normal ",IF(Table2[[#This Row],[HBA1C]]&lt;6.5,"prediabetes",IF(Table2[[#This Row],[HBA1C]]=6.5&gt;6.5,"diabetes ")))</f>
        <v xml:space="preserve">diabetes </v>
      </c>
      <c r="F388" t="s">
        <v>2380</v>
      </c>
      <c r="G388" t="s">
        <v>2380</v>
      </c>
      <c r="H388" t="s">
        <v>2380</v>
      </c>
      <c r="I388">
        <v>0</v>
      </c>
      <c r="J388" t="s">
        <v>2381</v>
      </c>
    </row>
    <row r="389" spans="1:10" x14ac:dyDescent="0.2">
      <c r="A389" t="s">
        <v>1984</v>
      </c>
      <c r="B389">
        <v>23.76</v>
      </c>
      <c r="C38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89">
        <v>10.96</v>
      </c>
      <c r="E389" t="str">
        <f>IF(Table2[[#This Row],[HBA1C]]&lt;5.7,"normal ",IF(Table2[[#This Row],[HBA1C]]&lt;6.5,"prediabetes",IF(Table2[[#This Row],[HBA1C]]=6.5&gt;6.5,"diabetes ")))</f>
        <v xml:space="preserve">diabetes </v>
      </c>
      <c r="F389" t="s">
        <v>2380</v>
      </c>
      <c r="G389" t="s">
        <v>2380</v>
      </c>
      <c r="H389" t="s">
        <v>2380</v>
      </c>
      <c r="I389">
        <v>3</v>
      </c>
      <c r="J389" t="s">
        <v>2381</v>
      </c>
    </row>
    <row r="390" spans="1:10" x14ac:dyDescent="0.2">
      <c r="A390" t="s">
        <v>1983</v>
      </c>
      <c r="B390">
        <v>19.38</v>
      </c>
      <c r="C39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90">
        <v>6.28</v>
      </c>
      <c r="E390" t="str">
        <f>IF(Table2[[#This Row],[HBA1C]]&lt;5.7,"normal ",IF(Table2[[#This Row],[HBA1C]]&lt;6.5,"prediabetes",IF(Table2[[#This Row],[HBA1C]]=6.5&gt;6.5,"diabetes ")))</f>
        <v>prediabetes</v>
      </c>
      <c r="F390" t="s">
        <v>2380</v>
      </c>
      <c r="G390" t="s">
        <v>2380</v>
      </c>
      <c r="H390" t="s">
        <v>2380</v>
      </c>
      <c r="I390">
        <v>0</v>
      </c>
      <c r="J390" t="s">
        <v>2381</v>
      </c>
    </row>
    <row r="391" spans="1:10" x14ac:dyDescent="0.2">
      <c r="A391" t="s">
        <v>1982</v>
      </c>
      <c r="B391">
        <v>16.21</v>
      </c>
      <c r="C39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391">
        <v>6.29</v>
      </c>
      <c r="E391" t="str">
        <f>IF(Table2[[#This Row],[HBA1C]]&lt;5.7,"normal ",IF(Table2[[#This Row],[HBA1C]]&lt;6.5,"prediabetes",IF(Table2[[#This Row],[HBA1C]]=6.5&gt;6.5,"diabetes ")))</f>
        <v>prediabetes</v>
      </c>
      <c r="F391" t="s">
        <v>2381</v>
      </c>
      <c r="G391" t="s">
        <v>2380</v>
      </c>
      <c r="H391" t="s">
        <v>2380</v>
      </c>
      <c r="I391">
        <v>1</v>
      </c>
      <c r="J391" t="s">
        <v>2381</v>
      </c>
    </row>
    <row r="392" spans="1:10" x14ac:dyDescent="0.2">
      <c r="A392" t="s">
        <v>1981</v>
      </c>
      <c r="B392">
        <v>32.54</v>
      </c>
      <c r="C3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92">
        <v>4.0199999999999996</v>
      </c>
      <c r="E392" t="str">
        <f>IF(Table2[[#This Row],[HBA1C]]&lt;5.7,"normal ",IF(Table2[[#This Row],[HBA1C]]&lt;6.5,"prediabetes",IF(Table2[[#This Row],[HBA1C]]=6.5&gt;6.5,"diabetes ")))</f>
        <v xml:space="preserve">normal </v>
      </c>
      <c r="F392" t="s">
        <v>2380</v>
      </c>
      <c r="G392" t="s">
        <v>2381</v>
      </c>
      <c r="H392" t="s">
        <v>2380</v>
      </c>
      <c r="I392">
        <v>1</v>
      </c>
      <c r="J392" t="s">
        <v>2381</v>
      </c>
    </row>
    <row r="393" spans="1:10" x14ac:dyDescent="0.2">
      <c r="A393" t="s">
        <v>1980</v>
      </c>
      <c r="B393">
        <v>36.765000000000001</v>
      </c>
      <c r="C3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93">
        <v>11.95</v>
      </c>
      <c r="E393" t="str">
        <f>IF(Table2[[#This Row],[HBA1C]]&lt;5.7,"normal ",IF(Table2[[#This Row],[HBA1C]]&lt;6.5,"prediabetes",IF(Table2[[#This Row],[HBA1C]]=6.5&gt;6.5,"diabetes ")))</f>
        <v xml:space="preserve">diabetes </v>
      </c>
      <c r="F393" t="s">
        <v>2381</v>
      </c>
      <c r="G393" t="s">
        <v>2380</v>
      </c>
      <c r="H393" t="s">
        <v>2380</v>
      </c>
      <c r="I393">
        <v>2</v>
      </c>
      <c r="J393" t="s">
        <v>2380</v>
      </c>
    </row>
    <row r="394" spans="1:10" x14ac:dyDescent="0.2">
      <c r="A394" t="s">
        <v>1979</v>
      </c>
      <c r="B394">
        <v>35.909999999999997</v>
      </c>
      <c r="C3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94">
        <v>8.7100000000000009</v>
      </c>
      <c r="E394" t="str">
        <f>IF(Table2[[#This Row],[HBA1C]]&lt;5.7,"normal ",IF(Table2[[#This Row],[HBA1C]]&lt;6.5,"prediabetes",IF(Table2[[#This Row],[HBA1C]]=6.5&gt;6.5,"diabetes ")))</f>
        <v xml:space="preserve">diabetes </v>
      </c>
      <c r="F394" t="s">
        <v>2380</v>
      </c>
      <c r="G394" t="s">
        <v>2380</v>
      </c>
      <c r="H394" t="s">
        <v>2380</v>
      </c>
      <c r="I394">
        <v>0</v>
      </c>
      <c r="J394" t="s">
        <v>2380</v>
      </c>
    </row>
    <row r="395" spans="1:10" x14ac:dyDescent="0.2">
      <c r="A395" t="s">
        <v>1978</v>
      </c>
      <c r="B395">
        <v>32.06</v>
      </c>
      <c r="C39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395">
        <v>4.67</v>
      </c>
      <c r="E395" t="str">
        <f>IF(Table2[[#This Row],[HBA1C]]&lt;5.7,"normal ",IF(Table2[[#This Row],[HBA1C]]&lt;6.5,"prediabetes",IF(Table2[[#This Row],[HBA1C]]=6.5&gt;6.5,"diabetes ")))</f>
        <v xml:space="preserve">normal </v>
      </c>
      <c r="F395" t="s">
        <v>2380</v>
      </c>
      <c r="G395" t="s">
        <v>2381</v>
      </c>
      <c r="H395" t="s">
        <v>2380</v>
      </c>
      <c r="I395">
        <v>1</v>
      </c>
      <c r="J395" t="s">
        <v>2381</v>
      </c>
    </row>
    <row r="396" spans="1:10" x14ac:dyDescent="0.2">
      <c r="A396" t="s">
        <v>1977</v>
      </c>
      <c r="B396">
        <v>24.1</v>
      </c>
      <c r="C39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96">
        <v>11.14</v>
      </c>
      <c r="E396" t="str">
        <f>IF(Table2[[#This Row],[HBA1C]]&lt;5.7,"normal ",IF(Table2[[#This Row],[HBA1C]]&lt;6.5,"prediabetes",IF(Table2[[#This Row],[HBA1C]]=6.5&gt;6.5,"diabetes ")))</f>
        <v xml:space="preserve">diabetes </v>
      </c>
      <c r="F396" t="s">
        <v>2381</v>
      </c>
      <c r="G396" t="s">
        <v>2380</v>
      </c>
      <c r="H396" t="s">
        <v>2380</v>
      </c>
      <c r="I396">
        <v>1</v>
      </c>
      <c r="J396" t="s">
        <v>2380</v>
      </c>
    </row>
    <row r="397" spans="1:10" x14ac:dyDescent="0.2">
      <c r="A397" t="s">
        <v>1976</v>
      </c>
      <c r="B397">
        <v>27.1</v>
      </c>
      <c r="C39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97">
        <v>9.0500000000000007</v>
      </c>
      <c r="E397" t="str">
        <f>IF(Table2[[#This Row],[HBA1C]]&lt;5.7,"normal ",IF(Table2[[#This Row],[HBA1C]]&lt;6.5,"prediabetes",IF(Table2[[#This Row],[HBA1C]]=6.5&gt;6.5,"diabetes ")))</f>
        <v xml:space="preserve">diabetes </v>
      </c>
      <c r="F397" t="s">
        <v>2380</v>
      </c>
      <c r="G397" t="s">
        <v>2380</v>
      </c>
      <c r="H397" t="s">
        <v>2380</v>
      </c>
      <c r="I397">
        <v>2</v>
      </c>
      <c r="J397" t="s">
        <v>2380</v>
      </c>
    </row>
    <row r="398" spans="1:10" x14ac:dyDescent="0.2">
      <c r="A398" t="s">
        <v>1975</v>
      </c>
      <c r="B398">
        <v>24.42</v>
      </c>
      <c r="C39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398">
        <v>11.31</v>
      </c>
      <c r="E398" t="str">
        <f>IF(Table2[[#This Row],[HBA1C]]&lt;5.7,"normal ",IF(Table2[[#This Row],[HBA1C]]&lt;6.5,"prediabetes",IF(Table2[[#This Row],[HBA1C]]=6.5&gt;6.5,"diabetes ")))</f>
        <v xml:space="preserve">diabetes </v>
      </c>
      <c r="F398" t="s">
        <v>2380</v>
      </c>
      <c r="G398" t="s">
        <v>2380</v>
      </c>
      <c r="H398" t="s">
        <v>2380</v>
      </c>
      <c r="I398">
        <v>0</v>
      </c>
      <c r="J398" t="s">
        <v>2381</v>
      </c>
    </row>
    <row r="399" spans="1:10" x14ac:dyDescent="0.2">
      <c r="A399" t="s">
        <v>1974</v>
      </c>
      <c r="B399">
        <v>26.695</v>
      </c>
      <c r="C39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399">
        <v>4.68</v>
      </c>
      <c r="E399" t="str">
        <f>IF(Table2[[#This Row],[HBA1C]]&lt;5.7,"normal ",IF(Table2[[#This Row],[HBA1C]]&lt;6.5,"prediabetes",IF(Table2[[#This Row],[HBA1C]]=6.5&gt;6.5,"diabetes ")))</f>
        <v xml:space="preserve">normal </v>
      </c>
      <c r="F399" t="s">
        <v>2381</v>
      </c>
      <c r="G399" t="s">
        <v>2380</v>
      </c>
      <c r="H399" t="s">
        <v>2380</v>
      </c>
      <c r="I399">
        <v>2</v>
      </c>
      <c r="J399" t="s">
        <v>2381</v>
      </c>
    </row>
    <row r="400" spans="1:10" x14ac:dyDescent="0.2">
      <c r="A400" t="s">
        <v>1973</v>
      </c>
      <c r="B400">
        <v>27.79</v>
      </c>
      <c r="C40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00">
        <v>6.05</v>
      </c>
      <c r="E400" t="str">
        <f>IF(Table2[[#This Row],[HBA1C]]&lt;5.7,"normal ",IF(Table2[[#This Row],[HBA1C]]&lt;6.5,"prediabetes",IF(Table2[[#This Row],[HBA1C]]=6.5&gt;6.5,"diabetes ")))</f>
        <v>prediabetes</v>
      </c>
      <c r="F400" t="s">
        <v>2381</v>
      </c>
      <c r="G400" t="s">
        <v>2381</v>
      </c>
      <c r="H400" t="s">
        <v>2380</v>
      </c>
      <c r="I400">
        <v>1</v>
      </c>
      <c r="J400" t="s">
        <v>2381</v>
      </c>
    </row>
    <row r="401" spans="1:10" x14ac:dyDescent="0.2">
      <c r="A401" t="s">
        <v>1972</v>
      </c>
      <c r="B401">
        <v>32.68</v>
      </c>
      <c r="C4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01">
        <v>4.68</v>
      </c>
      <c r="E401" t="str">
        <f>IF(Table2[[#This Row],[HBA1C]]&lt;5.7,"normal ",IF(Table2[[#This Row],[HBA1C]]&lt;6.5,"prediabetes",IF(Table2[[#This Row],[HBA1C]]=6.5&gt;6.5,"diabetes ")))</f>
        <v xml:space="preserve">normal </v>
      </c>
      <c r="F401" t="s">
        <v>2381</v>
      </c>
      <c r="G401" t="s">
        <v>2380</v>
      </c>
      <c r="H401" t="s">
        <v>2380</v>
      </c>
      <c r="I401">
        <v>0</v>
      </c>
      <c r="J401" t="s">
        <v>2380</v>
      </c>
    </row>
    <row r="402" spans="1:10" x14ac:dyDescent="0.2">
      <c r="A402" t="s">
        <v>1971</v>
      </c>
      <c r="B402">
        <v>26.4</v>
      </c>
      <c r="C40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02">
        <v>9.5</v>
      </c>
      <c r="E402" t="str">
        <f>IF(Table2[[#This Row],[HBA1C]]&lt;5.7,"normal ",IF(Table2[[#This Row],[HBA1C]]&lt;6.5,"prediabetes",IF(Table2[[#This Row],[HBA1C]]=6.5&gt;6.5,"diabetes ")))</f>
        <v xml:space="preserve">diabetes </v>
      </c>
      <c r="F402" t="s">
        <v>2381</v>
      </c>
      <c r="G402" t="s">
        <v>2380</v>
      </c>
      <c r="H402" t="s">
        <v>2380</v>
      </c>
      <c r="I402">
        <v>2</v>
      </c>
      <c r="J402" t="s">
        <v>2380</v>
      </c>
    </row>
    <row r="403" spans="1:10" x14ac:dyDescent="0.2">
      <c r="A403" t="s">
        <v>1970</v>
      </c>
      <c r="B403">
        <v>23.655000000000001</v>
      </c>
      <c r="C40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03">
        <v>10.84</v>
      </c>
      <c r="E403" t="str">
        <f>IF(Table2[[#This Row],[HBA1C]]&lt;5.7,"normal ",IF(Table2[[#This Row],[HBA1C]]&lt;6.5,"prediabetes",IF(Table2[[#This Row],[HBA1C]]=6.5&gt;6.5,"diabetes ")))</f>
        <v xml:space="preserve">diabetes </v>
      </c>
      <c r="F403" t="s">
        <v>2381</v>
      </c>
      <c r="G403" t="s">
        <v>2380</v>
      </c>
      <c r="H403" t="s">
        <v>2382</v>
      </c>
      <c r="I403">
        <v>1</v>
      </c>
      <c r="J403" t="s">
        <v>2381</v>
      </c>
    </row>
    <row r="404" spans="1:10" x14ac:dyDescent="0.2">
      <c r="A404" t="s">
        <v>1969</v>
      </c>
      <c r="B404">
        <v>27.36</v>
      </c>
      <c r="C40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04">
        <v>5.88</v>
      </c>
      <c r="E404" t="str">
        <f>IF(Table2[[#This Row],[HBA1C]]&lt;5.7,"normal ",IF(Table2[[#This Row],[HBA1C]]&lt;6.5,"prediabetes",IF(Table2[[#This Row],[HBA1C]]=6.5&gt;6.5,"diabetes ")))</f>
        <v>prediabetes</v>
      </c>
      <c r="F404" t="s">
        <v>2380</v>
      </c>
      <c r="G404" t="s">
        <v>2380</v>
      </c>
      <c r="H404" t="s">
        <v>2380</v>
      </c>
      <c r="I404">
        <v>2</v>
      </c>
      <c r="J404" t="s">
        <v>2380</v>
      </c>
    </row>
    <row r="405" spans="1:10" x14ac:dyDescent="0.2">
      <c r="A405" t="s">
        <v>1968</v>
      </c>
      <c r="B405">
        <v>27.82</v>
      </c>
      <c r="C40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05">
        <v>5.24</v>
      </c>
      <c r="E405" t="str">
        <f>IF(Table2[[#This Row],[HBA1C]]&lt;5.7,"normal ",IF(Table2[[#This Row],[HBA1C]]&lt;6.5,"prediabetes",IF(Table2[[#This Row],[HBA1C]]=6.5&gt;6.5,"diabetes ")))</f>
        <v xml:space="preserve">normal </v>
      </c>
      <c r="F405" t="s">
        <v>2381</v>
      </c>
      <c r="G405" t="s">
        <v>2380</v>
      </c>
      <c r="H405" t="s">
        <v>2380</v>
      </c>
      <c r="I405">
        <v>0</v>
      </c>
      <c r="J405" t="s">
        <v>2381</v>
      </c>
    </row>
    <row r="406" spans="1:10" x14ac:dyDescent="0.2">
      <c r="A406" t="s">
        <v>1967</v>
      </c>
      <c r="B406">
        <v>25.46</v>
      </c>
      <c r="C40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06">
        <v>11.75</v>
      </c>
      <c r="E406" t="str">
        <f>IF(Table2[[#This Row],[HBA1C]]&lt;5.7,"normal ",IF(Table2[[#This Row],[HBA1C]]&lt;6.5,"prediabetes",IF(Table2[[#This Row],[HBA1C]]=6.5&gt;6.5,"diabetes ")))</f>
        <v xml:space="preserve">diabetes </v>
      </c>
      <c r="F406" t="s">
        <v>2380</v>
      </c>
      <c r="G406" t="s">
        <v>2380</v>
      </c>
      <c r="H406" t="s">
        <v>2380</v>
      </c>
      <c r="I406">
        <v>0</v>
      </c>
      <c r="J406" t="s">
        <v>2380</v>
      </c>
    </row>
    <row r="407" spans="1:10" x14ac:dyDescent="0.2">
      <c r="A407" t="s">
        <v>1966</v>
      </c>
      <c r="B407">
        <v>25.1</v>
      </c>
      <c r="C40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07">
        <v>6.97</v>
      </c>
      <c r="E407" t="str">
        <f>IF(Table2[[#This Row],[HBA1C]]&lt;5.7,"normal ",IF(Table2[[#This Row],[HBA1C]]&lt;6.5,"prediabetes",IF(Table2[[#This Row],[HBA1C]]=6.5&gt;6.5,"diabetes ")))</f>
        <v xml:space="preserve">diabetes </v>
      </c>
      <c r="F407" t="s">
        <v>2380</v>
      </c>
      <c r="G407" t="s">
        <v>2380</v>
      </c>
      <c r="H407" t="s">
        <v>2380</v>
      </c>
      <c r="I407">
        <v>0</v>
      </c>
      <c r="J407" t="s">
        <v>2381</v>
      </c>
    </row>
    <row r="408" spans="1:10" x14ac:dyDescent="0.2">
      <c r="A408" t="s">
        <v>1965</v>
      </c>
      <c r="B408">
        <v>32.11</v>
      </c>
      <c r="C40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08">
        <v>4.76</v>
      </c>
      <c r="E408" t="str">
        <f>IF(Table2[[#This Row],[HBA1C]]&lt;5.7,"normal ",IF(Table2[[#This Row],[HBA1C]]&lt;6.5,"prediabetes",IF(Table2[[#This Row],[HBA1C]]=6.5&gt;6.5,"diabetes ")))</f>
        <v xml:space="preserve">normal </v>
      </c>
      <c r="F408" t="s">
        <v>2380</v>
      </c>
      <c r="G408" t="s">
        <v>2380</v>
      </c>
      <c r="H408" t="s">
        <v>2380</v>
      </c>
      <c r="I408">
        <v>2</v>
      </c>
      <c r="J408" t="s">
        <v>2380</v>
      </c>
    </row>
    <row r="409" spans="1:10" x14ac:dyDescent="0.2">
      <c r="A409" t="s">
        <v>1964</v>
      </c>
      <c r="B409">
        <v>29.8</v>
      </c>
      <c r="C40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09">
        <v>8.24</v>
      </c>
      <c r="E409" t="str">
        <f>IF(Table2[[#This Row],[HBA1C]]&lt;5.7,"normal ",IF(Table2[[#This Row],[HBA1C]]&lt;6.5,"prediabetes",IF(Table2[[#This Row],[HBA1C]]=6.5&gt;6.5,"diabetes ")))</f>
        <v xml:space="preserve">diabetes </v>
      </c>
      <c r="F409" t="s">
        <v>2381</v>
      </c>
      <c r="G409" t="s">
        <v>2380</v>
      </c>
      <c r="H409" t="s">
        <v>2380</v>
      </c>
      <c r="I409">
        <v>1</v>
      </c>
      <c r="J409" t="s">
        <v>2381</v>
      </c>
    </row>
    <row r="410" spans="1:10" x14ac:dyDescent="0.2">
      <c r="A410" t="s">
        <v>1963</v>
      </c>
      <c r="B410">
        <v>24.01</v>
      </c>
      <c r="C41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10">
        <v>4.76</v>
      </c>
      <c r="E410" t="str">
        <f>IF(Table2[[#This Row],[HBA1C]]&lt;5.7,"normal ",IF(Table2[[#This Row],[HBA1C]]&lt;6.5,"prediabetes",IF(Table2[[#This Row],[HBA1C]]=6.5&gt;6.5,"diabetes ")))</f>
        <v xml:space="preserve">normal </v>
      </c>
      <c r="F410" t="s">
        <v>2380</v>
      </c>
      <c r="G410" t="s">
        <v>2380</v>
      </c>
      <c r="H410" t="s">
        <v>2380</v>
      </c>
      <c r="I410">
        <v>1</v>
      </c>
      <c r="J410" t="s">
        <v>2381</v>
      </c>
    </row>
    <row r="411" spans="1:10" x14ac:dyDescent="0.2">
      <c r="A411" t="s">
        <v>1962</v>
      </c>
      <c r="B411">
        <v>23.21</v>
      </c>
      <c r="C41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11">
        <v>6.03</v>
      </c>
      <c r="E411" t="str">
        <f>IF(Table2[[#This Row],[HBA1C]]&lt;5.7,"normal ",IF(Table2[[#This Row],[HBA1C]]&lt;6.5,"prediabetes",IF(Table2[[#This Row],[HBA1C]]=6.5&gt;6.5,"diabetes ")))</f>
        <v>prediabetes</v>
      </c>
      <c r="F411" t="s">
        <v>2380</v>
      </c>
      <c r="G411" t="s">
        <v>2380</v>
      </c>
      <c r="H411" t="s">
        <v>2380</v>
      </c>
      <c r="I411">
        <v>1</v>
      </c>
      <c r="J411" t="s">
        <v>2380</v>
      </c>
    </row>
    <row r="412" spans="1:10" x14ac:dyDescent="0.2">
      <c r="A412" t="s">
        <v>1961</v>
      </c>
      <c r="B412">
        <v>21.2</v>
      </c>
      <c r="C41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12">
        <v>4.07</v>
      </c>
      <c r="E412" t="str">
        <f>IF(Table2[[#This Row],[HBA1C]]&lt;5.7,"normal ",IF(Table2[[#This Row],[HBA1C]]&lt;6.5,"prediabetes",IF(Table2[[#This Row],[HBA1C]]=6.5&gt;6.5,"diabetes ")))</f>
        <v xml:space="preserve">normal </v>
      </c>
      <c r="F412" t="s">
        <v>2381</v>
      </c>
      <c r="G412" t="s">
        <v>2380</v>
      </c>
      <c r="H412" t="s">
        <v>2380</v>
      </c>
      <c r="I412">
        <v>1</v>
      </c>
      <c r="J412" t="s">
        <v>2381</v>
      </c>
    </row>
    <row r="413" spans="1:10" x14ac:dyDescent="0.2">
      <c r="A413" t="s">
        <v>1960</v>
      </c>
      <c r="B413">
        <v>28.215</v>
      </c>
      <c r="C41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13">
        <v>8.26</v>
      </c>
      <c r="E413" t="str">
        <f>IF(Table2[[#This Row],[HBA1C]]&lt;5.7,"normal ",IF(Table2[[#This Row],[HBA1C]]&lt;6.5,"prediabetes",IF(Table2[[#This Row],[HBA1C]]=6.5&gt;6.5,"diabetes ")))</f>
        <v xml:space="preserve">diabetes </v>
      </c>
      <c r="F413" t="s">
        <v>2381</v>
      </c>
      <c r="G413" t="s">
        <v>2380</v>
      </c>
      <c r="H413" t="s">
        <v>2380</v>
      </c>
      <c r="I413">
        <v>1</v>
      </c>
      <c r="J413" t="s">
        <v>2381</v>
      </c>
    </row>
    <row r="414" spans="1:10" x14ac:dyDescent="0.2">
      <c r="A414" t="s">
        <v>1959</v>
      </c>
      <c r="B414">
        <v>38.094999999999999</v>
      </c>
      <c r="C41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14">
        <v>4.76</v>
      </c>
      <c r="E414" t="str">
        <f>IF(Table2[[#This Row],[HBA1C]]&lt;5.7,"normal ",IF(Table2[[#This Row],[HBA1C]]&lt;6.5,"prediabetes",IF(Table2[[#This Row],[HBA1C]]=6.5&gt;6.5,"diabetes ")))</f>
        <v xml:space="preserve">normal </v>
      </c>
      <c r="F414" t="s">
        <v>2380</v>
      </c>
      <c r="G414" t="s">
        <v>2380</v>
      </c>
      <c r="H414" t="s">
        <v>2380</v>
      </c>
      <c r="I414">
        <v>1</v>
      </c>
      <c r="J414" t="s">
        <v>2380</v>
      </c>
    </row>
    <row r="415" spans="1:10" x14ac:dyDescent="0.2">
      <c r="A415" t="s">
        <v>1958</v>
      </c>
      <c r="B415">
        <v>22.61</v>
      </c>
      <c r="C41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15">
        <v>6.13</v>
      </c>
      <c r="E415" t="str">
        <f>IF(Table2[[#This Row],[HBA1C]]&lt;5.7,"normal ",IF(Table2[[#This Row],[HBA1C]]&lt;6.5,"prediabetes",IF(Table2[[#This Row],[HBA1C]]=6.5&gt;6.5,"diabetes ")))</f>
        <v>prediabetes</v>
      </c>
      <c r="F415" t="s">
        <v>2381</v>
      </c>
      <c r="G415" t="s">
        <v>2380</v>
      </c>
      <c r="H415" t="s">
        <v>2382</v>
      </c>
      <c r="I415">
        <v>1</v>
      </c>
      <c r="J415" t="s">
        <v>2381</v>
      </c>
    </row>
    <row r="416" spans="1:10" x14ac:dyDescent="0.2">
      <c r="A416" t="s">
        <v>1957</v>
      </c>
      <c r="B416">
        <v>24.32</v>
      </c>
      <c r="C41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16">
        <v>10.47</v>
      </c>
      <c r="E416" t="str">
        <f>IF(Table2[[#This Row],[HBA1C]]&lt;5.7,"normal ",IF(Table2[[#This Row],[HBA1C]]&lt;6.5,"prediabetes",IF(Table2[[#This Row],[HBA1C]]=6.5&gt;6.5,"diabetes ")))</f>
        <v xml:space="preserve">diabetes </v>
      </c>
      <c r="F416" t="s">
        <v>2381</v>
      </c>
      <c r="G416" t="s">
        <v>2380</v>
      </c>
      <c r="H416" t="s">
        <v>2380</v>
      </c>
      <c r="I416">
        <v>2</v>
      </c>
      <c r="J416" t="s">
        <v>2381</v>
      </c>
    </row>
    <row r="417" spans="1:10" x14ac:dyDescent="0.2">
      <c r="A417" t="s">
        <v>1956</v>
      </c>
      <c r="B417">
        <v>20.96</v>
      </c>
      <c r="C41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17">
        <v>4.04</v>
      </c>
      <c r="E417" t="str">
        <f>IF(Table2[[#This Row],[HBA1C]]&lt;5.7,"normal ",IF(Table2[[#This Row],[HBA1C]]&lt;6.5,"prediabetes",IF(Table2[[#This Row],[HBA1C]]=6.5&gt;6.5,"diabetes ")))</f>
        <v xml:space="preserve">normal </v>
      </c>
      <c r="F417" t="s">
        <v>2381</v>
      </c>
      <c r="G417" t="s">
        <v>2380</v>
      </c>
      <c r="H417" t="s">
        <v>2380</v>
      </c>
      <c r="I417">
        <v>1</v>
      </c>
      <c r="J417" t="s">
        <v>2381</v>
      </c>
    </row>
    <row r="418" spans="1:10" x14ac:dyDescent="0.2">
      <c r="A418" t="s">
        <v>1955</v>
      </c>
      <c r="B418">
        <v>19.68</v>
      </c>
      <c r="C41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18">
        <v>5.74</v>
      </c>
      <c r="E418" t="str">
        <f>IF(Table2[[#This Row],[HBA1C]]&lt;5.7,"normal ",IF(Table2[[#This Row],[HBA1C]]&lt;6.5,"prediabetes",IF(Table2[[#This Row],[HBA1C]]=6.5&gt;6.5,"diabetes ")))</f>
        <v>prediabetes</v>
      </c>
      <c r="F418" t="s">
        <v>2380</v>
      </c>
      <c r="G418" t="s">
        <v>2380</v>
      </c>
      <c r="H418" t="s">
        <v>2380</v>
      </c>
      <c r="I418">
        <v>0</v>
      </c>
      <c r="J418" t="s">
        <v>2381</v>
      </c>
    </row>
    <row r="419" spans="1:10" x14ac:dyDescent="0.2">
      <c r="A419" t="s">
        <v>1954</v>
      </c>
      <c r="B419">
        <v>18.100000000000001</v>
      </c>
      <c r="C41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419">
        <v>6.33</v>
      </c>
      <c r="E419" t="str">
        <f>IF(Table2[[#This Row],[HBA1C]]&lt;5.7,"normal ",IF(Table2[[#This Row],[HBA1C]]&lt;6.5,"prediabetes",IF(Table2[[#This Row],[HBA1C]]=6.5&gt;6.5,"diabetes ")))</f>
        <v>prediabetes</v>
      </c>
      <c r="F419" t="s">
        <v>2380</v>
      </c>
      <c r="G419" t="s">
        <v>2380</v>
      </c>
      <c r="H419" t="s">
        <v>2380</v>
      </c>
      <c r="I419">
        <v>1</v>
      </c>
      <c r="J419" t="s">
        <v>2381</v>
      </c>
    </row>
    <row r="420" spans="1:10" x14ac:dyDescent="0.2">
      <c r="A420" t="s">
        <v>1953</v>
      </c>
      <c r="B420">
        <v>29.64</v>
      </c>
      <c r="C42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20">
        <v>4.28</v>
      </c>
      <c r="E420" t="str">
        <f>IF(Table2[[#This Row],[HBA1C]]&lt;5.7,"normal ",IF(Table2[[#This Row],[HBA1C]]&lt;6.5,"prediabetes",IF(Table2[[#This Row],[HBA1C]]=6.5&gt;6.5,"diabetes ")))</f>
        <v xml:space="preserve">normal </v>
      </c>
      <c r="F420" t="s">
        <v>2381</v>
      </c>
      <c r="G420" t="s">
        <v>2380</v>
      </c>
      <c r="H420" t="s">
        <v>2380</v>
      </c>
      <c r="I420">
        <v>0</v>
      </c>
      <c r="J420" t="s">
        <v>2380</v>
      </c>
    </row>
    <row r="421" spans="1:10" x14ac:dyDescent="0.2">
      <c r="A421" t="s">
        <v>1952</v>
      </c>
      <c r="B421">
        <v>25.3</v>
      </c>
      <c r="C42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21">
        <v>9.4700000000000006</v>
      </c>
      <c r="E421" t="str">
        <f>IF(Table2[[#This Row],[HBA1C]]&lt;5.7,"normal ",IF(Table2[[#This Row],[HBA1C]]&lt;6.5,"prediabetes",IF(Table2[[#This Row],[HBA1C]]=6.5&gt;6.5,"diabetes ")))</f>
        <v xml:space="preserve">diabetes </v>
      </c>
      <c r="F421" t="s">
        <v>2381</v>
      </c>
      <c r="G421" t="s">
        <v>2380</v>
      </c>
      <c r="H421" t="s">
        <v>2380</v>
      </c>
      <c r="I421">
        <v>2</v>
      </c>
      <c r="J421" t="s">
        <v>2381</v>
      </c>
    </row>
    <row r="422" spans="1:10" x14ac:dyDescent="0.2">
      <c r="A422" t="s">
        <v>1951</v>
      </c>
      <c r="B422">
        <v>27.6</v>
      </c>
      <c r="C42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22">
        <v>4.8499999999999996</v>
      </c>
      <c r="E422" t="str">
        <f>IF(Table2[[#This Row],[HBA1C]]&lt;5.7,"normal ",IF(Table2[[#This Row],[HBA1C]]&lt;6.5,"prediabetes",IF(Table2[[#This Row],[HBA1C]]=6.5&gt;6.5,"diabetes ")))</f>
        <v xml:space="preserve">normal </v>
      </c>
      <c r="F422" t="s">
        <v>2381</v>
      </c>
      <c r="G422" t="s">
        <v>2380</v>
      </c>
      <c r="H422" t="s">
        <v>2380</v>
      </c>
      <c r="I422">
        <v>0</v>
      </c>
      <c r="J422" t="s">
        <v>2380</v>
      </c>
    </row>
    <row r="423" spans="1:10" x14ac:dyDescent="0.2">
      <c r="A423" t="s">
        <v>1950</v>
      </c>
      <c r="B423">
        <v>27.645</v>
      </c>
      <c r="C42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23">
        <v>11.03</v>
      </c>
      <c r="E423" t="str">
        <f>IF(Table2[[#This Row],[HBA1C]]&lt;5.7,"normal ",IF(Table2[[#This Row],[HBA1C]]&lt;6.5,"prediabetes",IF(Table2[[#This Row],[HBA1C]]=6.5&gt;6.5,"diabetes ")))</f>
        <v xml:space="preserve">diabetes </v>
      </c>
      <c r="F423" t="s">
        <v>2381</v>
      </c>
      <c r="G423" t="s">
        <v>2380</v>
      </c>
      <c r="H423" t="s">
        <v>2380</v>
      </c>
      <c r="I423">
        <v>1</v>
      </c>
      <c r="J423" t="s">
        <v>2381</v>
      </c>
    </row>
    <row r="424" spans="1:10" x14ac:dyDescent="0.2">
      <c r="A424" t="s">
        <v>1949</v>
      </c>
      <c r="B424">
        <v>27.6</v>
      </c>
      <c r="C42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24">
        <v>5.22</v>
      </c>
      <c r="E424" t="str">
        <f>IF(Table2[[#This Row],[HBA1C]]&lt;5.7,"normal ",IF(Table2[[#This Row],[HBA1C]]&lt;6.5,"prediabetes",IF(Table2[[#This Row],[HBA1C]]=6.5&gt;6.5,"diabetes ")))</f>
        <v xml:space="preserve">normal </v>
      </c>
      <c r="F424" t="s">
        <v>2380</v>
      </c>
      <c r="G424" t="s">
        <v>2380</v>
      </c>
      <c r="H424" t="s">
        <v>2380</v>
      </c>
      <c r="I424">
        <v>2</v>
      </c>
      <c r="J424" t="s">
        <v>2381</v>
      </c>
    </row>
    <row r="425" spans="1:10" x14ac:dyDescent="0.2">
      <c r="A425" t="s">
        <v>1948</v>
      </c>
      <c r="B425">
        <v>25.08</v>
      </c>
      <c r="C42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25">
        <v>9.52</v>
      </c>
      <c r="E425" t="str">
        <f>IF(Table2[[#This Row],[HBA1C]]&lt;5.7,"normal ",IF(Table2[[#This Row],[HBA1C]]&lt;6.5,"prediabetes",IF(Table2[[#This Row],[HBA1C]]=6.5&gt;6.5,"diabetes ")))</f>
        <v xml:space="preserve">diabetes </v>
      </c>
      <c r="F425" t="s">
        <v>2381</v>
      </c>
      <c r="G425" t="s">
        <v>2380</v>
      </c>
      <c r="H425" t="s">
        <v>2380</v>
      </c>
      <c r="I425">
        <v>2</v>
      </c>
      <c r="J425" t="s">
        <v>2380</v>
      </c>
    </row>
    <row r="426" spans="1:10" x14ac:dyDescent="0.2">
      <c r="A426" t="s">
        <v>1947</v>
      </c>
      <c r="B426">
        <v>30.02</v>
      </c>
      <c r="C4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26">
        <v>11.09</v>
      </c>
      <c r="E426" t="str">
        <f>IF(Table2[[#This Row],[HBA1C]]&lt;5.7,"normal ",IF(Table2[[#This Row],[HBA1C]]&lt;6.5,"prediabetes",IF(Table2[[#This Row],[HBA1C]]=6.5&gt;6.5,"diabetes ")))</f>
        <v xml:space="preserve">diabetes </v>
      </c>
      <c r="F426" t="s">
        <v>2380</v>
      </c>
      <c r="G426" t="s">
        <v>2380</v>
      </c>
      <c r="H426" t="s">
        <v>2380</v>
      </c>
      <c r="I426">
        <v>0</v>
      </c>
      <c r="J426" t="s">
        <v>2380</v>
      </c>
    </row>
    <row r="427" spans="1:10" x14ac:dyDescent="0.2">
      <c r="A427" t="s">
        <v>1946</v>
      </c>
      <c r="B427">
        <v>27.36</v>
      </c>
      <c r="C42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27">
        <v>9.4499999999999993</v>
      </c>
      <c r="E427" t="str">
        <f>IF(Table2[[#This Row],[HBA1C]]&lt;5.7,"normal ",IF(Table2[[#This Row],[HBA1C]]&lt;6.5,"prediabetes",IF(Table2[[#This Row],[HBA1C]]=6.5&gt;6.5,"diabetes ")))</f>
        <v xml:space="preserve">diabetes </v>
      </c>
      <c r="F427" t="s">
        <v>2381</v>
      </c>
      <c r="G427" t="s">
        <v>2380</v>
      </c>
      <c r="H427" t="s">
        <v>2380</v>
      </c>
      <c r="I427">
        <v>2</v>
      </c>
      <c r="J427" t="s">
        <v>2381</v>
      </c>
    </row>
    <row r="428" spans="1:10" x14ac:dyDescent="0.2">
      <c r="A428" t="s">
        <v>1945</v>
      </c>
      <c r="B428">
        <v>22.2</v>
      </c>
      <c r="C42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28">
        <v>5.51</v>
      </c>
      <c r="E428" t="str">
        <f>IF(Table2[[#This Row],[HBA1C]]&lt;5.7,"normal ",IF(Table2[[#This Row],[HBA1C]]&lt;6.5,"prediabetes",IF(Table2[[#This Row],[HBA1C]]=6.5&gt;6.5,"diabetes ")))</f>
        <v xml:space="preserve">normal </v>
      </c>
      <c r="F428" t="s">
        <v>2380</v>
      </c>
      <c r="G428" t="s">
        <v>2380</v>
      </c>
      <c r="H428" t="s">
        <v>2380</v>
      </c>
      <c r="I428">
        <v>0</v>
      </c>
      <c r="J428" t="s">
        <v>2381</v>
      </c>
    </row>
    <row r="429" spans="1:10" x14ac:dyDescent="0.2">
      <c r="A429" t="s">
        <v>1944</v>
      </c>
      <c r="B429">
        <v>25.71</v>
      </c>
      <c r="C42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29">
        <v>4.18</v>
      </c>
      <c r="E429" t="str">
        <f>IF(Table2[[#This Row],[HBA1C]]&lt;5.7,"normal ",IF(Table2[[#This Row],[HBA1C]]&lt;6.5,"prediabetes",IF(Table2[[#This Row],[HBA1C]]=6.5&gt;6.5,"diabetes ")))</f>
        <v xml:space="preserve">normal </v>
      </c>
      <c r="F429" t="s">
        <v>2380</v>
      </c>
      <c r="G429" t="s">
        <v>2381</v>
      </c>
      <c r="H429" t="s">
        <v>2380</v>
      </c>
      <c r="I429">
        <v>1</v>
      </c>
      <c r="J429" t="s">
        <v>2381</v>
      </c>
    </row>
    <row r="430" spans="1:10" x14ac:dyDescent="0.2">
      <c r="A430" t="s">
        <v>1943</v>
      </c>
      <c r="B430">
        <v>41.91</v>
      </c>
      <c r="C4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30">
        <v>5.98</v>
      </c>
      <c r="E430" t="str">
        <f>IF(Table2[[#This Row],[HBA1C]]&lt;5.7,"normal ",IF(Table2[[#This Row],[HBA1C]]&lt;6.5,"prediabetes",IF(Table2[[#This Row],[HBA1C]]=6.5&gt;6.5,"diabetes ")))</f>
        <v>prediabetes</v>
      </c>
      <c r="F430" t="s">
        <v>2381</v>
      </c>
      <c r="G430" t="s">
        <v>2380</v>
      </c>
      <c r="H430" t="s">
        <v>2380</v>
      </c>
      <c r="I430">
        <v>1</v>
      </c>
      <c r="J430" t="s">
        <v>2380</v>
      </c>
    </row>
    <row r="431" spans="1:10" x14ac:dyDescent="0.2">
      <c r="A431" t="s">
        <v>1942</v>
      </c>
      <c r="B431">
        <v>25.85</v>
      </c>
      <c r="C43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31">
        <v>10.16</v>
      </c>
      <c r="E431" t="str">
        <f>IF(Table2[[#This Row],[HBA1C]]&lt;5.7,"normal ",IF(Table2[[#This Row],[HBA1C]]&lt;6.5,"prediabetes",IF(Table2[[#This Row],[HBA1C]]=6.5&gt;6.5,"diabetes ")))</f>
        <v xml:space="preserve">diabetes </v>
      </c>
      <c r="F431" t="s">
        <v>2380</v>
      </c>
      <c r="G431" t="s">
        <v>2380</v>
      </c>
      <c r="H431" t="s">
        <v>2380</v>
      </c>
      <c r="I431">
        <v>0</v>
      </c>
      <c r="J431" t="s">
        <v>2381</v>
      </c>
    </row>
    <row r="432" spans="1:10" x14ac:dyDescent="0.2">
      <c r="A432" t="s">
        <v>1941</v>
      </c>
      <c r="B432">
        <v>23.844999999999999</v>
      </c>
      <c r="C43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32">
        <v>11.71</v>
      </c>
      <c r="E432" t="str">
        <f>IF(Table2[[#This Row],[HBA1C]]&lt;5.7,"normal ",IF(Table2[[#This Row],[HBA1C]]&lt;6.5,"prediabetes",IF(Table2[[#This Row],[HBA1C]]=6.5&gt;6.5,"diabetes ")))</f>
        <v xml:space="preserve">diabetes </v>
      </c>
      <c r="F432" t="s">
        <v>2380</v>
      </c>
      <c r="G432" t="s">
        <v>2380</v>
      </c>
      <c r="H432" t="s">
        <v>2380</v>
      </c>
      <c r="I432">
        <v>2</v>
      </c>
      <c r="J432" t="s">
        <v>2381</v>
      </c>
    </row>
    <row r="433" spans="1:10" x14ac:dyDescent="0.2">
      <c r="A433" t="s">
        <v>1940</v>
      </c>
      <c r="B433">
        <v>30.59</v>
      </c>
      <c r="C4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33">
        <v>5.23</v>
      </c>
      <c r="E433" t="str">
        <f>IF(Table2[[#This Row],[HBA1C]]&lt;5.7,"normal ",IF(Table2[[#This Row],[HBA1C]]&lt;6.5,"prediabetes",IF(Table2[[#This Row],[HBA1C]]=6.5&gt;6.5,"diabetes ")))</f>
        <v xml:space="preserve">normal </v>
      </c>
      <c r="F433" t="s">
        <v>2380</v>
      </c>
      <c r="G433" t="s">
        <v>2380</v>
      </c>
      <c r="H433" t="s">
        <v>2382</v>
      </c>
      <c r="I433">
        <v>1</v>
      </c>
      <c r="J433" t="s">
        <v>2380</v>
      </c>
    </row>
    <row r="434" spans="1:10" x14ac:dyDescent="0.2">
      <c r="A434" t="s">
        <v>1939</v>
      </c>
      <c r="B434">
        <v>24.795000000000002</v>
      </c>
      <c r="C43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34">
        <v>6.85</v>
      </c>
      <c r="E434" t="str">
        <f>IF(Table2[[#This Row],[HBA1C]]&lt;5.7,"normal ",IF(Table2[[#This Row],[HBA1C]]&lt;6.5,"prediabetes",IF(Table2[[#This Row],[HBA1C]]=6.5&gt;6.5,"diabetes ")))</f>
        <v xml:space="preserve">diabetes </v>
      </c>
      <c r="F434" t="s">
        <v>2380</v>
      </c>
      <c r="G434" t="s">
        <v>2380</v>
      </c>
      <c r="H434" t="s">
        <v>2380</v>
      </c>
      <c r="I434">
        <v>0</v>
      </c>
      <c r="J434" t="s">
        <v>2381</v>
      </c>
    </row>
    <row r="435" spans="1:10" x14ac:dyDescent="0.2">
      <c r="A435" t="s">
        <v>1938</v>
      </c>
      <c r="B435">
        <v>24.13</v>
      </c>
      <c r="C43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35">
        <v>7.05</v>
      </c>
      <c r="E435" t="str">
        <f>IF(Table2[[#This Row],[HBA1C]]&lt;5.7,"normal ",IF(Table2[[#This Row],[HBA1C]]&lt;6.5,"prediabetes",IF(Table2[[#This Row],[HBA1C]]=6.5&gt;6.5,"diabetes ")))</f>
        <v xml:space="preserve">diabetes </v>
      </c>
      <c r="F435" t="s">
        <v>2381</v>
      </c>
      <c r="G435" t="s">
        <v>2380</v>
      </c>
      <c r="H435" t="s">
        <v>2380</v>
      </c>
      <c r="I435">
        <v>2</v>
      </c>
      <c r="J435" t="s">
        <v>2381</v>
      </c>
    </row>
    <row r="436" spans="1:10" x14ac:dyDescent="0.2">
      <c r="A436" t="s">
        <v>1937</v>
      </c>
      <c r="B436">
        <v>25.84</v>
      </c>
      <c r="C43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36">
        <v>11.64</v>
      </c>
      <c r="E436" t="str">
        <f>IF(Table2[[#This Row],[HBA1C]]&lt;5.7,"normal ",IF(Table2[[#This Row],[HBA1C]]&lt;6.5,"prediabetes",IF(Table2[[#This Row],[HBA1C]]=6.5&gt;6.5,"diabetes ")))</f>
        <v xml:space="preserve">diabetes </v>
      </c>
      <c r="F436" t="s">
        <v>2380</v>
      </c>
      <c r="G436" t="s">
        <v>2380</v>
      </c>
      <c r="H436" t="s">
        <v>2380</v>
      </c>
      <c r="I436">
        <v>2</v>
      </c>
      <c r="J436" t="s">
        <v>2381</v>
      </c>
    </row>
    <row r="437" spans="1:10" x14ac:dyDescent="0.2">
      <c r="A437" t="s">
        <v>1936</v>
      </c>
      <c r="B437">
        <v>28</v>
      </c>
      <c r="C43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37">
        <v>10.52</v>
      </c>
      <c r="E437" t="str">
        <f>IF(Table2[[#This Row],[HBA1C]]&lt;5.7,"normal ",IF(Table2[[#This Row],[HBA1C]]&lt;6.5,"prediabetes",IF(Table2[[#This Row],[HBA1C]]=6.5&gt;6.5,"diabetes ")))</f>
        <v xml:space="preserve">diabetes </v>
      </c>
      <c r="F437" t="s">
        <v>2380</v>
      </c>
      <c r="G437" t="s">
        <v>2380</v>
      </c>
      <c r="H437" t="s">
        <v>2380</v>
      </c>
      <c r="I437">
        <v>0</v>
      </c>
      <c r="J437" t="s">
        <v>2381</v>
      </c>
    </row>
    <row r="438" spans="1:10" x14ac:dyDescent="0.2">
      <c r="A438" t="s">
        <v>1935</v>
      </c>
      <c r="B438">
        <v>34.1</v>
      </c>
      <c r="C4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38">
        <v>4.01</v>
      </c>
      <c r="E438" t="str">
        <f>IF(Table2[[#This Row],[HBA1C]]&lt;5.7,"normal ",IF(Table2[[#This Row],[HBA1C]]&lt;6.5,"prediabetes",IF(Table2[[#This Row],[HBA1C]]=6.5&gt;6.5,"diabetes ")))</f>
        <v xml:space="preserve">normal </v>
      </c>
      <c r="F438" t="s">
        <v>2381</v>
      </c>
      <c r="G438" t="s">
        <v>2380</v>
      </c>
      <c r="H438" t="s">
        <v>2382</v>
      </c>
      <c r="I438">
        <v>1</v>
      </c>
      <c r="J438" t="s">
        <v>2380</v>
      </c>
    </row>
    <row r="439" spans="1:10" x14ac:dyDescent="0.2">
      <c r="A439" t="s">
        <v>1934</v>
      </c>
      <c r="B439">
        <v>26.125</v>
      </c>
      <c r="C43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39">
        <v>8.56</v>
      </c>
      <c r="E439" t="str">
        <f>IF(Table2[[#This Row],[HBA1C]]&lt;5.7,"normal ",IF(Table2[[#This Row],[HBA1C]]&lt;6.5,"prediabetes",IF(Table2[[#This Row],[HBA1C]]=6.5&gt;6.5,"diabetes ")))</f>
        <v xml:space="preserve">diabetes </v>
      </c>
      <c r="F439" t="s">
        <v>2381</v>
      </c>
      <c r="G439" t="s">
        <v>2380</v>
      </c>
      <c r="H439" t="s">
        <v>2380</v>
      </c>
      <c r="I439">
        <v>1</v>
      </c>
      <c r="J439" t="s">
        <v>2381</v>
      </c>
    </row>
    <row r="440" spans="1:10" x14ac:dyDescent="0.2">
      <c r="A440" t="s">
        <v>1933</v>
      </c>
      <c r="B440">
        <v>25.6</v>
      </c>
      <c r="C44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40">
        <v>10.5</v>
      </c>
      <c r="E440" t="str">
        <f>IF(Table2[[#This Row],[HBA1C]]&lt;5.7,"normal ",IF(Table2[[#This Row],[HBA1C]]&lt;6.5,"prediabetes",IF(Table2[[#This Row],[HBA1C]]=6.5&gt;6.5,"diabetes ")))</f>
        <v xml:space="preserve">diabetes </v>
      </c>
      <c r="F440" t="s">
        <v>2380</v>
      </c>
      <c r="G440" t="s">
        <v>2380</v>
      </c>
      <c r="H440" t="s">
        <v>2380</v>
      </c>
      <c r="I440">
        <v>2</v>
      </c>
      <c r="J440" t="s">
        <v>2381</v>
      </c>
    </row>
    <row r="441" spans="1:10" x14ac:dyDescent="0.2">
      <c r="A441" t="s">
        <v>1932</v>
      </c>
      <c r="B441">
        <v>24.32</v>
      </c>
      <c r="C44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41">
        <v>6.39</v>
      </c>
      <c r="E441" t="str">
        <f>IF(Table2[[#This Row],[HBA1C]]&lt;5.7,"normal ",IF(Table2[[#This Row],[HBA1C]]&lt;6.5,"prediabetes",IF(Table2[[#This Row],[HBA1C]]=6.5&gt;6.5,"diabetes ")))</f>
        <v>prediabetes</v>
      </c>
      <c r="F441" t="s">
        <v>2380</v>
      </c>
      <c r="G441" t="s">
        <v>2380</v>
      </c>
      <c r="H441" t="s">
        <v>2380</v>
      </c>
      <c r="I441">
        <v>0</v>
      </c>
      <c r="J441" t="s">
        <v>2380</v>
      </c>
    </row>
    <row r="442" spans="1:10" x14ac:dyDescent="0.2">
      <c r="A442" t="s">
        <v>1931</v>
      </c>
      <c r="B442">
        <v>22.88</v>
      </c>
      <c r="C44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42">
        <v>5.71</v>
      </c>
      <c r="E442" t="str">
        <f>IF(Table2[[#This Row],[HBA1C]]&lt;5.7,"normal ",IF(Table2[[#This Row],[HBA1C]]&lt;6.5,"prediabetes",IF(Table2[[#This Row],[HBA1C]]=6.5&gt;6.5,"diabetes ")))</f>
        <v>prediabetes</v>
      </c>
      <c r="F442" t="s">
        <v>2381</v>
      </c>
      <c r="G442" t="s">
        <v>2380</v>
      </c>
      <c r="H442" t="s">
        <v>2382</v>
      </c>
      <c r="I442">
        <v>1</v>
      </c>
      <c r="J442" t="s">
        <v>2381</v>
      </c>
    </row>
    <row r="443" spans="1:10" x14ac:dyDescent="0.2">
      <c r="A443" t="s">
        <v>1930</v>
      </c>
      <c r="B443">
        <v>24.984999999999999</v>
      </c>
      <c r="C44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43">
        <v>4.43</v>
      </c>
      <c r="E443" t="str">
        <f>IF(Table2[[#This Row],[HBA1C]]&lt;5.7,"normal ",IF(Table2[[#This Row],[HBA1C]]&lt;6.5,"prediabetes",IF(Table2[[#This Row],[HBA1C]]=6.5&gt;6.5,"diabetes ")))</f>
        <v xml:space="preserve">normal </v>
      </c>
      <c r="F443" t="s">
        <v>2381</v>
      </c>
      <c r="G443" t="s">
        <v>2380</v>
      </c>
      <c r="H443" t="s">
        <v>2382</v>
      </c>
      <c r="I443">
        <v>1</v>
      </c>
      <c r="J443" t="s">
        <v>2380</v>
      </c>
    </row>
    <row r="444" spans="1:10" x14ac:dyDescent="0.2">
      <c r="A444" t="s">
        <v>1929</v>
      </c>
      <c r="B444">
        <v>33.1</v>
      </c>
      <c r="C4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44">
        <v>5.52</v>
      </c>
      <c r="E444" t="str">
        <f>IF(Table2[[#This Row],[HBA1C]]&lt;5.7,"normal ",IF(Table2[[#This Row],[HBA1C]]&lt;6.5,"prediabetes",IF(Table2[[#This Row],[HBA1C]]=6.5&gt;6.5,"diabetes ")))</f>
        <v xml:space="preserve">normal </v>
      </c>
      <c r="F444" t="s">
        <v>2380</v>
      </c>
      <c r="G444" t="s">
        <v>2380</v>
      </c>
      <c r="H444" t="s">
        <v>2382</v>
      </c>
      <c r="I444">
        <v>1</v>
      </c>
      <c r="J444" t="s">
        <v>2380</v>
      </c>
    </row>
    <row r="445" spans="1:10" x14ac:dyDescent="0.2">
      <c r="A445" t="s">
        <v>1928</v>
      </c>
      <c r="B445">
        <v>27.83</v>
      </c>
      <c r="C44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45">
        <v>9.1999999999999993</v>
      </c>
      <c r="E445" t="str">
        <f>IF(Table2[[#This Row],[HBA1C]]&lt;5.7,"normal ",IF(Table2[[#This Row],[HBA1C]]&lt;6.5,"prediabetes",IF(Table2[[#This Row],[HBA1C]]=6.5&gt;6.5,"diabetes ")))</f>
        <v xml:space="preserve">diabetes </v>
      </c>
      <c r="F445" t="s">
        <v>2381</v>
      </c>
      <c r="G445" t="s">
        <v>2380</v>
      </c>
      <c r="H445" t="s">
        <v>2380</v>
      </c>
      <c r="I445">
        <v>1</v>
      </c>
      <c r="J445" t="s">
        <v>2381</v>
      </c>
    </row>
    <row r="446" spans="1:10" x14ac:dyDescent="0.2">
      <c r="A446" t="s">
        <v>1927</v>
      </c>
      <c r="B446">
        <v>30.875</v>
      </c>
      <c r="C44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46">
        <v>10.97</v>
      </c>
      <c r="E446" t="str">
        <f>IF(Table2[[#This Row],[HBA1C]]&lt;5.7,"normal ",IF(Table2[[#This Row],[HBA1C]]&lt;6.5,"prediabetes",IF(Table2[[#This Row],[HBA1C]]=6.5&gt;6.5,"diabetes ")))</f>
        <v xml:space="preserve">diabetes </v>
      </c>
      <c r="F446" t="s">
        <v>2381</v>
      </c>
      <c r="G446" t="s">
        <v>2380</v>
      </c>
      <c r="H446" t="s">
        <v>2380</v>
      </c>
      <c r="I446">
        <v>2</v>
      </c>
      <c r="J446" t="s">
        <v>2380</v>
      </c>
    </row>
    <row r="447" spans="1:10" x14ac:dyDescent="0.2">
      <c r="A447" t="s">
        <v>1926</v>
      </c>
      <c r="B447">
        <v>27.265000000000001</v>
      </c>
      <c r="C44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47">
        <v>4.25</v>
      </c>
      <c r="E447" t="str">
        <f>IF(Table2[[#This Row],[HBA1C]]&lt;5.7,"normal ",IF(Table2[[#This Row],[HBA1C]]&lt;6.5,"prediabetes",IF(Table2[[#This Row],[HBA1C]]=6.5&gt;6.5,"diabetes ")))</f>
        <v xml:space="preserve">normal </v>
      </c>
      <c r="F447" t="s">
        <v>2380</v>
      </c>
      <c r="G447" t="s">
        <v>2380</v>
      </c>
      <c r="H447" t="s">
        <v>2382</v>
      </c>
      <c r="I447">
        <v>1</v>
      </c>
      <c r="J447" t="s">
        <v>2380</v>
      </c>
    </row>
    <row r="448" spans="1:10" x14ac:dyDescent="0.2">
      <c r="A448" t="s">
        <v>1925</v>
      </c>
      <c r="B448">
        <v>26.7</v>
      </c>
      <c r="C44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48">
        <v>5.23</v>
      </c>
      <c r="E448" t="str">
        <f>IF(Table2[[#This Row],[HBA1C]]&lt;5.7,"normal ",IF(Table2[[#This Row],[HBA1C]]&lt;6.5,"prediabetes",IF(Table2[[#This Row],[HBA1C]]=6.5&gt;6.5,"diabetes ")))</f>
        <v xml:space="preserve">normal </v>
      </c>
      <c r="F448" t="s">
        <v>2380</v>
      </c>
      <c r="G448" t="s">
        <v>2380</v>
      </c>
      <c r="H448" t="s">
        <v>2382</v>
      </c>
      <c r="I448">
        <v>1</v>
      </c>
      <c r="J448" t="s">
        <v>2381</v>
      </c>
    </row>
    <row r="449" spans="1:10" x14ac:dyDescent="0.2">
      <c r="A449" t="s">
        <v>1924</v>
      </c>
      <c r="B449">
        <v>29.925000000000001</v>
      </c>
      <c r="C44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49">
        <v>5.96</v>
      </c>
      <c r="E449" t="str">
        <f>IF(Table2[[#This Row],[HBA1C]]&lt;5.7,"normal ",IF(Table2[[#This Row],[HBA1C]]&lt;6.5,"prediabetes",IF(Table2[[#This Row],[HBA1C]]=6.5&gt;6.5,"diabetes ")))</f>
        <v>prediabetes</v>
      </c>
      <c r="F449" t="s">
        <v>2381</v>
      </c>
      <c r="G449" t="s">
        <v>2380</v>
      </c>
      <c r="H449" t="s">
        <v>2382</v>
      </c>
      <c r="I449">
        <v>1</v>
      </c>
      <c r="J449" t="s">
        <v>2381</v>
      </c>
    </row>
    <row r="450" spans="1:10" x14ac:dyDescent="0.2">
      <c r="A450" t="s">
        <v>1923</v>
      </c>
      <c r="B450">
        <v>19.95</v>
      </c>
      <c r="C45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50">
        <v>4.29</v>
      </c>
      <c r="E450" t="str">
        <f>IF(Table2[[#This Row],[HBA1C]]&lt;5.7,"normal ",IF(Table2[[#This Row],[HBA1C]]&lt;6.5,"prediabetes",IF(Table2[[#This Row],[HBA1C]]=6.5&gt;6.5,"diabetes ")))</f>
        <v xml:space="preserve">normal </v>
      </c>
      <c r="F450" t="s">
        <v>2381</v>
      </c>
      <c r="G450" t="s">
        <v>2380</v>
      </c>
      <c r="H450" t="s">
        <v>2380</v>
      </c>
      <c r="I450">
        <v>2</v>
      </c>
      <c r="J450" t="s">
        <v>2381</v>
      </c>
    </row>
    <row r="451" spans="1:10" x14ac:dyDescent="0.2">
      <c r="A451" t="s">
        <v>1922</v>
      </c>
      <c r="B451">
        <v>24.225000000000001</v>
      </c>
      <c r="C45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51">
        <v>4.09</v>
      </c>
      <c r="E451" t="str">
        <f>IF(Table2[[#This Row],[HBA1C]]&lt;5.7,"normal ",IF(Table2[[#This Row],[HBA1C]]&lt;6.5,"prediabetes",IF(Table2[[#This Row],[HBA1C]]=6.5&gt;6.5,"diabetes ")))</f>
        <v xml:space="preserve">normal </v>
      </c>
      <c r="F451" t="s">
        <v>2380</v>
      </c>
      <c r="G451" t="s">
        <v>2380</v>
      </c>
      <c r="H451" t="s">
        <v>2380</v>
      </c>
      <c r="I451">
        <v>0</v>
      </c>
      <c r="J451" t="s">
        <v>2380</v>
      </c>
    </row>
    <row r="452" spans="1:10" x14ac:dyDescent="0.2">
      <c r="A452" t="s">
        <v>1921</v>
      </c>
      <c r="B452">
        <v>28.12</v>
      </c>
      <c r="C45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52">
        <v>4.88</v>
      </c>
      <c r="E452" t="str">
        <f>IF(Table2[[#This Row],[HBA1C]]&lt;5.7,"normal ",IF(Table2[[#This Row],[HBA1C]]&lt;6.5,"prediabetes",IF(Table2[[#This Row],[HBA1C]]=6.5&gt;6.5,"diabetes ")))</f>
        <v xml:space="preserve">normal </v>
      </c>
      <c r="F452" t="s">
        <v>2380</v>
      </c>
      <c r="G452" t="s">
        <v>2380</v>
      </c>
      <c r="H452" t="s">
        <v>2380</v>
      </c>
      <c r="I452">
        <v>0</v>
      </c>
      <c r="J452" t="s">
        <v>2381</v>
      </c>
    </row>
    <row r="453" spans="1:10" x14ac:dyDescent="0.2">
      <c r="A453" t="s">
        <v>1920</v>
      </c>
      <c r="B453">
        <v>23.21</v>
      </c>
      <c r="C45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53">
        <v>6.76</v>
      </c>
      <c r="E453" t="str">
        <f>IF(Table2[[#This Row],[HBA1C]]&lt;5.7,"normal ",IF(Table2[[#This Row],[HBA1C]]&lt;6.5,"prediabetes",IF(Table2[[#This Row],[HBA1C]]=6.5&gt;6.5,"diabetes ")))</f>
        <v xml:space="preserve">diabetes </v>
      </c>
      <c r="F453" t="s">
        <v>2380</v>
      </c>
      <c r="G453" t="s">
        <v>2380</v>
      </c>
      <c r="H453" t="s">
        <v>2380</v>
      </c>
      <c r="I453">
        <v>0</v>
      </c>
      <c r="J453" t="s">
        <v>2381</v>
      </c>
    </row>
    <row r="454" spans="1:10" x14ac:dyDescent="0.2">
      <c r="A454" t="s">
        <v>1919</v>
      </c>
      <c r="B454">
        <v>23.98</v>
      </c>
      <c r="C45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54">
        <v>10.67</v>
      </c>
      <c r="E454" t="str">
        <f>IF(Table2[[#This Row],[HBA1C]]&lt;5.7,"normal ",IF(Table2[[#This Row],[HBA1C]]&lt;6.5,"prediabetes",IF(Table2[[#This Row],[HBA1C]]=6.5&gt;6.5,"diabetes ")))</f>
        <v xml:space="preserve">diabetes </v>
      </c>
      <c r="F454" t="s">
        <v>2380</v>
      </c>
      <c r="G454" t="s">
        <v>2380</v>
      </c>
      <c r="H454" t="s">
        <v>2380</v>
      </c>
      <c r="I454">
        <v>0</v>
      </c>
      <c r="J454" t="s">
        <v>2380</v>
      </c>
    </row>
    <row r="455" spans="1:10" x14ac:dyDescent="0.2">
      <c r="A455" t="s">
        <v>1918</v>
      </c>
      <c r="B455">
        <v>30</v>
      </c>
      <c r="C4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55">
        <v>6.21</v>
      </c>
      <c r="E455" t="str">
        <f>IF(Table2[[#This Row],[HBA1C]]&lt;5.7,"normal ",IF(Table2[[#This Row],[HBA1C]]&lt;6.5,"prediabetes",IF(Table2[[#This Row],[HBA1C]]=6.5&gt;6.5,"diabetes ")))</f>
        <v>prediabetes</v>
      </c>
      <c r="F455" t="s">
        <v>2380</v>
      </c>
      <c r="G455" t="s">
        <v>2380</v>
      </c>
      <c r="H455" t="s">
        <v>2380</v>
      </c>
      <c r="I455">
        <v>0</v>
      </c>
      <c r="J455" t="s">
        <v>2381</v>
      </c>
    </row>
    <row r="456" spans="1:10" x14ac:dyDescent="0.2">
      <c r="A456" t="s">
        <v>1917</v>
      </c>
      <c r="B456">
        <v>17.350000000000001</v>
      </c>
      <c r="C45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456">
        <v>5.03</v>
      </c>
      <c r="E456" t="str">
        <f>IF(Table2[[#This Row],[HBA1C]]&lt;5.7,"normal ",IF(Table2[[#This Row],[HBA1C]]&lt;6.5,"prediabetes",IF(Table2[[#This Row],[HBA1C]]=6.5&gt;6.5,"diabetes ")))</f>
        <v xml:space="preserve">normal </v>
      </c>
      <c r="F456" t="s">
        <v>2381</v>
      </c>
      <c r="G456" t="s">
        <v>2380</v>
      </c>
      <c r="H456" t="s">
        <v>2380</v>
      </c>
      <c r="I456">
        <v>0</v>
      </c>
      <c r="J456" t="s">
        <v>2381</v>
      </c>
    </row>
    <row r="457" spans="1:10" x14ac:dyDescent="0.2">
      <c r="A457" t="s">
        <v>1916</v>
      </c>
      <c r="B457">
        <v>22.704999999999998</v>
      </c>
      <c r="C45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57">
        <v>5.27</v>
      </c>
      <c r="E457" t="str">
        <f>IF(Table2[[#This Row],[HBA1C]]&lt;5.7,"normal ",IF(Table2[[#This Row],[HBA1C]]&lt;6.5,"prediabetes",IF(Table2[[#This Row],[HBA1C]]=6.5&gt;6.5,"diabetes ")))</f>
        <v xml:space="preserve">normal </v>
      </c>
      <c r="F457" t="s">
        <v>2380</v>
      </c>
      <c r="G457" t="s">
        <v>2380</v>
      </c>
      <c r="H457" t="s">
        <v>2380</v>
      </c>
      <c r="I457">
        <v>0</v>
      </c>
      <c r="J457" t="s">
        <v>2380</v>
      </c>
    </row>
    <row r="458" spans="1:10" x14ac:dyDescent="0.2">
      <c r="A458" t="s">
        <v>1915</v>
      </c>
      <c r="B458">
        <v>25.41</v>
      </c>
      <c r="C45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58">
        <v>10.53</v>
      </c>
      <c r="E458" t="str">
        <f>IF(Table2[[#This Row],[HBA1C]]&lt;5.7,"normal ",IF(Table2[[#This Row],[HBA1C]]&lt;6.5,"prediabetes",IF(Table2[[#This Row],[HBA1C]]=6.5&gt;6.5,"diabetes ")))</f>
        <v xml:space="preserve">diabetes </v>
      </c>
      <c r="F458" t="s">
        <v>2381</v>
      </c>
      <c r="G458" t="s">
        <v>2380</v>
      </c>
      <c r="H458" t="s">
        <v>2380</v>
      </c>
      <c r="I458">
        <v>1</v>
      </c>
      <c r="J458" t="s">
        <v>2381</v>
      </c>
    </row>
    <row r="459" spans="1:10" x14ac:dyDescent="0.2">
      <c r="A459" t="s">
        <v>1914</v>
      </c>
      <c r="B459">
        <v>18.23</v>
      </c>
      <c r="C45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459">
        <v>5.78</v>
      </c>
      <c r="E459" t="str">
        <f>IF(Table2[[#This Row],[HBA1C]]&lt;5.7,"normal ",IF(Table2[[#This Row],[HBA1C]]&lt;6.5,"prediabetes",IF(Table2[[#This Row],[HBA1C]]=6.5&gt;6.5,"diabetes ")))</f>
        <v>prediabetes</v>
      </c>
      <c r="F459" t="s">
        <v>2380</v>
      </c>
      <c r="G459" t="s">
        <v>2380</v>
      </c>
      <c r="H459" t="s">
        <v>2382</v>
      </c>
      <c r="I459">
        <v>1</v>
      </c>
      <c r="J459" t="s">
        <v>2381</v>
      </c>
    </row>
    <row r="460" spans="1:10" x14ac:dyDescent="0.2">
      <c r="A460" t="s">
        <v>1913</v>
      </c>
      <c r="B460">
        <v>24.7</v>
      </c>
      <c r="C46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60">
        <v>4.3600000000000003</v>
      </c>
      <c r="E460" t="str">
        <f>IF(Table2[[#This Row],[HBA1C]]&lt;5.7,"normal ",IF(Table2[[#This Row],[HBA1C]]&lt;6.5,"prediabetes",IF(Table2[[#This Row],[HBA1C]]=6.5&gt;6.5,"diabetes ")))</f>
        <v xml:space="preserve">normal </v>
      </c>
      <c r="F460" t="s">
        <v>2380</v>
      </c>
      <c r="G460" t="s">
        <v>2380</v>
      </c>
      <c r="H460" t="s">
        <v>2382</v>
      </c>
      <c r="I460">
        <v>1</v>
      </c>
      <c r="J460" t="s">
        <v>2381</v>
      </c>
    </row>
    <row r="461" spans="1:10" x14ac:dyDescent="0.2">
      <c r="A461" t="s">
        <v>1912</v>
      </c>
      <c r="B461">
        <v>37.4</v>
      </c>
      <c r="C4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61">
        <v>9.7200000000000006</v>
      </c>
      <c r="E461" t="str">
        <f>IF(Table2[[#This Row],[HBA1C]]&lt;5.7,"normal ",IF(Table2[[#This Row],[HBA1C]]&lt;6.5,"prediabetes",IF(Table2[[#This Row],[HBA1C]]=6.5&gt;6.5,"diabetes ")))</f>
        <v xml:space="preserve">diabetes </v>
      </c>
      <c r="F461" t="s">
        <v>2381</v>
      </c>
      <c r="G461" t="s">
        <v>2380</v>
      </c>
      <c r="H461" t="s">
        <v>2382</v>
      </c>
      <c r="I461">
        <v>1</v>
      </c>
      <c r="J461" t="s">
        <v>2380</v>
      </c>
    </row>
    <row r="462" spans="1:10" x14ac:dyDescent="0.2">
      <c r="A462" t="s">
        <v>1911</v>
      </c>
      <c r="B462">
        <v>26.885000000000002</v>
      </c>
      <c r="C46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62">
        <v>5.18</v>
      </c>
      <c r="E462" t="str">
        <f>IF(Table2[[#This Row],[HBA1C]]&lt;5.7,"normal ",IF(Table2[[#This Row],[HBA1C]]&lt;6.5,"prediabetes",IF(Table2[[#This Row],[HBA1C]]=6.5&gt;6.5,"diabetes ")))</f>
        <v xml:space="preserve">normal </v>
      </c>
      <c r="F462" t="s">
        <v>2380</v>
      </c>
      <c r="G462" t="s">
        <v>2380</v>
      </c>
      <c r="H462" t="s">
        <v>2382</v>
      </c>
      <c r="I462">
        <v>1</v>
      </c>
      <c r="J462" t="s">
        <v>2381</v>
      </c>
    </row>
    <row r="463" spans="1:10" x14ac:dyDescent="0.2">
      <c r="A463" t="s">
        <v>1910</v>
      </c>
      <c r="B463">
        <v>25.27</v>
      </c>
      <c r="C46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63">
        <v>5.29</v>
      </c>
      <c r="E463" t="str">
        <f>IF(Table2[[#This Row],[HBA1C]]&lt;5.7,"normal ",IF(Table2[[#This Row],[HBA1C]]&lt;6.5,"prediabetes",IF(Table2[[#This Row],[HBA1C]]=6.5&gt;6.5,"diabetes ")))</f>
        <v xml:space="preserve">normal </v>
      </c>
      <c r="F463" t="s">
        <v>2380</v>
      </c>
      <c r="G463" t="s">
        <v>2380</v>
      </c>
      <c r="H463" t="s">
        <v>2382</v>
      </c>
      <c r="I463">
        <v>1</v>
      </c>
      <c r="J463" t="s">
        <v>2381</v>
      </c>
    </row>
    <row r="464" spans="1:10" x14ac:dyDescent="0.2">
      <c r="A464" t="s">
        <v>1909</v>
      </c>
      <c r="B464">
        <v>23.655000000000001</v>
      </c>
      <c r="C46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64">
        <v>4.8600000000000003</v>
      </c>
      <c r="E464" t="str">
        <f>IF(Table2[[#This Row],[HBA1C]]&lt;5.7,"normal ",IF(Table2[[#This Row],[HBA1C]]&lt;6.5,"prediabetes",IF(Table2[[#This Row],[HBA1C]]=6.5&gt;6.5,"diabetes ")))</f>
        <v xml:space="preserve">normal </v>
      </c>
      <c r="F464" t="s">
        <v>2381</v>
      </c>
      <c r="G464" t="s">
        <v>2380</v>
      </c>
      <c r="H464" t="s">
        <v>2380</v>
      </c>
      <c r="I464">
        <v>0</v>
      </c>
      <c r="J464" t="s">
        <v>2381</v>
      </c>
    </row>
    <row r="465" spans="1:10" x14ac:dyDescent="0.2">
      <c r="A465" t="s">
        <v>1908</v>
      </c>
      <c r="B465">
        <v>55.05</v>
      </c>
      <c r="C4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65">
        <v>7.66</v>
      </c>
      <c r="E465" t="str">
        <f>IF(Table2[[#This Row],[HBA1C]]&lt;5.7,"normal ",IF(Table2[[#This Row],[HBA1C]]&lt;6.5,"prediabetes",IF(Table2[[#This Row],[HBA1C]]=6.5&gt;6.5,"diabetes ")))</f>
        <v xml:space="preserve">diabetes </v>
      </c>
      <c r="F465" t="s">
        <v>2380</v>
      </c>
      <c r="G465" t="s">
        <v>2380</v>
      </c>
      <c r="H465" t="s">
        <v>2380</v>
      </c>
      <c r="I465">
        <v>0</v>
      </c>
      <c r="J465" t="s">
        <v>2380</v>
      </c>
    </row>
    <row r="466" spans="1:10" x14ac:dyDescent="0.2">
      <c r="A466" t="s">
        <v>1907</v>
      </c>
      <c r="B466">
        <v>24.89</v>
      </c>
      <c r="C46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66">
        <v>6.1</v>
      </c>
      <c r="E466" t="str">
        <f>IF(Table2[[#This Row],[HBA1C]]&lt;5.7,"normal ",IF(Table2[[#This Row],[HBA1C]]&lt;6.5,"prediabetes",IF(Table2[[#This Row],[HBA1C]]=6.5&gt;6.5,"diabetes ")))</f>
        <v>prediabetes</v>
      </c>
      <c r="F466" t="s">
        <v>2381</v>
      </c>
      <c r="G466" t="s">
        <v>2380</v>
      </c>
      <c r="H466" t="s">
        <v>2382</v>
      </c>
      <c r="I466">
        <v>1</v>
      </c>
      <c r="J466" t="s">
        <v>2381</v>
      </c>
    </row>
    <row r="467" spans="1:10" x14ac:dyDescent="0.2">
      <c r="A467" t="s">
        <v>1906</v>
      </c>
      <c r="B467">
        <v>18.715</v>
      </c>
      <c r="C46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67">
        <v>4.4400000000000004</v>
      </c>
      <c r="E467" t="str">
        <f>IF(Table2[[#This Row],[HBA1C]]&lt;5.7,"normal ",IF(Table2[[#This Row],[HBA1C]]&lt;6.5,"prediabetes",IF(Table2[[#This Row],[HBA1C]]=6.5&gt;6.5,"diabetes ")))</f>
        <v xml:space="preserve">normal </v>
      </c>
      <c r="F467" t="s">
        <v>2380</v>
      </c>
      <c r="G467" t="s">
        <v>2380</v>
      </c>
      <c r="H467" t="s">
        <v>2380</v>
      </c>
      <c r="I467">
        <v>0</v>
      </c>
      <c r="J467" t="s">
        <v>2380</v>
      </c>
    </row>
    <row r="468" spans="1:10" x14ac:dyDescent="0.2">
      <c r="A468" t="s">
        <v>1905</v>
      </c>
      <c r="B468">
        <v>28.12</v>
      </c>
      <c r="C46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68">
        <v>6.15</v>
      </c>
      <c r="E468" t="str">
        <f>IF(Table2[[#This Row],[HBA1C]]&lt;5.7,"normal ",IF(Table2[[#This Row],[HBA1C]]&lt;6.5,"prediabetes",IF(Table2[[#This Row],[HBA1C]]=6.5&gt;6.5,"diabetes ")))</f>
        <v>prediabetes</v>
      </c>
      <c r="F468" t="s">
        <v>2380</v>
      </c>
      <c r="G468" t="s">
        <v>2380</v>
      </c>
      <c r="H468" t="s">
        <v>2380</v>
      </c>
      <c r="I468">
        <v>0</v>
      </c>
      <c r="J468" t="s">
        <v>2381</v>
      </c>
    </row>
    <row r="469" spans="1:10" x14ac:dyDescent="0.2">
      <c r="A469" t="s">
        <v>1904</v>
      </c>
      <c r="B469">
        <v>26.6</v>
      </c>
      <c r="C46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69">
        <v>4.53</v>
      </c>
      <c r="E469" t="str">
        <f>IF(Table2[[#This Row],[HBA1C]]&lt;5.7,"normal ",IF(Table2[[#This Row],[HBA1C]]&lt;6.5,"prediabetes",IF(Table2[[#This Row],[HBA1C]]=6.5&gt;6.5,"diabetes ")))</f>
        <v xml:space="preserve">normal </v>
      </c>
      <c r="F469" t="s">
        <v>2380</v>
      </c>
      <c r="G469" t="s">
        <v>2380</v>
      </c>
      <c r="H469" t="s">
        <v>2380</v>
      </c>
      <c r="I469">
        <v>0</v>
      </c>
      <c r="J469" t="s">
        <v>2381</v>
      </c>
    </row>
    <row r="470" spans="1:10" x14ac:dyDescent="0.2">
      <c r="A470" t="s">
        <v>1903</v>
      </c>
      <c r="B470">
        <v>30.114999999999998</v>
      </c>
      <c r="C4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70">
        <v>5.48</v>
      </c>
      <c r="E470" t="str">
        <f>IF(Table2[[#This Row],[HBA1C]]&lt;5.7,"normal ",IF(Table2[[#This Row],[HBA1C]]&lt;6.5,"prediabetes",IF(Table2[[#This Row],[HBA1C]]=6.5&gt;6.5,"diabetes ")))</f>
        <v xml:space="preserve">normal </v>
      </c>
      <c r="F470" t="s">
        <v>2380</v>
      </c>
      <c r="G470" t="s">
        <v>2381</v>
      </c>
      <c r="H470" t="s">
        <v>2380</v>
      </c>
      <c r="I470">
        <v>1</v>
      </c>
      <c r="J470" t="s">
        <v>2380</v>
      </c>
    </row>
    <row r="471" spans="1:10" x14ac:dyDescent="0.2">
      <c r="A471" t="s">
        <v>1902</v>
      </c>
      <c r="B471">
        <v>24.605</v>
      </c>
      <c r="C47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71">
        <v>5.48</v>
      </c>
      <c r="E471" t="str">
        <f>IF(Table2[[#This Row],[HBA1C]]&lt;5.7,"normal ",IF(Table2[[#This Row],[HBA1C]]&lt;6.5,"prediabetes",IF(Table2[[#This Row],[HBA1C]]=6.5&gt;6.5,"diabetes ")))</f>
        <v xml:space="preserve">normal </v>
      </c>
      <c r="F471" t="s">
        <v>2380</v>
      </c>
      <c r="G471" t="s">
        <v>2380</v>
      </c>
      <c r="H471" t="s">
        <v>2380</v>
      </c>
      <c r="I471">
        <v>0</v>
      </c>
      <c r="J471" t="s">
        <v>2381</v>
      </c>
    </row>
    <row r="472" spans="1:10" x14ac:dyDescent="0.2">
      <c r="A472" t="s">
        <v>1901</v>
      </c>
      <c r="B472">
        <v>29.6</v>
      </c>
      <c r="C47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72">
        <v>8.1</v>
      </c>
      <c r="E472" t="str">
        <f>IF(Table2[[#This Row],[HBA1C]]&lt;5.7,"normal ",IF(Table2[[#This Row],[HBA1C]]&lt;6.5,"prediabetes",IF(Table2[[#This Row],[HBA1C]]=6.5&gt;6.5,"diabetes ")))</f>
        <v xml:space="preserve">diabetes </v>
      </c>
      <c r="F472" t="s">
        <v>2380</v>
      </c>
      <c r="G472" t="s">
        <v>2380</v>
      </c>
      <c r="H472" t="s">
        <v>2380</v>
      </c>
      <c r="I472">
        <v>0</v>
      </c>
      <c r="J472" t="s">
        <v>2380</v>
      </c>
    </row>
    <row r="473" spans="1:10" x14ac:dyDescent="0.2">
      <c r="A473" t="s">
        <v>1900</v>
      </c>
      <c r="B473">
        <v>24.42</v>
      </c>
      <c r="C47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73">
        <v>7.16</v>
      </c>
      <c r="E473" t="str">
        <f>IF(Table2[[#This Row],[HBA1C]]&lt;5.7,"normal ",IF(Table2[[#This Row],[HBA1C]]&lt;6.5,"prediabetes",IF(Table2[[#This Row],[HBA1C]]=6.5&gt;6.5,"diabetes ")))</f>
        <v xml:space="preserve">diabetes </v>
      </c>
      <c r="F473" t="s">
        <v>2380</v>
      </c>
      <c r="G473" t="s">
        <v>2380</v>
      </c>
      <c r="H473" t="s">
        <v>2380</v>
      </c>
      <c r="I473">
        <v>0</v>
      </c>
      <c r="J473" t="s">
        <v>2381</v>
      </c>
    </row>
    <row r="474" spans="1:10" x14ac:dyDescent="0.2">
      <c r="A474" t="s">
        <v>1899</v>
      </c>
      <c r="B474">
        <v>20.9</v>
      </c>
      <c r="C47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74">
        <v>4.55</v>
      </c>
      <c r="E474" t="str">
        <f>IF(Table2[[#This Row],[HBA1C]]&lt;5.7,"normal ",IF(Table2[[#This Row],[HBA1C]]&lt;6.5,"prediabetes",IF(Table2[[#This Row],[HBA1C]]=6.5&gt;6.5,"diabetes ")))</f>
        <v xml:space="preserve">normal </v>
      </c>
      <c r="F474" t="s">
        <v>2381</v>
      </c>
      <c r="G474" t="s">
        <v>2380</v>
      </c>
      <c r="H474" t="s">
        <v>2382</v>
      </c>
      <c r="I474">
        <v>1</v>
      </c>
      <c r="J474" t="s">
        <v>2381</v>
      </c>
    </row>
    <row r="475" spans="1:10" x14ac:dyDescent="0.2">
      <c r="A475" t="s">
        <v>1898</v>
      </c>
      <c r="B475">
        <v>22.895</v>
      </c>
      <c r="C47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75">
        <v>6.03</v>
      </c>
      <c r="E475" t="str">
        <f>IF(Table2[[#This Row],[HBA1C]]&lt;5.7,"normal ",IF(Table2[[#This Row],[HBA1C]]&lt;6.5,"prediabetes",IF(Table2[[#This Row],[HBA1C]]=6.5&gt;6.5,"diabetes ")))</f>
        <v>prediabetes</v>
      </c>
      <c r="F475" t="s">
        <v>2380</v>
      </c>
      <c r="G475" t="s">
        <v>2380</v>
      </c>
      <c r="H475" t="s">
        <v>2380</v>
      </c>
      <c r="I475">
        <v>0</v>
      </c>
      <c r="J475" t="s">
        <v>2381</v>
      </c>
    </row>
    <row r="476" spans="1:10" x14ac:dyDescent="0.2">
      <c r="A476" t="s">
        <v>1897</v>
      </c>
      <c r="B476">
        <v>28.3</v>
      </c>
      <c r="C47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76">
        <v>5.47</v>
      </c>
      <c r="E476" t="str">
        <f>IF(Table2[[#This Row],[HBA1C]]&lt;5.7,"normal ",IF(Table2[[#This Row],[HBA1C]]&lt;6.5,"prediabetes",IF(Table2[[#This Row],[HBA1C]]=6.5&gt;6.5,"diabetes ")))</f>
        <v xml:space="preserve">normal </v>
      </c>
      <c r="F476" t="s">
        <v>2381</v>
      </c>
      <c r="G476" t="s">
        <v>2380</v>
      </c>
      <c r="H476" t="s">
        <v>2382</v>
      </c>
      <c r="I476">
        <v>1</v>
      </c>
      <c r="J476" t="s">
        <v>2381</v>
      </c>
    </row>
    <row r="477" spans="1:10" x14ac:dyDescent="0.2">
      <c r="A477" t="s">
        <v>1895</v>
      </c>
      <c r="B477">
        <v>54.3</v>
      </c>
      <c r="C4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77">
        <v>4.1500000000000004</v>
      </c>
      <c r="E477" t="str">
        <f>IF(Table2[[#This Row],[HBA1C]]&lt;5.7,"normal ",IF(Table2[[#This Row],[HBA1C]]&lt;6.5,"prediabetes",IF(Table2[[#This Row],[HBA1C]]=6.5&gt;6.5,"diabetes ")))</f>
        <v xml:space="preserve">normal </v>
      </c>
      <c r="F477" t="s">
        <v>2381</v>
      </c>
      <c r="G477" t="s">
        <v>2380</v>
      </c>
      <c r="H477" t="s">
        <v>2380</v>
      </c>
      <c r="I477">
        <v>1</v>
      </c>
      <c r="J477" t="s">
        <v>2380</v>
      </c>
    </row>
    <row r="478" spans="1:10" x14ac:dyDescent="0.2">
      <c r="A478" t="s">
        <v>1894</v>
      </c>
      <c r="B478">
        <v>33.344999999999999</v>
      </c>
      <c r="C4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78">
        <v>11.32</v>
      </c>
      <c r="E478" t="str">
        <f>IF(Table2[[#This Row],[HBA1C]]&lt;5.7,"normal ",IF(Table2[[#This Row],[HBA1C]]&lt;6.5,"prediabetes",IF(Table2[[#This Row],[HBA1C]]=6.5&gt;6.5,"diabetes ")))</f>
        <v xml:space="preserve">diabetes </v>
      </c>
      <c r="F478" t="s">
        <v>2381</v>
      </c>
      <c r="G478" t="s">
        <v>2380</v>
      </c>
      <c r="H478" t="s">
        <v>2380</v>
      </c>
      <c r="I478">
        <v>1</v>
      </c>
      <c r="J478" t="s">
        <v>2380</v>
      </c>
    </row>
    <row r="479" spans="1:10" x14ac:dyDescent="0.2">
      <c r="A479" t="s">
        <v>1893</v>
      </c>
      <c r="B479">
        <v>33</v>
      </c>
      <c r="C4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79">
        <v>9.51</v>
      </c>
      <c r="E479" t="str">
        <f>IF(Table2[[#This Row],[HBA1C]]&lt;5.7,"normal ",IF(Table2[[#This Row],[HBA1C]]&lt;6.5,"prediabetes",IF(Table2[[#This Row],[HBA1C]]=6.5&gt;6.5,"diabetes ")))</f>
        <v xml:space="preserve">diabetes </v>
      </c>
      <c r="F479" t="s">
        <v>2381</v>
      </c>
      <c r="G479" t="s">
        <v>2380</v>
      </c>
      <c r="H479" t="s">
        <v>2380</v>
      </c>
      <c r="I479">
        <v>0</v>
      </c>
      <c r="J479" t="s">
        <v>2380</v>
      </c>
    </row>
    <row r="480" spans="1:10" x14ac:dyDescent="0.2">
      <c r="A480" t="s">
        <v>1892</v>
      </c>
      <c r="B480">
        <v>28.024999999999999</v>
      </c>
      <c r="C48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80">
        <v>7.67</v>
      </c>
      <c r="E480" t="str">
        <f>IF(Table2[[#This Row],[HBA1C]]&lt;5.7,"normal ",IF(Table2[[#This Row],[HBA1C]]&lt;6.5,"prediabetes",IF(Table2[[#This Row],[HBA1C]]=6.5&gt;6.5,"diabetes ")))</f>
        <v xml:space="preserve">diabetes </v>
      </c>
      <c r="F480" t="s">
        <v>2381</v>
      </c>
      <c r="G480" t="s">
        <v>2380</v>
      </c>
      <c r="H480" t="s">
        <v>2380</v>
      </c>
      <c r="I480">
        <v>1</v>
      </c>
      <c r="J480" t="s">
        <v>2381</v>
      </c>
    </row>
    <row r="481" spans="1:10" x14ac:dyDescent="0.2">
      <c r="A481" t="s">
        <v>1891</v>
      </c>
      <c r="B481">
        <v>28.69</v>
      </c>
      <c r="C48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81">
        <v>6.23</v>
      </c>
      <c r="E481" t="str">
        <f>IF(Table2[[#This Row],[HBA1C]]&lt;5.7,"normal ",IF(Table2[[#This Row],[HBA1C]]&lt;6.5,"prediabetes",IF(Table2[[#This Row],[HBA1C]]=6.5&gt;6.5,"diabetes ")))</f>
        <v>prediabetes</v>
      </c>
      <c r="F481" t="s">
        <v>2380</v>
      </c>
      <c r="G481" t="s">
        <v>2380</v>
      </c>
      <c r="H481" t="s">
        <v>2380</v>
      </c>
      <c r="I481">
        <v>1</v>
      </c>
      <c r="J481" t="s">
        <v>2381</v>
      </c>
    </row>
    <row r="482" spans="1:10" x14ac:dyDescent="0.2">
      <c r="A482" t="s">
        <v>1890</v>
      </c>
      <c r="B482">
        <v>40.28</v>
      </c>
      <c r="C4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82">
        <v>8.9</v>
      </c>
      <c r="E482" t="str">
        <f>IF(Table2[[#This Row],[HBA1C]]&lt;5.7,"normal ",IF(Table2[[#This Row],[HBA1C]]&lt;6.5,"prediabetes",IF(Table2[[#This Row],[HBA1C]]=6.5&gt;6.5,"diabetes ")))</f>
        <v xml:space="preserve">diabetes </v>
      </c>
      <c r="F482" t="s">
        <v>2380</v>
      </c>
      <c r="G482" t="s">
        <v>2380</v>
      </c>
      <c r="H482" t="s">
        <v>2380</v>
      </c>
      <c r="I482">
        <v>0</v>
      </c>
      <c r="J482" t="s">
        <v>2380</v>
      </c>
    </row>
    <row r="483" spans="1:10" x14ac:dyDescent="0.2">
      <c r="A483" t="s">
        <v>1889</v>
      </c>
      <c r="B483">
        <v>37.299999999999997</v>
      </c>
      <c r="C4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83">
        <v>7.79</v>
      </c>
      <c r="E483" t="str">
        <f>IF(Table2[[#This Row],[HBA1C]]&lt;5.7,"normal ",IF(Table2[[#This Row],[HBA1C]]&lt;6.5,"prediabetes",IF(Table2[[#This Row],[HBA1C]]=6.5&gt;6.5,"diabetes ")))</f>
        <v xml:space="preserve">diabetes </v>
      </c>
      <c r="F483" t="s">
        <v>2381</v>
      </c>
      <c r="G483" t="s">
        <v>2380</v>
      </c>
      <c r="H483" t="s">
        <v>2380</v>
      </c>
      <c r="I483">
        <v>0</v>
      </c>
      <c r="J483" t="s">
        <v>2380</v>
      </c>
    </row>
    <row r="484" spans="1:10" x14ac:dyDescent="0.2">
      <c r="A484" t="s">
        <v>1888</v>
      </c>
      <c r="B484">
        <v>54.47</v>
      </c>
      <c r="C4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84">
        <v>4.49</v>
      </c>
      <c r="E484" t="str">
        <f>IF(Table2[[#This Row],[HBA1C]]&lt;5.7,"normal ",IF(Table2[[#This Row],[HBA1C]]&lt;6.5,"prediabetes",IF(Table2[[#This Row],[HBA1C]]=6.5&gt;6.5,"diabetes ")))</f>
        <v xml:space="preserve">normal </v>
      </c>
      <c r="F484" t="s">
        <v>2381</v>
      </c>
      <c r="G484" t="s">
        <v>2380</v>
      </c>
      <c r="H484" t="s">
        <v>2380</v>
      </c>
      <c r="I484">
        <v>2</v>
      </c>
      <c r="J484" t="s">
        <v>2380</v>
      </c>
    </row>
    <row r="485" spans="1:10" x14ac:dyDescent="0.2">
      <c r="A485" t="s">
        <v>1887</v>
      </c>
      <c r="B485">
        <v>38.06</v>
      </c>
      <c r="C4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85">
        <v>5.24</v>
      </c>
      <c r="E485" t="str">
        <f>IF(Table2[[#This Row],[HBA1C]]&lt;5.7,"normal ",IF(Table2[[#This Row],[HBA1C]]&lt;6.5,"prediabetes",IF(Table2[[#This Row],[HBA1C]]=6.5&gt;6.5,"diabetes ")))</f>
        <v xml:space="preserve">normal </v>
      </c>
      <c r="F485" t="s">
        <v>2381</v>
      </c>
      <c r="G485" t="s">
        <v>2380</v>
      </c>
      <c r="H485" t="s">
        <v>2382</v>
      </c>
      <c r="I485">
        <v>1</v>
      </c>
      <c r="J485" t="s">
        <v>2380</v>
      </c>
    </row>
    <row r="486" spans="1:10" x14ac:dyDescent="0.2">
      <c r="A486" t="s">
        <v>1886</v>
      </c>
      <c r="B486">
        <v>51.47</v>
      </c>
      <c r="C4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86">
        <v>9.6</v>
      </c>
      <c r="E486" t="str">
        <f>IF(Table2[[#This Row],[HBA1C]]&lt;5.7,"normal ",IF(Table2[[#This Row],[HBA1C]]&lt;6.5,"prediabetes",IF(Table2[[#This Row],[HBA1C]]=6.5&gt;6.5,"diabetes ")))</f>
        <v xml:space="preserve">diabetes </v>
      </c>
      <c r="F486" t="s">
        <v>2380</v>
      </c>
      <c r="G486" t="s">
        <v>2380</v>
      </c>
      <c r="H486" t="s">
        <v>2380</v>
      </c>
      <c r="I486">
        <v>0</v>
      </c>
      <c r="J486" t="s">
        <v>2380</v>
      </c>
    </row>
    <row r="487" spans="1:10" x14ac:dyDescent="0.2">
      <c r="A487" t="s">
        <v>1885</v>
      </c>
      <c r="B487">
        <v>29.8</v>
      </c>
      <c r="C4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87">
        <v>5.78</v>
      </c>
      <c r="E487" t="str">
        <f>IF(Table2[[#This Row],[HBA1C]]&lt;5.7,"normal ",IF(Table2[[#This Row],[HBA1C]]&lt;6.5,"prediabetes",IF(Table2[[#This Row],[HBA1C]]=6.5&gt;6.5,"diabetes ")))</f>
        <v>prediabetes</v>
      </c>
      <c r="F487" t="s">
        <v>2381</v>
      </c>
      <c r="G487" t="s">
        <v>2380</v>
      </c>
      <c r="H487" t="s">
        <v>2380</v>
      </c>
      <c r="I487">
        <v>0</v>
      </c>
      <c r="J487" t="s">
        <v>2380</v>
      </c>
    </row>
    <row r="488" spans="1:10" x14ac:dyDescent="0.2">
      <c r="A488" t="s">
        <v>1884</v>
      </c>
      <c r="B488">
        <v>49.77</v>
      </c>
      <c r="C4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88">
        <v>7.02</v>
      </c>
      <c r="E488" t="str">
        <f>IF(Table2[[#This Row],[HBA1C]]&lt;5.7,"normal ",IF(Table2[[#This Row],[HBA1C]]&lt;6.5,"prediabetes",IF(Table2[[#This Row],[HBA1C]]=6.5&gt;6.5,"diabetes ")))</f>
        <v xml:space="preserve">diabetes </v>
      </c>
      <c r="F488" t="s">
        <v>2380</v>
      </c>
      <c r="G488" t="s">
        <v>2380</v>
      </c>
      <c r="H488" t="s">
        <v>2380</v>
      </c>
      <c r="I488">
        <v>0</v>
      </c>
      <c r="J488" t="s">
        <v>2380</v>
      </c>
    </row>
    <row r="489" spans="1:10" x14ac:dyDescent="0.2">
      <c r="A489" t="s">
        <v>1883</v>
      </c>
      <c r="B489">
        <v>25.555</v>
      </c>
      <c r="C48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89">
        <v>4.09</v>
      </c>
      <c r="E489" t="str">
        <f>IF(Table2[[#This Row],[HBA1C]]&lt;5.7,"normal ",IF(Table2[[#This Row],[HBA1C]]&lt;6.5,"prediabetes",IF(Table2[[#This Row],[HBA1C]]=6.5&gt;6.5,"diabetes ")))</f>
        <v xml:space="preserve">normal </v>
      </c>
      <c r="F489" t="s">
        <v>2381</v>
      </c>
      <c r="G489" t="s">
        <v>2380</v>
      </c>
      <c r="H489" t="s">
        <v>2380</v>
      </c>
      <c r="I489">
        <v>0</v>
      </c>
      <c r="J489" t="s">
        <v>2381</v>
      </c>
    </row>
    <row r="490" spans="1:10" x14ac:dyDescent="0.2">
      <c r="A490" t="s">
        <v>1882</v>
      </c>
      <c r="B490">
        <v>29.64</v>
      </c>
      <c r="C49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90">
        <v>4.93</v>
      </c>
      <c r="E490" t="str">
        <f>IF(Table2[[#This Row],[HBA1C]]&lt;5.7,"normal ",IF(Table2[[#This Row],[HBA1C]]&lt;6.5,"prediabetes",IF(Table2[[#This Row],[HBA1C]]=6.5&gt;6.5,"diabetes ")))</f>
        <v xml:space="preserve">normal </v>
      </c>
      <c r="F490" t="s">
        <v>2380</v>
      </c>
      <c r="G490" t="s">
        <v>2380</v>
      </c>
      <c r="H490" t="s">
        <v>2382</v>
      </c>
      <c r="I490">
        <v>1</v>
      </c>
      <c r="J490" t="s">
        <v>2380</v>
      </c>
    </row>
    <row r="491" spans="1:10" x14ac:dyDescent="0.2">
      <c r="A491" t="s">
        <v>1881</v>
      </c>
      <c r="B491">
        <v>53.93</v>
      </c>
      <c r="C49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91">
        <v>5.34</v>
      </c>
      <c r="E491" t="str">
        <f>IF(Table2[[#This Row],[HBA1C]]&lt;5.7,"normal ",IF(Table2[[#This Row],[HBA1C]]&lt;6.5,"prediabetes",IF(Table2[[#This Row],[HBA1C]]=6.5&gt;6.5,"diabetes ")))</f>
        <v xml:space="preserve">normal </v>
      </c>
      <c r="F491" t="s">
        <v>2381</v>
      </c>
      <c r="G491" t="s">
        <v>2380</v>
      </c>
      <c r="H491" t="s">
        <v>2380</v>
      </c>
      <c r="I491">
        <v>2</v>
      </c>
      <c r="J491" t="s">
        <v>2380</v>
      </c>
    </row>
    <row r="492" spans="1:10" x14ac:dyDescent="0.2">
      <c r="A492" t="s">
        <v>1880</v>
      </c>
      <c r="B492">
        <v>28.024999999999999</v>
      </c>
      <c r="C49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92">
        <v>5.65</v>
      </c>
      <c r="E492" t="str">
        <f>IF(Table2[[#This Row],[HBA1C]]&lt;5.7,"normal ",IF(Table2[[#This Row],[HBA1C]]&lt;6.5,"prediabetes",IF(Table2[[#This Row],[HBA1C]]=6.5&gt;6.5,"diabetes ")))</f>
        <v xml:space="preserve">normal </v>
      </c>
      <c r="F492" t="s">
        <v>2380</v>
      </c>
      <c r="G492" t="s">
        <v>2380</v>
      </c>
      <c r="H492" t="s">
        <v>2380</v>
      </c>
      <c r="I492">
        <v>1</v>
      </c>
      <c r="J492" t="s">
        <v>2381</v>
      </c>
    </row>
    <row r="493" spans="1:10" x14ac:dyDescent="0.2">
      <c r="A493" t="s">
        <v>1879</v>
      </c>
      <c r="B493">
        <v>27.5</v>
      </c>
      <c r="C49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93">
        <v>4.49</v>
      </c>
      <c r="E493" t="str">
        <f>IF(Table2[[#This Row],[HBA1C]]&lt;5.7,"normal ",IF(Table2[[#This Row],[HBA1C]]&lt;6.5,"prediabetes",IF(Table2[[#This Row],[HBA1C]]=6.5&gt;6.5,"diabetes ")))</f>
        <v xml:space="preserve">normal </v>
      </c>
      <c r="F493" t="s">
        <v>2380</v>
      </c>
      <c r="G493" t="s">
        <v>2380</v>
      </c>
      <c r="H493" t="s">
        <v>2380</v>
      </c>
      <c r="I493">
        <v>0</v>
      </c>
      <c r="J493" t="s">
        <v>2380</v>
      </c>
    </row>
    <row r="494" spans="1:10" x14ac:dyDescent="0.2">
      <c r="A494" t="s">
        <v>1878</v>
      </c>
      <c r="B494">
        <v>21.8</v>
      </c>
      <c r="C49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94">
        <v>10.55</v>
      </c>
      <c r="E494" t="str">
        <f>IF(Table2[[#This Row],[HBA1C]]&lt;5.7,"normal ",IF(Table2[[#This Row],[HBA1C]]&lt;6.5,"prediabetes",IF(Table2[[#This Row],[HBA1C]]=6.5&gt;6.5,"diabetes ")))</f>
        <v xml:space="preserve">diabetes </v>
      </c>
      <c r="F494" t="s">
        <v>2380</v>
      </c>
      <c r="G494" t="s">
        <v>2380</v>
      </c>
      <c r="H494" t="s">
        <v>2380</v>
      </c>
      <c r="I494">
        <v>0</v>
      </c>
      <c r="J494" t="s">
        <v>2381</v>
      </c>
    </row>
    <row r="495" spans="1:10" x14ac:dyDescent="0.2">
      <c r="A495" t="s">
        <v>1877</v>
      </c>
      <c r="B495">
        <v>26.41</v>
      </c>
      <c r="C49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95">
        <v>4.92</v>
      </c>
      <c r="E495" t="str">
        <f>IF(Table2[[#This Row],[HBA1C]]&lt;5.7,"normal ",IF(Table2[[#This Row],[HBA1C]]&lt;6.5,"prediabetes",IF(Table2[[#This Row],[HBA1C]]=6.5&gt;6.5,"diabetes ")))</f>
        <v xml:space="preserve">normal </v>
      </c>
      <c r="F495" t="s">
        <v>2381</v>
      </c>
      <c r="G495" t="s">
        <v>2380</v>
      </c>
      <c r="H495" t="s">
        <v>2382</v>
      </c>
      <c r="I495">
        <v>1</v>
      </c>
      <c r="J495" t="s">
        <v>2381</v>
      </c>
    </row>
    <row r="496" spans="1:10" x14ac:dyDescent="0.2">
      <c r="A496" t="s">
        <v>1876</v>
      </c>
      <c r="B496">
        <v>27.835000000000001</v>
      </c>
      <c r="C49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96">
        <v>5.9</v>
      </c>
      <c r="E496" t="str">
        <f>IF(Table2[[#This Row],[HBA1C]]&lt;5.7,"normal ",IF(Table2[[#This Row],[HBA1C]]&lt;6.5,"prediabetes",IF(Table2[[#This Row],[HBA1C]]=6.5&gt;6.5,"diabetes ")))</f>
        <v>prediabetes</v>
      </c>
      <c r="F496" t="s">
        <v>2381</v>
      </c>
      <c r="G496" t="s">
        <v>2380</v>
      </c>
      <c r="H496" t="s">
        <v>2380</v>
      </c>
      <c r="I496">
        <v>1</v>
      </c>
      <c r="J496" t="s">
        <v>2381</v>
      </c>
    </row>
    <row r="497" spans="1:10" x14ac:dyDescent="0.2">
      <c r="A497" t="s">
        <v>1875</v>
      </c>
      <c r="B497">
        <v>51.74</v>
      </c>
      <c r="C4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497">
        <v>4.9800000000000004</v>
      </c>
      <c r="E497" t="str">
        <f>IF(Table2[[#This Row],[HBA1C]]&lt;5.7,"normal ",IF(Table2[[#This Row],[HBA1C]]&lt;6.5,"prediabetes",IF(Table2[[#This Row],[HBA1C]]=6.5&gt;6.5,"diabetes ")))</f>
        <v xml:space="preserve">normal </v>
      </c>
      <c r="F497" t="s">
        <v>2381</v>
      </c>
      <c r="G497" t="s">
        <v>2380</v>
      </c>
      <c r="H497" t="s">
        <v>2380</v>
      </c>
      <c r="I497">
        <v>2</v>
      </c>
      <c r="J497" t="s">
        <v>2380</v>
      </c>
    </row>
    <row r="498" spans="1:10" x14ac:dyDescent="0.2">
      <c r="A498" t="s">
        <v>1874</v>
      </c>
      <c r="B498">
        <v>23.37</v>
      </c>
      <c r="C49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498">
        <v>5.8</v>
      </c>
      <c r="E498" t="str">
        <f>IF(Table2[[#This Row],[HBA1C]]&lt;5.7,"normal ",IF(Table2[[#This Row],[HBA1C]]&lt;6.5,"prediabetes",IF(Table2[[#This Row],[HBA1C]]=6.5&gt;6.5,"diabetes ")))</f>
        <v>prediabetes</v>
      </c>
      <c r="F498" t="s">
        <v>2380</v>
      </c>
      <c r="G498" t="s">
        <v>2380</v>
      </c>
      <c r="H498" t="s">
        <v>2380</v>
      </c>
      <c r="I498">
        <v>0</v>
      </c>
      <c r="J498" t="s">
        <v>2381</v>
      </c>
    </row>
    <row r="499" spans="1:10" x14ac:dyDescent="0.2">
      <c r="A499" t="s">
        <v>1873</v>
      </c>
      <c r="B499">
        <v>29.7</v>
      </c>
      <c r="C49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499">
        <v>6.21</v>
      </c>
      <c r="E499" t="str">
        <f>IF(Table2[[#This Row],[HBA1C]]&lt;5.7,"normal ",IF(Table2[[#This Row],[HBA1C]]&lt;6.5,"prediabetes",IF(Table2[[#This Row],[HBA1C]]=6.5&gt;6.5,"diabetes ")))</f>
        <v>prediabetes</v>
      </c>
      <c r="F499" t="s">
        <v>2381</v>
      </c>
      <c r="G499" t="s">
        <v>2380</v>
      </c>
      <c r="H499" t="s">
        <v>2382</v>
      </c>
      <c r="I499">
        <v>1</v>
      </c>
      <c r="J499" t="s">
        <v>2381</v>
      </c>
    </row>
    <row r="500" spans="1:10" x14ac:dyDescent="0.2">
      <c r="A500" t="s">
        <v>1872</v>
      </c>
      <c r="B500">
        <v>20.045000000000002</v>
      </c>
      <c r="C50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00">
        <v>6.17</v>
      </c>
      <c r="E500" t="str">
        <f>IF(Table2[[#This Row],[HBA1C]]&lt;5.7,"normal ",IF(Table2[[#This Row],[HBA1C]]&lt;6.5,"prediabetes",IF(Table2[[#This Row],[HBA1C]]=6.5&gt;6.5,"diabetes ")))</f>
        <v>prediabetes</v>
      </c>
      <c r="F500" t="s">
        <v>2380</v>
      </c>
      <c r="G500" t="s">
        <v>2380</v>
      </c>
      <c r="H500" t="s">
        <v>2382</v>
      </c>
      <c r="I500">
        <v>1</v>
      </c>
      <c r="J500" t="s">
        <v>2381</v>
      </c>
    </row>
    <row r="501" spans="1:10" x14ac:dyDescent="0.2">
      <c r="A501" t="s">
        <v>1871</v>
      </c>
      <c r="B501">
        <v>27.83</v>
      </c>
      <c r="C50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01">
        <v>5.36</v>
      </c>
      <c r="E501" t="str">
        <f>IF(Table2[[#This Row],[HBA1C]]&lt;5.7,"normal ",IF(Table2[[#This Row],[HBA1C]]&lt;6.5,"prediabetes",IF(Table2[[#This Row],[HBA1C]]=6.5&gt;6.5,"diabetes ")))</f>
        <v xml:space="preserve">normal </v>
      </c>
      <c r="F501" t="s">
        <v>2380</v>
      </c>
      <c r="G501" t="s">
        <v>2380</v>
      </c>
      <c r="H501" t="s">
        <v>2380</v>
      </c>
      <c r="I501">
        <v>2</v>
      </c>
      <c r="J501" t="s">
        <v>2380</v>
      </c>
    </row>
    <row r="502" spans="1:10" x14ac:dyDescent="0.2">
      <c r="A502" t="s">
        <v>1870</v>
      </c>
      <c r="B502">
        <v>28.93</v>
      </c>
      <c r="C50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02">
        <v>5.2</v>
      </c>
      <c r="E502" t="str">
        <f>IF(Table2[[#This Row],[HBA1C]]&lt;5.7,"normal ",IF(Table2[[#This Row],[HBA1C]]&lt;6.5,"prediabetes",IF(Table2[[#This Row],[HBA1C]]=6.5&gt;6.5,"diabetes ")))</f>
        <v xml:space="preserve">normal </v>
      </c>
      <c r="F502" t="s">
        <v>2380</v>
      </c>
      <c r="G502" t="s">
        <v>2380</v>
      </c>
      <c r="H502" t="s">
        <v>2380</v>
      </c>
      <c r="I502">
        <v>0</v>
      </c>
      <c r="J502" t="s">
        <v>2381</v>
      </c>
    </row>
    <row r="503" spans="1:10" x14ac:dyDescent="0.2">
      <c r="A503" t="s">
        <v>1869</v>
      </c>
      <c r="B503">
        <v>33.82</v>
      </c>
      <c r="C5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03">
        <v>5.42</v>
      </c>
      <c r="E503" t="str">
        <f>IF(Table2[[#This Row],[HBA1C]]&lt;5.7,"normal ",IF(Table2[[#This Row],[HBA1C]]&lt;6.5,"prediabetes",IF(Table2[[#This Row],[HBA1C]]=6.5&gt;6.5,"diabetes ")))</f>
        <v xml:space="preserve">normal </v>
      </c>
      <c r="F503" t="s">
        <v>2380</v>
      </c>
      <c r="G503" t="s">
        <v>2380</v>
      </c>
      <c r="H503" t="s">
        <v>2380</v>
      </c>
      <c r="I503">
        <v>0</v>
      </c>
      <c r="J503" t="s">
        <v>2380</v>
      </c>
    </row>
    <row r="504" spans="1:10" x14ac:dyDescent="0.2">
      <c r="A504" t="s">
        <v>1868</v>
      </c>
      <c r="B504">
        <v>20.234999999999999</v>
      </c>
      <c r="C50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04">
        <v>6.84</v>
      </c>
      <c r="E504" t="str">
        <f>IF(Table2[[#This Row],[HBA1C]]&lt;5.7,"normal ",IF(Table2[[#This Row],[HBA1C]]&lt;6.5,"prediabetes",IF(Table2[[#This Row],[HBA1C]]=6.5&gt;6.5,"diabetes ")))</f>
        <v xml:space="preserve">diabetes </v>
      </c>
      <c r="F504" t="s">
        <v>2380</v>
      </c>
      <c r="G504" t="s">
        <v>2380</v>
      </c>
      <c r="H504" t="s">
        <v>2380</v>
      </c>
      <c r="I504">
        <v>0</v>
      </c>
      <c r="J504" t="s">
        <v>2381</v>
      </c>
    </row>
    <row r="505" spans="1:10" x14ac:dyDescent="0.2">
      <c r="A505" t="s">
        <v>1867</v>
      </c>
      <c r="B505">
        <v>49.2</v>
      </c>
      <c r="C5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05">
        <v>10.9</v>
      </c>
      <c r="E505" t="str">
        <f>IF(Table2[[#This Row],[HBA1C]]&lt;5.7,"normal ",IF(Table2[[#This Row],[HBA1C]]&lt;6.5,"prediabetes",IF(Table2[[#This Row],[HBA1C]]=6.5&gt;6.5,"diabetes ")))</f>
        <v xml:space="preserve">diabetes </v>
      </c>
      <c r="F505" t="s">
        <v>2381</v>
      </c>
      <c r="G505" t="s">
        <v>2380</v>
      </c>
      <c r="H505" t="s">
        <v>2382</v>
      </c>
      <c r="I505">
        <v>1</v>
      </c>
      <c r="J505" t="s">
        <v>2380</v>
      </c>
    </row>
    <row r="506" spans="1:10" x14ac:dyDescent="0.2">
      <c r="A506" t="s">
        <v>1866</v>
      </c>
      <c r="B506">
        <v>26.4</v>
      </c>
      <c r="C50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06">
        <v>4.87</v>
      </c>
      <c r="E506" t="str">
        <f>IF(Table2[[#This Row],[HBA1C]]&lt;5.7,"normal ",IF(Table2[[#This Row],[HBA1C]]&lt;6.5,"prediabetes",IF(Table2[[#This Row],[HBA1C]]=6.5&gt;6.5,"diabetes ")))</f>
        <v xml:space="preserve">normal </v>
      </c>
      <c r="F506" t="s">
        <v>2381</v>
      </c>
      <c r="G506" t="s">
        <v>2380</v>
      </c>
      <c r="H506" t="s">
        <v>2380</v>
      </c>
      <c r="I506">
        <v>0</v>
      </c>
      <c r="J506" t="s">
        <v>2381</v>
      </c>
    </row>
    <row r="507" spans="1:10" x14ac:dyDescent="0.2">
      <c r="A507" t="s">
        <v>1865</v>
      </c>
      <c r="B507">
        <v>28.38</v>
      </c>
      <c r="C50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07">
        <v>6.07</v>
      </c>
      <c r="E507" t="str">
        <f>IF(Table2[[#This Row],[HBA1C]]&lt;5.7,"normal ",IF(Table2[[#This Row],[HBA1C]]&lt;6.5,"prediabetes",IF(Table2[[#This Row],[HBA1C]]=6.5&gt;6.5,"diabetes ")))</f>
        <v>prediabetes</v>
      </c>
      <c r="F507" t="s">
        <v>2380</v>
      </c>
      <c r="G507" t="s">
        <v>2380</v>
      </c>
      <c r="H507" t="s">
        <v>2380</v>
      </c>
      <c r="I507">
        <v>1</v>
      </c>
      <c r="J507" t="s">
        <v>2381</v>
      </c>
    </row>
    <row r="508" spans="1:10" x14ac:dyDescent="0.2">
      <c r="A508" t="s">
        <v>1864</v>
      </c>
      <c r="B508">
        <v>24.64</v>
      </c>
      <c r="C50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08">
        <v>4.33</v>
      </c>
      <c r="E508" t="str">
        <f>IF(Table2[[#This Row],[HBA1C]]&lt;5.7,"normal ",IF(Table2[[#This Row],[HBA1C]]&lt;6.5,"prediabetes",IF(Table2[[#This Row],[HBA1C]]=6.5&gt;6.5,"diabetes ")))</f>
        <v xml:space="preserve">normal </v>
      </c>
      <c r="F508" t="s">
        <v>2380</v>
      </c>
      <c r="G508" t="s">
        <v>2380</v>
      </c>
      <c r="H508" t="s">
        <v>2380</v>
      </c>
      <c r="I508">
        <v>0</v>
      </c>
      <c r="J508" t="s">
        <v>2381</v>
      </c>
    </row>
    <row r="509" spans="1:10" x14ac:dyDescent="0.2">
      <c r="A509" t="s">
        <v>1863</v>
      </c>
      <c r="B509">
        <v>39.71</v>
      </c>
      <c r="C5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09">
        <v>5.83</v>
      </c>
      <c r="E509" t="str">
        <f>IF(Table2[[#This Row],[HBA1C]]&lt;5.7,"normal ",IF(Table2[[#This Row],[HBA1C]]&lt;6.5,"prediabetes",IF(Table2[[#This Row],[HBA1C]]=6.5&gt;6.5,"diabetes ")))</f>
        <v>prediabetes</v>
      </c>
      <c r="F509" t="s">
        <v>2380</v>
      </c>
      <c r="G509" t="s">
        <v>2380</v>
      </c>
      <c r="H509" t="s">
        <v>2380</v>
      </c>
      <c r="I509">
        <v>1</v>
      </c>
      <c r="J509" t="s">
        <v>2380</v>
      </c>
    </row>
    <row r="510" spans="1:10" x14ac:dyDescent="0.2">
      <c r="A510" t="s">
        <v>1862</v>
      </c>
      <c r="B510">
        <v>22.22</v>
      </c>
      <c r="C51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10">
        <v>5.5</v>
      </c>
      <c r="E510" t="str">
        <f>IF(Table2[[#This Row],[HBA1C]]&lt;5.7,"normal ",IF(Table2[[#This Row],[HBA1C]]&lt;6.5,"prediabetes",IF(Table2[[#This Row],[HBA1C]]=6.5&gt;6.5,"diabetes ")))</f>
        <v xml:space="preserve">normal </v>
      </c>
      <c r="F510" t="s">
        <v>2380</v>
      </c>
      <c r="G510" t="s">
        <v>2380</v>
      </c>
      <c r="H510" t="s">
        <v>2380</v>
      </c>
      <c r="I510">
        <v>0</v>
      </c>
      <c r="J510" t="s">
        <v>2381</v>
      </c>
    </row>
    <row r="511" spans="1:10" x14ac:dyDescent="0.2">
      <c r="A511" t="s">
        <v>1861</v>
      </c>
      <c r="B511">
        <v>33.344999999999999</v>
      </c>
      <c r="C5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11">
        <v>4.79</v>
      </c>
      <c r="E511" t="str">
        <f>IF(Table2[[#This Row],[HBA1C]]&lt;5.7,"normal ",IF(Table2[[#This Row],[HBA1C]]&lt;6.5,"prediabetes",IF(Table2[[#This Row],[HBA1C]]=6.5&gt;6.5,"diabetes ")))</f>
        <v xml:space="preserve">normal </v>
      </c>
      <c r="F511" t="s">
        <v>2380</v>
      </c>
      <c r="G511" t="s">
        <v>2380</v>
      </c>
      <c r="H511" t="s">
        <v>2382</v>
      </c>
      <c r="I511">
        <v>1</v>
      </c>
      <c r="J511" t="s">
        <v>2380</v>
      </c>
    </row>
    <row r="512" spans="1:10" x14ac:dyDescent="0.2">
      <c r="A512" t="s">
        <v>1860</v>
      </c>
      <c r="B512">
        <v>24.42</v>
      </c>
      <c r="C51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12">
        <v>5.81</v>
      </c>
      <c r="E512" t="str">
        <f>IF(Table2[[#This Row],[HBA1C]]&lt;5.7,"normal ",IF(Table2[[#This Row],[HBA1C]]&lt;6.5,"prediabetes",IF(Table2[[#This Row],[HBA1C]]=6.5&gt;6.5,"diabetes ")))</f>
        <v>prediabetes</v>
      </c>
      <c r="F512" t="s">
        <v>2380</v>
      </c>
      <c r="G512" t="s">
        <v>2380</v>
      </c>
      <c r="H512" t="s">
        <v>2380</v>
      </c>
      <c r="I512">
        <v>1</v>
      </c>
      <c r="J512" t="s">
        <v>2381</v>
      </c>
    </row>
    <row r="513" spans="1:10" x14ac:dyDescent="0.2">
      <c r="A513" t="s">
        <v>1859</v>
      </c>
      <c r="B513">
        <v>29.81</v>
      </c>
      <c r="C51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13">
        <v>5.58</v>
      </c>
      <c r="E513" t="str">
        <f>IF(Table2[[#This Row],[HBA1C]]&lt;5.7,"normal ",IF(Table2[[#This Row],[HBA1C]]&lt;6.5,"prediabetes",IF(Table2[[#This Row],[HBA1C]]=6.5&gt;6.5,"diabetes ")))</f>
        <v xml:space="preserve">normal </v>
      </c>
      <c r="F513" t="s">
        <v>2380</v>
      </c>
      <c r="G513" t="s">
        <v>2380</v>
      </c>
      <c r="H513" t="s">
        <v>2380</v>
      </c>
      <c r="I513">
        <v>0</v>
      </c>
      <c r="J513" t="s">
        <v>2381</v>
      </c>
    </row>
    <row r="514" spans="1:10" x14ac:dyDescent="0.2">
      <c r="A514" t="s">
        <v>1858</v>
      </c>
      <c r="B514">
        <v>51.18</v>
      </c>
      <c r="C51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14">
        <v>4.4000000000000004</v>
      </c>
      <c r="E514" t="str">
        <f>IF(Table2[[#This Row],[HBA1C]]&lt;5.7,"normal ",IF(Table2[[#This Row],[HBA1C]]&lt;6.5,"prediabetes",IF(Table2[[#This Row],[HBA1C]]=6.5&gt;6.5,"diabetes ")))</f>
        <v xml:space="preserve">normal </v>
      </c>
      <c r="F514" t="s">
        <v>2381</v>
      </c>
      <c r="G514" t="s">
        <v>2380</v>
      </c>
      <c r="H514" t="s">
        <v>2380</v>
      </c>
      <c r="I514">
        <v>2</v>
      </c>
      <c r="J514" t="s">
        <v>2380</v>
      </c>
    </row>
    <row r="515" spans="1:10" x14ac:dyDescent="0.2">
      <c r="A515" t="s">
        <v>1857</v>
      </c>
      <c r="B515">
        <v>51.37</v>
      </c>
      <c r="C5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15">
        <v>8.18</v>
      </c>
      <c r="E515" t="str">
        <f>IF(Table2[[#This Row],[HBA1C]]&lt;5.7,"normal ",IF(Table2[[#This Row],[HBA1C]]&lt;6.5,"prediabetes",IF(Table2[[#This Row],[HBA1C]]=6.5&gt;6.5,"diabetes ")))</f>
        <v xml:space="preserve">diabetes </v>
      </c>
      <c r="F515" t="s">
        <v>2381</v>
      </c>
      <c r="G515" t="s">
        <v>2380</v>
      </c>
      <c r="H515" t="s">
        <v>2380</v>
      </c>
      <c r="I515">
        <v>0</v>
      </c>
      <c r="J515" t="s">
        <v>2380</v>
      </c>
    </row>
    <row r="516" spans="1:10" x14ac:dyDescent="0.2">
      <c r="A516" t="s">
        <v>1856</v>
      </c>
      <c r="B516">
        <v>36.19</v>
      </c>
      <c r="C5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16">
        <v>5.52</v>
      </c>
      <c r="E516" t="str">
        <f>IF(Table2[[#This Row],[HBA1C]]&lt;5.7,"normal ",IF(Table2[[#This Row],[HBA1C]]&lt;6.5,"prediabetes",IF(Table2[[#This Row],[HBA1C]]=6.5&gt;6.5,"diabetes ")))</f>
        <v xml:space="preserve">normal </v>
      </c>
      <c r="F516" t="s">
        <v>2381</v>
      </c>
      <c r="G516" t="s">
        <v>2380</v>
      </c>
      <c r="H516" t="s">
        <v>2380</v>
      </c>
      <c r="I516">
        <v>0</v>
      </c>
      <c r="J516" t="s">
        <v>2380</v>
      </c>
    </row>
    <row r="517" spans="1:10" x14ac:dyDescent="0.2">
      <c r="A517" t="s">
        <v>1855</v>
      </c>
      <c r="B517">
        <v>25.9</v>
      </c>
      <c r="C51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17">
        <v>4.84</v>
      </c>
      <c r="E517" t="str">
        <f>IF(Table2[[#This Row],[HBA1C]]&lt;5.7,"normal ",IF(Table2[[#This Row],[HBA1C]]&lt;6.5,"prediabetes",IF(Table2[[#This Row],[HBA1C]]=6.5&gt;6.5,"diabetes ")))</f>
        <v xml:space="preserve">normal </v>
      </c>
      <c r="F517" t="s">
        <v>2380</v>
      </c>
      <c r="G517" t="s">
        <v>2380</v>
      </c>
      <c r="H517" t="s">
        <v>2380</v>
      </c>
      <c r="I517">
        <v>0</v>
      </c>
      <c r="J517" t="s">
        <v>2381</v>
      </c>
    </row>
    <row r="518" spans="1:10" x14ac:dyDescent="0.2">
      <c r="A518" t="s">
        <v>1854</v>
      </c>
      <c r="B518">
        <v>35.72</v>
      </c>
      <c r="C5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18">
        <v>4.08</v>
      </c>
      <c r="E518" t="str">
        <f>IF(Table2[[#This Row],[HBA1C]]&lt;5.7,"normal ",IF(Table2[[#This Row],[HBA1C]]&lt;6.5,"prediabetes",IF(Table2[[#This Row],[HBA1C]]=6.5&gt;6.5,"diabetes ")))</f>
        <v xml:space="preserve">normal </v>
      </c>
      <c r="F518" t="s">
        <v>2380</v>
      </c>
      <c r="G518" t="s">
        <v>2380</v>
      </c>
      <c r="H518" t="s">
        <v>2382</v>
      </c>
      <c r="I518">
        <v>1</v>
      </c>
      <c r="J518" t="s">
        <v>2380</v>
      </c>
    </row>
    <row r="519" spans="1:10" x14ac:dyDescent="0.2">
      <c r="A519" t="s">
        <v>1853</v>
      </c>
      <c r="B519">
        <v>27.94</v>
      </c>
      <c r="C51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19">
        <v>4.4800000000000004</v>
      </c>
      <c r="E519" t="str">
        <f>IF(Table2[[#This Row],[HBA1C]]&lt;5.7,"normal ",IF(Table2[[#This Row],[HBA1C]]&lt;6.5,"prediabetes",IF(Table2[[#This Row],[HBA1C]]=6.5&gt;6.5,"diabetes ")))</f>
        <v xml:space="preserve">normal </v>
      </c>
      <c r="F519" t="s">
        <v>2380</v>
      </c>
      <c r="G519" t="s">
        <v>2380</v>
      </c>
      <c r="H519" t="s">
        <v>2382</v>
      </c>
      <c r="I519">
        <v>1</v>
      </c>
      <c r="J519" t="s">
        <v>2381</v>
      </c>
    </row>
    <row r="520" spans="1:10" x14ac:dyDescent="0.2">
      <c r="A520" t="s">
        <v>1852</v>
      </c>
      <c r="B520">
        <v>27.1</v>
      </c>
      <c r="C52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20">
        <v>5.73</v>
      </c>
      <c r="E520" t="str">
        <f>IF(Table2[[#This Row],[HBA1C]]&lt;5.7,"normal ",IF(Table2[[#This Row],[HBA1C]]&lt;6.5,"prediabetes",IF(Table2[[#This Row],[HBA1C]]=6.5&gt;6.5,"diabetes ")))</f>
        <v>prediabetes</v>
      </c>
      <c r="F520" t="s">
        <v>2380</v>
      </c>
      <c r="G520" t="s">
        <v>2380</v>
      </c>
      <c r="H520" t="s">
        <v>2380</v>
      </c>
      <c r="I520">
        <v>0</v>
      </c>
      <c r="J520" t="s">
        <v>2381</v>
      </c>
    </row>
    <row r="521" spans="1:10" x14ac:dyDescent="0.2">
      <c r="A521" t="s">
        <v>1851</v>
      </c>
      <c r="B521">
        <v>18.3</v>
      </c>
      <c r="C52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521">
        <v>5.46</v>
      </c>
      <c r="E521" t="str">
        <f>IF(Table2[[#This Row],[HBA1C]]&lt;5.7,"normal ",IF(Table2[[#This Row],[HBA1C]]&lt;6.5,"prediabetes",IF(Table2[[#This Row],[HBA1C]]=6.5&gt;6.5,"diabetes ")))</f>
        <v xml:space="preserve">normal </v>
      </c>
      <c r="F521" t="s">
        <v>2381</v>
      </c>
      <c r="G521" t="s">
        <v>2380</v>
      </c>
      <c r="H521" t="s">
        <v>2382</v>
      </c>
      <c r="I521">
        <v>1</v>
      </c>
      <c r="J521" t="s">
        <v>2381</v>
      </c>
    </row>
    <row r="522" spans="1:10" x14ac:dyDescent="0.2">
      <c r="A522" t="s">
        <v>1850</v>
      </c>
      <c r="B522">
        <v>25.3</v>
      </c>
      <c r="C52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22">
        <v>5.0199999999999996</v>
      </c>
      <c r="E522" t="str">
        <f>IF(Table2[[#This Row],[HBA1C]]&lt;5.7,"normal ",IF(Table2[[#This Row],[HBA1C]]&lt;6.5,"prediabetes",IF(Table2[[#This Row],[HBA1C]]=6.5&gt;6.5,"diabetes ")))</f>
        <v xml:space="preserve">normal </v>
      </c>
      <c r="F522" t="s">
        <v>2381</v>
      </c>
      <c r="G522" t="s">
        <v>2380</v>
      </c>
      <c r="H522" t="s">
        <v>2380</v>
      </c>
      <c r="I522">
        <v>1</v>
      </c>
      <c r="J522" t="s">
        <v>2381</v>
      </c>
    </row>
    <row r="523" spans="1:10" x14ac:dyDescent="0.2">
      <c r="A523" t="s">
        <v>1849</v>
      </c>
      <c r="B523">
        <v>38.83</v>
      </c>
      <c r="C5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23">
        <v>6.36</v>
      </c>
      <c r="E523" t="str">
        <f>IF(Table2[[#This Row],[HBA1C]]&lt;5.7,"normal ",IF(Table2[[#This Row],[HBA1C]]&lt;6.5,"prediabetes",IF(Table2[[#This Row],[HBA1C]]=6.5&gt;6.5,"diabetes ")))</f>
        <v>prediabetes</v>
      </c>
      <c r="F523" t="s">
        <v>2380</v>
      </c>
      <c r="G523" t="s">
        <v>2380</v>
      </c>
      <c r="H523" t="s">
        <v>2380</v>
      </c>
      <c r="I523">
        <v>1</v>
      </c>
      <c r="J523" t="s">
        <v>2380</v>
      </c>
    </row>
    <row r="524" spans="1:10" x14ac:dyDescent="0.2">
      <c r="A524" t="s">
        <v>1848</v>
      </c>
      <c r="B524">
        <v>27.6</v>
      </c>
      <c r="C52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24">
        <v>5.36</v>
      </c>
      <c r="E524" t="str">
        <f>IF(Table2[[#This Row],[HBA1C]]&lt;5.7,"normal ",IF(Table2[[#This Row],[HBA1C]]&lt;6.5,"prediabetes",IF(Table2[[#This Row],[HBA1C]]=6.5&gt;6.5,"diabetes ")))</f>
        <v xml:space="preserve">normal </v>
      </c>
      <c r="F524" t="s">
        <v>2380</v>
      </c>
      <c r="G524" t="s">
        <v>2380</v>
      </c>
      <c r="H524" t="s">
        <v>2380</v>
      </c>
      <c r="I524">
        <v>1</v>
      </c>
      <c r="J524" t="s">
        <v>2380</v>
      </c>
    </row>
    <row r="525" spans="1:10" x14ac:dyDescent="0.2">
      <c r="A525" t="s">
        <v>1847</v>
      </c>
      <c r="B525">
        <v>46.4</v>
      </c>
      <c r="C52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25">
        <v>8.3699999999999992</v>
      </c>
      <c r="E525" t="str">
        <f>IF(Table2[[#This Row],[HBA1C]]&lt;5.7,"normal ",IF(Table2[[#This Row],[HBA1C]]&lt;6.5,"prediabetes",IF(Table2[[#This Row],[HBA1C]]=6.5&gt;6.5,"diabetes ")))</f>
        <v xml:space="preserve">diabetes </v>
      </c>
      <c r="F525" t="s">
        <v>2381</v>
      </c>
      <c r="G525" t="s">
        <v>2380</v>
      </c>
      <c r="H525" t="s">
        <v>2382</v>
      </c>
      <c r="I525">
        <v>1</v>
      </c>
      <c r="J525" t="s">
        <v>2380</v>
      </c>
    </row>
    <row r="526" spans="1:10" x14ac:dyDescent="0.2">
      <c r="A526" t="s">
        <v>1846</v>
      </c>
      <c r="B526">
        <v>51.92</v>
      </c>
      <c r="C5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26">
        <v>5.18</v>
      </c>
      <c r="E526" t="str">
        <f>IF(Table2[[#This Row],[HBA1C]]&lt;5.7,"normal ",IF(Table2[[#This Row],[HBA1C]]&lt;6.5,"prediabetes",IF(Table2[[#This Row],[HBA1C]]=6.5&gt;6.5,"diabetes ")))</f>
        <v xml:space="preserve">normal </v>
      </c>
      <c r="F526" t="s">
        <v>2381</v>
      </c>
      <c r="G526" t="s">
        <v>2380</v>
      </c>
      <c r="H526" t="s">
        <v>2382</v>
      </c>
      <c r="I526">
        <v>1</v>
      </c>
      <c r="J526" t="s">
        <v>2380</v>
      </c>
    </row>
    <row r="527" spans="1:10" x14ac:dyDescent="0.2">
      <c r="A527" t="s">
        <v>1845</v>
      </c>
      <c r="B527">
        <v>32.395000000000003</v>
      </c>
      <c r="C5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27">
        <v>5.68</v>
      </c>
      <c r="E527" t="str">
        <f>IF(Table2[[#This Row],[HBA1C]]&lt;5.7,"normal ",IF(Table2[[#This Row],[HBA1C]]&lt;6.5,"prediabetes",IF(Table2[[#This Row],[HBA1C]]=6.5&gt;6.5,"diabetes ")))</f>
        <v xml:space="preserve">normal </v>
      </c>
      <c r="F527" t="s">
        <v>2381</v>
      </c>
      <c r="G527" t="s">
        <v>2380</v>
      </c>
      <c r="H527" t="s">
        <v>2380</v>
      </c>
      <c r="I527">
        <v>1</v>
      </c>
      <c r="J527" t="s">
        <v>2380</v>
      </c>
    </row>
    <row r="528" spans="1:10" x14ac:dyDescent="0.2">
      <c r="A528" t="s">
        <v>1844</v>
      </c>
      <c r="B528">
        <v>46.19</v>
      </c>
      <c r="C52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28">
        <v>7.31</v>
      </c>
      <c r="E528" t="str">
        <f>IF(Table2[[#This Row],[HBA1C]]&lt;5.7,"normal ",IF(Table2[[#This Row],[HBA1C]]&lt;6.5,"prediabetes",IF(Table2[[#This Row],[HBA1C]]=6.5&gt;6.5,"diabetes ")))</f>
        <v xml:space="preserve">diabetes </v>
      </c>
      <c r="F528" t="s">
        <v>2381</v>
      </c>
      <c r="G528" t="s">
        <v>2380</v>
      </c>
      <c r="H528" t="s">
        <v>2382</v>
      </c>
      <c r="I528">
        <v>1</v>
      </c>
      <c r="J528" t="s">
        <v>2380</v>
      </c>
    </row>
    <row r="529" spans="1:10" x14ac:dyDescent="0.2">
      <c r="A529" t="s">
        <v>1843</v>
      </c>
      <c r="B529">
        <v>27.93</v>
      </c>
      <c r="C52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29">
        <v>4.67</v>
      </c>
      <c r="E529" t="str">
        <f>IF(Table2[[#This Row],[HBA1C]]&lt;5.7,"normal ",IF(Table2[[#This Row],[HBA1C]]&lt;6.5,"prediabetes",IF(Table2[[#This Row],[HBA1C]]=6.5&gt;6.5,"diabetes ")))</f>
        <v xml:space="preserve">normal </v>
      </c>
      <c r="F529" t="s">
        <v>2380</v>
      </c>
      <c r="G529" t="s">
        <v>2380</v>
      </c>
      <c r="H529" t="s">
        <v>2382</v>
      </c>
      <c r="I529">
        <v>1</v>
      </c>
      <c r="J529" t="s">
        <v>2380</v>
      </c>
    </row>
    <row r="530" spans="1:10" x14ac:dyDescent="0.2">
      <c r="A530" t="s">
        <v>1842</v>
      </c>
      <c r="B530">
        <v>45.62</v>
      </c>
      <c r="C5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30">
        <v>6.87</v>
      </c>
      <c r="E530" t="str">
        <f>IF(Table2[[#This Row],[HBA1C]]&lt;5.7,"normal ",IF(Table2[[#This Row],[HBA1C]]&lt;6.5,"prediabetes",IF(Table2[[#This Row],[HBA1C]]=6.5&gt;6.5,"diabetes ")))</f>
        <v xml:space="preserve">diabetes </v>
      </c>
      <c r="F530" t="s">
        <v>2380</v>
      </c>
      <c r="G530" t="s">
        <v>2380</v>
      </c>
      <c r="H530" t="s">
        <v>2380</v>
      </c>
      <c r="I530">
        <v>0</v>
      </c>
      <c r="J530" t="s">
        <v>2380</v>
      </c>
    </row>
    <row r="531" spans="1:10" x14ac:dyDescent="0.2">
      <c r="A531" t="s">
        <v>1841</v>
      </c>
      <c r="B531">
        <v>35.31</v>
      </c>
      <c r="C5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31">
        <v>5.87</v>
      </c>
      <c r="E531" t="str">
        <f>IF(Table2[[#This Row],[HBA1C]]&lt;5.7,"normal ",IF(Table2[[#This Row],[HBA1C]]&lt;6.5,"prediabetes",IF(Table2[[#This Row],[HBA1C]]=6.5&gt;6.5,"diabetes ")))</f>
        <v>prediabetes</v>
      </c>
      <c r="F531" t="s">
        <v>2380</v>
      </c>
      <c r="G531" t="s">
        <v>2380</v>
      </c>
      <c r="H531" t="s">
        <v>2382</v>
      </c>
      <c r="I531">
        <v>1</v>
      </c>
      <c r="J531" t="s">
        <v>2380</v>
      </c>
    </row>
    <row r="532" spans="1:10" x14ac:dyDescent="0.2">
      <c r="A532" t="s">
        <v>1840</v>
      </c>
      <c r="B532">
        <v>30.4</v>
      </c>
      <c r="C5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32">
        <v>4.07</v>
      </c>
      <c r="E532" t="str">
        <f>IF(Table2[[#This Row],[HBA1C]]&lt;5.7,"normal ",IF(Table2[[#This Row],[HBA1C]]&lt;6.5,"prediabetes",IF(Table2[[#This Row],[HBA1C]]=6.5&gt;6.5,"diabetes ")))</f>
        <v xml:space="preserve">normal </v>
      </c>
      <c r="F532" t="s">
        <v>2381</v>
      </c>
      <c r="G532" t="s">
        <v>2380</v>
      </c>
      <c r="H532" t="s">
        <v>2380</v>
      </c>
      <c r="I532">
        <v>1</v>
      </c>
      <c r="J532" t="s">
        <v>2380</v>
      </c>
    </row>
    <row r="533" spans="1:10" x14ac:dyDescent="0.2">
      <c r="A533" t="s">
        <v>1839</v>
      </c>
      <c r="B533">
        <v>20.13</v>
      </c>
      <c r="C53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33">
        <v>6.47</v>
      </c>
      <c r="E533" t="str">
        <f>IF(Table2[[#This Row],[HBA1C]]&lt;5.7,"normal ",IF(Table2[[#This Row],[HBA1C]]&lt;6.5,"prediabetes",IF(Table2[[#This Row],[HBA1C]]=6.5&gt;6.5,"diabetes ")))</f>
        <v>prediabetes</v>
      </c>
      <c r="F533" t="s">
        <v>2380</v>
      </c>
      <c r="G533" t="s">
        <v>2380</v>
      </c>
      <c r="H533" t="s">
        <v>2382</v>
      </c>
      <c r="I533">
        <v>1</v>
      </c>
      <c r="J533" t="s">
        <v>2381</v>
      </c>
    </row>
    <row r="534" spans="1:10" x14ac:dyDescent="0.2">
      <c r="A534" t="s">
        <v>1838</v>
      </c>
      <c r="B534">
        <v>23.655000000000001</v>
      </c>
      <c r="C53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34">
        <v>5.14</v>
      </c>
      <c r="E534" t="str">
        <f>IF(Table2[[#This Row],[HBA1C]]&lt;5.7,"normal ",IF(Table2[[#This Row],[HBA1C]]&lt;6.5,"prediabetes",IF(Table2[[#This Row],[HBA1C]]=6.5&gt;6.5,"diabetes ")))</f>
        <v xml:space="preserve">normal </v>
      </c>
      <c r="F534" t="s">
        <v>2380</v>
      </c>
      <c r="G534" t="s">
        <v>2380</v>
      </c>
      <c r="H534" t="s">
        <v>2380</v>
      </c>
      <c r="I534">
        <v>1</v>
      </c>
      <c r="J534" t="s">
        <v>2381</v>
      </c>
    </row>
    <row r="535" spans="1:10" x14ac:dyDescent="0.2">
      <c r="A535" t="s">
        <v>1837</v>
      </c>
      <c r="B535">
        <v>49.05</v>
      </c>
      <c r="C5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35">
        <v>9.77</v>
      </c>
      <c r="E535" t="str">
        <f>IF(Table2[[#This Row],[HBA1C]]&lt;5.7,"normal ",IF(Table2[[#This Row],[HBA1C]]&lt;6.5,"prediabetes",IF(Table2[[#This Row],[HBA1C]]=6.5&gt;6.5,"diabetes ")))</f>
        <v xml:space="preserve">diabetes </v>
      </c>
      <c r="F535" t="s">
        <v>2381</v>
      </c>
      <c r="G535" t="s">
        <v>2380</v>
      </c>
      <c r="H535" t="s">
        <v>2380</v>
      </c>
      <c r="I535">
        <v>0</v>
      </c>
      <c r="J535" t="s">
        <v>2380</v>
      </c>
    </row>
    <row r="536" spans="1:10" x14ac:dyDescent="0.2">
      <c r="A536" t="s">
        <v>1836</v>
      </c>
      <c r="B536">
        <v>51.94</v>
      </c>
      <c r="C5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36">
        <v>8.8000000000000007</v>
      </c>
      <c r="E536" t="str">
        <f>IF(Table2[[#This Row],[HBA1C]]&lt;5.7,"normal ",IF(Table2[[#This Row],[HBA1C]]&lt;6.5,"prediabetes",IF(Table2[[#This Row],[HBA1C]]=6.5&gt;6.5,"diabetes ")))</f>
        <v xml:space="preserve">diabetes </v>
      </c>
      <c r="F536" t="s">
        <v>2381</v>
      </c>
      <c r="G536" t="s">
        <v>2380</v>
      </c>
      <c r="H536" t="s">
        <v>2380</v>
      </c>
      <c r="I536">
        <v>2</v>
      </c>
      <c r="J536" t="s">
        <v>2380</v>
      </c>
    </row>
    <row r="537" spans="1:10" x14ac:dyDescent="0.2">
      <c r="A537" t="s">
        <v>1835</v>
      </c>
      <c r="B537">
        <v>29.83</v>
      </c>
      <c r="C53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37">
        <v>5.84</v>
      </c>
      <c r="E537" t="str">
        <f>IF(Table2[[#This Row],[HBA1C]]&lt;5.7,"normal ",IF(Table2[[#This Row],[HBA1C]]&lt;6.5,"prediabetes",IF(Table2[[#This Row],[HBA1C]]=6.5&gt;6.5,"diabetes ")))</f>
        <v>prediabetes</v>
      </c>
      <c r="F537" t="s">
        <v>2380</v>
      </c>
      <c r="G537" t="s">
        <v>2380</v>
      </c>
      <c r="H537" t="s">
        <v>2380</v>
      </c>
      <c r="I537">
        <v>1</v>
      </c>
      <c r="J537" t="s">
        <v>2381</v>
      </c>
    </row>
    <row r="538" spans="1:10" x14ac:dyDescent="0.2">
      <c r="A538" t="s">
        <v>1834</v>
      </c>
      <c r="B538">
        <v>22.6</v>
      </c>
      <c r="C53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38">
        <v>10.43</v>
      </c>
      <c r="E538" t="str">
        <f>IF(Table2[[#This Row],[HBA1C]]&lt;5.7,"normal ",IF(Table2[[#This Row],[HBA1C]]&lt;6.5,"prediabetes",IF(Table2[[#This Row],[HBA1C]]=6.5&gt;6.5,"diabetes ")))</f>
        <v xml:space="preserve">diabetes </v>
      </c>
      <c r="F538" t="s">
        <v>2381</v>
      </c>
      <c r="G538" t="s">
        <v>2380</v>
      </c>
      <c r="H538" t="s">
        <v>2380</v>
      </c>
      <c r="I538">
        <v>1</v>
      </c>
      <c r="J538" t="s">
        <v>2381</v>
      </c>
    </row>
    <row r="539" spans="1:10" x14ac:dyDescent="0.2">
      <c r="A539" t="s">
        <v>1833</v>
      </c>
      <c r="B539">
        <v>46.69</v>
      </c>
      <c r="C5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39">
        <v>4.25</v>
      </c>
      <c r="E539" t="str">
        <f>IF(Table2[[#This Row],[HBA1C]]&lt;5.7,"normal ",IF(Table2[[#This Row],[HBA1C]]&lt;6.5,"prediabetes",IF(Table2[[#This Row],[HBA1C]]=6.5&gt;6.5,"diabetes ")))</f>
        <v xml:space="preserve">normal </v>
      </c>
      <c r="F539" t="s">
        <v>2381</v>
      </c>
      <c r="G539" t="s">
        <v>2380</v>
      </c>
      <c r="H539" t="s">
        <v>2380</v>
      </c>
      <c r="I539">
        <v>1</v>
      </c>
      <c r="J539" t="s">
        <v>2380</v>
      </c>
    </row>
    <row r="540" spans="1:10" x14ac:dyDescent="0.2">
      <c r="A540" t="s">
        <v>1832</v>
      </c>
      <c r="B540">
        <v>28.49</v>
      </c>
      <c r="C54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40">
        <v>4.8899999999999997</v>
      </c>
      <c r="E540" t="str">
        <f>IF(Table2[[#This Row],[HBA1C]]&lt;5.7,"normal ",IF(Table2[[#This Row],[HBA1C]]&lt;6.5,"prediabetes",IF(Table2[[#This Row],[HBA1C]]=6.5&gt;6.5,"diabetes ")))</f>
        <v xml:space="preserve">normal </v>
      </c>
      <c r="F540" t="s">
        <v>2380</v>
      </c>
      <c r="G540" t="s">
        <v>2380</v>
      </c>
      <c r="H540" t="s">
        <v>2380</v>
      </c>
      <c r="I540">
        <v>0</v>
      </c>
      <c r="J540" t="s">
        <v>2381</v>
      </c>
    </row>
    <row r="541" spans="1:10" x14ac:dyDescent="0.2">
      <c r="A541" t="s">
        <v>1831</v>
      </c>
      <c r="B541">
        <v>28.5</v>
      </c>
      <c r="C54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41">
        <v>5.55</v>
      </c>
      <c r="E541" t="str">
        <f>IF(Table2[[#This Row],[HBA1C]]&lt;5.7,"normal ",IF(Table2[[#This Row],[HBA1C]]&lt;6.5,"prediabetes",IF(Table2[[#This Row],[HBA1C]]=6.5&gt;6.5,"diabetes ")))</f>
        <v xml:space="preserve">normal </v>
      </c>
      <c r="F541" t="s">
        <v>2381</v>
      </c>
      <c r="G541" t="s">
        <v>2380</v>
      </c>
      <c r="H541" t="s">
        <v>2380</v>
      </c>
      <c r="I541">
        <v>1</v>
      </c>
      <c r="J541" t="s">
        <v>2381</v>
      </c>
    </row>
    <row r="542" spans="1:10" x14ac:dyDescent="0.2">
      <c r="A542" t="s">
        <v>1830</v>
      </c>
      <c r="B542">
        <v>24.4</v>
      </c>
      <c r="C54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42">
        <v>4.5199999999999996</v>
      </c>
      <c r="E542" t="str">
        <f>IF(Table2[[#This Row],[HBA1C]]&lt;5.7,"normal ",IF(Table2[[#This Row],[HBA1C]]&lt;6.5,"prediabetes",IF(Table2[[#This Row],[HBA1C]]=6.5&gt;6.5,"diabetes ")))</f>
        <v xml:space="preserve">normal </v>
      </c>
      <c r="F542" t="s">
        <v>2380</v>
      </c>
      <c r="G542" t="s">
        <v>2380</v>
      </c>
      <c r="H542" t="s">
        <v>2380</v>
      </c>
      <c r="I542">
        <v>1</v>
      </c>
      <c r="J542" t="s">
        <v>2381</v>
      </c>
    </row>
    <row r="543" spans="1:10" x14ac:dyDescent="0.2">
      <c r="A543" t="s">
        <v>1829</v>
      </c>
      <c r="B543">
        <v>29.15</v>
      </c>
      <c r="C54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43">
        <v>4.45</v>
      </c>
      <c r="E543" t="str">
        <f>IF(Table2[[#This Row],[HBA1C]]&lt;5.7,"normal ",IF(Table2[[#This Row],[HBA1C]]&lt;6.5,"prediabetes",IF(Table2[[#This Row],[HBA1C]]=6.5&gt;6.5,"diabetes ")))</f>
        <v xml:space="preserve">normal </v>
      </c>
      <c r="F543" t="s">
        <v>2381</v>
      </c>
      <c r="G543" t="s">
        <v>2380</v>
      </c>
      <c r="H543" t="s">
        <v>2380</v>
      </c>
      <c r="I543">
        <v>1</v>
      </c>
      <c r="J543" t="s">
        <v>2381</v>
      </c>
    </row>
    <row r="544" spans="1:10" x14ac:dyDescent="0.2">
      <c r="A544" t="s">
        <v>1828</v>
      </c>
      <c r="B544">
        <v>27.28</v>
      </c>
      <c r="C54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44">
        <v>4.72</v>
      </c>
      <c r="E544" t="str">
        <f>IF(Table2[[#This Row],[HBA1C]]&lt;5.7,"normal ",IF(Table2[[#This Row],[HBA1C]]&lt;6.5,"prediabetes",IF(Table2[[#This Row],[HBA1C]]=6.5&gt;6.5,"diabetes ")))</f>
        <v xml:space="preserve">normal </v>
      </c>
      <c r="F544" t="s">
        <v>2380</v>
      </c>
      <c r="G544" t="s">
        <v>2381</v>
      </c>
      <c r="H544" t="s">
        <v>2380</v>
      </c>
      <c r="I544">
        <v>1</v>
      </c>
      <c r="J544" t="s">
        <v>2381</v>
      </c>
    </row>
    <row r="545" spans="1:10" x14ac:dyDescent="0.2">
      <c r="A545" t="s">
        <v>1827</v>
      </c>
      <c r="B545">
        <v>32.229999999999997</v>
      </c>
      <c r="C5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45">
        <v>4.6500000000000004</v>
      </c>
      <c r="E545" t="str">
        <f>IF(Table2[[#This Row],[HBA1C]]&lt;5.7,"normal ",IF(Table2[[#This Row],[HBA1C]]&lt;6.5,"prediabetes",IF(Table2[[#This Row],[HBA1C]]=6.5&gt;6.5,"diabetes ")))</f>
        <v xml:space="preserve">normal </v>
      </c>
      <c r="F545" t="s">
        <v>2381</v>
      </c>
      <c r="G545" t="s">
        <v>2380</v>
      </c>
      <c r="H545" t="s">
        <v>2382</v>
      </c>
      <c r="I545">
        <v>1</v>
      </c>
      <c r="J545" t="s">
        <v>2380</v>
      </c>
    </row>
    <row r="546" spans="1:10" x14ac:dyDescent="0.2">
      <c r="A546" t="s">
        <v>1826</v>
      </c>
      <c r="B546">
        <v>44.2</v>
      </c>
      <c r="C54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46">
        <v>11.34</v>
      </c>
      <c r="E546" t="str">
        <f>IF(Table2[[#This Row],[HBA1C]]&lt;5.7,"normal ",IF(Table2[[#This Row],[HBA1C]]&lt;6.5,"prediabetes",IF(Table2[[#This Row],[HBA1C]]=6.5&gt;6.5,"diabetes ")))</f>
        <v xml:space="preserve">diabetes </v>
      </c>
      <c r="F546" t="s">
        <v>2381</v>
      </c>
      <c r="G546" t="s">
        <v>2380</v>
      </c>
      <c r="H546" t="s">
        <v>2382</v>
      </c>
      <c r="I546">
        <v>1</v>
      </c>
      <c r="J546" t="s">
        <v>2380</v>
      </c>
    </row>
    <row r="547" spans="1:10" x14ac:dyDescent="0.2">
      <c r="A547" t="s">
        <v>1825</v>
      </c>
      <c r="B547">
        <v>29.734999999999999</v>
      </c>
      <c r="C54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47">
        <v>4.53</v>
      </c>
      <c r="E547" t="str">
        <f>IF(Table2[[#This Row],[HBA1C]]&lt;5.7,"normal ",IF(Table2[[#This Row],[HBA1C]]&lt;6.5,"prediabetes",IF(Table2[[#This Row],[HBA1C]]=6.5&gt;6.5,"diabetes ")))</f>
        <v xml:space="preserve">normal </v>
      </c>
      <c r="F547" t="s">
        <v>2380</v>
      </c>
      <c r="G547" t="s">
        <v>2380</v>
      </c>
      <c r="H547" t="s">
        <v>2382</v>
      </c>
      <c r="I547">
        <v>1</v>
      </c>
      <c r="J547" t="s">
        <v>2380</v>
      </c>
    </row>
    <row r="548" spans="1:10" x14ac:dyDescent="0.2">
      <c r="A548" t="s">
        <v>1824</v>
      </c>
      <c r="B548">
        <v>28.31</v>
      </c>
      <c r="C54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48">
        <v>6.35</v>
      </c>
      <c r="E548" t="str">
        <f>IF(Table2[[#This Row],[HBA1C]]&lt;5.7,"normal ",IF(Table2[[#This Row],[HBA1C]]&lt;6.5,"prediabetes",IF(Table2[[#This Row],[HBA1C]]=6.5&gt;6.5,"diabetes ")))</f>
        <v>prediabetes</v>
      </c>
      <c r="F548" t="s">
        <v>2380</v>
      </c>
      <c r="G548" t="s">
        <v>2380</v>
      </c>
      <c r="H548" t="s">
        <v>2380</v>
      </c>
      <c r="I548">
        <v>0</v>
      </c>
      <c r="J548" t="s">
        <v>2381</v>
      </c>
    </row>
    <row r="549" spans="1:10" x14ac:dyDescent="0.2">
      <c r="A549" t="s">
        <v>1823</v>
      </c>
      <c r="B549">
        <v>46.62</v>
      </c>
      <c r="C5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49">
        <v>8.51</v>
      </c>
      <c r="E549" t="str">
        <f>IF(Table2[[#This Row],[HBA1C]]&lt;5.7,"normal ",IF(Table2[[#This Row],[HBA1C]]&lt;6.5,"prediabetes",IF(Table2[[#This Row],[HBA1C]]=6.5&gt;6.5,"diabetes ")))</f>
        <v xml:space="preserve">diabetes </v>
      </c>
      <c r="F549" t="s">
        <v>2380</v>
      </c>
      <c r="G549" t="s">
        <v>2380</v>
      </c>
      <c r="H549" t="s">
        <v>2380</v>
      </c>
      <c r="I549">
        <v>0</v>
      </c>
      <c r="J549" t="s">
        <v>2380</v>
      </c>
    </row>
    <row r="550" spans="1:10" x14ac:dyDescent="0.2">
      <c r="A550" t="s">
        <v>1822</v>
      </c>
      <c r="B550">
        <v>51.75</v>
      </c>
      <c r="C5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50">
        <v>8.59</v>
      </c>
      <c r="E550" t="str">
        <f>IF(Table2[[#This Row],[HBA1C]]&lt;5.7,"normal ",IF(Table2[[#This Row],[HBA1C]]&lt;6.5,"prediabetes",IF(Table2[[#This Row],[HBA1C]]=6.5&gt;6.5,"diabetes ")))</f>
        <v xml:space="preserve">diabetes </v>
      </c>
      <c r="F550" t="s">
        <v>2381</v>
      </c>
      <c r="G550" t="s">
        <v>2380</v>
      </c>
      <c r="H550" t="s">
        <v>2380</v>
      </c>
      <c r="I550">
        <v>1</v>
      </c>
      <c r="J550" t="s">
        <v>2380</v>
      </c>
    </row>
    <row r="551" spans="1:10" x14ac:dyDescent="0.2">
      <c r="A551" t="s">
        <v>1821</v>
      </c>
      <c r="B551">
        <v>25.7</v>
      </c>
      <c r="C55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51">
        <v>4.13</v>
      </c>
      <c r="E551" t="str">
        <f>IF(Table2[[#This Row],[HBA1C]]&lt;5.7,"normal ",IF(Table2[[#This Row],[HBA1C]]&lt;6.5,"prediabetes",IF(Table2[[#This Row],[HBA1C]]=6.5&gt;6.5,"diabetes ")))</f>
        <v xml:space="preserve">normal </v>
      </c>
      <c r="F551" t="s">
        <v>2381</v>
      </c>
      <c r="G551" t="s">
        <v>2380</v>
      </c>
      <c r="H551" t="s">
        <v>2380</v>
      </c>
      <c r="I551">
        <v>0</v>
      </c>
      <c r="J551" t="s">
        <v>2381</v>
      </c>
    </row>
    <row r="552" spans="1:10" x14ac:dyDescent="0.2">
      <c r="A552" t="s">
        <v>1820</v>
      </c>
      <c r="B552">
        <v>31.79</v>
      </c>
      <c r="C5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52">
        <v>4.55</v>
      </c>
      <c r="E552" t="str">
        <f>IF(Table2[[#This Row],[HBA1C]]&lt;5.7,"normal ",IF(Table2[[#This Row],[HBA1C]]&lt;6.5,"prediabetes",IF(Table2[[#This Row],[HBA1C]]=6.5&gt;6.5,"diabetes ")))</f>
        <v xml:space="preserve">normal </v>
      </c>
      <c r="F552" t="s">
        <v>2380</v>
      </c>
      <c r="G552" t="s">
        <v>2380</v>
      </c>
      <c r="H552" t="s">
        <v>2380</v>
      </c>
      <c r="I552">
        <v>0</v>
      </c>
      <c r="J552" t="s">
        <v>2380</v>
      </c>
    </row>
    <row r="553" spans="1:10" x14ac:dyDescent="0.2">
      <c r="A553" t="s">
        <v>1819</v>
      </c>
      <c r="B553">
        <v>24.795000000000002</v>
      </c>
      <c r="C55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53">
        <v>4.5199999999999996</v>
      </c>
      <c r="E553" t="str">
        <f>IF(Table2[[#This Row],[HBA1C]]&lt;5.7,"normal ",IF(Table2[[#This Row],[HBA1C]]&lt;6.5,"prediabetes",IF(Table2[[#This Row],[HBA1C]]=6.5&gt;6.5,"diabetes ")))</f>
        <v xml:space="preserve">normal </v>
      </c>
      <c r="F553" t="s">
        <v>2380</v>
      </c>
      <c r="G553" t="s">
        <v>2380</v>
      </c>
      <c r="H553" t="s">
        <v>2380</v>
      </c>
      <c r="I553">
        <v>0</v>
      </c>
      <c r="J553" t="s">
        <v>2381</v>
      </c>
    </row>
    <row r="554" spans="1:10" x14ac:dyDescent="0.2">
      <c r="A554" t="s">
        <v>1818</v>
      </c>
      <c r="B554">
        <v>53.98</v>
      </c>
      <c r="C5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54">
        <v>5.07</v>
      </c>
      <c r="E554" t="str">
        <f>IF(Table2[[#This Row],[HBA1C]]&lt;5.7,"normal ",IF(Table2[[#This Row],[HBA1C]]&lt;6.5,"prediabetes",IF(Table2[[#This Row],[HBA1C]]=6.5&gt;6.5,"diabetes ")))</f>
        <v xml:space="preserve">normal </v>
      </c>
      <c r="F554" t="s">
        <v>2380</v>
      </c>
      <c r="G554" t="s">
        <v>2380</v>
      </c>
      <c r="H554" t="s">
        <v>2382</v>
      </c>
      <c r="I554">
        <v>1</v>
      </c>
      <c r="J554" t="s">
        <v>2380</v>
      </c>
    </row>
    <row r="555" spans="1:10" x14ac:dyDescent="0.2">
      <c r="A555" t="s">
        <v>1817</v>
      </c>
      <c r="B555">
        <v>41.325000000000003</v>
      </c>
      <c r="C5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55">
        <v>4.04</v>
      </c>
      <c r="E555" t="str">
        <f>IF(Table2[[#This Row],[HBA1C]]&lt;5.7,"normal ",IF(Table2[[#This Row],[HBA1C]]&lt;6.5,"prediabetes",IF(Table2[[#This Row],[HBA1C]]=6.5&gt;6.5,"diabetes ")))</f>
        <v xml:space="preserve">normal </v>
      </c>
      <c r="F555" t="s">
        <v>2381</v>
      </c>
      <c r="G555" t="s">
        <v>2380</v>
      </c>
      <c r="H555" t="s">
        <v>2382</v>
      </c>
      <c r="I555">
        <v>1</v>
      </c>
      <c r="J555" t="s">
        <v>2380</v>
      </c>
    </row>
    <row r="556" spans="1:10" x14ac:dyDescent="0.2">
      <c r="A556" t="s">
        <v>1816</v>
      </c>
      <c r="B556">
        <v>51.65</v>
      </c>
      <c r="C5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56">
        <v>5.3</v>
      </c>
      <c r="E556" t="str">
        <f>IF(Table2[[#This Row],[HBA1C]]&lt;5.7,"normal ",IF(Table2[[#This Row],[HBA1C]]&lt;6.5,"prediabetes",IF(Table2[[#This Row],[HBA1C]]=6.5&gt;6.5,"diabetes ")))</f>
        <v xml:space="preserve">normal </v>
      </c>
      <c r="F556" t="s">
        <v>2381</v>
      </c>
      <c r="G556" t="s">
        <v>2380</v>
      </c>
      <c r="H556" t="s">
        <v>2380</v>
      </c>
      <c r="I556">
        <v>0</v>
      </c>
      <c r="J556" t="s">
        <v>2380</v>
      </c>
    </row>
    <row r="557" spans="1:10" x14ac:dyDescent="0.2">
      <c r="A557" t="s">
        <v>1815</v>
      </c>
      <c r="B557">
        <v>44.52</v>
      </c>
      <c r="C5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57">
        <v>8.64</v>
      </c>
      <c r="E557" t="str">
        <f>IF(Table2[[#This Row],[HBA1C]]&lt;5.7,"normal ",IF(Table2[[#This Row],[HBA1C]]&lt;6.5,"prediabetes",IF(Table2[[#This Row],[HBA1C]]=6.5&gt;6.5,"diabetes ")))</f>
        <v xml:space="preserve">diabetes </v>
      </c>
      <c r="F557" t="s">
        <v>2381</v>
      </c>
      <c r="G557" t="s">
        <v>2380</v>
      </c>
      <c r="H557" t="s">
        <v>2382</v>
      </c>
      <c r="I557">
        <v>1</v>
      </c>
      <c r="J557" t="s">
        <v>2380</v>
      </c>
    </row>
    <row r="558" spans="1:10" x14ac:dyDescent="0.2">
      <c r="A558" t="s">
        <v>1814</v>
      </c>
      <c r="B558">
        <v>53.29</v>
      </c>
      <c r="C5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58">
        <v>4.03</v>
      </c>
      <c r="E558" t="str">
        <f>IF(Table2[[#This Row],[HBA1C]]&lt;5.7,"normal ",IF(Table2[[#This Row],[HBA1C]]&lt;6.5,"prediabetes",IF(Table2[[#This Row],[HBA1C]]=6.5&gt;6.5,"diabetes ")))</f>
        <v xml:space="preserve">normal </v>
      </c>
      <c r="F558" t="s">
        <v>2380</v>
      </c>
      <c r="G558" t="s">
        <v>2380</v>
      </c>
      <c r="H558" t="s">
        <v>2382</v>
      </c>
      <c r="I558">
        <v>1</v>
      </c>
      <c r="J558" t="s">
        <v>2380</v>
      </c>
    </row>
    <row r="559" spans="1:10" x14ac:dyDescent="0.2">
      <c r="A559" t="s">
        <v>1813</v>
      </c>
      <c r="B559">
        <v>46.63</v>
      </c>
      <c r="C5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59">
        <v>4.26</v>
      </c>
      <c r="E559" t="str">
        <f>IF(Table2[[#This Row],[HBA1C]]&lt;5.7,"normal ",IF(Table2[[#This Row],[HBA1C]]&lt;6.5,"prediabetes",IF(Table2[[#This Row],[HBA1C]]=6.5&gt;6.5,"diabetes ")))</f>
        <v xml:space="preserve">normal </v>
      </c>
      <c r="F559" t="s">
        <v>2381</v>
      </c>
      <c r="G559" t="s">
        <v>2380</v>
      </c>
      <c r="H559" t="s">
        <v>2380</v>
      </c>
      <c r="I559">
        <v>2</v>
      </c>
      <c r="J559" t="s">
        <v>2380</v>
      </c>
    </row>
    <row r="560" spans="1:10" x14ac:dyDescent="0.2">
      <c r="A560" t="s">
        <v>1812</v>
      </c>
      <c r="B560">
        <v>28.88</v>
      </c>
      <c r="C56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60">
        <v>5.35</v>
      </c>
      <c r="E560" t="str">
        <f>IF(Table2[[#This Row],[HBA1C]]&lt;5.7,"normal ",IF(Table2[[#This Row],[HBA1C]]&lt;6.5,"prediabetes",IF(Table2[[#This Row],[HBA1C]]=6.5&gt;6.5,"diabetes ")))</f>
        <v xml:space="preserve">normal </v>
      </c>
      <c r="F560" t="s">
        <v>2380</v>
      </c>
      <c r="G560" t="s">
        <v>2380</v>
      </c>
      <c r="H560" t="s">
        <v>2382</v>
      </c>
      <c r="I560">
        <v>1</v>
      </c>
      <c r="J560" t="s">
        <v>2381</v>
      </c>
    </row>
    <row r="561" spans="1:10" x14ac:dyDescent="0.2">
      <c r="A561" t="s">
        <v>1811</v>
      </c>
      <c r="B561">
        <v>23.98</v>
      </c>
      <c r="C56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61">
        <v>4.9000000000000004</v>
      </c>
      <c r="E561" t="str">
        <f>IF(Table2[[#This Row],[HBA1C]]&lt;5.7,"normal ",IF(Table2[[#This Row],[HBA1C]]&lt;6.5,"prediabetes",IF(Table2[[#This Row],[HBA1C]]=6.5&gt;6.5,"diabetes ")))</f>
        <v xml:space="preserve">normal </v>
      </c>
      <c r="F561" t="s">
        <v>2380</v>
      </c>
      <c r="G561" t="s">
        <v>2380</v>
      </c>
      <c r="H561" t="s">
        <v>2380</v>
      </c>
      <c r="I561">
        <v>0</v>
      </c>
      <c r="J561" t="s">
        <v>2381</v>
      </c>
    </row>
    <row r="562" spans="1:10" x14ac:dyDescent="0.2">
      <c r="A562" t="s">
        <v>1810</v>
      </c>
      <c r="B562">
        <v>23.65</v>
      </c>
      <c r="C56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62">
        <v>4.5</v>
      </c>
      <c r="E562" t="str">
        <f>IF(Table2[[#This Row],[HBA1C]]&lt;5.7,"normal ",IF(Table2[[#This Row],[HBA1C]]&lt;6.5,"prediabetes",IF(Table2[[#This Row],[HBA1C]]=6.5&gt;6.5,"diabetes ")))</f>
        <v xml:space="preserve">normal </v>
      </c>
      <c r="F562" t="s">
        <v>2380</v>
      </c>
      <c r="G562" t="s">
        <v>2380</v>
      </c>
      <c r="H562" t="s">
        <v>2380</v>
      </c>
      <c r="I562">
        <v>0</v>
      </c>
      <c r="J562" t="s">
        <v>2380</v>
      </c>
    </row>
    <row r="563" spans="1:10" x14ac:dyDescent="0.2">
      <c r="A563" t="s">
        <v>1809</v>
      </c>
      <c r="B563">
        <v>49.09</v>
      </c>
      <c r="C5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63">
        <v>8.3800000000000008</v>
      </c>
      <c r="E563" t="str">
        <f>IF(Table2[[#This Row],[HBA1C]]&lt;5.7,"normal ",IF(Table2[[#This Row],[HBA1C]]&lt;6.5,"prediabetes",IF(Table2[[#This Row],[HBA1C]]=6.5&gt;6.5,"diabetes ")))</f>
        <v xml:space="preserve">diabetes </v>
      </c>
      <c r="F563" t="s">
        <v>2381</v>
      </c>
      <c r="G563" t="s">
        <v>2380</v>
      </c>
      <c r="H563" t="s">
        <v>2380</v>
      </c>
      <c r="I563">
        <v>2</v>
      </c>
      <c r="J563" t="s">
        <v>2380</v>
      </c>
    </row>
    <row r="564" spans="1:10" x14ac:dyDescent="0.2">
      <c r="A564" t="s">
        <v>1808</v>
      </c>
      <c r="B564">
        <v>28.024999999999999</v>
      </c>
      <c r="C56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64">
        <v>7.03</v>
      </c>
      <c r="E564" t="str">
        <f>IF(Table2[[#This Row],[HBA1C]]&lt;5.7,"normal ",IF(Table2[[#This Row],[HBA1C]]&lt;6.5,"prediabetes",IF(Table2[[#This Row],[HBA1C]]=6.5&gt;6.5,"diabetes ")))</f>
        <v xml:space="preserve">diabetes </v>
      </c>
      <c r="F564" t="s">
        <v>2380</v>
      </c>
      <c r="G564" t="s">
        <v>2380</v>
      </c>
      <c r="H564" t="s">
        <v>2380</v>
      </c>
      <c r="I564">
        <v>0</v>
      </c>
      <c r="J564" t="s">
        <v>2381</v>
      </c>
    </row>
    <row r="565" spans="1:10" x14ac:dyDescent="0.2">
      <c r="A565" t="s">
        <v>1807</v>
      </c>
      <c r="B565">
        <v>43.32</v>
      </c>
      <c r="C5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65">
        <v>8.75</v>
      </c>
      <c r="E565" t="str">
        <f>IF(Table2[[#This Row],[HBA1C]]&lt;5.7,"normal ",IF(Table2[[#This Row],[HBA1C]]&lt;6.5,"prediabetes",IF(Table2[[#This Row],[HBA1C]]=6.5&gt;6.5,"diabetes ")))</f>
        <v xml:space="preserve">diabetes </v>
      </c>
      <c r="F565" t="s">
        <v>2381</v>
      </c>
      <c r="G565" t="s">
        <v>2380</v>
      </c>
      <c r="H565" t="s">
        <v>2382</v>
      </c>
      <c r="I565">
        <v>1</v>
      </c>
      <c r="J565" t="s">
        <v>2380</v>
      </c>
    </row>
    <row r="566" spans="1:10" x14ac:dyDescent="0.2">
      <c r="A566" t="s">
        <v>1806</v>
      </c>
      <c r="B566">
        <v>45.92</v>
      </c>
      <c r="C56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66">
        <v>9.51</v>
      </c>
      <c r="E566" t="str">
        <f>IF(Table2[[#This Row],[HBA1C]]&lt;5.7,"normal ",IF(Table2[[#This Row],[HBA1C]]&lt;6.5,"prediabetes",IF(Table2[[#This Row],[HBA1C]]=6.5&gt;6.5,"diabetes ")))</f>
        <v xml:space="preserve">diabetes </v>
      </c>
      <c r="F566" t="s">
        <v>2380</v>
      </c>
      <c r="G566" t="s">
        <v>2380</v>
      </c>
      <c r="H566" t="s">
        <v>2380</v>
      </c>
      <c r="I566">
        <v>0</v>
      </c>
      <c r="J566" t="s">
        <v>2380</v>
      </c>
    </row>
    <row r="567" spans="1:10" x14ac:dyDescent="0.2">
      <c r="A567" t="s">
        <v>1805</v>
      </c>
      <c r="B567">
        <v>44.03</v>
      </c>
      <c r="C5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67">
        <v>9.36</v>
      </c>
      <c r="E567" t="str">
        <f>IF(Table2[[#This Row],[HBA1C]]&lt;5.7,"normal ",IF(Table2[[#This Row],[HBA1C]]&lt;6.5,"prediabetes",IF(Table2[[#This Row],[HBA1C]]=6.5&gt;6.5,"diabetes ")))</f>
        <v xml:space="preserve">diabetes </v>
      </c>
      <c r="F567" t="s">
        <v>2380</v>
      </c>
      <c r="G567" t="s">
        <v>2380</v>
      </c>
      <c r="H567" t="s">
        <v>2380</v>
      </c>
      <c r="I567">
        <v>0</v>
      </c>
      <c r="J567" t="s">
        <v>2380</v>
      </c>
    </row>
    <row r="568" spans="1:10" x14ac:dyDescent="0.2">
      <c r="A568" t="s">
        <v>1804</v>
      </c>
      <c r="B568">
        <v>24.6</v>
      </c>
      <c r="C56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68">
        <v>4.8099999999999996</v>
      </c>
      <c r="E568" t="str">
        <f>IF(Table2[[#This Row],[HBA1C]]&lt;5.7,"normal ",IF(Table2[[#This Row],[HBA1C]]&lt;6.5,"prediabetes",IF(Table2[[#This Row],[HBA1C]]=6.5&gt;6.5,"diabetes ")))</f>
        <v xml:space="preserve">normal </v>
      </c>
      <c r="F568" t="s">
        <v>2380</v>
      </c>
      <c r="G568" t="s">
        <v>2380</v>
      </c>
      <c r="H568" t="s">
        <v>2380</v>
      </c>
      <c r="I568">
        <v>0</v>
      </c>
      <c r="J568" t="s">
        <v>2381</v>
      </c>
    </row>
    <row r="569" spans="1:10" x14ac:dyDescent="0.2">
      <c r="A569" t="s">
        <v>1803</v>
      </c>
      <c r="B569">
        <v>49.15</v>
      </c>
      <c r="C5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69">
        <v>8.08</v>
      </c>
      <c r="E569" t="str">
        <f>IF(Table2[[#This Row],[HBA1C]]&lt;5.7,"normal ",IF(Table2[[#This Row],[HBA1C]]&lt;6.5,"prediabetes",IF(Table2[[#This Row],[HBA1C]]=6.5&gt;6.5,"diabetes ")))</f>
        <v xml:space="preserve">diabetes </v>
      </c>
      <c r="F569" t="s">
        <v>2380</v>
      </c>
      <c r="G569" t="s">
        <v>2380</v>
      </c>
      <c r="H569" t="s">
        <v>2380</v>
      </c>
      <c r="I569">
        <v>0</v>
      </c>
      <c r="J569" t="s">
        <v>2380</v>
      </c>
    </row>
    <row r="570" spans="1:10" x14ac:dyDescent="0.2">
      <c r="A570" t="s">
        <v>1802</v>
      </c>
      <c r="B570">
        <v>28.31</v>
      </c>
      <c r="C57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70">
        <v>6.29</v>
      </c>
      <c r="E570" t="str">
        <f>IF(Table2[[#This Row],[HBA1C]]&lt;5.7,"normal ",IF(Table2[[#This Row],[HBA1C]]&lt;6.5,"prediabetes",IF(Table2[[#This Row],[HBA1C]]=6.5&gt;6.5,"diabetes ")))</f>
        <v>prediabetes</v>
      </c>
      <c r="F570" t="s">
        <v>2380</v>
      </c>
      <c r="G570" t="s">
        <v>2380</v>
      </c>
      <c r="H570" t="s">
        <v>2382</v>
      </c>
      <c r="I570">
        <v>1</v>
      </c>
      <c r="J570" t="s">
        <v>2381</v>
      </c>
    </row>
    <row r="571" spans="1:10" x14ac:dyDescent="0.2">
      <c r="A571" t="s">
        <v>1801</v>
      </c>
      <c r="B571">
        <v>22.99</v>
      </c>
      <c r="C57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71">
        <v>6.29</v>
      </c>
      <c r="E571" t="str">
        <f>IF(Table2[[#This Row],[HBA1C]]&lt;5.7,"normal ",IF(Table2[[#This Row],[HBA1C]]&lt;6.5,"prediabetes",IF(Table2[[#This Row],[HBA1C]]=6.5&gt;6.5,"diabetes ")))</f>
        <v>prediabetes</v>
      </c>
      <c r="F571" t="s">
        <v>2380</v>
      </c>
      <c r="G571" t="s">
        <v>2380</v>
      </c>
      <c r="H571" t="s">
        <v>2380</v>
      </c>
      <c r="I571">
        <v>1</v>
      </c>
      <c r="J571" t="s">
        <v>2381</v>
      </c>
    </row>
    <row r="572" spans="1:10" x14ac:dyDescent="0.2">
      <c r="A572" t="s">
        <v>1800</v>
      </c>
      <c r="B572">
        <v>29.07</v>
      </c>
      <c r="C57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72">
        <v>5.12</v>
      </c>
      <c r="E572" t="str">
        <f>IF(Table2[[#This Row],[HBA1C]]&lt;5.7,"normal ",IF(Table2[[#This Row],[HBA1C]]&lt;6.5,"prediabetes",IF(Table2[[#This Row],[HBA1C]]=6.5&gt;6.5,"diabetes ")))</f>
        <v xml:space="preserve">normal </v>
      </c>
      <c r="F572" t="s">
        <v>2380</v>
      </c>
      <c r="G572" t="s">
        <v>2380</v>
      </c>
      <c r="H572" t="s">
        <v>2382</v>
      </c>
      <c r="I572">
        <v>1</v>
      </c>
      <c r="J572" t="s">
        <v>2381</v>
      </c>
    </row>
    <row r="573" spans="1:10" x14ac:dyDescent="0.2">
      <c r="A573" t="s">
        <v>1799</v>
      </c>
      <c r="B573">
        <v>42.02</v>
      </c>
      <c r="C5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73">
        <v>9.9499999999999993</v>
      </c>
      <c r="E573" t="str">
        <f>IF(Table2[[#This Row],[HBA1C]]&lt;5.7,"normal ",IF(Table2[[#This Row],[HBA1C]]&lt;6.5,"prediabetes",IF(Table2[[#This Row],[HBA1C]]=6.5&gt;6.5,"diabetes ")))</f>
        <v xml:space="preserve">diabetes </v>
      </c>
      <c r="F573" t="s">
        <v>2381</v>
      </c>
      <c r="G573" t="s">
        <v>2380</v>
      </c>
      <c r="H573" t="s">
        <v>2382</v>
      </c>
      <c r="I573">
        <v>1</v>
      </c>
      <c r="J573" t="s">
        <v>2380</v>
      </c>
    </row>
    <row r="574" spans="1:10" x14ac:dyDescent="0.2">
      <c r="A574" t="s">
        <v>1798</v>
      </c>
      <c r="B574">
        <v>49.07</v>
      </c>
      <c r="C5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74">
        <v>9.08</v>
      </c>
      <c r="E574" t="str">
        <f>IF(Table2[[#This Row],[HBA1C]]&lt;5.7,"normal ",IF(Table2[[#This Row],[HBA1C]]&lt;6.5,"prediabetes",IF(Table2[[#This Row],[HBA1C]]=6.5&gt;6.5,"diabetes ")))</f>
        <v xml:space="preserve">diabetes </v>
      </c>
      <c r="F574" t="s">
        <v>2381</v>
      </c>
      <c r="G574" t="s">
        <v>2380</v>
      </c>
      <c r="H574" t="s">
        <v>2380</v>
      </c>
      <c r="I574">
        <v>1</v>
      </c>
      <c r="J574" t="s">
        <v>2380</v>
      </c>
    </row>
    <row r="575" spans="1:10" x14ac:dyDescent="0.2">
      <c r="A575" t="s">
        <v>1797</v>
      </c>
      <c r="B575">
        <v>19.8</v>
      </c>
      <c r="C57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75">
        <v>4.82</v>
      </c>
      <c r="E575" t="str">
        <f>IF(Table2[[#This Row],[HBA1C]]&lt;5.7,"normal ",IF(Table2[[#This Row],[HBA1C]]&lt;6.5,"prediabetes",IF(Table2[[#This Row],[HBA1C]]=6.5&gt;6.5,"diabetes ")))</f>
        <v xml:space="preserve">normal </v>
      </c>
      <c r="F575" t="s">
        <v>2380</v>
      </c>
      <c r="G575" t="s">
        <v>2380</v>
      </c>
      <c r="H575" t="s">
        <v>2380</v>
      </c>
      <c r="I575">
        <v>0</v>
      </c>
      <c r="J575" t="s">
        <v>2381</v>
      </c>
    </row>
    <row r="576" spans="1:10" x14ac:dyDescent="0.2">
      <c r="A576" t="s">
        <v>1796</v>
      </c>
      <c r="B576">
        <v>27.36</v>
      </c>
      <c r="C57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76">
        <v>4.6500000000000004</v>
      </c>
      <c r="E576" t="str">
        <f>IF(Table2[[#This Row],[HBA1C]]&lt;5.7,"normal ",IF(Table2[[#This Row],[HBA1C]]&lt;6.5,"prediabetes",IF(Table2[[#This Row],[HBA1C]]=6.5&gt;6.5,"diabetes ")))</f>
        <v xml:space="preserve">normal </v>
      </c>
      <c r="F576" t="s">
        <v>2380</v>
      </c>
      <c r="G576" t="s">
        <v>2381</v>
      </c>
      <c r="H576" t="s">
        <v>2380</v>
      </c>
      <c r="I576">
        <v>1</v>
      </c>
      <c r="J576" t="s">
        <v>2381</v>
      </c>
    </row>
    <row r="577" spans="1:10" x14ac:dyDescent="0.2">
      <c r="A577" t="s">
        <v>1795</v>
      </c>
      <c r="B577">
        <v>42.95</v>
      </c>
      <c r="C5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77">
        <v>5.16</v>
      </c>
      <c r="E577" t="str">
        <f>IF(Table2[[#This Row],[HBA1C]]&lt;5.7,"normal ",IF(Table2[[#This Row],[HBA1C]]&lt;6.5,"prediabetes",IF(Table2[[#This Row],[HBA1C]]=6.5&gt;6.5,"diabetes ")))</f>
        <v xml:space="preserve">normal </v>
      </c>
      <c r="F577" t="s">
        <v>2381</v>
      </c>
      <c r="G577" t="s">
        <v>2380</v>
      </c>
      <c r="H577" t="s">
        <v>2380</v>
      </c>
      <c r="I577">
        <v>1</v>
      </c>
      <c r="J577" t="s">
        <v>2380</v>
      </c>
    </row>
    <row r="578" spans="1:10" x14ac:dyDescent="0.2">
      <c r="A578" t="s">
        <v>1794</v>
      </c>
      <c r="B578">
        <v>42.66</v>
      </c>
      <c r="C5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78">
        <v>10.44</v>
      </c>
      <c r="E578" t="str">
        <f>IF(Table2[[#This Row],[HBA1C]]&lt;5.7,"normal ",IF(Table2[[#This Row],[HBA1C]]&lt;6.5,"prediabetes",IF(Table2[[#This Row],[HBA1C]]=6.5&gt;6.5,"diabetes ")))</f>
        <v xml:space="preserve">diabetes </v>
      </c>
      <c r="F578" t="s">
        <v>2380</v>
      </c>
      <c r="G578" t="s">
        <v>2380</v>
      </c>
      <c r="H578" t="s">
        <v>2380</v>
      </c>
      <c r="I578">
        <v>0</v>
      </c>
      <c r="J578" t="s">
        <v>2380</v>
      </c>
    </row>
    <row r="579" spans="1:10" x14ac:dyDescent="0.2">
      <c r="A579" t="s">
        <v>1793</v>
      </c>
      <c r="B579">
        <v>33.630000000000003</v>
      </c>
      <c r="C5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79">
        <v>5.69</v>
      </c>
      <c r="E579" t="str">
        <f>IF(Table2[[#This Row],[HBA1C]]&lt;5.7,"normal ",IF(Table2[[#This Row],[HBA1C]]&lt;6.5,"prediabetes",IF(Table2[[#This Row],[HBA1C]]=6.5&gt;6.5,"diabetes ")))</f>
        <v xml:space="preserve">normal </v>
      </c>
      <c r="F579" t="s">
        <v>2380</v>
      </c>
      <c r="G579" t="s">
        <v>2380</v>
      </c>
      <c r="H579" t="s">
        <v>2380</v>
      </c>
      <c r="I579">
        <v>1</v>
      </c>
      <c r="J579" t="s">
        <v>2380</v>
      </c>
    </row>
    <row r="580" spans="1:10" x14ac:dyDescent="0.2">
      <c r="A580" t="s">
        <v>1792</v>
      </c>
      <c r="B580">
        <v>26.84</v>
      </c>
      <c r="C58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80">
        <v>6.5</v>
      </c>
      <c r="E580" t="str">
        <f>IF(Table2[[#This Row],[HBA1C]]&lt;5.7,"normal ",IF(Table2[[#This Row],[HBA1C]]&lt;6.5,"prediabetes",IF(Table2[[#This Row],[HBA1C]]=6.5&gt;6.5,"diabetes ")))</f>
        <v xml:space="preserve">diabetes </v>
      </c>
      <c r="F580" t="s">
        <v>2380</v>
      </c>
      <c r="G580" t="s">
        <v>2380</v>
      </c>
      <c r="H580" t="s">
        <v>2380</v>
      </c>
      <c r="I580">
        <v>0</v>
      </c>
      <c r="J580" t="s">
        <v>2381</v>
      </c>
    </row>
    <row r="581" spans="1:10" x14ac:dyDescent="0.2">
      <c r="A581" t="s">
        <v>1791</v>
      </c>
      <c r="B581">
        <v>28.3</v>
      </c>
      <c r="C58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81">
        <v>5.73</v>
      </c>
      <c r="E581" t="str">
        <f>IF(Table2[[#This Row],[HBA1C]]&lt;5.7,"normal ",IF(Table2[[#This Row],[HBA1C]]&lt;6.5,"prediabetes",IF(Table2[[#This Row],[HBA1C]]=6.5&gt;6.5,"diabetes ")))</f>
        <v>prediabetes</v>
      </c>
      <c r="F581" t="s">
        <v>2380</v>
      </c>
      <c r="G581" t="s">
        <v>2380</v>
      </c>
      <c r="H581" t="s">
        <v>2382</v>
      </c>
      <c r="I581">
        <v>1</v>
      </c>
      <c r="J581" t="s">
        <v>2381</v>
      </c>
    </row>
    <row r="582" spans="1:10" x14ac:dyDescent="0.2">
      <c r="A582" t="s">
        <v>1790</v>
      </c>
      <c r="B582">
        <v>27.06</v>
      </c>
      <c r="C58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82">
        <v>5.74</v>
      </c>
      <c r="E582" t="str">
        <f>IF(Table2[[#This Row],[HBA1C]]&lt;5.7,"normal ",IF(Table2[[#This Row],[HBA1C]]&lt;6.5,"prediabetes",IF(Table2[[#This Row],[HBA1C]]=6.5&gt;6.5,"diabetes ")))</f>
        <v>prediabetes</v>
      </c>
      <c r="F582" t="s">
        <v>2381</v>
      </c>
      <c r="G582" t="s">
        <v>2380</v>
      </c>
      <c r="H582" t="s">
        <v>2380</v>
      </c>
      <c r="I582">
        <v>0</v>
      </c>
      <c r="J582" t="s">
        <v>2381</v>
      </c>
    </row>
    <row r="583" spans="1:10" x14ac:dyDescent="0.2">
      <c r="A583" t="s">
        <v>1789</v>
      </c>
      <c r="B583">
        <v>47.13</v>
      </c>
      <c r="C5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83">
        <v>8.6999999999999993</v>
      </c>
      <c r="E583" t="str">
        <f>IF(Table2[[#This Row],[HBA1C]]&lt;5.7,"normal ",IF(Table2[[#This Row],[HBA1C]]&lt;6.5,"prediabetes",IF(Table2[[#This Row],[HBA1C]]=6.5&gt;6.5,"diabetes ")))</f>
        <v xml:space="preserve">diabetes </v>
      </c>
      <c r="F583" t="s">
        <v>2380</v>
      </c>
      <c r="G583" t="s">
        <v>2380</v>
      </c>
      <c r="H583" t="s">
        <v>2380</v>
      </c>
      <c r="I583">
        <v>0</v>
      </c>
      <c r="J583" t="s">
        <v>2380</v>
      </c>
    </row>
    <row r="584" spans="1:10" x14ac:dyDescent="0.2">
      <c r="A584" t="s">
        <v>1788</v>
      </c>
      <c r="B584">
        <v>51.72</v>
      </c>
      <c r="C5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84">
        <v>5.09</v>
      </c>
      <c r="E584" t="str">
        <f>IF(Table2[[#This Row],[HBA1C]]&lt;5.7,"normal ",IF(Table2[[#This Row],[HBA1C]]&lt;6.5,"prediabetes",IF(Table2[[#This Row],[HBA1C]]=6.5&gt;6.5,"diabetes ")))</f>
        <v xml:space="preserve">normal </v>
      </c>
      <c r="F584" t="s">
        <v>2380</v>
      </c>
      <c r="G584" t="s">
        <v>2380</v>
      </c>
      <c r="H584" t="s">
        <v>2380</v>
      </c>
      <c r="I584">
        <v>0</v>
      </c>
      <c r="J584" t="s">
        <v>2380</v>
      </c>
    </row>
    <row r="585" spans="1:10" x14ac:dyDescent="0.2">
      <c r="A585" t="s">
        <v>1787</v>
      </c>
      <c r="B585">
        <v>48.59</v>
      </c>
      <c r="C5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85">
        <v>5.57</v>
      </c>
      <c r="E585" t="str">
        <f>IF(Table2[[#This Row],[HBA1C]]&lt;5.7,"normal ",IF(Table2[[#This Row],[HBA1C]]&lt;6.5,"prediabetes",IF(Table2[[#This Row],[HBA1C]]=6.5&gt;6.5,"diabetes ")))</f>
        <v xml:space="preserve">normal </v>
      </c>
      <c r="F585" t="s">
        <v>2380</v>
      </c>
      <c r="G585" t="s">
        <v>2380</v>
      </c>
      <c r="H585" t="s">
        <v>2380</v>
      </c>
      <c r="I585">
        <v>0</v>
      </c>
      <c r="J585" t="s">
        <v>2380</v>
      </c>
    </row>
    <row r="586" spans="1:10" x14ac:dyDescent="0.2">
      <c r="A586" t="s">
        <v>1786</v>
      </c>
      <c r="B586">
        <v>45.18</v>
      </c>
      <c r="C5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86">
        <v>10.87</v>
      </c>
      <c r="E586" t="str">
        <f>IF(Table2[[#This Row],[HBA1C]]&lt;5.7,"normal ",IF(Table2[[#This Row],[HBA1C]]&lt;6.5,"prediabetes",IF(Table2[[#This Row],[HBA1C]]=6.5&gt;6.5,"diabetes ")))</f>
        <v xml:space="preserve">diabetes </v>
      </c>
      <c r="F586" t="s">
        <v>2380</v>
      </c>
      <c r="G586" t="s">
        <v>2380</v>
      </c>
      <c r="H586" t="s">
        <v>2380</v>
      </c>
      <c r="I586">
        <v>0</v>
      </c>
      <c r="J586" t="s">
        <v>2380</v>
      </c>
    </row>
    <row r="587" spans="1:10" x14ac:dyDescent="0.2">
      <c r="A587" t="s">
        <v>1785</v>
      </c>
      <c r="B587">
        <v>27.9</v>
      </c>
      <c r="C5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587">
        <v>6.02</v>
      </c>
      <c r="E587" t="str">
        <f>IF(Table2[[#This Row],[HBA1C]]&lt;5.7,"normal ",IF(Table2[[#This Row],[HBA1C]]&lt;6.5,"prediabetes",IF(Table2[[#This Row],[HBA1C]]=6.5&gt;6.5,"diabetes ")))</f>
        <v>prediabetes</v>
      </c>
      <c r="F587" t="s">
        <v>2380</v>
      </c>
      <c r="G587" t="s">
        <v>2380</v>
      </c>
      <c r="H587" t="s">
        <v>2382</v>
      </c>
      <c r="I587">
        <v>1</v>
      </c>
      <c r="J587" t="s">
        <v>2381</v>
      </c>
    </row>
    <row r="588" spans="1:10" x14ac:dyDescent="0.2">
      <c r="A588" t="s">
        <v>1784</v>
      </c>
      <c r="B588">
        <v>51.33</v>
      </c>
      <c r="C5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88">
        <v>7</v>
      </c>
      <c r="E588" t="str">
        <f>IF(Table2[[#This Row],[HBA1C]]&lt;5.7,"normal ",IF(Table2[[#This Row],[HBA1C]]&lt;6.5,"prediabetes",IF(Table2[[#This Row],[HBA1C]]=6.5&gt;6.5,"diabetes ")))</f>
        <v xml:space="preserve">diabetes </v>
      </c>
      <c r="F588" t="s">
        <v>2380</v>
      </c>
      <c r="G588" t="s">
        <v>2380</v>
      </c>
      <c r="H588" t="s">
        <v>2380</v>
      </c>
      <c r="I588">
        <v>0</v>
      </c>
      <c r="J588" t="s">
        <v>2380</v>
      </c>
    </row>
    <row r="589" spans="1:10" x14ac:dyDescent="0.2">
      <c r="A589" t="s">
        <v>1783</v>
      </c>
      <c r="B589">
        <v>30.59</v>
      </c>
      <c r="C5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89">
        <v>5.56</v>
      </c>
      <c r="E589" t="str">
        <f>IF(Table2[[#This Row],[HBA1C]]&lt;5.7,"normal ",IF(Table2[[#This Row],[HBA1C]]&lt;6.5,"prediabetes",IF(Table2[[#This Row],[HBA1C]]=6.5&gt;6.5,"diabetes ")))</f>
        <v xml:space="preserve">normal </v>
      </c>
      <c r="F589" t="s">
        <v>2381</v>
      </c>
      <c r="G589" t="s">
        <v>2380</v>
      </c>
      <c r="H589" t="s">
        <v>2380</v>
      </c>
      <c r="I589">
        <v>1</v>
      </c>
      <c r="J589" t="s">
        <v>2380</v>
      </c>
    </row>
    <row r="590" spans="1:10" x14ac:dyDescent="0.2">
      <c r="A590" t="s">
        <v>1782</v>
      </c>
      <c r="B590">
        <v>39.229999999999997</v>
      </c>
      <c r="C59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90">
        <v>8.4499999999999993</v>
      </c>
      <c r="E590" t="str">
        <f>IF(Table2[[#This Row],[HBA1C]]&lt;5.7,"normal ",IF(Table2[[#This Row],[HBA1C]]&lt;6.5,"prediabetes",IF(Table2[[#This Row],[HBA1C]]=6.5&gt;6.5,"diabetes ")))</f>
        <v xml:space="preserve">diabetes </v>
      </c>
      <c r="F590" t="s">
        <v>2380</v>
      </c>
      <c r="G590" t="s">
        <v>2380</v>
      </c>
      <c r="H590" t="s">
        <v>2380</v>
      </c>
      <c r="I590">
        <v>0</v>
      </c>
      <c r="J590" t="s">
        <v>2380</v>
      </c>
    </row>
    <row r="591" spans="1:10" x14ac:dyDescent="0.2">
      <c r="A591" t="s">
        <v>1781</v>
      </c>
      <c r="B591">
        <v>19.094999999999999</v>
      </c>
      <c r="C59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91">
        <v>6.19</v>
      </c>
      <c r="E591" t="str">
        <f>IF(Table2[[#This Row],[HBA1C]]&lt;5.7,"normal ",IF(Table2[[#This Row],[HBA1C]]&lt;6.5,"prediabetes",IF(Table2[[#This Row],[HBA1C]]=6.5&gt;6.5,"diabetes ")))</f>
        <v>prediabetes</v>
      </c>
      <c r="F591" t="s">
        <v>2380</v>
      </c>
      <c r="G591" t="s">
        <v>2380</v>
      </c>
      <c r="H591" t="s">
        <v>2380</v>
      </c>
      <c r="I591">
        <v>0</v>
      </c>
      <c r="J591" t="s">
        <v>2381</v>
      </c>
    </row>
    <row r="592" spans="1:10" x14ac:dyDescent="0.2">
      <c r="A592" t="s">
        <v>1780</v>
      </c>
      <c r="B592">
        <v>49.72</v>
      </c>
      <c r="C5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92">
        <v>7.71</v>
      </c>
      <c r="E592" t="str">
        <f>IF(Table2[[#This Row],[HBA1C]]&lt;5.7,"normal ",IF(Table2[[#This Row],[HBA1C]]&lt;6.5,"prediabetes",IF(Table2[[#This Row],[HBA1C]]=6.5&gt;6.5,"diabetes ")))</f>
        <v xml:space="preserve">diabetes </v>
      </c>
      <c r="F592" t="s">
        <v>2380</v>
      </c>
      <c r="G592" t="s">
        <v>2380</v>
      </c>
      <c r="H592" t="s">
        <v>2380</v>
      </c>
      <c r="I592">
        <v>0</v>
      </c>
      <c r="J592" t="s">
        <v>2380</v>
      </c>
    </row>
    <row r="593" spans="1:10" x14ac:dyDescent="0.2">
      <c r="A593" t="s">
        <v>1779</v>
      </c>
      <c r="B593">
        <v>21.754999999999999</v>
      </c>
      <c r="C59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93">
        <v>4.63</v>
      </c>
      <c r="E593" t="str">
        <f>IF(Table2[[#This Row],[HBA1C]]&lt;5.7,"normal ",IF(Table2[[#This Row],[HBA1C]]&lt;6.5,"prediabetes",IF(Table2[[#This Row],[HBA1C]]=6.5&gt;6.5,"diabetes ")))</f>
        <v xml:space="preserve">normal </v>
      </c>
      <c r="F593" t="s">
        <v>2380</v>
      </c>
      <c r="G593" t="s">
        <v>2380</v>
      </c>
      <c r="H593" t="s">
        <v>2382</v>
      </c>
      <c r="I593">
        <v>1</v>
      </c>
      <c r="J593" t="s">
        <v>2381</v>
      </c>
    </row>
    <row r="594" spans="1:10" x14ac:dyDescent="0.2">
      <c r="A594" t="s">
        <v>1778</v>
      </c>
      <c r="B594">
        <v>48.39</v>
      </c>
      <c r="C5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94">
        <v>4.6100000000000003</v>
      </c>
      <c r="E594" t="str">
        <f>IF(Table2[[#This Row],[HBA1C]]&lt;5.7,"normal ",IF(Table2[[#This Row],[HBA1C]]&lt;6.5,"prediabetes",IF(Table2[[#This Row],[HBA1C]]=6.5&gt;6.5,"diabetes ")))</f>
        <v xml:space="preserve">normal </v>
      </c>
      <c r="F594" t="s">
        <v>2380</v>
      </c>
      <c r="G594" t="s">
        <v>2380</v>
      </c>
      <c r="H594" t="s">
        <v>2380</v>
      </c>
      <c r="I594">
        <v>0</v>
      </c>
      <c r="J594" t="s">
        <v>2380</v>
      </c>
    </row>
    <row r="595" spans="1:10" x14ac:dyDescent="0.2">
      <c r="A595" t="s">
        <v>1777</v>
      </c>
      <c r="B595">
        <v>47.15</v>
      </c>
      <c r="C59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95">
        <v>9.5299999999999994</v>
      </c>
      <c r="E595" t="str">
        <f>IF(Table2[[#This Row],[HBA1C]]&lt;5.7,"normal ",IF(Table2[[#This Row],[HBA1C]]&lt;6.5,"prediabetes",IF(Table2[[#This Row],[HBA1C]]=6.5&gt;6.5,"diabetes ")))</f>
        <v xml:space="preserve">diabetes </v>
      </c>
      <c r="F595" t="s">
        <v>2381</v>
      </c>
      <c r="G595" t="s">
        <v>2380</v>
      </c>
      <c r="H595" t="s">
        <v>2380</v>
      </c>
      <c r="I595">
        <v>1</v>
      </c>
      <c r="J595" t="s">
        <v>2380</v>
      </c>
    </row>
    <row r="596" spans="1:10" x14ac:dyDescent="0.2">
      <c r="A596" t="s">
        <v>1776</v>
      </c>
      <c r="B596">
        <v>47.59</v>
      </c>
      <c r="C5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96">
        <v>11.43</v>
      </c>
      <c r="E596" t="str">
        <f>IF(Table2[[#This Row],[HBA1C]]&lt;5.7,"normal ",IF(Table2[[#This Row],[HBA1C]]&lt;6.5,"prediabetes",IF(Table2[[#This Row],[HBA1C]]=6.5&gt;6.5,"diabetes ")))</f>
        <v xml:space="preserve">diabetes </v>
      </c>
      <c r="F596" t="s">
        <v>2381</v>
      </c>
      <c r="G596" t="s">
        <v>2380</v>
      </c>
      <c r="H596" t="s">
        <v>2380</v>
      </c>
      <c r="I596">
        <v>2</v>
      </c>
      <c r="J596" t="s">
        <v>2380</v>
      </c>
    </row>
    <row r="597" spans="1:10" x14ac:dyDescent="0.2">
      <c r="A597" t="s">
        <v>1775</v>
      </c>
      <c r="B597">
        <v>39.81</v>
      </c>
      <c r="C5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97">
        <v>7.65</v>
      </c>
      <c r="E597" t="str">
        <f>IF(Table2[[#This Row],[HBA1C]]&lt;5.7,"normal ",IF(Table2[[#This Row],[HBA1C]]&lt;6.5,"prediabetes",IF(Table2[[#This Row],[HBA1C]]=6.5&gt;6.5,"diabetes ")))</f>
        <v xml:space="preserve">diabetes </v>
      </c>
      <c r="F597" t="s">
        <v>2381</v>
      </c>
      <c r="G597" t="s">
        <v>2380</v>
      </c>
      <c r="H597" t="s">
        <v>2382</v>
      </c>
      <c r="I597">
        <v>1</v>
      </c>
      <c r="J597" t="s">
        <v>2380</v>
      </c>
    </row>
    <row r="598" spans="1:10" x14ac:dyDescent="0.2">
      <c r="A598" t="s">
        <v>1774</v>
      </c>
      <c r="B598">
        <v>31.02</v>
      </c>
      <c r="C59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598">
        <v>5.87</v>
      </c>
      <c r="E598" t="str">
        <f>IF(Table2[[#This Row],[HBA1C]]&lt;5.7,"normal ",IF(Table2[[#This Row],[HBA1C]]&lt;6.5,"prediabetes",IF(Table2[[#This Row],[HBA1C]]=6.5&gt;6.5,"diabetes ")))</f>
        <v>prediabetes</v>
      </c>
      <c r="F598" t="s">
        <v>2381</v>
      </c>
      <c r="G598" t="s">
        <v>2380</v>
      </c>
      <c r="H598" t="s">
        <v>2380</v>
      </c>
      <c r="I598">
        <v>0</v>
      </c>
      <c r="J598" t="s">
        <v>2380</v>
      </c>
    </row>
    <row r="599" spans="1:10" x14ac:dyDescent="0.2">
      <c r="A599" t="s">
        <v>1773</v>
      </c>
      <c r="B599">
        <v>24.75</v>
      </c>
      <c r="C59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599">
        <v>4.3600000000000003</v>
      </c>
      <c r="E599" t="str">
        <f>IF(Table2[[#This Row],[HBA1C]]&lt;5.7,"normal ",IF(Table2[[#This Row],[HBA1C]]&lt;6.5,"prediabetes",IF(Table2[[#This Row],[HBA1C]]=6.5&gt;6.5,"diabetes ")))</f>
        <v xml:space="preserve">normal </v>
      </c>
      <c r="F599" t="s">
        <v>2381</v>
      </c>
      <c r="G599" t="s">
        <v>2380</v>
      </c>
      <c r="H599" t="s">
        <v>2380</v>
      </c>
      <c r="I599">
        <v>1</v>
      </c>
      <c r="J599" t="s">
        <v>2381</v>
      </c>
    </row>
    <row r="600" spans="1:10" x14ac:dyDescent="0.2">
      <c r="A600" t="s">
        <v>1772</v>
      </c>
      <c r="B600">
        <v>30.114999999999998</v>
      </c>
      <c r="C60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00">
        <v>10.119999999999999</v>
      </c>
      <c r="E600" t="str">
        <f>IF(Table2[[#This Row],[HBA1C]]&lt;5.7,"normal ",IF(Table2[[#This Row],[HBA1C]]&lt;6.5,"prediabetes",IF(Table2[[#This Row],[HBA1C]]=6.5&gt;6.5,"diabetes ")))</f>
        <v xml:space="preserve">diabetes </v>
      </c>
      <c r="F600" t="s">
        <v>2380</v>
      </c>
      <c r="G600" t="s">
        <v>2380</v>
      </c>
      <c r="H600" t="s">
        <v>2380</v>
      </c>
      <c r="I600">
        <v>3</v>
      </c>
      <c r="J600" t="s">
        <v>2380</v>
      </c>
    </row>
    <row r="601" spans="1:10" x14ac:dyDescent="0.2">
      <c r="A601" t="s">
        <v>1771</v>
      </c>
      <c r="B601">
        <v>26.03</v>
      </c>
      <c r="C60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601">
        <v>4.01</v>
      </c>
      <c r="E601" t="str">
        <f>IF(Table2[[#This Row],[HBA1C]]&lt;5.7,"normal ",IF(Table2[[#This Row],[HBA1C]]&lt;6.5,"prediabetes",IF(Table2[[#This Row],[HBA1C]]=6.5&gt;6.5,"diabetes ")))</f>
        <v xml:space="preserve">normal </v>
      </c>
      <c r="F601" t="s">
        <v>2380</v>
      </c>
      <c r="G601" t="s">
        <v>2380</v>
      </c>
      <c r="H601" t="s">
        <v>2382</v>
      </c>
      <c r="I601">
        <v>1</v>
      </c>
      <c r="J601" t="s">
        <v>2381</v>
      </c>
    </row>
    <row r="602" spans="1:10" x14ac:dyDescent="0.2">
      <c r="A602" t="s">
        <v>1770</v>
      </c>
      <c r="B602">
        <v>20.045000000000002</v>
      </c>
      <c r="C60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02">
        <v>4.7699999999999996</v>
      </c>
      <c r="E602" t="str">
        <f>IF(Table2[[#This Row],[HBA1C]]&lt;5.7,"normal ",IF(Table2[[#This Row],[HBA1C]]&lt;6.5,"prediabetes",IF(Table2[[#This Row],[HBA1C]]=6.5&gt;6.5,"diabetes ")))</f>
        <v xml:space="preserve">normal </v>
      </c>
      <c r="F602" t="s">
        <v>2381</v>
      </c>
      <c r="G602" t="s">
        <v>2380</v>
      </c>
      <c r="H602" t="s">
        <v>2380</v>
      </c>
      <c r="I602">
        <v>1</v>
      </c>
      <c r="J602" t="s">
        <v>2381</v>
      </c>
    </row>
    <row r="603" spans="1:10" x14ac:dyDescent="0.2">
      <c r="A603" t="s">
        <v>1769</v>
      </c>
      <c r="B603">
        <v>40.24</v>
      </c>
      <c r="C6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03">
        <v>6.83</v>
      </c>
      <c r="E603" t="str">
        <f>IF(Table2[[#This Row],[HBA1C]]&lt;5.7,"normal ",IF(Table2[[#This Row],[HBA1C]]&lt;6.5,"prediabetes",IF(Table2[[#This Row],[HBA1C]]=6.5&gt;6.5,"diabetes ")))</f>
        <v xml:space="preserve">diabetes </v>
      </c>
      <c r="F603" t="s">
        <v>2380</v>
      </c>
      <c r="G603" t="s">
        <v>2380</v>
      </c>
      <c r="H603" t="s">
        <v>2380</v>
      </c>
      <c r="I603">
        <v>0</v>
      </c>
      <c r="J603" t="s">
        <v>2380</v>
      </c>
    </row>
    <row r="604" spans="1:10" x14ac:dyDescent="0.2">
      <c r="A604" t="s">
        <v>1768</v>
      </c>
      <c r="B604">
        <v>43.15</v>
      </c>
      <c r="C60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04">
        <v>6.14</v>
      </c>
      <c r="E604" t="str">
        <f>IF(Table2[[#This Row],[HBA1C]]&lt;5.7,"normal ",IF(Table2[[#This Row],[HBA1C]]&lt;6.5,"prediabetes",IF(Table2[[#This Row],[HBA1C]]=6.5&gt;6.5,"diabetes ")))</f>
        <v>prediabetes</v>
      </c>
      <c r="F604" t="s">
        <v>2381</v>
      </c>
      <c r="G604" t="s">
        <v>2380</v>
      </c>
      <c r="H604" t="s">
        <v>2382</v>
      </c>
      <c r="I604">
        <v>1</v>
      </c>
      <c r="J604" t="s">
        <v>2380</v>
      </c>
    </row>
    <row r="605" spans="1:10" x14ac:dyDescent="0.2">
      <c r="A605" t="s">
        <v>1767</v>
      </c>
      <c r="B605">
        <v>27.7</v>
      </c>
      <c r="C60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605">
        <v>5.6</v>
      </c>
      <c r="E605" t="str">
        <f>IF(Table2[[#This Row],[HBA1C]]&lt;5.7,"normal ",IF(Table2[[#This Row],[HBA1C]]&lt;6.5,"prediabetes",IF(Table2[[#This Row],[HBA1C]]=6.5&gt;6.5,"diabetes ")))</f>
        <v xml:space="preserve">normal </v>
      </c>
      <c r="F605" t="s">
        <v>2380</v>
      </c>
      <c r="G605" t="s">
        <v>2380</v>
      </c>
      <c r="H605" t="s">
        <v>2382</v>
      </c>
      <c r="I605">
        <v>1</v>
      </c>
      <c r="J605" t="s">
        <v>2381</v>
      </c>
    </row>
    <row r="606" spans="1:10" x14ac:dyDescent="0.2">
      <c r="A606" t="s">
        <v>1766</v>
      </c>
      <c r="B606">
        <v>45.68</v>
      </c>
      <c r="C6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06">
        <v>4.8</v>
      </c>
      <c r="E606" t="str">
        <f>IF(Table2[[#This Row],[HBA1C]]&lt;5.7,"normal ",IF(Table2[[#This Row],[HBA1C]]&lt;6.5,"prediabetes",IF(Table2[[#This Row],[HBA1C]]=6.5&gt;6.5,"diabetes ")))</f>
        <v xml:space="preserve">normal </v>
      </c>
      <c r="F606" t="s">
        <v>2380</v>
      </c>
      <c r="G606" t="s">
        <v>2380</v>
      </c>
      <c r="H606" t="s">
        <v>2380</v>
      </c>
      <c r="I606">
        <v>2</v>
      </c>
      <c r="J606" t="s">
        <v>2380</v>
      </c>
    </row>
    <row r="607" spans="1:10" x14ac:dyDescent="0.2">
      <c r="A607" t="s">
        <v>1765</v>
      </c>
      <c r="B607">
        <v>27.3</v>
      </c>
      <c r="C60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607">
        <v>11.89</v>
      </c>
      <c r="E607" t="str">
        <f>IF(Table2[[#This Row],[HBA1C]]&lt;5.7,"normal ",IF(Table2[[#This Row],[HBA1C]]&lt;6.5,"prediabetes",IF(Table2[[#This Row],[HBA1C]]=6.5&gt;6.5,"diabetes ")))</f>
        <v xml:space="preserve">diabetes </v>
      </c>
      <c r="F607" t="s">
        <v>2380</v>
      </c>
      <c r="G607" t="s">
        <v>2380</v>
      </c>
      <c r="H607" t="s">
        <v>2380</v>
      </c>
      <c r="I607">
        <v>0</v>
      </c>
      <c r="J607" t="s">
        <v>2381</v>
      </c>
    </row>
    <row r="608" spans="1:10" x14ac:dyDescent="0.2">
      <c r="A608" t="s">
        <v>1764</v>
      </c>
      <c r="B608">
        <v>54.45</v>
      </c>
      <c r="C60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08">
        <v>4.7300000000000004</v>
      </c>
      <c r="E608" t="str">
        <f>IF(Table2[[#This Row],[HBA1C]]&lt;5.7,"normal ",IF(Table2[[#This Row],[HBA1C]]&lt;6.5,"prediabetes",IF(Table2[[#This Row],[HBA1C]]=6.5&gt;6.5,"diabetes ")))</f>
        <v xml:space="preserve">normal </v>
      </c>
      <c r="F608" t="s">
        <v>2381</v>
      </c>
      <c r="G608" t="s">
        <v>2380</v>
      </c>
      <c r="H608" t="s">
        <v>2380</v>
      </c>
      <c r="I608">
        <v>1</v>
      </c>
      <c r="J608" t="s">
        <v>2380</v>
      </c>
    </row>
    <row r="609" spans="1:10" x14ac:dyDescent="0.2">
      <c r="A609" t="s">
        <v>1763</v>
      </c>
      <c r="B609">
        <v>54.43</v>
      </c>
      <c r="C6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09">
        <v>4.6100000000000003</v>
      </c>
      <c r="E609" t="str">
        <f>IF(Table2[[#This Row],[HBA1C]]&lt;5.7,"normal ",IF(Table2[[#This Row],[HBA1C]]&lt;6.5,"prediabetes",IF(Table2[[#This Row],[HBA1C]]=6.5&gt;6.5,"diabetes ")))</f>
        <v xml:space="preserve">normal </v>
      </c>
      <c r="F609" t="s">
        <v>2381</v>
      </c>
      <c r="G609" t="s">
        <v>2380</v>
      </c>
      <c r="H609" t="s">
        <v>2380</v>
      </c>
      <c r="I609">
        <v>1</v>
      </c>
      <c r="J609" t="s">
        <v>2380</v>
      </c>
    </row>
    <row r="610" spans="1:10" x14ac:dyDescent="0.2">
      <c r="A610" t="s">
        <v>1762</v>
      </c>
      <c r="B610">
        <v>48.01</v>
      </c>
      <c r="C6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10">
        <v>7.3</v>
      </c>
      <c r="E610" t="str">
        <f>IF(Table2[[#This Row],[HBA1C]]&lt;5.7,"normal ",IF(Table2[[#This Row],[HBA1C]]&lt;6.5,"prediabetes",IF(Table2[[#This Row],[HBA1C]]=6.5&gt;6.5,"diabetes ")))</f>
        <v xml:space="preserve">diabetes </v>
      </c>
      <c r="F610" t="s">
        <v>2380</v>
      </c>
      <c r="G610" t="s">
        <v>2380</v>
      </c>
      <c r="H610" t="s">
        <v>2380</v>
      </c>
      <c r="I610">
        <v>0</v>
      </c>
      <c r="J610" t="s">
        <v>2380</v>
      </c>
    </row>
    <row r="611" spans="1:10" x14ac:dyDescent="0.2">
      <c r="A611" t="s">
        <v>1761</v>
      </c>
      <c r="B611">
        <v>48.32</v>
      </c>
      <c r="C6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11">
        <v>5.88</v>
      </c>
      <c r="E611" t="str">
        <f>IF(Table2[[#This Row],[HBA1C]]&lt;5.7,"normal ",IF(Table2[[#This Row],[HBA1C]]&lt;6.5,"prediabetes",IF(Table2[[#This Row],[HBA1C]]=6.5&gt;6.5,"diabetes ")))</f>
        <v>prediabetes</v>
      </c>
      <c r="F611" t="s">
        <v>2380</v>
      </c>
      <c r="G611" t="s">
        <v>2380</v>
      </c>
      <c r="H611" t="s">
        <v>2380</v>
      </c>
      <c r="I611">
        <v>0</v>
      </c>
      <c r="J611" t="s">
        <v>2380</v>
      </c>
    </row>
    <row r="612" spans="1:10" x14ac:dyDescent="0.2">
      <c r="A612" t="s">
        <v>1760</v>
      </c>
      <c r="B612">
        <v>22.895</v>
      </c>
      <c r="C61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12">
        <v>4.0599999999999996</v>
      </c>
      <c r="E612" t="str">
        <f>IF(Table2[[#This Row],[HBA1C]]&lt;5.7,"normal ",IF(Table2[[#This Row],[HBA1C]]&lt;6.5,"prediabetes",IF(Table2[[#This Row],[HBA1C]]=6.5&gt;6.5,"diabetes ")))</f>
        <v xml:space="preserve">normal </v>
      </c>
      <c r="F612" t="s">
        <v>2380</v>
      </c>
      <c r="G612" t="s">
        <v>2380</v>
      </c>
      <c r="H612" t="s">
        <v>2382</v>
      </c>
      <c r="I612">
        <v>1</v>
      </c>
      <c r="J612" t="s">
        <v>2381</v>
      </c>
    </row>
    <row r="613" spans="1:10" x14ac:dyDescent="0.2">
      <c r="A613" t="s">
        <v>1759</v>
      </c>
      <c r="B613">
        <v>54.85</v>
      </c>
      <c r="C6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13">
        <v>4.9000000000000004</v>
      </c>
      <c r="E613" t="str">
        <f>IF(Table2[[#This Row],[HBA1C]]&lt;5.7,"normal ",IF(Table2[[#This Row],[HBA1C]]&lt;6.5,"prediabetes",IF(Table2[[#This Row],[HBA1C]]=6.5&gt;6.5,"diabetes ")))</f>
        <v xml:space="preserve">normal </v>
      </c>
      <c r="F613" t="s">
        <v>2380</v>
      </c>
      <c r="G613" t="s">
        <v>2380</v>
      </c>
      <c r="H613" t="s">
        <v>2380</v>
      </c>
      <c r="I613">
        <v>1</v>
      </c>
      <c r="J613" t="s">
        <v>2380</v>
      </c>
    </row>
    <row r="614" spans="1:10" x14ac:dyDescent="0.2">
      <c r="A614" t="s">
        <v>1758</v>
      </c>
      <c r="B614">
        <v>21.85</v>
      </c>
      <c r="C61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14">
        <v>5.52</v>
      </c>
      <c r="E614" t="str">
        <f>IF(Table2[[#This Row],[HBA1C]]&lt;5.7,"normal ",IF(Table2[[#This Row],[HBA1C]]&lt;6.5,"prediabetes",IF(Table2[[#This Row],[HBA1C]]=6.5&gt;6.5,"diabetes ")))</f>
        <v xml:space="preserve">normal </v>
      </c>
      <c r="F614" t="s">
        <v>2380</v>
      </c>
      <c r="G614" t="s">
        <v>2380</v>
      </c>
      <c r="H614" t="s">
        <v>2382</v>
      </c>
      <c r="I614">
        <v>1</v>
      </c>
      <c r="J614" t="s">
        <v>2381</v>
      </c>
    </row>
    <row r="615" spans="1:10" x14ac:dyDescent="0.2">
      <c r="A615" t="s">
        <v>1757</v>
      </c>
      <c r="B615">
        <v>51.86</v>
      </c>
      <c r="C6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15">
        <v>5.2</v>
      </c>
      <c r="E615" t="str">
        <f>IF(Table2[[#This Row],[HBA1C]]&lt;5.7,"normal ",IF(Table2[[#This Row],[HBA1C]]&lt;6.5,"prediabetes",IF(Table2[[#This Row],[HBA1C]]=6.5&gt;6.5,"diabetes ")))</f>
        <v xml:space="preserve">normal </v>
      </c>
      <c r="F615" t="s">
        <v>2381</v>
      </c>
      <c r="G615" t="s">
        <v>2380</v>
      </c>
      <c r="H615" t="s">
        <v>2380</v>
      </c>
      <c r="I615">
        <v>0</v>
      </c>
      <c r="J615" t="s">
        <v>2380</v>
      </c>
    </row>
    <row r="616" spans="1:10" x14ac:dyDescent="0.2">
      <c r="A616" t="s">
        <v>1756</v>
      </c>
      <c r="B616">
        <v>39.049999999999997</v>
      </c>
      <c r="C6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16">
        <v>7.59</v>
      </c>
      <c r="E616" t="str">
        <f>IF(Table2[[#This Row],[HBA1C]]&lt;5.7,"normal ",IF(Table2[[#This Row],[HBA1C]]&lt;6.5,"prediabetes",IF(Table2[[#This Row],[HBA1C]]=6.5&gt;6.5,"diabetes ")))</f>
        <v xml:space="preserve">diabetes </v>
      </c>
      <c r="F616" t="s">
        <v>2380</v>
      </c>
      <c r="G616" t="s">
        <v>2380</v>
      </c>
      <c r="H616" t="s">
        <v>2380</v>
      </c>
      <c r="I616">
        <v>3</v>
      </c>
      <c r="J616" t="s">
        <v>2380</v>
      </c>
    </row>
    <row r="617" spans="1:10" x14ac:dyDescent="0.2">
      <c r="A617" t="s">
        <v>1755</v>
      </c>
      <c r="B617">
        <v>31.824999999999999</v>
      </c>
      <c r="C6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17">
        <v>8.2799999999999994</v>
      </c>
      <c r="E617" t="str">
        <f>IF(Table2[[#This Row],[HBA1C]]&lt;5.7,"normal ",IF(Table2[[#This Row],[HBA1C]]&lt;6.5,"prediabetes",IF(Table2[[#This Row],[HBA1C]]=6.5&gt;6.5,"diabetes ")))</f>
        <v xml:space="preserve">diabetes </v>
      </c>
      <c r="F617" t="s">
        <v>2380</v>
      </c>
      <c r="G617" t="s">
        <v>2380</v>
      </c>
      <c r="H617" t="s">
        <v>2380</v>
      </c>
      <c r="I617">
        <v>3</v>
      </c>
      <c r="J617" t="s">
        <v>2380</v>
      </c>
    </row>
    <row r="618" spans="1:10" x14ac:dyDescent="0.2">
      <c r="A618" t="s">
        <v>1754</v>
      </c>
      <c r="B618">
        <v>46.43</v>
      </c>
      <c r="C6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18">
        <v>6.72</v>
      </c>
      <c r="E618" t="str">
        <f>IF(Table2[[#This Row],[HBA1C]]&lt;5.7,"normal ",IF(Table2[[#This Row],[HBA1C]]&lt;6.5,"prediabetes",IF(Table2[[#This Row],[HBA1C]]=6.5&gt;6.5,"diabetes ")))</f>
        <v xml:space="preserve">diabetes </v>
      </c>
      <c r="F618" t="s">
        <v>2380</v>
      </c>
      <c r="G618" t="s">
        <v>2380</v>
      </c>
      <c r="H618" t="s">
        <v>2380</v>
      </c>
      <c r="I618">
        <v>0</v>
      </c>
      <c r="J618" t="s">
        <v>2380</v>
      </c>
    </row>
    <row r="619" spans="1:10" x14ac:dyDescent="0.2">
      <c r="A619" t="s">
        <v>1753</v>
      </c>
      <c r="B619">
        <v>53.63</v>
      </c>
      <c r="C61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19">
        <v>5.47</v>
      </c>
      <c r="E619" t="str">
        <f>IF(Table2[[#This Row],[HBA1C]]&lt;5.7,"normal ",IF(Table2[[#This Row],[HBA1C]]&lt;6.5,"prediabetes",IF(Table2[[#This Row],[HBA1C]]=6.5&gt;6.5,"diabetes ")))</f>
        <v xml:space="preserve">normal </v>
      </c>
      <c r="F619" t="s">
        <v>2381</v>
      </c>
      <c r="G619" t="s">
        <v>2380</v>
      </c>
      <c r="H619" t="s">
        <v>2380</v>
      </c>
      <c r="I619">
        <v>1</v>
      </c>
      <c r="J619" t="s">
        <v>2380</v>
      </c>
    </row>
    <row r="620" spans="1:10" x14ac:dyDescent="0.2">
      <c r="A620" t="s">
        <v>1752</v>
      </c>
      <c r="B620">
        <v>48.7</v>
      </c>
      <c r="C6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20">
        <v>4.71</v>
      </c>
      <c r="E620" t="str">
        <f>IF(Table2[[#This Row],[HBA1C]]&lt;5.7,"normal ",IF(Table2[[#This Row],[HBA1C]]&lt;6.5,"prediabetes",IF(Table2[[#This Row],[HBA1C]]=6.5&gt;6.5,"diabetes ")))</f>
        <v xml:space="preserve">normal </v>
      </c>
      <c r="F620" t="s">
        <v>2380</v>
      </c>
      <c r="G620" t="s">
        <v>2380</v>
      </c>
      <c r="H620" t="s">
        <v>2380</v>
      </c>
      <c r="I620">
        <v>0</v>
      </c>
      <c r="J620" t="s">
        <v>2380</v>
      </c>
    </row>
    <row r="621" spans="1:10" x14ac:dyDescent="0.2">
      <c r="A621" t="s">
        <v>1751</v>
      </c>
      <c r="B621">
        <v>48.81</v>
      </c>
      <c r="C6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21">
        <v>5.49</v>
      </c>
      <c r="E621" t="str">
        <f>IF(Table2[[#This Row],[HBA1C]]&lt;5.7,"normal ",IF(Table2[[#This Row],[HBA1C]]&lt;6.5,"prediabetes",IF(Table2[[#This Row],[HBA1C]]=6.5&gt;6.5,"diabetes ")))</f>
        <v xml:space="preserve">normal </v>
      </c>
      <c r="F621" t="s">
        <v>2380</v>
      </c>
      <c r="G621" t="s">
        <v>2380</v>
      </c>
      <c r="H621" t="s">
        <v>2380</v>
      </c>
      <c r="I621">
        <v>0</v>
      </c>
      <c r="J621" t="s">
        <v>2380</v>
      </c>
    </row>
    <row r="622" spans="1:10" x14ac:dyDescent="0.2">
      <c r="A622" t="s">
        <v>1750</v>
      </c>
      <c r="B622">
        <v>47.53</v>
      </c>
      <c r="C6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22">
        <v>4.72</v>
      </c>
      <c r="E622" t="str">
        <f>IF(Table2[[#This Row],[HBA1C]]&lt;5.7,"normal ",IF(Table2[[#This Row],[HBA1C]]&lt;6.5,"prediabetes",IF(Table2[[#This Row],[HBA1C]]=6.5&gt;6.5,"diabetes ")))</f>
        <v xml:space="preserve">normal </v>
      </c>
      <c r="F622" t="s">
        <v>2380</v>
      </c>
      <c r="G622" t="s">
        <v>2380</v>
      </c>
      <c r="H622" t="s">
        <v>2380</v>
      </c>
      <c r="I622">
        <v>0</v>
      </c>
      <c r="J622" t="s">
        <v>2380</v>
      </c>
    </row>
    <row r="623" spans="1:10" x14ac:dyDescent="0.2">
      <c r="A623" t="s">
        <v>1749</v>
      </c>
      <c r="B623">
        <v>36.85</v>
      </c>
      <c r="C6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23">
        <v>6.7</v>
      </c>
      <c r="E623" t="str">
        <f>IF(Table2[[#This Row],[HBA1C]]&lt;5.7,"normal ",IF(Table2[[#This Row],[HBA1C]]&lt;6.5,"prediabetes",IF(Table2[[#This Row],[HBA1C]]=6.5&gt;6.5,"diabetes ")))</f>
        <v xml:space="preserve">diabetes </v>
      </c>
      <c r="F623" t="s">
        <v>2380</v>
      </c>
      <c r="G623" t="s">
        <v>2380</v>
      </c>
      <c r="H623" t="s">
        <v>2380</v>
      </c>
      <c r="I623">
        <v>0</v>
      </c>
      <c r="J623" t="s">
        <v>2380</v>
      </c>
    </row>
    <row r="624" spans="1:10" x14ac:dyDescent="0.2">
      <c r="A624" t="s">
        <v>1748</v>
      </c>
      <c r="B624">
        <v>29.3</v>
      </c>
      <c r="C62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624">
        <v>5.5</v>
      </c>
      <c r="E624" t="str">
        <f>IF(Table2[[#This Row],[HBA1C]]&lt;5.7,"normal ",IF(Table2[[#This Row],[HBA1C]]&lt;6.5,"prediabetes",IF(Table2[[#This Row],[HBA1C]]=6.5&gt;6.5,"diabetes ")))</f>
        <v xml:space="preserve">normal </v>
      </c>
      <c r="F624" t="s">
        <v>2380</v>
      </c>
      <c r="G624" t="s">
        <v>2380</v>
      </c>
      <c r="H624" t="s">
        <v>2380</v>
      </c>
      <c r="I624">
        <v>0</v>
      </c>
      <c r="J624" t="s">
        <v>2380</v>
      </c>
    </row>
    <row r="625" spans="1:10" x14ac:dyDescent="0.2">
      <c r="A625" t="s">
        <v>1747</v>
      </c>
      <c r="B625">
        <v>19.3</v>
      </c>
      <c r="C62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25">
        <v>4.46</v>
      </c>
      <c r="E625" t="str">
        <f>IF(Table2[[#This Row],[HBA1C]]&lt;5.7,"normal ",IF(Table2[[#This Row],[HBA1C]]&lt;6.5,"prediabetes",IF(Table2[[#This Row],[HBA1C]]=6.5&gt;6.5,"diabetes ")))</f>
        <v xml:space="preserve">normal </v>
      </c>
      <c r="F625" t="s">
        <v>2380</v>
      </c>
      <c r="G625" t="s">
        <v>2380</v>
      </c>
      <c r="H625" t="s">
        <v>2380</v>
      </c>
      <c r="I625">
        <v>1</v>
      </c>
      <c r="J625" t="s">
        <v>2381</v>
      </c>
    </row>
    <row r="626" spans="1:10" x14ac:dyDescent="0.2">
      <c r="A626" t="s">
        <v>1746</v>
      </c>
      <c r="B626">
        <v>24.13</v>
      </c>
      <c r="C62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26">
        <v>5.29</v>
      </c>
      <c r="E626" t="str">
        <f>IF(Table2[[#This Row],[HBA1C]]&lt;5.7,"normal ",IF(Table2[[#This Row],[HBA1C]]&lt;6.5,"prediabetes",IF(Table2[[#This Row],[HBA1C]]=6.5&gt;6.5,"diabetes ")))</f>
        <v xml:space="preserve">normal </v>
      </c>
      <c r="F626" t="s">
        <v>2381</v>
      </c>
      <c r="G626" t="s">
        <v>2380</v>
      </c>
      <c r="H626" t="s">
        <v>2382</v>
      </c>
      <c r="I626">
        <v>1</v>
      </c>
      <c r="J626" t="s">
        <v>2381</v>
      </c>
    </row>
    <row r="627" spans="1:10" x14ac:dyDescent="0.2">
      <c r="A627" t="s">
        <v>1745</v>
      </c>
      <c r="B627">
        <v>46.7</v>
      </c>
      <c r="C6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27">
        <v>10.99</v>
      </c>
      <c r="E627" t="str">
        <f>IF(Table2[[#This Row],[HBA1C]]&lt;5.7,"normal ",IF(Table2[[#This Row],[HBA1C]]&lt;6.5,"prediabetes",IF(Table2[[#This Row],[HBA1C]]=6.5&gt;6.5,"diabetes ")))</f>
        <v xml:space="preserve">diabetes </v>
      </c>
      <c r="F627" t="s">
        <v>2380</v>
      </c>
      <c r="G627" t="s">
        <v>2380</v>
      </c>
      <c r="H627" t="s">
        <v>2380</v>
      </c>
      <c r="I627">
        <v>0</v>
      </c>
      <c r="J627" t="s">
        <v>2380</v>
      </c>
    </row>
    <row r="628" spans="1:10" x14ac:dyDescent="0.2">
      <c r="A628" t="s">
        <v>1744</v>
      </c>
      <c r="B628">
        <v>45.27</v>
      </c>
      <c r="C62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28">
        <v>5.2</v>
      </c>
      <c r="E628" t="str">
        <f>IF(Table2[[#This Row],[HBA1C]]&lt;5.7,"normal ",IF(Table2[[#This Row],[HBA1C]]&lt;6.5,"prediabetes",IF(Table2[[#This Row],[HBA1C]]=6.5&gt;6.5,"diabetes ")))</f>
        <v xml:space="preserve">normal </v>
      </c>
      <c r="F628" t="s">
        <v>2381</v>
      </c>
      <c r="G628" t="s">
        <v>2380</v>
      </c>
      <c r="H628" t="s">
        <v>2380</v>
      </c>
      <c r="I628">
        <v>0</v>
      </c>
      <c r="J628" t="s">
        <v>2380</v>
      </c>
    </row>
    <row r="629" spans="1:10" x14ac:dyDescent="0.2">
      <c r="A629" t="s">
        <v>1743</v>
      </c>
      <c r="B629">
        <v>44.29</v>
      </c>
      <c r="C62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29">
        <v>9.66</v>
      </c>
      <c r="E629" t="str">
        <f>IF(Table2[[#This Row],[HBA1C]]&lt;5.7,"normal ",IF(Table2[[#This Row],[HBA1C]]&lt;6.5,"prediabetes",IF(Table2[[#This Row],[HBA1C]]=6.5&gt;6.5,"diabetes ")))</f>
        <v xml:space="preserve">diabetes </v>
      </c>
      <c r="F629" t="s">
        <v>2380</v>
      </c>
      <c r="G629" t="s">
        <v>2380</v>
      </c>
      <c r="H629" t="s">
        <v>2380</v>
      </c>
      <c r="I629">
        <v>2</v>
      </c>
      <c r="J629" t="s">
        <v>2380</v>
      </c>
    </row>
    <row r="630" spans="1:10" x14ac:dyDescent="0.2">
      <c r="A630" t="s">
        <v>1742</v>
      </c>
      <c r="B630">
        <v>54.59</v>
      </c>
      <c r="C6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30">
        <v>4.22</v>
      </c>
      <c r="E630" t="str">
        <f>IF(Table2[[#This Row],[HBA1C]]&lt;5.7,"normal ",IF(Table2[[#This Row],[HBA1C]]&lt;6.5,"prediabetes",IF(Table2[[#This Row],[HBA1C]]=6.5&gt;6.5,"diabetes ")))</f>
        <v xml:space="preserve">normal </v>
      </c>
      <c r="F630" t="s">
        <v>2381</v>
      </c>
      <c r="G630" t="s">
        <v>2380</v>
      </c>
      <c r="H630" t="s">
        <v>2380</v>
      </c>
      <c r="I630">
        <v>1</v>
      </c>
      <c r="J630" t="s">
        <v>2380</v>
      </c>
    </row>
    <row r="631" spans="1:10" x14ac:dyDescent="0.2">
      <c r="A631" t="s">
        <v>1741</v>
      </c>
      <c r="B631">
        <v>32.965000000000003</v>
      </c>
      <c r="C6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31">
        <v>11.78</v>
      </c>
      <c r="E631" t="str">
        <f>IF(Table2[[#This Row],[HBA1C]]&lt;5.7,"normal ",IF(Table2[[#This Row],[HBA1C]]&lt;6.5,"prediabetes",IF(Table2[[#This Row],[HBA1C]]=6.5&gt;6.5,"diabetes ")))</f>
        <v xml:space="preserve">diabetes </v>
      </c>
      <c r="F631" t="s">
        <v>2380</v>
      </c>
      <c r="G631" t="s">
        <v>2380</v>
      </c>
      <c r="H631" t="s">
        <v>2380</v>
      </c>
      <c r="I631">
        <v>0</v>
      </c>
      <c r="J631" t="s">
        <v>2380</v>
      </c>
    </row>
    <row r="632" spans="1:10" x14ac:dyDescent="0.2">
      <c r="A632" t="s">
        <v>1740</v>
      </c>
      <c r="B632">
        <v>38.049999999999997</v>
      </c>
      <c r="C6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32">
        <v>9.6199999999999992</v>
      </c>
      <c r="E632" t="str">
        <f>IF(Table2[[#This Row],[HBA1C]]&lt;5.7,"normal ",IF(Table2[[#This Row],[HBA1C]]&lt;6.5,"prediabetes",IF(Table2[[#This Row],[HBA1C]]=6.5&gt;6.5,"diabetes ")))</f>
        <v xml:space="preserve">diabetes </v>
      </c>
      <c r="F632" t="s">
        <v>2380</v>
      </c>
      <c r="G632" t="s">
        <v>2380</v>
      </c>
      <c r="H632" t="s">
        <v>2380</v>
      </c>
      <c r="I632">
        <v>0</v>
      </c>
      <c r="J632" t="s">
        <v>2380</v>
      </c>
    </row>
    <row r="633" spans="1:10" x14ac:dyDescent="0.2">
      <c r="A633" t="s">
        <v>1739</v>
      </c>
      <c r="B633">
        <v>46.14</v>
      </c>
      <c r="C6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33">
        <v>10.78</v>
      </c>
      <c r="E633" t="str">
        <f>IF(Table2[[#This Row],[HBA1C]]&lt;5.7,"normal ",IF(Table2[[#This Row],[HBA1C]]&lt;6.5,"prediabetes",IF(Table2[[#This Row],[HBA1C]]=6.5&gt;6.5,"diabetes ")))</f>
        <v xml:space="preserve">diabetes </v>
      </c>
      <c r="F633" t="s">
        <v>2380</v>
      </c>
      <c r="G633" t="s">
        <v>2380</v>
      </c>
      <c r="H633" t="s">
        <v>2380</v>
      </c>
      <c r="I633">
        <v>0</v>
      </c>
      <c r="J633" t="s">
        <v>2380</v>
      </c>
    </row>
    <row r="634" spans="1:10" x14ac:dyDescent="0.2">
      <c r="A634" t="s">
        <v>1738</v>
      </c>
      <c r="B634">
        <v>41.325000000000003</v>
      </c>
      <c r="C6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34">
        <v>5.1100000000000003</v>
      </c>
      <c r="E634" t="str">
        <f>IF(Table2[[#This Row],[HBA1C]]&lt;5.7,"normal ",IF(Table2[[#This Row],[HBA1C]]&lt;6.5,"prediabetes",IF(Table2[[#This Row],[HBA1C]]=6.5&gt;6.5,"diabetes ")))</f>
        <v xml:space="preserve">normal </v>
      </c>
      <c r="F634" t="s">
        <v>2381</v>
      </c>
      <c r="G634" t="s">
        <v>2380</v>
      </c>
      <c r="H634" t="s">
        <v>2380</v>
      </c>
      <c r="I634">
        <v>2</v>
      </c>
      <c r="J634" t="s">
        <v>2380</v>
      </c>
    </row>
    <row r="635" spans="1:10" x14ac:dyDescent="0.2">
      <c r="A635" t="s">
        <v>1737</v>
      </c>
      <c r="B635">
        <v>44.64</v>
      </c>
      <c r="C6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35">
        <v>7.18</v>
      </c>
      <c r="E635" t="str">
        <f>IF(Table2[[#This Row],[HBA1C]]&lt;5.7,"normal ",IF(Table2[[#This Row],[HBA1C]]&lt;6.5,"prediabetes",IF(Table2[[#This Row],[HBA1C]]=6.5&gt;6.5,"diabetes ")))</f>
        <v xml:space="preserve">diabetes </v>
      </c>
      <c r="F635" t="s">
        <v>2380</v>
      </c>
      <c r="G635" t="s">
        <v>2380</v>
      </c>
      <c r="H635" t="s">
        <v>2380</v>
      </c>
      <c r="I635">
        <v>0</v>
      </c>
      <c r="J635" t="s">
        <v>2380</v>
      </c>
    </row>
    <row r="636" spans="1:10" x14ac:dyDescent="0.2">
      <c r="A636" t="s">
        <v>1736</v>
      </c>
      <c r="B636">
        <v>25.175000000000001</v>
      </c>
      <c r="C63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636">
        <v>4.96</v>
      </c>
      <c r="E636" t="str">
        <f>IF(Table2[[#This Row],[HBA1C]]&lt;5.7,"normal ",IF(Table2[[#This Row],[HBA1C]]&lt;6.5,"prediabetes",IF(Table2[[#This Row],[HBA1C]]=6.5&gt;6.5,"diabetes ")))</f>
        <v xml:space="preserve">normal </v>
      </c>
      <c r="F636" t="s">
        <v>2380</v>
      </c>
      <c r="G636" t="s">
        <v>2381</v>
      </c>
      <c r="H636" t="s">
        <v>2380</v>
      </c>
      <c r="I636">
        <v>1</v>
      </c>
      <c r="J636" t="s">
        <v>2381</v>
      </c>
    </row>
    <row r="637" spans="1:10" x14ac:dyDescent="0.2">
      <c r="A637" t="s">
        <v>1735</v>
      </c>
      <c r="B637">
        <v>43.11</v>
      </c>
      <c r="C63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37">
        <v>4.67</v>
      </c>
      <c r="E637" t="str">
        <f>IF(Table2[[#This Row],[HBA1C]]&lt;5.7,"normal ",IF(Table2[[#This Row],[HBA1C]]&lt;6.5,"prediabetes",IF(Table2[[#This Row],[HBA1C]]=6.5&gt;6.5,"diabetes ")))</f>
        <v xml:space="preserve">normal </v>
      </c>
      <c r="F637" t="s">
        <v>2381</v>
      </c>
      <c r="G637" t="s">
        <v>2380</v>
      </c>
      <c r="H637" t="s">
        <v>2380</v>
      </c>
      <c r="I637">
        <v>0</v>
      </c>
      <c r="J637" t="s">
        <v>2380</v>
      </c>
    </row>
    <row r="638" spans="1:10" x14ac:dyDescent="0.2">
      <c r="A638" t="s">
        <v>1734</v>
      </c>
      <c r="B638">
        <v>53.32</v>
      </c>
      <c r="C6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38">
        <v>5.0599999999999996</v>
      </c>
      <c r="E638" t="str">
        <f>IF(Table2[[#This Row],[HBA1C]]&lt;5.7,"normal ",IF(Table2[[#This Row],[HBA1C]]&lt;6.5,"prediabetes",IF(Table2[[#This Row],[HBA1C]]=6.5&gt;6.5,"diabetes ")))</f>
        <v xml:space="preserve">normal </v>
      </c>
      <c r="F638" t="s">
        <v>2380</v>
      </c>
      <c r="G638" t="s">
        <v>2380</v>
      </c>
      <c r="H638" t="s">
        <v>2380</v>
      </c>
      <c r="I638">
        <v>0</v>
      </c>
      <c r="J638" t="s">
        <v>2380</v>
      </c>
    </row>
    <row r="639" spans="1:10" x14ac:dyDescent="0.2">
      <c r="A639" t="s">
        <v>1733</v>
      </c>
      <c r="B639">
        <v>38.04</v>
      </c>
      <c r="C6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39">
        <v>5.0199999999999996</v>
      </c>
      <c r="E639" t="str">
        <f>IF(Table2[[#This Row],[HBA1C]]&lt;5.7,"normal ",IF(Table2[[#This Row],[HBA1C]]&lt;6.5,"prediabetes",IF(Table2[[#This Row],[HBA1C]]=6.5&gt;6.5,"diabetes ")))</f>
        <v xml:space="preserve">normal </v>
      </c>
      <c r="F639" t="s">
        <v>2381</v>
      </c>
      <c r="G639" t="s">
        <v>2380</v>
      </c>
      <c r="H639" t="s">
        <v>2380</v>
      </c>
      <c r="I639">
        <v>1</v>
      </c>
      <c r="J639" t="s">
        <v>2380</v>
      </c>
    </row>
    <row r="640" spans="1:10" x14ac:dyDescent="0.2">
      <c r="A640" t="s">
        <v>1732</v>
      </c>
      <c r="B640">
        <v>37.9</v>
      </c>
      <c r="C6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40">
        <v>7.76</v>
      </c>
      <c r="E640" t="str">
        <f>IF(Table2[[#This Row],[HBA1C]]&lt;5.7,"normal ",IF(Table2[[#This Row],[HBA1C]]&lt;6.5,"prediabetes",IF(Table2[[#This Row],[HBA1C]]=6.5&gt;6.5,"diabetes ")))</f>
        <v xml:space="preserve">diabetes </v>
      </c>
      <c r="F640" t="s">
        <v>2380</v>
      </c>
      <c r="G640" t="s">
        <v>2380</v>
      </c>
      <c r="H640" t="s">
        <v>2380</v>
      </c>
      <c r="I640">
        <v>0</v>
      </c>
      <c r="J640" t="s">
        <v>2380</v>
      </c>
    </row>
    <row r="641" spans="1:10" x14ac:dyDescent="0.2">
      <c r="A641" t="s">
        <v>1731</v>
      </c>
      <c r="B641">
        <v>39.6</v>
      </c>
      <c r="C6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41">
        <v>9.32</v>
      </c>
      <c r="E641" t="str">
        <f>IF(Table2[[#This Row],[HBA1C]]&lt;5.7,"normal ",IF(Table2[[#This Row],[HBA1C]]&lt;6.5,"prediabetes",IF(Table2[[#This Row],[HBA1C]]=6.5&gt;6.5,"diabetes ")))</f>
        <v xml:space="preserve">diabetes </v>
      </c>
      <c r="F641" t="s">
        <v>2380</v>
      </c>
      <c r="G641" t="s">
        <v>2380</v>
      </c>
      <c r="H641" t="s">
        <v>2380</v>
      </c>
      <c r="I641">
        <v>0</v>
      </c>
      <c r="J641" t="s">
        <v>2380</v>
      </c>
    </row>
    <row r="642" spans="1:10" x14ac:dyDescent="0.2">
      <c r="A642" t="s">
        <v>1730</v>
      </c>
      <c r="B642">
        <v>50.92</v>
      </c>
      <c r="C6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42">
        <v>5.31</v>
      </c>
      <c r="E642" t="str">
        <f>IF(Table2[[#This Row],[HBA1C]]&lt;5.7,"normal ",IF(Table2[[#This Row],[HBA1C]]&lt;6.5,"prediabetes",IF(Table2[[#This Row],[HBA1C]]=6.5&gt;6.5,"diabetes ")))</f>
        <v xml:space="preserve">normal </v>
      </c>
      <c r="F642" t="s">
        <v>2381</v>
      </c>
      <c r="G642" t="s">
        <v>2380</v>
      </c>
      <c r="H642" t="s">
        <v>2380</v>
      </c>
      <c r="I642">
        <v>1</v>
      </c>
      <c r="J642" t="s">
        <v>2380</v>
      </c>
    </row>
    <row r="643" spans="1:10" x14ac:dyDescent="0.2">
      <c r="A643" t="s">
        <v>1729</v>
      </c>
      <c r="B643">
        <v>21.85</v>
      </c>
      <c r="C64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43">
        <v>5.56</v>
      </c>
      <c r="E643" t="str">
        <f>IF(Table2[[#This Row],[HBA1C]]&lt;5.7,"normal ",IF(Table2[[#This Row],[HBA1C]]&lt;6.5,"prediabetes",IF(Table2[[#This Row],[HBA1C]]=6.5&gt;6.5,"diabetes ")))</f>
        <v xml:space="preserve">normal </v>
      </c>
      <c r="F643" t="s">
        <v>2381</v>
      </c>
      <c r="G643" t="s">
        <v>2380</v>
      </c>
      <c r="H643" t="s">
        <v>2380</v>
      </c>
      <c r="I643">
        <v>0</v>
      </c>
      <c r="J643" t="s">
        <v>2381</v>
      </c>
    </row>
    <row r="644" spans="1:10" x14ac:dyDescent="0.2">
      <c r="A644" t="s">
        <v>1728</v>
      </c>
      <c r="B644">
        <v>36.08</v>
      </c>
      <c r="C6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44">
        <v>7.11</v>
      </c>
      <c r="E644" t="str">
        <f>IF(Table2[[#This Row],[HBA1C]]&lt;5.7,"normal ",IF(Table2[[#This Row],[HBA1C]]&lt;6.5,"prediabetes",IF(Table2[[#This Row],[HBA1C]]=6.5&gt;6.5,"diabetes ")))</f>
        <v xml:space="preserve">diabetes </v>
      </c>
      <c r="F644" t="s">
        <v>2381</v>
      </c>
      <c r="G644" t="s">
        <v>2380</v>
      </c>
      <c r="H644" t="s">
        <v>2382</v>
      </c>
      <c r="I644">
        <v>1</v>
      </c>
      <c r="J644" t="s">
        <v>2380</v>
      </c>
    </row>
    <row r="645" spans="1:10" x14ac:dyDescent="0.2">
      <c r="A645" t="s">
        <v>1727</v>
      </c>
      <c r="B645">
        <v>40.44</v>
      </c>
      <c r="C6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45">
        <v>5.13</v>
      </c>
      <c r="E645" t="str">
        <f>IF(Table2[[#This Row],[HBA1C]]&lt;5.7,"normal ",IF(Table2[[#This Row],[HBA1C]]&lt;6.5,"prediabetes",IF(Table2[[#This Row],[HBA1C]]=6.5&gt;6.5,"diabetes ")))</f>
        <v xml:space="preserve">normal </v>
      </c>
      <c r="F645" t="s">
        <v>2381</v>
      </c>
      <c r="G645" t="s">
        <v>2380</v>
      </c>
      <c r="H645" t="s">
        <v>2382</v>
      </c>
      <c r="I645">
        <v>1</v>
      </c>
      <c r="J645" t="s">
        <v>2380</v>
      </c>
    </row>
    <row r="646" spans="1:10" x14ac:dyDescent="0.2">
      <c r="A646" t="s">
        <v>1726</v>
      </c>
      <c r="B646">
        <v>38.094999999999999</v>
      </c>
      <c r="C64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46">
        <v>10.199999999999999</v>
      </c>
      <c r="E646" t="str">
        <f>IF(Table2[[#This Row],[HBA1C]]&lt;5.7,"normal ",IF(Table2[[#This Row],[HBA1C]]&lt;6.5,"prediabetes",IF(Table2[[#This Row],[HBA1C]]=6.5&gt;6.5,"diabetes ")))</f>
        <v xml:space="preserve">diabetes </v>
      </c>
      <c r="F646" t="s">
        <v>2380</v>
      </c>
      <c r="G646" t="s">
        <v>2380</v>
      </c>
      <c r="H646" t="s">
        <v>2380</v>
      </c>
      <c r="I646">
        <v>0</v>
      </c>
      <c r="J646" t="s">
        <v>2380</v>
      </c>
    </row>
    <row r="647" spans="1:10" x14ac:dyDescent="0.2">
      <c r="A647" t="s">
        <v>1725</v>
      </c>
      <c r="B647">
        <v>44.95</v>
      </c>
      <c r="C6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47">
        <v>10.4</v>
      </c>
      <c r="E647" t="str">
        <f>IF(Table2[[#This Row],[HBA1C]]&lt;5.7,"normal ",IF(Table2[[#This Row],[HBA1C]]&lt;6.5,"prediabetes",IF(Table2[[#This Row],[HBA1C]]=6.5&gt;6.5,"diabetes ")))</f>
        <v xml:space="preserve">diabetes </v>
      </c>
      <c r="F647" t="s">
        <v>2380</v>
      </c>
      <c r="G647" t="s">
        <v>2380</v>
      </c>
      <c r="H647" t="s">
        <v>2380</v>
      </c>
      <c r="I647">
        <v>0</v>
      </c>
      <c r="J647" t="s">
        <v>2380</v>
      </c>
    </row>
    <row r="648" spans="1:10" x14ac:dyDescent="0.2">
      <c r="A648" t="s">
        <v>1724</v>
      </c>
      <c r="B648">
        <v>35.54</v>
      </c>
      <c r="C6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48">
        <v>10.67</v>
      </c>
      <c r="E648" t="str">
        <f>IF(Table2[[#This Row],[HBA1C]]&lt;5.7,"normal ",IF(Table2[[#This Row],[HBA1C]]&lt;6.5,"prediabetes",IF(Table2[[#This Row],[HBA1C]]=6.5&gt;6.5,"diabetes ")))</f>
        <v xml:space="preserve">diabetes </v>
      </c>
      <c r="F648" t="s">
        <v>2380</v>
      </c>
      <c r="G648" t="s">
        <v>2380</v>
      </c>
      <c r="H648" t="s">
        <v>2380</v>
      </c>
      <c r="I648">
        <v>0</v>
      </c>
      <c r="J648" t="s">
        <v>2380</v>
      </c>
    </row>
    <row r="649" spans="1:10" x14ac:dyDescent="0.2">
      <c r="A649" t="s">
        <v>1723</v>
      </c>
      <c r="B649">
        <v>39.799999999999997</v>
      </c>
      <c r="C6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49">
        <v>4.6500000000000004</v>
      </c>
      <c r="E649" t="str">
        <f>IF(Table2[[#This Row],[HBA1C]]&lt;5.7,"normal ",IF(Table2[[#This Row],[HBA1C]]&lt;6.5,"prediabetes",IF(Table2[[#This Row],[HBA1C]]=6.5&gt;6.5,"diabetes ")))</f>
        <v xml:space="preserve">normal </v>
      </c>
      <c r="F649" t="s">
        <v>2381</v>
      </c>
      <c r="G649" t="s">
        <v>2380</v>
      </c>
      <c r="H649" t="s">
        <v>2380</v>
      </c>
      <c r="I649">
        <v>2</v>
      </c>
      <c r="J649" t="s">
        <v>2380</v>
      </c>
    </row>
    <row r="650" spans="1:10" x14ac:dyDescent="0.2">
      <c r="A650" t="s">
        <v>1722</v>
      </c>
      <c r="B650">
        <v>33.659999999999997</v>
      </c>
      <c r="C6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0">
        <v>5.65</v>
      </c>
      <c r="E650" t="str">
        <f>IF(Table2[[#This Row],[HBA1C]]&lt;5.7,"normal ",IF(Table2[[#This Row],[HBA1C]]&lt;6.5,"prediabetes",IF(Table2[[#This Row],[HBA1C]]=6.5&gt;6.5,"diabetes ")))</f>
        <v xml:space="preserve">normal </v>
      </c>
      <c r="F650" t="s">
        <v>2381</v>
      </c>
      <c r="G650" t="s">
        <v>2380</v>
      </c>
      <c r="H650" t="s">
        <v>2380</v>
      </c>
      <c r="I650">
        <v>2</v>
      </c>
      <c r="J650" t="s">
        <v>2380</v>
      </c>
    </row>
    <row r="651" spans="1:10" x14ac:dyDescent="0.2">
      <c r="A651" t="s">
        <v>1721</v>
      </c>
      <c r="B651">
        <v>35.5</v>
      </c>
      <c r="C6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1">
        <v>11.97</v>
      </c>
      <c r="E651" t="str">
        <f>IF(Table2[[#This Row],[HBA1C]]&lt;5.7,"normal ",IF(Table2[[#This Row],[HBA1C]]&lt;6.5,"prediabetes",IF(Table2[[#This Row],[HBA1C]]=6.5&gt;6.5,"diabetes ")))</f>
        <v xml:space="preserve">diabetes </v>
      </c>
      <c r="F651" t="s">
        <v>2380</v>
      </c>
      <c r="G651" t="s">
        <v>2380</v>
      </c>
      <c r="H651" t="s">
        <v>2380</v>
      </c>
      <c r="I651">
        <v>0</v>
      </c>
      <c r="J651" t="s">
        <v>2380</v>
      </c>
    </row>
    <row r="652" spans="1:10" x14ac:dyDescent="0.2">
      <c r="A652" t="s">
        <v>1720</v>
      </c>
      <c r="B652">
        <v>41.63</v>
      </c>
      <c r="C6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2">
        <v>6.71</v>
      </c>
      <c r="E652" t="str">
        <f>IF(Table2[[#This Row],[HBA1C]]&lt;5.7,"normal ",IF(Table2[[#This Row],[HBA1C]]&lt;6.5,"prediabetes",IF(Table2[[#This Row],[HBA1C]]=6.5&gt;6.5,"diabetes ")))</f>
        <v xml:space="preserve">diabetes </v>
      </c>
      <c r="F652" t="s">
        <v>2380</v>
      </c>
      <c r="G652" t="s">
        <v>2380</v>
      </c>
      <c r="H652" t="s">
        <v>2380</v>
      </c>
      <c r="I652">
        <v>0</v>
      </c>
      <c r="J652" t="s">
        <v>2380</v>
      </c>
    </row>
    <row r="653" spans="1:10" x14ac:dyDescent="0.2">
      <c r="A653" t="s">
        <v>1719</v>
      </c>
      <c r="B653">
        <v>46.49</v>
      </c>
      <c r="C6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3">
        <v>11.92</v>
      </c>
      <c r="E653" t="str">
        <f>IF(Table2[[#This Row],[HBA1C]]&lt;5.7,"normal ",IF(Table2[[#This Row],[HBA1C]]&lt;6.5,"prediabetes",IF(Table2[[#This Row],[HBA1C]]=6.5&gt;6.5,"diabetes ")))</f>
        <v xml:space="preserve">diabetes </v>
      </c>
      <c r="F653" t="s">
        <v>2380</v>
      </c>
      <c r="G653" t="s">
        <v>2380</v>
      </c>
      <c r="H653" t="s">
        <v>2380</v>
      </c>
      <c r="I653">
        <v>0</v>
      </c>
      <c r="J653" t="s">
        <v>2380</v>
      </c>
    </row>
    <row r="654" spans="1:10" x14ac:dyDescent="0.2">
      <c r="A654" t="s">
        <v>1718</v>
      </c>
      <c r="B654">
        <v>43.29</v>
      </c>
      <c r="C6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4">
        <v>5.35</v>
      </c>
      <c r="E654" t="str">
        <f>IF(Table2[[#This Row],[HBA1C]]&lt;5.7,"normal ",IF(Table2[[#This Row],[HBA1C]]&lt;6.5,"prediabetes",IF(Table2[[#This Row],[HBA1C]]=6.5&gt;6.5,"diabetes ")))</f>
        <v xml:space="preserve">normal </v>
      </c>
      <c r="F654" t="s">
        <v>2380</v>
      </c>
      <c r="G654" t="s">
        <v>2380</v>
      </c>
      <c r="H654" t="s">
        <v>2380</v>
      </c>
      <c r="I654">
        <v>2</v>
      </c>
      <c r="J654" t="s">
        <v>2380</v>
      </c>
    </row>
    <row r="655" spans="1:10" x14ac:dyDescent="0.2">
      <c r="A655" t="s">
        <v>1717</v>
      </c>
      <c r="B655">
        <v>43.08</v>
      </c>
      <c r="C6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5">
        <v>8.9600000000000009</v>
      </c>
      <c r="E655" t="str">
        <f>IF(Table2[[#This Row],[HBA1C]]&lt;5.7,"normal ",IF(Table2[[#This Row],[HBA1C]]&lt;6.5,"prediabetes",IF(Table2[[#This Row],[HBA1C]]=6.5&gt;6.5,"diabetes ")))</f>
        <v xml:space="preserve">diabetes </v>
      </c>
      <c r="F655" t="s">
        <v>2381</v>
      </c>
      <c r="G655" t="s">
        <v>2380</v>
      </c>
      <c r="H655" t="s">
        <v>2380</v>
      </c>
      <c r="I655">
        <v>1</v>
      </c>
      <c r="J655" t="s">
        <v>2380</v>
      </c>
    </row>
    <row r="656" spans="1:10" x14ac:dyDescent="0.2">
      <c r="A656" t="s">
        <v>1716</v>
      </c>
      <c r="B656">
        <v>39.07</v>
      </c>
      <c r="C6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6">
        <v>11.93</v>
      </c>
      <c r="E656" t="str">
        <f>IF(Table2[[#This Row],[HBA1C]]&lt;5.7,"normal ",IF(Table2[[#This Row],[HBA1C]]&lt;6.5,"prediabetes",IF(Table2[[#This Row],[HBA1C]]=6.5&gt;6.5,"diabetes ")))</f>
        <v xml:space="preserve">diabetes </v>
      </c>
      <c r="F656" t="s">
        <v>2380</v>
      </c>
      <c r="G656" t="s">
        <v>2380</v>
      </c>
      <c r="H656" t="s">
        <v>2380</v>
      </c>
      <c r="I656">
        <v>0</v>
      </c>
      <c r="J656" t="s">
        <v>2380</v>
      </c>
    </row>
    <row r="657" spans="1:10" x14ac:dyDescent="0.2">
      <c r="A657" t="s">
        <v>1715</v>
      </c>
      <c r="B657">
        <v>41.3</v>
      </c>
      <c r="C6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7">
        <v>9.59</v>
      </c>
      <c r="E657" t="str">
        <f>IF(Table2[[#This Row],[HBA1C]]&lt;5.7,"normal ",IF(Table2[[#This Row],[HBA1C]]&lt;6.5,"prediabetes",IF(Table2[[#This Row],[HBA1C]]=6.5&gt;6.5,"diabetes ")))</f>
        <v xml:space="preserve">diabetes </v>
      </c>
      <c r="F657" t="s">
        <v>2380</v>
      </c>
      <c r="G657" t="s">
        <v>2380</v>
      </c>
      <c r="H657" t="s">
        <v>2380</v>
      </c>
      <c r="I657">
        <v>0</v>
      </c>
      <c r="J657" t="s">
        <v>2380</v>
      </c>
    </row>
    <row r="658" spans="1:10" x14ac:dyDescent="0.2">
      <c r="A658" t="s">
        <v>1714</v>
      </c>
      <c r="B658">
        <v>42.95</v>
      </c>
      <c r="C6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8">
        <v>11.88</v>
      </c>
      <c r="E658" t="str">
        <f>IF(Table2[[#This Row],[HBA1C]]&lt;5.7,"normal ",IF(Table2[[#This Row],[HBA1C]]&lt;6.5,"prediabetes",IF(Table2[[#This Row],[HBA1C]]=6.5&gt;6.5,"diabetes ")))</f>
        <v xml:space="preserve">diabetes </v>
      </c>
      <c r="F658" t="s">
        <v>2381</v>
      </c>
      <c r="G658" t="s">
        <v>2380</v>
      </c>
      <c r="H658" t="s">
        <v>2380</v>
      </c>
      <c r="I658">
        <v>2</v>
      </c>
      <c r="J658" t="s">
        <v>2380</v>
      </c>
    </row>
    <row r="659" spans="1:10" x14ac:dyDescent="0.2">
      <c r="A659" t="s">
        <v>1713</v>
      </c>
      <c r="B659">
        <v>46.96</v>
      </c>
      <c r="C6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59">
        <v>4.6399999999999997</v>
      </c>
      <c r="E659" t="str">
        <f>IF(Table2[[#This Row],[HBA1C]]&lt;5.7,"normal ",IF(Table2[[#This Row],[HBA1C]]&lt;6.5,"prediabetes",IF(Table2[[#This Row],[HBA1C]]=6.5&gt;6.5,"diabetes ")))</f>
        <v xml:space="preserve">normal </v>
      </c>
      <c r="F659" t="s">
        <v>2380</v>
      </c>
      <c r="G659" t="s">
        <v>2380</v>
      </c>
      <c r="H659" t="s">
        <v>2382</v>
      </c>
      <c r="I659">
        <v>1</v>
      </c>
      <c r="J659" t="s">
        <v>2380</v>
      </c>
    </row>
    <row r="660" spans="1:10" x14ac:dyDescent="0.2">
      <c r="A660" t="s">
        <v>1712</v>
      </c>
      <c r="B660">
        <v>30.495000000000001</v>
      </c>
      <c r="C6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60">
        <v>9.5299999999999994</v>
      </c>
      <c r="E660" t="str">
        <f>IF(Table2[[#This Row],[HBA1C]]&lt;5.7,"normal ",IF(Table2[[#This Row],[HBA1C]]&lt;6.5,"prediabetes",IF(Table2[[#This Row],[HBA1C]]=6.5&gt;6.5,"diabetes ")))</f>
        <v xml:space="preserve">diabetes </v>
      </c>
      <c r="F660" t="s">
        <v>2380</v>
      </c>
      <c r="G660" t="s">
        <v>2380</v>
      </c>
      <c r="H660" t="s">
        <v>2380</v>
      </c>
      <c r="I660">
        <v>0</v>
      </c>
      <c r="J660" t="s">
        <v>2380</v>
      </c>
    </row>
    <row r="661" spans="1:10" x14ac:dyDescent="0.2">
      <c r="A661" t="s">
        <v>1711</v>
      </c>
      <c r="B661">
        <v>17.954999999999998</v>
      </c>
      <c r="C66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661">
        <v>5.29</v>
      </c>
      <c r="E661" t="str">
        <f>IF(Table2[[#This Row],[HBA1C]]&lt;5.7,"normal ",IF(Table2[[#This Row],[HBA1C]]&lt;6.5,"prediabetes",IF(Table2[[#This Row],[HBA1C]]=6.5&gt;6.5,"diabetes ")))</f>
        <v xml:space="preserve">normal </v>
      </c>
      <c r="F661" t="s">
        <v>2381</v>
      </c>
      <c r="G661" t="s">
        <v>2380</v>
      </c>
      <c r="H661" t="s">
        <v>2380</v>
      </c>
      <c r="I661">
        <v>1</v>
      </c>
      <c r="J661" t="s">
        <v>2381</v>
      </c>
    </row>
    <row r="662" spans="1:10" x14ac:dyDescent="0.2">
      <c r="A662" t="s">
        <v>1710</v>
      </c>
      <c r="B662">
        <v>25.6</v>
      </c>
      <c r="C66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662">
        <v>10.95</v>
      </c>
      <c r="E662" t="str">
        <f>IF(Table2[[#This Row],[HBA1C]]&lt;5.7,"normal ",IF(Table2[[#This Row],[HBA1C]]&lt;6.5,"prediabetes",IF(Table2[[#This Row],[HBA1C]]=6.5&gt;6.5,"diabetes ")))</f>
        <v xml:space="preserve">diabetes </v>
      </c>
      <c r="F662" t="s">
        <v>2380</v>
      </c>
      <c r="G662" t="s">
        <v>2380</v>
      </c>
      <c r="H662" t="s">
        <v>2380</v>
      </c>
      <c r="I662">
        <v>3</v>
      </c>
      <c r="J662" t="s">
        <v>2380</v>
      </c>
    </row>
    <row r="663" spans="1:10" x14ac:dyDescent="0.2">
      <c r="A663" t="s">
        <v>1709</v>
      </c>
      <c r="B663">
        <v>34.21</v>
      </c>
      <c r="C6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63">
        <v>9.17</v>
      </c>
      <c r="E663" t="str">
        <f>IF(Table2[[#This Row],[HBA1C]]&lt;5.7,"normal ",IF(Table2[[#This Row],[HBA1C]]&lt;6.5,"prediabetes",IF(Table2[[#This Row],[HBA1C]]=6.5&gt;6.5,"diabetes ")))</f>
        <v xml:space="preserve">diabetes </v>
      </c>
      <c r="F663" t="s">
        <v>2380</v>
      </c>
      <c r="G663" t="s">
        <v>2380</v>
      </c>
      <c r="H663" t="s">
        <v>2380</v>
      </c>
      <c r="I663">
        <v>0</v>
      </c>
      <c r="J663" t="s">
        <v>2380</v>
      </c>
    </row>
    <row r="664" spans="1:10" x14ac:dyDescent="0.2">
      <c r="A664" t="s">
        <v>1708</v>
      </c>
      <c r="B664">
        <v>39.74</v>
      </c>
      <c r="C6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64">
        <v>7.39</v>
      </c>
      <c r="E664" t="str">
        <f>IF(Table2[[#This Row],[HBA1C]]&lt;5.7,"normal ",IF(Table2[[#This Row],[HBA1C]]&lt;6.5,"prediabetes",IF(Table2[[#This Row],[HBA1C]]=6.5&gt;6.5,"diabetes ")))</f>
        <v xml:space="preserve">diabetes </v>
      </c>
      <c r="F664" t="s">
        <v>2380</v>
      </c>
      <c r="G664" t="s">
        <v>2380</v>
      </c>
      <c r="H664" t="s">
        <v>2380</v>
      </c>
      <c r="I664">
        <v>0</v>
      </c>
      <c r="J664" t="s">
        <v>2380</v>
      </c>
    </row>
    <row r="665" spans="1:10" x14ac:dyDescent="0.2">
      <c r="A665" t="s">
        <v>1707</v>
      </c>
      <c r="B665">
        <v>49.53</v>
      </c>
      <c r="C6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65">
        <v>9.1300000000000008</v>
      </c>
      <c r="E665" t="str">
        <f>IF(Table2[[#This Row],[HBA1C]]&lt;5.7,"normal ",IF(Table2[[#This Row],[HBA1C]]&lt;6.5,"prediabetes",IF(Table2[[#This Row],[HBA1C]]=6.5&gt;6.5,"diabetes ")))</f>
        <v xml:space="preserve">diabetes </v>
      </c>
      <c r="F665" t="s">
        <v>2381</v>
      </c>
      <c r="G665" t="s">
        <v>2380</v>
      </c>
      <c r="H665" t="s">
        <v>2380</v>
      </c>
      <c r="I665">
        <v>0</v>
      </c>
      <c r="J665" t="s">
        <v>2380</v>
      </c>
    </row>
    <row r="666" spans="1:10" x14ac:dyDescent="0.2">
      <c r="A666" t="s">
        <v>1706</v>
      </c>
      <c r="B666">
        <v>39.33</v>
      </c>
      <c r="C66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66">
        <v>10.4</v>
      </c>
      <c r="E666" t="str">
        <f>IF(Table2[[#This Row],[HBA1C]]&lt;5.7,"normal ",IF(Table2[[#This Row],[HBA1C]]&lt;6.5,"prediabetes",IF(Table2[[#This Row],[HBA1C]]=6.5&gt;6.5,"diabetes ")))</f>
        <v xml:space="preserve">diabetes </v>
      </c>
      <c r="F666" t="s">
        <v>2380</v>
      </c>
      <c r="G666" t="s">
        <v>2380</v>
      </c>
      <c r="H666" t="s">
        <v>2380</v>
      </c>
      <c r="I666">
        <v>3</v>
      </c>
      <c r="J666" t="s">
        <v>2380</v>
      </c>
    </row>
    <row r="667" spans="1:10" x14ac:dyDescent="0.2">
      <c r="A667" t="s">
        <v>1705</v>
      </c>
      <c r="B667">
        <v>39.979999999999997</v>
      </c>
      <c r="C6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67">
        <v>9.4600000000000009</v>
      </c>
      <c r="E667" t="str">
        <f>IF(Table2[[#This Row],[HBA1C]]&lt;5.7,"normal ",IF(Table2[[#This Row],[HBA1C]]&lt;6.5,"prediabetes",IF(Table2[[#This Row],[HBA1C]]=6.5&gt;6.5,"diabetes ")))</f>
        <v xml:space="preserve">diabetes </v>
      </c>
      <c r="F667" t="s">
        <v>2381</v>
      </c>
      <c r="G667" t="s">
        <v>2380</v>
      </c>
      <c r="H667" t="s">
        <v>2380</v>
      </c>
      <c r="I667">
        <v>2</v>
      </c>
      <c r="J667" t="s">
        <v>2380</v>
      </c>
    </row>
    <row r="668" spans="1:10" x14ac:dyDescent="0.2">
      <c r="A668" t="s">
        <v>1704</v>
      </c>
      <c r="B668">
        <v>46.51</v>
      </c>
      <c r="C6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68">
        <v>8.69</v>
      </c>
      <c r="E668" t="str">
        <f>IF(Table2[[#This Row],[HBA1C]]&lt;5.7,"normal ",IF(Table2[[#This Row],[HBA1C]]&lt;6.5,"prediabetes",IF(Table2[[#This Row],[HBA1C]]=6.5&gt;6.5,"diabetes ")))</f>
        <v xml:space="preserve">diabetes </v>
      </c>
      <c r="F668" t="s">
        <v>2381</v>
      </c>
      <c r="G668" t="s">
        <v>2380</v>
      </c>
      <c r="H668" t="s">
        <v>2380</v>
      </c>
      <c r="I668">
        <v>0</v>
      </c>
      <c r="J668" t="s">
        <v>2380</v>
      </c>
    </row>
    <row r="669" spans="1:10" x14ac:dyDescent="0.2">
      <c r="A669" t="s">
        <v>1703</v>
      </c>
      <c r="B669">
        <v>43.58</v>
      </c>
      <c r="C6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69">
        <v>4.2300000000000004</v>
      </c>
      <c r="E669" t="str">
        <f>IF(Table2[[#This Row],[HBA1C]]&lt;5.7,"normal ",IF(Table2[[#This Row],[HBA1C]]&lt;6.5,"prediabetes",IF(Table2[[#This Row],[HBA1C]]=6.5&gt;6.5,"diabetes ")))</f>
        <v xml:space="preserve">normal </v>
      </c>
      <c r="F669" t="s">
        <v>2380</v>
      </c>
      <c r="G669" t="s">
        <v>2380</v>
      </c>
      <c r="H669" t="s">
        <v>2382</v>
      </c>
      <c r="I669">
        <v>1</v>
      </c>
      <c r="J669" t="s">
        <v>2380</v>
      </c>
    </row>
    <row r="670" spans="1:10" x14ac:dyDescent="0.2">
      <c r="A670" t="s">
        <v>1702</v>
      </c>
      <c r="B670">
        <v>42.28</v>
      </c>
      <c r="C6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70">
        <v>9.16</v>
      </c>
      <c r="E670" t="str">
        <f>IF(Table2[[#This Row],[HBA1C]]&lt;5.7,"normal ",IF(Table2[[#This Row],[HBA1C]]&lt;6.5,"prediabetes",IF(Table2[[#This Row],[HBA1C]]=6.5&gt;6.5,"diabetes ")))</f>
        <v xml:space="preserve">diabetes </v>
      </c>
      <c r="F670" t="s">
        <v>2381</v>
      </c>
      <c r="G670" t="s">
        <v>2380</v>
      </c>
      <c r="H670" t="s">
        <v>2380</v>
      </c>
      <c r="I670">
        <v>1</v>
      </c>
      <c r="J670" t="s">
        <v>2380</v>
      </c>
    </row>
    <row r="671" spans="1:10" x14ac:dyDescent="0.2">
      <c r="A671" t="s">
        <v>1701</v>
      </c>
      <c r="B671">
        <v>35.520000000000003</v>
      </c>
      <c r="C67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71">
        <v>8.26</v>
      </c>
      <c r="E671" t="str">
        <f>IF(Table2[[#This Row],[HBA1C]]&lt;5.7,"normal ",IF(Table2[[#This Row],[HBA1C]]&lt;6.5,"prediabetes",IF(Table2[[#This Row],[HBA1C]]=6.5&gt;6.5,"diabetes ")))</f>
        <v xml:space="preserve">diabetes </v>
      </c>
      <c r="F671" t="s">
        <v>2380</v>
      </c>
      <c r="G671" t="s">
        <v>2380</v>
      </c>
      <c r="H671" t="s">
        <v>2380</v>
      </c>
      <c r="I671">
        <v>0</v>
      </c>
      <c r="J671" t="s">
        <v>2380</v>
      </c>
    </row>
    <row r="672" spans="1:10" x14ac:dyDescent="0.2">
      <c r="A672" t="s">
        <v>1700</v>
      </c>
      <c r="B672">
        <v>33.6</v>
      </c>
      <c r="C67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72">
        <v>11.25</v>
      </c>
      <c r="E672" t="str">
        <f>IF(Table2[[#This Row],[HBA1C]]&lt;5.7,"normal ",IF(Table2[[#This Row],[HBA1C]]&lt;6.5,"prediabetes",IF(Table2[[#This Row],[HBA1C]]=6.5&gt;6.5,"diabetes ")))</f>
        <v xml:space="preserve">diabetes </v>
      </c>
      <c r="F672" t="s">
        <v>2380</v>
      </c>
      <c r="G672" t="s">
        <v>2380</v>
      </c>
      <c r="H672" t="s">
        <v>2380</v>
      </c>
      <c r="I672">
        <v>0</v>
      </c>
      <c r="J672" t="s">
        <v>2380</v>
      </c>
    </row>
    <row r="673" spans="1:10" x14ac:dyDescent="0.2">
      <c r="A673" t="s">
        <v>1699</v>
      </c>
      <c r="B673">
        <v>22.42</v>
      </c>
      <c r="C67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73">
        <v>6.74</v>
      </c>
      <c r="E673" t="str">
        <f>IF(Table2[[#This Row],[HBA1C]]&lt;5.7,"normal ",IF(Table2[[#This Row],[HBA1C]]&lt;6.5,"prediabetes",IF(Table2[[#This Row],[HBA1C]]=6.5&gt;6.5,"diabetes ")))</f>
        <v xml:space="preserve">diabetes </v>
      </c>
      <c r="F673" t="s">
        <v>2380</v>
      </c>
      <c r="G673" t="s">
        <v>2380</v>
      </c>
      <c r="H673" t="s">
        <v>2380</v>
      </c>
      <c r="I673">
        <v>0</v>
      </c>
      <c r="J673" t="s">
        <v>2381</v>
      </c>
    </row>
    <row r="674" spans="1:10" x14ac:dyDescent="0.2">
      <c r="A674" t="s">
        <v>1698</v>
      </c>
      <c r="B674">
        <v>46.86</v>
      </c>
      <c r="C6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74">
        <v>4.87</v>
      </c>
      <c r="E674" t="str">
        <f>IF(Table2[[#This Row],[HBA1C]]&lt;5.7,"normal ",IF(Table2[[#This Row],[HBA1C]]&lt;6.5,"prediabetes",IF(Table2[[#This Row],[HBA1C]]=6.5&gt;6.5,"diabetes ")))</f>
        <v xml:space="preserve">normal </v>
      </c>
      <c r="F674" t="s">
        <v>2380</v>
      </c>
      <c r="G674" t="s">
        <v>2380</v>
      </c>
      <c r="H674" t="s">
        <v>2380</v>
      </c>
      <c r="I674">
        <v>0</v>
      </c>
      <c r="J674" t="s">
        <v>2380</v>
      </c>
    </row>
    <row r="675" spans="1:10" x14ac:dyDescent="0.2">
      <c r="A675" t="s">
        <v>1697</v>
      </c>
      <c r="B675">
        <v>32.965000000000003</v>
      </c>
      <c r="C6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75">
        <v>6.68</v>
      </c>
      <c r="E675" t="str">
        <f>IF(Table2[[#This Row],[HBA1C]]&lt;5.7,"normal ",IF(Table2[[#This Row],[HBA1C]]&lt;6.5,"prediabetes",IF(Table2[[#This Row],[HBA1C]]=6.5&gt;6.5,"diabetes ")))</f>
        <v xml:space="preserve">diabetes </v>
      </c>
      <c r="F675" t="s">
        <v>2380</v>
      </c>
      <c r="G675" t="s">
        <v>2380</v>
      </c>
      <c r="H675" t="s">
        <v>2380</v>
      </c>
      <c r="I675">
        <v>3</v>
      </c>
      <c r="J675" t="s">
        <v>2380</v>
      </c>
    </row>
    <row r="676" spans="1:10" x14ac:dyDescent="0.2">
      <c r="A676" t="s">
        <v>1696</v>
      </c>
      <c r="B676">
        <v>39.340000000000003</v>
      </c>
      <c r="C67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76">
        <v>5.0199999999999996</v>
      </c>
      <c r="E676" t="str">
        <f>IF(Table2[[#This Row],[HBA1C]]&lt;5.7,"normal ",IF(Table2[[#This Row],[HBA1C]]&lt;6.5,"prediabetes",IF(Table2[[#This Row],[HBA1C]]=6.5&gt;6.5,"diabetes ")))</f>
        <v xml:space="preserve">normal </v>
      </c>
      <c r="F676" t="s">
        <v>2381</v>
      </c>
      <c r="G676" t="s">
        <v>2380</v>
      </c>
      <c r="H676" t="s">
        <v>2382</v>
      </c>
      <c r="I676">
        <v>1</v>
      </c>
      <c r="J676" t="s">
        <v>2380</v>
      </c>
    </row>
    <row r="677" spans="1:10" x14ac:dyDescent="0.2">
      <c r="A677" t="s">
        <v>1695</v>
      </c>
      <c r="B677">
        <v>47</v>
      </c>
      <c r="C6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77">
        <v>10.64</v>
      </c>
      <c r="E677" t="str">
        <f>IF(Table2[[#This Row],[HBA1C]]&lt;5.7,"normal ",IF(Table2[[#This Row],[HBA1C]]&lt;6.5,"prediabetes",IF(Table2[[#This Row],[HBA1C]]=6.5&gt;6.5,"diabetes ")))</f>
        <v xml:space="preserve">diabetes </v>
      </c>
      <c r="F677" t="s">
        <v>2381</v>
      </c>
      <c r="G677" t="s">
        <v>2380</v>
      </c>
      <c r="H677" t="s">
        <v>2380</v>
      </c>
      <c r="I677">
        <v>0</v>
      </c>
      <c r="J677" t="s">
        <v>2380</v>
      </c>
    </row>
    <row r="678" spans="1:10" x14ac:dyDescent="0.2">
      <c r="A678" t="s">
        <v>1694</v>
      </c>
      <c r="B678">
        <v>36.71</v>
      </c>
      <c r="C6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78">
        <v>8.74</v>
      </c>
      <c r="E678" t="str">
        <f>IF(Table2[[#This Row],[HBA1C]]&lt;5.7,"normal ",IF(Table2[[#This Row],[HBA1C]]&lt;6.5,"prediabetes",IF(Table2[[#This Row],[HBA1C]]=6.5&gt;6.5,"diabetes ")))</f>
        <v xml:space="preserve">diabetes </v>
      </c>
      <c r="F678" t="s">
        <v>2381</v>
      </c>
      <c r="G678" t="s">
        <v>2380</v>
      </c>
      <c r="H678" t="s">
        <v>2380</v>
      </c>
      <c r="I678">
        <v>0</v>
      </c>
      <c r="J678" t="s">
        <v>2380</v>
      </c>
    </row>
    <row r="679" spans="1:10" x14ac:dyDescent="0.2">
      <c r="A679" t="s">
        <v>1693</v>
      </c>
      <c r="B679">
        <v>53.48</v>
      </c>
      <c r="C6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79">
        <v>5.64</v>
      </c>
      <c r="E679" t="str">
        <f>IF(Table2[[#This Row],[HBA1C]]&lt;5.7,"normal ",IF(Table2[[#This Row],[HBA1C]]&lt;6.5,"prediabetes",IF(Table2[[#This Row],[HBA1C]]=6.5&gt;6.5,"diabetes ")))</f>
        <v xml:space="preserve">normal </v>
      </c>
      <c r="F679" t="s">
        <v>2380</v>
      </c>
      <c r="G679" t="s">
        <v>2380</v>
      </c>
      <c r="H679" t="s">
        <v>2380</v>
      </c>
      <c r="I679">
        <v>0</v>
      </c>
      <c r="J679" t="s">
        <v>2380</v>
      </c>
    </row>
    <row r="680" spans="1:10" x14ac:dyDescent="0.2">
      <c r="A680" t="s">
        <v>1692</v>
      </c>
      <c r="B680">
        <v>35.5</v>
      </c>
      <c r="C68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80">
        <v>10.37</v>
      </c>
      <c r="E680" t="str">
        <f>IF(Table2[[#This Row],[HBA1C]]&lt;5.7,"normal ",IF(Table2[[#This Row],[HBA1C]]&lt;6.5,"prediabetes",IF(Table2[[#This Row],[HBA1C]]=6.5&gt;6.5,"diabetes ")))</f>
        <v xml:space="preserve">diabetes </v>
      </c>
      <c r="F680" t="s">
        <v>2380</v>
      </c>
      <c r="G680" t="s">
        <v>2380</v>
      </c>
      <c r="H680" t="s">
        <v>2380</v>
      </c>
      <c r="I680">
        <v>0</v>
      </c>
      <c r="J680" t="s">
        <v>2380</v>
      </c>
    </row>
    <row r="681" spans="1:10" x14ac:dyDescent="0.2">
      <c r="A681" t="s">
        <v>1691</v>
      </c>
      <c r="B681">
        <v>36.979999999999997</v>
      </c>
      <c r="C6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81">
        <v>9.56</v>
      </c>
      <c r="E681" t="str">
        <f>IF(Table2[[#This Row],[HBA1C]]&lt;5.7,"normal ",IF(Table2[[#This Row],[HBA1C]]&lt;6.5,"prediabetes",IF(Table2[[#This Row],[HBA1C]]=6.5&gt;6.5,"diabetes ")))</f>
        <v xml:space="preserve">diabetes </v>
      </c>
      <c r="F681" t="s">
        <v>2381</v>
      </c>
      <c r="G681" t="s">
        <v>2380</v>
      </c>
      <c r="H681" t="s">
        <v>2380</v>
      </c>
      <c r="I681">
        <v>0</v>
      </c>
      <c r="J681" t="s">
        <v>2380</v>
      </c>
    </row>
    <row r="682" spans="1:10" x14ac:dyDescent="0.2">
      <c r="A682" t="s">
        <v>1690</v>
      </c>
      <c r="B682">
        <v>32.395000000000003</v>
      </c>
      <c r="C6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82">
        <v>8.23</v>
      </c>
      <c r="E682" t="str">
        <f>IF(Table2[[#This Row],[HBA1C]]&lt;5.7,"normal ",IF(Table2[[#This Row],[HBA1C]]&lt;6.5,"prediabetes",IF(Table2[[#This Row],[HBA1C]]=6.5&gt;6.5,"diabetes ")))</f>
        <v xml:space="preserve">diabetes </v>
      </c>
      <c r="F682" t="s">
        <v>2381</v>
      </c>
      <c r="G682" t="s">
        <v>2380</v>
      </c>
      <c r="H682" t="s">
        <v>2382</v>
      </c>
      <c r="I682">
        <v>1</v>
      </c>
      <c r="J682" t="s">
        <v>2380</v>
      </c>
    </row>
    <row r="683" spans="1:10" x14ac:dyDescent="0.2">
      <c r="A683" t="s">
        <v>1689</v>
      </c>
      <c r="B683">
        <v>32.729999999999997</v>
      </c>
      <c r="C6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83">
        <v>7.03</v>
      </c>
      <c r="E683" t="str">
        <f>IF(Table2[[#This Row],[HBA1C]]&lt;5.7,"normal ",IF(Table2[[#This Row],[HBA1C]]&lt;6.5,"prediabetes",IF(Table2[[#This Row],[HBA1C]]=6.5&gt;6.5,"diabetes ")))</f>
        <v xml:space="preserve">diabetes </v>
      </c>
      <c r="F683" t="s">
        <v>2380</v>
      </c>
      <c r="G683" t="s">
        <v>2380</v>
      </c>
      <c r="H683" t="s">
        <v>2380</v>
      </c>
      <c r="I683">
        <v>0</v>
      </c>
      <c r="J683" t="s">
        <v>2380</v>
      </c>
    </row>
    <row r="684" spans="1:10" x14ac:dyDescent="0.2">
      <c r="A684" t="s">
        <v>1688</v>
      </c>
      <c r="B684">
        <v>20.52</v>
      </c>
      <c r="C68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84">
        <v>5.45</v>
      </c>
      <c r="E684" t="str">
        <f>IF(Table2[[#This Row],[HBA1C]]&lt;5.7,"normal ",IF(Table2[[#This Row],[HBA1C]]&lt;6.5,"prediabetes",IF(Table2[[#This Row],[HBA1C]]=6.5&gt;6.5,"diabetes ")))</f>
        <v xml:space="preserve">normal </v>
      </c>
      <c r="F684" t="s">
        <v>2380</v>
      </c>
      <c r="G684" t="s">
        <v>2380</v>
      </c>
      <c r="H684" t="s">
        <v>2380</v>
      </c>
      <c r="I684">
        <v>1</v>
      </c>
      <c r="J684" t="s">
        <v>2381</v>
      </c>
    </row>
    <row r="685" spans="1:10" x14ac:dyDescent="0.2">
      <c r="A685" t="s">
        <v>1687</v>
      </c>
      <c r="B685">
        <v>51.72</v>
      </c>
      <c r="C6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85">
        <v>5.76</v>
      </c>
      <c r="E685" t="str">
        <f>IF(Table2[[#This Row],[HBA1C]]&lt;5.7,"normal ",IF(Table2[[#This Row],[HBA1C]]&lt;6.5,"prediabetes",IF(Table2[[#This Row],[HBA1C]]=6.5&gt;6.5,"diabetes ")))</f>
        <v>prediabetes</v>
      </c>
      <c r="F685" t="s">
        <v>2380</v>
      </c>
      <c r="G685" t="s">
        <v>2380</v>
      </c>
      <c r="H685" t="s">
        <v>2380</v>
      </c>
      <c r="I685">
        <v>0</v>
      </c>
      <c r="J685" t="s">
        <v>2380</v>
      </c>
    </row>
    <row r="686" spans="1:10" x14ac:dyDescent="0.2">
      <c r="A686" t="s">
        <v>1686</v>
      </c>
      <c r="B686">
        <v>50.2</v>
      </c>
      <c r="C6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86">
        <v>5.4</v>
      </c>
      <c r="E686" t="str">
        <f>IF(Table2[[#This Row],[HBA1C]]&lt;5.7,"normal ",IF(Table2[[#This Row],[HBA1C]]&lt;6.5,"prediabetes",IF(Table2[[#This Row],[HBA1C]]=6.5&gt;6.5,"diabetes ")))</f>
        <v xml:space="preserve">normal </v>
      </c>
      <c r="F686" t="s">
        <v>2380</v>
      </c>
      <c r="G686" t="s">
        <v>2380</v>
      </c>
      <c r="H686" t="s">
        <v>2380</v>
      </c>
      <c r="I686">
        <v>0</v>
      </c>
      <c r="J686" t="s">
        <v>2380</v>
      </c>
    </row>
    <row r="687" spans="1:10" x14ac:dyDescent="0.2">
      <c r="A687" t="s">
        <v>1685</v>
      </c>
      <c r="B687">
        <v>25.52</v>
      </c>
      <c r="C6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687">
        <v>6.35</v>
      </c>
      <c r="E687" t="str">
        <f>IF(Table2[[#This Row],[HBA1C]]&lt;5.7,"normal ",IF(Table2[[#This Row],[HBA1C]]&lt;6.5,"prediabetes",IF(Table2[[#This Row],[HBA1C]]=6.5&gt;6.5,"diabetes ")))</f>
        <v>prediabetes</v>
      </c>
      <c r="F687" t="s">
        <v>2380</v>
      </c>
      <c r="G687" t="s">
        <v>2380</v>
      </c>
      <c r="H687" t="s">
        <v>2382</v>
      </c>
      <c r="I687">
        <v>1</v>
      </c>
      <c r="J687" t="s">
        <v>2380</v>
      </c>
    </row>
    <row r="688" spans="1:10" x14ac:dyDescent="0.2">
      <c r="A688" t="s">
        <v>1684</v>
      </c>
      <c r="B688">
        <v>35.200000000000003</v>
      </c>
      <c r="C6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88">
        <v>6.26</v>
      </c>
      <c r="E688" t="str">
        <f>IF(Table2[[#This Row],[HBA1C]]&lt;5.7,"normal ",IF(Table2[[#This Row],[HBA1C]]&lt;6.5,"prediabetes",IF(Table2[[#This Row],[HBA1C]]=6.5&gt;6.5,"diabetes ")))</f>
        <v>prediabetes</v>
      </c>
      <c r="F688" t="s">
        <v>2381</v>
      </c>
      <c r="G688" t="s">
        <v>2380</v>
      </c>
      <c r="H688" t="s">
        <v>2380</v>
      </c>
      <c r="I688">
        <v>2</v>
      </c>
      <c r="J688" t="s">
        <v>2380</v>
      </c>
    </row>
    <row r="689" spans="1:10" x14ac:dyDescent="0.2">
      <c r="A689" t="s">
        <v>1683</v>
      </c>
      <c r="B689">
        <v>41.26</v>
      </c>
      <c r="C6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89">
        <v>5.97</v>
      </c>
      <c r="E689" t="str">
        <f>IF(Table2[[#This Row],[HBA1C]]&lt;5.7,"normal ",IF(Table2[[#This Row],[HBA1C]]&lt;6.5,"prediabetes",IF(Table2[[#This Row],[HBA1C]]=6.5&gt;6.5,"diabetes ")))</f>
        <v>prediabetes</v>
      </c>
      <c r="F689" t="s">
        <v>2381</v>
      </c>
      <c r="G689" t="s">
        <v>2380</v>
      </c>
      <c r="H689" t="s">
        <v>2380</v>
      </c>
      <c r="I689">
        <v>0</v>
      </c>
      <c r="J689" t="s">
        <v>2380</v>
      </c>
    </row>
    <row r="690" spans="1:10" x14ac:dyDescent="0.2">
      <c r="A690" t="s">
        <v>1682</v>
      </c>
      <c r="B690">
        <v>17.195</v>
      </c>
      <c r="C69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690">
        <v>5.29</v>
      </c>
      <c r="E690" t="str">
        <f>IF(Table2[[#This Row],[HBA1C]]&lt;5.7,"normal ",IF(Table2[[#This Row],[HBA1C]]&lt;6.5,"prediabetes",IF(Table2[[#This Row],[HBA1C]]=6.5&gt;6.5,"diabetes ")))</f>
        <v xml:space="preserve">normal </v>
      </c>
      <c r="F690" t="s">
        <v>2381</v>
      </c>
      <c r="G690" t="s">
        <v>2380</v>
      </c>
      <c r="H690" t="s">
        <v>2380</v>
      </c>
      <c r="I690">
        <v>0</v>
      </c>
      <c r="J690" t="s">
        <v>2381</v>
      </c>
    </row>
    <row r="691" spans="1:10" x14ac:dyDescent="0.2">
      <c r="A691" t="s">
        <v>1681</v>
      </c>
      <c r="B691">
        <v>23.085000000000001</v>
      </c>
      <c r="C69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91">
        <v>4.2699999999999996</v>
      </c>
      <c r="E691" t="str">
        <f>IF(Table2[[#This Row],[HBA1C]]&lt;5.7,"normal ",IF(Table2[[#This Row],[HBA1C]]&lt;6.5,"prediabetes",IF(Table2[[#This Row],[HBA1C]]=6.5&gt;6.5,"diabetes ")))</f>
        <v xml:space="preserve">normal </v>
      </c>
      <c r="F691" t="s">
        <v>2381</v>
      </c>
      <c r="G691" t="s">
        <v>2380</v>
      </c>
      <c r="H691" t="s">
        <v>2380</v>
      </c>
      <c r="I691">
        <v>2</v>
      </c>
      <c r="J691" t="s">
        <v>2380</v>
      </c>
    </row>
    <row r="692" spans="1:10" x14ac:dyDescent="0.2">
      <c r="A692" t="s">
        <v>1680</v>
      </c>
      <c r="B692">
        <v>21.66</v>
      </c>
      <c r="C69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92">
        <v>5.2</v>
      </c>
      <c r="E692" t="str">
        <f>IF(Table2[[#This Row],[HBA1C]]&lt;5.7,"normal ",IF(Table2[[#This Row],[HBA1C]]&lt;6.5,"prediabetes",IF(Table2[[#This Row],[HBA1C]]=6.5&gt;6.5,"diabetes ")))</f>
        <v xml:space="preserve">normal </v>
      </c>
      <c r="F692" t="s">
        <v>2381</v>
      </c>
      <c r="G692" t="s">
        <v>2380</v>
      </c>
      <c r="H692" t="s">
        <v>2380</v>
      </c>
      <c r="I692">
        <v>2</v>
      </c>
      <c r="J692" t="s">
        <v>2380</v>
      </c>
    </row>
    <row r="693" spans="1:10" x14ac:dyDescent="0.2">
      <c r="A693" t="s">
        <v>1679</v>
      </c>
      <c r="B693">
        <v>36.47</v>
      </c>
      <c r="C6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93">
        <v>8.23</v>
      </c>
      <c r="E693" t="str">
        <f>IF(Table2[[#This Row],[HBA1C]]&lt;5.7,"normal ",IF(Table2[[#This Row],[HBA1C]]&lt;6.5,"prediabetes",IF(Table2[[#This Row],[HBA1C]]=6.5&gt;6.5,"diabetes ")))</f>
        <v xml:space="preserve">diabetes </v>
      </c>
      <c r="F693" t="s">
        <v>2381</v>
      </c>
      <c r="G693" t="s">
        <v>2380</v>
      </c>
      <c r="H693" t="s">
        <v>2380</v>
      </c>
      <c r="I693">
        <v>0</v>
      </c>
      <c r="J693" t="s">
        <v>2380</v>
      </c>
    </row>
    <row r="694" spans="1:10" x14ac:dyDescent="0.2">
      <c r="A694" t="s">
        <v>1678</v>
      </c>
      <c r="B694">
        <v>36.08</v>
      </c>
      <c r="C6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94">
        <v>10.33</v>
      </c>
      <c r="E694" t="str">
        <f>IF(Table2[[#This Row],[HBA1C]]&lt;5.7,"normal ",IF(Table2[[#This Row],[HBA1C]]&lt;6.5,"prediabetes",IF(Table2[[#This Row],[HBA1C]]=6.5&gt;6.5,"diabetes ")))</f>
        <v xml:space="preserve">diabetes </v>
      </c>
      <c r="F694" t="s">
        <v>2381</v>
      </c>
      <c r="G694" t="s">
        <v>2380</v>
      </c>
      <c r="H694" t="s">
        <v>2380</v>
      </c>
      <c r="I694">
        <v>0</v>
      </c>
      <c r="J694" t="s">
        <v>2380</v>
      </c>
    </row>
    <row r="695" spans="1:10" x14ac:dyDescent="0.2">
      <c r="A695" t="s">
        <v>1677</v>
      </c>
      <c r="B695">
        <v>23.18</v>
      </c>
      <c r="C69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695">
        <v>6.13</v>
      </c>
      <c r="E695" t="str">
        <f>IF(Table2[[#This Row],[HBA1C]]&lt;5.7,"normal ",IF(Table2[[#This Row],[HBA1C]]&lt;6.5,"prediabetes",IF(Table2[[#This Row],[HBA1C]]=6.5&gt;6.5,"diabetes ")))</f>
        <v>prediabetes</v>
      </c>
      <c r="F695" t="s">
        <v>2380</v>
      </c>
      <c r="G695" t="s">
        <v>2380</v>
      </c>
      <c r="H695" t="s">
        <v>2380</v>
      </c>
      <c r="I695">
        <v>0</v>
      </c>
      <c r="J695" t="s">
        <v>2380</v>
      </c>
    </row>
    <row r="696" spans="1:10" x14ac:dyDescent="0.2">
      <c r="A696" t="s">
        <v>1676</v>
      </c>
      <c r="B696">
        <v>39.159999999999997</v>
      </c>
      <c r="C6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96">
        <v>8.08</v>
      </c>
      <c r="E696" t="str">
        <f>IF(Table2[[#This Row],[HBA1C]]&lt;5.7,"normal ",IF(Table2[[#This Row],[HBA1C]]&lt;6.5,"prediabetes",IF(Table2[[#This Row],[HBA1C]]=6.5&gt;6.5,"diabetes ")))</f>
        <v xml:space="preserve">diabetes </v>
      </c>
      <c r="F696" t="s">
        <v>2380</v>
      </c>
      <c r="G696" t="s">
        <v>2380</v>
      </c>
      <c r="H696" t="s">
        <v>2380</v>
      </c>
      <c r="I696">
        <v>3</v>
      </c>
      <c r="J696" t="s">
        <v>2380</v>
      </c>
    </row>
    <row r="697" spans="1:10" x14ac:dyDescent="0.2">
      <c r="A697" t="s">
        <v>1675</v>
      </c>
      <c r="B697">
        <v>38.19</v>
      </c>
      <c r="C6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697">
        <v>10.49</v>
      </c>
      <c r="E697" t="str">
        <f>IF(Table2[[#This Row],[HBA1C]]&lt;5.7,"normal ",IF(Table2[[#This Row],[HBA1C]]&lt;6.5,"prediabetes",IF(Table2[[#This Row],[HBA1C]]=6.5&gt;6.5,"diabetes ")))</f>
        <v xml:space="preserve">diabetes </v>
      </c>
      <c r="F697" t="s">
        <v>2380</v>
      </c>
      <c r="G697" t="s">
        <v>2380</v>
      </c>
      <c r="H697" t="s">
        <v>2380</v>
      </c>
      <c r="I697">
        <v>3</v>
      </c>
      <c r="J697" t="s">
        <v>2380</v>
      </c>
    </row>
    <row r="698" spans="1:10" x14ac:dyDescent="0.2">
      <c r="A698" t="s">
        <v>1674</v>
      </c>
      <c r="B698">
        <v>26.41</v>
      </c>
      <c r="C69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698">
        <v>8.11</v>
      </c>
      <c r="E698" t="str">
        <f>IF(Table2[[#This Row],[HBA1C]]&lt;5.7,"normal ",IF(Table2[[#This Row],[HBA1C]]&lt;6.5,"prediabetes",IF(Table2[[#This Row],[HBA1C]]=6.5&gt;6.5,"diabetes ")))</f>
        <v xml:space="preserve">diabetes </v>
      </c>
      <c r="F698" t="s">
        <v>2380</v>
      </c>
      <c r="G698" t="s">
        <v>2380</v>
      </c>
      <c r="H698" t="s">
        <v>2380</v>
      </c>
      <c r="I698">
        <v>3</v>
      </c>
      <c r="J698" t="s">
        <v>2380</v>
      </c>
    </row>
    <row r="699" spans="1:10" x14ac:dyDescent="0.2">
      <c r="A699" t="s">
        <v>1673</v>
      </c>
      <c r="B699">
        <v>28.785</v>
      </c>
      <c r="C69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699">
        <v>6.6</v>
      </c>
      <c r="E699" t="str">
        <f>IF(Table2[[#This Row],[HBA1C]]&lt;5.7,"normal ",IF(Table2[[#This Row],[HBA1C]]&lt;6.5,"prediabetes",IF(Table2[[#This Row],[HBA1C]]=6.5&gt;6.5,"diabetes ")))</f>
        <v xml:space="preserve">diabetes </v>
      </c>
      <c r="F699" t="s">
        <v>2380</v>
      </c>
      <c r="G699" t="s">
        <v>2380</v>
      </c>
      <c r="H699" t="s">
        <v>2380</v>
      </c>
      <c r="I699">
        <v>0</v>
      </c>
      <c r="J699" t="s">
        <v>2380</v>
      </c>
    </row>
    <row r="700" spans="1:10" x14ac:dyDescent="0.2">
      <c r="A700" t="s">
        <v>1672</v>
      </c>
      <c r="B700">
        <v>26.695</v>
      </c>
      <c r="C70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00">
        <v>10.14</v>
      </c>
      <c r="E700" t="str">
        <f>IF(Table2[[#This Row],[HBA1C]]&lt;5.7,"normal ",IF(Table2[[#This Row],[HBA1C]]&lt;6.5,"prediabetes",IF(Table2[[#This Row],[HBA1C]]=6.5&gt;6.5,"diabetes ")))</f>
        <v xml:space="preserve">diabetes </v>
      </c>
      <c r="F700" t="s">
        <v>2381</v>
      </c>
      <c r="G700" t="s">
        <v>2380</v>
      </c>
      <c r="H700" t="s">
        <v>2382</v>
      </c>
      <c r="I700">
        <v>1</v>
      </c>
      <c r="J700" t="s">
        <v>2380</v>
      </c>
    </row>
    <row r="701" spans="1:10" x14ac:dyDescent="0.2">
      <c r="A701" t="s">
        <v>1671</v>
      </c>
      <c r="B701">
        <v>32.799999999999997</v>
      </c>
      <c r="C7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01">
        <v>6.06</v>
      </c>
      <c r="E701" t="str">
        <f>IF(Table2[[#This Row],[HBA1C]]&lt;5.7,"normal ",IF(Table2[[#This Row],[HBA1C]]&lt;6.5,"prediabetes",IF(Table2[[#This Row],[HBA1C]]=6.5&gt;6.5,"diabetes ")))</f>
        <v>prediabetes</v>
      </c>
      <c r="F701" t="s">
        <v>2381</v>
      </c>
      <c r="G701" t="s">
        <v>2380</v>
      </c>
      <c r="H701" t="s">
        <v>2380</v>
      </c>
      <c r="I701">
        <v>1</v>
      </c>
      <c r="J701" t="s">
        <v>2380</v>
      </c>
    </row>
    <row r="702" spans="1:10" x14ac:dyDescent="0.2">
      <c r="A702" t="s">
        <v>1670</v>
      </c>
      <c r="B702">
        <v>35.869999999999997</v>
      </c>
      <c r="C7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02">
        <v>9.91</v>
      </c>
      <c r="E702" t="str">
        <f>IF(Table2[[#This Row],[HBA1C]]&lt;5.7,"normal ",IF(Table2[[#This Row],[HBA1C]]&lt;6.5,"prediabetes",IF(Table2[[#This Row],[HBA1C]]=6.5&gt;6.5,"diabetes ")))</f>
        <v xml:space="preserve">diabetes </v>
      </c>
      <c r="F702" t="s">
        <v>2381</v>
      </c>
      <c r="G702" t="s">
        <v>2380</v>
      </c>
      <c r="H702" t="s">
        <v>2380</v>
      </c>
      <c r="I702">
        <v>0</v>
      </c>
      <c r="J702" t="s">
        <v>2380</v>
      </c>
    </row>
    <row r="703" spans="1:10" x14ac:dyDescent="0.2">
      <c r="A703" t="s">
        <v>1669</v>
      </c>
      <c r="B703">
        <v>21.66</v>
      </c>
      <c r="C70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703">
        <v>4.1399999999999997</v>
      </c>
      <c r="E703" t="str">
        <f>IF(Table2[[#This Row],[HBA1C]]&lt;5.7,"normal ",IF(Table2[[#This Row],[HBA1C]]&lt;6.5,"prediabetes",IF(Table2[[#This Row],[HBA1C]]=6.5&gt;6.5,"diabetes ")))</f>
        <v xml:space="preserve">normal </v>
      </c>
      <c r="F703" t="s">
        <v>2381</v>
      </c>
      <c r="G703" t="s">
        <v>2380</v>
      </c>
      <c r="H703" t="s">
        <v>2380</v>
      </c>
      <c r="I703">
        <v>2</v>
      </c>
      <c r="J703" t="s">
        <v>2380</v>
      </c>
    </row>
    <row r="704" spans="1:10" x14ac:dyDescent="0.2">
      <c r="A704" t="s">
        <v>1668</v>
      </c>
      <c r="B704">
        <v>37.72</v>
      </c>
      <c r="C70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04">
        <v>4.38</v>
      </c>
      <c r="E704" t="str">
        <f>IF(Table2[[#This Row],[HBA1C]]&lt;5.7,"normal ",IF(Table2[[#This Row],[HBA1C]]&lt;6.5,"prediabetes",IF(Table2[[#This Row],[HBA1C]]=6.5&gt;6.5,"diabetes ")))</f>
        <v xml:space="preserve">normal </v>
      </c>
      <c r="F704" t="s">
        <v>2381</v>
      </c>
      <c r="G704" t="s">
        <v>2380</v>
      </c>
      <c r="H704" t="s">
        <v>2382</v>
      </c>
      <c r="I704">
        <v>1</v>
      </c>
      <c r="J704" t="s">
        <v>2380</v>
      </c>
    </row>
    <row r="705" spans="1:10" x14ac:dyDescent="0.2">
      <c r="A705" t="s">
        <v>1667</v>
      </c>
      <c r="B705">
        <v>39.700000000000003</v>
      </c>
      <c r="C7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05">
        <v>9.83</v>
      </c>
      <c r="E705" t="str">
        <f>IF(Table2[[#This Row],[HBA1C]]&lt;5.7,"normal ",IF(Table2[[#This Row],[HBA1C]]&lt;6.5,"prediabetes",IF(Table2[[#This Row],[HBA1C]]=6.5&gt;6.5,"diabetes ")))</f>
        <v xml:space="preserve">diabetes </v>
      </c>
      <c r="F705" t="s">
        <v>2380</v>
      </c>
      <c r="G705" t="s">
        <v>2380</v>
      </c>
      <c r="H705" t="s">
        <v>2380</v>
      </c>
      <c r="I705">
        <v>3</v>
      </c>
      <c r="J705" t="s">
        <v>2380</v>
      </c>
    </row>
    <row r="706" spans="1:10" x14ac:dyDescent="0.2">
      <c r="A706" t="s">
        <v>1666</v>
      </c>
      <c r="B706">
        <v>35.97</v>
      </c>
      <c r="C7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06">
        <v>11.08</v>
      </c>
      <c r="E706" t="str">
        <f>IF(Table2[[#This Row],[HBA1C]]&lt;5.7,"normal ",IF(Table2[[#This Row],[HBA1C]]&lt;6.5,"prediabetes",IF(Table2[[#This Row],[HBA1C]]=6.5&gt;6.5,"diabetes ")))</f>
        <v xml:space="preserve">diabetes </v>
      </c>
      <c r="F706" t="s">
        <v>2380</v>
      </c>
      <c r="G706" t="s">
        <v>2380</v>
      </c>
      <c r="H706" t="s">
        <v>2380</v>
      </c>
      <c r="I706">
        <v>3</v>
      </c>
      <c r="J706" t="s">
        <v>2380</v>
      </c>
    </row>
    <row r="707" spans="1:10" x14ac:dyDescent="0.2">
      <c r="A707" t="s">
        <v>1665</v>
      </c>
      <c r="B707">
        <v>37.85</v>
      </c>
      <c r="C7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07">
        <v>11.01</v>
      </c>
      <c r="E707" t="str">
        <f>IF(Table2[[#This Row],[HBA1C]]&lt;5.7,"normal ",IF(Table2[[#This Row],[HBA1C]]&lt;6.5,"prediabetes",IF(Table2[[#This Row],[HBA1C]]=6.5&gt;6.5,"diabetes ")))</f>
        <v xml:space="preserve">diabetes </v>
      </c>
      <c r="F707" t="s">
        <v>2380</v>
      </c>
      <c r="G707" t="s">
        <v>2380</v>
      </c>
      <c r="H707" t="s">
        <v>2380</v>
      </c>
      <c r="I707">
        <v>0</v>
      </c>
      <c r="J707" t="s">
        <v>2380</v>
      </c>
    </row>
    <row r="708" spans="1:10" x14ac:dyDescent="0.2">
      <c r="A708" t="s">
        <v>1664</v>
      </c>
      <c r="B708">
        <v>21.66</v>
      </c>
      <c r="C70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708">
        <v>4.37</v>
      </c>
      <c r="E708" t="str">
        <f>IF(Table2[[#This Row],[HBA1C]]&lt;5.7,"normal ",IF(Table2[[#This Row],[HBA1C]]&lt;6.5,"prediabetes",IF(Table2[[#This Row],[HBA1C]]=6.5&gt;6.5,"diabetes ")))</f>
        <v xml:space="preserve">normal </v>
      </c>
      <c r="F708" t="s">
        <v>2380</v>
      </c>
      <c r="G708" t="s">
        <v>2381</v>
      </c>
      <c r="H708" t="s">
        <v>2380</v>
      </c>
      <c r="I708">
        <v>1</v>
      </c>
      <c r="J708" t="s">
        <v>2381</v>
      </c>
    </row>
    <row r="709" spans="1:10" x14ac:dyDescent="0.2">
      <c r="A709" t="s">
        <v>1663</v>
      </c>
      <c r="B709">
        <v>39.369999999999997</v>
      </c>
      <c r="C7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09">
        <v>5.91</v>
      </c>
      <c r="E709" t="str">
        <f>IF(Table2[[#This Row],[HBA1C]]&lt;5.7,"normal ",IF(Table2[[#This Row],[HBA1C]]&lt;6.5,"prediabetes",IF(Table2[[#This Row],[HBA1C]]=6.5&gt;6.5,"diabetes ")))</f>
        <v>prediabetes</v>
      </c>
      <c r="F709" t="s">
        <v>2380</v>
      </c>
      <c r="G709" t="s">
        <v>2380</v>
      </c>
      <c r="H709" t="s">
        <v>2380</v>
      </c>
      <c r="I709">
        <v>2</v>
      </c>
      <c r="J709" t="s">
        <v>2380</v>
      </c>
    </row>
    <row r="710" spans="1:10" x14ac:dyDescent="0.2">
      <c r="A710" t="s">
        <v>1662</v>
      </c>
      <c r="B710">
        <v>40.880000000000003</v>
      </c>
      <c r="C7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10">
        <v>7.65</v>
      </c>
      <c r="E710" t="str">
        <f>IF(Table2[[#This Row],[HBA1C]]&lt;5.7,"normal ",IF(Table2[[#This Row],[HBA1C]]&lt;6.5,"prediabetes",IF(Table2[[#This Row],[HBA1C]]=6.5&gt;6.5,"diabetes ")))</f>
        <v xml:space="preserve">diabetes </v>
      </c>
      <c r="F710" t="s">
        <v>2380</v>
      </c>
      <c r="G710" t="s">
        <v>2380</v>
      </c>
      <c r="H710" t="s">
        <v>2380</v>
      </c>
      <c r="I710">
        <v>0</v>
      </c>
      <c r="J710" t="s">
        <v>2380</v>
      </c>
    </row>
    <row r="711" spans="1:10" x14ac:dyDescent="0.2">
      <c r="A711" t="s">
        <v>1661</v>
      </c>
      <c r="B711">
        <v>26.22</v>
      </c>
      <c r="C71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11">
        <v>5.37</v>
      </c>
      <c r="E711" t="str">
        <f>IF(Table2[[#This Row],[HBA1C]]&lt;5.7,"normal ",IF(Table2[[#This Row],[HBA1C]]&lt;6.5,"prediabetes",IF(Table2[[#This Row],[HBA1C]]=6.5&gt;6.5,"diabetes ")))</f>
        <v xml:space="preserve">normal </v>
      </c>
      <c r="F711" t="s">
        <v>2381</v>
      </c>
      <c r="G711" t="s">
        <v>2380</v>
      </c>
      <c r="H711" t="s">
        <v>2380</v>
      </c>
      <c r="I711">
        <v>2</v>
      </c>
      <c r="J711" t="s">
        <v>2380</v>
      </c>
    </row>
    <row r="712" spans="1:10" x14ac:dyDescent="0.2">
      <c r="A712" t="s">
        <v>1660</v>
      </c>
      <c r="B712">
        <v>25.08</v>
      </c>
      <c r="C71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12">
        <v>5.75</v>
      </c>
      <c r="E712" t="str">
        <f>IF(Table2[[#This Row],[HBA1C]]&lt;5.7,"normal ",IF(Table2[[#This Row],[HBA1C]]&lt;6.5,"prediabetes",IF(Table2[[#This Row],[HBA1C]]=6.5&gt;6.5,"diabetes ")))</f>
        <v>prediabetes</v>
      </c>
      <c r="F712" t="s">
        <v>2381</v>
      </c>
      <c r="G712" t="s">
        <v>2380</v>
      </c>
      <c r="H712" t="s">
        <v>2380</v>
      </c>
      <c r="I712">
        <v>2</v>
      </c>
      <c r="J712" t="s">
        <v>2380</v>
      </c>
    </row>
    <row r="713" spans="1:10" x14ac:dyDescent="0.2">
      <c r="A713" t="s">
        <v>1659</v>
      </c>
      <c r="B713">
        <v>39.1</v>
      </c>
      <c r="C7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13">
        <v>6.79</v>
      </c>
      <c r="E713" t="str">
        <f>IF(Table2[[#This Row],[HBA1C]]&lt;5.7,"normal ",IF(Table2[[#This Row],[HBA1C]]&lt;6.5,"prediabetes",IF(Table2[[#This Row],[HBA1C]]=6.5&gt;6.5,"diabetes ")))</f>
        <v xml:space="preserve">diabetes </v>
      </c>
      <c r="F713" t="s">
        <v>2381</v>
      </c>
      <c r="G713" t="s">
        <v>2380</v>
      </c>
      <c r="H713" t="s">
        <v>2380</v>
      </c>
      <c r="I713">
        <v>2</v>
      </c>
      <c r="J713" t="s">
        <v>2380</v>
      </c>
    </row>
    <row r="714" spans="1:10" x14ac:dyDescent="0.2">
      <c r="A714" t="s">
        <v>1658</v>
      </c>
      <c r="B714">
        <v>37.905000000000001</v>
      </c>
      <c r="C71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14">
        <v>7.03</v>
      </c>
      <c r="E714" t="str">
        <f>IF(Table2[[#This Row],[HBA1C]]&lt;5.7,"normal ",IF(Table2[[#This Row],[HBA1C]]&lt;6.5,"prediabetes",IF(Table2[[#This Row],[HBA1C]]=6.5&gt;6.5,"diabetes ")))</f>
        <v xml:space="preserve">diabetes </v>
      </c>
      <c r="F714" t="s">
        <v>2380</v>
      </c>
      <c r="G714" t="s">
        <v>2380</v>
      </c>
      <c r="H714" t="s">
        <v>2380</v>
      </c>
      <c r="I714">
        <v>3</v>
      </c>
      <c r="J714" t="s">
        <v>2380</v>
      </c>
    </row>
    <row r="715" spans="1:10" x14ac:dyDescent="0.2">
      <c r="A715" t="s">
        <v>1657</v>
      </c>
      <c r="B715">
        <v>43.35</v>
      </c>
      <c r="C7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15">
        <v>5.41</v>
      </c>
      <c r="E715" t="str">
        <f>IF(Table2[[#This Row],[HBA1C]]&lt;5.7,"normal ",IF(Table2[[#This Row],[HBA1C]]&lt;6.5,"prediabetes",IF(Table2[[#This Row],[HBA1C]]=6.5&gt;6.5,"diabetes ")))</f>
        <v xml:space="preserve">normal </v>
      </c>
      <c r="F715" t="s">
        <v>2381</v>
      </c>
      <c r="G715" t="s">
        <v>2380</v>
      </c>
      <c r="H715" t="s">
        <v>2382</v>
      </c>
      <c r="I715">
        <v>1</v>
      </c>
      <c r="J715" t="s">
        <v>2380</v>
      </c>
    </row>
    <row r="716" spans="1:10" x14ac:dyDescent="0.2">
      <c r="A716" t="s">
        <v>1656</v>
      </c>
      <c r="B716">
        <v>36.15</v>
      </c>
      <c r="C7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16">
        <v>8.0500000000000007</v>
      </c>
      <c r="E716" t="str">
        <f>IF(Table2[[#This Row],[HBA1C]]&lt;5.7,"normal ",IF(Table2[[#This Row],[HBA1C]]&lt;6.5,"prediabetes",IF(Table2[[#This Row],[HBA1C]]=6.5&gt;6.5,"diabetes ")))</f>
        <v xml:space="preserve">diabetes </v>
      </c>
      <c r="F716" t="s">
        <v>2380</v>
      </c>
      <c r="G716" t="s">
        <v>2380</v>
      </c>
      <c r="H716" t="s">
        <v>2380</v>
      </c>
      <c r="I716">
        <v>0</v>
      </c>
      <c r="J716" t="s">
        <v>2380</v>
      </c>
    </row>
    <row r="717" spans="1:10" x14ac:dyDescent="0.2">
      <c r="A717" t="s">
        <v>1655</v>
      </c>
      <c r="B717">
        <v>44.98</v>
      </c>
      <c r="C7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17">
        <v>5.94</v>
      </c>
      <c r="E717" t="str">
        <f>IF(Table2[[#This Row],[HBA1C]]&lt;5.7,"normal ",IF(Table2[[#This Row],[HBA1C]]&lt;6.5,"prediabetes",IF(Table2[[#This Row],[HBA1C]]=6.5&gt;6.5,"diabetes ")))</f>
        <v>prediabetes</v>
      </c>
      <c r="F717" t="s">
        <v>2380</v>
      </c>
      <c r="G717" t="s">
        <v>2380</v>
      </c>
      <c r="H717" t="s">
        <v>2380</v>
      </c>
      <c r="I717">
        <v>1</v>
      </c>
      <c r="J717" t="s">
        <v>2380</v>
      </c>
    </row>
    <row r="718" spans="1:10" x14ac:dyDescent="0.2">
      <c r="A718" t="s">
        <v>1654</v>
      </c>
      <c r="B718">
        <v>38.28</v>
      </c>
      <c r="C7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18">
        <v>5.51</v>
      </c>
      <c r="E718" t="str">
        <f>IF(Table2[[#This Row],[HBA1C]]&lt;5.7,"normal ",IF(Table2[[#This Row],[HBA1C]]&lt;6.5,"prediabetes",IF(Table2[[#This Row],[HBA1C]]=6.5&gt;6.5,"diabetes ")))</f>
        <v xml:space="preserve">normal </v>
      </c>
      <c r="F718" t="s">
        <v>2380</v>
      </c>
      <c r="G718" t="s">
        <v>2381</v>
      </c>
      <c r="H718" t="s">
        <v>2380</v>
      </c>
      <c r="I718">
        <v>1</v>
      </c>
      <c r="J718" t="s">
        <v>2380</v>
      </c>
    </row>
    <row r="719" spans="1:10" x14ac:dyDescent="0.2">
      <c r="A719" t="s">
        <v>1653</v>
      </c>
      <c r="B719">
        <v>32.299999999999997</v>
      </c>
      <c r="C71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19">
        <v>6.55</v>
      </c>
      <c r="E719" t="str">
        <f>IF(Table2[[#This Row],[HBA1C]]&lt;5.7,"normal ",IF(Table2[[#This Row],[HBA1C]]&lt;6.5,"prediabetes",IF(Table2[[#This Row],[HBA1C]]=6.5&gt;6.5,"diabetes ")))</f>
        <v xml:space="preserve">diabetes </v>
      </c>
      <c r="F719" t="s">
        <v>2381</v>
      </c>
      <c r="G719" t="s">
        <v>2380</v>
      </c>
      <c r="H719" t="s">
        <v>2380</v>
      </c>
      <c r="I719">
        <v>2</v>
      </c>
      <c r="J719" t="s">
        <v>2380</v>
      </c>
    </row>
    <row r="720" spans="1:10" x14ac:dyDescent="0.2">
      <c r="A720" t="s">
        <v>1652</v>
      </c>
      <c r="B720">
        <v>39.51</v>
      </c>
      <c r="C7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20">
        <v>5.79</v>
      </c>
      <c r="E720" t="str">
        <f>IF(Table2[[#This Row],[HBA1C]]&lt;5.7,"normal ",IF(Table2[[#This Row],[HBA1C]]&lt;6.5,"prediabetes",IF(Table2[[#This Row],[HBA1C]]=6.5&gt;6.5,"diabetes ")))</f>
        <v>prediabetes</v>
      </c>
      <c r="F720" t="s">
        <v>2381</v>
      </c>
      <c r="G720" t="s">
        <v>2380</v>
      </c>
      <c r="H720" t="s">
        <v>2380</v>
      </c>
      <c r="I720">
        <v>0</v>
      </c>
      <c r="J720" t="s">
        <v>2380</v>
      </c>
    </row>
    <row r="721" spans="1:10" x14ac:dyDescent="0.2">
      <c r="A721" t="s">
        <v>1651</v>
      </c>
      <c r="B721">
        <v>50.46</v>
      </c>
      <c r="C7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21">
        <v>4.5599999999999996</v>
      </c>
      <c r="E721" t="str">
        <f>IF(Table2[[#This Row],[HBA1C]]&lt;5.7,"normal ",IF(Table2[[#This Row],[HBA1C]]&lt;6.5,"prediabetes",IF(Table2[[#This Row],[HBA1C]]=6.5&gt;6.5,"diabetes ")))</f>
        <v xml:space="preserve">normal </v>
      </c>
      <c r="F721" t="s">
        <v>2380</v>
      </c>
      <c r="G721" t="s">
        <v>2380</v>
      </c>
      <c r="H721" t="s">
        <v>2380</v>
      </c>
      <c r="I721">
        <v>0</v>
      </c>
      <c r="J721" t="s">
        <v>2380</v>
      </c>
    </row>
    <row r="722" spans="1:10" x14ac:dyDescent="0.2">
      <c r="A722" t="s">
        <v>1650</v>
      </c>
      <c r="B722">
        <v>31.73</v>
      </c>
      <c r="C7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22">
        <v>7</v>
      </c>
      <c r="E722" t="str">
        <f>IF(Table2[[#This Row],[HBA1C]]&lt;5.7,"normal ",IF(Table2[[#This Row],[HBA1C]]&lt;6.5,"prediabetes",IF(Table2[[#This Row],[HBA1C]]=6.5&gt;6.5,"diabetes ")))</f>
        <v xml:space="preserve">diabetes </v>
      </c>
      <c r="F722" t="s">
        <v>2380</v>
      </c>
      <c r="G722" t="s">
        <v>2380</v>
      </c>
      <c r="H722" t="s">
        <v>2380</v>
      </c>
      <c r="I722">
        <v>0</v>
      </c>
      <c r="J722" t="s">
        <v>2380</v>
      </c>
    </row>
    <row r="723" spans="1:10" x14ac:dyDescent="0.2">
      <c r="A723" t="s">
        <v>1649</v>
      </c>
      <c r="B723">
        <v>32.1</v>
      </c>
      <c r="C7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23">
        <v>6.57</v>
      </c>
      <c r="E723" t="str">
        <f>IF(Table2[[#This Row],[HBA1C]]&lt;5.7,"normal ",IF(Table2[[#This Row],[HBA1C]]&lt;6.5,"prediabetes",IF(Table2[[#This Row],[HBA1C]]=6.5&gt;6.5,"diabetes ")))</f>
        <v xml:space="preserve">diabetes </v>
      </c>
      <c r="F723" t="s">
        <v>2381</v>
      </c>
      <c r="G723" t="s">
        <v>2380</v>
      </c>
      <c r="H723" t="s">
        <v>2382</v>
      </c>
      <c r="I723">
        <v>1</v>
      </c>
      <c r="J723" t="s">
        <v>2380</v>
      </c>
    </row>
    <row r="724" spans="1:10" x14ac:dyDescent="0.2">
      <c r="A724" t="s">
        <v>1648</v>
      </c>
      <c r="B724">
        <v>27.83</v>
      </c>
      <c r="C72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24">
        <v>11.61</v>
      </c>
      <c r="E724" t="str">
        <f>IF(Table2[[#This Row],[HBA1C]]&lt;5.7,"normal ",IF(Table2[[#This Row],[HBA1C]]&lt;6.5,"prediabetes",IF(Table2[[#This Row],[HBA1C]]=6.5&gt;6.5,"diabetes ")))</f>
        <v xml:space="preserve">diabetes </v>
      </c>
      <c r="F724" t="s">
        <v>2381</v>
      </c>
      <c r="G724" t="s">
        <v>2380</v>
      </c>
      <c r="H724" t="s">
        <v>2382</v>
      </c>
      <c r="I724">
        <v>1</v>
      </c>
      <c r="J724" t="s">
        <v>2380</v>
      </c>
    </row>
    <row r="725" spans="1:10" x14ac:dyDescent="0.2">
      <c r="A725" t="s">
        <v>1647</v>
      </c>
      <c r="B725">
        <v>27.72</v>
      </c>
      <c r="C72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25">
        <v>8.16</v>
      </c>
      <c r="E725" t="str">
        <f>IF(Table2[[#This Row],[HBA1C]]&lt;5.7,"normal ",IF(Table2[[#This Row],[HBA1C]]&lt;6.5,"prediabetes",IF(Table2[[#This Row],[HBA1C]]=6.5&gt;6.5,"diabetes ")))</f>
        <v xml:space="preserve">diabetes </v>
      </c>
      <c r="F725" t="s">
        <v>2381</v>
      </c>
      <c r="G725" t="s">
        <v>2380</v>
      </c>
      <c r="H725" t="s">
        <v>2382</v>
      </c>
      <c r="I725">
        <v>1</v>
      </c>
      <c r="J725" t="s">
        <v>2380</v>
      </c>
    </row>
    <row r="726" spans="1:10" x14ac:dyDescent="0.2">
      <c r="A726" t="s">
        <v>1646</v>
      </c>
      <c r="B726">
        <v>36.765000000000001</v>
      </c>
      <c r="C7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26">
        <v>4.4800000000000004</v>
      </c>
      <c r="E726" t="str">
        <f>IF(Table2[[#This Row],[HBA1C]]&lt;5.7,"normal ",IF(Table2[[#This Row],[HBA1C]]&lt;6.5,"prediabetes",IF(Table2[[#This Row],[HBA1C]]=6.5&gt;6.5,"diabetes ")))</f>
        <v xml:space="preserve">normal </v>
      </c>
      <c r="F726" t="s">
        <v>2381</v>
      </c>
      <c r="G726" t="s">
        <v>2380</v>
      </c>
      <c r="H726" t="s">
        <v>2380</v>
      </c>
      <c r="I726">
        <v>2</v>
      </c>
      <c r="J726" t="s">
        <v>2380</v>
      </c>
    </row>
    <row r="727" spans="1:10" x14ac:dyDescent="0.2">
      <c r="A727" t="s">
        <v>1645</v>
      </c>
      <c r="B727">
        <v>48.36</v>
      </c>
      <c r="C7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27">
        <v>4.08</v>
      </c>
      <c r="E727" t="str">
        <f>IF(Table2[[#This Row],[HBA1C]]&lt;5.7,"normal ",IF(Table2[[#This Row],[HBA1C]]&lt;6.5,"prediabetes",IF(Table2[[#This Row],[HBA1C]]=6.5&gt;6.5,"diabetes ")))</f>
        <v xml:space="preserve">normal </v>
      </c>
      <c r="F727" t="s">
        <v>2380</v>
      </c>
      <c r="G727" t="s">
        <v>2380</v>
      </c>
      <c r="H727" t="s">
        <v>2380</v>
      </c>
      <c r="I727">
        <v>0</v>
      </c>
      <c r="J727" t="s">
        <v>2380</v>
      </c>
    </row>
    <row r="728" spans="1:10" x14ac:dyDescent="0.2">
      <c r="A728" t="s">
        <v>1644</v>
      </c>
      <c r="B728">
        <v>31.445</v>
      </c>
      <c r="C72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28">
        <v>4.4000000000000004</v>
      </c>
      <c r="E728" t="str">
        <f>IF(Table2[[#This Row],[HBA1C]]&lt;5.7,"normal ",IF(Table2[[#This Row],[HBA1C]]&lt;6.5,"prediabetes",IF(Table2[[#This Row],[HBA1C]]=6.5&gt;6.5,"diabetes ")))</f>
        <v xml:space="preserve">normal </v>
      </c>
      <c r="F728" t="s">
        <v>2381</v>
      </c>
      <c r="G728" t="s">
        <v>2380</v>
      </c>
      <c r="H728" t="s">
        <v>2380</v>
      </c>
      <c r="I728">
        <v>2</v>
      </c>
      <c r="J728" t="s">
        <v>2380</v>
      </c>
    </row>
    <row r="729" spans="1:10" x14ac:dyDescent="0.2">
      <c r="A729" t="s">
        <v>1643</v>
      </c>
      <c r="B729">
        <v>27.55</v>
      </c>
      <c r="C72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29">
        <v>9.02</v>
      </c>
      <c r="E729" t="str">
        <f>IF(Table2[[#This Row],[HBA1C]]&lt;5.7,"normal ",IF(Table2[[#This Row],[HBA1C]]&lt;6.5,"prediabetes",IF(Table2[[#This Row],[HBA1C]]=6.5&gt;6.5,"diabetes ")))</f>
        <v xml:space="preserve">diabetes </v>
      </c>
      <c r="F729" t="s">
        <v>2380</v>
      </c>
      <c r="G729" t="s">
        <v>2380</v>
      </c>
      <c r="H729" t="s">
        <v>2380</v>
      </c>
      <c r="I729">
        <v>0</v>
      </c>
      <c r="J729" t="s">
        <v>2380</v>
      </c>
    </row>
    <row r="730" spans="1:10" x14ac:dyDescent="0.2">
      <c r="A730" t="s">
        <v>1642</v>
      </c>
      <c r="B730">
        <v>33.11</v>
      </c>
      <c r="C7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30">
        <v>8.06</v>
      </c>
      <c r="E730" t="str">
        <f>IF(Table2[[#This Row],[HBA1C]]&lt;5.7,"normal ",IF(Table2[[#This Row],[HBA1C]]&lt;6.5,"prediabetes",IF(Table2[[#This Row],[HBA1C]]=6.5&gt;6.5,"diabetes ")))</f>
        <v xml:space="preserve">diabetes </v>
      </c>
      <c r="F730" t="s">
        <v>2380</v>
      </c>
      <c r="G730" t="s">
        <v>2380</v>
      </c>
      <c r="H730" t="s">
        <v>2380</v>
      </c>
      <c r="I730">
        <v>0</v>
      </c>
      <c r="J730" t="s">
        <v>2380</v>
      </c>
    </row>
    <row r="731" spans="1:10" x14ac:dyDescent="0.2">
      <c r="A731" t="s">
        <v>1641</v>
      </c>
      <c r="B731">
        <v>36.85</v>
      </c>
      <c r="C7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31">
        <v>6.21</v>
      </c>
      <c r="E731" t="str">
        <f>IF(Table2[[#This Row],[HBA1C]]&lt;5.7,"normal ",IF(Table2[[#This Row],[HBA1C]]&lt;6.5,"prediabetes",IF(Table2[[#This Row],[HBA1C]]=6.5&gt;6.5,"diabetes ")))</f>
        <v>prediabetes</v>
      </c>
      <c r="F731" t="s">
        <v>2381</v>
      </c>
      <c r="G731" t="s">
        <v>2380</v>
      </c>
      <c r="H731" t="s">
        <v>2380</v>
      </c>
      <c r="I731">
        <v>2</v>
      </c>
      <c r="J731" t="s">
        <v>2380</v>
      </c>
    </row>
    <row r="732" spans="1:10" x14ac:dyDescent="0.2">
      <c r="A732" t="s">
        <v>1640</v>
      </c>
      <c r="B732">
        <v>36.299999999999997</v>
      </c>
      <c r="C7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32">
        <v>5.79</v>
      </c>
      <c r="E732" t="str">
        <f>IF(Table2[[#This Row],[HBA1C]]&lt;5.7,"normal ",IF(Table2[[#This Row],[HBA1C]]&lt;6.5,"prediabetes",IF(Table2[[#This Row],[HBA1C]]=6.5&gt;6.5,"diabetes ")))</f>
        <v>prediabetes</v>
      </c>
      <c r="F732" t="s">
        <v>2381</v>
      </c>
      <c r="G732" t="s">
        <v>2380</v>
      </c>
      <c r="H732" t="s">
        <v>2380</v>
      </c>
      <c r="I732">
        <v>2</v>
      </c>
      <c r="J732" t="s">
        <v>2380</v>
      </c>
    </row>
    <row r="733" spans="1:10" x14ac:dyDescent="0.2">
      <c r="A733" t="s">
        <v>1639</v>
      </c>
      <c r="B733">
        <v>45.34</v>
      </c>
      <c r="C7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33">
        <v>5.69</v>
      </c>
      <c r="E733" t="str">
        <f>IF(Table2[[#This Row],[HBA1C]]&lt;5.7,"normal ",IF(Table2[[#This Row],[HBA1C]]&lt;6.5,"prediabetes",IF(Table2[[#This Row],[HBA1C]]=6.5&gt;6.5,"diabetes ")))</f>
        <v xml:space="preserve">normal </v>
      </c>
      <c r="F733" t="s">
        <v>2381</v>
      </c>
      <c r="G733" t="s">
        <v>2380</v>
      </c>
      <c r="H733" t="s">
        <v>2380</v>
      </c>
      <c r="I733">
        <v>0</v>
      </c>
      <c r="J733" t="s">
        <v>2380</v>
      </c>
    </row>
    <row r="734" spans="1:10" x14ac:dyDescent="0.2">
      <c r="A734" t="s">
        <v>1638</v>
      </c>
      <c r="B734">
        <v>31.8</v>
      </c>
      <c r="C7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34">
        <v>5.36</v>
      </c>
      <c r="E734" t="str">
        <f>IF(Table2[[#This Row],[HBA1C]]&lt;5.7,"normal ",IF(Table2[[#This Row],[HBA1C]]&lt;6.5,"prediabetes",IF(Table2[[#This Row],[HBA1C]]=6.5&gt;6.5,"diabetes ")))</f>
        <v xml:space="preserve">normal </v>
      </c>
      <c r="F734" t="s">
        <v>2381</v>
      </c>
      <c r="G734" t="s">
        <v>2380</v>
      </c>
      <c r="H734" t="s">
        <v>2380</v>
      </c>
      <c r="I734">
        <v>2</v>
      </c>
      <c r="J734" t="s">
        <v>2380</v>
      </c>
    </row>
    <row r="735" spans="1:10" x14ac:dyDescent="0.2">
      <c r="A735" t="s">
        <v>1637</v>
      </c>
      <c r="B735">
        <v>41.02</v>
      </c>
      <c r="C7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35">
        <v>11.37</v>
      </c>
      <c r="E735" t="str">
        <f>IF(Table2[[#This Row],[HBA1C]]&lt;5.7,"normal ",IF(Table2[[#This Row],[HBA1C]]&lt;6.5,"prediabetes",IF(Table2[[#This Row],[HBA1C]]=6.5&gt;6.5,"diabetes ")))</f>
        <v xml:space="preserve">diabetes </v>
      </c>
      <c r="F735" t="s">
        <v>2380</v>
      </c>
      <c r="G735" t="s">
        <v>2380</v>
      </c>
      <c r="H735" t="s">
        <v>2380</v>
      </c>
      <c r="I735">
        <v>0</v>
      </c>
      <c r="J735" t="s">
        <v>2380</v>
      </c>
    </row>
    <row r="736" spans="1:10" x14ac:dyDescent="0.2">
      <c r="A736" t="s">
        <v>1636</v>
      </c>
      <c r="B736">
        <v>32.68</v>
      </c>
      <c r="C7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36">
        <v>11.87</v>
      </c>
      <c r="E736" t="str">
        <f>IF(Table2[[#This Row],[HBA1C]]&lt;5.7,"normal ",IF(Table2[[#This Row],[HBA1C]]&lt;6.5,"prediabetes",IF(Table2[[#This Row],[HBA1C]]=6.5&gt;6.5,"diabetes ")))</f>
        <v xml:space="preserve">diabetes </v>
      </c>
      <c r="F736" t="s">
        <v>2380</v>
      </c>
      <c r="G736" t="s">
        <v>2380</v>
      </c>
      <c r="H736" t="s">
        <v>2380</v>
      </c>
      <c r="I736">
        <v>0</v>
      </c>
      <c r="J736" t="s">
        <v>2380</v>
      </c>
    </row>
    <row r="737" spans="1:10" x14ac:dyDescent="0.2">
      <c r="A737" t="s">
        <v>1635</v>
      </c>
      <c r="B737">
        <v>21.7</v>
      </c>
      <c r="C73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737">
        <v>4.9000000000000004</v>
      </c>
      <c r="E737" t="str">
        <f>IF(Table2[[#This Row],[HBA1C]]&lt;5.7,"normal ",IF(Table2[[#This Row],[HBA1C]]&lt;6.5,"prediabetes",IF(Table2[[#This Row],[HBA1C]]=6.5&gt;6.5,"diabetes ")))</f>
        <v xml:space="preserve">normal </v>
      </c>
      <c r="F737" t="s">
        <v>2380</v>
      </c>
      <c r="G737" t="s">
        <v>2380</v>
      </c>
      <c r="H737" t="s">
        <v>2382</v>
      </c>
      <c r="I737">
        <v>1</v>
      </c>
      <c r="J737" t="s">
        <v>2381</v>
      </c>
    </row>
    <row r="738" spans="1:10" x14ac:dyDescent="0.2">
      <c r="A738" t="s">
        <v>1634</v>
      </c>
      <c r="B738">
        <v>40.479999999999997</v>
      </c>
      <c r="C7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38">
        <v>6.7</v>
      </c>
      <c r="E738" t="str">
        <f>IF(Table2[[#This Row],[HBA1C]]&lt;5.7,"normal ",IF(Table2[[#This Row],[HBA1C]]&lt;6.5,"prediabetes",IF(Table2[[#This Row],[HBA1C]]=6.5&gt;6.5,"diabetes ")))</f>
        <v xml:space="preserve">diabetes </v>
      </c>
      <c r="F738" t="s">
        <v>2380</v>
      </c>
      <c r="G738" t="s">
        <v>2380</v>
      </c>
      <c r="H738" t="s">
        <v>2380</v>
      </c>
      <c r="I738">
        <v>3</v>
      </c>
      <c r="J738" t="s">
        <v>2380</v>
      </c>
    </row>
    <row r="739" spans="1:10" x14ac:dyDescent="0.2">
      <c r="A739" t="s">
        <v>1633</v>
      </c>
      <c r="B739">
        <v>34.5</v>
      </c>
      <c r="C7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39">
        <v>10.3</v>
      </c>
      <c r="E739" t="str">
        <f>IF(Table2[[#This Row],[HBA1C]]&lt;5.7,"normal ",IF(Table2[[#This Row],[HBA1C]]&lt;6.5,"prediabetes",IF(Table2[[#This Row],[HBA1C]]=6.5&gt;6.5,"diabetes ")))</f>
        <v xml:space="preserve">diabetes </v>
      </c>
      <c r="F739" t="s">
        <v>2380</v>
      </c>
      <c r="G739" t="s">
        <v>2380</v>
      </c>
      <c r="H739" t="s">
        <v>2380</v>
      </c>
      <c r="I739">
        <v>3</v>
      </c>
      <c r="J739" t="s">
        <v>2380</v>
      </c>
    </row>
    <row r="740" spans="1:10" x14ac:dyDescent="0.2">
      <c r="A740" t="s">
        <v>1632</v>
      </c>
      <c r="B740">
        <v>45.9</v>
      </c>
      <c r="C7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40">
        <v>11.14</v>
      </c>
      <c r="E740" t="str">
        <f>IF(Table2[[#This Row],[HBA1C]]&lt;5.7,"normal ",IF(Table2[[#This Row],[HBA1C]]&lt;6.5,"prediabetes",IF(Table2[[#This Row],[HBA1C]]=6.5&gt;6.5,"diabetes ")))</f>
        <v xml:space="preserve">diabetes </v>
      </c>
      <c r="F740" t="s">
        <v>2381</v>
      </c>
      <c r="G740" t="s">
        <v>2380</v>
      </c>
      <c r="H740" t="s">
        <v>2380</v>
      </c>
      <c r="I740">
        <v>1</v>
      </c>
      <c r="J740" t="s">
        <v>2380</v>
      </c>
    </row>
    <row r="741" spans="1:10" x14ac:dyDescent="0.2">
      <c r="A741" t="s">
        <v>1631</v>
      </c>
      <c r="B741">
        <v>33.479999999999997</v>
      </c>
      <c r="C7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41">
        <v>4.74</v>
      </c>
      <c r="E741" t="str">
        <f>IF(Table2[[#This Row],[HBA1C]]&lt;5.7,"normal ",IF(Table2[[#This Row],[HBA1C]]&lt;6.5,"prediabetes",IF(Table2[[#This Row],[HBA1C]]=6.5&gt;6.5,"diabetes ")))</f>
        <v xml:space="preserve">normal </v>
      </c>
      <c r="F741" t="s">
        <v>2381</v>
      </c>
      <c r="G741" t="s">
        <v>2380</v>
      </c>
      <c r="H741" t="s">
        <v>2380</v>
      </c>
      <c r="I741">
        <v>2</v>
      </c>
      <c r="J741" t="s">
        <v>2380</v>
      </c>
    </row>
    <row r="742" spans="1:10" x14ac:dyDescent="0.2">
      <c r="A742" t="s">
        <v>1630</v>
      </c>
      <c r="B742">
        <v>28.31</v>
      </c>
      <c r="C74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42">
        <v>5.96</v>
      </c>
      <c r="E742" t="str">
        <f>IF(Table2[[#This Row],[HBA1C]]&lt;5.7,"normal ",IF(Table2[[#This Row],[HBA1C]]&lt;6.5,"prediabetes",IF(Table2[[#This Row],[HBA1C]]=6.5&gt;6.5,"diabetes ")))</f>
        <v>prediabetes</v>
      </c>
      <c r="F742" t="s">
        <v>2381</v>
      </c>
      <c r="G742" t="s">
        <v>2380</v>
      </c>
      <c r="H742" t="s">
        <v>2380</v>
      </c>
      <c r="I742">
        <v>2</v>
      </c>
      <c r="J742" t="s">
        <v>2380</v>
      </c>
    </row>
    <row r="743" spans="1:10" x14ac:dyDescent="0.2">
      <c r="A743" t="s">
        <v>1629</v>
      </c>
      <c r="B743">
        <v>21.565000000000001</v>
      </c>
      <c r="C74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743">
        <v>4.95</v>
      </c>
      <c r="E743" t="str">
        <f>IF(Table2[[#This Row],[HBA1C]]&lt;5.7,"normal ",IF(Table2[[#This Row],[HBA1C]]&lt;6.5,"prediabetes",IF(Table2[[#This Row],[HBA1C]]=6.5&gt;6.5,"diabetes ")))</f>
        <v xml:space="preserve">normal </v>
      </c>
      <c r="F743" t="s">
        <v>2380</v>
      </c>
      <c r="G743" t="s">
        <v>2381</v>
      </c>
      <c r="H743" t="s">
        <v>2380</v>
      </c>
      <c r="I743">
        <v>1</v>
      </c>
      <c r="J743" t="s">
        <v>2381</v>
      </c>
    </row>
    <row r="744" spans="1:10" x14ac:dyDescent="0.2">
      <c r="A744" t="s">
        <v>1628</v>
      </c>
      <c r="B744">
        <v>35.590000000000003</v>
      </c>
      <c r="C7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44">
        <v>5.21</v>
      </c>
      <c r="E744" t="str">
        <f>IF(Table2[[#This Row],[HBA1C]]&lt;5.7,"normal ",IF(Table2[[#This Row],[HBA1C]]&lt;6.5,"prediabetes",IF(Table2[[#This Row],[HBA1C]]=6.5&gt;6.5,"diabetes ")))</f>
        <v xml:space="preserve">normal </v>
      </c>
      <c r="F744" t="s">
        <v>2381</v>
      </c>
      <c r="G744" t="s">
        <v>2380</v>
      </c>
      <c r="H744" t="s">
        <v>2382</v>
      </c>
      <c r="I744">
        <v>1</v>
      </c>
      <c r="J744" t="s">
        <v>2380</v>
      </c>
    </row>
    <row r="745" spans="1:10" x14ac:dyDescent="0.2">
      <c r="A745" t="s">
        <v>1627</v>
      </c>
      <c r="B745">
        <v>43.44</v>
      </c>
      <c r="C7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45">
        <v>4.8600000000000003</v>
      </c>
      <c r="E745" t="str">
        <f>IF(Table2[[#This Row],[HBA1C]]&lt;5.7,"normal ",IF(Table2[[#This Row],[HBA1C]]&lt;6.5,"prediabetes",IF(Table2[[#This Row],[HBA1C]]=6.5&gt;6.5,"diabetes ")))</f>
        <v xml:space="preserve">normal </v>
      </c>
      <c r="F745" t="s">
        <v>2381</v>
      </c>
      <c r="G745" t="s">
        <v>2380</v>
      </c>
      <c r="H745" t="s">
        <v>2380</v>
      </c>
      <c r="I745">
        <v>0</v>
      </c>
      <c r="J745" t="s">
        <v>2380</v>
      </c>
    </row>
    <row r="746" spans="1:10" x14ac:dyDescent="0.2">
      <c r="A746" t="s">
        <v>1626</v>
      </c>
      <c r="B746">
        <v>21.754999999999999</v>
      </c>
      <c r="C74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746">
        <v>7.79</v>
      </c>
      <c r="E746" t="str">
        <f>IF(Table2[[#This Row],[HBA1C]]&lt;5.7,"normal ",IF(Table2[[#This Row],[HBA1C]]&lt;6.5,"prediabetes",IF(Table2[[#This Row],[HBA1C]]=6.5&gt;6.5,"diabetes ")))</f>
        <v xml:space="preserve">diabetes </v>
      </c>
      <c r="F746" t="s">
        <v>2381</v>
      </c>
      <c r="G746" t="s">
        <v>2380</v>
      </c>
      <c r="H746" t="s">
        <v>2380</v>
      </c>
      <c r="I746">
        <v>0</v>
      </c>
      <c r="J746" t="s">
        <v>2380</v>
      </c>
    </row>
    <row r="747" spans="1:10" x14ac:dyDescent="0.2">
      <c r="A747" t="s">
        <v>1625</v>
      </c>
      <c r="B747">
        <v>44.55</v>
      </c>
      <c r="C7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47">
        <v>7.12</v>
      </c>
      <c r="E747" t="str">
        <f>IF(Table2[[#This Row],[HBA1C]]&lt;5.7,"normal ",IF(Table2[[#This Row],[HBA1C]]&lt;6.5,"prediabetes",IF(Table2[[#This Row],[HBA1C]]=6.5&gt;6.5,"diabetes ")))</f>
        <v xml:space="preserve">diabetes </v>
      </c>
      <c r="F747" t="s">
        <v>2381</v>
      </c>
      <c r="G747" t="s">
        <v>2380</v>
      </c>
      <c r="H747" t="s">
        <v>2380</v>
      </c>
      <c r="I747">
        <v>1</v>
      </c>
      <c r="J747" t="s">
        <v>2380</v>
      </c>
    </row>
    <row r="748" spans="1:10" x14ac:dyDescent="0.2">
      <c r="A748" t="s">
        <v>1624</v>
      </c>
      <c r="B748">
        <v>43.32</v>
      </c>
      <c r="C7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48">
        <v>4.67</v>
      </c>
      <c r="E748" t="str">
        <f>IF(Table2[[#This Row],[HBA1C]]&lt;5.7,"normal ",IF(Table2[[#This Row],[HBA1C]]&lt;6.5,"prediabetes",IF(Table2[[#This Row],[HBA1C]]=6.5&gt;6.5,"diabetes ")))</f>
        <v xml:space="preserve">normal </v>
      </c>
      <c r="F748" t="s">
        <v>2381</v>
      </c>
      <c r="G748" t="s">
        <v>2380</v>
      </c>
      <c r="H748" t="s">
        <v>2380</v>
      </c>
      <c r="I748">
        <v>0</v>
      </c>
      <c r="J748" t="s">
        <v>2380</v>
      </c>
    </row>
    <row r="749" spans="1:10" x14ac:dyDescent="0.2">
      <c r="A749" t="s">
        <v>1623</v>
      </c>
      <c r="B749">
        <v>31.23</v>
      </c>
      <c r="C7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49">
        <v>9.1199999999999992</v>
      </c>
      <c r="E749" t="str">
        <f>IF(Table2[[#This Row],[HBA1C]]&lt;5.7,"normal ",IF(Table2[[#This Row],[HBA1C]]&lt;6.5,"prediabetes",IF(Table2[[#This Row],[HBA1C]]=6.5&gt;6.5,"diabetes ")))</f>
        <v xml:space="preserve">diabetes </v>
      </c>
      <c r="F749" t="s">
        <v>2381</v>
      </c>
      <c r="G749" t="s">
        <v>2380</v>
      </c>
      <c r="H749" t="s">
        <v>2382</v>
      </c>
      <c r="I749">
        <v>1</v>
      </c>
      <c r="J749" t="s">
        <v>2380</v>
      </c>
    </row>
    <row r="750" spans="1:10" x14ac:dyDescent="0.2">
      <c r="A750" t="s">
        <v>1622</v>
      </c>
      <c r="B750">
        <v>42.81</v>
      </c>
      <c r="C7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50">
        <v>4.1500000000000004</v>
      </c>
      <c r="E750" t="str">
        <f>IF(Table2[[#This Row],[HBA1C]]&lt;5.7,"normal ",IF(Table2[[#This Row],[HBA1C]]&lt;6.5,"prediabetes",IF(Table2[[#This Row],[HBA1C]]=6.5&gt;6.5,"diabetes ")))</f>
        <v xml:space="preserve">normal </v>
      </c>
      <c r="F750" t="s">
        <v>2380</v>
      </c>
      <c r="G750" t="s">
        <v>2380</v>
      </c>
      <c r="H750" t="s">
        <v>2380</v>
      </c>
      <c r="I750">
        <v>1</v>
      </c>
      <c r="J750" t="s">
        <v>2380</v>
      </c>
    </row>
    <row r="751" spans="1:10" x14ac:dyDescent="0.2">
      <c r="A751" t="s">
        <v>1621</v>
      </c>
      <c r="B751">
        <v>35.909999999999997</v>
      </c>
      <c r="C7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51">
        <v>6.72</v>
      </c>
      <c r="E751" t="str">
        <f>IF(Table2[[#This Row],[HBA1C]]&lt;5.7,"normal ",IF(Table2[[#This Row],[HBA1C]]&lt;6.5,"prediabetes",IF(Table2[[#This Row],[HBA1C]]=6.5&gt;6.5,"diabetes ")))</f>
        <v xml:space="preserve">diabetes </v>
      </c>
      <c r="F751" t="s">
        <v>2381</v>
      </c>
      <c r="G751" t="s">
        <v>2380</v>
      </c>
      <c r="H751" t="s">
        <v>2380</v>
      </c>
      <c r="I751">
        <v>2</v>
      </c>
      <c r="J751" t="s">
        <v>2380</v>
      </c>
    </row>
    <row r="752" spans="1:10" x14ac:dyDescent="0.2">
      <c r="A752" t="s">
        <v>1620</v>
      </c>
      <c r="B752">
        <v>36.65</v>
      </c>
      <c r="C7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52">
        <v>5.01</v>
      </c>
      <c r="E752" t="str">
        <f>IF(Table2[[#This Row],[HBA1C]]&lt;5.7,"normal ",IF(Table2[[#This Row],[HBA1C]]&lt;6.5,"prediabetes",IF(Table2[[#This Row],[HBA1C]]=6.5&gt;6.5,"diabetes ")))</f>
        <v xml:space="preserve">normal </v>
      </c>
      <c r="F752" t="s">
        <v>2381</v>
      </c>
      <c r="G752" t="s">
        <v>2380</v>
      </c>
      <c r="H752" t="s">
        <v>2382</v>
      </c>
      <c r="I752">
        <v>1</v>
      </c>
      <c r="J752" t="s">
        <v>2380</v>
      </c>
    </row>
    <row r="753" spans="1:10" x14ac:dyDescent="0.2">
      <c r="A753" t="s">
        <v>1619</v>
      </c>
      <c r="B753">
        <v>22.04</v>
      </c>
      <c r="C75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753">
        <v>10.9</v>
      </c>
      <c r="E753" t="str">
        <f>IF(Table2[[#This Row],[HBA1C]]&lt;5.7,"normal ",IF(Table2[[#This Row],[HBA1C]]&lt;6.5,"prediabetes",IF(Table2[[#This Row],[HBA1C]]=6.5&gt;6.5,"diabetes ")))</f>
        <v xml:space="preserve">diabetes </v>
      </c>
      <c r="F753" t="s">
        <v>2381</v>
      </c>
      <c r="G753" t="s">
        <v>2380</v>
      </c>
      <c r="H753" t="s">
        <v>2380</v>
      </c>
      <c r="I753">
        <v>2</v>
      </c>
      <c r="J753" t="s">
        <v>2380</v>
      </c>
    </row>
    <row r="754" spans="1:10" x14ac:dyDescent="0.2">
      <c r="A754" t="s">
        <v>1618</v>
      </c>
      <c r="B754">
        <v>31.824999999999999</v>
      </c>
      <c r="C7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54">
        <v>5.52</v>
      </c>
      <c r="E754" t="str">
        <f>IF(Table2[[#This Row],[HBA1C]]&lt;5.7,"normal ",IF(Table2[[#This Row],[HBA1C]]&lt;6.5,"prediabetes",IF(Table2[[#This Row],[HBA1C]]=6.5&gt;6.5,"diabetes ")))</f>
        <v xml:space="preserve">normal </v>
      </c>
      <c r="F754" t="s">
        <v>2381</v>
      </c>
      <c r="G754" t="s">
        <v>2380</v>
      </c>
      <c r="H754" t="s">
        <v>2380</v>
      </c>
      <c r="I754">
        <v>1</v>
      </c>
      <c r="J754" t="s">
        <v>2380</v>
      </c>
    </row>
    <row r="755" spans="1:10" x14ac:dyDescent="0.2">
      <c r="A755" t="s">
        <v>1617</v>
      </c>
      <c r="B755">
        <v>53.58</v>
      </c>
      <c r="C7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55">
        <v>4.55</v>
      </c>
      <c r="E755" t="str">
        <f>IF(Table2[[#This Row],[HBA1C]]&lt;5.7,"normal ",IF(Table2[[#This Row],[HBA1C]]&lt;6.5,"prediabetes",IF(Table2[[#This Row],[HBA1C]]=6.5&gt;6.5,"diabetes ")))</f>
        <v xml:space="preserve">normal </v>
      </c>
      <c r="F755" t="s">
        <v>2380</v>
      </c>
      <c r="G755" t="s">
        <v>2380</v>
      </c>
      <c r="H755" t="s">
        <v>2380</v>
      </c>
      <c r="I755">
        <v>1</v>
      </c>
      <c r="J755" t="s">
        <v>2380</v>
      </c>
    </row>
    <row r="756" spans="1:10" x14ac:dyDescent="0.2">
      <c r="A756" t="s">
        <v>1616</v>
      </c>
      <c r="B756">
        <v>34.299999999999997</v>
      </c>
      <c r="C7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56">
        <v>11.76</v>
      </c>
      <c r="E756" t="str">
        <f>IF(Table2[[#This Row],[HBA1C]]&lt;5.7,"normal ",IF(Table2[[#This Row],[HBA1C]]&lt;6.5,"prediabetes",IF(Table2[[#This Row],[HBA1C]]=6.5&gt;6.5,"diabetes ")))</f>
        <v xml:space="preserve">diabetes </v>
      </c>
      <c r="F756" t="s">
        <v>2380</v>
      </c>
      <c r="G756" t="s">
        <v>2380</v>
      </c>
      <c r="H756" t="s">
        <v>2380</v>
      </c>
      <c r="I756">
        <v>0</v>
      </c>
      <c r="J756" t="s">
        <v>2380</v>
      </c>
    </row>
    <row r="757" spans="1:10" x14ac:dyDescent="0.2">
      <c r="A757" t="s">
        <v>1615</v>
      </c>
      <c r="B757">
        <v>32.11</v>
      </c>
      <c r="C7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57">
        <v>7.06</v>
      </c>
      <c r="E757" t="str">
        <f>IF(Table2[[#This Row],[HBA1C]]&lt;5.7,"normal ",IF(Table2[[#This Row],[HBA1C]]&lt;6.5,"prediabetes",IF(Table2[[#This Row],[HBA1C]]=6.5&gt;6.5,"diabetes ")))</f>
        <v xml:space="preserve">diabetes </v>
      </c>
      <c r="F757" t="s">
        <v>2380</v>
      </c>
      <c r="G757" t="s">
        <v>2380</v>
      </c>
      <c r="H757" t="s">
        <v>2380</v>
      </c>
      <c r="I757">
        <v>0</v>
      </c>
      <c r="J757" t="s">
        <v>2380</v>
      </c>
    </row>
    <row r="758" spans="1:10" x14ac:dyDescent="0.2">
      <c r="A758" t="s">
        <v>1614</v>
      </c>
      <c r="B758">
        <v>31.78</v>
      </c>
      <c r="C7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58">
        <v>11.35</v>
      </c>
      <c r="E758" t="str">
        <f>IF(Table2[[#This Row],[HBA1C]]&lt;5.7,"normal ",IF(Table2[[#This Row],[HBA1C]]&lt;6.5,"prediabetes",IF(Table2[[#This Row],[HBA1C]]=6.5&gt;6.5,"diabetes ")))</f>
        <v xml:space="preserve">diabetes </v>
      </c>
      <c r="F758" t="s">
        <v>2381</v>
      </c>
      <c r="G758" t="s">
        <v>2380</v>
      </c>
      <c r="H758" t="s">
        <v>2382</v>
      </c>
      <c r="I758">
        <v>1</v>
      </c>
      <c r="J758" t="s">
        <v>2380</v>
      </c>
    </row>
    <row r="759" spans="1:10" x14ac:dyDescent="0.2">
      <c r="A759" t="s">
        <v>1613</v>
      </c>
      <c r="B759">
        <v>46.89</v>
      </c>
      <c r="C7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59">
        <v>5.52</v>
      </c>
      <c r="E759" t="str">
        <f>IF(Table2[[#This Row],[HBA1C]]&lt;5.7,"normal ",IF(Table2[[#This Row],[HBA1C]]&lt;6.5,"prediabetes",IF(Table2[[#This Row],[HBA1C]]=6.5&gt;6.5,"diabetes ")))</f>
        <v xml:space="preserve">normal </v>
      </c>
      <c r="F759" t="s">
        <v>2380</v>
      </c>
      <c r="G759" t="s">
        <v>2380</v>
      </c>
      <c r="H759" t="s">
        <v>2380</v>
      </c>
      <c r="I759">
        <v>0</v>
      </c>
      <c r="J759" t="s">
        <v>2380</v>
      </c>
    </row>
    <row r="760" spans="1:10" x14ac:dyDescent="0.2">
      <c r="A760" t="s">
        <v>1612</v>
      </c>
      <c r="B760">
        <v>39.35</v>
      </c>
      <c r="C7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60">
        <v>7.86</v>
      </c>
      <c r="E760" t="str">
        <f>IF(Table2[[#This Row],[HBA1C]]&lt;5.7,"normal ",IF(Table2[[#This Row],[HBA1C]]&lt;6.5,"prediabetes",IF(Table2[[#This Row],[HBA1C]]=6.5&gt;6.5,"diabetes ")))</f>
        <v xml:space="preserve">diabetes </v>
      </c>
      <c r="F760" t="s">
        <v>2381</v>
      </c>
      <c r="G760" t="s">
        <v>2380</v>
      </c>
      <c r="H760" t="s">
        <v>2380</v>
      </c>
      <c r="I760">
        <v>1</v>
      </c>
      <c r="J760" t="s">
        <v>2380</v>
      </c>
    </row>
    <row r="761" spans="1:10" x14ac:dyDescent="0.2">
      <c r="A761" t="s">
        <v>1611</v>
      </c>
      <c r="B761">
        <v>39.200000000000003</v>
      </c>
      <c r="C7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61">
        <v>11.38</v>
      </c>
      <c r="E761" t="str">
        <f>IF(Table2[[#This Row],[HBA1C]]&lt;5.7,"normal ",IF(Table2[[#This Row],[HBA1C]]&lt;6.5,"prediabetes",IF(Table2[[#This Row],[HBA1C]]=6.5&gt;6.5,"diabetes ")))</f>
        <v xml:space="preserve">diabetes </v>
      </c>
      <c r="F761" t="s">
        <v>2380</v>
      </c>
      <c r="G761" t="s">
        <v>2380</v>
      </c>
      <c r="H761" t="s">
        <v>2380</v>
      </c>
      <c r="I761">
        <v>0</v>
      </c>
      <c r="J761" t="s">
        <v>2380</v>
      </c>
    </row>
    <row r="762" spans="1:10" x14ac:dyDescent="0.2">
      <c r="A762" t="s">
        <v>1610</v>
      </c>
      <c r="B762">
        <v>39.159999999999997</v>
      </c>
      <c r="C7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62">
        <v>10.48</v>
      </c>
      <c r="E762" t="str">
        <f>IF(Table2[[#This Row],[HBA1C]]&lt;5.7,"normal ",IF(Table2[[#This Row],[HBA1C]]&lt;6.5,"prediabetes",IF(Table2[[#This Row],[HBA1C]]=6.5&gt;6.5,"diabetes ")))</f>
        <v xml:space="preserve">diabetes </v>
      </c>
      <c r="F762" t="s">
        <v>2380</v>
      </c>
      <c r="G762" t="s">
        <v>2380</v>
      </c>
      <c r="H762" t="s">
        <v>2380</v>
      </c>
      <c r="I762">
        <v>0</v>
      </c>
      <c r="J762" t="s">
        <v>2380</v>
      </c>
    </row>
    <row r="763" spans="1:10" x14ac:dyDescent="0.2">
      <c r="A763" t="s">
        <v>1609</v>
      </c>
      <c r="B763">
        <v>44.1</v>
      </c>
      <c r="C7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63">
        <v>5.04</v>
      </c>
      <c r="E763" t="str">
        <f>IF(Table2[[#This Row],[HBA1C]]&lt;5.7,"normal ",IF(Table2[[#This Row],[HBA1C]]&lt;6.5,"prediabetes",IF(Table2[[#This Row],[HBA1C]]=6.5&gt;6.5,"diabetes ")))</f>
        <v xml:space="preserve">normal </v>
      </c>
      <c r="F763" t="s">
        <v>2381</v>
      </c>
      <c r="G763" t="s">
        <v>2380</v>
      </c>
      <c r="H763" t="s">
        <v>2380</v>
      </c>
      <c r="I763">
        <v>0</v>
      </c>
      <c r="J763" t="s">
        <v>2380</v>
      </c>
    </row>
    <row r="764" spans="1:10" x14ac:dyDescent="0.2">
      <c r="A764" t="s">
        <v>1608</v>
      </c>
      <c r="B764">
        <v>33.200000000000003</v>
      </c>
      <c r="C7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64">
        <v>9.06</v>
      </c>
      <c r="E764" t="str">
        <f>IF(Table2[[#This Row],[HBA1C]]&lt;5.7,"normal ",IF(Table2[[#This Row],[HBA1C]]&lt;6.5,"prediabetes",IF(Table2[[#This Row],[HBA1C]]=6.5&gt;6.5,"diabetes ")))</f>
        <v xml:space="preserve">diabetes </v>
      </c>
      <c r="F764" t="s">
        <v>2380</v>
      </c>
      <c r="G764" t="s">
        <v>2380</v>
      </c>
      <c r="H764" t="s">
        <v>2380</v>
      </c>
      <c r="I764">
        <v>0</v>
      </c>
      <c r="J764" t="s">
        <v>2380</v>
      </c>
    </row>
    <row r="765" spans="1:10" x14ac:dyDescent="0.2">
      <c r="A765" t="s">
        <v>1607</v>
      </c>
      <c r="B765">
        <v>29.92</v>
      </c>
      <c r="C76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65">
        <v>11.07</v>
      </c>
      <c r="E765" t="str">
        <f>IF(Table2[[#This Row],[HBA1C]]&lt;5.7,"normal ",IF(Table2[[#This Row],[HBA1C]]&lt;6.5,"prediabetes",IF(Table2[[#This Row],[HBA1C]]=6.5&gt;6.5,"diabetes ")))</f>
        <v xml:space="preserve">diabetes </v>
      </c>
      <c r="F765" t="s">
        <v>2380</v>
      </c>
      <c r="G765" t="s">
        <v>2380</v>
      </c>
      <c r="H765" t="s">
        <v>2380</v>
      </c>
      <c r="I765">
        <v>0</v>
      </c>
      <c r="J765" t="s">
        <v>2380</v>
      </c>
    </row>
    <row r="766" spans="1:10" x14ac:dyDescent="0.2">
      <c r="A766" t="s">
        <v>1606</v>
      </c>
      <c r="B766">
        <v>25</v>
      </c>
      <c r="C76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66">
        <v>10.45</v>
      </c>
      <c r="E766" t="str">
        <f>IF(Table2[[#This Row],[HBA1C]]&lt;5.7,"normal ",IF(Table2[[#This Row],[HBA1C]]&lt;6.5,"prediabetes",IF(Table2[[#This Row],[HBA1C]]=6.5&gt;6.5,"diabetes ")))</f>
        <v xml:space="preserve">diabetes </v>
      </c>
      <c r="F766" t="s">
        <v>2380</v>
      </c>
      <c r="G766" t="s">
        <v>2380</v>
      </c>
      <c r="H766" t="s">
        <v>2380</v>
      </c>
      <c r="I766">
        <v>0</v>
      </c>
      <c r="J766" t="s">
        <v>2380</v>
      </c>
    </row>
    <row r="767" spans="1:10" x14ac:dyDescent="0.2">
      <c r="A767" t="s">
        <v>1605</v>
      </c>
      <c r="B767">
        <v>38.869999999999997</v>
      </c>
      <c r="C7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67">
        <v>8.6300000000000008</v>
      </c>
      <c r="E767" t="str">
        <f>IF(Table2[[#This Row],[HBA1C]]&lt;5.7,"normal ",IF(Table2[[#This Row],[HBA1C]]&lt;6.5,"prediabetes",IF(Table2[[#This Row],[HBA1C]]=6.5&gt;6.5,"diabetes ")))</f>
        <v xml:space="preserve">diabetes </v>
      </c>
      <c r="F767" t="s">
        <v>2381</v>
      </c>
      <c r="G767" t="s">
        <v>2380</v>
      </c>
      <c r="H767" t="s">
        <v>2380</v>
      </c>
      <c r="I767">
        <v>1</v>
      </c>
      <c r="J767" t="s">
        <v>2380</v>
      </c>
    </row>
    <row r="768" spans="1:10" x14ac:dyDescent="0.2">
      <c r="A768" t="s">
        <v>1604</v>
      </c>
      <c r="B768">
        <v>32.299999999999997</v>
      </c>
      <c r="C7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68">
        <v>5.28</v>
      </c>
      <c r="E768" t="str">
        <f>IF(Table2[[#This Row],[HBA1C]]&lt;5.7,"normal ",IF(Table2[[#This Row],[HBA1C]]&lt;6.5,"prediabetes",IF(Table2[[#This Row],[HBA1C]]=6.5&gt;6.5,"diabetes ")))</f>
        <v xml:space="preserve">normal </v>
      </c>
      <c r="F768" t="s">
        <v>2381</v>
      </c>
      <c r="G768" t="s">
        <v>2380</v>
      </c>
      <c r="H768" t="s">
        <v>2380</v>
      </c>
      <c r="I768">
        <v>2</v>
      </c>
      <c r="J768" t="s">
        <v>2380</v>
      </c>
    </row>
    <row r="769" spans="1:10" x14ac:dyDescent="0.2">
      <c r="A769" t="s">
        <v>1603</v>
      </c>
      <c r="B769">
        <v>31.16</v>
      </c>
      <c r="C7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69">
        <v>7.49</v>
      </c>
      <c r="E769" t="str">
        <f>IF(Table2[[#This Row],[HBA1C]]&lt;5.7,"normal ",IF(Table2[[#This Row],[HBA1C]]&lt;6.5,"prediabetes",IF(Table2[[#This Row],[HBA1C]]=6.5&gt;6.5,"diabetes ")))</f>
        <v xml:space="preserve">diabetes </v>
      </c>
      <c r="F769" t="s">
        <v>2381</v>
      </c>
      <c r="G769" t="s">
        <v>2380</v>
      </c>
      <c r="H769" t="s">
        <v>2380</v>
      </c>
      <c r="I769">
        <v>2</v>
      </c>
      <c r="J769" t="s">
        <v>2380</v>
      </c>
    </row>
    <row r="770" spans="1:10" x14ac:dyDescent="0.2">
      <c r="A770" t="s">
        <v>1602</v>
      </c>
      <c r="B770">
        <v>54.59</v>
      </c>
      <c r="C7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70">
        <v>4.2699999999999996</v>
      </c>
      <c r="E770" t="str">
        <f>IF(Table2[[#This Row],[HBA1C]]&lt;5.7,"normal ",IF(Table2[[#This Row],[HBA1C]]&lt;6.5,"prediabetes",IF(Table2[[#This Row],[HBA1C]]=6.5&gt;6.5,"diabetes ")))</f>
        <v xml:space="preserve">normal </v>
      </c>
      <c r="F770" t="s">
        <v>2380</v>
      </c>
      <c r="G770" t="s">
        <v>2380</v>
      </c>
      <c r="H770" t="s">
        <v>2380</v>
      </c>
      <c r="I770">
        <v>0</v>
      </c>
      <c r="J770" t="s">
        <v>2380</v>
      </c>
    </row>
    <row r="771" spans="1:10" x14ac:dyDescent="0.2">
      <c r="A771" t="s">
        <v>1601</v>
      </c>
      <c r="B771">
        <v>21.09</v>
      </c>
      <c r="C77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771">
        <v>9.2200000000000006</v>
      </c>
      <c r="E771" t="str">
        <f>IF(Table2[[#This Row],[HBA1C]]&lt;5.7,"normal ",IF(Table2[[#This Row],[HBA1C]]&lt;6.5,"prediabetes",IF(Table2[[#This Row],[HBA1C]]=6.5&gt;6.5,"diabetes ")))</f>
        <v xml:space="preserve">diabetes </v>
      </c>
      <c r="F771" t="s">
        <v>2381</v>
      </c>
      <c r="G771" t="s">
        <v>2380</v>
      </c>
      <c r="H771" t="s">
        <v>2380</v>
      </c>
      <c r="I771">
        <v>2</v>
      </c>
      <c r="J771" t="s">
        <v>2380</v>
      </c>
    </row>
    <row r="772" spans="1:10" x14ac:dyDescent="0.2">
      <c r="A772" t="s">
        <v>1600</v>
      </c>
      <c r="B772">
        <v>52.41</v>
      </c>
      <c r="C77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72">
        <v>5.99</v>
      </c>
      <c r="E772" t="str">
        <f>IF(Table2[[#This Row],[HBA1C]]&lt;5.7,"normal ",IF(Table2[[#This Row],[HBA1C]]&lt;6.5,"prediabetes",IF(Table2[[#This Row],[HBA1C]]=6.5&gt;6.5,"diabetes ")))</f>
        <v>prediabetes</v>
      </c>
      <c r="F772" t="s">
        <v>2380</v>
      </c>
      <c r="G772" t="s">
        <v>2380</v>
      </c>
      <c r="H772" t="s">
        <v>2380</v>
      </c>
      <c r="I772">
        <v>1</v>
      </c>
      <c r="J772" t="s">
        <v>2380</v>
      </c>
    </row>
    <row r="773" spans="1:10" x14ac:dyDescent="0.2">
      <c r="A773" t="s">
        <v>1599</v>
      </c>
      <c r="B773">
        <v>41.47</v>
      </c>
      <c r="C7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73">
        <v>5.86</v>
      </c>
      <c r="E773" t="str">
        <f>IF(Table2[[#This Row],[HBA1C]]&lt;5.7,"normal ",IF(Table2[[#This Row],[HBA1C]]&lt;6.5,"prediabetes",IF(Table2[[#This Row],[HBA1C]]=6.5&gt;6.5,"diabetes ")))</f>
        <v>prediabetes</v>
      </c>
      <c r="F773" t="s">
        <v>2381</v>
      </c>
      <c r="G773" t="s">
        <v>2380</v>
      </c>
      <c r="H773" t="s">
        <v>2380</v>
      </c>
      <c r="I773">
        <v>2</v>
      </c>
      <c r="J773" t="s">
        <v>2380</v>
      </c>
    </row>
    <row r="774" spans="1:10" x14ac:dyDescent="0.2">
      <c r="A774" t="s">
        <v>1598</v>
      </c>
      <c r="B774">
        <v>33.1</v>
      </c>
      <c r="C7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74">
        <v>5.19</v>
      </c>
      <c r="E774" t="str">
        <f>IF(Table2[[#This Row],[HBA1C]]&lt;5.7,"normal ",IF(Table2[[#This Row],[HBA1C]]&lt;6.5,"prediabetes",IF(Table2[[#This Row],[HBA1C]]=6.5&gt;6.5,"diabetes ")))</f>
        <v xml:space="preserve">normal </v>
      </c>
      <c r="F774" t="s">
        <v>2381</v>
      </c>
      <c r="G774" t="s">
        <v>2380</v>
      </c>
      <c r="H774" t="s">
        <v>2380</v>
      </c>
      <c r="I774">
        <v>2</v>
      </c>
      <c r="J774" t="s">
        <v>2380</v>
      </c>
    </row>
    <row r="775" spans="1:10" x14ac:dyDescent="0.2">
      <c r="A775" t="s">
        <v>1597</v>
      </c>
      <c r="B775">
        <v>30.8</v>
      </c>
      <c r="C7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75">
        <v>4.37</v>
      </c>
      <c r="E775" t="str">
        <f>IF(Table2[[#This Row],[HBA1C]]&lt;5.7,"normal ",IF(Table2[[#This Row],[HBA1C]]&lt;6.5,"prediabetes",IF(Table2[[#This Row],[HBA1C]]=6.5&gt;6.5,"diabetes ")))</f>
        <v xml:space="preserve">normal </v>
      </c>
      <c r="F775" t="s">
        <v>2381</v>
      </c>
      <c r="G775" t="s">
        <v>2380</v>
      </c>
      <c r="H775" t="s">
        <v>2380</v>
      </c>
      <c r="I775">
        <v>2</v>
      </c>
      <c r="J775" t="s">
        <v>2380</v>
      </c>
    </row>
    <row r="776" spans="1:10" x14ac:dyDescent="0.2">
      <c r="A776" t="s">
        <v>1596</v>
      </c>
      <c r="B776">
        <v>42.06</v>
      </c>
      <c r="C77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76">
        <v>5.32</v>
      </c>
      <c r="E776" t="str">
        <f>IF(Table2[[#This Row],[HBA1C]]&lt;5.7,"normal ",IF(Table2[[#This Row],[HBA1C]]&lt;6.5,"prediabetes",IF(Table2[[#This Row],[HBA1C]]=6.5&gt;6.5,"diabetes ")))</f>
        <v xml:space="preserve">normal </v>
      </c>
      <c r="F776" t="s">
        <v>2380</v>
      </c>
      <c r="G776" t="s">
        <v>2380</v>
      </c>
      <c r="H776" t="s">
        <v>2380</v>
      </c>
      <c r="I776">
        <v>1</v>
      </c>
      <c r="J776" t="s">
        <v>2380</v>
      </c>
    </row>
    <row r="777" spans="1:10" x14ac:dyDescent="0.2">
      <c r="A777" t="s">
        <v>1595</v>
      </c>
      <c r="B777">
        <v>39.270000000000003</v>
      </c>
      <c r="C7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77">
        <v>5.64</v>
      </c>
      <c r="E777" t="str">
        <f>IF(Table2[[#This Row],[HBA1C]]&lt;5.7,"normal ",IF(Table2[[#This Row],[HBA1C]]&lt;6.5,"prediabetes",IF(Table2[[#This Row],[HBA1C]]=6.5&gt;6.5,"diabetes ")))</f>
        <v xml:space="preserve">normal </v>
      </c>
      <c r="F777" t="s">
        <v>2380</v>
      </c>
      <c r="G777" t="s">
        <v>2380</v>
      </c>
      <c r="H777" t="s">
        <v>2382</v>
      </c>
      <c r="I777">
        <v>1</v>
      </c>
      <c r="J777" t="s">
        <v>2380</v>
      </c>
    </row>
    <row r="778" spans="1:10" x14ac:dyDescent="0.2">
      <c r="A778" t="s">
        <v>1594</v>
      </c>
      <c r="B778">
        <v>30.71</v>
      </c>
      <c r="C7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78">
        <v>5.59</v>
      </c>
      <c r="E778" t="str">
        <f>IF(Table2[[#This Row],[HBA1C]]&lt;5.7,"normal ",IF(Table2[[#This Row],[HBA1C]]&lt;6.5,"prediabetes",IF(Table2[[#This Row],[HBA1C]]=6.5&gt;6.5,"diabetes ")))</f>
        <v xml:space="preserve">normal </v>
      </c>
      <c r="F778" t="s">
        <v>2381</v>
      </c>
      <c r="G778" t="s">
        <v>2380</v>
      </c>
      <c r="H778" t="s">
        <v>2380</v>
      </c>
      <c r="I778">
        <v>1</v>
      </c>
      <c r="J778" t="s">
        <v>2380</v>
      </c>
    </row>
    <row r="779" spans="1:10" x14ac:dyDescent="0.2">
      <c r="A779" t="s">
        <v>1593</v>
      </c>
      <c r="B779">
        <v>47.19</v>
      </c>
      <c r="C7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79">
        <v>5.29</v>
      </c>
      <c r="E779" t="str">
        <f>IF(Table2[[#This Row],[HBA1C]]&lt;5.7,"normal ",IF(Table2[[#This Row],[HBA1C]]&lt;6.5,"prediabetes",IF(Table2[[#This Row],[HBA1C]]=6.5&gt;6.5,"diabetes ")))</f>
        <v xml:space="preserve">normal </v>
      </c>
      <c r="F779" t="s">
        <v>2380</v>
      </c>
      <c r="G779" t="s">
        <v>2380</v>
      </c>
      <c r="H779" t="s">
        <v>2380</v>
      </c>
      <c r="I779">
        <v>0</v>
      </c>
      <c r="J779" t="s">
        <v>2380</v>
      </c>
    </row>
    <row r="780" spans="1:10" x14ac:dyDescent="0.2">
      <c r="A780" t="s">
        <v>1592</v>
      </c>
      <c r="B780">
        <v>30.02</v>
      </c>
      <c r="C78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80">
        <v>6.65</v>
      </c>
      <c r="E780" t="str">
        <f>IF(Table2[[#This Row],[HBA1C]]&lt;5.7,"normal ",IF(Table2[[#This Row],[HBA1C]]&lt;6.5,"prediabetes",IF(Table2[[#This Row],[HBA1C]]=6.5&gt;6.5,"diabetes ")))</f>
        <v xml:space="preserve">diabetes </v>
      </c>
      <c r="F780" t="s">
        <v>2380</v>
      </c>
      <c r="G780" t="s">
        <v>2380</v>
      </c>
      <c r="H780" t="s">
        <v>2380</v>
      </c>
      <c r="I780">
        <v>0</v>
      </c>
      <c r="J780" t="s">
        <v>2380</v>
      </c>
    </row>
    <row r="781" spans="1:10" x14ac:dyDescent="0.2">
      <c r="A781" t="s">
        <v>1591</v>
      </c>
      <c r="B781">
        <v>37.909999999999997</v>
      </c>
      <c r="C7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81">
        <v>5.68</v>
      </c>
      <c r="E781" t="str">
        <f>IF(Table2[[#This Row],[HBA1C]]&lt;5.7,"normal ",IF(Table2[[#This Row],[HBA1C]]&lt;6.5,"prediabetes",IF(Table2[[#This Row],[HBA1C]]=6.5&gt;6.5,"diabetes ")))</f>
        <v xml:space="preserve">normal </v>
      </c>
      <c r="F781" t="s">
        <v>2381</v>
      </c>
      <c r="G781" t="s">
        <v>2380</v>
      </c>
      <c r="H781" t="s">
        <v>2380</v>
      </c>
      <c r="I781">
        <v>0</v>
      </c>
      <c r="J781" t="s">
        <v>2380</v>
      </c>
    </row>
    <row r="782" spans="1:10" x14ac:dyDescent="0.2">
      <c r="A782" t="s">
        <v>1590</v>
      </c>
      <c r="B782">
        <v>54.61</v>
      </c>
      <c r="C7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82">
        <v>4.49</v>
      </c>
      <c r="E782" t="str">
        <f>IF(Table2[[#This Row],[HBA1C]]&lt;5.7,"normal ",IF(Table2[[#This Row],[HBA1C]]&lt;6.5,"prediabetes",IF(Table2[[#This Row],[HBA1C]]=6.5&gt;6.5,"diabetes ")))</f>
        <v xml:space="preserve">normal </v>
      </c>
      <c r="F782" t="s">
        <v>2380</v>
      </c>
      <c r="G782" t="s">
        <v>2380</v>
      </c>
      <c r="H782" t="s">
        <v>2380</v>
      </c>
      <c r="I782">
        <v>0</v>
      </c>
      <c r="J782" t="s">
        <v>2380</v>
      </c>
    </row>
    <row r="783" spans="1:10" x14ac:dyDescent="0.2">
      <c r="A783" t="s">
        <v>1589</v>
      </c>
      <c r="B783">
        <v>36.005000000000003</v>
      </c>
      <c r="C7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83">
        <v>6.9</v>
      </c>
      <c r="E783" t="str">
        <f>IF(Table2[[#This Row],[HBA1C]]&lt;5.7,"normal ",IF(Table2[[#This Row],[HBA1C]]&lt;6.5,"prediabetes",IF(Table2[[#This Row],[HBA1C]]=6.5&gt;6.5,"diabetes ")))</f>
        <v xml:space="preserve">diabetes </v>
      </c>
      <c r="F783" t="s">
        <v>2380</v>
      </c>
      <c r="G783" t="s">
        <v>2380</v>
      </c>
      <c r="H783" t="s">
        <v>2380</v>
      </c>
      <c r="I783">
        <v>0</v>
      </c>
      <c r="J783" t="s">
        <v>2380</v>
      </c>
    </row>
    <row r="784" spans="1:10" x14ac:dyDescent="0.2">
      <c r="A784" t="s">
        <v>1588</v>
      </c>
      <c r="B784">
        <v>28.7</v>
      </c>
      <c r="C78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84">
        <v>11.52</v>
      </c>
      <c r="E784" t="str">
        <f>IF(Table2[[#This Row],[HBA1C]]&lt;5.7,"normal ",IF(Table2[[#This Row],[HBA1C]]&lt;6.5,"prediabetes",IF(Table2[[#This Row],[HBA1C]]=6.5&gt;6.5,"diabetes ")))</f>
        <v xml:space="preserve">diabetes </v>
      </c>
      <c r="F784" t="s">
        <v>2380</v>
      </c>
      <c r="G784" t="s">
        <v>2380</v>
      </c>
      <c r="H784" t="s">
        <v>2380</v>
      </c>
      <c r="I784">
        <v>0</v>
      </c>
      <c r="J784" t="s">
        <v>2380</v>
      </c>
    </row>
    <row r="785" spans="1:10" x14ac:dyDescent="0.2">
      <c r="A785" t="s">
        <v>1587</v>
      </c>
      <c r="B785">
        <v>34.295000000000002</v>
      </c>
      <c r="C7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85">
        <v>11.24</v>
      </c>
      <c r="E785" t="str">
        <f>IF(Table2[[#This Row],[HBA1C]]&lt;5.7,"normal ",IF(Table2[[#This Row],[HBA1C]]&lt;6.5,"prediabetes",IF(Table2[[#This Row],[HBA1C]]=6.5&gt;6.5,"diabetes ")))</f>
        <v xml:space="preserve">diabetes </v>
      </c>
      <c r="F785" t="s">
        <v>2380</v>
      </c>
      <c r="G785" t="s">
        <v>2380</v>
      </c>
      <c r="H785" t="s">
        <v>2380</v>
      </c>
      <c r="I785">
        <v>0</v>
      </c>
      <c r="J785" t="s">
        <v>2380</v>
      </c>
    </row>
    <row r="786" spans="1:10" x14ac:dyDescent="0.2">
      <c r="A786" t="s">
        <v>1586</v>
      </c>
      <c r="B786">
        <v>27.55</v>
      </c>
      <c r="C78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86">
        <v>10.98</v>
      </c>
      <c r="E786" t="str">
        <f>IF(Table2[[#This Row],[HBA1C]]&lt;5.7,"normal ",IF(Table2[[#This Row],[HBA1C]]&lt;6.5,"prediabetes",IF(Table2[[#This Row],[HBA1C]]=6.5&gt;6.5,"diabetes ")))</f>
        <v xml:space="preserve">diabetes </v>
      </c>
      <c r="F786" t="s">
        <v>2380</v>
      </c>
      <c r="G786" t="s">
        <v>2380</v>
      </c>
      <c r="H786" t="s">
        <v>2380</v>
      </c>
      <c r="I786">
        <v>0</v>
      </c>
      <c r="J786" t="s">
        <v>2380</v>
      </c>
    </row>
    <row r="787" spans="1:10" x14ac:dyDescent="0.2">
      <c r="A787" t="s">
        <v>1585</v>
      </c>
      <c r="B787">
        <v>40.700000000000003</v>
      </c>
      <c r="C78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87">
        <v>5.42</v>
      </c>
      <c r="E787" t="str">
        <f>IF(Table2[[#This Row],[HBA1C]]&lt;5.7,"normal ",IF(Table2[[#This Row],[HBA1C]]&lt;6.5,"prediabetes",IF(Table2[[#This Row],[HBA1C]]=6.5&gt;6.5,"diabetes ")))</f>
        <v xml:space="preserve">normal </v>
      </c>
      <c r="F787" t="s">
        <v>2380</v>
      </c>
      <c r="G787" t="s">
        <v>2380</v>
      </c>
      <c r="H787" t="s">
        <v>2380</v>
      </c>
      <c r="I787">
        <v>0</v>
      </c>
      <c r="J787" t="s">
        <v>2380</v>
      </c>
    </row>
    <row r="788" spans="1:10" x14ac:dyDescent="0.2">
      <c r="A788" t="s">
        <v>1584</v>
      </c>
      <c r="B788">
        <v>18.335000000000001</v>
      </c>
      <c r="C78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788">
        <v>10.97</v>
      </c>
      <c r="E788" t="str">
        <f>IF(Table2[[#This Row],[HBA1C]]&lt;5.7,"normal ",IF(Table2[[#This Row],[HBA1C]]&lt;6.5,"prediabetes",IF(Table2[[#This Row],[HBA1C]]=6.5&gt;6.5,"diabetes ")))</f>
        <v xml:space="preserve">diabetes </v>
      </c>
      <c r="F788" t="s">
        <v>2380</v>
      </c>
      <c r="G788" t="s">
        <v>2380</v>
      </c>
      <c r="H788" t="s">
        <v>2380</v>
      </c>
      <c r="I788">
        <v>0</v>
      </c>
      <c r="J788" t="s">
        <v>2380</v>
      </c>
    </row>
    <row r="789" spans="1:10" x14ac:dyDescent="0.2">
      <c r="A789" t="s">
        <v>1583</v>
      </c>
      <c r="B789">
        <v>33.914999999999999</v>
      </c>
      <c r="C7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89">
        <v>9.56</v>
      </c>
      <c r="E789" t="str">
        <f>IF(Table2[[#This Row],[HBA1C]]&lt;5.7,"normal ",IF(Table2[[#This Row],[HBA1C]]&lt;6.5,"prediabetes",IF(Table2[[#This Row],[HBA1C]]=6.5&gt;6.5,"diabetes ")))</f>
        <v xml:space="preserve">diabetes </v>
      </c>
      <c r="F789" t="s">
        <v>2381</v>
      </c>
      <c r="G789" t="s">
        <v>2380</v>
      </c>
      <c r="H789" t="s">
        <v>2380</v>
      </c>
      <c r="I789">
        <v>2</v>
      </c>
      <c r="J789" t="s">
        <v>2380</v>
      </c>
    </row>
    <row r="790" spans="1:10" x14ac:dyDescent="0.2">
      <c r="A790" t="s">
        <v>1582</v>
      </c>
      <c r="B790">
        <v>33.534999999999997</v>
      </c>
      <c r="C79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90">
        <v>9.4</v>
      </c>
      <c r="E790" t="str">
        <f>IF(Table2[[#This Row],[HBA1C]]&lt;5.7,"normal ",IF(Table2[[#This Row],[HBA1C]]&lt;6.5,"prediabetes",IF(Table2[[#This Row],[HBA1C]]=6.5&gt;6.5,"diabetes ")))</f>
        <v xml:space="preserve">diabetes </v>
      </c>
      <c r="F790" t="s">
        <v>2381</v>
      </c>
      <c r="G790" t="s">
        <v>2380</v>
      </c>
      <c r="H790" t="s">
        <v>2380</v>
      </c>
      <c r="I790">
        <v>2</v>
      </c>
      <c r="J790" t="s">
        <v>2380</v>
      </c>
    </row>
    <row r="791" spans="1:10" x14ac:dyDescent="0.2">
      <c r="A791" t="s">
        <v>1581</v>
      </c>
      <c r="B791">
        <v>23.655000000000001</v>
      </c>
      <c r="C79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791">
        <v>8.48</v>
      </c>
      <c r="E791" t="str">
        <f>IF(Table2[[#This Row],[HBA1C]]&lt;5.7,"normal ",IF(Table2[[#This Row],[HBA1C]]&lt;6.5,"prediabetes",IF(Table2[[#This Row],[HBA1C]]=6.5&gt;6.5,"diabetes ")))</f>
        <v xml:space="preserve">diabetes </v>
      </c>
      <c r="F791" t="s">
        <v>2381</v>
      </c>
      <c r="G791" t="s">
        <v>2380</v>
      </c>
      <c r="H791" t="s">
        <v>2380</v>
      </c>
      <c r="I791">
        <v>2</v>
      </c>
      <c r="J791" t="s">
        <v>2380</v>
      </c>
    </row>
    <row r="792" spans="1:10" x14ac:dyDescent="0.2">
      <c r="A792" t="s">
        <v>1580</v>
      </c>
      <c r="B792">
        <v>28</v>
      </c>
      <c r="C79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792">
        <v>5.57</v>
      </c>
      <c r="E792" t="str">
        <f>IF(Table2[[#This Row],[HBA1C]]&lt;5.7,"normal ",IF(Table2[[#This Row],[HBA1C]]&lt;6.5,"prediabetes",IF(Table2[[#This Row],[HBA1C]]=6.5&gt;6.5,"diabetes ")))</f>
        <v xml:space="preserve">normal </v>
      </c>
      <c r="F792" t="s">
        <v>2380</v>
      </c>
      <c r="G792" t="s">
        <v>2380</v>
      </c>
      <c r="H792" t="s">
        <v>2380</v>
      </c>
      <c r="I792">
        <v>0</v>
      </c>
      <c r="J792" t="s">
        <v>2380</v>
      </c>
    </row>
    <row r="793" spans="1:10" x14ac:dyDescent="0.2">
      <c r="A793" t="s">
        <v>1579</v>
      </c>
      <c r="B793">
        <v>30.23</v>
      </c>
      <c r="C7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93">
        <v>6.94</v>
      </c>
      <c r="E793" t="str">
        <f>IF(Table2[[#This Row],[HBA1C]]&lt;5.7,"normal ",IF(Table2[[#This Row],[HBA1C]]&lt;6.5,"prediabetes",IF(Table2[[#This Row],[HBA1C]]=6.5&gt;6.5,"diabetes ")))</f>
        <v xml:space="preserve">diabetes </v>
      </c>
      <c r="F793" t="s">
        <v>2381</v>
      </c>
      <c r="G793" t="s">
        <v>2380</v>
      </c>
      <c r="H793" t="s">
        <v>2382</v>
      </c>
      <c r="I793">
        <v>1</v>
      </c>
      <c r="J793" t="s">
        <v>2380</v>
      </c>
    </row>
    <row r="794" spans="1:10" x14ac:dyDescent="0.2">
      <c r="A794" t="s">
        <v>1578</v>
      </c>
      <c r="B794">
        <v>51.14</v>
      </c>
      <c r="C7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94">
        <v>4.05</v>
      </c>
      <c r="E794" t="str">
        <f>IF(Table2[[#This Row],[HBA1C]]&lt;5.7,"normal ",IF(Table2[[#This Row],[HBA1C]]&lt;6.5,"prediabetes",IF(Table2[[#This Row],[HBA1C]]=6.5&gt;6.5,"diabetes ")))</f>
        <v xml:space="preserve">normal </v>
      </c>
      <c r="F794" t="s">
        <v>2380</v>
      </c>
      <c r="G794" t="s">
        <v>2380</v>
      </c>
      <c r="H794" t="s">
        <v>2380</v>
      </c>
      <c r="I794">
        <v>1</v>
      </c>
      <c r="J794" t="s">
        <v>2380</v>
      </c>
    </row>
    <row r="795" spans="1:10" x14ac:dyDescent="0.2">
      <c r="A795" t="s">
        <v>1577</v>
      </c>
      <c r="B795">
        <v>24.32</v>
      </c>
      <c r="C79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795">
        <v>10.220000000000001</v>
      </c>
      <c r="E795" t="str">
        <f>IF(Table2[[#This Row],[HBA1C]]&lt;5.7,"normal ",IF(Table2[[#This Row],[HBA1C]]&lt;6.5,"prediabetes",IF(Table2[[#This Row],[HBA1C]]=6.5&gt;6.5,"diabetes ")))</f>
        <v xml:space="preserve">diabetes </v>
      </c>
      <c r="F795" t="s">
        <v>2380</v>
      </c>
      <c r="G795" t="s">
        <v>2380</v>
      </c>
      <c r="H795" t="s">
        <v>2380</v>
      </c>
      <c r="I795">
        <v>0</v>
      </c>
      <c r="J795" t="s">
        <v>2380</v>
      </c>
    </row>
    <row r="796" spans="1:10" x14ac:dyDescent="0.2">
      <c r="A796" t="s">
        <v>1576</v>
      </c>
      <c r="B796">
        <v>38.06</v>
      </c>
      <c r="C7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96">
        <v>9.24</v>
      </c>
      <c r="E796" t="str">
        <f>IF(Table2[[#This Row],[HBA1C]]&lt;5.7,"normal ",IF(Table2[[#This Row],[HBA1C]]&lt;6.5,"prediabetes",IF(Table2[[#This Row],[HBA1C]]=6.5&gt;6.5,"diabetes ")))</f>
        <v xml:space="preserve">diabetes </v>
      </c>
      <c r="F796" t="s">
        <v>2380</v>
      </c>
      <c r="G796" t="s">
        <v>2380</v>
      </c>
      <c r="H796" t="s">
        <v>2380</v>
      </c>
      <c r="I796">
        <v>0</v>
      </c>
      <c r="J796" t="s">
        <v>2380</v>
      </c>
    </row>
    <row r="797" spans="1:10" x14ac:dyDescent="0.2">
      <c r="A797" t="s">
        <v>1575</v>
      </c>
      <c r="B797">
        <v>37.700000000000003</v>
      </c>
      <c r="C7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97">
        <v>8.6</v>
      </c>
      <c r="E797" t="str">
        <f>IF(Table2[[#This Row],[HBA1C]]&lt;5.7,"normal ",IF(Table2[[#This Row],[HBA1C]]&lt;6.5,"prediabetes",IF(Table2[[#This Row],[HBA1C]]=6.5&gt;6.5,"diabetes ")))</f>
        <v xml:space="preserve">diabetes </v>
      </c>
      <c r="F797" t="s">
        <v>2380</v>
      </c>
      <c r="G797" t="s">
        <v>2380</v>
      </c>
      <c r="H797" t="s">
        <v>2380</v>
      </c>
      <c r="I797">
        <v>0</v>
      </c>
      <c r="J797" t="s">
        <v>2380</v>
      </c>
    </row>
    <row r="798" spans="1:10" x14ac:dyDescent="0.2">
      <c r="A798" t="s">
        <v>1574</v>
      </c>
      <c r="B798">
        <v>44</v>
      </c>
      <c r="C79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98">
        <v>9.32</v>
      </c>
      <c r="E798" t="str">
        <f>IF(Table2[[#This Row],[HBA1C]]&lt;5.7,"normal ",IF(Table2[[#This Row],[HBA1C]]&lt;6.5,"prediabetes",IF(Table2[[#This Row],[HBA1C]]=6.5&gt;6.5,"diabetes ")))</f>
        <v xml:space="preserve">diabetes </v>
      </c>
      <c r="F798" t="s">
        <v>2381</v>
      </c>
      <c r="G798" t="s">
        <v>2380</v>
      </c>
      <c r="H798" t="s">
        <v>2380</v>
      </c>
      <c r="I798">
        <v>2</v>
      </c>
      <c r="J798" t="s">
        <v>2380</v>
      </c>
    </row>
    <row r="799" spans="1:10" x14ac:dyDescent="0.2">
      <c r="A799" t="s">
        <v>1573</v>
      </c>
      <c r="B799">
        <v>41.45</v>
      </c>
      <c r="C79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799">
        <v>6.12</v>
      </c>
      <c r="E799" t="str">
        <f>IF(Table2[[#This Row],[HBA1C]]&lt;5.7,"normal ",IF(Table2[[#This Row],[HBA1C]]&lt;6.5,"prediabetes",IF(Table2[[#This Row],[HBA1C]]=6.5&gt;6.5,"diabetes ")))</f>
        <v>prediabetes</v>
      </c>
      <c r="F799" t="s">
        <v>2381</v>
      </c>
      <c r="G799" t="s">
        <v>2380</v>
      </c>
      <c r="H799" t="s">
        <v>2380</v>
      </c>
      <c r="I799">
        <v>0</v>
      </c>
      <c r="J799" t="s">
        <v>2380</v>
      </c>
    </row>
    <row r="800" spans="1:10" x14ac:dyDescent="0.2">
      <c r="A800" t="s">
        <v>1572</v>
      </c>
      <c r="B800">
        <v>25.364999999999998</v>
      </c>
      <c r="C80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00">
        <v>9.19</v>
      </c>
      <c r="E800" t="str">
        <f>IF(Table2[[#This Row],[HBA1C]]&lt;5.7,"normal ",IF(Table2[[#This Row],[HBA1C]]&lt;6.5,"prediabetes",IF(Table2[[#This Row],[HBA1C]]=6.5&gt;6.5,"diabetes ")))</f>
        <v xml:space="preserve">diabetes </v>
      </c>
      <c r="F800" t="s">
        <v>2381</v>
      </c>
      <c r="G800" t="s">
        <v>2380</v>
      </c>
      <c r="H800" t="s">
        <v>2380</v>
      </c>
      <c r="I800">
        <v>0</v>
      </c>
      <c r="J800" t="s">
        <v>2380</v>
      </c>
    </row>
    <row r="801" spans="1:10" x14ac:dyDescent="0.2">
      <c r="A801" t="s">
        <v>1571</v>
      </c>
      <c r="B801">
        <v>34.56</v>
      </c>
      <c r="C8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01">
        <v>5.84</v>
      </c>
      <c r="E801" t="str">
        <f>IF(Table2[[#This Row],[HBA1C]]&lt;5.7,"normal ",IF(Table2[[#This Row],[HBA1C]]&lt;6.5,"prediabetes",IF(Table2[[#This Row],[HBA1C]]=6.5&gt;6.5,"diabetes ")))</f>
        <v>prediabetes</v>
      </c>
      <c r="F801" t="s">
        <v>2381</v>
      </c>
      <c r="G801" t="s">
        <v>2380</v>
      </c>
      <c r="H801" t="s">
        <v>2382</v>
      </c>
      <c r="I801">
        <v>1</v>
      </c>
      <c r="J801" t="s">
        <v>2380</v>
      </c>
    </row>
    <row r="802" spans="1:10" x14ac:dyDescent="0.2">
      <c r="A802" t="s">
        <v>1570</v>
      </c>
      <c r="B802">
        <v>28.2</v>
      </c>
      <c r="C80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02">
        <v>7.19</v>
      </c>
      <c r="E802" t="str">
        <f>IF(Table2[[#This Row],[HBA1C]]&lt;5.7,"normal ",IF(Table2[[#This Row],[HBA1C]]&lt;6.5,"prediabetes",IF(Table2[[#This Row],[HBA1C]]=6.5&gt;6.5,"diabetes ")))</f>
        <v xml:space="preserve">diabetes </v>
      </c>
      <c r="F802" t="s">
        <v>2381</v>
      </c>
      <c r="G802" t="s">
        <v>2380</v>
      </c>
      <c r="H802" t="s">
        <v>2380</v>
      </c>
      <c r="I802">
        <v>2</v>
      </c>
      <c r="J802" t="s">
        <v>2380</v>
      </c>
    </row>
    <row r="803" spans="1:10" x14ac:dyDescent="0.2">
      <c r="A803" t="s">
        <v>1569</v>
      </c>
      <c r="B803">
        <v>30.43</v>
      </c>
      <c r="C8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03">
        <v>9.39</v>
      </c>
      <c r="E803" t="str">
        <f>IF(Table2[[#This Row],[HBA1C]]&lt;5.7,"normal ",IF(Table2[[#This Row],[HBA1C]]&lt;6.5,"prediabetes",IF(Table2[[#This Row],[HBA1C]]=6.5&gt;6.5,"diabetes ")))</f>
        <v xml:space="preserve">diabetes </v>
      </c>
      <c r="F803" t="s">
        <v>2380</v>
      </c>
      <c r="G803" t="s">
        <v>2380</v>
      </c>
      <c r="H803" t="s">
        <v>2380</v>
      </c>
      <c r="I803">
        <v>0</v>
      </c>
      <c r="J803" t="s">
        <v>2380</v>
      </c>
    </row>
    <row r="804" spans="1:10" x14ac:dyDescent="0.2">
      <c r="A804" t="s">
        <v>1568</v>
      </c>
      <c r="B804">
        <v>32.395000000000003</v>
      </c>
      <c r="C80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04">
        <v>4.2699999999999996</v>
      </c>
      <c r="E804" t="str">
        <f>IF(Table2[[#This Row],[HBA1C]]&lt;5.7,"normal ",IF(Table2[[#This Row],[HBA1C]]&lt;6.5,"prediabetes",IF(Table2[[#This Row],[HBA1C]]=6.5&gt;6.5,"diabetes ")))</f>
        <v xml:space="preserve">normal </v>
      </c>
      <c r="F804" t="s">
        <v>2381</v>
      </c>
      <c r="G804" t="s">
        <v>2380</v>
      </c>
      <c r="H804" t="s">
        <v>2380</v>
      </c>
      <c r="I804">
        <v>1</v>
      </c>
      <c r="J804" t="s">
        <v>2380</v>
      </c>
    </row>
    <row r="805" spans="1:10" x14ac:dyDescent="0.2">
      <c r="A805" t="s">
        <v>1567</v>
      </c>
      <c r="B805">
        <v>24.035</v>
      </c>
      <c r="C80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805">
        <v>11.71</v>
      </c>
      <c r="E805" t="str">
        <f>IF(Table2[[#This Row],[HBA1C]]&lt;5.7,"normal ",IF(Table2[[#This Row],[HBA1C]]&lt;6.5,"prediabetes",IF(Table2[[#This Row],[HBA1C]]=6.5&gt;6.5,"diabetes ")))</f>
        <v xml:space="preserve">diabetes </v>
      </c>
      <c r="F805" t="s">
        <v>2380</v>
      </c>
      <c r="G805" t="s">
        <v>2380</v>
      </c>
      <c r="H805" t="s">
        <v>2380</v>
      </c>
      <c r="I805">
        <v>0</v>
      </c>
      <c r="J805" t="s">
        <v>2380</v>
      </c>
    </row>
    <row r="806" spans="1:10" x14ac:dyDescent="0.2">
      <c r="A806" t="s">
        <v>1566</v>
      </c>
      <c r="B806">
        <v>37.119999999999997</v>
      </c>
      <c r="C8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06">
        <v>5.29</v>
      </c>
      <c r="E806" t="str">
        <f>IF(Table2[[#This Row],[HBA1C]]&lt;5.7,"normal ",IF(Table2[[#This Row],[HBA1C]]&lt;6.5,"prediabetes",IF(Table2[[#This Row],[HBA1C]]=6.5&gt;6.5,"diabetes ")))</f>
        <v xml:space="preserve">normal </v>
      </c>
      <c r="F806" t="s">
        <v>2380</v>
      </c>
      <c r="G806" t="s">
        <v>2380</v>
      </c>
      <c r="H806" t="s">
        <v>2380</v>
      </c>
      <c r="I806">
        <v>2</v>
      </c>
      <c r="J806" t="s">
        <v>2380</v>
      </c>
    </row>
    <row r="807" spans="1:10" x14ac:dyDescent="0.2">
      <c r="A807" t="s">
        <v>1565</v>
      </c>
      <c r="B807">
        <v>34.840000000000003</v>
      </c>
      <c r="C8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07">
        <v>6</v>
      </c>
      <c r="E807" t="str">
        <f>IF(Table2[[#This Row],[HBA1C]]&lt;5.7,"normal ",IF(Table2[[#This Row],[HBA1C]]&lt;6.5,"prediabetes",IF(Table2[[#This Row],[HBA1C]]=6.5&gt;6.5,"diabetes ")))</f>
        <v>prediabetes</v>
      </c>
      <c r="F807" t="s">
        <v>2381</v>
      </c>
      <c r="G807" t="s">
        <v>2380</v>
      </c>
      <c r="H807" t="s">
        <v>2382</v>
      </c>
      <c r="I807">
        <v>1</v>
      </c>
      <c r="J807" t="s">
        <v>2380</v>
      </c>
    </row>
    <row r="808" spans="1:10" x14ac:dyDescent="0.2">
      <c r="A808" t="s">
        <v>1564</v>
      </c>
      <c r="B808">
        <v>29.53</v>
      </c>
      <c r="C80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08">
        <v>10.64</v>
      </c>
      <c r="E808" t="str">
        <f>IF(Table2[[#This Row],[HBA1C]]&lt;5.7,"normal ",IF(Table2[[#This Row],[HBA1C]]&lt;6.5,"prediabetes",IF(Table2[[#This Row],[HBA1C]]=6.5&gt;6.5,"diabetes ")))</f>
        <v xml:space="preserve">diabetes </v>
      </c>
      <c r="F808" t="s">
        <v>2380</v>
      </c>
      <c r="G808" t="s">
        <v>2380</v>
      </c>
      <c r="H808" t="s">
        <v>2380</v>
      </c>
      <c r="I808">
        <v>0</v>
      </c>
      <c r="J808" t="s">
        <v>2380</v>
      </c>
    </row>
    <row r="809" spans="1:10" x14ac:dyDescent="0.2">
      <c r="A809" t="s">
        <v>1563</v>
      </c>
      <c r="B809">
        <v>42.51</v>
      </c>
      <c r="C8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09">
        <v>8.2100000000000009</v>
      </c>
      <c r="E809" t="str">
        <f>IF(Table2[[#This Row],[HBA1C]]&lt;5.7,"normal ",IF(Table2[[#This Row],[HBA1C]]&lt;6.5,"prediabetes",IF(Table2[[#This Row],[HBA1C]]=6.5&gt;6.5,"diabetes ")))</f>
        <v xml:space="preserve">diabetes </v>
      </c>
      <c r="F809" t="s">
        <v>2381</v>
      </c>
      <c r="G809" t="s">
        <v>2380</v>
      </c>
      <c r="H809" t="s">
        <v>2380</v>
      </c>
      <c r="I809">
        <v>0</v>
      </c>
      <c r="J809" t="s">
        <v>2380</v>
      </c>
    </row>
    <row r="810" spans="1:10" x14ac:dyDescent="0.2">
      <c r="A810" t="s">
        <v>1562</v>
      </c>
      <c r="B810">
        <v>38.14</v>
      </c>
      <c r="C8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10">
        <v>5.58</v>
      </c>
      <c r="E810" t="str">
        <f>IF(Table2[[#This Row],[HBA1C]]&lt;5.7,"normal ",IF(Table2[[#This Row],[HBA1C]]&lt;6.5,"prediabetes",IF(Table2[[#This Row],[HBA1C]]=6.5&gt;6.5,"diabetes ")))</f>
        <v xml:space="preserve">normal </v>
      </c>
      <c r="F810" t="s">
        <v>2380</v>
      </c>
      <c r="G810" t="s">
        <v>2380</v>
      </c>
      <c r="H810" t="s">
        <v>2382</v>
      </c>
      <c r="I810">
        <v>1</v>
      </c>
      <c r="J810" t="s">
        <v>2380</v>
      </c>
    </row>
    <row r="811" spans="1:10" x14ac:dyDescent="0.2">
      <c r="A811" t="s">
        <v>1561</v>
      </c>
      <c r="B811">
        <v>39.93</v>
      </c>
      <c r="C8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11">
        <v>8.75</v>
      </c>
      <c r="E811" t="str">
        <f>IF(Table2[[#This Row],[HBA1C]]&lt;5.7,"normal ",IF(Table2[[#This Row],[HBA1C]]&lt;6.5,"prediabetes",IF(Table2[[#This Row],[HBA1C]]=6.5&gt;6.5,"diabetes ")))</f>
        <v xml:space="preserve">diabetes </v>
      </c>
      <c r="F811" t="s">
        <v>2380</v>
      </c>
      <c r="G811" t="s">
        <v>2380</v>
      </c>
      <c r="H811" t="s">
        <v>2380</v>
      </c>
      <c r="I811">
        <v>0</v>
      </c>
      <c r="J811" t="s">
        <v>2380</v>
      </c>
    </row>
    <row r="812" spans="1:10" x14ac:dyDescent="0.2">
      <c r="A812" t="s">
        <v>1560</v>
      </c>
      <c r="B812">
        <v>38.83</v>
      </c>
      <c r="C81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12">
        <v>11.86</v>
      </c>
      <c r="E812" t="str">
        <f>IF(Table2[[#This Row],[HBA1C]]&lt;5.7,"normal ",IF(Table2[[#This Row],[HBA1C]]&lt;6.5,"prediabetes",IF(Table2[[#This Row],[HBA1C]]=6.5&gt;6.5,"diabetes ")))</f>
        <v xml:space="preserve">diabetes </v>
      </c>
      <c r="F812" t="s">
        <v>2380</v>
      </c>
      <c r="G812" t="s">
        <v>2380</v>
      </c>
      <c r="H812" t="s">
        <v>2380</v>
      </c>
      <c r="I812">
        <v>0</v>
      </c>
      <c r="J812" t="s">
        <v>2380</v>
      </c>
    </row>
    <row r="813" spans="1:10" x14ac:dyDescent="0.2">
      <c r="A813" t="s">
        <v>1559</v>
      </c>
      <c r="B813">
        <v>37.4</v>
      </c>
      <c r="C8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13">
        <v>11.46</v>
      </c>
      <c r="E813" t="str">
        <f>IF(Table2[[#This Row],[HBA1C]]&lt;5.7,"normal ",IF(Table2[[#This Row],[HBA1C]]&lt;6.5,"prediabetes",IF(Table2[[#This Row],[HBA1C]]=6.5&gt;6.5,"diabetes ")))</f>
        <v xml:space="preserve">diabetes </v>
      </c>
      <c r="F813" t="s">
        <v>2380</v>
      </c>
      <c r="G813" t="s">
        <v>2380</v>
      </c>
      <c r="H813" t="s">
        <v>2380</v>
      </c>
      <c r="I813">
        <v>0</v>
      </c>
      <c r="J813" t="s">
        <v>2380</v>
      </c>
    </row>
    <row r="814" spans="1:10" x14ac:dyDescent="0.2">
      <c r="A814" t="s">
        <v>1558</v>
      </c>
      <c r="B814">
        <v>21.4</v>
      </c>
      <c r="C81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814">
        <v>9.0299999999999994</v>
      </c>
      <c r="E814" t="str">
        <f>IF(Table2[[#This Row],[HBA1C]]&lt;5.7,"normal ",IF(Table2[[#This Row],[HBA1C]]&lt;6.5,"prediabetes",IF(Table2[[#This Row],[HBA1C]]=6.5&gt;6.5,"diabetes ")))</f>
        <v xml:space="preserve">diabetes </v>
      </c>
      <c r="F814" t="s">
        <v>2380</v>
      </c>
      <c r="G814" t="s">
        <v>2380</v>
      </c>
      <c r="H814" t="s">
        <v>2380</v>
      </c>
      <c r="I814">
        <v>0</v>
      </c>
      <c r="J814" t="s">
        <v>2380</v>
      </c>
    </row>
    <row r="815" spans="1:10" x14ac:dyDescent="0.2">
      <c r="A815" t="s">
        <v>1557</v>
      </c>
      <c r="B815">
        <v>38.380000000000003</v>
      </c>
      <c r="C8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15">
        <v>8.26</v>
      </c>
      <c r="E815" t="str">
        <f>IF(Table2[[#This Row],[HBA1C]]&lt;5.7,"normal ",IF(Table2[[#This Row],[HBA1C]]&lt;6.5,"prediabetes",IF(Table2[[#This Row],[HBA1C]]=6.5&gt;6.5,"diabetes ")))</f>
        <v xml:space="preserve">diabetes </v>
      </c>
      <c r="F815" t="s">
        <v>2381</v>
      </c>
      <c r="G815" t="s">
        <v>2380</v>
      </c>
      <c r="H815" t="s">
        <v>2380</v>
      </c>
      <c r="I815">
        <v>2</v>
      </c>
      <c r="J815" t="s">
        <v>2380</v>
      </c>
    </row>
    <row r="816" spans="1:10" x14ac:dyDescent="0.2">
      <c r="A816" t="s">
        <v>1556</v>
      </c>
      <c r="B816">
        <v>33.659999999999997</v>
      </c>
      <c r="C8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16">
        <v>5.42</v>
      </c>
      <c r="E816" t="str">
        <f>IF(Table2[[#This Row],[HBA1C]]&lt;5.7,"normal ",IF(Table2[[#This Row],[HBA1C]]&lt;6.5,"prediabetes",IF(Table2[[#This Row],[HBA1C]]=6.5&gt;6.5,"diabetes ")))</f>
        <v xml:space="preserve">normal </v>
      </c>
      <c r="F816" t="s">
        <v>2381</v>
      </c>
      <c r="G816" t="s">
        <v>2380</v>
      </c>
      <c r="H816" t="s">
        <v>2380</v>
      </c>
      <c r="I816">
        <v>2</v>
      </c>
      <c r="J816" t="s">
        <v>2380</v>
      </c>
    </row>
    <row r="817" spans="1:10" x14ac:dyDescent="0.2">
      <c r="A817" t="s">
        <v>1555</v>
      </c>
      <c r="B817">
        <v>31.79</v>
      </c>
      <c r="C8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17">
        <v>11.33</v>
      </c>
      <c r="E817" t="str">
        <f>IF(Table2[[#This Row],[HBA1C]]&lt;5.7,"normal ",IF(Table2[[#This Row],[HBA1C]]&lt;6.5,"prediabetes",IF(Table2[[#This Row],[HBA1C]]=6.5&gt;6.5,"diabetes ")))</f>
        <v xml:space="preserve">diabetes </v>
      </c>
      <c r="F817" t="s">
        <v>2381</v>
      </c>
      <c r="G817" t="s">
        <v>2380</v>
      </c>
      <c r="H817" t="s">
        <v>2382</v>
      </c>
      <c r="I817">
        <v>1</v>
      </c>
      <c r="J817" t="s">
        <v>2380</v>
      </c>
    </row>
    <row r="818" spans="1:10" x14ac:dyDescent="0.2">
      <c r="A818" t="s">
        <v>1554</v>
      </c>
      <c r="B818">
        <v>29.7</v>
      </c>
      <c r="C81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18">
        <v>7.69</v>
      </c>
      <c r="E818" t="str">
        <f>IF(Table2[[#This Row],[HBA1C]]&lt;5.7,"normal ",IF(Table2[[#This Row],[HBA1C]]&lt;6.5,"prediabetes",IF(Table2[[#This Row],[HBA1C]]=6.5&gt;6.5,"diabetes ")))</f>
        <v xml:space="preserve">diabetes </v>
      </c>
      <c r="F818" t="s">
        <v>2381</v>
      </c>
      <c r="G818" t="s">
        <v>2380</v>
      </c>
      <c r="H818" t="s">
        <v>2382</v>
      </c>
      <c r="I818">
        <v>1</v>
      </c>
      <c r="J818" t="s">
        <v>2380</v>
      </c>
    </row>
    <row r="819" spans="1:10" x14ac:dyDescent="0.2">
      <c r="A819" t="s">
        <v>1553</v>
      </c>
      <c r="B819">
        <v>25.46</v>
      </c>
      <c r="C81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19">
        <v>8.77</v>
      </c>
      <c r="E819" t="str">
        <f>IF(Table2[[#This Row],[HBA1C]]&lt;5.7,"normal ",IF(Table2[[#This Row],[HBA1C]]&lt;6.5,"prediabetes",IF(Table2[[#This Row],[HBA1C]]=6.5&gt;6.5,"diabetes ")))</f>
        <v xml:space="preserve">diabetes </v>
      </c>
      <c r="F819" t="s">
        <v>2381</v>
      </c>
      <c r="G819" t="s">
        <v>2380</v>
      </c>
      <c r="H819" t="s">
        <v>2382</v>
      </c>
      <c r="I819">
        <v>1</v>
      </c>
      <c r="J819" t="s">
        <v>2380</v>
      </c>
    </row>
    <row r="820" spans="1:10" x14ac:dyDescent="0.2">
      <c r="A820" t="s">
        <v>1552</v>
      </c>
      <c r="B820">
        <v>39.14</v>
      </c>
      <c r="C8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20">
        <v>4.91</v>
      </c>
      <c r="E820" t="str">
        <f>IF(Table2[[#This Row],[HBA1C]]&lt;5.7,"normal ",IF(Table2[[#This Row],[HBA1C]]&lt;6.5,"prediabetes",IF(Table2[[#This Row],[HBA1C]]=6.5&gt;6.5,"diabetes ")))</f>
        <v xml:space="preserve">normal </v>
      </c>
      <c r="F820" t="s">
        <v>2380</v>
      </c>
      <c r="G820" t="s">
        <v>2381</v>
      </c>
      <c r="H820" t="s">
        <v>2380</v>
      </c>
      <c r="I820">
        <v>1</v>
      </c>
      <c r="J820" t="s">
        <v>2380</v>
      </c>
    </row>
    <row r="821" spans="1:10" x14ac:dyDescent="0.2">
      <c r="A821" t="s">
        <v>1551</v>
      </c>
      <c r="B821">
        <v>41.2</v>
      </c>
      <c r="C8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21">
        <v>4.95</v>
      </c>
      <c r="E821" t="str">
        <f>IF(Table2[[#This Row],[HBA1C]]&lt;5.7,"normal ",IF(Table2[[#This Row],[HBA1C]]&lt;6.5,"prediabetes",IF(Table2[[#This Row],[HBA1C]]=6.5&gt;6.5,"diabetes ")))</f>
        <v xml:space="preserve">normal </v>
      </c>
      <c r="F821" t="s">
        <v>2380</v>
      </c>
      <c r="G821" t="s">
        <v>2380</v>
      </c>
      <c r="H821" t="s">
        <v>2380</v>
      </c>
      <c r="I821">
        <v>1</v>
      </c>
      <c r="J821" t="s">
        <v>2380</v>
      </c>
    </row>
    <row r="822" spans="1:10" x14ac:dyDescent="0.2">
      <c r="A822" t="s">
        <v>1550</v>
      </c>
      <c r="B822">
        <v>28.81</v>
      </c>
      <c r="C82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22">
        <v>10.8</v>
      </c>
      <c r="E822" t="str">
        <f>IF(Table2[[#This Row],[HBA1C]]&lt;5.7,"normal ",IF(Table2[[#This Row],[HBA1C]]&lt;6.5,"prediabetes",IF(Table2[[#This Row],[HBA1C]]=6.5&gt;6.5,"diabetes ")))</f>
        <v xml:space="preserve">diabetes </v>
      </c>
      <c r="F822" t="s">
        <v>2381</v>
      </c>
      <c r="G822" t="s">
        <v>2380</v>
      </c>
      <c r="H822" t="s">
        <v>2382</v>
      </c>
      <c r="I822">
        <v>1</v>
      </c>
      <c r="J822" t="s">
        <v>2380</v>
      </c>
    </row>
    <row r="823" spans="1:10" x14ac:dyDescent="0.2">
      <c r="A823" t="s">
        <v>1549</v>
      </c>
      <c r="B823">
        <v>37.409999999999997</v>
      </c>
      <c r="C8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23">
        <v>7.21</v>
      </c>
      <c r="E823" t="str">
        <f>IF(Table2[[#This Row],[HBA1C]]&lt;5.7,"normal ",IF(Table2[[#This Row],[HBA1C]]&lt;6.5,"prediabetes",IF(Table2[[#This Row],[HBA1C]]=6.5&gt;6.5,"diabetes ")))</f>
        <v xml:space="preserve">diabetes </v>
      </c>
      <c r="F823" t="s">
        <v>2380</v>
      </c>
      <c r="G823" t="s">
        <v>2380</v>
      </c>
      <c r="H823" t="s">
        <v>2380</v>
      </c>
      <c r="I823">
        <v>2</v>
      </c>
      <c r="J823" t="s">
        <v>2380</v>
      </c>
    </row>
    <row r="824" spans="1:10" x14ac:dyDescent="0.2">
      <c r="A824" t="s">
        <v>1548</v>
      </c>
      <c r="B824">
        <v>52.54</v>
      </c>
      <c r="C82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24">
        <v>5.12</v>
      </c>
      <c r="E824" t="str">
        <f>IF(Table2[[#This Row],[HBA1C]]&lt;5.7,"normal ",IF(Table2[[#This Row],[HBA1C]]&lt;6.5,"prediabetes",IF(Table2[[#This Row],[HBA1C]]=6.5&gt;6.5,"diabetes ")))</f>
        <v xml:space="preserve">normal </v>
      </c>
      <c r="F824" t="s">
        <v>2380</v>
      </c>
      <c r="G824" t="s">
        <v>2380</v>
      </c>
      <c r="H824" t="s">
        <v>2382</v>
      </c>
      <c r="I824">
        <v>1</v>
      </c>
      <c r="J824" t="s">
        <v>2380</v>
      </c>
    </row>
    <row r="825" spans="1:10" x14ac:dyDescent="0.2">
      <c r="A825" t="s">
        <v>1547</v>
      </c>
      <c r="B825">
        <v>17.29</v>
      </c>
      <c r="C82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825">
        <v>4.62</v>
      </c>
      <c r="E825" t="str">
        <f>IF(Table2[[#This Row],[HBA1C]]&lt;5.7,"normal ",IF(Table2[[#This Row],[HBA1C]]&lt;6.5,"prediabetes",IF(Table2[[#This Row],[HBA1C]]=6.5&gt;6.5,"diabetes ")))</f>
        <v xml:space="preserve">normal </v>
      </c>
      <c r="F825" t="s">
        <v>2380</v>
      </c>
      <c r="G825" t="s">
        <v>2381</v>
      </c>
      <c r="H825" t="s">
        <v>2380</v>
      </c>
      <c r="I825">
        <v>1</v>
      </c>
      <c r="J825" t="s">
        <v>2381</v>
      </c>
    </row>
    <row r="826" spans="1:10" x14ac:dyDescent="0.2">
      <c r="A826" t="s">
        <v>1546</v>
      </c>
      <c r="B826">
        <v>31.74</v>
      </c>
      <c r="C8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26">
        <v>7.68</v>
      </c>
      <c r="E826" t="str">
        <f>IF(Table2[[#This Row],[HBA1C]]&lt;5.7,"normal ",IF(Table2[[#This Row],[HBA1C]]&lt;6.5,"prediabetes",IF(Table2[[#This Row],[HBA1C]]=6.5&gt;6.5,"diabetes ")))</f>
        <v xml:space="preserve">diabetes </v>
      </c>
      <c r="F826" t="s">
        <v>2381</v>
      </c>
      <c r="G826" t="s">
        <v>2380</v>
      </c>
      <c r="H826" t="s">
        <v>2380</v>
      </c>
      <c r="I826">
        <v>0</v>
      </c>
      <c r="J826" t="s">
        <v>2380</v>
      </c>
    </row>
    <row r="827" spans="1:10" x14ac:dyDescent="0.2">
      <c r="A827" t="s">
        <v>1545</v>
      </c>
      <c r="B827">
        <v>26.504999999999999</v>
      </c>
      <c r="C82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27">
        <v>6.79</v>
      </c>
      <c r="E827" t="str">
        <f>IF(Table2[[#This Row],[HBA1C]]&lt;5.7,"normal ",IF(Table2[[#This Row],[HBA1C]]&lt;6.5,"prediabetes",IF(Table2[[#This Row],[HBA1C]]=6.5&gt;6.5,"diabetes ")))</f>
        <v xml:space="preserve">diabetes </v>
      </c>
      <c r="F827" t="s">
        <v>2381</v>
      </c>
      <c r="G827" t="s">
        <v>2380</v>
      </c>
      <c r="H827" t="s">
        <v>2382</v>
      </c>
      <c r="I827">
        <v>1</v>
      </c>
      <c r="J827" t="s">
        <v>2380</v>
      </c>
    </row>
    <row r="828" spans="1:10" x14ac:dyDescent="0.2">
      <c r="A828" t="s">
        <v>1544</v>
      </c>
      <c r="B828">
        <v>36.479999999999997</v>
      </c>
      <c r="C82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28">
        <v>11.09</v>
      </c>
      <c r="E828" t="str">
        <f>IF(Table2[[#This Row],[HBA1C]]&lt;5.7,"normal ",IF(Table2[[#This Row],[HBA1C]]&lt;6.5,"prediabetes",IF(Table2[[#This Row],[HBA1C]]=6.5&gt;6.5,"diabetes ")))</f>
        <v xml:space="preserve">diabetes </v>
      </c>
      <c r="F828" t="s">
        <v>2380</v>
      </c>
      <c r="G828" t="s">
        <v>2380</v>
      </c>
      <c r="H828" t="s">
        <v>2380</v>
      </c>
      <c r="I828">
        <v>0</v>
      </c>
      <c r="J828" t="s">
        <v>2380</v>
      </c>
    </row>
    <row r="829" spans="1:10" x14ac:dyDescent="0.2">
      <c r="A829" t="s">
        <v>1543</v>
      </c>
      <c r="B829">
        <v>39.159999999999997</v>
      </c>
      <c r="C82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29">
        <v>5.24</v>
      </c>
      <c r="E829" t="str">
        <f>IF(Table2[[#This Row],[HBA1C]]&lt;5.7,"normal ",IF(Table2[[#This Row],[HBA1C]]&lt;6.5,"prediabetes",IF(Table2[[#This Row],[HBA1C]]=6.5&gt;6.5,"diabetes ")))</f>
        <v xml:space="preserve">normal </v>
      </c>
      <c r="F829" t="s">
        <v>2381</v>
      </c>
      <c r="G829" t="s">
        <v>2380</v>
      </c>
      <c r="H829" t="s">
        <v>2382</v>
      </c>
      <c r="I829">
        <v>1</v>
      </c>
      <c r="J829" t="s">
        <v>2380</v>
      </c>
    </row>
    <row r="830" spans="1:10" x14ac:dyDescent="0.2">
      <c r="A830" t="s">
        <v>1542</v>
      </c>
      <c r="B830">
        <v>28.22</v>
      </c>
      <c r="C83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30">
        <v>7.51</v>
      </c>
      <c r="E830" t="str">
        <f>IF(Table2[[#This Row],[HBA1C]]&lt;5.7,"normal ",IF(Table2[[#This Row],[HBA1C]]&lt;6.5,"prediabetes",IF(Table2[[#This Row],[HBA1C]]=6.5&gt;6.5,"diabetes ")))</f>
        <v xml:space="preserve">diabetes </v>
      </c>
      <c r="F830" t="s">
        <v>2381</v>
      </c>
      <c r="G830" t="s">
        <v>2380</v>
      </c>
      <c r="H830" t="s">
        <v>2382</v>
      </c>
      <c r="I830">
        <v>1</v>
      </c>
      <c r="J830" t="s">
        <v>2380</v>
      </c>
    </row>
    <row r="831" spans="1:10" x14ac:dyDescent="0.2">
      <c r="A831" t="s">
        <v>1541</v>
      </c>
      <c r="B831">
        <v>35</v>
      </c>
      <c r="C8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31">
        <v>4.13</v>
      </c>
      <c r="E831" t="str">
        <f>IF(Table2[[#This Row],[HBA1C]]&lt;5.7,"normal ",IF(Table2[[#This Row],[HBA1C]]&lt;6.5,"prediabetes",IF(Table2[[#This Row],[HBA1C]]=6.5&gt;6.5,"diabetes ")))</f>
        <v xml:space="preserve">normal </v>
      </c>
      <c r="F831" t="s">
        <v>2380</v>
      </c>
      <c r="G831" t="s">
        <v>2380</v>
      </c>
      <c r="H831" t="s">
        <v>2380</v>
      </c>
      <c r="I831">
        <v>2</v>
      </c>
      <c r="J831" t="s">
        <v>2380</v>
      </c>
    </row>
    <row r="832" spans="1:10" x14ac:dyDescent="0.2">
      <c r="A832" t="s">
        <v>1540</v>
      </c>
      <c r="B832">
        <v>36.24</v>
      </c>
      <c r="C8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32">
        <v>8.3800000000000008</v>
      </c>
      <c r="E832" t="str">
        <f>IF(Table2[[#This Row],[HBA1C]]&lt;5.7,"normal ",IF(Table2[[#This Row],[HBA1C]]&lt;6.5,"prediabetes",IF(Table2[[#This Row],[HBA1C]]=6.5&gt;6.5,"diabetes ")))</f>
        <v xml:space="preserve">diabetes </v>
      </c>
      <c r="F832" t="s">
        <v>2381</v>
      </c>
      <c r="G832" t="s">
        <v>2380</v>
      </c>
      <c r="H832" t="s">
        <v>2380</v>
      </c>
      <c r="I832">
        <v>1</v>
      </c>
      <c r="J832" t="s">
        <v>2380</v>
      </c>
    </row>
    <row r="833" spans="1:10" x14ac:dyDescent="0.2">
      <c r="A833" t="s">
        <v>1539</v>
      </c>
      <c r="B833">
        <v>36.954999999999998</v>
      </c>
      <c r="C8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33">
        <v>8.07</v>
      </c>
      <c r="E833" t="str">
        <f>IF(Table2[[#This Row],[HBA1C]]&lt;5.7,"normal ",IF(Table2[[#This Row],[HBA1C]]&lt;6.5,"prediabetes",IF(Table2[[#This Row],[HBA1C]]=6.5&gt;6.5,"diabetes ")))</f>
        <v xml:space="preserve">diabetes </v>
      </c>
      <c r="F833" t="s">
        <v>2380</v>
      </c>
      <c r="G833" t="s">
        <v>2380</v>
      </c>
      <c r="H833" t="s">
        <v>2380</v>
      </c>
      <c r="I833">
        <v>0</v>
      </c>
      <c r="J833" t="s">
        <v>2380</v>
      </c>
    </row>
    <row r="834" spans="1:10" x14ac:dyDescent="0.2">
      <c r="A834" t="s">
        <v>1538</v>
      </c>
      <c r="B834">
        <v>29.64</v>
      </c>
      <c r="C83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34">
        <v>8.9499999999999993</v>
      </c>
      <c r="E834" t="str">
        <f>IF(Table2[[#This Row],[HBA1C]]&lt;5.7,"normal ",IF(Table2[[#This Row],[HBA1C]]&lt;6.5,"prediabetes",IF(Table2[[#This Row],[HBA1C]]=6.5&gt;6.5,"diabetes ")))</f>
        <v xml:space="preserve">diabetes </v>
      </c>
      <c r="F834" t="s">
        <v>2380</v>
      </c>
      <c r="G834" t="s">
        <v>2380</v>
      </c>
      <c r="H834" t="s">
        <v>2380</v>
      </c>
      <c r="I834">
        <v>0</v>
      </c>
      <c r="J834" t="s">
        <v>2380</v>
      </c>
    </row>
    <row r="835" spans="1:10" x14ac:dyDescent="0.2">
      <c r="A835" t="s">
        <v>1537</v>
      </c>
      <c r="B835">
        <v>42.74</v>
      </c>
      <c r="C8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35">
        <v>6.31</v>
      </c>
      <c r="E835" t="str">
        <f>IF(Table2[[#This Row],[HBA1C]]&lt;5.7,"normal ",IF(Table2[[#This Row],[HBA1C]]&lt;6.5,"prediabetes",IF(Table2[[#This Row],[HBA1C]]=6.5&gt;6.5,"diabetes ")))</f>
        <v>prediabetes</v>
      </c>
      <c r="F835" t="s">
        <v>2381</v>
      </c>
      <c r="G835" t="s">
        <v>2380</v>
      </c>
      <c r="H835" t="s">
        <v>2380</v>
      </c>
      <c r="I835">
        <v>1</v>
      </c>
      <c r="J835" t="s">
        <v>2380</v>
      </c>
    </row>
    <row r="836" spans="1:10" x14ac:dyDescent="0.2">
      <c r="A836" t="s">
        <v>1536</v>
      </c>
      <c r="B836">
        <v>36.130000000000003</v>
      </c>
      <c r="C8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36">
        <v>7.19</v>
      </c>
      <c r="E836" t="str">
        <f>IF(Table2[[#This Row],[HBA1C]]&lt;5.7,"normal ",IF(Table2[[#This Row],[HBA1C]]&lt;6.5,"prediabetes",IF(Table2[[#This Row],[HBA1C]]=6.5&gt;6.5,"diabetes ")))</f>
        <v xml:space="preserve">diabetes </v>
      </c>
      <c r="F836" t="s">
        <v>2381</v>
      </c>
      <c r="G836" t="s">
        <v>2380</v>
      </c>
      <c r="H836" t="s">
        <v>2380</v>
      </c>
      <c r="I836">
        <v>2</v>
      </c>
      <c r="J836" t="s">
        <v>2380</v>
      </c>
    </row>
    <row r="837" spans="1:10" x14ac:dyDescent="0.2">
      <c r="A837" t="s">
        <v>1535</v>
      </c>
      <c r="B837">
        <v>31.55</v>
      </c>
      <c r="C83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37">
        <v>6.11</v>
      </c>
      <c r="E837" t="str">
        <f>IF(Table2[[#This Row],[HBA1C]]&lt;5.7,"normal ",IF(Table2[[#This Row],[HBA1C]]&lt;6.5,"prediabetes",IF(Table2[[#This Row],[HBA1C]]=6.5&gt;6.5,"diabetes ")))</f>
        <v>prediabetes</v>
      </c>
      <c r="F837" t="s">
        <v>2381</v>
      </c>
      <c r="G837" t="s">
        <v>2380</v>
      </c>
      <c r="H837" t="s">
        <v>2380</v>
      </c>
      <c r="I837">
        <v>1</v>
      </c>
      <c r="J837" t="s">
        <v>2380</v>
      </c>
    </row>
    <row r="838" spans="1:10" x14ac:dyDescent="0.2">
      <c r="A838" t="s">
        <v>1534</v>
      </c>
      <c r="B838">
        <v>52.75</v>
      </c>
      <c r="C8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38">
        <v>6.02</v>
      </c>
      <c r="E838" t="str">
        <f>IF(Table2[[#This Row],[HBA1C]]&lt;5.7,"normal ",IF(Table2[[#This Row],[HBA1C]]&lt;6.5,"prediabetes",IF(Table2[[#This Row],[HBA1C]]=6.5&gt;6.5,"diabetes ")))</f>
        <v>prediabetes</v>
      </c>
      <c r="F838" t="s">
        <v>2380</v>
      </c>
      <c r="G838" t="s">
        <v>2380</v>
      </c>
      <c r="H838" t="s">
        <v>2380</v>
      </c>
      <c r="I838">
        <v>1</v>
      </c>
      <c r="J838" t="s">
        <v>2380</v>
      </c>
    </row>
    <row r="839" spans="1:10" x14ac:dyDescent="0.2">
      <c r="A839" t="s">
        <v>1533</v>
      </c>
      <c r="B839">
        <v>36.67</v>
      </c>
      <c r="C8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39">
        <v>11.86</v>
      </c>
      <c r="E839" t="str">
        <f>IF(Table2[[#This Row],[HBA1C]]&lt;5.7,"normal ",IF(Table2[[#This Row],[HBA1C]]&lt;6.5,"prediabetes",IF(Table2[[#This Row],[HBA1C]]=6.5&gt;6.5,"diabetes ")))</f>
        <v xml:space="preserve">diabetes </v>
      </c>
      <c r="F839" t="s">
        <v>2380</v>
      </c>
      <c r="G839" t="s">
        <v>2380</v>
      </c>
      <c r="H839" t="s">
        <v>2380</v>
      </c>
      <c r="I839">
        <v>0</v>
      </c>
      <c r="J839" t="s">
        <v>2380</v>
      </c>
    </row>
    <row r="840" spans="1:10" x14ac:dyDescent="0.2">
      <c r="A840" t="s">
        <v>1532</v>
      </c>
      <c r="B840">
        <v>38.06</v>
      </c>
      <c r="C8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40">
        <v>8.25</v>
      </c>
      <c r="E840" t="str">
        <f>IF(Table2[[#This Row],[HBA1C]]&lt;5.7,"normal ",IF(Table2[[#This Row],[HBA1C]]&lt;6.5,"prediabetes",IF(Table2[[#This Row],[HBA1C]]=6.5&gt;6.5,"diabetes ")))</f>
        <v xml:space="preserve">diabetes </v>
      </c>
      <c r="F840" t="s">
        <v>2380</v>
      </c>
      <c r="G840" t="s">
        <v>2380</v>
      </c>
      <c r="H840" t="s">
        <v>2380</v>
      </c>
      <c r="I840">
        <v>0</v>
      </c>
      <c r="J840" t="s">
        <v>2380</v>
      </c>
    </row>
    <row r="841" spans="1:10" x14ac:dyDescent="0.2">
      <c r="A841" t="s">
        <v>1531</v>
      </c>
      <c r="B841">
        <v>38</v>
      </c>
      <c r="C8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41">
        <v>8.1300000000000008</v>
      </c>
      <c r="E841" t="str">
        <f>IF(Table2[[#This Row],[HBA1C]]&lt;5.7,"normal ",IF(Table2[[#This Row],[HBA1C]]&lt;6.5,"prediabetes",IF(Table2[[#This Row],[HBA1C]]=6.5&gt;6.5,"diabetes ")))</f>
        <v xml:space="preserve">diabetes </v>
      </c>
      <c r="F841" t="s">
        <v>2380</v>
      </c>
      <c r="G841" t="s">
        <v>2380</v>
      </c>
      <c r="H841" t="s">
        <v>2380</v>
      </c>
      <c r="I841">
        <v>0</v>
      </c>
      <c r="J841" t="s">
        <v>2380</v>
      </c>
    </row>
    <row r="842" spans="1:10" x14ac:dyDescent="0.2">
      <c r="A842" t="s">
        <v>1530</v>
      </c>
      <c r="B842">
        <v>35.1</v>
      </c>
      <c r="C8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42">
        <v>10.1</v>
      </c>
      <c r="E842" t="str">
        <f>IF(Table2[[#This Row],[HBA1C]]&lt;5.7,"normal ",IF(Table2[[#This Row],[HBA1C]]&lt;6.5,"prediabetes",IF(Table2[[#This Row],[HBA1C]]=6.5&gt;6.5,"diabetes ")))</f>
        <v xml:space="preserve">diabetes </v>
      </c>
      <c r="F842" t="s">
        <v>2380</v>
      </c>
      <c r="G842" t="s">
        <v>2380</v>
      </c>
      <c r="H842" t="s">
        <v>2380</v>
      </c>
      <c r="I842">
        <v>0</v>
      </c>
      <c r="J842" t="s">
        <v>2380</v>
      </c>
    </row>
    <row r="843" spans="1:10" x14ac:dyDescent="0.2">
      <c r="A843" t="s">
        <v>1529</v>
      </c>
      <c r="B843">
        <v>33.82</v>
      </c>
      <c r="C8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43">
        <v>5.89</v>
      </c>
      <c r="E843" t="str">
        <f>IF(Table2[[#This Row],[HBA1C]]&lt;5.7,"normal ",IF(Table2[[#This Row],[HBA1C]]&lt;6.5,"prediabetes",IF(Table2[[#This Row],[HBA1C]]=6.5&gt;6.5,"diabetes ")))</f>
        <v>prediabetes</v>
      </c>
      <c r="F843" t="s">
        <v>2381</v>
      </c>
      <c r="G843" t="s">
        <v>2380</v>
      </c>
      <c r="H843" t="s">
        <v>2380</v>
      </c>
      <c r="I843">
        <v>2</v>
      </c>
      <c r="J843" t="s">
        <v>2380</v>
      </c>
    </row>
    <row r="844" spans="1:10" x14ac:dyDescent="0.2">
      <c r="A844" t="s">
        <v>1528</v>
      </c>
      <c r="B844">
        <v>37.43</v>
      </c>
      <c r="C8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44">
        <v>4.97</v>
      </c>
      <c r="E844" t="str">
        <f>IF(Table2[[#This Row],[HBA1C]]&lt;5.7,"normal ",IF(Table2[[#This Row],[HBA1C]]&lt;6.5,"prediabetes",IF(Table2[[#This Row],[HBA1C]]=6.5&gt;6.5,"diabetes ")))</f>
        <v xml:space="preserve">normal </v>
      </c>
      <c r="F844" t="s">
        <v>2380</v>
      </c>
      <c r="G844" t="s">
        <v>2380</v>
      </c>
      <c r="H844" t="s">
        <v>2380</v>
      </c>
      <c r="I844">
        <v>2</v>
      </c>
      <c r="J844" t="s">
        <v>2380</v>
      </c>
    </row>
    <row r="845" spans="1:10" x14ac:dyDescent="0.2">
      <c r="A845" t="s">
        <v>1527</v>
      </c>
      <c r="B845">
        <v>30.5</v>
      </c>
      <c r="C8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45">
        <v>9.9</v>
      </c>
      <c r="E845" t="str">
        <f>IF(Table2[[#This Row],[HBA1C]]&lt;5.7,"normal ",IF(Table2[[#This Row],[HBA1C]]&lt;6.5,"prediabetes",IF(Table2[[#This Row],[HBA1C]]=6.5&gt;6.5,"diabetes ")))</f>
        <v xml:space="preserve">diabetes </v>
      </c>
      <c r="F845" t="s">
        <v>2380</v>
      </c>
      <c r="G845" t="s">
        <v>2380</v>
      </c>
      <c r="H845" t="s">
        <v>2380</v>
      </c>
      <c r="I845">
        <v>0</v>
      </c>
      <c r="J845" t="s">
        <v>2380</v>
      </c>
    </row>
    <row r="846" spans="1:10" x14ac:dyDescent="0.2">
      <c r="A846" t="s">
        <v>1526</v>
      </c>
      <c r="B846">
        <v>24.53</v>
      </c>
      <c r="C84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846">
        <v>9.0500000000000007</v>
      </c>
      <c r="E846" t="str">
        <f>IF(Table2[[#This Row],[HBA1C]]&lt;5.7,"normal ",IF(Table2[[#This Row],[HBA1C]]&lt;6.5,"prediabetes",IF(Table2[[#This Row],[HBA1C]]=6.5&gt;6.5,"diabetes ")))</f>
        <v xml:space="preserve">diabetes </v>
      </c>
      <c r="F846" t="s">
        <v>2380</v>
      </c>
      <c r="G846" t="s">
        <v>2380</v>
      </c>
      <c r="H846" t="s">
        <v>2380</v>
      </c>
      <c r="I846">
        <v>0</v>
      </c>
      <c r="J846" t="s">
        <v>2380</v>
      </c>
    </row>
    <row r="847" spans="1:10" x14ac:dyDescent="0.2">
      <c r="A847" t="s">
        <v>1525</v>
      </c>
      <c r="B847">
        <v>25.74</v>
      </c>
      <c r="C84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47">
        <v>10.93</v>
      </c>
      <c r="E847" t="str">
        <f>IF(Table2[[#This Row],[HBA1C]]&lt;5.7,"normal ",IF(Table2[[#This Row],[HBA1C]]&lt;6.5,"prediabetes",IF(Table2[[#This Row],[HBA1C]]=6.5&gt;6.5,"diabetes ")))</f>
        <v xml:space="preserve">diabetes </v>
      </c>
      <c r="F847" t="s">
        <v>2380</v>
      </c>
      <c r="G847" t="s">
        <v>2380</v>
      </c>
      <c r="H847" t="s">
        <v>2380</v>
      </c>
      <c r="I847">
        <v>0</v>
      </c>
      <c r="J847" t="s">
        <v>2380</v>
      </c>
    </row>
    <row r="848" spans="1:10" x14ac:dyDescent="0.2">
      <c r="A848" t="s">
        <v>1524</v>
      </c>
      <c r="B848">
        <v>34.08</v>
      </c>
      <c r="C8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48">
        <v>7.58</v>
      </c>
      <c r="E848" t="str">
        <f>IF(Table2[[#This Row],[HBA1C]]&lt;5.7,"normal ",IF(Table2[[#This Row],[HBA1C]]&lt;6.5,"prediabetes",IF(Table2[[#This Row],[HBA1C]]=6.5&gt;6.5,"diabetes ")))</f>
        <v xml:space="preserve">diabetes </v>
      </c>
      <c r="F848" t="s">
        <v>2381</v>
      </c>
      <c r="G848" t="s">
        <v>2380</v>
      </c>
      <c r="H848" t="s">
        <v>2380</v>
      </c>
      <c r="I848">
        <v>2</v>
      </c>
      <c r="J848" t="s">
        <v>2380</v>
      </c>
    </row>
    <row r="849" spans="1:10" x14ac:dyDescent="0.2">
      <c r="A849" t="s">
        <v>1523</v>
      </c>
      <c r="B849">
        <v>31.35</v>
      </c>
      <c r="C8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49">
        <v>11</v>
      </c>
      <c r="E849" t="str">
        <f>IF(Table2[[#This Row],[HBA1C]]&lt;5.7,"normal ",IF(Table2[[#This Row],[HBA1C]]&lt;6.5,"prediabetes",IF(Table2[[#This Row],[HBA1C]]=6.5&gt;6.5,"diabetes ")))</f>
        <v xml:space="preserve">diabetes </v>
      </c>
      <c r="F849" t="s">
        <v>2381</v>
      </c>
      <c r="G849" t="s">
        <v>2380</v>
      </c>
      <c r="H849" t="s">
        <v>2382</v>
      </c>
      <c r="I849">
        <v>1</v>
      </c>
      <c r="J849" t="s">
        <v>2380</v>
      </c>
    </row>
    <row r="850" spans="1:10" x14ac:dyDescent="0.2">
      <c r="A850" t="s">
        <v>1522</v>
      </c>
      <c r="B850">
        <v>26.79</v>
      </c>
      <c r="C85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50">
        <v>5.0599999999999996</v>
      </c>
      <c r="E850" t="str">
        <f>IF(Table2[[#This Row],[HBA1C]]&lt;5.7,"normal ",IF(Table2[[#This Row],[HBA1C]]&lt;6.5,"prediabetes",IF(Table2[[#This Row],[HBA1C]]=6.5&gt;6.5,"diabetes ")))</f>
        <v xml:space="preserve">normal </v>
      </c>
      <c r="F850" t="s">
        <v>2380</v>
      </c>
      <c r="G850" t="s">
        <v>2380</v>
      </c>
      <c r="H850" t="s">
        <v>2380</v>
      </c>
      <c r="I850">
        <v>1</v>
      </c>
      <c r="J850" t="s">
        <v>2380</v>
      </c>
    </row>
    <row r="851" spans="1:10" x14ac:dyDescent="0.2">
      <c r="A851" t="s">
        <v>1521</v>
      </c>
      <c r="B851">
        <v>42.78</v>
      </c>
      <c r="C8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51">
        <v>6.11</v>
      </c>
      <c r="E851" t="str">
        <f>IF(Table2[[#This Row],[HBA1C]]&lt;5.7,"normal ",IF(Table2[[#This Row],[HBA1C]]&lt;6.5,"prediabetes",IF(Table2[[#This Row],[HBA1C]]=6.5&gt;6.5,"diabetes ")))</f>
        <v>prediabetes</v>
      </c>
      <c r="F851" t="s">
        <v>2381</v>
      </c>
      <c r="G851" t="s">
        <v>2380</v>
      </c>
      <c r="H851" t="s">
        <v>2380</v>
      </c>
      <c r="I851">
        <v>1</v>
      </c>
      <c r="J851" t="s">
        <v>2380</v>
      </c>
    </row>
    <row r="852" spans="1:10" x14ac:dyDescent="0.2">
      <c r="A852" t="s">
        <v>1520</v>
      </c>
      <c r="B852">
        <v>46.75</v>
      </c>
      <c r="C8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52">
        <v>6.66</v>
      </c>
      <c r="E852" t="str">
        <f>IF(Table2[[#This Row],[HBA1C]]&lt;5.7,"normal ",IF(Table2[[#This Row],[HBA1C]]&lt;6.5,"prediabetes",IF(Table2[[#This Row],[HBA1C]]=6.5&gt;6.5,"diabetes ")))</f>
        <v xml:space="preserve">diabetes </v>
      </c>
      <c r="F852" t="s">
        <v>2381</v>
      </c>
      <c r="G852" t="s">
        <v>2380</v>
      </c>
      <c r="H852" t="s">
        <v>2380</v>
      </c>
      <c r="I852">
        <v>2</v>
      </c>
      <c r="J852" t="s">
        <v>2380</v>
      </c>
    </row>
    <row r="853" spans="1:10" x14ac:dyDescent="0.2">
      <c r="A853" t="s">
        <v>1519</v>
      </c>
      <c r="B853">
        <v>32.15</v>
      </c>
      <c r="C8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53">
        <v>4.0199999999999996</v>
      </c>
      <c r="E853" t="str">
        <f>IF(Table2[[#This Row],[HBA1C]]&lt;5.7,"normal ",IF(Table2[[#This Row],[HBA1C]]&lt;6.5,"prediabetes",IF(Table2[[#This Row],[HBA1C]]=6.5&gt;6.5,"diabetes ")))</f>
        <v xml:space="preserve">normal </v>
      </c>
      <c r="F853" t="s">
        <v>2381</v>
      </c>
      <c r="G853" t="s">
        <v>2380</v>
      </c>
      <c r="H853" t="s">
        <v>2382</v>
      </c>
      <c r="I853">
        <v>1</v>
      </c>
      <c r="J853" t="s">
        <v>2380</v>
      </c>
    </row>
    <row r="854" spans="1:10" x14ac:dyDescent="0.2">
      <c r="A854" t="s">
        <v>1518</v>
      </c>
      <c r="B854">
        <v>43.4</v>
      </c>
      <c r="C8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54">
        <v>8.81</v>
      </c>
      <c r="E854" t="str">
        <f>IF(Table2[[#This Row],[HBA1C]]&lt;5.7,"normal ",IF(Table2[[#This Row],[HBA1C]]&lt;6.5,"prediabetes",IF(Table2[[#This Row],[HBA1C]]=6.5&gt;6.5,"diabetes ")))</f>
        <v xml:space="preserve">diabetes </v>
      </c>
      <c r="F854" t="s">
        <v>2381</v>
      </c>
      <c r="G854" t="s">
        <v>2380</v>
      </c>
      <c r="H854" t="s">
        <v>2380</v>
      </c>
      <c r="I854">
        <v>2</v>
      </c>
      <c r="J854" t="s">
        <v>2380</v>
      </c>
    </row>
    <row r="855" spans="1:10" x14ac:dyDescent="0.2">
      <c r="A855" t="s">
        <v>1517</v>
      </c>
      <c r="B855">
        <v>31.57</v>
      </c>
      <c r="C8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55">
        <v>7.92</v>
      </c>
      <c r="E855" t="str">
        <f>IF(Table2[[#This Row],[HBA1C]]&lt;5.7,"normal ",IF(Table2[[#This Row],[HBA1C]]&lt;6.5,"prediabetes",IF(Table2[[#This Row],[HBA1C]]=6.5&gt;6.5,"diabetes ")))</f>
        <v xml:space="preserve">diabetes </v>
      </c>
      <c r="F855" t="s">
        <v>2381</v>
      </c>
      <c r="G855" t="s">
        <v>2380</v>
      </c>
      <c r="H855" t="s">
        <v>2380</v>
      </c>
      <c r="I855">
        <v>2</v>
      </c>
      <c r="J855" t="s">
        <v>2380</v>
      </c>
    </row>
    <row r="856" spans="1:10" x14ac:dyDescent="0.2">
      <c r="A856" t="s">
        <v>1516</v>
      </c>
      <c r="B856">
        <v>24.32</v>
      </c>
      <c r="C85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856">
        <v>7.48</v>
      </c>
      <c r="E856" t="str">
        <f>IF(Table2[[#This Row],[HBA1C]]&lt;5.7,"normal ",IF(Table2[[#This Row],[HBA1C]]&lt;6.5,"prediabetes",IF(Table2[[#This Row],[HBA1C]]=6.5&gt;6.5,"diabetes ")))</f>
        <v xml:space="preserve">diabetes </v>
      </c>
      <c r="F856" t="s">
        <v>2380</v>
      </c>
      <c r="G856" t="s">
        <v>2380</v>
      </c>
      <c r="H856" t="s">
        <v>2380</v>
      </c>
      <c r="I856">
        <v>0</v>
      </c>
      <c r="J856" t="s">
        <v>2380</v>
      </c>
    </row>
    <row r="857" spans="1:10" x14ac:dyDescent="0.2">
      <c r="A857" t="s">
        <v>1515</v>
      </c>
      <c r="B857">
        <v>31.07</v>
      </c>
      <c r="C8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57">
        <v>4.62</v>
      </c>
      <c r="E857" t="str">
        <f>IF(Table2[[#This Row],[HBA1C]]&lt;5.7,"normal ",IF(Table2[[#This Row],[HBA1C]]&lt;6.5,"prediabetes",IF(Table2[[#This Row],[HBA1C]]=6.5&gt;6.5,"diabetes ")))</f>
        <v xml:space="preserve">normal </v>
      </c>
      <c r="F857" t="s">
        <v>2381</v>
      </c>
      <c r="G857" t="s">
        <v>2380</v>
      </c>
      <c r="H857" t="s">
        <v>2380</v>
      </c>
      <c r="I857">
        <v>2</v>
      </c>
      <c r="J857" t="s">
        <v>2380</v>
      </c>
    </row>
    <row r="858" spans="1:10" x14ac:dyDescent="0.2">
      <c r="A858" t="s">
        <v>1514</v>
      </c>
      <c r="B858">
        <v>35.814999999999998</v>
      </c>
      <c r="C8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58">
        <v>8.4700000000000006</v>
      </c>
      <c r="E858" t="str">
        <f>IF(Table2[[#This Row],[HBA1C]]&lt;5.7,"normal ",IF(Table2[[#This Row],[HBA1C]]&lt;6.5,"prediabetes",IF(Table2[[#This Row],[HBA1C]]=6.5&gt;6.5,"diabetes ")))</f>
        <v xml:space="preserve">diabetes </v>
      </c>
      <c r="F858" t="s">
        <v>2380</v>
      </c>
      <c r="G858" t="s">
        <v>2380</v>
      </c>
      <c r="H858" t="s">
        <v>2380</v>
      </c>
      <c r="I858">
        <v>0</v>
      </c>
      <c r="J858" t="s">
        <v>2380</v>
      </c>
    </row>
    <row r="859" spans="1:10" x14ac:dyDescent="0.2">
      <c r="A859" t="s">
        <v>1513</v>
      </c>
      <c r="B859">
        <v>40.81</v>
      </c>
      <c r="C8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59">
        <v>10.58</v>
      </c>
      <c r="E859" t="str">
        <f>IF(Table2[[#This Row],[HBA1C]]&lt;5.7,"normal ",IF(Table2[[#This Row],[HBA1C]]&lt;6.5,"prediabetes",IF(Table2[[#This Row],[HBA1C]]=6.5&gt;6.5,"diabetes ")))</f>
        <v xml:space="preserve">diabetes </v>
      </c>
      <c r="F859" t="s">
        <v>2381</v>
      </c>
      <c r="G859" t="s">
        <v>2380</v>
      </c>
      <c r="H859" t="s">
        <v>2380</v>
      </c>
      <c r="I859">
        <v>0</v>
      </c>
      <c r="J859" t="s">
        <v>2380</v>
      </c>
    </row>
    <row r="860" spans="1:10" x14ac:dyDescent="0.2">
      <c r="A860" t="s">
        <v>1512</v>
      </c>
      <c r="B860">
        <v>24.605</v>
      </c>
      <c r="C86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860">
        <v>7.48</v>
      </c>
      <c r="E860" t="str">
        <f>IF(Table2[[#This Row],[HBA1C]]&lt;5.7,"normal ",IF(Table2[[#This Row],[HBA1C]]&lt;6.5,"prediabetes",IF(Table2[[#This Row],[HBA1C]]=6.5&gt;6.5,"diabetes ")))</f>
        <v xml:space="preserve">diabetes </v>
      </c>
      <c r="F860" t="s">
        <v>2380</v>
      </c>
      <c r="G860" t="s">
        <v>2380</v>
      </c>
      <c r="H860" t="s">
        <v>2380</v>
      </c>
      <c r="I860">
        <v>0</v>
      </c>
      <c r="J860" t="s">
        <v>2380</v>
      </c>
    </row>
    <row r="861" spans="1:10" x14ac:dyDescent="0.2">
      <c r="A861" t="s">
        <v>1511</v>
      </c>
      <c r="B861">
        <v>21.47</v>
      </c>
      <c r="C86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861">
        <v>7.82</v>
      </c>
      <c r="E861" t="str">
        <f>IF(Table2[[#This Row],[HBA1C]]&lt;5.7,"normal ",IF(Table2[[#This Row],[HBA1C]]&lt;6.5,"prediabetes",IF(Table2[[#This Row],[HBA1C]]=6.5&gt;6.5,"diabetes ")))</f>
        <v xml:space="preserve">diabetes </v>
      </c>
      <c r="F861" t="s">
        <v>2380</v>
      </c>
      <c r="G861" t="s">
        <v>2380</v>
      </c>
      <c r="H861" t="s">
        <v>2380</v>
      </c>
      <c r="I861">
        <v>0</v>
      </c>
      <c r="J861" t="s">
        <v>2380</v>
      </c>
    </row>
    <row r="862" spans="1:10" x14ac:dyDescent="0.2">
      <c r="A862" t="s">
        <v>1510</v>
      </c>
      <c r="B862">
        <v>52.89</v>
      </c>
      <c r="C8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62">
        <v>4.96</v>
      </c>
      <c r="E862" t="str">
        <f>IF(Table2[[#This Row],[HBA1C]]&lt;5.7,"normal ",IF(Table2[[#This Row],[HBA1C]]&lt;6.5,"prediabetes",IF(Table2[[#This Row],[HBA1C]]=6.5&gt;6.5,"diabetes ")))</f>
        <v xml:space="preserve">normal </v>
      </c>
      <c r="F862" t="s">
        <v>2381</v>
      </c>
      <c r="G862" t="s">
        <v>2380</v>
      </c>
      <c r="H862" t="s">
        <v>2380</v>
      </c>
      <c r="I862">
        <v>1</v>
      </c>
      <c r="J862" t="s">
        <v>2380</v>
      </c>
    </row>
    <row r="863" spans="1:10" x14ac:dyDescent="0.2">
      <c r="A863" t="s">
        <v>1509</v>
      </c>
      <c r="B863">
        <v>32.965000000000003</v>
      </c>
      <c r="C8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63">
        <v>6.15</v>
      </c>
      <c r="E863" t="str">
        <f>IF(Table2[[#This Row],[HBA1C]]&lt;5.7,"normal ",IF(Table2[[#This Row],[HBA1C]]&lt;6.5,"prediabetes",IF(Table2[[#This Row],[HBA1C]]=6.5&gt;6.5,"diabetes ")))</f>
        <v>prediabetes</v>
      </c>
      <c r="F863" t="s">
        <v>2381</v>
      </c>
      <c r="G863" t="s">
        <v>2380</v>
      </c>
      <c r="H863" t="s">
        <v>2380</v>
      </c>
      <c r="I863">
        <v>1</v>
      </c>
      <c r="J863" t="s">
        <v>2380</v>
      </c>
    </row>
    <row r="864" spans="1:10" x14ac:dyDescent="0.2">
      <c r="A864" t="s">
        <v>1508</v>
      </c>
      <c r="B864">
        <v>36.799999999999997</v>
      </c>
      <c r="C8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64">
        <v>4.62</v>
      </c>
      <c r="E864" t="str">
        <f>IF(Table2[[#This Row],[HBA1C]]&lt;5.7,"normal ",IF(Table2[[#This Row],[HBA1C]]&lt;6.5,"prediabetes",IF(Table2[[#This Row],[HBA1C]]=6.5&gt;6.5,"diabetes ")))</f>
        <v xml:space="preserve">normal </v>
      </c>
      <c r="F864" t="s">
        <v>2380</v>
      </c>
      <c r="G864" t="s">
        <v>2380</v>
      </c>
      <c r="H864" t="s">
        <v>2382</v>
      </c>
      <c r="I864">
        <v>1</v>
      </c>
      <c r="J864" t="s">
        <v>2380</v>
      </c>
    </row>
    <row r="865" spans="1:10" x14ac:dyDescent="0.2">
      <c r="A865" t="s">
        <v>1507</v>
      </c>
      <c r="B865">
        <v>34.299999999999997</v>
      </c>
      <c r="C8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65">
        <v>4.87</v>
      </c>
      <c r="E865" t="str">
        <f>IF(Table2[[#This Row],[HBA1C]]&lt;5.7,"normal ",IF(Table2[[#This Row],[HBA1C]]&lt;6.5,"prediabetes",IF(Table2[[#This Row],[HBA1C]]=6.5&gt;6.5,"diabetes ")))</f>
        <v xml:space="preserve">normal </v>
      </c>
      <c r="F865" t="s">
        <v>2380</v>
      </c>
      <c r="G865" t="s">
        <v>2380</v>
      </c>
      <c r="H865" t="s">
        <v>2380</v>
      </c>
      <c r="I865">
        <v>2</v>
      </c>
      <c r="J865" t="s">
        <v>2380</v>
      </c>
    </row>
    <row r="866" spans="1:10" x14ac:dyDescent="0.2">
      <c r="A866" t="s">
        <v>1506</v>
      </c>
      <c r="B866">
        <v>35.244999999999997</v>
      </c>
      <c r="C86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66">
        <v>4.63</v>
      </c>
      <c r="E866" t="str">
        <f>IF(Table2[[#This Row],[HBA1C]]&lt;5.7,"normal ",IF(Table2[[#This Row],[HBA1C]]&lt;6.5,"prediabetes",IF(Table2[[#This Row],[HBA1C]]=6.5&gt;6.5,"diabetes ")))</f>
        <v xml:space="preserve">normal </v>
      </c>
      <c r="F866" t="s">
        <v>2380</v>
      </c>
      <c r="G866" t="s">
        <v>2380</v>
      </c>
      <c r="H866" t="s">
        <v>2380</v>
      </c>
      <c r="I866">
        <v>0</v>
      </c>
      <c r="J866" t="s">
        <v>2380</v>
      </c>
    </row>
    <row r="867" spans="1:10" x14ac:dyDescent="0.2">
      <c r="A867" t="s">
        <v>1505</v>
      </c>
      <c r="B867">
        <v>26.23</v>
      </c>
      <c r="C86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67">
        <v>11.93</v>
      </c>
      <c r="E867" t="str">
        <f>IF(Table2[[#This Row],[HBA1C]]&lt;5.7,"normal ",IF(Table2[[#This Row],[HBA1C]]&lt;6.5,"prediabetes",IF(Table2[[#This Row],[HBA1C]]=6.5&gt;6.5,"diabetes ")))</f>
        <v xml:space="preserve">diabetes </v>
      </c>
      <c r="F867" t="s">
        <v>2380</v>
      </c>
      <c r="G867" t="s">
        <v>2380</v>
      </c>
      <c r="H867" t="s">
        <v>2380</v>
      </c>
      <c r="I867">
        <v>0</v>
      </c>
      <c r="J867" t="s">
        <v>2380</v>
      </c>
    </row>
    <row r="868" spans="1:10" x14ac:dyDescent="0.2">
      <c r="A868" t="s">
        <v>1504</v>
      </c>
      <c r="B868">
        <v>36.1</v>
      </c>
      <c r="C8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68">
        <v>5.65</v>
      </c>
      <c r="E868" t="str">
        <f>IF(Table2[[#This Row],[HBA1C]]&lt;5.7,"normal ",IF(Table2[[#This Row],[HBA1C]]&lt;6.5,"prediabetes",IF(Table2[[#This Row],[HBA1C]]=6.5&gt;6.5,"diabetes ")))</f>
        <v xml:space="preserve">normal </v>
      </c>
      <c r="F868" t="s">
        <v>2381</v>
      </c>
      <c r="G868" t="s">
        <v>2380</v>
      </c>
      <c r="H868" t="s">
        <v>2380</v>
      </c>
      <c r="I868">
        <v>2</v>
      </c>
      <c r="J868" t="s">
        <v>2380</v>
      </c>
    </row>
    <row r="869" spans="1:10" x14ac:dyDescent="0.2">
      <c r="A869" t="s">
        <v>1503</v>
      </c>
      <c r="B869">
        <v>37.1</v>
      </c>
      <c r="C8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69">
        <v>11.21</v>
      </c>
      <c r="E869" t="str">
        <f>IF(Table2[[#This Row],[HBA1C]]&lt;5.7,"normal ",IF(Table2[[#This Row],[HBA1C]]&lt;6.5,"prediabetes",IF(Table2[[#This Row],[HBA1C]]=6.5&gt;6.5,"diabetes ")))</f>
        <v xml:space="preserve">diabetes </v>
      </c>
      <c r="F869" t="s">
        <v>2381</v>
      </c>
      <c r="G869" t="s">
        <v>2380</v>
      </c>
      <c r="H869" t="s">
        <v>2382</v>
      </c>
      <c r="I869">
        <v>1</v>
      </c>
      <c r="J869" t="s">
        <v>2380</v>
      </c>
    </row>
    <row r="870" spans="1:10" x14ac:dyDescent="0.2">
      <c r="A870" t="s">
        <v>1502</v>
      </c>
      <c r="B870">
        <v>27.5</v>
      </c>
      <c r="C87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70">
        <v>10.62</v>
      </c>
      <c r="E870" t="str">
        <f>IF(Table2[[#This Row],[HBA1C]]&lt;5.7,"normal ",IF(Table2[[#This Row],[HBA1C]]&lt;6.5,"prediabetes",IF(Table2[[#This Row],[HBA1C]]=6.5&gt;6.5,"diabetes ")))</f>
        <v xml:space="preserve">diabetes </v>
      </c>
      <c r="F870" t="s">
        <v>2381</v>
      </c>
      <c r="G870" t="s">
        <v>2380</v>
      </c>
      <c r="H870" t="s">
        <v>2382</v>
      </c>
      <c r="I870">
        <v>1</v>
      </c>
      <c r="J870" t="s">
        <v>2380</v>
      </c>
    </row>
    <row r="871" spans="1:10" x14ac:dyDescent="0.2">
      <c r="A871" t="s">
        <v>1501</v>
      </c>
      <c r="B871">
        <v>24.7</v>
      </c>
      <c r="C87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871">
        <v>10.7</v>
      </c>
      <c r="E871" t="str">
        <f>IF(Table2[[#This Row],[HBA1C]]&lt;5.7,"normal ",IF(Table2[[#This Row],[HBA1C]]&lt;6.5,"prediabetes",IF(Table2[[#This Row],[HBA1C]]=6.5&gt;6.5,"diabetes ")))</f>
        <v xml:space="preserve">diabetes </v>
      </c>
      <c r="F871" t="s">
        <v>2381</v>
      </c>
      <c r="G871" t="s">
        <v>2380</v>
      </c>
      <c r="H871" t="s">
        <v>2382</v>
      </c>
      <c r="I871">
        <v>1</v>
      </c>
      <c r="J871" t="s">
        <v>2380</v>
      </c>
    </row>
    <row r="872" spans="1:10" x14ac:dyDescent="0.2">
      <c r="A872" t="s">
        <v>1500</v>
      </c>
      <c r="B872">
        <v>26.78</v>
      </c>
      <c r="C87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72">
        <v>10.02</v>
      </c>
      <c r="E872" t="str">
        <f>IF(Table2[[#This Row],[HBA1C]]&lt;5.7,"normal ",IF(Table2[[#This Row],[HBA1C]]&lt;6.5,"prediabetes",IF(Table2[[#This Row],[HBA1C]]=6.5&gt;6.5,"diabetes ")))</f>
        <v xml:space="preserve">diabetes </v>
      </c>
      <c r="F872" t="s">
        <v>2381</v>
      </c>
      <c r="G872" t="s">
        <v>2380</v>
      </c>
      <c r="H872" t="s">
        <v>2382</v>
      </c>
      <c r="I872">
        <v>1</v>
      </c>
      <c r="J872" t="s">
        <v>2380</v>
      </c>
    </row>
    <row r="873" spans="1:10" x14ac:dyDescent="0.2">
      <c r="A873" t="s">
        <v>1499</v>
      </c>
      <c r="B873">
        <v>45.8</v>
      </c>
      <c r="C8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73">
        <v>4.8499999999999996</v>
      </c>
      <c r="E873" t="str">
        <f>IF(Table2[[#This Row],[HBA1C]]&lt;5.7,"normal ",IF(Table2[[#This Row],[HBA1C]]&lt;6.5,"prediabetes",IF(Table2[[#This Row],[HBA1C]]=6.5&gt;6.5,"diabetes ")))</f>
        <v xml:space="preserve">normal </v>
      </c>
      <c r="F873" t="s">
        <v>2380</v>
      </c>
      <c r="G873" t="s">
        <v>2380</v>
      </c>
      <c r="H873" t="s">
        <v>2380</v>
      </c>
      <c r="I873">
        <v>0</v>
      </c>
      <c r="J873" t="s">
        <v>2380</v>
      </c>
    </row>
    <row r="874" spans="1:10" x14ac:dyDescent="0.2">
      <c r="A874" t="s">
        <v>1498</v>
      </c>
      <c r="B874">
        <v>29</v>
      </c>
      <c r="C87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74">
        <v>4.3899999999999997</v>
      </c>
      <c r="E874" t="str">
        <f>IF(Table2[[#This Row],[HBA1C]]&lt;5.7,"normal ",IF(Table2[[#This Row],[HBA1C]]&lt;6.5,"prediabetes",IF(Table2[[#This Row],[HBA1C]]=6.5&gt;6.5,"diabetes ")))</f>
        <v xml:space="preserve">normal </v>
      </c>
      <c r="F874" t="s">
        <v>2381</v>
      </c>
      <c r="G874" t="s">
        <v>2380</v>
      </c>
      <c r="H874" t="s">
        <v>2380</v>
      </c>
      <c r="I874">
        <v>2</v>
      </c>
      <c r="J874" t="s">
        <v>2380</v>
      </c>
    </row>
    <row r="875" spans="1:10" x14ac:dyDescent="0.2">
      <c r="A875" t="s">
        <v>1497</v>
      </c>
      <c r="B875">
        <v>33.534999999999997</v>
      </c>
      <c r="C8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75">
        <v>8.24</v>
      </c>
      <c r="E875" t="str">
        <f>IF(Table2[[#This Row],[HBA1C]]&lt;5.7,"normal ",IF(Table2[[#This Row],[HBA1C]]&lt;6.5,"prediabetes",IF(Table2[[#This Row],[HBA1C]]=6.5&gt;6.5,"diabetes ")))</f>
        <v xml:space="preserve">diabetes </v>
      </c>
      <c r="F875" t="s">
        <v>2381</v>
      </c>
      <c r="G875" t="s">
        <v>2380</v>
      </c>
      <c r="H875" t="s">
        <v>2380</v>
      </c>
      <c r="I875">
        <v>0</v>
      </c>
      <c r="J875" t="s">
        <v>2380</v>
      </c>
    </row>
    <row r="876" spans="1:10" x14ac:dyDescent="0.2">
      <c r="A876" t="s">
        <v>1496</v>
      </c>
      <c r="B876">
        <v>32.774999999999999</v>
      </c>
      <c r="C87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76">
        <v>9.77</v>
      </c>
      <c r="E876" t="str">
        <f>IF(Table2[[#This Row],[HBA1C]]&lt;5.7,"normal ",IF(Table2[[#This Row],[HBA1C]]&lt;6.5,"prediabetes",IF(Table2[[#This Row],[HBA1C]]=6.5&gt;6.5,"diabetes ")))</f>
        <v xml:space="preserve">diabetes </v>
      </c>
      <c r="F876" t="s">
        <v>2381</v>
      </c>
      <c r="G876" t="s">
        <v>2380</v>
      </c>
      <c r="H876" t="s">
        <v>2380</v>
      </c>
      <c r="I876">
        <v>0</v>
      </c>
      <c r="J876" t="s">
        <v>2380</v>
      </c>
    </row>
    <row r="877" spans="1:10" x14ac:dyDescent="0.2">
      <c r="A877" t="s">
        <v>1495</v>
      </c>
      <c r="B877">
        <v>37.51</v>
      </c>
      <c r="C8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77">
        <v>5.5</v>
      </c>
      <c r="E877" t="str">
        <f>IF(Table2[[#This Row],[HBA1C]]&lt;5.7,"normal ",IF(Table2[[#This Row],[HBA1C]]&lt;6.5,"prediabetes",IF(Table2[[#This Row],[HBA1C]]=6.5&gt;6.5,"diabetes ")))</f>
        <v xml:space="preserve">normal </v>
      </c>
      <c r="F877" t="s">
        <v>2381</v>
      </c>
      <c r="G877" t="s">
        <v>2380</v>
      </c>
      <c r="H877" t="s">
        <v>2380</v>
      </c>
      <c r="I877">
        <v>2</v>
      </c>
      <c r="J877" t="s">
        <v>2380</v>
      </c>
    </row>
    <row r="878" spans="1:10" x14ac:dyDescent="0.2">
      <c r="A878" t="s">
        <v>1494</v>
      </c>
      <c r="B878">
        <v>39.86</v>
      </c>
      <c r="C8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78">
        <v>11.84</v>
      </c>
      <c r="E878" t="str">
        <f>IF(Table2[[#This Row],[HBA1C]]&lt;5.7,"normal ",IF(Table2[[#This Row],[HBA1C]]&lt;6.5,"prediabetes",IF(Table2[[#This Row],[HBA1C]]=6.5&gt;6.5,"diabetes ")))</f>
        <v xml:space="preserve">diabetes </v>
      </c>
      <c r="F878" t="s">
        <v>2381</v>
      </c>
      <c r="G878" t="s">
        <v>2380</v>
      </c>
      <c r="H878" t="s">
        <v>2380</v>
      </c>
      <c r="I878">
        <v>1</v>
      </c>
      <c r="J878" t="s">
        <v>2380</v>
      </c>
    </row>
    <row r="879" spans="1:10" x14ac:dyDescent="0.2">
      <c r="A879" t="s">
        <v>1493</v>
      </c>
      <c r="B879">
        <v>42.13</v>
      </c>
      <c r="C8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79">
        <v>4.66</v>
      </c>
      <c r="E879" t="str">
        <f>IF(Table2[[#This Row],[HBA1C]]&lt;5.7,"normal ",IF(Table2[[#This Row],[HBA1C]]&lt;6.5,"prediabetes",IF(Table2[[#This Row],[HBA1C]]=6.5&gt;6.5,"diabetes ")))</f>
        <v xml:space="preserve">normal </v>
      </c>
      <c r="F879" t="s">
        <v>2380</v>
      </c>
      <c r="G879" t="s">
        <v>2380</v>
      </c>
      <c r="H879" t="s">
        <v>2380</v>
      </c>
      <c r="I879">
        <v>0</v>
      </c>
      <c r="J879" t="s">
        <v>2380</v>
      </c>
    </row>
    <row r="880" spans="1:10" x14ac:dyDescent="0.2">
      <c r="A880" t="s">
        <v>1492</v>
      </c>
      <c r="B880">
        <v>35.99</v>
      </c>
      <c r="C88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80">
        <v>11.11</v>
      </c>
      <c r="E880" t="str">
        <f>IF(Table2[[#This Row],[HBA1C]]&lt;5.7,"normal ",IF(Table2[[#This Row],[HBA1C]]&lt;6.5,"prediabetes",IF(Table2[[#This Row],[HBA1C]]=6.5&gt;6.5,"diabetes ")))</f>
        <v xml:space="preserve">diabetes </v>
      </c>
      <c r="F880" t="s">
        <v>2380</v>
      </c>
      <c r="G880" t="s">
        <v>2380</v>
      </c>
      <c r="H880" t="s">
        <v>2380</v>
      </c>
      <c r="I880">
        <v>0</v>
      </c>
      <c r="J880" t="s">
        <v>2380</v>
      </c>
    </row>
    <row r="881" spans="1:10" x14ac:dyDescent="0.2">
      <c r="A881" t="s">
        <v>1491</v>
      </c>
      <c r="B881">
        <v>35.200000000000003</v>
      </c>
      <c r="C8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81">
        <v>7.72</v>
      </c>
      <c r="E881" t="str">
        <f>IF(Table2[[#This Row],[HBA1C]]&lt;5.7,"normal ",IF(Table2[[#This Row],[HBA1C]]&lt;6.5,"prediabetes",IF(Table2[[#This Row],[HBA1C]]=6.5&gt;6.5,"diabetes ")))</f>
        <v xml:space="preserve">diabetes </v>
      </c>
      <c r="F881" t="s">
        <v>2381</v>
      </c>
      <c r="G881" t="s">
        <v>2380</v>
      </c>
      <c r="H881" t="s">
        <v>2382</v>
      </c>
      <c r="I881">
        <v>1</v>
      </c>
      <c r="J881" t="s">
        <v>2380</v>
      </c>
    </row>
    <row r="882" spans="1:10" x14ac:dyDescent="0.2">
      <c r="A882" t="s">
        <v>1490</v>
      </c>
      <c r="B882">
        <v>29.91</v>
      </c>
      <c r="C88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82">
        <v>5.55</v>
      </c>
      <c r="E882" t="str">
        <f>IF(Table2[[#This Row],[HBA1C]]&lt;5.7,"normal ",IF(Table2[[#This Row],[HBA1C]]&lt;6.5,"prediabetes",IF(Table2[[#This Row],[HBA1C]]=6.5&gt;6.5,"diabetes ")))</f>
        <v xml:space="preserve">normal </v>
      </c>
      <c r="F882" t="s">
        <v>2381</v>
      </c>
      <c r="G882" t="s">
        <v>2380</v>
      </c>
      <c r="H882" t="s">
        <v>2380</v>
      </c>
      <c r="I882">
        <v>2</v>
      </c>
      <c r="J882" t="s">
        <v>2380</v>
      </c>
    </row>
    <row r="883" spans="1:10" x14ac:dyDescent="0.2">
      <c r="A883" t="s">
        <v>1489</v>
      </c>
      <c r="B883">
        <v>36.479999999999997</v>
      </c>
      <c r="C8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83">
        <v>5.05</v>
      </c>
      <c r="E883" t="str">
        <f>IF(Table2[[#This Row],[HBA1C]]&lt;5.7,"normal ",IF(Table2[[#This Row],[HBA1C]]&lt;6.5,"prediabetes",IF(Table2[[#This Row],[HBA1C]]=6.5&gt;6.5,"diabetes ")))</f>
        <v xml:space="preserve">normal </v>
      </c>
      <c r="F883" t="s">
        <v>2381</v>
      </c>
      <c r="G883" t="s">
        <v>2380</v>
      </c>
      <c r="H883" t="s">
        <v>2380</v>
      </c>
      <c r="I883">
        <v>1</v>
      </c>
      <c r="J883" t="s">
        <v>2380</v>
      </c>
    </row>
    <row r="884" spans="1:10" x14ac:dyDescent="0.2">
      <c r="A884" t="s">
        <v>1488</v>
      </c>
      <c r="B884">
        <v>27.5</v>
      </c>
      <c r="C88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84">
        <v>8.69</v>
      </c>
      <c r="E884" t="str">
        <f>IF(Table2[[#This Row],[HBA1C]]&lt;5.7,"normal ",IF(Table2[[#This Row],[HBA1C]]&lt;6.5,"prediabetes",IF(Table2[[#This Row],[HBA1C]]=6.5&gt;6.5,"diabetes ")))</f>
        <v xml:space="preserve">diabetes </v>
      </c>
      <c r="F884" t="s">
        <v>2381</v>
      </c>
      <c r="G884" t="s">
        <v>2380</v>
      </c>
      <c r="H884" t="s">
        <v>2382</v>
      </c>
      <c r="I884">
        <v>1</v>
      </c>
      <c r="J884" t="s">
        <v>2380</v>
      </c>
    </row>
    <row r="885" spans="1:10" x14ac:dyDescent="0.2">
      <c r="A885" t="s">
        <v>1487</v>
      </c>
      <c r="B885">
        <v>33.44</v>
      </c>
      <c r="C8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85">
        <v>5.9</v>
      </c>
      <c r="E885" t="str">
        <f>IF(Table2[[#This Row],[HBA1C]]&lt;5.7,"normal ",IF(Table2[[#This Row],[HBA1C]]&lt;6.5,"prediabetes",IF(Table2[[#This Row],[HBA1C]]=6.5&gt;6.5,"diabetes ")))</f>
        <v>prediabetes</v>
      </c>
      <c r="F885" t="s">
        <v>2381</v>
      </c>
      <c r="G885" t="s">
        <v>2380</v>
      </c>
      <c r="H885" t="s">
        <v>2380</v>
      </c>
      <c r="I885">
        <v>1</v>
      </c>
      <c r="J885" t="s">
        <v>2380</v>
      </c>
    </row>
    <row r="886" spans="1:10" x14ac:dyDescent="0.2">
      <c r="A886" t="s">
        <v>1486</v>
      </c>
      <c r="B886">
        <v>28.215</v>
      </c>
      <c r="C88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86">
        <v>6.29</v>
      </c>
      <c r="E886" t="str">
        <f>IF(Table2[[#This Row],[HBA1C]]&lt;5.7,"normal ",IF(Table2[[#This Row],[HBA1C]]&lt;6.5,"prediabetes",IF(Table2[[#This Row],[HBA1C]]=6.5&gt;6.5,"diabetes ")))</f>
        <v>prediabetes</v>
      </c>
      <c r="F886" t="s">
        <v>2381</v>
      </c>
      <c r="G886" t="s">
        <v>2380</v>
      </c>
      <c r="H886" t="s">
        <v>2380</v>
      </c>
      <c r="I886">
        <v>1</v>
      </c>
      <c r="J886" t="s">
        <v>2380</v>
      </c>
    </row>
    <row r="887" spans="1:10" x14ac:dyDescent="0.2">
      <c r="A887" t="s">
        <v>1485</v>
      </c>
      <c r="B887">
        <v>27.17</v>
      </c>
      <c r="C8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87">
        <v>5.84</v>
      </c>
      <c r="E887" t="str">
        <f>IF(Table2[[#This Row],[HBA1C]]&lt;5.7,"normal ",IF(Table2[[#This Row],[HBA1C]]&lt;6.5,"prediabetes",IF(Table2[[#This Row],[HBA1C]]=6.5&gt;6.5,"diabetes ")))</f>
        <v>prediabetes</v>
      </c>
      <c r="F887" t="s">
        <v>2381</v>
      </c>
      <c r="G887" t="s">
        <v>2380</v>
      </c>
      <c r="H887" t="s">
        <v>2380</v>
      </c>
      <c r="I887">
        <v>1</v>
      </c>
      <c r="J887" t="s">
        <v>2380</v>
      </c>
    </row>
    <row r="888" spans="1:10" x14ac:dyDescent="0.2">
      <c r="A888" t="s">
        <v>1484</v>
      </c>
      <c r="B888">
        <v>35.380000000000003</v>
      </c>
      <c r="C8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88">
        <v>6.12</v>
      </c>
      <c r="E888" t="str">
        <f>IF(Table2[[#This Row],[HBA1C]]&lt;5.7,"normal ",IF(Table2[[#This Row],[HBA1C]]&lt;6.5,"prediabetes",IF(Table2[[#This Row],[HBA1C]]=6.5&gt;6.5,"diabetes ")))</f>
        <v>prediabetes</v>
      </c>
      <c r="F888" t="s">
        <v>2380</v>
      </c>
      <c r="G888" t="s">
        <v>2380</v>
      </c>
      <c r="H888" t="s">
        <v>2380</v>
      </c>
      <c r="I888">
        <v>0</v>
      </c>
      <c r="J888" t="s">
        <v>2380</v>
      </c>
    </row>
    <row r="889" spans="1:10" x14ac:dyDescent="0.2">
      <c r="A889" t="s">
        <v>1483</v>
      </c>
      <c r="B889">
        <v>43.48</v>
      </c>
      <c r="C8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89">
        <v>6.24</v>
      </c>
      <c r="E889" t="str">
        <f>IF(Table2[[#This Row],[HBA1C]]&lt;5.7,"normal ",IF(Table2[[#This Row],[HBA1C]]&lt;6.5,"prediabetes",IF(Table2[[#This Row],[HBA1C]]=6.5&gt;6.5,"diabetes ")))</f>
        <v>prediabetes</v>
      </c>
      <c r="F889" t="s">
        <v>2380</v>
      </c>
      <c r="G889" t="s">
        <v>2380</v>
      </c>
      <c r="H889" t="s">
        <v>2380</v>
      </c>
      <c r="I889">
        <v>0</v>
      </c>
      <c r="J889" t="s">
        <v>2380</v>
      </c>
    </row>
    <row r="890" spans="1:10" x14ac:dyDescent="0.2">
      <c r="A890" t="s">
        <v>1482</v>
      </c>
      <c r="B890">
        <v>41.73</v>
      </c>
      <c r="C89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90">
        <v>6.25</v>
      </c>
      <c r="E890" t="str">
        <f>IF(Table2[[#This Row],[HBA1C]]&lt;5.7,"normal ",IF(Table2[[#This Row],[HBA1C]]&lt;6.5,"prediabetes",IF(Table2[[#This Row],[HBA1C]]=6.5&gt;6.5,"diabetes ")))</f>
        <v>prediabetes</v>
      </c>
      <c r="F890" t="s">
        <v>2380</v>
      </c>
      <c r="G890" t="s">
        <v>2380</v>
      </c>
      <c r="H890" t="s">
        <v>2380</v>
      </c>
      <c r="I890">
        <v>1</v>
      </c>
      <c r="J890" t="s">
        <v>2380</v>
      </c>
    </row>
    <row r="891" spans="1:10" x14ac:dyDescent="0.2">
      <c r="A891" t="s">
        <v>1481</v>
      </c>
      <c r="B891">
        <v>28.9</v>
      </c>
      <c r="C89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91">
        <v>11.96</v>
      </c>
      <c r="E891" t="str">
        <f>IF(Table2[[#This Row],[HBA1C]]&lt;5.7,"normal ",IF(Table2[[#This Row],[HBA1C]]&lt;6.5,"prediabetes",IF(Table2[[#This Row],[HBA1C]]=6.5&gt;6.5,"diabetes ")))</f>
        <v xml:space="preserve">diabetes </v>
      </c>
      <c r="F891" t="s">
        <v>2380</v>
      </c>
      <c r="G891" t="s">
        <v>2380</v>
      </c>
      <c r="H891" t="s">
        <v>2380</v>
      </c>
      <c r="I891">
        <v>0</v>
      </c>
      <c r="J891" t="s">
        <v>2380</v>
      </c>
    </row>
    <row r="892" spans="1:10" x14ac:dyDescent="0.2">
      <c r="A892" t="s">
        <v>1480</v>
      </c>
      <c r="B892">
        <v>25.74</v>
      </c>
      <c r="C89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92">
        <v>7.69</v>
      </c>
      <c r="E892" t="str">
        <f>IF(Table2[[#This Row],[HBA1C]]&lt;5.7,"normal ",IF(Table2[[#This Row],[HBA1C]]&lt;6.5,"prediabetes",IF(Table2[[#This Row],[HBA1C]]=6.5&gt;6.5,"diabetes ")))</f>
        <v xml:space="preserve">diabetes </v>
      </c>
      <c r="F892" t="s">
        <v>2380</v>
      </c>
      <c r="G892" t="s">
        <v>2380</v>
      </c>
      <c r="H892" t="s">
        <v>2380</v>
      </c>
      <c r="I892">
        <v>0</v>
      </c>
      <c r="J892" t="s">
        <v>2380</v>
      </c>
    </row>
    <row r="893" spans="1:10" x14ac:dyDescent="0.2">
      <c r="A893" t="s">
        <v>1479</v>
      </c>
      <c r="B893">
        <v>36.06</v>
      </c>
      <c r="C8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93">
        <v>8.83</v>
      </c>
      <c r="E893" t="str">
        <f>IF(Table2[[#This Row],[HBA1C]]&lt;5.7,"normal ",IF(Table2[[#This Row],[HBA1C]]&lt;6.5,"prediabetes",IF(Table2[[#This Row],[HBA1C]]=6.5&gt;6.5,"diabetes ")))</f>
        <v xml:space="preserve">diabetes </v>
      </c>
      <c r="F893" t="s">
        <v>2380</v>
      </c>
      <c r="G893" t="s">
        <v>2380</v>
      </c>
      <c r="H893" t="s">
        <v>2380</v>
      </c>
      <c r="I893">
        <v>0</v>
      </c>
      <c r="J893" t="s">
        <v>2380</v>
      </c>
    </row>
    <row r="894" spans="1:10" x14ac:dyDescent="0.2">
      <c r="A894" t="s">
        <v>1478</v>
      </c>
      <c r="B894">
        <v>43.28</v>
      </c>
      <c r="C8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94">
        <v>4.41</v>
      </c>
      <c r="E894" t="str">
        <f>IF(Table2[[#This Row],[HBA1C]]&lt;5.7,"normal ",IF(Table2[[#This Row],[HBA1C]]&lt;6.5,"prediabetes",IF(Table2[[#This Row],[HBA1C]]=6.5&gt;6.5,"diabetes ")))</f>
        <v xml:space="preserve">normal </v>
      </c>
      <c r="F894" t="s">
        <v>2380</v>
      </c>
      <c r="G894" t="s">
        <v>2380</v>
      </c>
      <c r="H894" t="s">
        <v>2380</v>
      </c>
      <c r="I894">
        <v>0</v>
      </c>
      <c r="J894" t="s">
        <v>2380</v>
      </c>
    </row>
    <row r="895" spans="1:10" x14ac:dyDescent="0.2">
      <c r="A895" t="s">
        <v>1477</v>
      </c>
      <c r="B895">
        <v>28.785</v>
      </c>
      <c r="C89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95">
        <v>9.1</v>
      </c>
      <c r="E895" t="str">
        <f>IF(Table2[[#This Row],[HBA1C]]&lt;5.7,"normal ",IF(Table2[[#This Row],[HBA1C]]&lt;6.5,"prediabetes",IF(Table2[[#This Row],[HBA1C]]=6.5&gt;6.5,"diabetes ")))</f>
        <v xml:space="preserve">diabetes </v>
      </c>
      <c r="F895" t="s">
        <v>2381</v>
      </c>
      <c r="G895" t="s">
        <v>2380</v>
      </c>
      <c r="H895" t="s">
        <v>2382</v>
      </c>
      <c r="I895">
        <v>1</v>
      </c>
      <c r="J895" t="s">
        <v>2380</v>
      </c>
    </row>
    <row r="896" spans="1:10" x14ac:dyDescent="0.2">
      <c r="A896" t="s">
        <v>1476</v>
      </c>
      <c r="B896">
        <v>25.46</v>
      </c>
      <c r="C89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96">
        <v>11.52</v>
      </c>
      <c r="E896" t="str">
        <f>IF(Table2[[#This Row],[HBA1C]]&lt;5.7,"normal ",IF(Table2[[#This Row],[HBA1C]]&lt;6.5,"prediabetes",IF(Table2[[#This Row],[HBA1C]]=6.5&gt;6.5,"diabetes ")))</f>
        <v xml:space="preserve">diabetes </v>
      </c>
      <c r="F896" t="s">
        <v>2381</v>
      </c>
      <c r="G896" t="s">
        <v>2380</v>
      </c>
      <c r="H896" t="s">
        <v>2382</v>
      </c>
      <c r="I896">
        <v>1</v>
      </c>
      <c r="J896" t="s">
        <v>2380</v>
      </c>
    </row>
    <row r="897" spans="1:10" x14ac:dyDescent="0.2">
      <c r="A897" t="s">
        <v>1475</v>
      </c>
      <c r="B897">
        <v>30.8</v>
      </c>
      <c r="C8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897">
        <v>10.95</v>
      </c>
      <c r="E897" t="str">
        <f>IF(Table2[[#This Row],[HBA1C]]&lt;5.7,"normal ",IF(Table2[[#This Row],[HBA1C]]&lt;6.5,"prediabetes",IF(Table2[[#This Row],[HBA1C]]=6.5&gt;6.5,"diabetes ")))</f>
        <v xml:space="preserve">diabetes </v>
      </c>
      <c r="F897" t="s">
        <v>2380</v>
      </c>
      <c r="G897" t="s">
        <v>2380</v>
      </c>
      <c r="H897" t="s">
        <v>2380</v>
      </c>
      <c r="I897">
        <v>0</v>
      </c>
      <c r="J897" t="s">
        <v>2380</v>
      </c>
    </row>
    <row r="898" spans="1:10" x14ac:dyDescent="0.2">
      <c r="A898" t="s">
        <v>1474</v>
      </c>
      <c r="B898">
        <v>28.88</v>
      </c>
      <c r="C89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898">
        <v>11.5</v>
      </c>
      <c r="E898" t="str">
        <f>IF(Table2[[#This Row],[HBA1C]]&lt;5.7,"normal ",IF(Table2[[#This Row],[HBA1C]]&lt;6.5,"prediabetes",IF(Table2[[#This Row],[HBA1C]]=6.5&gt;6.5,"diabetes ")))</f>
        <v xml:space="preserve">diabetes </v>
      </c>
      <c r="F898" t="s">
        <v>2380</v>
      </c>
      <c r="G898" t="s">
        <v>2380</v>
      </c>
      <c r="H898" t="s">
        <v>2380</v>
      </c>
      <c r="I898">
        <v>0</v>
      </c>
      <c r="J898" t="s">
        <v>2380</v>
      </c>
    </row>
    <row r="899" spans="1:10" x14ac:dyDescent="0.2">
      <c r="A899" t="s">
        <v>1473</v>
      </c>
      <c r="B899">
        <v>23</v>
      </c>
      <c r="C89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899">
        <v>9.8800000000000008</v>
      </c>
      <c r="E899" t="str">
        <f>IF(Table2[[#This Row],[HBA1C]]&lt;5.7,"normal ",IF(Table2[[#This Row],[HBA1C]]&lt;6.5,"prediabetes",IF(Table2[[#This Row],[HBA1C]]=6.5&gt;6.5,"diabetes ")))</f>
        <v xml:space="preserve">diabetes </v>
      </c>
      <c r="F899" t="s">
        <v>2380</v>
      </c>
      <c r="G899" t="s">
        <v>2380</v>
      </c>
      <c r="H899" t="s">
        <v>2380</v>
      </c>
      <c r="I899">
        <v>0</v>
      </c>
      <c r="J899" t="s">
        <v>2380</v>
      </c>
    </row>
    <row r="900" spans="1:10" x14ac:dyDescent="0.2">
      <c r="A900" t="s">
        <v>1472</v>
      </c>
      <c r="B900">
        <v>38.25</v>
      </c>
      <c r="C90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00">
        <v>6.2</v>
      </c>
      <c r="E900" t="str">
        <f>IF(Table2[[#This Row],[HBA1C]]&lt;5.7,"normal ",IF(Table2[[#This Row],[HBA1C]]&lt;6.5,"prediabetes",IF(Table2[[#This Row],[HBA1C]]=6.5&gt;6.5,"diabetes ")))</f>
        <v>prediabetes</v>
      </c>
      <c r="F900" t="s">
        <v>2380</v>
      </c>
      <c r="G900" t="s">
        <v>2380</v>
      </c>
      <c r="H900" t="s">
        <v>2380</v>
      </c>
      <c r="I900">
        <v>1</v>
      </c>
      <c r="J900" t="s">
        <v>2380</v>
      </c>
    </row>
    <row r="901" spans="1:10" x14ac:dyDescent="0.2">
      <c r="A901" t="s">
        <v>1471</v>
      </c>
      <c r="B901">
        <v>39.25</v>
      </c>
      <c r="C9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01">
        <v>8.41</v>
      </c>
      <c r="E901" t="str">
        <f>IF(Table2[[#This Row],[HBA1C]]&lt;5.7,"normal ",IF(Table2[[#This Row],[HBA1C]]&lt;6.5,"prediabetes",IF(Table2[[#This Row],[HBA1C]]=6.5&gt;6.5,"diabetes ")))</f>
        <v xml:space="preserve">diabetes </v>
      </c>
      <c r="F901" t="s">
        <v>2381</v>
      </c>
      <c r="G901" t="s">
        <v>2380</v>
      </c>
      <c r="H901" t="s">
        <v>2380</v>
      </c>
      <c r="I901">
        <v>1</v>
      </c>
      <c r="J901" t="s">
        <v>2380</v>
      </c>
    </row>
    <row r="902" spans="1:10" x14ac:dyDescent="0.2">
      <c r="A902" t="s">
        <v>1470</v>
      </c>
      <c r="B902">
        <v>26.6</v>
      </c>
      <c r="C90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02">
        <v>5.07</v>
      </c>
      <c r="E902" t="str">
        <f>IF(Table2[[#This Row],[HBA1C]]&lt;5.7,"normal ",IF(Table2[[#This Row],[HBA1C]]&lt;6.5,"prediabetes",IF(Table2[[#This Row],[HBA1C]]=6.5&gt;6.5,"diabetes ")))</f>
        <v xml:space="preserve">normal </v>
      </c>
      <c r="F902" t="s">
        <v>2381</v>
      </c>
      <c r="G902" t="s">
        <v>2380</v>
      </c>
      <c r="H902" t="s">
        <v>2380</v>
      </c>
      <c r="I902">
        <v>2</v>
      </c>
      <c r="J902" t="s">
        <v>2380</v>
      </c>
    </row>
    <row r="903" spans="1:10" x14ac:dyDescent="0.2">
      <c r="A903" t="s">
        <v>1469</v>
      </c>
      <c r="B903">
        <v>35.700000000000003</v>
      </c>
      <c r="C9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03">
        <v>4.0599999999999996</v>
      </c>
      <c r="E903" t="str">
        <f>IF(Table2[[#This Row],[HBA1C]]&lt;5.7,"normal ",IF(Table2[[#This Row],[HBA1C]]&lt;6.5,"prediabetes",IF(Table2[[#This Row],[HBA1C]]=6.5&gt;6.5,"diabetes ")))</f>
        <v xml:space="preserve">normal </v>
      </c>
      <c r="F903" t="s">
        <v>2380</v>
      </c>
      <c r="G903" t="s">
        <v>2380</v>
      </c>
      <c r="H903" t="s">
        <v>2382</v>
      </c>
      <c r="I903">
        <v>1</v>
      </c>
      <c r="J903" t="s">
        <v>2380</v>
      </c>
    </row>
    <row r="904" spans="1:10" x14ac:dyDescent="0.2">
      <c r="A904" t="s">
        <v>1468</v>
      </c>
      <c r="B904">
        <v>20.100000000000001</v>
      </c>
      <c r="C90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904">
        <v>10.52</v>
      </c>
      <c r="E904" t="str">
        <f>IF(Table2[[#This Row],[HBA1C]]&lt;5.7,"normal ",IF(Table2[[#This Row],[HBA1C]]&lt;6.5,"prediabetes",IF(Table2[[#This Row],[HBA1C]]=6.5&gt;6.5,"diabetes ")))</f>
        <v xml:space="preserve">diabetes </v>
      </c>
      <c r="F904" t="s">
        <v>2380</v>
      </c>
      <c r="G904" t="s">
        <v>2380</v>
      </c>
      <c r="H904" t="s">
        <v>2380</v>
      </c>
      <c r="I904">
        <v>0</v>
      </c>
      <c r="J904" t="s">
        <v>2380</v>
      </c>
    </row>
    <row r="905" spans="1:10" x14ac:dyDescent="0.2">
      <c r="A905" t="s">
        <v>1467</v>
      </c>
      <c r="B905">
        <v>22.23</v>
      </c>
      <c r="C90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905">
        <v>9.65</v>
      </c>
      <c r="E905" t="str">
        <f>IF(Table2[[#This Row],[HBA1C]]&lt;5.7,"normal ",IF(Table2[[#This Row],[HBA1C]]&lt;6.5,"prediabetes",IF(Table2[[#This Row],[HBA1C]]=6.5&gt;6.5,"diabetes ")))</f>
        <v xml:space="preserve">diabetes </v>
      </c>
      <c r="F905" t="s">
        <v>2380</v>
      </c>
      <c r="G905" t="s">
        <v>2380</v>
      </c>
      <c r="H905" t="s">
        <v>2380</v>
      </c>
      <c r="I905">
        <v>0</v>
      </c>
      <c r="J905" t="s">
        <v>2380</v>
      </c>
    </row>
    <row r="906" spans="1:10" x14ac:dyDescent="0.2">
      <c r="A906" t="s">
        <v>1466</v>
      </c>
      <c r="B906">
        <v>36.47</v>
      </c>
      <c r="C9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06">
        <v>6.21</v>
      </c>
      <c r="E906" t="str">
        <f>IF(Table2[[#This Row],[HBA1C]]&lt;5.7,"normal ",IF(Table2[[#This Row],[HBA1C]]&lt;6.5,"prediabetes",IF(Table2[[#This Row],[HBA1C]]=6.5&gt;6.5,"diabetes ")))</f>
        <v>prediabetes</v>
      </c>
      <c r="F906" t="s">
        <v>2380</v>
      </c>
      <c r="G906" t="s">
        <v>2380</v>
      </c>
      <c r="H906" t="s">
        <v>2380</v>
      </c>
      <c r="I906">
        <v>0</v>
      </c>
      <c r="J906" t="s">
        <v>2380</v>
      </c>
    </row>
    <row r="907" spans="1:10" x14ac:dyDescent="0.2">
      <c r="A907" t="s">
        <v>1465</v>
      </c>
      <c r="B907">
        <v>49.64</v>
      </c>
      <c r="C9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07">
        <v>4.76</v>
      </c>
      <c r="E907" t="str">
        <f>IF(Table2[[#This Row],[HBA1C]]&lt;5.7,"normal ",IF(Table2[[#This Row],[HBA1C]]&lt;6.5,"prediabetes",IF(Table2[[#This Row],[HBA1C]]=6.5&gt;6.5,"diabetes ")))</f>
        <v xml:space="preserve">normal </v>
      </c>
      <c r="F907" t="s">
        <v>2380</v>
      </c>
      <c r="G907" t="s">
        <v>2380</v>
      </c>
      <c r="H907" t="s">
        <v>2382</v>
      </c>
      <c r="I907">
        <v>1</v>
      </c>
      <c r="J907" t="s">
        <v>2380</v>
      </c>
    </row>
    <row r="908" spans="1:10" x14ac:dyDescent="0.2">
      <c r="A908" t="s">
        <v>1464</v>
      </c>
      <c r="B908">
        <v>36.799999999999997</v>
      </c>
      <c r="C90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08">
        <v>5.73</v>
      </c>
      <c r="E908" t="str">
        <f>IF(Table2[[#This Row],[HBA1C]]&lt;5.7,"normal ",IF(Table2[[#This Row],[HBA1C]]&lt;6.5,"prediabetes",IF(Table2[[#This Row],[HBA1C]]=6.5&gt;6.5,"diabetes ")))</f>
        <v>prediabetes</v>
      </c>
      <c r="F908" t="s">
        <v>2381</v>
      </c>
      <c r="G908" t="s">
        <v>2380</v>
      </c>
      <c r="H908" t="s">
        <v>2382</v>
      </c>
      <c r="I908">
        <v>1</v>
      </c>
      <c r="J908" t="s">
        <v>2380</v>
      </c>
    </row>
    <row r="909" spans="1:10" x14ac:dyDescent="0.2">
      <c r="A909" t="s">
        <v>1463</v>
      </c>
      <c r="B909">
        <v>33.880000000000003</v>
      </c>
      <c r="C9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09">
        <v>10.78</v>
      </c>
      <c r="E909" t="str">
        <f>IF(Table2[[#This Row],[HBA1C]]&lt;5.7,"normal ",IF(Table2[[#This Row],[HBA1C]]&lt;6.5,"prediabetes",IF(Table2[[#This Row],[HBA1C]]=6.5&gt;6.5,"diabetes ")))</f>
        <v xml:space="preserve">diabetes </v>
      </c>
      <c r="F909" t="s">
        <v>2381</v>
      </c>
      <c r="G909" t="s">
        <v>2380</v>
      </c>
      <c r="H909" t="s">
        <v>2380</v>
      </c>
      <c r="I909">
        <v>0</v>
      </c>
      <c r="J909" t="s">
        <v>2380</v>
      </c>
    </row>
    <row r="910" spans="1:10" x14ac:dyDescent="0.2">
      <c r="A910" t="s">
        <v>1462</v>
      </c>
      <c r="B910">
        <v>32.01</v>
      </c>
      <c r="C9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10">
        <v>5.08</v>
      </c>
      <c r="E910" t="str">
        <f>IF(Table2[[#This Row],[HBA1C]]&lt;5.7,"normal ",IF(Table2[[#This Row],[HBA1C]]&lt;6.5,"prediabetes",IF(Table2[[#This Row],[HBA1C]]=6.5&gt;6.5,"diabetes ")))</f>
        <v xml:space="preserve">normal </v>
      </c>
      <c r="F910" t="s">
        <v>2381</v>
      </c>
      <c r="G910" t="s">
        <v>2380</v>
      </c>
      <c r="H910" t="s">
        <v>2380</v>
      </c>
      <c r="I910">
        <v>1</v>
      </c>
      <c r="J910" t="s">
        <v>2380</v>
      </c>
    </row>
    <row r="911" spans="1:10" x14ac:dyDescent="0.2">
      <c r="A911" t="s">
        <v>1461</v>
      </c>
      <c r="B911">
        <v>33.630000000000003</v>
      </c>
      <c r="C9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11">
        <v>11.39</v>
      </c>
      <c r="E911" t="str">
        <f>IF(Table2[[#This Row],[HBA1C]]&lt;5.7,"normal ",IF(Table2[[#This Row],[HBA1C]]&lt;6.5,"prediabetes",IF(Table2[[#This Row],[HBA1C]]=6.5&gt;6.5,"diabetes ")))</f>
        <v xml:space="preserve">diabetes </v>
      </c>
      <c r="F911" t="s">
        <v>2380</v>
      </c>
      <c r="G911" t="s">
        <v>2380</v>
      </c>
      <c r="H911" t="s">
        <v>2380</v>
      </c>
      <c r="I911">
        <v>0</v>
      </c>
      <c r="J911" t="s">
        <v>2380</v>
      </c>
    </row>
    <row r="912" spans="1:10" x14ac:dyDescent="0.2">
      <c r="A912" t="s">
        <v>1460</v>
      </c>
      <c r="B912">
        <v>34.865000000000002</v>
      </c>
      <c r="C91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12">
        <v>5.35</v>
      </c>
      <c r="E912" t="str">
        <f>IF(Table2[[#This Row],[HBA1C]]&lt;5.7,"normal ",IF(Table2[[#This Row],[HBA1C]]&lt;6.5,"prediabetes",IF(Table2[[#This Row],[HBA1C]]=6.5&gt;6.5,"diabetes ")))</f>
        <v xml:space="preserve">normal </v>
      </c>
      <c r="F912" t="s">
        <v>2381</v>
      </c>
      <c r="G912" t="s">
        <v>2380</v>
      </c>
      <c r="H912" t="s">
        <v>2380</v>
      </c>
      <c r="I912">
        <v>1</v>
      </c>
      <c r="J912" t="s">
        <v>2380</v>
      </c>
    </row>
    <row r="913" spans="1:10" x14ac:dyDescent="0.2">
      <c r="A913" t="s">
        <v>1459</v>
      </c>
      <c r="B913">
        <v>43.11</v>
      </c>
      <c r="C9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13">
        <v>5.6</v>
      </c>
      <c r="E913" t="str">
        <f>IF(Table2[[#This Row],[HBA1C]]&lt;5.7,"normal ",IF(Table2[[#This Row],[HBA1C]]&lt;6.5,"prediabetes",IF(Table2[[#This Row],[HBA1C]]=6.5&gt;6.5,"diabetes ")))</f>
        <v xml:space="preserve">normal </v>
      </c>
      <c r="F913" t="s">
        <v>2380</v>
      </c>
      <c r="G913" t="s">
        <v>2380</v>
      </c>
      <c r="H913" t="s">
        <v>2380</v>
      </c>
      <c r="I913">
        <v>0</v>
      </c>
      <c r="J913" t="s">
        <v>2380</v>
      </c>
    </row>
    <row r="914" spans="1:10" x14ac:dyDescent="0.2">
      <c r="A914" t="s">
        <v>1458</v>
      </c>
      <c r="B914">
        <v>30.305</v>
      </c>
      <c r="C91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14">
        <v>4.2699999999999996</v>
      </c>
      <c r="E914" t="str">
        <f>IF(Table2[[#This Row],[HBA1C]]&lt;5.7,"normal ",IF(Table2[[#This Row],[HBA1C]]&lt;6.5,"prediabetes",IF(Table2[[#This Row],[HBA1C]]=6.5&gt;6.5,"diabetes ")))</f>
        <v xml:space="preserve">normal </v>
      </c>
      <c r="F914" t="s">
        <v>2381</v>
      </c>
      <c r="G914" t="s">
        <v>2380</v>
      </c>
      <c r="H914" t="s">
        <v>2380</v>
      </c>
      <c r="I914">
        <v>1</v>
      </c>
      <c r="J914" t="s">
        <v>2380</v>
      </c>
    </row>
    <row r="915" spans="1:10" x14ac:dyDescent="0.2">
      <c r="A915" t="s">
        <v>1457</v>
      </c>
      <c r="B915">
        <v>25.175000000000001</v>
      </c>
      <c r="C91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15">
        <v>5.57</v>
      </c>
      <c r="E915" t="str">
        <f>IF(Table2[[#This Row],[HBA1C]]&lt;5.7,"normal ",IF(Table2[[#This Row],[HBA1C]]&lt;6.5,"prediabetes",IF(Table2[[#This Row],[HBA1C]]=6.5&gt;6.5,"diabetes ")))</f>
        <v xml:space="preserve">normal </v>
      </c>
      <c r="F915" t="s">
        <v>2381</v>
      </c>
      <c r="G915" t="s">
        <v>2380</v>
      </c>
      <c r="H915" t="s">
        <v>2380</v>
      </c>
      <c r="I915">
        <v>1</v>
      </c>
      <c r="J915" t="s">
        <v>2380</v>
      </c>
    </row>
    <row r="916" spans="1:10" x14ac:dyDescent="0.2">
      <c r="A916" t="s">
        <v>1456</v>
      </c>
      <c r="B916">
        <v>26.8</v>
      </c>
      <c r="C91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16">
        <v>5.68</v>
      </c>
      <c r="E916" t="str">
        <f>IF(Table2[[#This Row],[HBA1C]]&lt;5.7,"normal ",IF(Table2[[#This Row],[HBA1C]]&lt;6.5,"prediabetes",IF(Table2[[#This Row],[HBA1C]]=6.5&gt;6.5,"diabetes ")))</f>
        <v xml:space="preserve">normal </v>
      </c>
      <c r="F916" t="s">
        <v>2381</v>
      </c>
      <c r="G916" t="s">
        <v>2380</v>
      </c>
      <c r="H916" t="s">
        <v>2380</v>
      </c>
      <c r="I916">
        <v>1</v>
      </c>
      <c r="J916" t="s">
        <v>2380</v>
      </c>
    </row>
    <row r="917" spans="1:10" x14ac:dyDescent="0.2">
      <c r="A917" t="s">
        <v>1455</v>
      </c>
      <c r="B917">
        <v>21.78</v>
      </c>
      <c r="C91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917">
        <v>5.3</v>
      </c>
      <c r="E917" t="str">
        <f>IF(Table2[[#This Row],[HBA1C]]&lt;5.7,"normal ",IF(Table2[[#This Row],[HBA1C]]&lt;6.5,"prediabetes",IF(Table2[[#This Row],[HBA1C]]=6.5&gt;6.5,"diabetes ")))</f>
        <v xml:space="preserve">normal </v>
      </c>
      <c r="F917" t="s">
        <v>2380</v>
      </c>
      <c r="G917" t="s">
        <v>2381</v>
      </c>
      <c r="H917" t="s">
        <v>2380</v>
      </c>
      <c r="I917">
        <v>1</v>
      </c>
      <c r="J917" t="s">
        <v>2380</v>
      </c>
    </row>
    <row r="918" spans="1:10" x14ac:dyDescent="0.2">
      <c r="A918" t="s">
        <v>1454</v>
      </c>
      <c r="B918">
        <v>30.14</v>
      </c>
      <c r="C9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18">
        <v>9.4499999999999993</v>
      </c>
      <c r="E918" t="str">
        <f>IF(Table2[[#This Row],[HBA1C]]&lt;5.7,"normal ",IF(Table2[[#This Row],[HBA1C]]&lt;6.5,"prediabetes",IF(Table2[[#This Row],[HBA1C]]=6.5&gt;6.5,"diabetes ")))</f>
        <v xml:space="preserve">diabetes </v>
      </c>
      <c r="F918" t="s">
        <v>2381</v>
      </c>
      <c r="G918" t="s">
        <v>2380</v>
      </c>
      <c r="H918" t="s">
        <v>2380</v>
      </c>
      <c r="I918">
        <v>0</v>
      </c>
      <c r="J918" t="s">
        <v>2380</v>
      </c>
    </row>
    <row r="919" spans="1:10" x14ac:dyDescent="0.2">
      <c r="A919" t="s">
        <v>1453</v>
      </c>
      <c r="B919">
        <v>29.7</v>
      </c>
      <c r="C91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19">
        <v>6.79</v>
      </c>
      <c r="E919" t="str">
        <f>IF(Table2[[#This Row],[HBA1C]]&lt;5.7,"normal ",IF(Table2[[#This Row],[HBA1C]]&lt;6.5,"prediabetes",IF(Table2[[#This Row],[HBA1C]]=6.5&gt;6.5,"diabetes ")))</f>
        <v xml:space="preserve">diabetes </v>
      </c>
      <c r="F919" t="s">
        <v>2381</v>
      </c>
      <c r="G919" t="s">
        <v>2380</v>
      </c>
      <c r="H919" t="s">
        <v>2380</v>
      </c>
      <c r="I919">
        <v>0</v>
      </c>
      <c r="J919" t="s">
        <v>2380</v>
      </c>
    </row>
    <row r="920" spans="1:10" x14ac:dyDescent="0.2">
      <c r="A920" t="s">
        <v>1452</v>
      </c>
      <c r="B920">
        <v>32.395000000000003</v>
      </c>
      <c r="C9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20">
        <v>11.1</v>
      </c>
      <c r="E920" t="str">
        <f>IF(Table2[[#This Row],[HBA1C]]&lt;5.7,"normal ",IF(Table2[[#This Row],[HBA1C]]&lt;6.5,"prediabetes",IF(Table2[[#This Row],[HBA1C]]=6.5&gt;6.5,"diabetes ")))</f>
        <v xml:space="preserve">diabetes </v>
      </c>
      <c r="F920" t="s">
        <v>2381</v>
      </c>
      <c r="G920" t="s">
        <v>2380</v>
      </c>
      <c r="H920" t="s">
        <v>2380</v>
      </c>
      <c r="I920">
        <v>0</v>
      </c>
      <c r="J920" t="s">
        <v>2380</v>
      </c>
    </row>
    <row r="921" spans="1:10" x14ac:dyDescent="0.2">
      <c r="A921" t="s">
        <v>1451</v>
      </c>
      <c r="B921">
        <v>36.64</v>
      </c>
      <c r="C9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21">
        <v>7.26</v>
      </c>
      <c r="E921" t="str">
        <f>IF(Table2[[#This Row],[HBA1C]]&lt;5.7,"normal ",IF(Table2[[#This Row],[HBA1C]]&lt;6.5,"prediabetes",IF(Table2[[#This Row],[HBA1C]]=6.5&gt;6.5,"diabetes ")))</f>
        <v xml:space="preserve">diabetes </v>
      </c>
      <c r="F921" t="s">
        <v>2380</v>
      </c>
      <c r="G921" t="s">
        <v>2380</v>
      </c>
      <c r="H921" t="s">
        <v>2380</v>
      </c>
      <c r="I921">
        <v>0</v>
      </c>
      <c r="J921" t="s">
        <v>2380</v>
      </c>
    </row>
    <row r="922" spans="1:10" x14ac:dyDescent="0.2">
      <c r="A922" t="s">
        <v>1450</v>
      </c>
      <c r="B922">
        <v>39.049999999999997</v>
      </c>
      <c r="C9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22">
        <v>5.27</v>
      </c>
      <c r="E922" t="str">
        <f>IF(Table2[[#This Row],[HBA1C]]&lt;5.7,"normal ",IF(Table2[[#This Row],[HBA1C]]&lt;6.5,"prediabetes",IF(Table2[[#This Row],[HBA1C]]=6.5&gt;6.5,"diabetes ")))</f>
        <v xml:space="preserve">normal </v>
      </c>
      <c r="F922" t="s">
        <v>2381</v>
      </c>
      <c r="G922" t="s">
        <v>2380</v>
      </c>
      <c r="H922" t="s">
        <v>2380</v>
      </c>
      <c r="I922">
        <v>1</v>
      </c>
      <c r="J922" t="s">
        <v>2380</v>
      </c>
    </row>
    <row r="923" spans="1:10" x14ac:dyDescent="0.2">
      <c r="A923" t="s">
        <v>1449</v>
      </c>
      <c r="B923">
        <v>33.1</v>
      </c>
      <c r="C9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23">
        <v>5.46</v>
      </c>
      <c r="E923" t="str">
        <f>IF(Table2[[#This Row],[HBA1C]]&lt;5.7,"normal ",IF(Table2[[#This Row],[HBA1C]]&lt;6.5,"prediabetes",IF(Table2[[#This Row],[HBA1C]]=6.5&gt;6.5,"diabetes ")))</f>
        <v xml:space="preserve">normal </v>
      </c>
      <c r="F923" t="s">
        <v>2381</v>
      </c>
      <c r="G923" t="s">
        <v>2380</v>
      </c>
      <c r="H923" t="s">
        <v>2380</v>
      </c>
      <c r="I923">
        <v>1</v>
      </c>
      <c r="J923" t="s">
        <v>2380</v>
      </c>
    </row>
    <row r="924" spans="1:10" x14ac:dyDescent="0.2">
      <c r="A924" t="s">
        <v>1448</v>
      </c>
      <c r="B924">
        <v>31.824999999999999</v>
      </c>
      <c r="C92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24">
        <v>8.1300000000000008</v>
      </c>
      <c r="E924" t="str">
        <f>IF(Table2[[#This Row],[HBA1C]]&lt;5.7,"normal ",IF(Table2[[#This Row],[HBA1C]]&lt;6.5,"prediabetes",IF(Table2[[#This Row],[HBA1C]]=6.5&gt;6.5,"diabetes ")))</f>
        <v xml:space="preserve">diabetes </v>
      </c>
      <c r="F924" t="s">
        <v>2380</v>
      </c>
      <c r="G924" t="s">
        <v>2380</v>
      </c>
      <c r="H924" t="s">
        <v>2380</v>
      </c>
      <c r="I924">
        <v>0</v>
      </c>
      <c r="J924" t="s">
        <v>2380</v>
      </c>
    </row>
    <row r="925" spans="1:10" x14ac:dyDescent="0.2">
      <c r="A925" t="s">
        <v>1447</v>
      </c>
      <c r="B925">
        <v>29</v>
      </c>
      <c r="C92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25">
        <v>4.25</v>
      </c>
      <c r="E925" t="str">
        <f>IF(Table2[[#This Row],[HBA1C]]&lt;5.7,"normal ",IF(Table2[[#This Row],[HBA1C]]&lt;6.5,"prediabetes",IF(Table2[[#This Row],[HBA1C]]=6.5&gt;6.5,"diabetes ")))</f>
        <v xml:space="preserve">normal </v>
      </c>
      <c r="F925" t="s">
        <v>2381</v>
      </c>
      <c r="G925" t="s">
        <v>2380</v>
      </c>
      <c r="H925" t="s">
        <v>2380</v>
      </c>
      <c r="I925">
        <v>1</v>
      </c>
      <c r="J925" t="s">
        <v>2380</v>
      </c>
    </row>
    <row r="926" spans="1:10" x14ac:dyDescent="0.2">
      <c r="A926" t="s">
        <v>1446</v>
      </c>
      <c r="B926">
        <v>30.495000000000001</v>
      </c>
      <c r="C9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26">
        <v>8.68</v>
      </c>
      <c r="E926" t="str">
        <f>IF(Table2[[#This Row],[HBA1C]]&lt;5.7,"normal ",IF(Table2[[#This Row],[HBA1C]]&lt;6.5,"prediabetes",IF(Table2[[#This Row],[HBA1C]]=6.5&gt;6.5,"diabetes ")))</f>
        <v xml:space="preserve">diabetes </v>
      </c>
      <c r="F926" t="s">
        <v>2380</v>
      </c>
      <c r="G926" t="s">
        <v>2380</v>
      </c>
      <c r="H926" t="s">
        <v>2380</v>
      </c>
      <c r="I926">
        <v>0</v>
      </c>
      <c r="J926" t="s">
        <v>2380</v>
      </c>
    </row>
    <row r="927" spans="1:10" x14ac:dyDescent="0.2">
      <c r="A927" t="s">
        <v>1445</v>
      </c>
      <c r="B927">
        <v>25.2</v>
      </c>
      <c r="C92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27">
        <v>6.25</v>
      </c>
      <c r="E927" t="str">
        <f>IF(Table2[[#This Row],[HBA1C]]&lt;5.7,"normal ",IF(Table2[[#This Row],[HBA1C]]&lt;6.5,"prediabetes",IF(Table2[[#This Row],[HBA1C]]=6.5&gt;6.5,"diabetes ")))</f>
        <v>prediabetes</v>
      </c>
      <c r="F927" t="s">
        <v>2381</v>
      </c>
      <c r="G927" t="s">
        <v>2380</v>
      </c>
      <c r="H927" t="s">
        <v>2380</v>
      </c>
      <c r="I927">
        <v>1</v>
      </c>
      <c r="J927" t="s">
        <v>2380</v>
      </c>
    </row>
    <row r="928" spans="1:10" x14ac:dyDescent="0.2">
      <c r="A928" t="s">
        <v>1444</v>
      </c>
      <c r="B928">
        <v>22.77</v>
      </c>
      <c r="C92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928">
        <v>4.47</v>
      </c>
      <c r="E928" t="str">
        <f>IF(Table2[[#This Row],[HBA1C]]&lt;5.7,"normal ",IF(Table2[[#This Row],[HBA1C]]&lt;6.5,"prediabetes",IF(Table2[[#This Row],[HBA1C]]=6.5&gt;6.5,"diabetes ")))</f>
        <v xml:space="preserve">normal </v>
      </c>
      <c r="F928" t="s">
        <v>2381</v>
      </c>
      <c r="G928" t="s">
        <v>2380</v>
      </c>
      <c r="H928" t="s">
        <v>2380</v>
      </c>
      <c r="I928">
        <v>1</v>
      </c>
      <c r="J928" t="s">
        <v>2380</v>
      </c>
    </row>
    <row r="929" spans="1:10" x14ac:dyDescent="0.2">
      <c r="A929" t="s">
        <v>1443</v>
      </c>
      <c r="B929">
        <v>23.18</v>
      </c>
      <c r="C92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929">
        <v>8.31</v>
      </c>
      <c r="E929" t="str">
        <f>IF(Table2[[#This Row],[HBA1C]]&lt;5.7,"normal ",IF(Table2[[#This Row],[HBA1C]]&lt;6.5,"prediabetes",IF(Table2[[#This Row],[HBA1C]]=6.5&gt;6.5,"diabetes ")))</f>
        <v xml:space="preserve">diabetes </v>
      </c>
      <c r="F929" t="s">
        <v>2380</v>
      </c>
      <c r="G929" t="s">
        <v>2380</v>
      </c>
      <c r="H929" t="s">
        <v>2380</v>
      </c>
      <c r="I929">
        <v>0</v>
      </c>
      <c r="J929" t="s">
        <v>2380</v>
      </c>
    </row>
    <row r="930" spans="1:10" x14ac:dyDescent="0.2">
      <c r="A930" t="s">
        <v>1442</v>
      </c>
      <c r="B930">
        <v>35.409999999999997</v>
      </c>
      <c r="C9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30">
        <v>5.68</v>
      </c>
      <c r="E930" t="str">
        <f>IF(Table2[[#This Row],[HBA1C]]&lt;5.7,"normal ",IF(Table2[[#This Row],[HBA1C]]&lt;6.5,"prediabetes",IF(Table2[[#This Row],[HBA1C]]=6.5&gt;6.5,"diabetes ")))</f>
        <v xml:space="preserve">normal </v>
      </c>
      <c r="F930" t="s">
        <v>2380</v>
      </c>
      <c r="G930" t="s">
        <v>2380</v>
      </c>
      <c r="H930" t="s">
        <v>2380</v>
      </c>
      <c r="I930">
        <v>0</v>
      </c>
      <c r="J930" t="s">
        <v>2380</v>
      </c>
    </row>
    <row r="931" spans="1:10" x14ac:dyDescent="0.2">
      <c r="A931" t="s">
        <v>1441</v>
      </c>
      <c r="B931">
        <v>32.11</v>
      </c>
      <c r="C9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31">
        <v>4.75</v>
      </c>
      <c r="E931" t="str">
        <f>IF(Table2[[#This Row],[HBA1C]]&lt;5.7,"normal ",IF(Table2[[#This Row],[HBA1C]]&lt;6.5,"prediabetes",IF(Table2[[#This Row],[HBA1C]]=6.5&gt;6.5,"diabetes ")))</f>
        <v xml:space="preserve">normal </v>
      </c>
      <c r="F931" t="s">
        <v>2381</v>
      </c>
      <c r="G931" t="s">
        <v>2380</v>
      </c>
      <c r="H931" t="s">
        <v>2380</v>
      </c>
      <c r="I931">
        <v>2</v>
      </c>
      <c r="J931" t="s">
        <v>2380</v>
      </c>
    </row>
    <row r="932" spans="1:10" x14ac:dyDescent="0.2">
      <c r="A932" t="s">
        <v>1440</v>
      </c>
      <c r="B932">
        <v>34.479999999999997</v>
      </c>
      <c r="C9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32">
        <v>6.31</v>
      </c>
      <c r="E932" t="str">
        <f>IF(Table2[[#This Row],[HBA1C]]&lt;5.7,"normal ",IF(Table2[[#This Row],[HBA1C]]&lt;6.5,"prediabetes",IF(Table2[[#This Row],[HBA1C]]=6.5&gt;6.5,"diabetes ")))</f>
        <v>prediabetes</v>
      </c>
      <c r="F932" t="s">
        <v>2380</v>
      </c>
      <c r="G932" t="s">
        <v>2380</v>
      </c>
      <c r="H932" t="s">
        <v>2382</v>
      </c>
      <c r="I932">
        <v>1</v>
      </c>
      <c r="J932" t="s">
        <v>2380</v>
      </c>
    </row>
    <row r="933" spans="1:10" x14ac:dyDescent="0.2">
      <c r="A933" t="s">
        <v>1439</v>
      </c>
      <c r="B933">
        <v>34.39</v>
      </c>
      <c r="C9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33">
        <v>6.28</v>
      </c>
      <c r="E933" t="str">
        <f>IF(Table2[[#This Row],[HBA1C]]&lt;5.7,"normal ",IF(Table2[[#This Row],[HBA1C]]&lt;6.5,"prediabetes",IF(Table2[[#This Row],[HBA1C]]=6.5&gt;6.5,"diabetes ")))</f>
        <v>prediabetes</v>
      </c>
      <c r="F933" t="s">
        <v>2381</v>
      </c>
      <c r="G933" t="s">
        <v>2380</v>
      </c>
      <c r="H933" t="s">
        <v>2380</v>
      </c>
      <c r="I933">
        <v>1</v>
      </c>
      <c r="J933" t="s">
        <v>2380</v>
      </c>
    </row>
    <row r="934" spans="1:10" x14ac:dyDescent="0.2">
      <c r="A934" t="s">
        <v>1438</v>
      </c>
      <c r="B934">
        <v>26.4</v>
      </c>
      <c r="C93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34">
        <v>9.2899999999999991</v>
      </c>
      <c r="E934" t="str">
        <f>IF(Table2[[#This Row],[HBA1C]]&lt;5.7,"normal ",IF(Table2[[#This Row],[HBA1C]]&lt;6.5,"prediabetes",IF(Table2[[#This Row],[HBA1C]]=6.5&gt;6.5,"diabetes ")))</f>
        <v xml:space="preserve">diabetes </v>
      </c>
      <c r="F934" t="s">
        <v>2381</v>
      </c>
      <c r="G934" t="s">
        <v>2380</v>
      </c>
      <c r="H934" t="s">
        <v>2382</v>
      </c>
      <c r="I934">
        <v>1</v>
      </c>
      <c r="J934" t="s">
        <v>2380</v>
      </c>
    </row>
    <row r="935" spans="1:10" x14ac:dyDescent="0.2">
      <c r="A935" t="s">
        <v>1437</v>
      </c>
      <c r="B935">
        <v>28.1</v>
      </c>
      <c r="C93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35">
        <v>5.79</v>
      </c>
      <c r="E935" t="str">
        <f>IF(Table2[[#This Row],[HBA1C]]&lt;5.7,"normal ",IF(Table2[[#This Row],[HBA1C]]&lt;6.5,"prediabetes",IF(Table2[[#This Row],[HBA1C]]=6.5&gt;6.5,"diabetes ")))</f>
        <v>prediabetes</v>
      </c>
      <c r="F935" t="s">
        <v>2381</v>
      </c>
      <c r="G935" t="s">
        <v>2380</v>
      </c>
      <c r="H935" t="s">
        <v>2382</v>
      </c>
      <c r="I935">
        <v>1</v>
      </c>
      <c r="J935" t="s">
        <v>2380</v>
      </c>
    </row>
    <row r="936" spans="1:10" x14ac:dyDescent="0.2">
      <c r="A936" t="s">
        <v>1436</v>
      </c>
      <c r="B936">
        <v>27</v>
      </c>
      <c r="C93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36">
        <v>4.54</v>
      </c>
      <c r="E936" t="str">
        <f>IF(Table2[[#This Row],[HBA1C]]&lt;5.7,"normal ",IF(Table2[[#This Row],[HBA1C]]&lt;6.5,"prediabetes",IF(Table2[[#This Row],[HBA1C]]=6.5&gt;6.5,"diabetes ")))</f>
        <v xml:space="preserve">normal </v>
      </c>
      <c r="F936" t="s">
        <v>2381</v>
      </c>
      <c r="G936" t="s">
        <v>2380</v>
      </c>
      <c r="H936" t="s">
        <v>2380</v>
      </c>
      <c r="I936">
        <v>1</v>
      </c>
      <c r="J936" t="s">
        <v>2380</v>
      </c>
    </row>
    <row r="937" spans="1:10" x14ac:dyDescent="0.2">
      <c r="A937" t="s">
        <v>1435</v>
      </c>
      <c r="B937">
        <v>28.594999999999999</v>
      </c>
      <c r="C93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37">
        <v>4.68</v>
      </c>
      <c r="E937" t="str">
        <f>IF(Table2[[#This Row],[HBA1C]]&lt;5.7,"normal ",IF(Table2[[#This Row],[HBA1C]]&lt;6.5,"prediabetes",IF(Table2[[#This Row],[HBA1C]]=6.5&gt;6.5,"diabetes ")))</f>
        <v xml:space="preserve">normal </v>
      </c>
      <c r="F937" t="s">
        <v>2381</v>
      </c>
      <c r="G937" t="s">
        <v>2380</v>
      </c>
      <c r="H937" t="s">
        <v>2380</v>
      </c>
      <c r="I937">
        <v>1</v>
      </c>
      <c r="J937" t="s">
        <v>2380</v>
      </c>
    </row>
    <row r="938" spans="1:10" x14ac:dyDescent="0.2">
      <c r="A938" t="s">
        <v>1434</v>
      </c>
      <c r="B938">
        <v>36.799999999999997</v>
      </c>
      <c r="C9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38">
        <v>5.88</v>
      </c>
      <c r="E938" t="str">
        <f>IF(Table2[[#This Row],[HBA1C]]&lt;5.7,"normal ",IF(Table2[[#This Row],[HBA1C]]&lt;6.5,"prediabetes",IF(Table2[[#This Row],[HBA1C]]=6.5&gt;6.5,"diabetes ")))</f>
        <v>prediabetes</v>
      </c>
      <c r="F938" t="s">
        <v>2380</v>
      </c>
      <c r="G938" t="s">
        <v>2380</v>
      </c>
      <c r="H938" t="s">
        <v>2380</v>
      </c>
      <c r="I938">
        <v>1</v>
      </c>
      <c r="J938" t="s">
        <v>2380</v>
      </c>
    </row>
    <row r="939" spans="1:10" x14ac:dyDescent="0.2">
      <c r="A939" t="s">
        <v>1433</v>
      </c>
      <c r="B939">
        <v>23.75</v>
      </c>
      <c r="C93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939">
        <v>5.42</v>
      </c>
      <c r="E939" t="str">
        <f>IF(Table2[[#This Row],[HBA1C]]&lt;5.7,"normal ",IF(Table2[[#This Row],[HBA1C]]&lt;6.5,"prediabetes",IF(Table2[[#This Row],[HBA1C]]=6.5&gt;6.5,"diabetes ")))</f>
        <v xml:space="preserve">normal </v>
      </c>
      <c r="F939" t="s">
        <v>2381</v>
      </c>
      <c r="G939" t="s">
        <v>2380</v>
      </c>
      <c r="H939" t="s">
        <v>2382</v>
      </c>
      <c r="I939">
        <v>1</v>
      </c>
      <c r="J939" t="s">
        <v>2380</v>
      </c>
    </row>
    <row r="940" spans="1:10" x14ac:dyDescent="0.2">
      <c r="A940" t="s">
        <v>1432</v>
      </c>
      <c r="B940">
        <v>35.619999999999997</v>
      </c>
      <c r="C9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40">
        <v>4.16</v>
      </c>
      <c r="E940" t="str">
        <f>IF(Table2[[#This Row],[HBA1C]]&lt;5.7,"normal ",IF(Table2[[#This Row],[HBA1C]]&lt;6.5,"prediabetes",IF(Table2[[#This Row],[HBA1C]]=6.5&gt;6.5,"diabetes ")))</f>
        <v xml:space="preserve">normal </v>
      </c>
      <c r="F940" t="s">
        <v>2380</v>
      </c>
      <c r="G940" t="s">
        <v>2380</v>
      </c>
      <c r="H940" t="s">
        <v>2380</v>
      </c>
      <c r="I940">
        <v>0</v>
      </c>
      <c r="J940" t="s">
        <v>2380</v>
      </c>
    </row>
    <row r="941" spans="1:10" x14ac:dyDescent="0.2">
      <c r="A941" t="s">
        <v>1431</v>
      </c>
      <c r="B941">
        <v>30.69</v>
      </c>
      <c r="C9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41">
        <v>7.05</v>
      </c>
      <c r="E941" t="str">
        <f>IF(Table2[[#This Row],[HBA1C]]&lt;5.7,"normal ",IF(Table2[[#This Row],[HBA1C]]&lt;6.5,"prediabetes",IF(Table2[[#This Row],[HBA1C]]=6.5&gt;6.5,"diabetes ")))</f>
        <v xml:space="preserve">diabetes </v>
      </c>
      <c r="F941" t="s">
        <v>2381</v>
      </c>
      <c r="G941" t="s">
        <v>2380</v>
      </c>
      <c r="H941" t="s">
        <v>2380</v>
      </c>
      <c r="I941">
        <v>2</v>
      </c>
      <c r="J941" t="s">
        <v>2380</v>
      </c>
    </row>
    <row r="942" spans="1:10" x14ac:dyDescent="0.2">
      <c r="A942" t="s">
        <v>1430</v>
      </c>
      <c r="B942">
        <v>35.799999999999997</v>
      </c>
      <c r="C9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42">
        <v>5.63</v>
      </c>
      <c r="E942" t="str">
        <f>IF(Table2[[#This Row],[HBA1C]]&lt;5.7,"normal ",IF(Table2[[#This Row],[HBA1C]]&lt;6.5,"prediabetes",IF(Table2[[#This Row],[HBA1C]]=6.5&gt;6.5,"diabetes ")))</f>
        <v xml:space="preserve">normal </v>
      </c>
      <c r="F942" t="s">
        <v>2381</v>
      </c>
      <c r="G942" t="s">
        <v>2380</v>
      </c>
      <c r="H942" t="s">
        <v>2380</v>
      </c>
      <c r="I942">
        <v>2</v>
      </c>
      <c r="J942" t="s">
        <v>2380</v>
      </c>
    </row>
    <row r="943" spans="1:10" x14ac:dyDescent="0.2">
      <c r="A943" t="s">
        <v>1429</v>
      </c>
      <c r="B943">
        <v>28.785</v>
      </c>
      <c r="C94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43">
        <v>4.24</v>
      </c>
      <c r="E943" t="str">
        <f>IF(Table2[[#This Row],[HBA1C]]&lt;5.7,"normal ",IF(Table2[[#This Row],[HBA1C]]&lt;6.5,"prediabetes",IF(Table2[[#This Row],[HBA1C]]=6.5&gt;6.5,"diabetes ")))</f>
        <v xml:space="preserve">normal </v>
      </c>
      <c r="F943" t="s">
        <v>2381</v>
      </c>
      <c r="G943" t="s">
        <v>2380</v>
      </c>
      <c r="H943" t="s">
        <v>2380</v>
      </c>
      <c r="I943">
        <v>2</v>
      </c>
      <c r="J943" t="s">
        <v>2380</v>
      </c>
    </row>
    <row r="944" spans="1:10" x14ac:dyDescent="0.2">
      <c r="A944" t="s">
        <v>1428</v>
      </c>
      <c r="B944">
        <v>28.594999999999999</v>
      </c>
      <c r="C94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44">
        <v>4.96</v>
      </c>
      <c r="E944" t="str">
        <f>IF(Table2[[#This Row],[HBA1C]]&lt;5.7,"normal ",IF(Table2[[#This Row],[HBA1C]]&lt;6.5,"prediabetes",IF(Table2[[#This Row],[HBA1C]]=6.5&gt;6.5,"diabetes ")))</f>
        <v xml:space="preserve">normal </v>
      </c>
      <c r="F944" t="s">
        <v>2381</v>
      </c>
      <c r="G944" t="s">
        <v>2380</v>
      </c>
      <c r="H944" t="s">
        <v>2380</v>
      </c>
      <c r="I944">
        <v>2</v>
      </c>
      <c r="J944" t="s">
        <v>2380</v>
      </c>
    </row>
    <row r="945" spans="1:10" x14ac:dyDescent="0.2">
      <c r="A945" t="s">
        <v>1427</v>
      </c>
      <c r="B945">
        <v>48.75</v>
      </c>
      <c r="C9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45">
        <v>4.34</v>
      </c>
      <c r="E945" t="str">
        <f>IF(Table2[[#This Row],[HBA1C]]&lt;5.7,"normal ",IF(Table2[[#This Row],[HBA1C]]&lt;6.5,"prediabetes",IF(Table2[[#This Row],[HBA1C]]=6.5&gt;6.5,"diabetes ")))</f>
        <v xml:space="preserve">normal </v>
      </c>
      <c r="F945" t="s">
        <v>2380</v>
      </c>
      <c r="G945" t="s">
        <v>2380</v>
      </c>
      <c r="H945" t="s">
        <v>2380</v>
      </c>
      <c r="I945">
        <v>0</v>
      </c>
      <c r="J945" t="s">
        <v>2380</v>
      </c>
    </row>
    <row r="946" spans="1:10" x14ac:dyDescent="0.2">
      <c r="A946" t="s">
        <v>1426</v>
      </c>
      <c r="B946">
        <v>28.31</v>
      </c>
      <c r="C94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46">
        <v>5.43</v>
      </c>
      <c r="E946" t="str">
        <f>IF(Table2[[#This Row],[HBA1C]]&lt;5.7,"normal ",IF(Table2[[#This Row],[HBA1C]]&lt;6.5,"prediabetes",IF(Table2[[#This Row],[HBA1C]]=6.5&gt;6.5,"diabetes ")))</f>
        <v xml:space="preserve">normal </v>
      </c>
      <c r="F946" t="s">
        <v>2381</v>
      </c>
      <c r="G946" t="s">
        <v>2380</v>
      </c>
      <c r="H946" t="s">
        <v>2380</v>
      </c>
      <c r="I946">
        <v>2</v>
      </c>
      <c r="J946" t="s">
        <v>2380</v>
      </c>
    </row>
    <row r="947" spans="1:10" x14ac:dyDescent="0.2">
      <c r="A947" t="s">
        <v>1425</v>
      </c>
      <c r="B947">
        <v>38.39</v>
      </c>
      <c r="C9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47">
        <v>8.33</v>
      </c>
      <c r="E947" t="str">
        <f>IF(Table2[[#This Row],[HBA1C]]&lt;5.7,"normal ",IF(Table2[[#This Row],[HBA1C]]&lt;6.5,"prediabetes",IF(Table2[[#This Row],[HBA1C]]=6.5&gt;6.5,"diabetes ")))</f>
        <v xml:space="preserve">diabetes </v>
      </c>
      <c r="F947" t="s">
        <v>2381</v>
      </c>
      <c r="G947" t="s">
        <v>2380</v>
      </c>
      <c r="H947" t="s">
        <v>2380</v>
      </c>
      <c r="I947">
        <v>1</v>
      </c>
      <c r="J947" t="s">
        <v>2380</v>
      </c>
    </row>
    <row r="948" spans="1:10" x14ac:dyDescent="0.2">
      <c r="A948" t="s">
        <v>1424</v>
      </c>
      <c r="B948">
        <v>25.87</v>
      </c>
      <c r="C94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48">
        <v>5.63</v>
      </c>
      <c r="E948" t="str">
        <f>IF(Table2[[#This Row],[HBA1C]]&lt;5.7,"normal ",IF(Table2[[#This Row],[HBA1C]]&lt;6.5,"prediabetes",IF(Table2[[#This Row],[HBA1C]]=6.5&gt;6.5,"diabetes ")))</f>
        <v xml:space="preserve">normal </v>
      </c>
      <c r="F948" t="s">
        <v>2381</v>
      </c>
      <c r="G948" t="s">
        <v>2380</v>
      </c>
      <c r="H948" t="s">
        <v>2380</v>
      </c>
      <c r="I948">
        <v>1</v>
      </c>
      <c r="J948" t="s">
        <v>2380</v>
      </c>
    </row>
    <row r="949" spans="1:10" x14ac:dyDescent="0.2">
      <c r="A949" t="s">
        <v>1423</v>
      </c>
      <c r="B949">
        <v>43.7</v>
      </c>
      <c r="C9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49">
        <v>7.23</v>
      </c>
      <c r="E949" t="str">
        <f>IF(Table2[[#This Row],[HBA1C]]&lt;5.7,"normal ",IF(Table2[[#This Row],[HBA1C]]&lt;6.5,"prediabetes",IF(Table2[[#This Row],[HBA1C]]=6.5&gt;6.5,"diabetes ")))</f>
        <v xml:space="preserve">diabetes </v>
      </c>
      <c r="F949" t="s">
        <v>2380</v>
      </c>
      <c r="G949" t="s">
        <v>2380</v>
      </c>
      <c r="H949" t="s">
        <v>2380</v>
      </c>
      <c r="I949">
        <v>0</v>
      </c>
      <c r="J949" t="s">
        <v>2380</v>
      </c>
    </row>
    <row r="950" spans="1:10" x14ac:dyDescent="0.2">
      <c r="A950" t="s">
        <v>1422</v>
      </c>
      <c r="B950">
        <v>40.945</v>
      </c>
      <c r="C9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50">
        <v>10.57</v>
      </c>
      <c r="E950" t="str">
        <f>IF(Table2[[#This Row],[HBA1C]]&lt;5.7,"normal ",IF(Table2[[#This Row],[HBA1C]]&lt;6.5,"prediabetes",IF(Table2[[#This Row],[HBA1C]]=6.5&gt;6.5,"diabetes ")))</f>
        <v xml:space="preserve">diabetes </v>
      </c>
      <c r="F950" t="s">
        <v>2380</v>
      </c>
      <c r="G950" t="s">
        <v>2380</v>
      </c>
      <c r="H950" t="s">
        <v>2380</v>
      </c>
      <c r="I950">
        <v>0</v>
      </c>
      <c r="J950" t="s">
        <v>2380</v>
      </c>
    </row>
    <row r="951" spans="1:10" x14ac:dyDescent="0.2">
      <c r="A951" t="s">
        <v>1421</v>
      </c>
      <c r="B951">
        <v>27.94</v>
      </c>
      <c r="C95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51">
        <v>7.92</v>
      </c>
      <c r="E951" t="str">
        <f>IF(Table2[[#This Row],[HBA1C]]&lt;5.7,"normal ",IF(Table2[[#This Row],[HBA1C]]&lt;6.5,"prediabetes",IF(Table2[[#This Row],[HBA1C]]=6.5&gt;6.5,"diabetes ")))</f>
        <v xml:space="preserve">diabetes </v>
      </c>
      <c r="F951" t="s">
        <v>2380</v>
      </c>
      <c r="G951" t="s">
        <v>2380</v>
      </c>
      <c r="H951" t="s">
        <v>2380</v>
      </c>
      <c r="I951">
        <v>0</v>
      </c>
      <c r="J951" t="s">
        <v>2380</v>
      </c>
    </row>
    <row r="952" spans="1:10" x14ac:dyDescent="0.2">
      <c r="A952" t="s">
        <v>1420</v>
      </c>
      <c r="B952">
        <v>31.9</v>
      </c>
      <c r="C9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52">
        <v>10.119999999999999</v>
      </c>
      <c r="E952" t="str">
        <f>IF(Table2[[#This Row],[HBA1C]]&lt;5.7,"normal ",IF(Table2[[#This Row],[HBA1C]]&lt;6.5,"prediabetes",IF(Table2[[#This Row],[HBA1C]]=6.5&gt;6.5,"diabetes ")))</f>
        <v xml:space="preserve">diabetes </v>
      </c>
      <c r="F952" t="s">
        <v>2380</v>
      </c>
      <c r="G952" t="s">
        <v>2380</v>
      </c>
      <c r="H952" t="s">
        <v>2380</v>
      </c>
      <c r="I952">
        <v>2</v>
      </c>
      <c r="J952" t="s">
        <v>2380</v>
      </c>
    </row>
    <row r="953" spans="1:10" x14ac:dyDescent="0.2">
      <c r="A953" t="s">
        <v>1419</v>
      </c>
      <c r="B953">
        <v>31.64</v>
      </c>
      <c r="C9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53">
        <v>7.91</v>
      </c>
      <c r="E953" t="str">
        <f>IF(Table2[[#This Row],[HBA1C]]&lt;5.7,"normal ",IF(Table2[[#This Row],[HBA1C]]&lt;6.5,"prediabetes",IF(Table2[[#This Row],[HBA1C]]=6.5&gt;6.5,"diabetes ")))</f>
        <v xml:space="preserve">diabetes </v>
      </c>
      <c r="F953" t="s">
        <v>2380</v>
      </c>
      <c r="G953" t="s">
        <v>2380</v>
      </c>
      <c r="H953" t="s">
        <v>2380</v>
      </c>
      <c r="I953">
        <v>0</v>
      </c>
      <c r="J953" t="s">
        <v>2380</v>
      </c>
    </row>
    <row r="954" spans="1:10" x14ac:dyDescent="0.2">
      <c r="A954" t="s">
        <v>1418</v>
      </c>
      <c r="B954">
        <v>46.7</v>
      </c>
      <c r="C9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54">
        <v>10.9</v>
      </c>
      <c r="E954" t="str">
        <f>IF(Table2[[#This Row],[HBA1C]]&lt;5.7,"normal ",IF(Table2[[#This Row],[HBA1C]]&lt;6.5,"prediabetes",IF(Table2[[#This Row],[HBA1C]]=6.5&gt;6.5,"diabetes ")))</f>
        <v xml:space="preserve">diabetes </v>
      </c>
      <c r="F954" t="s">
        <v>2380</v>
      </c>
      <c r="G954" t="s">
        <v>2380</v>
      </c>
      <c r="H954" t="s">
        <v>2380</v>
      </c>
      <c r="I954">
        <v>0</v>
      </c>
      <c r="J954" t="s">
        <v>2380</v>
      </c>
    </row>
    <row r="955" spans="1:10" x14ac:dyDescent="0.2">
      <c r="A955" t="s">
        <v>1417</v>
      </c>
      <c r="B955">
        <v>18.335000000000001</v>
      </c>
      <c r="C95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955">
        <v>11.83</v>
      </c>
      <c r="E955" t="str">
        <f>IF(Table2[[#This Row],[HBA1C]]&lt;5.7,"normal ",IF(Table2[[#This Row],[HBA1C]]&lt;6.5,"prediabetes",IF(Table2[[#This Row],[HBA1C]]=6.5&gt;6.5,"diabetes ")))</f>
        <v xml:space="preserve">diabetes </v>
      </c>
      <c r="F955" t="s">
        <v>2380</v>
      </c>
      <c r="G955" t="s">
        <v>2380</v>
      </c>
      <c r="H955" t="s">
        <v>2380</v>
      </c>
      <c r="I955">
        <v>0</v>
      </c>
      <c r="J955" t="s">
        <v>2380</v>
      </c>
    </row>
    <row r="956" spans="1:10" x14ac:dyDescent="0.2">
      <c r="A956" t="s">
        <v>1416</v>
      </c>
      <c r="B956">
        <v>31.24</v>
      </c>
      <c r="C9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56">
        <v>7.42</v>
      </c>
      <c r="E956" t="str">
        <f>IF(Table2[[#This Row],[HBA1C]]&lt;5.7,"normal ",IF(Table2[[#This Row],[HBA1C]]&lt;6.5,"prediabetes",IF(Table2[[#This Row],[HBA1C]]=6.5&gt;6.5,"diabetes ")))</f>
        <v xml:space="preserve">diabetes </v>
      </c>
      <c r="F956" t="s">
        <v>2381</v>
      </c>
      <c r="G956" t="s">
        <v>2380</v>
      </c>
      <c r="H956" t="s">
        <v>2380</v>
      </c>
      <c r="I956">
        <v>2</v>
      </c>
      <c r="J956" t="s">
        <v>2380</v>
      </c>
    </row>
    <row r="957" spans="1:10" x14ac:dyDescent="0.2">
      <c r="A957" t="s">
        <v>1415</v>
      </c>
      <c r="B957">
        <v>39.22</v>
      </c>
      <c r="C9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57">
        <v>5.62</v>
      </c>
      <c r="E957" t="str">
        <f>IF(Table2[[#This Row],[HBA1C]]&lt;5.7,"normal ",IF(Table2[[#This Row],[HBA1C]]&lt;6.5,"prediabetes",IF(Table2[[#This Row],[HBA1C]]=6.5&gt;6.5,"diabetes ")))</f>
        <v xml:space="preserve">normal </v>
      </c>
      <c r="F957" t="s">
        <v>2381</v>
      </c>
      <c r="G957" t="s">
        <v>2380</v>
      </c>
      <c r="H957" t="s">
        <v>2380</v>
      </c>
      <c r="I957">
        <v>1</v>
      </c>
      <c r="J957" t="s">
        <v>2380</v>
      </c>
    </row>
    <row r="958" spans="1:10" x14ac:dyDescent="0.2">
      <c r="A958" t="s">
        <v>1414</v>
      </c>
      <c r="B958">
        <v>24.414999999999999</v>
      </c>
      <c r="C95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958">
        <v>7.16</v>
      </c>
      <c r="E958" t="str">
        <f>IF(Table2[[#This Row],[HBA1C]]&lt;5.7,"normal ",IF(Table2[[#This Row],[HBA1C]]&lt;6.5,"prediabetes",IF(Table2[[#This Row],[HBA1C]]=6.5&gt;6.5,"diabetes ")))</f>
        <v xml:space="preserve">diabetes </v>
      </c>
      <c r="F958" t="s">
        <v>2380</v>
      </c>
      <c r="G958" t="s">
        <v>2380</v>
      </c>
      <c r="H958" t="s">
        <v>2380</v>
      </c>
      <c r="I958">
        <v>0</v>
      </c>
      <c r="J958" t="s">
        <v>2380</v>
      </c>
    </row>
    <row r="959" spans="1:10" x14ac:dyDescent="0.2">
      <c r="A959" t="s">
        <v>1413</v>
      </c>
      <c r="B959">
        <v>32.299999999999997</v>
      </c>
      <c r="C9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59">
        <v>9.89</v>
      </c>
      <c r="E959" t="str">
        <f>IF(Table2[[#This Row],[HBA1C]]&lt;5.7,"normal ",IF(Table2[[#This Row],[HBA1C]]&lt;6.5,"prediabetes",IF(Table2[[#This Row],[HBA1C]]=6.5&gt;6.5,"diabetes ")))</f>
        <v xml:space="preserve">diabetes </v>
      </c>
      <c r="F959" t="s">
        <v>2380</v>
      </c>
      <c r="G959" t="s">
        <v>2380</v>
      </c>
      <c r="H959" t="s">
        <v>2380</v>
      </c>
      <c r="I959">
        <v>0</v>
      </c>
      <c r="J959" t="s">
        <v>2380</v>
      </c>
    </row>
    <row r="960" spans="1:10" x14ac:dyDescent="0.2">
      <c r="A960" t="s">
        <v>1412</v>
      </c>
      <c r="B960">
        <v>39.94</v>
      </c>
      <c r="C9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60">
        <v>5.14</v>
      </c>
      <c r="E960" t="str">
        <f>IF(Table2[[#This Row],[HBA1C]]&lt;5.7,"normal ",IF(Table2[[#This Row],[HBA1C]]&lt;6.5,"prediabetes",IF(Table2[[#This Row],[HBA1C]]=6.5&gt;6.5,"diabetes ")))</f>
        <v xml:space="preserve">normal </v>
      </c>
      <c r="F960" t="s">
        <v>2380</v>
      </c>
      <c r="G960" t="s">
        <v>2380</v>
      </c>
      <c r="H960" t="s">
        <v>2380</v>
      </c>
      <c r="I960">
        <v>0</v>
      </c>
      <c r="J960" t="s">
        <v>2380</v>
      </c>
    </row>
    <row r="961" spans="1:10" x14ac:dyDescent="0.2">
      <c r="A961" t="s">
        <v>1411</v>
      </c>
      <c r="B961">
        <v>30</v>
      </c>
      <c r="C9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61">
        <v>5.61</v>
      </c>
      <c r="E961" t="str">
        <f>IF(Table2[[#This Row],[HBA1C]]&lt;5.7,"normal ",IF(Table2[[#This Row],[HBA1C]]&lt;6.5,"prediabetes",IF(Table2[[#This Row],[HBA1C]]=6.5&gt;6.5,"diabetes ")))</f>
        <v xml:space="preserve">normal </v>
      </c>
      <c r="F961" t="s">
        <v>2381</v>
      </c>
      <c r="G961" t="s">
        <v>2380</v>
      </c>
      <c r="H961" t="s">
        <v>2382</v>
      </c>
      <c r="I961">
        <v>1</v>
      </c>
      <c r="J961" t="s">
        <v>2380</v>
      </c>
    </row>
    <row r="962" spans="1:10" x14ac:dyDescent="0.2">
      <c r="A962" t="s">
        <v>1410</v>
      </c>
      <c r="B962">
        <v>35.340000000000003</v>
      </c>
      <c r="C9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62">
        <v>5.51</v>
      </c>
      <c r="E962" t="str">
        <f>IF(Table2[[#This Row],[HBA1C]]&lt;5.7,"normal ",IF(Table2[[#This Row],[HBA1C]]&lt;6.5,"prediabetes",IF(Table2[[#This Row],[HBA1C]]=6.5&gt;6.5,"diabetes ")))</f>
        <v xml:space="preserve">normal </v>
      </c>
      <c r="F962" t="s">
        <v>2381</v>
      </c>
      <c r="G962" t="s">
        <v>2380</v>
      </c>
      <c r="H962" t="s">
        <v>2382</v>
      </c>
      <c r="I962">
        <v>1</v>
      </c>
      <c r="J962" t="s">
        <v>2380</v>
      </c>
    </row>
    <row r="963" spans="1:10" x14ac:dyDescent="0.2">
      <c r="A963" t="s">
        <v>1409</v>
      </c>
      <c r="B963">
        <v>32.204999999999998</v>
      </c>
      <c r="C9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63">
        <v>8.3800000000000008</v>
      </c>
      <c r="E963" t="str">
        <f>IF(Table2[[#This Row],[HBA1C]]&lt;5.7,"normal ",IF(Table2[[#This Row],[HBA1C]]&lt;6.5,"prediabetes",IF(Table2[[#This Row],[HBA1C]]=6.5&gt;6.5,"diabetes ")))</f>
        <v xml:space="preserve">diabetes </v>
      </c>
      <c r="F963" t="s">
        <v>2381</v>
      </c>
      <c r="G963" t="s">
        <v>2380</v>
      </c>
      <c r="H963" t="s">
        <v>2380</v>
      </c>
      <c r="I963">
        <v>2</v>
      </c>
      <c r="J963" t="s">
        <v>2380</v>
      </c>
    </row>
    <row r="964" spans="1:10" x14ac:dyDescent="0.2">
      <c r="A964" t="s">
        <v>1408</v>
      </c>
      <c r="B964">
        <v>33.880000000000003</v>
      </c>
      <c r="C9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64">
        <v>4.68</v>
      </c>
      <c r="E964" t="str">
        <f>IF(Table2[[#This Row],[HBA1C]]&lt;5.7,"normal ",IF(Table2[[#This Row],[HBA1C]]&lt;6.5,"prediabetes",IF(Table2[[#This Row],[HBA1C]]=6.5&gt;6.5,"diabetes ")))</f>
        <v xml:space="preserve">normal </v>
      </c>
      <c r="F964" t="s">
        <v>2380</v>
      </c>
      <c r="G964" t="s">
        <v>2381</v>
      </c>
      <c r="H964" t="s">
        <v>2380</v>
      </c>
      <c r="I964">
        <v>1</v>
      </c>
      <c r="J964" t="s">
        <v>2380</v>
      </c>
    </row>
    <row r="965" spans="1:10" x14ac:dyDescent="0.2">
      <c r="A965" t="s">
        <v>1407</v>
      </c>
      <c r="B965">
        <v>26.63</v>
      </c>
      <c r="C96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65">
        <v>4.3600000000000003</v>
      </c>
      <c r="E965" t="str">
        <f>IF(Table2[[#This Row],[HBA1C]]&lt;5.7,"normal ",IF(Table2[[#This Row],[HBA1C]]&lt;6.5,"prediabetes",IF(Table2[[#This Row],[HBA1C]]=6.5&gt;6.5,"diabetes ")))</f>
        <v xml:space="preserve">normal </v>
      </c>
      <c r="F965" t="s">
        <v>2381</v>
      </c>
      <c r="G965" t="s">
        <v>2380</v>
      </c>
      <c r="H965" t="s">
        <v>2380</v>
      </c>
      <c r="I965">
        <v>2</v>
      </c>
      <c r="J965" t="s">
        <v>2380</v>
      </c>
    </row>
    <row r="966" spans="1:10" x14ac:dyDescent="0.2">
      <c r="A966" t="s">
        <v>1406</v>
      </c>
      <c r="B966">
        <v>28.7</v>
      </c>
      <c r="C96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66">
        <v>7.74</v>
      </c>
      <c r="E966" t="str">
        <f>IF(Table2[[#This Row],[HBA1C]]&lt;5.7,"normal ",IF(Table2[[#This Row],[HBA1C]]&lt;6.5,"prediabetes",IF(Table2[[#This Row],[HBA1C]]=6.5&gt;6.5,"diabetes ")))</f>
        <v xml:space="preserve">diabetes </v>
      </c>
      <c r="F966" t="s">
        <v>2380</v>
      </c>
      <c r="G966" t="s">
        <v>2380</v>
      </c>
      <c r="H966" t="s">
        <v>2380</v>
      </c>
      <c r="I966">
        <v>0</v>
      </c>
      <c r="J966" t="s">
        <v>2380</v>
      </c>
    </row>
    <row r="967" spans="1:10" x14ac:dyDescent="0.2">
      <c r="A967" t="s">
        <v>1405</v>
      </c>
      <c r="B967">
        <v>25.65</v>
      </c>
      <c r="C96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67">
        <v>4.05</v>
      </c>
      <c r="E967" t="str">
        <f>IF(Table2[[#This Row],[HBA1C]]&lt;5.7,"normal ",IF(Table2[[#This Row],[HBA1C]]&lt;6.5,"prediabetes",IF(Table2[[#This Row],[HBA1C]]=6.5&gt;6.5,"diabetes ")))</f>
        <v xml:space="preserve">normal </v>
      </c>
      <c r="F967" t="s">
        <v>2381</v>
      </c>
      <c r="G967" t="s">
        <v>2380</v>
      </c>
      <c r="H967" t="s">
        <v>2380</v>
      </c>
      <c r="I967">
        <v>2</v>
      </c>
      <c r="J967" t="s">
        <v>2380</v>
      </c>
    </row>
    <row r="968" spans="1:10" x14ac:dyDescent="0.2">
      <c r="A968" t="s">
        <v>1404</v>
      </c>
      <c r="B968">
        <v>36.384999999999998</v>
      </c>
      <c r="C9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68">
        <v>11.49</v>
      </c>
      <c r="E968" t="str">
        <f>IF(Table2[[#This Row],[HBA1C]]&lt;5.7,"normal ",IF(Table2[[#This Row],[HBA1C]]&lt;6.5,"prediabetes",IF(Table2[[#This Row],[HBA1C]]=6.5&gt;6.5,"diabetes ")))</f>
        <v xml:space="preserve">diabetes </v>
      </c>
      <c r="F968" t="s">
        <v>2380</v>
      </c>
      <c r="G968" t="s">
        <v>2380</v>
      </c>
      <c r="H968" t="s">
        <v>2380</v>
      </c>
      <c r="I968">
        <v>0</v>
      </c>
      <c r="J968" t="s">
        <v>2380</v>
      </c>
    </row>
    <row r="969" spans="1:10" x14ac:dyDescent="0.2">
      <c r="A969" t="s">
        <v>1403</v>
      </c>
      <c r="B969">
        <v>34.69</v>
      </c>
      <c r="C9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69">
        <v>5.65</v>
      </c>
      <c r="E969" t="str">
        <f>IF(Table2[[#This Row],[HBA1C]]&lt;5.7,"normal ",IF(Table2[[#This Row],[HBA1C]]&lt;6.5,"prediabetes",IF(Table2[[#This Row],[HBA1C]]=6.5&gt;6.5,"diabetes ")))</f>
        <v xml:space="preserve">normal </v>
      </c>
      <c r="F969" t="s">
        <v>2380</v>
      </c>
      <c r="G969" t="s">
        <v>2380</v>
      </c>
      <c r="H969" t="s">
        <v>2380</v>
      </c>
      <c r="I969">
        <v>0</v>
      </c>
      <c r="J969" t="s">
        <v>2380</v>
      </c>
    </row>
    <row r="970" spans="1:10" x14ac:dyDescent="0.2">
      <c r="A970" t="s">
        <v>1402</v>
      </c>
      <c r="B970">
        <v>37.68</v>
      </c>
      <c r="C9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0">
        <v>4.29</v>
      </c>
      <c r="E970" t="str">
        <f>IF(Table2[[#This Row],[HBA1C]]&lt;5.7,"normal ",IF(Table2[[#This Row],[HBA1C]]&lt;6.5,"prediabetes",IF(Table2[[#This Row],[HBA1C]]=6.5&gt;6.5,"diabetes ")))</f>
        <v xml:space="preserve">normal </v>
      </c>
      <c r="F970" t="s">
        <v>2381</v>
      </c>
      <c r="G970" t="s">
        <v>2380</v>
      </c>
      <c r="H970" t="s">
        <v>2380</v>
      </c>
      <c r="I970">
        <v>0</v>
      </c>
      <c r="J970" t="s">
        <v>2380</v>
      </c>
    </row>
    <row r="971" spans="1:10" x14ac:dyDescent="0.2">
      <c r="A971" t="s">
        <v>1401</v>
      </c>
      <c r="B971">
        <v>35.49</v>
      </c>
      <c r="C97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1">
        <v>4.74</v>
      </c>
      <c r="E971" t="str">
        <f>IF(Table2[[#This Row],[HBA1C]]&lt;5.7,"normal ",IF(Table2[[#This Row],[HBA1C]]&lt;6.5,"prediabetes",IF(Table2[[#This Row],[HBA1C]]=6.5&gt;6.5,"diabetes ")))</f>
        <v xml:space="preserve">normal </v>
      </c>
      <c r="F971" t="s">
        <v>2381</v>
      </c>
      <c r="G971" t="s">
        <v>2380</v>
      </c>
      <c r="H971" t="s">
        <v>2382</v>
      </c>
      <c r="I971">
        <v>1</v>
      </c>
      <c r="J971" t="s">
        <v>2380</v>
      </c>
    </row>
    <row r="972" spans="1:10" x14ac:dyDescent="0.2">
      <c r="A972" t="s">
        <v>1400</v>
      </c>
      <c r="B972">
        <v>44.7</v>
      </c>
      <c r="C97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2">
        <v>7.6</v>
      </c>
      <c r="E972" t="str">
        <f>IF(Table2[[#This Row],[HBA1C]]&lt;5.7,"normal ",IF(Table2[[#This Row],[HBA1C]]&lt;6.5,"prediabetes",IF(Table2[[#This Row],[HBA1C]]=6.5&gt;6.5,"diabetes ")))</f>
        <v xml:space="preserve">diabetes </v>
      </c>
      <c r="F972" t="s">
        <v>2381</v>
      </c>
      <c r="G972" t="s">
        <v>2380</v>
      </c>
      <c r="H972" t="s">
        <v>2380</v>
      </c>
      <c r="I972">
        <v>2</v>
      </c>
      <c r="J972" t="s">
        <v>2380</v>
      </c>
    </row>
    <row r="973" spans="1:10" x14ac:dyDescent="0.2">
      <c r="A973" t="s">
        <v>1399</v>
      </c>
      <c r="B973">
        <v>38.380000000000003</v>
      </c>
      <c r="C9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3">
        <v>8.5</v>
      </c>
      <c r="E973" t="str">
        <f>IF(Table2[[#This Row],[HBA1C]]&lt;5.7,"normal ",IF(Table2[[#This Row],[HBA1C]]&lt;6.5,"prediabetes",IF(Table2[[#This Row],[HBA1C]]=6.5&gt;6.5,"diabetes ")))</f>
        <v xml:space="preserve">diabetes </v>
      </c>
      <c r="F973" t="s">
        <v>2381</v>
      </c>
      <c r="G973" t="s">
        <v>2380</v>
      </c>
      <c r="H973" t="s">
        <v>2380</v>
      </c>
      <c r="I973">
        <v>2</v>
      </c>
      <c r="J973" t="s">
        <v>2380</v>
      </c>
    </row>
    <row r="974" spans="1:10" x14ac:dyDescent="0.2">
      <c r="A974" t="s">
        <v>1398</v>
      </c>
      <c r="B974">
        <v>35.244999999999997</v>
      </c>
      <c r="C9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4">
        <v>11.22</v>
      </c>
      <c r="E974" t="str">
        <f>IF(Table2[[#This Row],[HBA1C]]&lt;5.7,"normal ",IF(Table2[[#This Row],[HBA1C]]&lt;6.5,"prediabetes",IF(Table2[[#This Row],[HBA1C]]=6.5&gt;6.5,"diabetes ")))</f>
        <v xml:space="preserve">diabetes </v>
      </c>
      <c r="F974" t="s">
        <v>2381</v>
      </c>
      <c r="G974" t="s">
        <v>2380</v>
      </c>
      <c r="H974" t="s">
        <v>2380</v>
      </c>
      <c r="I974">
        <v>0</v>
      </c>
      <c r="J974" t="s">
        <v>2380</v>
      </c>
    </row>
    <row r="975" spans="1:10" x14ac:dyDescent="0.2">
      <c r="A975" t="s">
        <v>1397</v>
      </c>
      <c r="B975">
        <v>49.84</v>
      </c>
      <c r="C9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5">
        <v>5.0999999999999996</v>
      </c>
      <c r="E975" t="str">
        <f>IF(Table2[[#This Row],[HBA1C]]&lt;5.7,"normal ",IF(Table2[[#This Row],[HBA1C]]&lt;6.5,"prediabetes",IF(Table2[[#This Row],[HBA1C]]=6.5&gt;6.5,"diabetes ")))</f>
        <v xml:space="preserve">normal </v>
      </c>
      <c r="F975" t="s">
        <v>2381</v>
      </c>
      <c r="G975" t="s">
        <v>2380</v>
      </c>
      <c r="H975" t="s">
        <v>2382</v>
      </c>
      <c r="I975">
        <v>1</v>
      </c>
      <c r="J975" t="s">
        <v>2380</v>
      </c>
    </row>
    <row r="976" spans="1:10" x14ac:dyDescent="0.2">
      <c r="A976" t="s">
        <v>1396</v>
      </c>
      <c r="B976">
        <v>49.06</v>
      </c>
      <c r="C97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6">
        <v>5.43</v>
      </c>
      <c r="E976" t="str">
        <f>IF(Table2[[#This Row],[HBA1C]]&lt;5.7,"normal ",IF(Table2[[#This Row],[HBA1C]]&lt;6.5,"prediabetes",IF(Table2[[#This Row],[HBA1C]]=6.5&gt;6.5,"diabetes ")))</f>
        <v xml:space="preserve">normal </v>
      </c>
      <c r="F976" t="s">
        <v>2381</v>
      </c>
      <c r="G976" t="s">
        <v>2380</v>
      </c>
      <c r="H976" t="s">
        <v>2380</v>
      </c>
      <c r="I976">
        <v>1</v>
      </c>
      <c r="J976" t="s">
        <v>2380</v>
      </c>
    </row>
    <row r="977" spans="1:10" x14ac:dyDescent="0.2">
      <c r="A977" t="s">
        <v>1395</v>
      </c>
      <c r="B977">
        <v>30.88</v>
      </c>
      <c r="C9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7">
        <v>5.82</v>
      </c>
      <c r="E977" t="str">
        <f>IF(Table2[[#This Row],[HBA1C]]&lt;5.7,"normal ",IF(Table2[[#This Row],[HBA1C]]&lt;6.5,"prediabetes",IF(Table2[[#This Row],[HBA1C]]=6.5&gt;6.5,"diabetes ")))</f>
        <v>prediabetes</v>
      </c>
      <c r="F977" t="s">
        <v>2380</v>
      </c>
      <c r="G977" t="s">
        <v>2380</v>
      </c>
      <c r="H977" t="s">
        <v>2380</v>
      </c>
      <c r="I977">
        <v>2</v>
      </c>
      <c r="J977" t="s">
        <v>2380</v>
      </c>
    </row>
    <row r="978" spans="1:10" x14ac:dyDescent="0.2">
      <c r="A978" t="s">
        <v>1394</v>
      </c>
      <c r="B978">
        <v>33.35</v>
      </c>
      <c r="C9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8">
        <v>6.05</v>
      </c>
      <c r="E978" t="str">
        <f>IF(Table2[[#This Row],[HBA1C]]&lt;5.7,"normal ",IF(Table2[[#This Row],[HBA1C]]&lt;6.5,"prediabetes",IF(Table2[[#This Row],[HBA1C]]=6.5&gt;6.5,"diabetes ")))</f>
        <v>prediabetes</v>
      </c>
      <c r="F978" t="s">
        <v>2380</v>
      </c>
      <c r="G978" t="s">
        <v>2380</v>
      </c>
      <c r="H978" t="s">
        <v>2382</v>
      </c>
      <c r="I978">
        <v>1</v>
      </c>
      <c r="J978" t="s">
        <v>2380</v>
      </c>
    </row>
    <row r="979" spans="1:10" x14ac:dyDescent="0.2">
      <c r="A979" t="s">
        <v>1393</v>
      </c>
      <c r="B979">
        <v>38</v>
      </c>
      <c r="C9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79">
        <v>6.38</v>
      </c>
      <c r="E979" t="str">
        <f>IF(Table2[[#This Row],[HBA1C]]&lt;5.7,"normal ",IF(Table2[[#This Row],[HBA1C]]&lt;6.5,"prediabetes",IF(Table2[[#This Row],[HBA1C]]=6.5&gt;6.5,"diabetes ")))</f>
        <v>prediabetes</v>
      </c>
      <c r="F979" t="s">
        <v>2381</v>
      </c>
      <c r="G979" t="s">
        <v>2380</v>
      </c>
      <c r="H979" t="s">
        <v>2380</v>
      </c>
      <c r="I979">
        <v>1</v>
      </c>
      <c r="J979" t="s">
        <v>2380</v>
      </c>
    </row>
    <row r="980" spans="1:10" x14ac:dyDescent="0.2">
      <c r="A980" t="s">
        <v>1392</v>
      </c>
      <c r="B980">
        <v>36.08</v>
      </c>
      <c r="C98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80">
        <v>5.73</v>
      </c>
      <c r="E980" t="str">
        <f>IF(Table2[[#This Row],[HBA1C]]&lt;5.7,"normal ",IF(Table2[[#This Row],[HBA1C]]&lt;6.5,"prediabetes",IF(Table2[[#This Row],[HBA1C]]=6.5&gt;6.5,"diabetes ")))</f>
        <v>prediabetes</v>
      </c>
      <c r="F980" t="s">
        <v>2381</v>
      </c>
      <c r="G980" t="s">
        <v>2380</v>
      </c>
      <c r="H980" t="s">
        <v>2380</v>
      </c>
      <c r="I980">
        <v>1</v>
      </c>
      <c r="J980" t="s">
        <v>2380</v>
      </c>
    </row>
    <row r="981" spans="1:10" x14ac:dyDescent="0.2">
      <c r="A981" t="s">
        <v>1391</v>
      </c>
      <c r="B981">
        <v>35.700000000000003</v>
      </c>
      <c r="C9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81">
        <v>5.47</v>
      </c>
      <c r="E981" t="str">
        <f>IF(Table2[[#This Row],[HBA1C]]&lt;5.7,"normal ",IF(Table2[[#This Row],[HBA1C]]&lt;6.5,"prediabetes",IF(Table2[[#This Row],[HBA1C]]=6.5&gt;6.5,"diabetes ")))</f>
        <v xml:space="preserve">normal </v>
      </c>
      <c r="F981" t="s">
        <v>2381</v>
      </c>
      <c r="G981" t="s">
        <v>2380</v>
      </c>
      <c r="H981" t="s">
        <v>2380</v>
      </c>
      <c r="I981">
        <v>1</v>
      </c>
      <c r="J981" t="s">
        <v>2380</v>
      </c>
    </row>
    <row r="982" spans="1:10" x14ac:dyDescent="0.2">
      <c r="A982" t="s">
        <v>1390</v>
      </c>
      <c r="B982">
        <v>34.01</v>
      </c>
      <c r="C9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82">
        <v>11.3</v>
      </c>
      <c r="E982" t="str">
        <f>IF(Table2[[#This Row],[HBA1C]]&lt;5.7,"normal ",IF(Table2[[#This Row],[HBA1C]]&lt;6.5,"prediabetes",IF(Table2[[#This Row],[HBA1C]]=6.5&gt;6.5,"diabetes ")))</f>
        <v xml:space="preserve">diabetes </v>
      </c>
      <c r="F982" t="s">
        <v>2380</v>
      </c>
      <c r="G982" t="s">
        <v>2380</v>
      </c>
      <c r="H982" t="s">
        <v>2380</v>
      </c>
      <c r="I982">
        <v>0</v>
      </c>
      <c r="J982" t="s">
        <v>2380</v>
      </c>
    </row>
    <row r="983" spans="1:10" x14ac:dyDescent="0.2">
      <c r="A983" t="s">
        <v>1389</v>
      </c>
      <c r="B983">
        <v>31.54</v>
      </c>
      <c r="C9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83">
        <v>6.72</v>
      </c>
      <c r="E983" t="str">
        <f>IF(Table2[[#This Row],[HBA1C]]&lt;5.7,"normal ",IF(Table2[[#This Row],[HBA1C]]&lt;6.5,"prediabetes",IF(Table2[[#This Row],[HBA1C]]=6.5&gt;6.5,"diabetes ")))</f>
        <v xml:space="preserve">diabetes </v>
      </c>
      <c r="F983" t="s">
        <v>2380</v>
      </c>
      <c r="G983" t="s">
        <v>2380</v>
      </c>
      <c r="H983" t="s">
        <v>2380</v>
      </c>
      <c r="I983">
        <v>0</v>
      </c>
      <c r="J983" t="s">
        <v>2380</v>
      </c>
    </row>
    <row r="984" spans="1:10" x14ac:dyDescent="0.2">
      <c r="A984" t="s">
        <v>1388</v>
      </c>
      <c r="B984">
        <v>23.3</v>
      </c>
      <c r="C98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984">
        <v>5.36</v>
      </c>
      <c r="E984" t="str">
        <f>IF(Table2[[#This Row],[HBA1C]]&lt;5.7,"normal ",IF(Table2[[#This Row],[HBA1C]]&lt;6.5,"prediabetes",IF(Table2[[#This Row],[HBA1C]]=6.5&gt;6.5,"diabetes ")))</f>
        <v xml:space="preserve">normal </v>
      </c>
      <c r="F984" t="s">
        <v>2381</v>
      </c>
      <c r="G984" t="s">
        <v>2380</v>
      </c>
      <c r="H984" t="s">
        <v>2380</v>
      </c>
      <c r="I984">
        <v>1</v>
      </c>
      <c r="J984" t="s">
        <v>2380</v>
      </c>
    </row>
    <row r="985" spans="1:10" x14ac:dyDescent="0.2">
      <c r="A985" t="s">
        <v>1387</v>
      </c>
      <c r="B985">
        <v>27.75</v>
      </c>
      <c r="C98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85">
        <v>9.8800000000000008</v>
      </c>
      <c r="E985" t="str">
        <f>IF(Table2[[#This Row],[HBA1C]]&lt;5.7,"normal ",IF(Table2[[#This Row],[HBA1C]]&lt;6.5,"prediabetes",IF(Table2[[#This Row],[HBA1C]]=6.5&gt;6.5,"diabetes ")))</f>
        <v xml:space="preserve">diabetes </v>
      </c>
      <c r="F985" t="s">
        <v>2380</v>
      </c>
      <c r="G985" t="s">
        <v>2380</v>
      </c>
      <c r="H985" t="s">
        <v>2380</v>
      </c>
      <c r="I985">
        <v>0</v>
      </c>
      <c r="J985" t="s">
        <v>2380</v>
      </c>
    </row>
    <row r="986" spans="1:10" x14ac:dyDescent="0.2">
      <c r="A986" t="s">
        <v>1386</v>
      </c>
      <c r="B986">
        <v>42.46</v>
      </c>
      <c r="C9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86">
        <v>4.1100000000000003</v>
      </c>
      <c r="E986" t="str">
        <f>IF(Table2[[#This Row],[HBA1C]]&lt;5.7,"normal ",IF(Table2[[#This Row],[HBA1C]]&lt;6.5,"prediabetes",IF(Table2[[#This Row],[HBA1C]]=6.5&gt;6.5,"diabetes ")))</f>
        <v xml:space="preserve">normal </v>
      </c>
      <c r="F986" t="s">
        <v>2380</v>
      </c>
      <c r="G986" t="s">
        <v>2380</v>
      </c>
      <c r="H986" t="s">
        <v>2380</v>
      </c>
      <c r="I986">
        <v>0</v>
      </c>
      <c r="J986" t="s">
        <v>2380</v>
      </c>
    </row>
    <row r="987" spans="1:10" x14ac:dyDescent="0.2">
      <c r="A987" t="s">
        <v>1385</v>
      </c>
      <c r="B987">
        <v>54.47</v>
      </c>
      <c r="C98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87">
        <v>7.48</v>
      </c>
      <c r="E987" t="str">
        <f>IF(Table2[[#This Row],[HBA1C]]&lt;5.7,"normal ",IF(Table2[[#This Row],[HBA1C]]&lt;6.5,"prediabetes",IF(Table2[[#This Row],[HBA1C]]=6.5&gt;6.5,"diabetes ")))</f>
        <v xml:space="preserve">diabetes </v>
      </c>
      <c r="F987" t="s">
        <v>2380</v>
      </c>
      <c r="G987" t="s">
        <v>2380</v>
      </c>
      <c r="H987" t="s">
        <v>2380</v>
      </c>
      <c r="I987">
        <v>0</v>
      </c>
      <c r="J987" t="s">
        <v>2380</v>
      </c>
    </row>
    <row r="988" spans="1:10" x14ac:dyDescent="0.2">
      <c r="A988" t="s">
        <v>1384</v>
      </c>
      <c r="B988">
        <v>24.93</v>
      </c>
      <c r="C98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88">
        <v>9.18</v>
      </c>
      <c r="E988" t="str">
        <f>IF(Table2[[#This Row],[HBA1C]]&lt;5.7,"normal ",IF(Table2[[#This Row],[HBA1C]]&lt;6.5,"prediabetes",IF(Table2[[#This Row],[HBA1C]]=6.5&gt;6.5,"diabetes ")))</f>
        <v xml:space="preserve">diabetes </v>
      </c>
      <c r="F988" t="s">
        <v>2381</v>
      </c>
      <c r="G988" t="s">
        <v>2380</v>
      </c>
      <c r="H988" t="s">
        <v>2382</v>
      </c>
      <c r="I988">
        <v>1</v>
      </c>
      <c r="J988" t="s">
        <v>2380</v>
      </c>
    </row>
    <row r="989" spans="1:10" x14ac:dyDescent="0.2">
      <c r="A989" t="s">
        <v>1383</v>
      </c>
      <c r="B989">
        <v>48.12</v>
      </c>
      <c r="C9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89">
        <v>4.51</v>
      </c>
      <c r="E989" t="str">
        <f>IF(Table2[[#This Row],[HBA1C]]&lt;5.7,"normal ",IF(Table2[[#This Row],[HBA1C]]&lt;6.5,"prediabetes",IF(Table2[[#This Row],[HBA1C]]=6.5&gt;6.5,"diabetes ")))</f>
        <v xml:space="preserve">normal </v>
      </c>
      <c r="F989" t="s">
        <v>2381</v>
      </c>
      <c r="G989" t="s">
        <v>2380</v>
      </c>
      <c r="H989" t="s">
        <v>2380</v>
      </c>
      <c r="I989">
        <v>1</v>
      </c>
      <c r="J989" t="s">
        <v>2380</v>
      </c>
    </row>
    <row r="990" spans="1:10" x14ac:dyDescent="0.2">
      <c r="A990" t="s">
        <v>1382</v>
      </c>
      <c r="B990">
        <v>24.91</v>
      </c>
      <c r="C99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90">
        <v>7.33</v>
      </c>
      <c r="E990" t="str">
        <f>IF(Table2[[#This Row],[HBA1C]]&lt;5.7,"normal ",IF(Table2[[#This Row],[HBA1C]]&lt;6.5,"prediabetes",IF(Table2[[#This Row],[HBA1C]]=6.5&gt;6.5,"diabetes ")))</f>
        <v xml:space="preserve">diabetes </v>
      </c>
      <c r="F990" t="s">
        <v>2381</v>
      </c>
      <c r="G990" t="s">
        <v>2380</v>
      </c>
      <c r="H990" t="s">
        <v>2382</v>
      </c>
      <c r="I990">
        <v>1</v>
      </c>
      <c r="J990" t="s">
        <v>2380</v>
      </c>
    </row>
    <row r="991" spans="1:10" x14ac:dyDescent="0.2">
      <c r="A991" t="s">
        <v>1381</v>
      </c>
      <c r="B991">
        <v>27.645</v>
      </c>
      <c r="C99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91">
        <v>10.56</v>
      </c>
      <c r="E991" t="str">
        <f>IF(Table2[[#This Row],[HBA1C]]&lt;5.7,"normal ",IF(Table2[[#This Row],[HBA1C]]&lt;6.5,"prediabetes",IF(Table2[[#This Row],[HBA1C]]=6.5&gt;6.5,"diabetes ")))</f>
        <v xml:space="preserve">diabetes </v>
      </c>
      <c r="F991" t="s">
        <v>2380</v>
      </c>
      <c r="G991" t="s">
        <v>2380</v>
      </c>
      <c r="H991" t="s">
        <v>2380</v>
      </c>
      <c r="I991">
        <v>0</v>
      </c>
      <c r="J991" t="s">
        <v>2380</v>
      </c>
    </row>
    <row r="992" spans="1:10" x14ac:dyDescent="0.2">
      <c r="A992" t="s">
        <v>1380</v>
      </c>
      <c r="B992">
        <v>33.700000000000003</v>
      </c>
      <c r="C9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92">
        <v>4.01</v>
      </c>
      <c r="E992" t="str">
        <f>IF(Table2[[#This Row],[HBA1C]]&lt;5.7,"normal ",IF(Table2[[#This Row],[HBA1C]]&lt;6.5,"prediabetes",IF(Table2[[#This Row],[HBA1C]]=6.5&gt;6.5,"diabetes ")))</f>
        <v xml:space="preserve">normal </v>
      </c>
      <c r="F992" t="s">
        <v>2380</v>
      </c>
      <c r="G992" t="s">
        <v>2380</v>
      </c>
      <c r="H992" t="s">
        <v>2380</v>
      </c>
      <c r="I992">
        <v>2</v>
      </c>
      <c r="J992" t="s">
        <v>2380</v>
      </c>
    </row>
    <row r="993" spans="1:10" x14ac:dyDescent="0.2">
      <c r="A993" t="s">
        <v>1379</v>
      </c>
      <c r="B993">
        <v>38.93</v>
      </c>
      <c r="C9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93">
        <v>5.64</v>
      </c>
      <c r="E993" t="str">
        <f>IF(Table2[[#This Row],[HBA1C]]&lt;5.7,"normal ",IF(Table2[[#This Row],[HBA1C]]&lt;6.5,"prediabetes",IF(Table2[[#This Row],[HBA1C]]=6.5&gt;6.5,"diabetes ")))</f>
        <v xml:space="preserve">normal </v>
      </c>
      <c r="F993" t="s">
        <v>2381</v>
      </c>
      <c r="G993" t="s">
        <v>2380</v>
      </c>
      <c r="H993" t="s">
        <v>2380</v>
      </c>
      <c r="I993">
        <v>1</v>
      </c>
      <c r="J993" t="s">
        <v>2380</v>
      </c>
    </row>
    <row r="994" spans="1:10" x14ac:dyDescent="0.2">
      <c r="A994" t="s">
        <v>1378</v>
      </c>
      <c r="B994">
        <v>32.774999999999999</v>
      </c>
      <c r="C9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94">
        <v>8.02</v>
      </c>
      <c r="E994" t="str">
        <f>IF(Table2[[#This Row],[HBA1C]]&lt;5.7,"normal ",IF(Table2[[#This Row],[HBA1C]]&lt;6.5,"prediabetes",IF(Table2[[#This Row],[HBA1C]]=6.5&gt;6.5,"diabetes ")))</f>
        <v xml:space="preserve">diabetes </v>
      </c>
      <c r="F994" t="s">
        <v>2381</v>
      </c>
      <c r="G994" t="s">
        <v>2380</v>
      </c>
      <c r="H994" t="s">
        <v>2380</v>
      </c>
      <c r="I994">
        <v>2</v>
      </c>
      <c r="J994" t="s">
        <v>2380</v>
      </c>
    </row>
    <row r="995" spans="1:10" x14ac:dyDescent="0.2">
      <c r="A995" t="s">
        <v>1377</v>
      </c>
      <c r="B995">
        <v>29.83</v>
      </c>
      <c r="C99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95">
        <v>7.2</v>
      </c>
      <c r="E995" t="str">
        <f>IF(Table2[[#This Row],[HBA1C]]&lt;5.7,"normal ",IF(Table2[[#This Row],[HBA1C]]&lt;6.5,"prediabetes",IF(Table2[[#This Row],[HBA1C]]=6.5&gt;6.5,"diabetes ")))</f>
        <v xml:space="preserve">diabetes </v>
      </c>
      <c r="F995" t="s">
        <v>2381</v>
      </c>
      <c r="G995" t="s">
        <v>2380</v>
      </c>
      <c r="H995" t="s">
        <v>2380</v>
      </c>
      <c r="I995">
        <v>0</v>
      </c>
      <c r="J995" t="s">
        <v>2380</v>
      </c>
    </row>
    <row r="996" spans="1:10" x14ac:dyDescent="0.2">
      <c r="A996" t="s">
        <v>1376</v>
      </c>
      <c r="B996">
        <v>28.31</v>
      </c>
      <c r="C99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96">
        <v>4.55</v>
      </c>
      <c r="E996" t="str">
        <f>IF(Table2[[#This Row],[HBA1C]]&lt;5.7,"normal ",IF(Table2[[#This Row],[HBA1C]]&lt;6.5,"prediabetes",IF(Table2[[#This Row],[HBA1C]]=6.5&gt;6.5,"diabetes ")))</f>
        <v xml:space="preserve">normal </v>
      </c>
      <c r="F996" t="s">
        <v>2380</v>
      </c>
      <c r="G996" t="s">
        <v>2381</v>
      </c>
      <c r="H996" t="s">
        <v>2380</v>
      </c>
      <c r="I996">
        <v>1</v>
      </c>
      <c r="J996" t="s">
        <v>2380</v>
      </c>
    </row>
    <row r="997" spans="1:10" x14ac:dyDescent="0.2">
      <c r="A997" t="s">
        <v>1375</v>
      </c>
      <c r="B997">
        <v>29.79</v>
      </c>
      <c r="C99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997">
        <v>9.0299999999999994</v>
      </c>
      <c r="E997" t="str">
        <f>IF(Table2[[#This Row],[HBA1C]]&lt;5.7,"normal ",IF(Table2[[#This Row],[HBA1C]]&lt;6.5,"prediabetes",IF(Table2[[#This Row],[HBA1C]]=6.5&gt;6.5,"diabetes ")))</f>
        <v xml:space="preserve">diabetes </v>
      </c>
      <c r="F997" t="s">
        <v>2380</v>
      </c>
      <c r="G997" t="s">
        <v>2380</v>
      </c>
      <c r="H997" t="s">
        <v>2380</v>
      </c>
      <c r="I997">
        <v>0</v>
      </c>
      <c r="J997" t="s">
        <v>2380</v>
      </c>
    </row>
    <row r="998" spans="1:10" x14ac:dyDescent="0.2">
      <c r="A998" t="s">
        <v>1374</v>
      </c>
      <c r="B998">
        <v>36.6</v>
      </c>
      <c r="C99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98">
        <v>5.2</v>
      </c>
      <c r="E998" t="str">
        <f>IF(Table2[[#This Row],[HBA1C]]&lt;5.7,"normal ",IF(Table2[[#This Row],[HBA1C]]&lt;6.5,"prediabetes",IF(Table2[[#This Row],[HBA1C]]=6.5&gt;6.5,"diabetes ")))</f>
        <v xml:space="preserve">normal </v>
      </c>
      <c r="F998" t="s">
        <v>2381</v>
      </c>
      <c r="G998" t="s">
        <v>2380</v>
      </c>
      <c r="H998" t="s">
        <v>2382</v>
      </c>
      <c r="I998">
        <v>1</v>
      </c>
      <c r="J998" t="s">
        <v>2380</v>
      </c>
    </row>
    <row r="999" spans="1:10" x14ac:dyDescent="0.2">
      <c r="A999" t="s">
        <v>1373</v>
      </c>
      <c r="B999">
        <v>35.93</v>
      </c>
      <c r="C99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999">
        <v>8.3000000000000007</v>
      </c>
      <c r="E999" t="str">
        <f>IF(Table2[[#This Row],[HBA1C]]&lt;5.7,"normal ",IF(Table2[[#This Row],[HBA1C]]&lt;6.5,"prediabetes",IF(Table2[[#This Row],[HBA1C]]=6.5&gt;6.5,"diabetes ")))</f>
        <v xml:space="preserve">diabetes </v>
      </c>
      <c r="F999" t="s">
        <v>2381</v>
      </c>
      <c r="G999" t="s">
        <v>2380</v>
      </c>
      <c r="H999" t="s">
        <v>2380</v>
      </c>
      <c r="I999">
        <v>0</v>
      </c>
      <c r="J999" t="s">
        <v>2380</v>
      </c>
    </row>
    <row r="1000" spans="1:10" x14ac:dyDescent="0.2">
      <c r="A1000" t="s">
        <v>1372</v>
      </c>
      <c r="B1000">
        <v>28.6</v>
      </c>
      <c r="C100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00">
        <v>5.56</v>
      </c>
      <c r="E1000" t="str">
        <f>IF(Table2[[#This Row],[HBA1C]]&lt;5.7,"normal ",IF(Table2[[#This Row],[HBA1C]]&lt;6.5,"prediabetes",IF(Table2[[#This Row],[HBA1C]]=6.5&gt;6.5,"diabetes ")))</f>
        <v xml:space="preserve">normal </v>
      </c>
      <c r="F1000" t="s">
        <v>2381</v>
      </c>
      <c r="G1000" t="s">
        <v>2380</v>
      </c>
      <c r="H1000" t="s">
        <v>2382</v>
      </c>
      <c r="I1000">
        <v>1</v>
      </c>
      <c r="J1000" t="s">
        <v>2380</v>
      </c>
    </row>
    <row r="1001" spans="1:10" x14ac:dyDescent="0.2">
      <c r="A1001" t="s">
        <v>1371</v>
      </c>
      <c r="B1001">
        <v>39.17</v>
      </c>
      <c r="C10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01">
        <v>4.1500000000000004</v>
      </c>
      <c r="E1001" t="str">
        <f>IF(Table2[[#This Row],[HBA1C]]&lt;5.7,"normal ",IF(Table2[[#This Row],[HBA1C]]&lt;6.5,"prediabetes",IF(Table2[[#This Row],[HBA1C]]=6.5&gt;6.5,"diabetes ")))</f>
        <v xml:space="preserve">normal </v>
      </c>
      <c r="F1001" t="s">
        <v>2380</v>
      </c>
      <c r="G1001" t="s">
        <v>2380</v>
      </c>
      <c r="H1001" t="s">
        <v>2380</v>
      </c>
      <c r="I1001">
        <v>0</v>
      </c>
      <c r="J1001" t="s">
        <v>2380</v>
      </c>
    </row>
    <row r="1002" spans="1:10" x14ac:dyDescent="0.2">
      <c r="A1002" t="s">
        <v>1370</v>
      </c>
      <c r="B1002">
        <v>26.41</v>
      </c>
      <c r="C100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02">
        <v>5.99</v>
      </c>
      <c r="E1002" t="str">
        <f>IF(Table2[[#This Row],[HBA1C]]&lt;5.7,"normal ",IF(Table2[[#This Row],[HBA1C]]&lt;6.5,"prediabetes",IF(Table2[[#This Row],[HBA1C]]=6.5&gt;6.5,"diabetes ")))</f>
        <v>prediabetes</v>
      </c>
      <c r="F1002" t="s">
        <v>2381</v>
      </c>
      <c r="G1002" t="s">
        <v>2380</v>
      </c>
      <c r="H1002" t="s">
        <v>2382</v>
      </c>
      <c r="I1002">
        <v>1</v>
      </c>
      <c r="J1002" t="s">
        <v>2380</v>
      </c>
    </row>
    <row r="1003" spans="1:10" x14ac:dyDescent="0.2">
      <c r="A1003" t="s">
        <v>1369</v>
      </c>
      <c r="B1003">
        <v>30.63</v>
      </c>
      <c r="C10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03">
        <v>5.8</v>
      </c>
      <c r="E1003" t="str">
        <f>IF(Table2[[#This Row],[HBA1C]]&lt;5.7,"normal ",IF(Table2[[#This Row],[HBA1C]]&lt;6.5,"prediabetes",IF(Table2[[#This Row],[HBA1C]]=6.5&gt;6.5,"diabetes ")))</f>
        <v>prediabetes</v>
      </c>
      <c r="F1003" t="s">
        <v>2381</v>
      </c>
      <c r="G1003" t="s">
        <v>2380</v>
      </c>
      <c r="H1003" t="s">
        <v>2380</v>
      </c>
      <c r="I1003">
        <v>0</v>
      </c>
      <c r="J1003" t="s">
        <v>2380</v>
      </c>
    </row>
    <row r="1004" spans="1:10" x14ac:dyDescent="0.2">
      <c r="A1004" t="s">
        <v>1368</v>
      </c>
      <c r="B1004">
        <v>31.73</v>
      </c>
      <c r="C100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04">
        <v>7.32</v>
      </c>
      <c r="E1004" t="str">
        <f>IF(Table2[[#This Row],[HBA1C]]&lt;5.7,"normal ",IF(Table2[[#This Row],[HBA1C]]&lt;6.5,"prediabetes",IF(Table2[[#This Row],[HBA1C]]=6.5&gt;6.5,"diabetes ")))</f>
        <v xml:space="preserve">diabetes </v>
      </c>
      <c r="F1004" t="s">
        <v>2381</v>
      </c>
      <c r="G1004" t="s">
        <v>2380</v>
      </c>
      <c r="H1004" t="s">
        <v>2380</v>
      </c>
      <c r="I1004">
        <v>2</v>
      </c>
      <c r="J1004" t="s">
        <v>2380</v>
      </c>
    </row>
    <row r="1005" spans="1:10" x14ac:dyDescent="0.2">
      <c r="A1005" t="s">
        <v>1367</v>
      </c>
      <c r="B1005">
        <v>30.7</v>
      </c>
      <c r="C10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05">
        <v>5.16</v>
      </c>
      <c r="E1005" t="str">
        <f>IF(Table2[[#This Row],[HBA1C]]&lt;5.7,"normal ",IF(Table2[[#This Row],[HBA1C]]&lt;6.5,"prediabetes",IF(Table2[[#This Row],[HBA1C]]=6.5&gt;6.5,"diabetes ")))</f>
        <v xml:space="preserve">normal </v>
      </c>
      <c r="F1005" t="s">
        <v>2380</v>
      </c>
      <c r="G1005" t="s">
        <v>2380</v>
      </c>
      <c r="H1005" t="s">
        <v>2380</v>
      </c>
      <c r="I1005">
        <v>2</v>
      </c>
      <c r="J1005" t="s">
        <v>2380</v>
      </c>
    </row>
    <row r="1006" spans="1:10" x14ac:dyDescent="0.2">
      <c r="A1006" t="s">
        <v>1366</v>
      </c>
      <c r="B1006">
        <v>25.934999999999999</v>
      </c>
      <c r="C100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06">
        <v>5.96</v>
      </c>
      <c r="E1006" t="str">
        <f>IF(Table2[[#This Row],[HBA1C]]&lt;5.7,"normal ",IF(Table2[[#This Row],[HBA1C]]&lt;6.5,"prediabetes",IF(Table2[[#This Row],[HBA1C]]=6.5&gt;6.5,"diabetes ")))</f>
        <v>prediabetes</v>
      </c>
      <c r="F1006" t="s">
        <v>2381</v>
      </c>
      <c r="G1006" t="s">
        <v>2380</v>
      </c>
      <c r="H1006" t="s">
        <v>2380</v>
      </c>
      <c r="I1006">
        <v>2</v>
      </c>
      <c r="J1006" t="s">
        <v>2380</v>
      </c>
    </row>
    <row r="1007" spans="1:10" x14ac:dyDescent="0.2">
      <c r="A1007" t="s">
        <v>1365</v>
      </c>
      <c r="B1007">
        <v>35.9</v>
      </c>
      <c r="C10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07">
        <v>4.8499999999999996</v>
      </c>
      <c r="E1007" t="str">
        <f>IF(Table2[[#This Row],[HBA1C]]&lt;5.7,"normal ",IF(Table2[[#This Row],[HBA1C]]&lt;6.5,"prediabetes",IF(Table2[[#This Row],[HBA1C]]=6.5&gt;6.5,"diabetes ")))</f>
        <v xml:space="preserve">normal </v>
      </c>
      <c r="F1007" t="s">
        <v>2381</v>
      </c>
      <c r="G1007" t="s">
        <v>2380</v>
      </c>
      <c r="H1007" t="s">
        <v>2382</v>
      </c>
      <c r="I1007">
        <v>1</v>
      </c>
      <c r="J1007" t="s">
        <v>2380</v>
      </c>
    </row>
    <row r="1008" spans="1:10" x14ac:dyDescent="0.2">
      <c r="A1008" t="s">
        <v>1364</v>
      </c>
      <c r="B1008">
        <v>26.7</v>
      </c>
      <c r="C100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08">
        <v>5.09</v>
      </c>
      <c r="E1008" t="str">
        <f>IF(Table2[[#This Row],[HBA1C]]&lt;5.7,"normal ",IF(Table2[[#This Row],[HBA1C]]&lt;6.5,"prediabetes",IF(Table2[[#This Row],[HBA1C]]=6.5&gt;6.5,"diabetes ")))</f>
        <v xml:space="preserve">normal </v>
      </c>
      <c r="F1008" t="s">
        <v>2381</v>
      </c>
      <c r="G1008" t="s">
        <v>2380</v>
      </c>
      <c r="H1008" t="s">
        <v>2382</v>
      </c>
      <c r="I1008">
        <v>1</v>
      </c>
      <c r="J1008" t="s">
        <v>2380</v>
      </c>
    </row>
    <row r="1009" spans="1:10" x14ac:dyDescent="0.2">
      <c r="A1009" t="s">
        <v>1363</v>
      </c>
      <c r="B1009">
        <v>33.71</v>
      </c>
      <c r="C10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09">
        <v>4.9400000000000004</v>
      </c>
      <c r="E1009" t="str">
        <f>IF(Table2[[#This Row],[HBA1C]]&lt;5.7,"normal ",IF(Table2[[#This Row],[HBA1C]]&lt;6.5,"prediabetes",IF(Table2[[#This Row],[HBA1C]]=6.5&gt;6.5,"diabetes ")))</f>
        <v xml:space="preserve">normal </v>
      </c>
      <c r="F1009" t="s">
        <v>2380</v>
      </c>
      <c r="G1009" t="s">
        <v>2380</v>
      </c>
      <c r="H1009" t="s">
        <v>2380</v>
      </c>
      <c r="I1009">
        <v>0</v>
      </c>
      <c r="J1009" t="s">
        <v>2380</v>
      </c>
    </row>
    <row r="1010" spans="1:10" x14ac:dyDescent="0.2">
      <c r="A1010" t="s">
        <v>1362</v>
      </c>
      <c r="B1010">
        <v>41.91</v>
      </c>
      <c r="C10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10">
        <v>4.92</v>
      </c>
      <c r="E1010" t="str">
        <f>IF(Table2[[#This Row],[HBA1C]]&lt;5.7,"normal ",IF(Table2[[#This Row],[HBA1C]]&lt;6.5,"prediabetes",IF(Table2[[#This Row],[HBA1C]]=6.5&gt;6.5,"diabetes ")))</f>
        <v xml:space="preserve">normal </v>
      </c>
      <c r="F1010" t="s">
        <v>2381</v>
      </c>
      <c r="G1010" t="s">
        <v>2380</v>
      </c>
      <c r="H1010" t="s">
        <v>2380</v>
      </c>
      <c r="I1010">
        <v>2</v>
      </c>
      <c r="J1010" t="s">
        <v>2380</v>
      </c>
    </row>
    <row r="1011" spans="1:10" x14ac:dyDescent="0.2">
      <c r="A1011" t="s">
        <v>1361</v>
      </c>
      <c r="B1011">
        <v>39.82</v>
      </c>
      <c r="C10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11">
        <v>6.05</v>
      </c>
      <c r="E1011" t="str">
        <f>IF(Table2[[#This Row],[HBA1C]]&lt;5.7,"normal ",IF(Table2[[#This Row],[HBA1C]]&lt;6.5,"prediabetes",IF(Table2[[#This Row],[HBA1C]]=6.5&gt;6.5,"diabetes ")))</f>
        <v>prediabetes</v>
      </c>
      <c r="F1011" t="s">
        <v>2381</v>
      </c>
      <c r="G1011" t="s">
        <v>2380</v>
      </c>
      <c r="H1011" t="s">
        <v>2380</v>
      </c>
      <c r="I1011">
        <v>2</v>
      </c>
      <c r="J1011" t="s">
        <v>2380</v>
      </c>
    </row>
    <row r="1012" spans="1:10" x14ac:dyDescent="0.2">
      <c r="A1012" t="s">
        <v>1360</v>
      </c>
      <c r="B1012">
        <v>28.12</v>
      </c>
      <c r="C101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12">
        <v>4.67</v>
      </c>
      <c r="E1012" t="str">
        <f>IF(Table2[[#This Row],[HBA1C]]&lt;5.7,"normal ",IF(Table2[[#This Row],[HBA1C]]&lt;6.5,"prediabetes",IF(Table2[[#This Row],[HBA1C]]=6.5&gt;6.5,"diabetes ")))</f>
        <v xml:space="preserve">normal </v>
      </c>
      <c r="F1012" t="s">
        <v>2380</v>
      </c>
      <c r="G1012" t="s">
        <v>2380</v>
      </c>
      <c r="H1012" t="s">
        <v>2380</v>
      </c>
      <c r="I1012">
        <v>2</v>
      </c>
      <c r="J1012" t="s">
        <v>2380</v>
      </c>
    </row>
    <row r="1013" spans="1:10" x14ac:dyDescent="0.2">
      <c r="A1013" t="s">
        <v>1359</v>
      </c>
      <c r="B1013">
        <v>26.98</v>
      </c>
      <c r="C101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13">
        <v>9.81</v>
      </c>
      <c r="E1013" t="str">
        <f>IF(Table2[[#This Row],[HBA1C]]&lt;5.7,"normal ",IF(Table2[[#This Row],[HBA1C]]&lt;6.5,"prediabetes",IF(Table2[[#This Row],[HBA1C]]=6.5&gt;6.5,"diabetes ")))</f>
        <v xml:space="preserve">diabetes </v>
      </c>
      <c r="F1013" t="s">
        <v>2381</v>
      </c>
      <c r="G1013" t="s">
        <v>2380</v>
      </c>
      <c r="H1013" t="s">
        <v>2380</v>
      </c>
      <c r="I1013">
        <v>0</v>
      </c>
      <c r="J1013" t="s">
        <v>2380</v>
      </c>
    </row>
    <row r="1014" spans="1:10" x14ac:dyDescent="0.2">
      <c r="A1014" t="s">
        <v>1358</v>
      </c>
      <c r="B1014">
        <v>27.2</v>
      </c>
      <c r="C101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14">
        <v>6.06</v>
      </c>
      <c r="E1014" t="str">
        <f>IF(Table2[[#This Row],[HBA1C]]&lt;5.7,"normal ",IF(Table2[[#This Row],[HBA1C]]&lt;6.5,"prediabetes",IF(Table2[[#This Row],[HBA1C]]=6.5&gt;6.5,"diabetes ")))</f>
        <v>prediabetes</v>
      </c>
      <c r="F1014" t="s">
        <v>2381</v>
      </c>
      <c r="G1014" t="s">
        <v>2380</v>
      </c>
      <c r="H1014" t="s">
        <v>2380</v>
      </c>
      <c r="I1014">
        <v>2</v>
      </c>
      <c r="J1014" t="s">
        <v>2380</v>
      </c>
    </row>
    <row r="1015" spans="1:10" x14ac:dyDescent="0.2">
      <c r="A1015" t="s">
        <v>1357</v>
      </c>
      <c r="B1015">
        <v>25.3</v>
      </c>
      <c r="C101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15">
        <v>5.19</v>
      </c>
      <c r="E1015" t="str">
        <f>IF(Table2[[#This Row],[HBA1C]]&lt;5.7,"normal ",IF(Table2[[#This Row],[HBA1C]]&lt;6.5,"prediabetes",IF(Table2[[#This Row],[HBA1C]]=6.5&gt;6.5,"diabetes ")))</f>
        <v xml:space="preserve">normal </v>
      </c>
      <c r="F1015" t="s">
        <v>2381</v>
      </c>
      <c r="G1015" t="s">
        <v>2380</v>
      </c>
      <c r="H1015" t="s">
        <v>2380</v>
      </c>
      <c r="I1015">
        <v>2</v>
      </c>
      <c r="J1015" t="s">
        <v>2380</v>
      </c>
    </row>
    <row r="1016" spans="1:10" x14ac:dyDescent="0.2">
      <c r="A1016" t="s">
        <v>1356</v>
      </c>
      <c r="B1016">
        <v>30.25</v>
      </c>
      <c r="C10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16">
        <v>10.16</v>
      </c>
      <c r="E1016" t="str">
        <f>IF(Table2[[#This Row],[HBA1C]]&lt;5.7,"normal ",IF(Table2[[#This Row],[HBA1C]]&lt;6.5,"prediabetes",IF(Table2[[#This Row],[HBA1C]]=6.5&gt;6.5,"diabetes ")))</f>
        <v xml:space="preserve">diabetes </v>
      </c>
      <c r="F1016" t="s">
        <v>2380</v>
      </c>
      <c r="G1016" t="s">
        <v>2380</v>
      </c>
      <c r="H1016" t="s">
        <v>2380</v>
      </c>
      <c r="I1016">
        <v>0</v>
      </c>
      <c r="J1016" t="s">
        <v>2380</v>
      </c>
    </row>
    <row r="1017" spans="1:10" x14ac:dyDescent="0.2">
      <c r="A1017" t="s">
        <v>1355</v>
      </c>
      <c r="B1017">
        <v>54</v>
      </c>
      <c r="C10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17">
        <v>4.68</v>
      </c>
      <c r="E1017" t="str">
        <f>IF(Table2[[#This Row],[HBA1C]]&lt;5.7,"normal ",IF(Table2[[#This Row],[HBA1C]]&lt;6.5,"prediabetes",IF(Table2[[#This Row],[HBA1C]]=6.5&gt;6.5,"diabetes ")))</f>
        <v xml:space="preserve">normal </v>
      </c>
      <c r="F1017" t="s">
        <v>2381</v>
      </c>
      <c r="G1017" t="s">
        <v>2381</v>
      </c>
      <c r="H1017" t="s">
        <v>2380</v>
      </c>
      <c r="I1017">
        <v>2</v>
      </c>
      <c r="J1017" t="s">
        <v>2380</v>
      </c>
    </row>
    <row r="1018" spans="1:10" x14ac:dyDescent="0.2">
      <c r="A1018" t="s">
        <v>1354</v>
      </c>
      <c r="B1018">
        <v>51.86</v>
      </c>
      <c r="C10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18">
        <v>5.32</v>
      </c>
      <c r="E1018" t="str">
        <f>IF(Table2[[#This Row],[HBA1C]]&lt;5.7,"normal ",IF(Table2[[#This Row],[HBA1C]]&lt;6.5,"prediabetes",IF(Table2[[#This Row],[HBA1C]]=6.5&gt;6.5,"diabetes ")))</f>
        <v xml:space="preserve">normal </v>
      </c>
      <c r="F1018" t="s">
        <v>2381</v>
      </c>
      <c r="G1018" t="s">
        <v>2380</v>
      </c>
      <c r="H1018" t="s">
        <v>2380</v>
      </c>
      <c r="I1018">
        <v>0</v>
      </c>
      <c r="J1018" t="s">
        <v>2380</v>
      </c>
    </row>
    <row r="1019" spans="1:10" x14ac:dyDescent="0.2">
      <c r="A1019" t="s">
        <v>1353</v>
      </c>
      <c r="B1019">
        <v>31.39</v>
      </c>
      <c r="C101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19">
        <v>6.99</v>
      </c>
      <c r="E1019" t="str">
        <f>IF(Table2[[#This Row],[HBA1C]]&lt;5.7,"normal ",IF(Table2[[#This Row],[HBA1C]]&lt;6.5,"prediabetes",IF(Table2[[#This Row],[HBA1C]]=6.5&gt;6.5,"diabetes ")))</f>
        <v xml:space="preserve">diabetes </v>
      </c>
      <c r="F1019" t="s">
        <v>2380</v>
      </c>
      <c r="G1019" t="s">
        <v>2380</v>
      </c>
      <c r="H1019" t="s">
        <v>2380</v>
      </c>
      <c r="I1019">
        <v>0</v>
      </c>
      <c r="J1019" t="s">
        <v>2380</v>
      </c>
    </row>
    <row r="1020" spans="1:10" x14ac:dyDescent="0.2">
      <c r="A1020" t="s">
        <v>1352</v>
      </c>
      <c r="B1020">
        <v>39.97</v>
      </c>
      <c r="C10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20">
        <v>5.55</v>
      </c>
      <c r="E1020" t="str">
        <f>IF(Table2[[#This Row],[HBA1C]]&lt;5.7,"normal ",IF(Table2[[#This Row],[HBA1C]]&lt;6.5,"prediabetes",IF(Table2[[#This Row],[HBA1C]]=6.5&gt;6.5,"diabetes ")))</f>
        <v xml:space="preserve">normal </v>
      </c>
      <c r="F1020" t="s">
        <v>2380</v>
      </c>
      <c r="G1020" t="s">
        <v>2380</v>
      </c>
      <c r="H1020" t="s">
        <v>2380</v>
      </c>
      <c r="I1020">
        <v>0</v>
      </c>
      <c r="J1020" t="s">
        <v>2380</v>
      </c>
    </row>
    <row r="1021" spans="1:10" x14ac:dyDescent="0.2">
      <c r="A1021" t="s">
        <v>1351</v>
      </c>
      <c r="B1021">
        <v>41.23</v>
      </c>
      <c r="C10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21">
        <v>6.94</v>
      </c>
      <c r="E1021" t="str">
        <f>IF(Table2[[#This Row],[HBA1C]]&lt;5.7,"normal ",IF(Table2[[#This Row],[HBA1C]]&lt;6.5,"prediabetes",IF(Table2[[#This Row],[HBA1C]]=6.5&gt;6.5,"diabetes ")))</f>
        <v xml:space="preserve">diabetes </v>
      </c>
      <c r="F1021" t="s">
        <v>2380</v>
      </c>
      <c r="G1021" t="s">
        <v>2380</v>
      </c>
      <c r="H1021" t="s">
        <v>2380</v>
      </c>
      <c r="I1021">
        <v>0</v>
      </c>
      <c r="J1021" t="s">
        <v>2380</v>
      </c>
    </row>
    <row r="1022" spans="1:10" x14ac:dyDescent="0.2">
      <c r="A1022" t="s">
        <v>1350</v>
      </c>
      <c r="B1022">
        <v>49.45</v>
      </c>
      <c r="C10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22">
        <v>4.2</v>
      </c>
      <c r="E1022" t="str">
        <f>IF(Table2[[#This Row],[HBA1C]]&lt;5.7,"normal ",IF(Table2[[#This Row],[HBA1C]]&lt;6.5,"prediabetes",IF(Table2[[#This Row],[HBA1C]]=6.5&gt;6.5,"diabetes ")))</f>
        <v xml:space="preserve">normal </v>
      </c>
      <c r="F1022" t="s">
        <v>2381</v>
      </c>
      <c r="G1022" t="s">
        <v>2380</v>
      </c>
      <c r="H1022" t="s">
        <v>2380</v>
      </c>
      <c r="I1022">
        <v>0</v>
      </c>
      <c r="J1022" t="s">
        <v>2380</v>
      </c>
    </row>
    <row r="1023" spans="1:10" x14ac:dyDescent="0.2">
      <c r="A1023" t="s">
        <v>1349</v>
      </c>
      <c r="B1023">
        <v>41.04</v>
      </c>
      <c r="C10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23">
        <v>5.59</v>
      </c>
      <c r="E1023" t="str">
        <f>IF(Table2[[#This Row],[HBA1C]]&lt;5.7,"normal ",IF(Table2[[#This Row],[HBA1C]]&lt;6.5,"prediabetes",IF(Table2[[#This Row],[HBA1C]]=6.5&gt;6.5,"diabetes ")))</f>
        <v xml:space="preserve">normal </v>
      </c>
      <c r="F1023" t="s">
        <v>2380</v>
      </c>
      <c r="G1023" t="s">
        <v>2380</v>
      </c>
      <c r="H1023" t="s">
        <v>2380</v>
      </c>
      <c r="I1023">
        <v>0</v>
      </c>
      <c r="J1023" t="s">
        <v>2380</v>
      </c>
    </row>
    <row r="1024" spans="1:10" x14ac:dyDescent="0.2">
      <c r="A1024" t="s">
        <v>1348</v>
      </c>
      <c r="B1024">
        <v>27.93</v>
      </c>
      <c r="C102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24">
        <v>9.9600000000000009</v>
      </c>
      <c r="E1024" t="str">
        <f>IF(Table2[[#This Row],[HBA1C]]&lt;5.7,"normal ",IF(Table2[[#This Row],[HBA1C]]&lt;6.5,"prediabetes",IF(Table2[[#This Row],[HBA1C]]=6.5&gt;6.5,"diabetes ")))</f>
        <v xml:space="preserve">diabetes </v>
      </c>
      <c r="F1024" t="s">
        <v>2380</v>
      </c>
      <c r="G1024" t="s">
        <v>2380</v>
      </c>
      <c r="H1024" t="s">
        <v>2380</v>
      </c>
      <c r="I1024">
        <v>0</v>
      </c>
      <c r="J1024" t="s">
        <v>2380</v>
      </c>
    </row>
    <row r="1025" spans="1:10" x14ac:dyDescent="0.2">
      <c r="A1025" t="s">
        <v>1347</v>
      </c>
      <c r="B1025">
        <v>21.01</v>
      </c>
      <c r="C102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025">
        <v>7.37</v>
      </c>
      <c r="E1025" t="str">
        <f>IF(Table2[[#This Row],[HBA1C]]&lt;5.7,"normal ",IF(Table2[[#This Row],[HBA1C]]&lt;6.5,"prediabetes",IF(Table2[[#This Row],[HBA1C]]=6.5&gt;6.5,"diabetes ")))</f>
        <v xml:space="preserve">diabetes </v>
      </c>
      <c r="F1025" t="s">
        <v>2380</v>
      </c>
      <c r="G1025" t="s">
        <v>2380</v>
      </c>
      <c r="H1025" t="s">
        <v>2380</v>
      </c>
      <c r="I1025">
        <v>0</v>
      </c>
      <c r="J1025" t="s">
        <v>2380</v>
      </c>
    </row>
    <row r="1026" spans="1:10" x14ac:dyDescent="0.2">
      <c r="A1026" t="s">
        <v>1346</v>
      </c>
      <c r="B1026">
        <v>52.37</v>
      </c>
      <c r="C10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26">
        <v>5.0599999999999996</v>
      </c>
      <c r="E1026" t="str">
        <f>IF(Table2[[#This Row],[HBA1C]]&lt;5.7,"normal ",IF(Table2[[#This Row],[HBA1C]]&lt;6.5,"prediabetes",IF(Table2[[#This Row],[HBA1C]]=6.5&gt;6.5,"diabetes ")))</f>
        <v xml:space="preserve">normal </v>
      </c>
      <c r="F1026" t="s">
        <v>2381</v>
      </c>
      <c r="G1026" t="s">
        <v>2381</v>
      </c>
      <c r="H1026" t="s">
        <v>2380</v>
      </c>
      <c r="I1026">
        <v>2</v>
      </c>
      <c r="J1026" t="s">
        <v>2380</v>
      </c>
    </row>
    <row r="1027" spans="1:10" x14ac:dyDescent="0.2">
      <c r="A1027" t="s">
        <v>1345</v>
      </c>
      <c r="B1027">
        <v>40.369999999999997</v>
      </c>
      <c r="C10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27">
        <v>8.2100000000000009</v>
      </c>
      <c r="E1027" t="str">
        <f>IF(Table2[[#This Row],[HBA1C]]&lt;5.7,"normal ",IF(Table2[[#This Row],[HBA1C]]&lt;6.5,"prediabetes",IF(Table2[[#This Row],[HBA1C]]=6.5&gt;6.5,"diabetes ")))</f>
        <v xml:space="preserve">diabetes </v>
      </c>
      <c r="F1027" t="s">
        <v>2380</v>
      </c>
      <c r="G1027" t="s">
        <v>2380</v>
      </c>
      <c r="H1027" t="s">
        <v>2380</v>
      </c>
      <c r="I1027">
        <v>0</v>
      </c>
      <c r="J1027" t="s">
        <v>2380</v>
      </c>
    </row>
    <row r="1028" spans="1:10" x14ac:dyDescent="0.2">
      <c r="A1028" t="s">
        <v>1344</v>
      </c>
      <c r="B1028">
        <v>41.47</v>
      </c>
      <c r="C102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28">
        <v>10.34</v>
      </c>
      <c r="E1028" t="str">
        <f>IF(Table2[[#This Row],[HBA1C]]&lt;5.7,"normal ",IF(Table2[[#This Row],[HBA1C]]&lt;6.5,"prediabetes",IF(Table2[[#This Row],[HBA1C]]=6.5&gt;6.5,"diabetes ")))</f>
        <v xml:space="preserve">diabetes </v>
      </c>
      <c r="F1028" t="s">
        <v>2380</v>
      </c>
      <c r="G1028" t="s">
        <v>2380</v>
      </c>
      <c r="H1028" t="s">
        <v>2380</v>
      </c>
      <c r="I1028">
        <v>2</v>
      </c>
      <c r="J1028" t="s">
        <v>2380</v>
      </c>
    </row>
    <row r="1029" spans="1:10" x14ac:dyDescent="0.2">
      <c r="A1029" t="s">
        <v>1343</v>
      </c>
      <c r="B1029">
        <v>33.725000000000001</v>
      </c>
      <c r="C102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29">
        <v>5.51</v>
      </c>
      <c r="E1029" t="str">
        <f>IF(Table2[[#This Row],[HBA1C]]&lt;5.7,"normal ",IF(Table2[[#This Row],[HBA1C]]&lt;6.5,"prediabetes",IF(Table2[[#This Row],[HBA1C]]=6.5&gt;6.5,"diabetes ")))</f>
        <v xml:space="preserve">normal </v>
      </c>
      <c r="F1029" t="s">
        <v>2381</v>
      </c>
      <c r="G1029" t="s">
        <v>2380</v>
      </c>
      <c r="H1029" t="s">
        <v>2380</v>
      </c>
      <c r="I1029">
        <v>2</v>
      </c>
      <c r="J1029" t="s">
        <v>2380</v>
      </c>
    </row>
    <row r="1030" spans="1:10" x14ac:dyDescent="0.2">
      <c r="A1030" t="s">
        <v>1342</v>
      </c>
      <c r="B1030">
        <v>28.1</v>
      </c>
      <c r="C103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30">
        <v>11.2</v>
      </c>
      <c r="E1030" t="str">
        <f>IF(Table2[[#This Row],[HBA1C]]&lt;5.7,"normal ",IF(Table2[[#This Row],[HBA1C]]&lt;6.5,"prediabetes",IF(Table2[[#This Row],[HBA1C]]=6.5&gt;6.5,"diabetes ")))</f>
        <v xml:space="preserve">diabetes </v>
      </c>
      <c r="F1030" t="s">
        <v>2380</v>
      </c>
      <c r="G1030" t="s">
        <v>2380</v>
      </c>
      <c r="H1030" t="s">
        <v>2380</v>
      </c>
      <c r="I1030">
        <v>0</v>
      </c>
      <c r="J1030" t="s">
        <v>2380</v>
      </c>
    </row>
    <row r="1031" spans="1:10" x14ac:dyDescent="0.2">
      <c r="A1031" t="s">
        <v>1341</v>
      </c>
      <c r="B1031">
        <v>37.43</v>
      </c>
      <c r="C10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31">
        <v>4.3499999999999996</v>
      </c>
      <c r="E1031" t="str">
        <f>IF(Table2[[#This Row],[HBA1C]]&lt;5.7,"normal ",IF(Table2[[#This Row],[HBA1C]]&lt;6.5,"prediabetes",IF(Table2[[#This Row],[HBA1C]]=6.5&gt;6.5,"diabetes ")))</f>
        <v xml:space="preserve">normal </v>
      </c>
      <c r="F1031" t="s">
        <v>2381</v>
      </c>
      <c r="G1031" t="s">
        <v>2380</v>
      </c>
      <c r="H1031" t="s">
        <v>2382</v>
      </c>
      <c r="I1031">
        <v>1</v>
      </c>
      <c r="J1031" t="s">
        <v>2380</v>
      </c>
    </row>
    <row r="1032" spans="1:10" x14ac:dyDescent="0.2">
      <c r="A1032" t="s">
        <v>1340</v>
      </c>
      <c r="B1032">
        <v>23.7</v>
      </c>
      <c r="C103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032">
        <v>10.45</v>
      </c>
      <c r="E1032" t="str">
        <f>IF(Table2[[#This Row],[HBA1C]]&lt;5.7,"normal ",IF(Table2[[#This Row],[HBA1C]]&lt;6.5,"prediabetes",IF(Table2[[#This Row],[HBA1C]]=6.5&gt;6.5,"diabetes ")))</f>
        <v xml:space="preserve">diabetes </v>
      </c>
      <c r="F1032" t="s">
        <v>2380</v>
      </c>
      <c r="G1032" t="s">
        <v>2380</v>
      </c>
      <c r="H1032" t="s">
        <v>2380</v>
      </c>
      <c r="I1032">
        <v>0</v>
      </c>
      <c r="J1032" t="s">
        <v>2380</v>
      </c>
    </row>
    <row r="1033" spans="1:10" x14ac:dyDescent="0.2">
      <c r="A1033" t="s">
        <v>1339</v>
      </c>
      <c r="B1033">
        <v>24.795000000000002</v>
      </c>
      <c r="C103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033">
        <v>4.07</v>
      </c>
      <c r="E1033" t="str">
        <f>IF(Table2[[#This Row],[HBA1C]]&lt;5.7,"normal ",IF(Table2[[#This Row],[HBA1C]]&lt;6.5,"prediabetes",IF(Table2[[#This Row],[HBA1C]]=6.5&gt;6.5,"diabetes ")))</f>
        <v xml:space="preserve">normal </v>
      </c>
      <c r="F1033" t="s">
        <v>2381</v>
      </c>
      <c r="G1033" t="s">
        <v>2380</v>
      </c>
      <c r="H1033" t="s">
        <v>2382</v>
      </c>
      <c r="I1033">
        <v>1</v>
      </c>
      <c r="J1033" t="s">
        <v>2380</v>
      </c>
    </row>
    <row r="1034" spans="1:10" x14ac:dyDescent="0.2">
      <c r="A1034" t="s">
        <v>1338</v>
      </c>
      <c r="B1034">
        <v>31.9</v>
      </c>
      <c r="C10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34">
        <v>8.34</v>
      </c>
      <c r="E1034" t="str">
        <f>IF(Table2[[#This Row],[HBA1C]]&lt;5.7,"normal ",IF(Table2[[#This Row],[HBA1C]]&lt;6.5,"prediabetes",IF(Table2[[#This Row],[HBA1C]]=6.5&gt;6.5,"diabetes ")))</f>
        <v xml:space="preserve">diabetes </v>
      </c>
      <c r="F1034" t="s">
        <v>2380</v>
      </c>
      <c r="G1034" t="s">
        <v>2380</v>
      </c>
      <c r="H1034" t="s">
        <v>2380</v>
      </c>
      <c r="I1034">
        <v>0</v>
      </c>
      <c r="J1034" t="s">
        <v>2380</v>
      </c>
    </row>
    <row r="1035" spans="1:10" x14ac:dyDescent="0.2">
      <c r="A1035" t="s">
        <v>1337</v>
      </c>
      <c r="B1035">
        <v>32.68</v>
      </c>
      <c r="C10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35">
        <v>7.41</v>
      </c>
      <c r="E1035" t="str">
        <f>IF(Table2[[#This Row],[HBA1C]]&lt;5.7,"normal ",IF(Table2[[#This Row],[HBA1C]]&lt;6.5,"prediabetes",IF(Table2[[#This Row],[HBA1C]]=6.5&gt;6.5,"diabetes ")))</f>
        <v xml:space="preserve">diabetes </v>
      </c>
      <c r="F1035" t="s">
        <v>2380</v>
      </c>
      <c r="G1035" t="s">
        <v>2380</v>
      </c>
      <c r="H1035" t="s">
        <v>2380</v>
      </c>
      <c r="I1035">
        <v>0</v>
      </c>
      <c r="J1035" t="s">
        <v>2380</v>
      </c>
    </row>
    <row r="1036" spans="1:10" x14ac:dyDescent="0.2">
      <c r="A1036" t="s">
        <v>1336</v>
      </c>
      <c r="B1036">
        <v>47.13</v>
      </c>
      <c r="C10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36">
        <v>4.3099999999999996</v>
      </c>
      <c r="E1036" t="str">
        <f>IF(Table2[[#This Row],[HBA1C]]&lt;5.7,"normal ",IF(Table2[[#This Row],[HBA1C]]&lt;6.5,"prediabetes",IF(Table2[[#This Row],[HBA1C]]=6.5&gt;6.5,"diabetes ")))</f>
        <v xml:space="preserve">normal </v>
      </c>
      <c r="F1036" t="s">
        <v>2380</v>
      </c>
      <c r="G1036" t="s">
        <v>2380</v>
      </c>
      <c r="H1036" t="s">
        <v>2380</v>
      </c>
      <c r="I1036">
        <v>0</v>
      </c>
      <c r="J1036" t="s">
        <v>2380</v>
      </c>
    </row>
    <row r="1037" spans="1:10" x14ac:dyDescent="0.2">
      <c r="A1037" t="s">
        <v>1335</v>
      </c>
      <c r="B1037">
        <v>36.67</v>
      </c>
      <c r="C103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37">
        <v>10.83</v>
      </c>
      <c r="E1037" t="str">
        <f>IF(Table2[[#This Row],[HBA1C]]&lt;5.7,"normal ",IF(Table2[[#This Row],[HBA1C]]&lt;6.5,"prediabetes",IF(Table2[[#This Row],[HBA1C]]=6.5&gt;6.5,"diabetes ")))</f>
        <v xml:space="preserve">diabetes </v>
      </c>
      <c r="F1037" t="s">
        <v>2380</v>
      </c>
      <c r="G1037" t="s">
        <v>2380</v>
      </c>
      <c r="H1037" t="s">
        <v>2380</v>
      </c>
      <c r="I1037">
        <v>0</v>
      </c>
      <c r="J1037" t="s">
        <v>2380</v>
      </c>
    </row>
    <row r="1038" spans="1:10" x14ac:dyDescent="0.2">
      <c r="A1038" t="s">
        <v>1334</v>
      </c>
      <c r="B1038">
        <v>33.630000000000003</v>
      </c>
      <c r="C10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38">
        <v>11.31</v>
      </c>
      <c r="E1038" t="str">
        <f>IF(Table2[[#This Row],[HBA1C]]&lt;5.7,"normal ",IF(Table2[[#This Row],[HBA1C]]&lt;6.5,"prediabetes",IF(Table2[[#This Row],[HBA1C]]=6.5&gt;6.5,"diabetes ")))</f>
        <v xml:space="preserve">diabetes </v>
      </c>
      <c r="F1038" t="s">
        <v>2380</v>
      </c>
      <c r="G1038" t="s">
        <v>2380</v>
      </c>
      <c r="H1038" t="s">
        <v>2380</v>
      </c>
      <c r="I1038">
        <v>0</v>
      </c>
      <c r="J1038" t="s">
        <v>2380</v>
      </c>
    </row>
    <row r="1039" spans="1:10" x14ac:dyDescent="0.2">
      <c r="A1039" t="s">
        <v>1333</v>
      </c>
      <c r="B1039">
        <v>32.67</v>
      </c>
      <c r="C10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39">
        <v>11.81</v>
      </c>
      <c r="E1039" t="str">
        <f>IF(Table2[[#This Row],[HBA1C]]&lt;5.7,"normal ",IF(Table2[[#This Row],[HBA1C]]&lt;6.5,"prediabetes",IF(Table2[[#This Row],[HBA1C]]=6.5&gt;6.5,"diabetes ")))</f>
        <v xml:space="preserve">diabetes </v>
      </c>
      <c r="F1039" t="s">
        <v>2381</v>
      </c>
      <c r="G1039" t="s">
        <v>2380</v>
      </c>
      <c r="H1039" t="s">
        <v>2380</v>
      </c>
      <c r="I1039">
        <v>0</v>
      </c>
      <c r="J1039" t="s">
        <v>2380</v>
      </c>
    </row>
    <row r="1040" spans="1:10" x14ac:dyDescent="0.2">
      <c r="A1040" t="s">
        <v>1332</v>
      </c>
      <c r="B1040">
        <v>33.299999999999997</v>
      </c>
      <c r="C10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40">
        <v>8.26</v>
      </c>
      <c r="E1040" t="str">
        <f>IF(Table2[[#This Row],[HBA1C]]&lt;5.7,"normal ",IF(Table2[[#This Row],[HBA1C]]&lt;6.5,"prediabetes",IF(Table2[[#This Row],[HBA1C]]=6.5&gt;6.5,"diabetes ")))</f>
        <v xml:space="preserve">diabetes </v>
      </c>
      <c r="F1040" t="s">
        <v>2381</v>
      </c>
      <c r="G1040" t="s">
        <v>2380</v>
      </c>
      <c r="H1040" t="s">
        <v>2380</v>
      </c>
      <c r="I1040">
        <v>2</v>
      </c>
      <c r="J1040" t="s">
        <v>2380</v>
      </c>
    </row>
    <row r="1041" spans="1:10" x14ac:dyDescent="0.2">
      <c r="A1041" t="s">
        <v>1331</v>
      </c>
      <c r="B1041">
        <v>30.78</v>
      </c>
      <c r="C10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41">
        <v>10.74</v>
      </c>
      <c r="E1041" t="str">
        <f>IF(Table2[[#This Row],[HBA1C]]&lt;5.7,"normal ",IF(Table2[[#This Row],[HBA1C]]&lt;6.5,"prediabetes",IF(Table2[[#This Row],[HBA1C]]=6.5&gt;6.5,"diabetes ")))</f>
        <v xml:space="preserve">diabetes </v>
      </c>
      <c r="F1041" t="s">
        <v>2381</v>
      </c>
      <c r="G1041" t="s">
        <v>2380</v>
      </c>
      <c r="H1041" t="s">
        <v>2380</v>
      </c>
      <c r="I1041">
        <v>2</v>
      </c>
      <c r="J1041" t="s">
        <v>2380</v>
      </c>
    </row>
    <row r="1042" spans="1:10" x14ac:dyDescent="0.2">
      <c r="A1042" t="s">
        <v>1330</v>
      </c>
      <c r="B1042">
        <v>28.975000000000001</v>
      </c>
      <c r="C104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42">
        <v>7.69</v>
      </c>
      <c r="E1042" t="str">
        <f>IF(Table2[[#This Row],[HBA1C]]&lt;5.7,"normal ",IF(Table2[[#This Row],[HBA1C]]&lt;6.5,"prediabetes",IF(Table2[[#This Row],[HBA1C]]=6.5&gt;6.5,"diabetes ")))</f>
        <v xml:space="preserve">diabetes </v>
      </c>
      <c r="F1042" t="s">
        <v>2381</v>
      </c>
      <c r="G1042" t="s">
        <v>2380</v>
      </c>
      <c r="H1042" t="s">
        <v>2380</v>
      </c>
      <c r="I1042">
        <v>0</v>
      </c>
      <c r="J1042" t="s">
        <v>2380</v>
      </c>
    </row>
    <row r="1043" spans="1:10" x14ac:dyDescent="0.2">
      <c r="A1043" t="s">
        <v>1329</v>
      </c>
      <c r="B1043">
        <v>33.4</v>
      </c>
      <c r="C10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43">
        <v>4.84</v>
      </c>
      <c r="E1043" t="str">
        <f>IF(Table2[[#This Row],[HBA1C]]&lt;5.7,"normal ",IF(Table2[[#This Row],[HBA1C]]&lt;6.5,"prediabetes",IF(Table2[[#This Row],[HBA1C]]=6.5&gt;6.5,"diabetes ")))</f>
        <v xml:space="preserve">normal </v>
      </c>
      <c r="F1043" t="s">
        <v>2380</v>
      </c>
      <c r="G1043" t="s">
        <v>2380</v>
      </c>
      <c r="H1043" t="s">
        <v>2380</v>
      </c>
      <c r="I1043">
        <v>0</v>
      </c>
      <c r="J1043" t="s">
        <v>2380</v>
      </c>
    </row>
    <row r="1044" spans="1:10" x14ac:dyDescent="0.2">
      <c r="A1044" t="s">
        <v>1328</v>
      </c>
      <c r="B1044">
        <v>21.5</v>
      </c>
      <c r="C104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044">
        <v>9.77</v>
      </c>
      <c r="E1044" t="str">
        <f>IF(Table2[[#This Row],[HBA1C]]&lt;5.7,"normal ",IF(Table2[[#This Row],[HBA1C]]&lt;6.5,"prediabetes",IF(Table2[[#This Row],[HBA1C]]=6.5&gt;6.5,"diabetes ")))</f>
        <v xml:space="preserve">diabetes </v>
      </c>
      <c r="F1044" t="s">
        <v>2381</v>
      </c>
      <c r="G1044" t="s">
        <v>2380</v>
      </c>
      <c r="H1044" t="s">
        <v>2380</v>
      </c>
      <c r="I1044">
        <v>0</v>
      </c>
      <c r="J1044" t="s">
        <v>2380</v>
      </c>
    </row>
    <row r="1045" spans="1:10" x14ac:dyDescent="0.2">
      <c r="A1045" t="s">
        <v>1327</v>
      </c>
      <c r="B1045">
        <v>38.14</v>
      </c>
      <c r="C10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45">
        <v>5.84</v>
      </c>
      <c r="E1045" t="str">
        <f>IF(Table2[[#This Row],[HBA1C]]&lt;5.7,"normal ",IF(Table2[[#This Row],[HBA1C]]&lt;6.5,"prediabetes",IF(Table2[[#This Row],[HBA1C]]=6.5&gt;6.5,"diabetes ")))</f>
        <v>prediabetes</v>
      </c>
      <c r="F1045" t="s">
        <v>2380</v>
      </c>
      <c r="G1045" t="s">
        <v>2380</v>
      </c>
      <c r="H1045" t="s">
        <v>2380</v>
      </c>
      <c r="I1045">
        <v>0</v>
      </c>
      <c r="J1045" t="s">
        <v>2380</v>
      </c>
    </row>
    <row r="1046" spans="1:10" x14ac:dyDescent="0.2">
      <c r="A1046" t="s">
        <v>1326</v>
      </c>
      <c r="B1046">
        <v>35.42</v>
      </c>
      <c r="C104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46">
        <v>8.6999999999999993</v>
      </c>
      <c r="E1046" t="str">
        <f>IF(Table2[[#This Row],[HBA1C]]&lt;5.7,"normal ",IF(Table2[[#This Row],[HBA1C]]&lt;6.5,"prediabetes",IF(Table2[[#This Row],[HBA1C]]=6.5&gt;6.5,"diabetes ")))</f>
        <v xml:space="preserve">diabetes </v>
      </c>
      <c r="F1046" t="s">
        <v>2381</v>
      </c>
      <c r="G1046" t="s">
        <v>2380</v>
      </c>
      <c r="H1046" t="s">
        <v>2380</v>
      </c>
      <c r="I1046">
        <v>1</v>
      </c>
      <c r="J1046" t="s">
        <v>2380</v>
      </c>
    </row>
    <row r="1047" spans="1:10" x14ac:dyDescent="0.2">
      <c r="A1047" t="s">
        <v>1325</v>
      </c>
      <c r="B1047">
        <v>35.625</v>
      </c>
      <c r="C10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47">
        <v>10.79</v>
      </c>
      <c r="E1047" t="str">
        <f>IF(Table2[[#This Row],[HBA1C]]&lt;5.7,"normal ",IF(Table2[[#This Row],[HBA1C]]&lt;6.5,"prediabetes",IF(Table2[[#This Row],[HBA1C]]=6.5&gt;6.5,"diabetes ")))</f>
        <v xml:space="preserve">diabetes </v>
      </c>
      <c r="F1047" t="s">
        <v>2380</v>
      </c>
      <c r="G1047" t="s">
        <v>2380</v>
      </c>
      <c r="H1047" t="s">
        <v>2380</v>
      </c>
      <c r="I1047">
        <v>0</v>
      </c>
      <c r="J1047" t="s">
        <v>2380</v>
      </c>
    </row>
    <row r="1048" spans="1:10" x14ac:dyDescent="0.2">
      <c r="A1048" t="s">
        <v>1324</v>
      </c>
      <c r="B1048">
        <v>45.51</v>
      </c>
      <c r="C10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48">
        <v>4.32</v>
      </c>
      <c r="E1048" t="str">
        <f>IF(Table2[[#This Row],[HBA1C]]&lt;5.7,"normal ",IF(Table2[[#This Row],[HBA1C]]&lt;6.5,"prediabetes",IF(Table2[[#This Row],[HBA1C]]=6.5&gt;6.5,"diabetes ")))</f>
        <v xml:space="preserve">normal </v>
      </c>
      <c r="F1048" t="s">
        <v>2380</v>
      </c>
      <c r="G1048" t="s">
        <v>2380</v>
      </c>
      <c r="H1048" t="s">
        <v>2380</v>
      </c>
      <c r="I1048">
        <v>1</v>
      </c>
      <c r="J1048" t="s">
        <v>2380</v>
      </c>
    </row>
    <row r="1049" spans="1:10" x14ac:dyDescent="0.2">
      <c r="A1049" t="s">
        <v>1323</v>
      </c>
      <c r="B1049">
        <v>37.1</v>
      </c>
      <c r="C10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49">
        <v>7.19</v>
      </c>
      <c r="E1049" t="str">
        <f>IF(Table2[[#This Row],[HBA1C]]&lt;5.7,"normal ",IF(Table2[[#This Row],[HBA1C]]&lt;6.5,"prediabetes",IF(Table2[[#This Row],[HBA1C]]=6.5&gt;6.5,"diabetes ")))</f>
        <v xml:space="preserve">diabetes </v>
      </c>
      <c r="F1049" t="s">
        <v>2381</v>
      </c>
      <c r="G1049" t="s">
        <v>2380</v>
      </c>
      <c r="H1049" t="s">
        <v>2380</v>
      </c>
      <c r="I1049">
        <v>0</v>
      </c>
      <c r="J1049" t="s">
        <v>2380</v>
      </c>
    </row>
    <row r="1050" spans="1:10" x14ac:dyDescent="0.2">
      <c r="A1050" t="s">
        <v>1322</v>
      </c>
      <c r="B1050">
        <v>30.5</v>
      </c>
      <c r="C10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50">
        <v>11.94</v>
      </c>
      <c r="E1050" t="str">
        <f>IF(Table2[[#This Row],[HBA1C]]&lt;5.7,"normal ",IF(Table2[[#This Row],[HBA1C]]&lt;6.5,"prediabetes",IF(Table2[[#This Row],[HBA1C]]=6.5&gt;6.5,"diabetes ")))</f>
        <v xml:space="preserve">diabetes </v>
      </c>
      <c r="F1050" t="s">
        <v>2381</v>
      </c>
      <c r="G1050" t="s">
        <v>2380</v>
      </c>
      <c r="H1050" t="s">
        <v>2380</v>
      </c>
      <c r="I1050">
        <v>0</v>
      </c>
      <c r="J1050" t="s">
        <v>2380</v>
      </c>
    </row>
    <row r="1051" spans="1:10" x14ac:dyDescent="0.2">
      <c r="A1051" t="s">
        <v>1321</v>
      </c>
      <c r="B1051">
        <v>28.16</v>
      </c>
      <c r="C105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51">
        <v>5.56</v>
      </c>
      <c r="E1051" t="str">
        <f>IF(Table2[[#This Row],[HBA1C]]&lt;5.7,"normal ",IF(Table2[[#This Row],[HBA1C]]&lt;6.5,"prediabetes",IF(Table2[[#This Row],[HBA1C]]=6.5&gt;6.5,"diabetes ")))</f>
        <v xml:space="preserve">normal </v>
      </c>
      <c r="F1051" t="s">
        <v>2380</v>
      </c>
      <c r="G1051" t="s">
        <v>2380</v>
      </c>
      <c r="H1051" t="s">
        <v>2380</v>
      </c>
      <c r="I1051">
        <v>2</v>
      </c>
      <c r="J1051" t="s">
        <v>2380</v>
      </c>
    </row>
    <row r="1052" spans="1:10" x14ac:dyDescent="0.2">
      <c r="A1052" t="s">
        <v>1320</v>
      </c>
      <c r="B1052">
        <v>29.1</v>
      </c>
      <c r="C105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52">
        <v>5.64</v>
      </c>
      <c r="E1052" t="str">
        <f>IF(Table2[[#This Row],[HBA1C]]&lt;5.7,"normal ",IF(Table2[[#This Row],[HBA1C]]&lt;6.5,"prediabetes",IF(Table2[[#This Row],[HBA1C]]=6.5&gt;6.5,"diabetes ")))</f>
        <v xml:space="preserve">normal </v>
      </c>
      <c r="F1052" t="s">
        <v>2381</v>
      </c>
      <c r="G1052" t="s">
        <v>2380</v>
      </c>
      <c r="H1052" t="s">
        <v>2380</v>
      </c>
      <c r="I1052">
        <v>0</v>
      </c>
      <c r="J1052" t="s">
        <v>2380</v>
      </c>
    </row>
    <row r="1053" spans="1:10" x14ac:dyDescent="0.2">
      <c r="A1053" t="s">
        <v>1319</v>
      </c>
      <c r="B1053">
        <v>30.22</v>
      </c>
      <c r="C10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53">
        <v>4.6500000000000004</v>
      </c>
      <c r="E1053" t="str">
        <f>IF(Table2[[#This Row],[HBA1C]]&lt;5.7,"normal ",IF(Table2[[#This Row],[HBA1C]]&lt;6.5,"prediabetes",IF(Table2[[#This Row],[HBA1C]]=6.5&gt;6.5,"diabetes ")))</f>
        <v xml:space="preserve">normal </v>
      </c>
      <c r="F1053" t="s">
        <v>2380</v>
      </c>
      <c r="G1053" t="s">
        <v>2380</v>
      </c>
      <c r="H1053" t="s">
        <v>2380</v>
      </c>
      <c r="I1053">
        <v>0</v>
      </c>
      <c r="J1053" t="s">
        <v>2380</v>
      </c>
    </row>
    <row r="1054" spans="1:10" x14ac:dyDescent="0.2">
      <c r="A1054" t="s">
        <v>1318</v>
      </c>
      <c r="B1054">
        <v>24.29</v>
      </c>
      <c r="C105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054">
        <v>9.0500000000000007</v>
      </c>
      <c r="E1054" t="str">
        <f>IF(Table2[[#This Row],[HBA1C]]&lt;5.7,"normal ",IF(Table2[[#This Row],[HBA1C]]&lt;6.5,"prediabetes",IF(Table2[[#This Row],[HBA1C]]=6.5&gt;6.5,"diabetes ")))</f>
        <v xml:space="preserve">diabetes </v>
      </c>
      <c r="F1054" t="s">
        <v>2380</v>
      </c>
      <c r="G1054" t="s">
        <v>2380</v>
      </c>
      <c r="H1054" t="s">
        <v>2380</v>
      </c>
      <c r="I1054">
        <v>0</v>
      </c>
      <c r="J1054" t="s">
        <v>2380</v>
      </c>
    </row>
    <row r="1055" spans="1:10" x14ac:dyDescent="0.2">
      <c r="A1055" t="s">
        <v>1317</v>
      </c>
      <c r="B1055">
        <v>29.39</v>
      </c>
      <c r="C105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55">
        <v>4.5199999999999996</v>
      </c>
      <c r="E1055" t="str">
        <f>IF(Table2[[#This Row],[HBA1C]]&lt;5.7,"normal ",IF(Table2[[#This Row],[HBA1C]]&lt;6.5,"prediabetes",IF(Table2[[#This Row],[HBA1C]]=6.5&gt;6.5,"diabetes ")))</f>
        <v xml:space="preserve">normal </v>
      </c>
      <c r="F1055" t="s">
        <v>2381</v>
      </c>
      <c r="G1055" t="s">
        <v>2380</v>
      </c>
      <c r="H1055" t="s">
        <v>2380</v>
      </c>
      <c r="I1055">
        <v>0</v>
      </c>
      <c r="J1055" t="s">
        <v>2380</v>
      </c>
    </row>
    <row r="1056" spans="1:10" x14ac:dyDescent="0.2">
      <c r="A1056" t="s">
        <v>1316</v>
      </c>
      <c r="B1056">
        <v>25.66</v>
      </c>
      <c r="C105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56">
        <v>4.62</v>
      </c>
      <c r="E1056" t="str">
        <f>IF(Table2[[#This Row],[HBA1C]]&lt;5.7,"normal ",IF(Table2[[#This Row],[HBA1C]]&lt;6.5,"prediabetes",IF(Table2[[#This Row],[HBA1C]]=6.5&gt;6.5,"diabetes ")))</f>
        <v xml:space="preserve">normal </v>
      </c>
      <c r="F1056" t="s">
        <v>2381</v>
      </c>
      <c r="G1056" t="s">
        <v>2380</v>
      </c>
      <c r="H1056" t="s">
        <v>2380</v>
      </c>
      <c r="I1056">
        <v>1</v>
      </c>
      <c r="J1056" t="s">
        <v>2380</v>
      </c>
    </row>
    <row r="1057" spans="1:10" x14ac:dyDescent="0.2">
      <c r="A1057" t="s">
        <v>1315</v>
      </c>
      <c r="B1057">
        <v>39.11</v>
      </c>
      <c r="C10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57">
        <v>5.87</v>
      </c>
      <c r="E1057" t="str">
        <f>IF(Table2[[#This Row],[HBA1C]]&lt;5.7,"normal ",IF(Table2[[#This Row],[HBA1C]]&lt;6.5,"prediabetes",IF(Table2[[#This Row],[HBA1C]]=6.5&gt;6.5,"diabetes ")))</f>
        <v>prediabetes</v>
      </c>
      <c r="F1057" t="s">
        <v>2380</v>
      </c>
      <c r="G1057" t="s">
        <v>2380</v>
      </c>
      <c r="H1057" t="s">
        <v>2380</v>
      </c>
      <c r="I1057">
        <v>0</v>
      </c>
      <c r="J1057" t="s">
        <v>2380</v>
      </c>
    </row>
    <row r="1058" spans="1:10" x14ac:dyDescent="0.2">
      <c r="A1058" t="s">
        <v>1314</v>
      </c>
      <c r="B1058">
        <v>43.78</v>
      </c>
      <c r="C10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58">
        <v>5.71</v>
      </c>
      <c r="E1058" t="str">
        <f>IF(Table2[[#This Row],[HBA1C]]&lt;5.7,"normal ",IF(Table2[[#This Row],[HBA1C]]&lt;6.5,"prediabetes",IF(Table2[[#This Row],[HBA1C]]=6.5&gt;6.5,"diabetes ")))</f>
        <v>prediabetes</v>
      </c>
      <c r="F1058" t="s">
        <v>2380</v>
      </c>
      <c r="G1058" t="s">
        <v>2380</v>
      </c>
      <c r="H1058" t="s">
        <v>2380</v>
      </c>
      <c r="I1058">
        <v>1</v>
      </c>
      <c r="J1058" t="s">
        <v>2380</v>
      </c>
    </row>
    <row r="1059" spans="1:10" x14ac:dyDescent="0.2">
      <c r="A1059" t="s">
        <v>1313</v>
      </c>
      <c r="B1059">
        <v>24.35</v>
      </c>
      <c r="C105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059">
        <v>9.08</v>
      </c>
      <c r="E1059" t="str">
        <f>IF(Table2[[#This Row],[HBA1C]]&lt;5.7,"normal ",IF(Table2[[#This Row],[HBA1C]]&lt;6.5,"prediabetes",IF(Table2[[#This Row],[HBA1C]]=6.5&gt;6.5,"diabetes ")))</f>
        <v xml:space="preserve">diabetes </v>
      </c>
      <c r="F1059" t="s">
        <v>2380</v>
      </c>
      <c r="G1059" t="s">
        <v>2380</v>
      </c>
      <c r="H1059" t="s">
        <v>2380</v>
      </c>
      <c r="I1059">
        <v>0</v>
      </c>
      <c r="J1059" t="s">
        <v>2380</v>
      </c>
    </row>
    <row r="1060" spans="1:10" x14ac:dyDescent="0.2">
      <c r="A1060" t="s">
        <v>1312</v>
      </c>
      <c r="B1060">
        <v>40.299999999999997</v>
      </c>
      <c r="C10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60">
        <v>5.3</v>
      </c>
      <c r="E1060" t="str">
        <f>IF(Table2[[#This Row],[HBA1C]]&lt;5.7,"normal ",IF(Table2[[#This Row],[HBA1C]]&lt;6.5,"prediabetes",IF(Table2[[#This Row],[HBA1C]]=6.5&gt;6.5,"diabetes ")))</f>
        <v xml:space="preserve">normal </v>
      </c>
      <c r="F1060" t="s">
        <v>2381</v>
      </c>
      <c r="G1060" t="s">
        <v>2380</v>
      </c>
      <c r="H1060" t="s">
        <v>2380</v>
      </c>
      <c r="I1060">
        <v>2</v>
      </c>
      <c r="J1060" t="s">
        <v>2380</v>
      </c>
    </row>
    <row r="1061" spans="1:10" x14ac:dyDescent="0.2">
      <c r="A1061" t="s">
        <v>1311</v>
      </c>
      <c r="B1061">
        <v>32.774999999999999</v>
      </c>
      <c r="C10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61">
        <v>11.76</v>
      </c>
      <c r="E1061" t="str">
        <f>IF(Table2[[#This Row],[HBA1C]]&lt;5.7,"normal ",IF(Table2[[#This Row],[HBA1C]]&lt;6.5,"prediabetes",IF(Table2[[#This Row],[HBA1C]]=6.5&gt;6.5,"diabetes ")))</f>
        <v xml:space="preserve">diabetes </v>
      </c>
      <c r="F1061" t="s">
        <v>2381</v>
      </c>
      <c r="G1061" t="s">
        <v>2380</v>
      </c>
      <c r="H1061" t="s">
        <v>2380</v>
      </c>
      <c r="I1061">
        <v>0</v>
      </c>
      <c r="J1061" t="s">
        <v>2380</v>
      </c>
    </row>
    <row r="1062" spans="1:10" x14ac:dyDescent="0.2">
      <c r="A1062" t="s">
        <v>1310</v>
      </c>
      <c r="B1062">
        <v>39.6</v>
      </c>
      <c r="C10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62">
        <v>5.1100000000000003</v>
      </c>
      <c r="E1062" t="str">
        <f>IF(Table2[[#This Row],[HBA1C]]&lt;5.7,"normal ",IF(Table2[[#This Row],[HBA1C]]&lt;6.5,"prediabetes",IF(Table2[[#This Row],[HBA1C]]=6.5&gt;6.5,"diabetes ")))</f>
        <v xml:space="preserve">normal </v>
      </c>
      <c r="F1062" t="s">
        <v>2381</v>
      </c>
      <c r="G1062" t="s">
        <v>2380</v>
      </c>
      <c r="H1062" t="s">
        <v>2380</v>
      </c>
      <c r="I1062">
        <v>2</v>
      </c>
      <c r="J1062" t="s">
        <v>2380</v>
      </c>
    </row>
    <row r="1063" spans="1:10" x14ac:dyDescent="0.2">
      <c r="A1063" t="s">
        <v>1309</v>
      </c>
      <c r="B1063">
        <v>30.97</v>
      </c>
      <c r="C10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63">
        <v>5.54</v>
      </c>
      <c r="E1063" t="str">
        <f>IF(Table2[[#This Row],[HBA1C]]&lt;5.7,"normal ",IF(Table2[[#This Row],[HBA1C]]&lt;6.5,"prediabetes",IF(Table2[[#This Row],[HBA1C]]=6.5&gt;6.5,"diabetes ")))</f>
        <v xml:space="preserve">normal </v>
      </c>
      <c r="F1063" t="s">
        <v>2380</v>
      </c>
      <c r="G1063" t="s">
        <v>2380</v>
      </c>
      <c r="H1063" t="s">
        <v>2380</v>
      </c>
      <c r="I1063">
        <v>2</v>
      </c>
      <c r="J1063" t="s">
        <v>2380</v>
      </c>
    </row>
    <row r="1064" spans="1:10" x14ac:dyDescent="0.2">
      <c r="A1064" t="s">
        <v>1308</v>
      </c>
      <c r="B1064">
        <v>27.645</v>
      </c>
      <c r="C106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64">
        <v>8.8699999999999992</v>
      </c>
      <c r="E1064" t="str">
        <f>IF(Table2[[#This Row],[HBA1C]]&lt;5.7,"normal ",IF(Table2[[#This Row],[HBA1C]]&lt;6.5,"prediabetes",IF(Table2[[#This Row],[HBA1C]]=6.5&gt;6.5,"diabetes ")))</f>
        <v xml:space="preserve">diabetes </v>
      </c>
      <c r="F1064" t="s">
        <v>2381</v>
      </c>
      <c r="G1064" t="s">
        <v>2380</v>
      </c>
      <c r="H1064" t="s">
        <v>2380</v>
      </c>
      <c r="I1064">
        <v>0</v>
      </c>
      <c r="J1064" t="s">
        <v>2380</v>
      </c>
    </row>
    <row r="1065" spans="1:10" x14ac:dyDescent="0.2">
      <c r="A1065" t="s">
        <v>1307</v>
      </c>
      <c r="B1065">
        <v>34.43</v>
      </c>
      <c r="C10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65">
        <v>5.96</v>
      </c>
      <c r="E1065" t="str">
        <f>IF(Table2[[#This Row],[HBA1C]]&lt;5.7,"normal ",IF(Table2[[#This Row],[HBA1C]]&lt;6.5,"prediabetes",IF(Table2[[#This Row],[HBA1C]]=6.5&gt;6.5,"diabetes ")))</f>
        <v>prediabetes</v>
      </c>
      <c r="F1065" t="s">
        <v>2381</v>
      </c>
      <c r="G1065" t="s">
        <v>2380</v>
      </c>
      <c r="H1065" t="s">
        <v>2380</v>
      </c>
      <c r="I1065">
        <v>2</v>
      </c>
      <c r="J1065" t="s">
        <v>2380</v>
      </c>
    </row>
    <row r="1066" spans="1:10" x14ac:dyDescent="0.2">
      <c r="A1066" t="s">
        <v>1306</v>
      </c>
      <c r="B1066">
        <v>39.6</v>
      </c>
      <c r="C106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66">
        <v>4.4400000000000004</v>
      </c>
      <c r="E1066" t="str">
        <f>IF(Table2[[#This Row],[HBA1C]]&lt;5.7,"normal ",IF(Table2[[#This Row],[HBA1C]]&lt;6.5,"prediabetes",IF(Table2[[#This Row],[HBA1C]]=6.5&gt;6.5,"diabetes ")))</f>
        <v xml:space="preserve">normal </v>
      </c>
      <c r="F1066" t="s">
        <v>2381</v>
      </c>
      <c r="G1066" t="s">
        <v>2380</v>
      </c>
      <c r="H1066" t="s">
        <v>2382</v>
      </c>
      <c r="I1066">
        <v>1</v>
      </c>
      <c r="J1066" t="s">
        <v>2380</v>
      </c>
    </row>
    <row r="1067" spans="1:10" x14ac:dyDescent="0.2">
      <c r="A1067" t="s">
        <v>1305</v>
      </c>
      <c r="B1067">
        <v>22.1</v>
      </c>
      <c r="C106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067">
        <v>4.6500000000000004</v>
      </c>
      <c r="E1067" t="str">
        <f>IF(Table2[[#This Row],[HBA1C]]&lt;5.7,"normal ",IF(Table2[[#This Row],[HBA1C]]&lt;6.5,"prediabetes",IF(Table2[[#This Row],[HBA1C]]=6.5&gt;6.5,"diabetes ")))</f>
        <v xml:space="preserve">normal </v>
      </c>
      <c r="F1067" t="s">
        <v>2381</v>
      </c>
      <c r="G1067" t="s">
        <v>2380</v>
      </c>
      <c r="H1067" t="s">
        <v>2380</v>
      </c>
      <c r="I1067">
        <v>2</v>
      </c>
      <c r="J1067" t="s">
        <v>2380</v>
      </c>
    </row>
    <row r="1068" spans="1:10" x14ac:dyDescent="0.2">
      <c r="A1068" t="s">
        <v>1304</v>
      </c>
      <c r="B1068">
        <v>33.25</v>
      </c>
      <c r="C10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68">
        <v>5.64</v>
      </c>
      <c r="E1068" t="str">
        <f>IF(Table2[[#This Row],[HBA1C]]&lt;5.7,"normal ",IF(Table2[[#This Row],[HBA1C]]&lt;6.5,"prediabetes",IF(Table2[[#This Row],[HBA1C]]=6.5&gt;6.5,"diabetes ")))</f>
        <v xml:space="preserve">normal </v>
      </c>
      <c r="F1068" t="s">
        <v>2381</v>
      </c>
      <c r="G1068" t="s">
        <v>2380</v>
      </c>
      <c r="H1068" t="s">
        <v>2382</v>
      </c>
      <c r="I1068">
        <v>1</v>
      </c>
      <c r="J1068" t="s">
        <v>2380</v>
      </c>
    </row>
    <row r="1069" spans="1:10" x14ac:dyDescent="0.2">
      <c r="A1069" t="s">
        <v>1303</v>
      </c>
      <c r="B1069">
        <v>33.33</v>
      </c>
      <c r="C10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69">
        <v>10.19</v>
      </c>
      <c r="E1069" t="str">
        <f>IF(Table2[[#This Row],[HBA1C]]&lt;5.7,"normal ",IF(Table2[[#This Row],[HBA1C]]&lt;6.5,"prediabetes",IF(Table2[[#This Row],[HBA1C]]=6.5&gt;6.5,"diabetes ")))</f>
        <v xml:space="preserve">diabetes </v>
      </c>
      <c r="F1069" t="s">
        <v>2380</v>
      </c>
      <c r="G1069" t="s">
        <v>2380</v>
      </c>
      <c r="H1069" t="s">
        <v>2380</v>
      </c>
      <c r="I1069">
        <v>0</v>
      </c>
      <c r="J1069" t="s">
        <v>2380</v>
      </c>
    </row>
    <row r="1070" spans="1:10" x14ac:dyDescent="0.2">
      <c r="A1070" t="s">
        <v>1302</v>
      </c>
      <c r="B1070">
        <v>30.5</v>
      </c>
      <c r="C10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70">
        <v>10.79</v>
      </c>
      <c r="E1070" t="str">
        <f>IF(Table2[[#This Row],[HBA1C]]&lt;5.7,"normal ",IF(Table2[[#This Row],[HBA1C]]&lt;6.5,"prediabetes",IF(Table2[[#This Row],[HBA1C]]=6.5&gt;6.5,"diabetes ")))</f>
        <v xml:space="preserve">diabetes </v>
      </c>
      <c r="F1070" t="s">
        <v>2380</v>
      </c>
      <c r="G1070" t="s">
        <v>2380</v>
      </c>
      <c r="H1070" t="s">
        <v>2380</v>
      </c>
      <c r="I1070">
        <v>0</v>
      </c>
      <c r="J1070" t="s">
        <v>2380</v>
      </c>
    </row>
    <row r="1071" spans="1:10" x14ac:dyDescent="0.2">
      <c r="A1071" t="s">
        <v>1301</v>
      </c>
      <c r="B1071">
        <v>30.3</v>
      </c>
      <c r="C107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71">
        <v>4.24</v>
      </c>
      <c r="E1071" t="str">
        <f>IF(Table2[[#This Row],[HBA1C]]&lt;5.7,"normal ",IF(Table2[[#This Row],[HBA1C]]&lt;6.5,"prediabetes",IF(Table2[[#This Row],[HBA1C]]=6.5&gt;6.5,"diabetes ")))</f>
        <v xml:space="preserve">normal </v>
      </c>
      <c r="F1071" t="s">
        <v>2380</v>
      </c>
      <c r="G1071" t="s">
        <v>2380</v>
      </c>
      <c r="H1071" t="s">
        <v>2380</v>
      </c>
      <c r="I1071">
        <v>0</v>
      </c>
      <c r="J1071" t="s">
        <v>2380</v>
      </c>
    </row>
    <row r="1072" spans="1:10" x14ac:dyDescent="0.2">
      <c r="A1072" t="s">
        <v>1300</v>
      </c>
      <c r="B1072">
        <v>26.22</v>
      </c>
      <c r="C107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72">
        <v>5.83</v>
      </c>
      <c r="E1072" t="str">
        <f>IF(Table2[[#This Row],[HBA1C]]&lt;5.7,"normal ",IF(Table2[[#This Row],[HBA1C]]&lt;6.5,"prediabetes",IF(Table2[[#This Row],[HBA1C]]=6.5&gt;6.5,"diabetes ")))</f>
        <v>prediabetes</v>
      </c>
      <c r="F1072" t="s">
        <v>2380</v>
      </c>
      <c r="G1072" t="s">
        <v>2380</v>
      </c>
      <c r="H1072" t="s">
        <v>2380</v>
      </c>
      <c r="I1072">
        <v>2</v>
      </c>
      <c r="J1072" t="s">
        <v>2380</v>
      </c>
    </row>
    <row r="1073" spans="1:10" x14ac:dyDescent="0.2">
      <c r="A1073" t="s">
        <v>1299</v>
      </c>
      <c r="B1073">
        <v>29.99</v>
      </c>
      <c r="C107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73">
        <v>11.85</v>
      </c>
      <c r="E1073" t="str">
        <f>IF(Table2[[#This Row],[HBA1C]]&lt;5.7,"normal ",IF(Table2[[#This Row],[HBA1C]]&lt;6.5,"prediabetes",IF(Table2[[#This Row],[HBA1C]]=6.5&gt;6.5,"diabetes ")))</f>
        <v xml:space="preserve">diabetes </v>
      </c>
      <c r="F1073" t="s">
        <v>2380</v>
      </c>
      <c r="G1073" t="s">
        <v>2380</v>
      </c>
      <c r="H1073" t="s">
        <v>2380</v>
      </c>
      <c r="I1073">
        <v>0</v>
      </c>
      <c r="J1073" t="s">
        <v>2380</v>
      </c>
    </row>
    <row r="1074" spans="1:10" x14ac:dyDescent="0.2">
      <c r="A1074" t="s">
        <v>1298</v>
      </c>
      <c r="B1074">
        <v>36.380000000000003</v>
      </c>
      <c r="C10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74">
        <v>5.98</v>
      </c>
      <c r="E1074" t="str">
        <f>IF(Table2[[#This Row],[HBA1C]]&lt;5.7,"normal ",IF(Table2[[#This Row],[HBA1C]]&lt;6.5,"prediabetes",IF(Table2[[#This Row],[HBA1C]]=6.5&gt;6.5,"diabetes ")))</f>
        <v>prediabetes</v>
      </c>
      <c r="F1074" t="s">
        <v>2380</v>
      </c>
      <c r="G1074" t="s">
        <v>2380</v>
      </c>
      <c r="H1074" t="s">
        <v>2380</v>
      </c>
      <c r="I1074">
        <v>1</v>
      </c>
      <c r="J1074" t="s">
        <v>2380</v>
      </c>
    </row>
    <row r="1075" spans="1:10" x14ac:dyDescent="0.2">
      <c r="A1075" t="s">
        <v>1297</v>
      </c>
      <c r="B1075">
        <v>31.16</v>
      </c>
      <c r="C10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75">
        <v>4.26</v>
      </c>
      <c r="E1075" t="str">
        <f>IF(Table2[[#This Row],[HBA1C]]&lt;5.7,"normal ",IF(Table2[[#This Row],[HBA1C]]&lt;6.5,"prediabetes",IF(Table2[[#This Row],[HBA1C]]=6.5&gt;6.5,"diabetes ")))</f>
        <v xml:space="preserve">normal </v>
      </c>
      <c r="F1075" t="s">
        <v>2381</v>
      </c>
      <c r="G1075" t="s">
        <v>2380</v>
      </c>
      <c r="H1075" t="s">
        <v>2382</v>
      </c>
      <c r="I1075">
        <v>1</v>
      </c>
      <c r="J1075" t="s">
        <v>2380</v>
      </c>
    </row>
    <row r="1076" spans="1:10" x14ac:dyDescent="0.2">
      <c r="A1076" t="s">
        <v>1296</v>
      </c>
      <c r="B1076">
        <v>25.55</v>
      </c>
      <c r="C107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76">
        <v>4.96</v>
      </c>
      <c r="E1076" t="str">
        <f>IF(Table2[[#This Row],[HBA1C]]&lt;5.7,"normal ",IF(Table2[[#This Row],[HBA1C]]&lt;6.5,"prediabetes",IF(Table2[[#This Row],[HBA1C]]=6.5&gt;6.5,"diabetes ")))</f>
        <v xml:space="preserve">normal </v>
      </c>
      <c r="F1076" t="s">
        <v>2381</v>
      </c>
      <c r="G1076" t="s">
        <v>2380</v>
      </c>
      <c r="H1076" t="s">
        <v>2380</v>
      </c>
      <c r="I1076">
        <v>1</v>
      </c>
      <c r="J1076" t="s">
        <v>2380</v>
      </c>
    </row>
    <row r="1077" spans="1:10" x14ac:dyDescent="0.2">
      <c r="A1077" t="s">
        <v>1295</v>
      </c>
      <c r="B1077">
        <v>28.77</v>
      </c>
      <c r="C107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77">
        <v>4</v>
      </c>
      <c r="E1077" t="str">
        <f>IF(Table2[[#This Row],[HBA1C]]&lt;5.7,"normal ",IF(Table2[[#This Row],[HBA1C]]&lt;6.5,"prediabetes",IF(Table2[[#This Row],[HBA1C]]=6.5&gt;6.5,"diabetes ")))</f>
        <v xml:space="preserve">normal </v>
      </c>
      <c r="F1077" t="s">
        <v>2381</v>
      </c>
      <c r="G1077" t="s">
        <v>2380</v>
      </c>
      <c r="H1077" t="s">
        <v>2380</v>
      </c>
      <c r="I1077">
        <v>0</v>
      </c>
      <c r="J1077" t="s">
        <v>2380</v>
      </c>
    </row>
    <row r="1078" spans="1:10" x14ac:dyDescent="0.2">
      <c r="A1078" t="s">
        <v>1294</v>
      </c>
      <c r="B1078">
        <v>23.14</v>
      </c>
      <c r="C107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078">
        <v>4.1500000000000004</v>
      </c>
      <c r="E1078" t="str">
        <f>IF(Table2[[#This Row],[HBA1C]]&lt;5.7,"normal ",IF(Table2[[#This Row],[HBA1C]]&lt;6.5,"prediabetes",IF(Table2[[#This Row],[HBA1C]]=6.5&gt;6.5,"diabetes ")))</f>
        <v xml:space="preserve">normal </v>
      </c>
      <c r="F1078" t="s">
        <v>2381</v>
      </c>
      <c r="G1078" t="s">
        <v>2380</v>
      </c>
      <c r="H1078" t="s">
        <v>2380</v>
      </c>
      <c r="I1078">
        <v>1</v>
      </c>
      <c r="J1078" t="s">
        <v>2380</v>
      </c>
    </row>
    <row r="1079" spans="1:10" x14ac:dyDescent="0.2">
      <c r="A1079" t="s">
        <v>1293</v>
      </c>
      <c r="B1079">
        <v>39.6</v>
      </c>
      <c r="C10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79">
        <v>11.36</v>
      </c>
      <c r="E1079" t="str">
        <f>IF(Table2[[#This Row],[HBA1C]]&lt;5.7,"normal ",IF(Table2[[#This Row],[HBA1C]]&lt;6.5,"prediabetes",IF(Table2[[#This Row],[HBA1C]]=6.5&gt;6.5,"diabetes ")))</f>
        <v xml:space="preserve">diabetes </v>
      </c>
      <c r="F1079" t="s">
        <v>2380</v>
      </c>
      <c r="G1079" t="s">
        <v>2380</v>
      </c>
      <c r="H1079" t="s">
        <v>2380</v>
      </c>
      <c r="I1079">
        <v>0</v>
      </c>
      <c r="J1079" t="s">
        <v>2380</v>
      </c>
    </row>
    <row r="1080" spans="1:10" x14ac:dyDescent="0.2">
      <c r="A1080" t="s">
        <v>1292</v>
      </c>
      <c r="B1080">
        <v>29.2</v>
      </c>
      <c r="C108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80">
        <v>7.53</v>
      </c>
      <c r="E1080" t="str">
        <f>IF(Table2[[#This Row],[HBA1C]]&lt;5.7,"normal ",IF(Table2[[#This Row],[HBA1C]]&lt;6.5,"prediabetes",IF(Table2[[#This Row],[HBA1C]]=6.5&gt;6.5,"diabetes ")))</f>
        <v xml:space="preserve">diabetes </v>
      </c>
      <c r="F1080" t="s">
        <v>2380</v>
      </c>
      <c r="G1080" t="s">
        <v>2380</v>
      </c>
      <c r="H1080" t="s">
        <v>2380</v>
      </c>
      <c r="I1080">
        <v>0</v>
      </c>
      <c r="J1080" t="s">
        <v>2380</v>
      </c>
    </row>
    <row r="1081" spans="1:10" x14ac:dyDescent="0.2">
      <c r="A1081" t="s">
        <v>1291</v>
      </c>
      <c r="B1081">
        <v>32.774999999999999</v>
      </c>
      <c r="C10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81">
        <v>7.95</v>
      </c>
      <c r="E1081" t="str">
        <f>IF(Table2[[#This Row],[HBA1C]]&lt;5.7,"normal ",IF(Table2[[#This Row],[HBA1C]]&lt;6.5,"prediabetes",IF(Table2[[#This Row],[HBA1C]]=6.5&gt;6.5,"diabetes ")))</f>
        <v xml:space="preserve">diabetes </v>
      </c>
      <c r="F1081" t="s">
        <v>2380</v>
      </c>
      <c r="G1081" t="s">
        <v>2380</v>
      </c>
      <c r="H1081" t="s">
        <v>2380</v>
      </c>
      <c r="I1081">
        <v>0</v>
      </c>
      <c r="J1081" t="s">
        <v>2380</v>
      </c>
    </row>
    <row r="1082" spans="1:10" x14ac:dyDescent="0.2">
      <c r="A1082" t="s">
        <v>1290</v>
      </c>
      <c r="B1082">
        <v>24.035</v>
      </c>
      <c r="C108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082">
        <v>8.5</v>
      </c>
      <c r="E1082" t="str">
        <f>IF(Table2[[#This Row],[HBA1C]]&lt;5.7,"normal ",IF(Table2[[#This Row],[HBA1C]]&lt;6.5,"prediabetes",IF(Table2[[#This Row],[HBA1C]]=6.5&gt;6.5,"diabetes ")))</f>
        <v xml:space="preserve">diabetes </v>
      </c>
      <c r="F1082" t="s">
        <v>2380</v>
      </c>
      <c r="G1082" t="s">
        <v>2380</v>
      </c>
      <c r="H1082" t="s">
        <v>2380</v>
      </c>
      <c r="I1082">
        <v>0</v>
      </c>
      <c r="J1082" t="s">
        <v>2380</v>
      </c>
    </row>
    <row r="1083" spans="1:10" x14ac:dyDescent="0.2">
      <c r="A1083" t="s">
        <v>1289</v>
      </c>
      <c r="B1083">
        <v>30.55</v>
      </c>
      <c r="C10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83">
        <v>5.89</v>
      </c>
      <c r="E1083" t="str">
        <f>IF(Table2[[#This Row],[HBA1C]]&lt;5.7,"normal ",IF(Table2[[#This Row],[HBA1C]]&lt;6.5,"prediabetes",IF(Table2[[#This Row],[HBA1C]]=6.5&gt;6.5,"diabetes ")))</f>
        <v>prediabetes</v>
      </c>
      <c r="F1083" t="s">
        <v>2380</v>
      </c>
      <c r="G1083" t="s">
        <v>2380</v>
      </c>
      <c r="H1083" t="s">
        <v>2382</v>
      </c>
      <c r="I1083">
        <v>1</v>
      </c>
      <c r="J1083" t="s">
        <v>2380</v>
      </c>
    </row>
    <row r="1084" spans="1:10" x14ac:dyDescent="0.2">
      <c r="A1084" t="s">
        <v>1288</v>
      </c>
      <c r="B1084">
        <v>28.81</v>
      </c>
      <c r="C108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84">
        <v>8.76</v>
      </c>
      <c r="E1084" t="str">
        <f>IF(Table2[[#This Row],[HBA1C]]&lt;5.7,"normal ",IF(Table2[[#This Row],[HBA1C]]&lt;6.5,"prediabetes",IF(Table2[[#This Row],[HBA1C]]=6.5&gt;6.5,"diabetes ")))</f>
        <v xml:space="preserve">diabetes </v>
      </c>
      <c r="F1084" t="s">
        <v>2380</v>
      </c>
      <c r="G1084" t="s">
        <v>2380</v>
      </c>
      <c r="H1084" t="s">
        <v>2380</v>
      </c>
      <c r="I1084">
        <v>2</v>
      </c>
      <c r="J1084" t="s">
        <v>2380</v>
      </c>
    </row>
    <row r="1085" spans="1:10" x14ac:dyDescent="0.2">
      <c r="A1085" t="s">
        <v>1287</v>
      </c>
      <c r="B1085">
        <v>31.66</v>
      </c>
      <c r="C10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85">
        <v>4.1100000000000003</v>
      </c>
      <c r="E1085" t="str">
        <f>IF(Table2[[#This Row],[HBA1C]]&lt;5.7,"normal ",IF(Table2[[#This Row],[HBA1C]]&lt;6.5,"prediabetes",IF(Table2[[#This Row],[HBA1C]]=6.5&gt;6.5,"diabetes ")))</f>
        <v xml:space="preserve">normal </v>
      </c>
      <c r="F1085" t="s">
        <v>2380</v>
      </c>
      <c r="G1085" t="s">
        <v>2380</v>
      </c>
      <c r="H1085" t="s">
        <v>2380</v>
      </c>
      <c r="I1085">
        <v>0</v>
      </c>
      <c r="J1085" t="s">
        <v>2380</v>
      </c>
    </row>
    <row r="1086" spans="1:10" x14ac:dyDescent="0.2">
      <c r="A1086" t="s">
        <v>1286</v>
      </c>
      <c r="B1086">
        <v>28.215</v>
      </c>
      <c r="C108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86">
        <v>7.56</v>
      </c>
      <c r="E1086" t="str">
        <f>IF(Table2[[#This Row],[HBA1C]]&lt;5.7,"normal ",IF(Table2[[#This Row],[HBA1C]]&lt;6.5,"prediabetes",IF(Table2[[#This Row],[HBA1C]]=6.5&gt;6.5,"diabetes ")))</f>
        <v xml:space="preserve">diabetes </v>
      </c>
      <c r="F1086" t="s">
        <v>2381</v>
      </c>
      <c r="G1086" t="s">
        <v>2380</v>
      </c>
      <c r="H1086" t="s">
        <v>2380</v>
      </c>
      <c r="I1086">
        <v>1</v>
      </c>
      <c r="J1086" t="s">
        <v>2380</v>
      </c>
    </row>
    <row r="1087" spans="1:10" x14ac:dyDescent="0.2">
      <c r="A1087" t="s">
        <v>1285</v>
      </c>
      <c r="B1087">
        <v>26.12</v>
      </c>
      <c r="C10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87">
        <v>4.17</v>
      </c>
      <c r="E1087" t="str">
        <f>IF(Table2[[#This Row],[HBA1C]]&lt;5.7,"normal ",IF(Table2[[#This Row],[HBA1C]]&lt;6.5,"prediabetes",IF(Table2[[#This Row],[HBA1C]]=6.5&gt;6.5,"diabetes ")))</f>
        <v xml:space="preserve">normal </v>
      </c>
      <c r="F1087" t="s">
        <v>2381</v>
      </c>
      <c r="G1087" t="s">
        <v>2380</v>
      </c>
      <c r="H1087" t="s">
        <v>2382</v>
      </c>
      <c r="I1087">
        <v>1</v>
      </c>
      <c r="J1087" t="s">
        <v>2380</v>
      </c>
    </row>
    <row r="1088" spans="1:10" x14ac:dyDescent="0.2">
      <c r="A1088" t="s">
        <v>1284</v>
      </c>
      <c r="B1088">
        <v>36.630000000000003</v>
      </c>
      <c r="C10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88">
        <v>11.42</v>
      </c>
      <c r="E1088" t="str">
        <f>IF(Table2[[#This Row],[HBA1C]]&lt;5.7,"normal ",IF(Table2[[#This Row],[HBA1C]]&lt;6.5,"prediabetes",IF(Table2[[#This Row],[HBA1C]]=6.5&gt;6.5,"diabetes ")))</f>
        <v xml:space="preserve">diabetes </v>
      </c>
      <c r="F1088" t="s">
        <v>2380</v>
      </c>
      <c r="G1088" t="s">
        <v>2380</v>
      </c>
      <c r="H1088" t="s">
        <v>2380</v>
      </c>
      <c r="I1088">
        <v>2</v>
      </c>
      <c r="J1088" t="s">
        <v>2380</v>
      </c>
    </row>
    <row r="1089" spans="1:10" x14ac:dyDescent="0.2">
      <c r="A1089" t="s">
        <v>1283</v>
      </c>
      <c r="B1089">
        <v>33.344999999999999</v>
      </c>
      <c r="C10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89">
        <v>7.33</v>
      </c>
      <c r="E1089" t="str">
        <f>IF(Table2[[#This Row],[HBA1C]]&lt;5.7,"normal ",IF(Table2[[#This Row],[HBA1C]]&lt;6.5,"prediabetes",IF(Table2[[#This Row],[HBA1C]]=6.5&gt;6.5,"diabetes ")))</f>
        <v xml:space="preserve">diabetes </v>
      </c>
      <c r="F1089" t="s">
        <v>2380</v>
      </c>
      <c r="G1089" t="s">
        <v>2380</v>
      </c>
      <c r="H1089" t="s">
        <v>2380</v>
      </c>
      <c r="I1089">
        <v>2</v>
      </c>
      <c r="J1089" t="s">
        <v>2380</v>
      </c>
    </row>
    <row r="1090" spans="1:10" x14ac:dyDescent="0.2">
      <c r="A1090" t="s">
        <v>1282</v>
      </c>
      <c r="B1090">
        <v>27.11</v>
      </c>
      <c r="C109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90">
        <v>6.7</v>
      </c>
      <c r="E1090" t="str">
        <f>IF(Table2[[#This Row],[HBA1C]]&lt;5.7,"normal ",IF(Table2[[#This Row],[HBA1C]]&lt;6.5,"prediabetes",IF(Table2[[#This Row],[HBA1C]]=6.5&gt;6.5,"diabetes ")))</f>
        <v xml:space="preserve">diabetes </v>
      </c>
      <c r="F1090" t="s">
        <v>2380</v>
      </c>
      <c r="G1090" t="s">
        <v>2380</v>
      </c>
      <c r="H1090" t="s">
        <v>2380</v>
      </c>
      <c r="I1090">
        <v>0</v>
      </c>
      <c r="J1090" t="s">
        <v>2380</v>
      </c>
    </row>
    <row r="1091" spans="1:10" x14ac:dyDescent="0.2">
      <c r="A1091" t="s">
        <v>1281</v>
      </c>
      <c r="B1091">
        <v>26.6</v>
      </c>
      <c r="C109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91">
        <v>5.27</v>
      </c>
      <c r="E1091" t="str">
        <f>IF(Table2[[#This Row],[HBA1C]]&lt;5.7,"normal ",IF(Table2[[#This Row],[HBA1C]]&lt;6.5,"prediabetes",IF(Table2[[#This Row],[HBA1C]]=6.5&gt;6.5,"diabetes ")))</f>
        <v xml:space="preserve">normal </v>
      </c>
      <c r="F1091" t="s">
        <v>2381</v>
      </c>
      <c r="G1091" t="s">
        <v>2380</v>
      </c>
      <c r="H1091" t="s">
        <v>2382</v>
      </c>
      <c r="I1091">
        <v>1</v>
      </c>
      <c r="J1091" t="s">
        <v>2380</v>
      </c>
    </row>
    <row r="1092" spans="1:10" x14ac:dyDescent="0.2">
      <c r="A1092" t="s">
        <v>1280</v>
      </c>
      <c r="B1092">
        <v>30.41</v>
      </c>
      <c r="C10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92">
        <v>7.72</v>
      </c>
      <c r="E1092" t="str">
        <f>IF(Table2[[#This Row],[HBA1C]]&lt;5.7,"normal ",IF(Table2[[#This Row],[HBA1C]]&lt;6.5,"prediabetes",IF(Table2[[#This Row],[HBA1C]]=6.5&gt;6.5,"diabetes ")))</f>
        <v xml:space="preserve">diabetes </v>
      </c>
      <c r="F1092" t="s">
        <v>2380</v>
      </c>
      <c r="G1092" t="s">
        <v>2380</v>
      </c>
      <c r="H1092" t="s">
        <v>2380</v>
      </c>
      <c r="I1092">
        <v>0</v>
      </c>
      <c r="J1092" t="s">
        <v>2380</v>
      </c>
    </row>
    <row r="1093" spans="1:10" x14ac:dyDescent="0.2">
      <c r="A1093" t="s">
        <v>1279</v>
      </c>
      <c r="B1093">
        <v>28.98</v>
      </c>
      <c r="C109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093">
        <v>8.68</v>
      </c>
      <c r="E1093" t="str">
        <f>IF(Table2[[#This Row],[HBA1C]]&lt;5.7,"normal ",IF(Table2[[#This Row],[HBA1C]]&lt;6.5,"prediabetes",IF(Table2[[#This Row],[HBA1C]]=6.5&gt;6.5,"diabetes ")))</f>
        <v xml:space="preserve">diabetes </v>
      </c>
      <c r="F1093" t="s">
        <v>2380</v>
      </c>
      <c r="G1093" t="s">
        <v>2380</v>
      </c>
      <c r="H1093" t="s">
        <v>2380</v>
      </c>
      <c r="I1093">
        <v>2</v>
      </c>
      <c r="J1093" t="s">
        <v>2380</v>
      </c>
    </row>
    <row r="1094" spans="1:10" x14ac:dyDescent="0.2">
      <c r="A1094" t="s">
        <v>1278</v>
      </c>
      <c r="B1094">
        <v>31.24</v>
      </c>
      <c r="C10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94">
        <v>9.8000000000000007</v>
      </c>
      <c r="E1094" t="str">
        <f>IF(Table2[[#This Row],[HBA1C]]&lt;5.7,"normal ",IF(Table2[[#This Row],[HBA1C]]&lt;6.5,"prediabetes",IF(Table2[[#This Row],[HBA1C]]=6.5&gt;6.5,"diabetes ")))</f>
        <v xml:space="preserve">diabetes </v>
      </c>
      <c r="F1094" t="s">
        <v>2380</v>
      </c>
      <c r="G1094" t="s">
        <v>2380</v>
      </c>
      <c r="H1094" t="s">
        <v>2380</v>
      </c>
      <c r="I1094">
        <v>0</v>
      </c>
      <c r="J1094" t="s">
        <v>2380</v>
      </c>
    </row>
    <row r="1095" spans="1:10" x14ac:dyDescent="0.2">
      <c r="A1095" t="s">
        <v>1277</v>
      </c>
      <c r="B1095">
        <v>31.54</v>
      </c>
      <c r="C109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95">
        <v>4.4400000000000004</v>
      </c>
      <c r="E1095" t="str">
        <f>IF(Table2[[#This Row],[HBA1C]]&lt;5.7,"normal ",IF(Table2[[#This Row],[HBA1C]]&lt;6.5,"prediabetes",IF(Table2[[#This Row],[HBA1C]]=6.5&gt;6.5,"diabetes ")))</f>
        <v xml:space="preserve">normal </v>
      </c>
      <c r="F1095" t="s">
        <v>2380</v>
      </c>
      <c r="G1095" t="s">
        <v>2380</v>
      </c>
      <c r="H1095" t="s">
        <v>2380</v>
      </c>
      <c r="I1095">
        <v>0</v>
      </c>
      <c r="J1095" t="s">
        <v>2380</v>
      </c>
    </row>
    <row r="1096" spans="1:10" x14ac:dyDescent="0.2">
      <c r="A1096" t="s">
        <v>1276</v>
      </c>
      <c r="B1096">
        <v>38.6</v>
      </c>
      <c r="C10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96">
        <v>7.19</v>
      </c>
      <c r="E1096" t="str">
        <f>IF(Table2[[#This Row],[HBA1C]]&lt;5.7,"normal ",IF(Table2[[#This Row],[HBA1C]]&lt;6.5,"prediabetes",IF(Table2[[#This Row],[HBA1C]]=6.5&gt;6.5,"diabetes ")))</f>
        <v xml:space="preserve">diabetes </v>
      </c>
      <c r="F1096" t="s">
        <v>2381</v>
      </c>
      <c r="G1096" t="s">
        <v>2380</v>
      </c>
      <c r="H1096" t="s">
        <v>2380</v>
      </c>
      <c r="I1096">
        <v>2</v>
      </c>
      <c r="J1096" t="s">
        <v>2380</v>
      </c>
    </row>
    <row r="1097" spans="1:10" x14ac:dyDescent="0.2">
      <c r="A1097" t="s">
        <v>1275</v>
      </c>
      <c r="B1097">
        <v>37.950000000000003</v>
      </c>
      <c r="C10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97">
        <v>6.06</v>
      </c>
      <c r="E1097" t="str">
        <f>IF(Table2[[#This Row],[HBA1C]]&lt;5.7,"normal ",IF(Table2[[#This Row],[HBA1C]]&lt;6.5,"prediabetes",IF(Table2[[#This Row],[HBA1C]]=6.5&gt;6.5,"diabetes ")))</f>
        <v>prediabetes</v>
      </c>
      <c r="F1097" t="s">
        <v>2380</v>
      </c>
      <c r="G1097" t="s">
        <v>2380</v>
      </c>
      <c r="H1097" t="s">
        <v>2380</v>
      </c>
      <c r="I1097">
        <v>0</v>
      </c>
      <c r="J1097" t="s">
        <v>2380</v>
      </c>
    </row>
    <row r="1098" spans="1:10" x14ac:dyDescent="0.2">
      <c r="A1098" t="s">
        <v>1274</v>
      </c>
      <c r="B1098">
        <v>38.97</v>
      </c>
      <c r="C109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098">
        <v>5.12</v>
      </c>
      <c r="E1098" t="str">
        <f>IF(Table2[[#This Row],[HBA1C]]&lt;5.7,"normal ",IF(Table2[[#This Row],[HBA1C]]&lt;6.5,"prediabetes",IF(Table2[[#This Row],[HBA1C]]=6.5&gt;6.5,"diabetes ")))</f>
        <v xml:space="preserve">normal </v>
      </c>
      <c r="F1098" t="s">
        <v>2380</v>
      </c>
      <c r="G1098" t="s">
        <v>2380</v>
      </c>
      <c r="H1098" t="s">
        <v>2380</v>
      </c>
      <c r="I1098">
        <v>0</v>
      </c>
      <c r="J1098" t="s">
        <v>2380</v>
      </c>
    </row>
    <row r="1099" spans="1:10" x14ac:dyDescent="0.2">
      <c r="A1099" t="s">
        <v>1273</v>
      </c>
      <c r="B1099">
        <v>21.2</v>
      </c>
      <c r="C109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099">
        <v>10.72</v>
      </c>
      <c r="E1099" t="str">
        <f>IF(Table2[[#This Row],[HBA1C]]&lt;5.7,"normal ",IF(Table2[[#This Row],[HBA1C]]&lt;6.5,"prediabetes",IF(Table2[[#This Row],[HBA1C]]=6.5&gt;6.5,"diabetes ")))</f>
        <v xml:space="preserve">diabetes </v>
      </c>
      <c r="F1099" t="s">
        <v>2380</v>
      </c>
      <c r="G1099" t="s">
        <v>2380</v>
      </c>
      <c r="H1099" t="s">
        <v>2380</v>
      </c>
      <c r="I1099">
        <v>0</v>
      </c>
      <c r="J1099" t="s">
        <v>2380</v>
      </c>
    </row>
    <row r="1100" spans="1:10" x14ac:dyDescent="0.2">
      <c r="A1100" t="s">
        <v>1272</v>
      </c>
      <c r="B1100">
        <v>23.96</v>
      </c>
      <c r="C110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00">
        <v>9.58</v>
      </c>
      <c r="E1100" t="str">
        <f>IF(Table2[[#This Row],[HBA1C]]&lt;5.7,"normal ",IF(Table2[[#This Row],[HBA1C]]&lt;6.5,"prediabetes",IF(Table2[[#This Row],[HBA1C]]=6.5&gt;6.5,"diabetes ")))</f>
        <v xml:space="preserve">diabetes </v>
      </c>
      <c r="F1100" t="s">
        <v>2381</v>
      </c>
      <c r="G1100" t="s">
        <v>2380</v>
      </c>
      <c r="H1100" t="s">
        <v>2382</v>
      </c>
      <c r="I1100">
        <v>1</v>
      </c>
      <c r="J1100" t="s">
        <v>2380</v>
      </c>
    </row>
    <row r="1101" spans="1:10" x14ac:dyDescent="0.2">
      <c r="A1101" t="s">
        <v>1271</v>
      </c>
      <c r="B1101">
        <v>35.93</v>
      </c>
      <c r="C11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01">
        <v>6.4</v>
      </c>
      <c r="E1101" t="str">
        <f>IF(Table2[[#This Row],[HBA1C]]&lt;5.7,"normal ",IF(Table2[[#This Row],[HBA1C]]&lt;6.5,"prediabetes",IF(Table2[[#This Row],[HBA1C]]=6.5&gt;6.5,"diabetes ")))</f>
        <v>prediabetes</v>
      </c>
      <c r="F1101" t="s">
        <v>2381</v>
      </c>
      <c r="G1101" t="s">
        <v>2380</v>
      </c>
      <c r="H1101" t="s">
        <v>2380</v>
      </c>
      <c r="I1101">
        <v>1</v>
      </c>
      <c r="J1101" t="s">
        <v>2380</v>
      </c>
    </row>
    <row r="1102" spans="1:10" x14ac:dyDescent="0.2">
      <c r="A1102" t="s">
        <v>1270</v>
      </c>
      <c r="B1102">
        <v>26.11</v>
      </c>
      <c r="C110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02">
        <v>6.8</v>
      </c>
      <c r="E1102" t="str">
        <f>IF(Table2[[#This Row],[HBA1C]]&lt;5.7,"normal ",IF(Table2[[#This Row],[HBA1C]]&lt;6.5,"prediabetes",IF(Table2[[#This Row],[HBA1C]]=6.5&gt;6.5,"diabetes ")))</f>
        <v xml:space="preserve">diabetes </v>
      </c>
      <c r="F1102" t="s">
        <v>2381</v>
      </c>
      <c r="G1102" t="s">
        <v>2380</v>
      </c>
      <c r="H1102" t="s">
        <v>2380</v>
      </c>
      <c r="I1102">
        <v>2</v>
      </c>
      <c r="J1102" t="s">
        <v>2380</v>
      </c>
    </row>
    <row r="1103" spans="1:10" x14ac:dyDescent="0.2">
      <c r="A1103" t="s">
        <v>1269</v>
      </c>
      <c r="B1103">
        <v>32.299999999999997</v>
      </c>
      <c r="C11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03">
        <v>9.48</v>
      </c>
      <c r="E1103" t="str">
        <f>IF(Table2[[#This Row],[HBA1C]]&lt;5.7,"normal ",IF(Table2[[#This Row],[HBA1C]]&lt;6.5,"prediabetes",IF(Table2[[#This Row],[HBA1C]]=6.5&gt;6.5,"diabetes ")))</f>
        <v xml:space="preserve">diabetes </v>
      </c>
      <c r="F1103" t="s">
        <v>2380</v>
      </c>
      <c r="G1103" t="s">
        <v>2380</v>
      </c>
      <c r="H1103" t="s">
        <v>2380</v>
      </c>
      <c r="I1103">
        <v>2</v>
      </c>
      <c r="J1103" t="s">
        <v>2380</v>
      </c>
    </row>
    <row r="1104" spans="1:10" x14ac:dyDescent="0.2">
      <c r="A1104" t="s">
        <v>1268</v>
      </c>
      <c r="B1104">
        <v>28.69</v>
      </c>
      <c r="C110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04">
        <v>7.45</v>
      </c>
      <c r="E1104" t="str">
        <f>IF(Table2[[#This Row],[HBA1C]]&lt;5.7,"normal ",IF(Table2[[#This Row],[HBA1C]]&lt;6.5,"prediabetes",IF(Table2[[#This Row],[HBA1C]]=6.5&gt;6.5,"diabetes ")))</f>
        <v xml:space="preserve">diabetes </v>
      </c>
      <c r="F1104" t="s">
        <v>2380</v>
      </c>
      <c r="G1104" t="s">
        <v>2380</v>
      </c>
      <c r="H1104" t="s">
        <v>2380</v>
      </c>
      <c r="I1104">
        <v>2</v>
      </c>
      <c r="J1104" t="s">
        <v>2380</v>
      </c>
    </row>
    <row r="1105" spans="1:10" x14ac:dyDescent="0.2">
      <c r="A1105" t="s">
        <v>1267</v>
      </c>
      <c r="B1105">
        <v>31.28</v>
      </c>
      <c r="C11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05">
        <v>6.94</v>
      </c>
      <c r="E1105" t="str">
        <f>IF(Table2[[#This Row],[HBA1C]]&lt;5.7,"normal ",IF(Table2[[#This Row],[HBA1C]]&lt;6.5,"prediabetes",IF(Table2[[#This Row],[HBA1C]]=6.5&gt;6.5,"diabetes ")))</f>
        <v xml:space="preserve">diabetes </v>
      </c>
      <c r="F1105" t="s">
        <v>2381</v>
      </c>
      <c r="G1105" t="s">
        <v>2380</v>
      </c>
      <c r="H1105" t="s">
        <v>2380</v>
      </c>
      <c r="I1105">
        <v>1</v>
      </c>
      <c r="J1105" t="s">
        <v>2380</v>
      </c>
    </row>
    <row r="1106" spans="1:10" x14ac:dyDescent="0.2">
      <c r="A1106" t="s">
        <v>1266</v>
      </c>
      <c r="B1106">
        <v>30.21</v>
      </c>
      <c r="C11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06">
        <v>7.83</v>
      </c>
      <c r="E1106" t="str">
        <f>IF(Table2[[#This Row],[HBA1C]]&lt;5.7,"normal ",IF(Table2[[#This Row],[HBA1C]]&lt;6.5,"prediabetes",IF(Table2[[#This Row],[HBA1C]]=6.5&gt;6.5,"diabetes ")))</f>
        <v xml:space="preserve">diabetes </v>
      </c>
      <c r="F1106" t="s">
        <v>2380</v>
      </c>
      <c r="G1106" t="s">
        <v>2380</v>
      </c>
      <c r="H1106" t="s">
        <v>2380</v>
      </c>
      <c r="I1106">
        <v>0</v>
      </c>
      <c r="J1106" t="s">
        <v>2380</v>
      </c>
    </row>
    <row r="1107" spans="1:10" x14ac:dyDescent="0.2">
      <c r="A1107" t="s">
        <v>1265</v>
      </c>
      <c r="B1107">
        <v>38.28</v>
      </c>
      <c r="C11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07">
        <v>10.17</v>
      </c>
      <c r="E1107" t="str">
        <f>IF(Table2[[#This Row],[HBA1C]]&lt;5.7,"normal ",IF(Table2[[#This Row],[HBA1C]]&lt;6.5,"prediabetes",IF(Table2[[#This Row],[HBA1C]]=6.5&gt;6.5,"diabetes ")))</f>
        <v xml:space="preserve">diabetes </v>
      </c>
      <c r="F1107" t="s">
        <v>2381</v>
      </c>
      <c r="G1107" t="s">
        <v>2380</v>
      </c>
      <c r="H1107" t="s">
        <v>2380</v>
      </c>
      <c r="I1107">
        <v>0</v>
      </c>
      <c r="J1107" t="s">
        <v>2380</v>
      </c>
    </row>
    <row r="1108" spans="1:10" x14ac:dyDescent="0.2">
      <c r="A1108" t="s">
        <v>1264</v>
      </c>
      <c r="B1108">
        <v>29.9</v>
      </c>
      <c r="C110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08">
        <v>8.9600000000000009</v>
      </c>
      <c r="E1108" t="str">
        <f>IF(Table2[[#This Row],[HBA1C]]&lt;5.7,"normal ",IF(Table2[[#This Row],[HBA1C]]&lt;6.5,"prediabetes",IF(Table2[[#This Row],[HBA1C]]=6.5&gt;6.5,"diabetes ")))</f>
        <v xml:space="preserve">diabetes </v>
      </c>
      <c r="F1108" t="s">
        <v>2381</v>
      </c>
      <c r="G1108" t="s">
        <v>2380</v>
      </c>
      <c r="H1108" t="s">
        <v>2380</v>
      </c>
      <c r="I1108">
        <v>0</v>
      </c>
      <c r="J1108" t="s">
        <v>2380</v>
      </c>
    </row>
    <row r="1109" spans="1:10" x14ac:dyDescent="0.2">
      <c r="A1109" t="s">
        <v>1263</v>
      </c>
      <c r="B1109">
        <v>23.18</v>
      </c>
      <c r="C110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09">
        <v>6.96</v>
      </c>
      <c r="E1109" t="str">
        <f>IF(Table2[[#This Row],[HBA1C]]&lt;5.7,"normal ",IF(Table2[[#This Row],[HBA1C]]&lt;6.5,"prediabetes",IF(Table2[[#This Row],[HBA1C]]=6.5&gt;6.5,"diabetes ")))</f>
        <v xml:space="preserve">diabetes </v>
      </c>
      <c r="F1109" t="s">
        <v>2381</v>
      </c>
      <c r="G1109" t="s">
        <v>2380</v>
      </c>
      <c r="H1109" t="s">
        <v>2380</v>
      </c>
      <c r="I1109">
        <v>2</v>
      </c>
      <c r="J1109" t="s">
        <v>2380</v>
      </c>
    </row>
    <row r="1110" spans="1:10" x14ac:dyDescent="0.2">
      <c r="A1110" t="s">
        <v>1262</v>
      </c>
      <c r="B1110">
        <v>33.020000000000003</v>
      </c>
      <c r="C11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10">
        <v>5.07</v>
      </c>
      <c r="E1110" t="str">
        <f>IF(Table2[[#This Row],[HBA1C]]&lt;5.7,"normal ",IF(Table2[[#This Row],[HBA1C]]&lt;6.5,"prediabetes",IF(Table2[[#This Row],[HBA1C]]=6.5&gt;6.5,"diabetes ")))</f>
        <v xml:space="preserve">normal </v>
      </c>
      <c r="F1110" t="s">
        <v>2381</v>
      </c>
      <c r="G1110" t="s">
        <v>2380</v>
      </c>
      <c r="H1110" t="s">
        <v>2380</v>
      </c>
      <c r="I1110">
        <v>0</v>
      </c>
      <c r="J1110" t="s">
        <v>2380</v>
      </c>
    </row>
    <row r="1111" spans="1:10" x14ac:dyDescent="0.2">
      <c r="A1111" t="s">
        <v>1261</v>
      </c>
      <c r="B1111">
        <v>27.29</v>
      </c>
      <c r="C111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11">
        <v>5.85</v>
      </c>
      <c r="E1111" t="str">
        <f>IF(Table2[[#This Row],[HBA1C]]&lt;5.7,"normal ",IF(Table2[[#This Row],[HBA1C]]&lt;6.5,"prediabetes",IF(Table2[[#This Row],[HBA1C]]=6.5&gt;6.5,"diabetes ")))</f>
        <v>prediabetes</v>
      </c>
      <c r="F1111" t="s">
        <v>2380</v>
      </c>
      <c r="G1111" t="s">
        <v>2380</v>
      </c>
      <c r="H1111" t="s">
        <v>2380</v>
      </c>
      <c r="I1111">
        <v>2</v>
      </c>
      <c r="J1111" t="s">
        <v>2380</v>
      </c>
    </row>
    <row r="1112" spans="1:10" x14ac:dyDescent="0.2">
      <c r="A1112" t="s">
        <v>1260</v>
      </c>
      <c r="B1112">
        <v>23.18</v>
      </c>
      <c r="C111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12">
        <v>10.56</v>
      </c>
      <c r="E1112" t="str">
        <f>IF(Table2[[#This Row],[HBA1C]]&lt;5.7,"normal ",IF(Table2[[#This Row],[HBA1C]]&lt;6.5,"prediabetes",IF(Table2[[#This Row],[HBA1C]]=6.5&gt;6.5,"diabetes ")))</f>
        <v xml:space="preserve">diabetes </v>
      </c>
      <c r="F1112" t="s">
        <v>2380</v>
      </c>
      <c r="G1112" t="s">
        <v>2380</v>
      </c>
      <c r="H1112" t="s">
        <v>2380</v>
      </c>
      <c r="I1112">
        <v>2</v>
      </c>
      <c r="J1112" t="s">
        <v>2380</v>
      </c>
    </row>
    <row r="1113" spans="1:10" x14ac:dyDescent="0.2">
      <c r="A1113" t="s">
        <v>1259</v>
      </c>
      <c r="B1113">
        <v>32.659999999999997</v>
      </c>
      <c r="C11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13">
        <v>8.92</v>
      </c>
      <c r="E1113" t="str">
        <f>IF(Table2[[#This Row],[HBA1C]]&lt;5.7,"normal ",IF(Table2[[#This Row],[HBA1C]]&lt;6.5,"prediabetes",IF(Table2[[#This Row],[HBA1C]]=6.5&gt;6.5,"diabetes ")))</f>
        <v xml:space="preserve">diabetes </v>
      </c>
      <c r="F1113" t="s">
        <v>2381</v>
      </c>
      <c r="G1113" t="s">
        <v>2380</v>
      </c>
      <c r="H1113" t="s">
        <v>2380</v>
      </c>
      <c r="I1113">
        <v>0</v>
      </c>
      <c r="J1113" t="s">
        <v>2380</v>
      </c>
    </row>
    <row r="1114" spans="1:10" x14ac:dyDescent="0.2">
      <c r="A1114" t="s">
        <v>1258</v>
      </c>
      <c r="B1114">
        <v>30.78</v>
      </c>
      <c r="C111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14">
        <v>8.6300000000000008</v>
      </c>
      <c r="E1114" t="str">
        <f>IF(Table2[[#This Row],[HBA1C]]&lt;5.7,"normal ",IF(Table2[[#This Row],[HBA1C]]&lt;6.5,"prediabetes",IF(Table2[[#This Row],[HBA1C]]=6.5&gt;6.5,"diabetes ")))</f>
        <v xml:space="preserve">diabetes </v>
      </c>
      <c r="F1114" t="s">
        <v>2380</v>
      </c>
      <c r="G1114" t="s">
        <v>2380</v>
      </c>
      <c r="H1114" t="s">
        <v>2380</v>
      </c>
      <c r="I1114">
        <v>0</v>
      </c>
      <c r="J1114" t="s">
        <v>2380</v>
      </c>
    </row>
    <row r="1115" spans="1:10" x14ac:dyDescent="0.2">
      <c r="A1115" t="s">
        <v>1257</v>
      </c>
      <c r="B1115">
        <v>47.2</v>
      </c>
      <c r="C11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15">
        <v>6.29</v>
      </c>
      <c r="E1115" t="str">
        <f>IF(Table2[[#This Row],[HBA1C]]&lt;5.7,"normal ",IF(Table2[[#This Row],[HBA1C]]&lt;6.5,"prediabetes",IF(Table2[[#This Row],[HBA1C]]=6.5&gt;6.5,"diabetes ")))</f>
        <v>prediabetes</v>
      </c>
      <c r="F1115" t="s">
        <v>2381</v>
      </c>
      <c r="G1115" t="s">
        <v>2380</v>
      </c>
      <c r="H1115" t="s">
        <v>2382</v>
      </c>
      <c r="I1115">
        <v>1</v>
      </c>
      <c r="J1115" t="s">
        <v>2380</v>
      </c>
    </row>
    <row r="1116" spans="1:10" x14ac:dyDescent="0.2">
      <c r="A1116" t="s">
        <v>1256</v>
      </c>
      <c r="B1116">
        <v>31.6</v>
      </c>
      <c r="C11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16">
        <v>5.75</v>
      </c>
      <c r="E1116" t="str">
        <f>IF(Table2[[#This Row],[HBA1C]]&lt;5.7,"normal ",IF(Table2[[#This Row],[HBA1C]]&lt;6.5,"prediabetes",IF(Table2[[#This Row],[HBA1C]]=6.5&gt;6.5,"diabetes ")))</f>
        <v>prediabetes</v>
      </c>
      <c r="F1116" t="s">
        <v>2380</v>
      </c>
      <c r="G1116" t="s">
        <v>2380</v>
      </c>
      <c r="H1116" t="s">
        <v>2380</v>
      </c>
      <c r="I1116">
        <v>2</v>
      </c>
      <c r="J1116" t="s">
        <v>2380</v>
      </c>
    </row>
    <row r="1117" spans="1:10" x14ac:dyDescent="0.2">
      <c r="A1117" t="s">
        <v>1255</v>
      </c>
      <c r="B1117">
        <v>33.914999999999999</v>
      </c>
      <c r="C11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17">
        <v>6.66</v>
      </c>
      <c r="E1117" t="str">
        <f>IF(Table2[[#This Row],[HBA1C]]&lt;5.7,"normal ",IF(Table2[[#This Row],[HBA1C]]&lt;6.5,"prediabetes",IF(Table2[[#This Row],[HBA1C]]=6.5&gt;6.5,"diabetes ")))</f>
        <v xml:space="preserve">diabetes </v>
      </c>
      <c r="F1117" t="s">
        <v>2381</v>
      </c>
      <c r="G1117" t="s">
        <v>2380</v>
      </c>
      <c r="H1117" t="s">
        <v>2380</v>
      </c>
      <c r="I1117">
        <v>1</v>
      </c>
      <c r="J1117" t="s">
        <v>2380</v>
      </c>
    </row>
    <row r="1118" spans="1:10" x14ac:dyDescent="0.2">
      <c r="A1118" t="s">
        <v>1254</v>
      </c>
      <c r="B1118">
        <v>23.54</v>
      </c>
      <c r="C111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18">
        <v>5.0999999999999996</v>
      </c>
      <c r="E1118" t="str">
        <f>IF(Table2[[#This Row],[HBA1C]]&lt;5.7,"normal ",IF(Table2[[#This Row],[HBA1C]]&lt;6.5,"prediabetes",IF(Table2[[#This Row],[HBA1C]]=6.5&gt;6.5,"diabetes ")))</f>
        <v xml:space="preserve">normal </v>
      </c>
      <c r="F1118" t="s">
        <v>2380</v>
      </c>
      <c r="G1118" t="s">
        <v>2380</v>
      </c>
      <c r="H1118" t="s">
        <v>2380</v>
      </c>
      <c r="I1118">
        <v>2</v>
      </c>
      <c r="J1118" t="s">
        <v>2380</v>
      </c>
    </row>
    <row r="1119" spans="1:10" x14ac:dyDescent="0.2">
      <c r="A1119" t="s">
        <v>1253</v>
      </c>
      <c r="B1119">
        <v>27.074999999999999</v>
      </c>
      <c r="C111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19">
        <v>4.41</v>
      </c>
      <c r="E1119" t="str">
        <f>IF(Table2[[#This Row],[HBA1C]]&lt;5.7,"normal ",IF(Table2[[#This Row],[HBA1C]]&lt;6.5,"prediabetes",IF(Table2[[#This Row],[HBA1C]]=6.5&gt;6.5,"diabetes ")))</f>
        <v xml:space="preserve">normal </v>
      </c>
      <c r="F1119" t="s">
        <v>2380</v>
      </c>
      <c r="G1119" t="s">
        <v>2380</v>
      </c>
      <c r="H1119" t="s">
        <v>2380</v>
      </c>
      <c r="I1119">
        <v>2</v>
      </c>
      <c r="J1119" t="s">
        <v>2380</v>
      </c>
    </row>
    <row r="1120" spans="1:10" x14ac:dyDescent="0.2">
      <c r="A1120" t="s">
        <v>1252</v>
      </c>
      <c r="B1120">
        <v>25.8</v>
      </c>
      <c r="C112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20">
        <v>5.52</v>
      </c>
      <c r="E1120" t="str">
        <f>IF(Table2[[#This Row],[HBA1C]]&lt;5.7,"normal ",IF(Table2[[#This Row],[HBA1C]]&lt;6.5,"prediabetes",IF(Table2[[#This Row],[HBA1C]]=6.5&gt;6.5,"diabetes ")))</f>
        <v xml:space="preserve">normal </v>
      </c>
      <c r="F1120" t="s">
        <v>2381</v>
      </c>
      <c r="G1120" t="s">
        <v>2380</v>
      </c>
      <c r="H1120" t="s">
        <v>2380</v>
      </c>
      <c r="I1120">
        <v>0</v>
      </c>
      <c r="J1120" t="s">
        <v>2380</v>
      </c>
    </row>
    <row r="1121" spans="1:10" x14ac:dyDescent="0.2">
      <c r="A1121" t="s">
        <v>1251</v>
      </c>
      <c r="B1121">
        <v>36.1</v>
      </c>
      <c r="C11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21">
        <v>4.62</v>
      </c>
      <c r="E1121" t="str">
        <f>IF(Table2[[#This Row],[HBA1C]]&lt;5.7,"normal ",IF(Table2[[#This Row],[HBA1C]]&lt;6.5,"prediabetes",IF(Table2[[#This Row],[HBA1C]]=6.5&gt;6.5,"diabetes ")))</f>
        <v xml:space="preserve">normal </v>
      </c>
      <c r="F1121" t="s">
        <v>2381</v>
      </c>
      <c r="G1121" t="s">
        <v>2380</v>
      </c>
      <c r="H1121" t="s">
        <v>2382</v>
      </c>
      <c r="I1121">
        <v>1</v>
      </c>
      <c r="J1121" t="s">
        <v>2380</v>
      </c>
    </row>
    <row r="1122" spans="1:10" x14ac:dyDescent="0.2">
      <c r="A1122" t="s">
        <v>1250</v>
      </c>
      <c r="B1122">
        <v>30.495000000000001</v>
      </c>
      <c r="C11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22">
        <v>5.74</v>
      </c>
      <c r="E1122" t="str">
        <f>IF(Table2[[#This Row],[HBA1C]]&lt;5.7,"normal ",IF(Table2[[#This Row],[HBA1C]]&lt;6.5,"prediabetes",IF(Table2[[#This Row],[HBA1C]]=6.5&gt;6.5,"diabetes ")))</f>
        <v>prediabetes</v>
      </c>
      <c r="F1122" t="s">
        <v>2381</v>
      </c>
      <c r="G1122" t="s">
        <v>2380</v>
      </c>
      <c r="H1122" t="s">
        <v>2382</v>
      </c>
      <c r="I1122">
        <v>1</v>
      </c>
      <c r="J1122" t="s">
        <v>2380</v>
      </c>
    </row>
    <row r="1123" spans="1:10" x14ac:dyDescent="0.2">
      <c r="A1123" t="s">
        <v>1249</v>
      </c>
      <c r="B1123">
        <v>21.4</v>
      </c>
      <c r="C112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23">
        <v>6.3</v>
      </c>
      <c r="E1123" t="str">
        <f>IF(Table2[[#This Row],[HBA1C]]&lt;5.7,"normal ",IF(Table2[[#This Row],[HBA1C]]&lt;6.5,"prediabetes",IF(Table2[[#This Row],[HBA1C]]=6.5&gt;6.5,"diabetes ")))</f>
        <v>prediabetes</v>
      </c>
      <c r="F1123" t="s">
        <v>2381</v>
      </c>
      <c r="G1123" t="s">
        <v>2380</v>
      </c>
      <c r="H1123" t="s">
        <v>2382</v>
      </c>
      <c r="I1123">
        <v>1</v>
      </c>
      <c r="J1123" t="s">
        <v>2380</v>
      </c>
    </row>
    <row r="1124" spans="1:10" x14ac:dyDescent="0.2">
      <c r="A1124" t="s">
        <v>1248</v>
      </c>
      <c r="B1124">
        <v>32.299999999999997</v>
      </c>
      <c r="C112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24">
        <v>10.27</v>
      </c>
      <c r="E1124" t="str">
        <f>IF(Table2[[#This Row],[HBA1C]]&lt;5.7,"normal ",IF(Table2[[#This Row],[HBA1C]]&lt;6.5,"prediabetes",IF(Table2[[#This Row],[HBA1C]]=6.5&gt;6.5,"diabetes ")))</f>
        <v xml:space="preserve">diabetes </v>
      </c>
      <c r="F1124" t="s">
        <v>2380</v>
      </c>
      <c r="G1124" t="s">
        <v>2380</v>
      </c>
      <c r="H1124" t="s">
        <v>2380</v>
      </c>
      <c r="I1124">
        <v>0</v>
      </c>
      <c r="J1124" t="s">
        <v>2380</v>
      </c>
    </row>
    <row r="1125" spans="1:10" x14ac:dyDescent="0.2">
      <c r="A1125" t="s">
        <v>1247</v>
      </c>
      <c r="B1125">
        <v>29.78</v>
      </c>
      <c r="C112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25">
        <v>5.85</v>
      </c>
      <c r="E1125" t="str">
        <f>IF(Table2[[#This Row],[HBA1C]]&lt;5.7,"normal ",IF(Table2[[#This Row],[HBA1C]]&lt;6.5,"prediabetes",IF(Table2[[#This Row],[HBA1C]]=6.5&gt;6.5,"diabetes ")))</f>
        <v>prediabetes</v>
      </c>
      <c r="F1125" t="s">
        <v>2380</v>
      </c>
      <c r="G1125" t="s">
        <v>2380</v>
      </c>
      <c r="H1125" t="s">
        <v>2382</v>
      </c>
      <c r="I1125">
        <v>1</v>
      </c>
      <c r="J1125" t="s">
        <v>2380</v>
      </c>
    </row>
    <row r="1126" spans="1:10" x14ac:dyDescent="0.2">
      <c r="A1126" t="s">
        <v>1246</v>
      </c>
      <c r="B1126">
        <v>34.76</v>
      </c>
      <c r="C11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26">
        <v>5.92</v>
      </c>
      <c r="E1126" t="str">
        <f>IF(Table2[[#This Row],[HBA1C]]&lt;5.7,"normal ",IF(Table2[[#This Row],[HBA1C]]&lt;6.5,"prediabetes",IF(Table2[[#This Row],[HBA1C]]=6.5&gt;6.5,"diabetes ")))</f>
        <v>prediabetes</v>
      </c>
      <c r="F1126" t="s">
        <v>2381</v>
      </c>
      <c r="G1126" t="s">
        <v>2380</v>
      </c>
      <c r="H1126" t="s">
        <v>2380</v>
      </c>
      <c r="I1126">
        <v>1</v>
      </c>
      <c r="J1126" t="s">
        <v>2380</v>
      </c>
    </row>
    <row r="1127" spans="1:10" x14ac:dyDescent="0.2">
      <c r="A1127" t="s">
        <v>1245</v>
      </c>
      <c r="B1127">
        <v>18.335000000000001</v>
      </c>
      <c r="C112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127">
        <v>10.01</v>
      </c>
      <c r="E1127" t="str">
        <f>IF(Table2[[#This Row],[HBA1C]]&lt;5.7,"normal ",IF(Table2[[#This Row],[HBA1C]]&lt;6.5,"prediabetes",IF(Table2[[#This Row],[HBA1C]]=6.5&gt;6.5,"diabetes ")))</f>
        <v xml:space="preserve">diabetes </v>
      </c>
      <c r="F1127" t="s">
        <v>2381</v>
      </c>
      <c r="G1127" t="s">
        <v>2380</v>
      </c>
      <c r="H1127" t="s">
        <v>2380</v>
      </c>
      <c r="I1127">
        <v>2</v>
      </c>
      <c r="J1127" t="s">
        <v>2380</v>
      </c>
    </row>
    <row r="1128" spans="1:10" x14ac:dyDescent="0.2">
      <c r="A1128" t="s">
        <v>1244</v>
      </c>
      <c r="B1128">
        <v>32.299999999999997</v>
      </c>
      <c r="C112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28">
        <v>9.59</v>
      </c>
      <c r="E1128" t="str">
        <f>IF(Table2[[#This Row],[HBA1C]]&lt;5.7,"normal ",IF(Table2[[#This Row],[HBA1C]]&lt;6.5,"prediabetes",IF(Table2[[#This Row],[HBA1C]]=6.5&gt;6.5,"diabetes ")))</f>
        <v xml:space="preserve">diabetes </v>
      </c>
      <c r="F1128" t="s">
        <v>2380</v>
      </c>
      <c r="G1128" t="s">
        <v>2380</v>
      </c>
      <c r="H1128" t="s">
        <v>2380</v>
      </c>
      <c r="I1128">
        <v>0</v>
      </c>
      <c r="J1128" t="s">
        <v>2380</v>
      </c>
    </row>
    <row r="1129" spans="1:10" x14ac:dyDescent="0.2">
      <c r="A1129" t="s">
        <v>1243</v>
      </c>
      <c r="B1129">
        <v>27.74</v>
      </c>
      <c r="C112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29">
        <v>10.37</v>
      </c>
      <c r="E1129" t="str">
        <f>IF(Table2[[#This Row],[HBA1C]]&lt;5.7,"normal ",IF(Table2[[#This Row],[HBA1C]]&lt;6.5,"prediabetes",IF(Table2[[#This Row],[HBA1C]]=6.5&gt;6.5,"diabetes ")))</f>
        <v xml:space="preserve">diabetes </v>
      </c>
      <c r="F1129" t="s">
        <v>2380</v>
      </c>
      <c r="G1129" t="s">
        <v>2380</v>
      </c>
      <c r="H1129" t="s">
        <v>2380</v>
      </c>
      <c r="I1129">
        <v>0</v>
      </c>
      <c r="J1129" t="s">
        <v>2380</v>
      </c>
    </row>
    <row r="1130" spans="1:10" x14ac:dyDescent="0.2">
      <c r="A1130" t="s">
        <v>1242</v>
      </c>
      <c r="B1130">
        <v>24</v>
      </c>
      <c r="C113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30">
        <v>4.01</v>
      </c>
      <c r="E1130" t="str">
        <f>IF(Table2[[#This Row],[HBA1C]]&lt;5.7,"normal ",IF(Table2[[#This Row],[HBA1C]]&lt;6.5,"prediabetes",IF(Table2[[#This Row],[HBA1C]]=6.5&gt;6.5,"diabetes ")))</f>
        <v xml:space="preserve">normal </v>
      </c>
      <c r="F1130" t="s">
        <v>2381</v>
      </c>
      <c r="G1130" t="s">
        <v>2380</v>
      </c>
      <c r="H1130" t="s">
        <v>2380</v>
      </c>
      <c r="I1130">
        <v>1</v>
      </c>
      <c r="J1130" t="s">
        <v>2380</v>
      </c>
    </row>
    <row r="1131" spans="1:10" x14ac:dyDescent="0.2">
      <c r="A1131" t="s">
        <v>1241</v>
      </c>
      <c r="B1131">
        <v>31.78</v>
      </c>
      <c r="C11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31">
        <v>4.24</v>
      </c>
      <c r="E1131" t="str">
        <f>IF(Table2[[#This Row],[HBA1C]]&lt;5.7,"normal ",IF(Table2[[#This Row],[HBA1C]]&lt;6.5,"prediabetes",IF(Table2[[#This Row],[HBA1C]]=6.5&gt;6.5,"diabetes ")))</f>
        <v xml:space="preserve">normal </v>
      </c>
      <c r="F1131" t="s">
        <v>2381</v>
      </c>
      <c r="G1131" t="s">
        <v>2380</v>
      </c>
      <c r="H1131" t="s">
        <v>2382</v>
      </c>
      <c r="I1131">
        <v>1</v>
      </c>
      <c r="J1131" t="s">
        <v>2380</v>
      </c>
    </row>
    <row r="1132" spans="1:10" x14ac:dyDescent="0.2">
      <c r="A1132" t="s">
        <v>1240</v>
      </c>
      <c r="B1132">
        <v>32.25</v>
      </c>
      <c r="C11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32">
        <v>5.36</v>
      </c>
      <c r="E1132" t="str">
        <f>IF(Table2[[#This Row],[HBA1C]]&lt;5.7,"normal ",IF(Table2[[#This Row],[HBA1C]]&lt;6.5,"prediabetes",IF(Table2[[#This Row],[HBA1C]]=6.5&gt;6.5,"diabetes ")))</f>
        <v xml:space="preserve">normal </v>
      </c>
      <c r="F1132" t="s">
        <v>2381</v>
      </c>
      <c r="G1132" t="s">
        <v>2380</v>
      </c>
      <c r="H1132" t="s">
        <v>2380</v>
      </c>
      <c r="I1132">
        <v>0</v>
      </c>
      <c r="J1132" t="s">
        <v>2380</v>
      </c>
    </row>
    <row r="1133" spans="1:10" x14ac:dyDescent="0.2">
      <c r="A1133" t="s">
        <v>1239</v>
      </c>
      <c r="B1133">
        <v>30.114999999999998</v>
      </c>
      <c r="C11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33">
        <v>4.99</v>
      </c>
      <c r="E1133" t="str">
        <f>IF(Table2[[#This Row],[HBA1C]]&lt;5.7,"normal ",IF(Table2[[#This Row],[HBA1C]]&lt;6.5,"prediabetes",IF(Table2[[#This Row],[HBA1C]]=6.5&gt;6.5,"diabetes ")))</f>
        <v xml:space="preserve">normal </v>
      </c>
      <c r="F1133" t="s">
        <v>2380</v>
      </c>
      <c r="G1133" t="s">
        <v>2380</v>
      </c>
      <c r="H1133" t="s">
        <v>2380</v>
      </c>
      <c r="I1133">
        <v>2</v>
      </c>
      <c r="J1133" t="s">
        <v>2380</v>
      </c>
    </row>
    <row r="1134" spans="1:10" x14ac:dyDescent="0.2">
      <c r="A1134" t="s">
        <v>1238</v>
      </c>
      <c r="B1134">
        <v>22.41</v>
      </c>
      <c r="C113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34">
        <v>8.68</v>
      </c>
      <c r="E1134" t="str">
        <f>IF(Table2[[#This Row],[HBA1C]]&lt;5.7,"normal ",IF(Table2[[#This Row],[HBA1C]]&lt;6.5,"prediabetes",IF(Table2[[#This Row],[HBA1C]]=6.5&gt;6.5,"diabetes ")))</f>
        <v xml:space="preserve">diabetes </v>
      </c>
      <c r="F1134" t="s">
        <v>2380</v>
      </c>
      <c r="G1134" t="s">
        <v>2380</v>
      </c>
      <c r="H1134" t="s">
        <v>2380</v>
      </c>
      <c r="I1134">
        <v>0</v>
      </c>
      <c r="J1134" t="s">
        <v>2380</v>
      </c>
    </row>
    <row r="1135" spans="1:10" x14ac:dyDescent="0.2">
      <c r="A1135" t="s">
        <v>1237</v>
      </c>
      <c r="B1135">
        <v>45.72</v>
      </c>
      <c r="C11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35">
        <v>4.2300000000000004</v>
      </c>
      <c r="E1135" t="str">
        <f>IF(Table2[[#This Row],[HBA1C]]&lt;5.7,"normal ",IF(Table2[[#This Row],[HBA1C]]&lt;6.5,"prediabetes",IF(Table2[[#This Row],[HBA1C]]=6.5&gt;6.5,"diabetes ")))</f>
        <v xml:space="preserve">normal </v>
      </c>
      <c r="F1135" t="s">
        <v>2381</v>
      </c>
      <c r="G1135" t="s">
        <v>2380</v>
      </c>
      <c r="H1135" t="s">
        <v>2380</v>
      </c>
      <c r="I1135">
        <v>0</v>
      </c>
      <c r="J1135" t="s">
        <v>2380</v>
      </c>
    </row>
    <row r="1136" spans="1:10" x14ac:dyDescent="0.2">
      <c r="A1136" t="s">
        <v>1236</v>
      </c>
      <c r="B1136">
        <v>25</v>
      </c>
      <c r="C113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36">
        <v>5.32</v>
      </c>
      <c r="E1136" t="str">
        <f>IF(Table2[[#This Row],[HBA1C]]&lt;5.7,"normal ",IF(Table2[[#This Row],[HBA1C]]&lt;6.5,"prediabetes",IF(Table2[[#This Row],[HBA1C]]=6.5&gt;6.5,"diabetes ")))</f>
        <v xml:space="preserve">normal </v>
      </c>
      <c r="F1136" t="s">
        <v>2381</v>
      </c>
      <c r="G1136" t="s">
        <v>2380</v>
      </c>
      <c r="H1136" t="s">
        <v>2380</v>
      </c>
      <c r="I1136">
        <v>2</v>
      </c>
      <c r="J1136" t="s">
        <v>2380</v>
      </c>
    </row>
    <row r="1137" spans="1:10" x14ac:dyDescent="0.2">
      <c r="A1137" t="s">
        <v>1235</v>
      </c>
      <c r="B1137">
        <v>39.5</v>
      </c>
      <c r="C113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37">
        <v>6.66</v>
      </c>
      <c r="E1137" t="str">
        <f>IF(Table2[[#This Row],[HBA1C]]&lt;5.7,"normal ",IF(Table2[[#This Row],[HBA1C]]&lt;6.5,"prediabetes",IF(Table2[[#This Row],[HBA1C]]=6.5&gt;6.5,"diabetes ")))</f>
        <v xml:space="preserve">diabetes </v>
      </c>
      <c r="F1137" t="s">
        <v>2380</v>
      </c>
      <c r="G1137" t="s">
        <v>2380</v>
      </c>
      <c r="H1137" t="s">
        <v>2380</v>
      </c>
      <c r="I1137">
        <v>0</v>
      </c>
      <c r="J1137" t="s">
        <v>2380</v>
      </c>
    </row>
    <row r="1138" spans="1:10" x14ac:dyDescent="0.2">
      <c r="A1138" t="s">
        <v>1234</v>
      </c>
      <c r="B1138">
        <v>37.729999999999997</v>
      </c>
      <c r="C11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38">
        <v>7.4</v>
      </c>
      <c r="E1138" t="str">
        <f>IF(Table2[[#This Row],[HBA1C]]&lt;5.7,"normal ",IF(Table2[[#This Row],[HBA1C]]&lt;6.5,"prediabetes",IF(Table2[[#This Row],[HBA1C]]=6.5&gt;6.5,"diabetes ")))</f>
        <v xml:space="preserve">diabetes </v>
      </c>
      <c r="F1138" t="s">
        <v>2380</v>
      </c>
      <c r="G1138" t="s">
        <v>2380</v>
      </c>
      <c r="H1138" t="s">
        <v>2380</v>
      </c>
      <c r="I1138">
        <v>0</v>
      </c>
      <c r="J1138" t="s">
        <v>2380</v>
      </c>
    </row>
    <row r="1139" spans="1:10" x14ac:dyDescent="0.2">
      <c r="A1139" t="s">
        <v>1233</v>
      </c>
      <c r="B1139">
        <v>40.659999999999997</v>
      </c>
      <c r="C11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39">
        <v>10.08</v>
      </c>
      <c r="E1139" t="str">
        <f>IF(Table2[[#This Row],[HBA1C]]&lt;5.7,"normal ",IF(Table2[[#This Row],[HBA1C]]&lt;6.5,"prediabetes",IF(Table2[[#This Row],[HBA1C]]=6.5&gt;6.5,"diabetes ")))</f>
        <v xml:space="preserve">diabetes </v>
      </c>
      <c r="F1139" t="s">
        <v>2380</v>
      </c>
      <c r="G1139" t="s">
        <v>2380</v>
      </c>
      <c r="H1139" t="s">
        <v>2380</v>
      </c>
      <c r="I1139">
        <v>0</v>
      </c>
      <c r="J1139" t="s">
        <v>2380</v>
      </c>
    </row>
    <row r="1140" spans="1:10" x14ac:dyDescent="0.2">
      <c r="A1140" t="s">
        <v>1232</v>
      </c>
      <c r="B1140">
        <v>34.200000000000003</v>
      </c>
      <c r="C11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40">
        <v>8.58</v>
      </c>
      <c r="E1140" t="str">
        <f>IF(Table2[[#This Row],[HBA1C]]&lt;5.7,"normal ",IF(Table2[[#This Row],[HBA1C]]&lt;6.5,"prediabetes",IF(Table2[[#This Row],[HBA1C]]=6.5&gt;6.5,"diabetes ")))</f>
        <v xml:space="preserve">diabetes </v>
      </c>
      <c r="F1140" t="s">
        <v>2380</v>
      </c>
      <c r="G1140" t="s">
        <v>2380</v>
      </c>
      <c r="H1140" t="s">
        <v>2380</v>
      </c>
      <c r="I1140">
        <v>0</v>
      </c>
      <c r="J1140" t="s">
        <v>2380</v>
      </c>
    </row>
    <row r="1141" spans="1:10" x14ac:dyDescent="0.2">
      <c r="A1141" t="s">
        <v>1231</v>
      </c>
      <c r="B1141">
        <v>46.51</v>
      </c>
      <c r="C11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41">
        <v>5.84</v>
      </c>
      <c r="E1141" t="str">
        <f>IF(Table2[[#This Row],[HBA1C]]&lt;5.7,"normal ",IF(Table2[[#This Row],[HBA1C]]&lt;6.5,"prediabetes",IF(Table2[[#This Row],[HBA1C]]=6.5&gt;6.5,"diabetes ")))</f>
        <v>prediabetes</v>
      </c>
      <c r="F1141" t="s">
        <v>2380</v>
      </c>
      <c r="G1141" t="s">
        <v>2380</v>
      </c>
      <c r="H1141" t="s">
        <v>2380</v>
      </c>
      <c r="I1141">
        <v>1</v>
      </c>
      <c r="J1141" t="s">
        <v>2380</v>
      </c>
    </row>
    <row r="1142" spans="1:10" x14ac:dyDescent="0.2">
      <c r="A1142" t="s">
        <v>1230</v>
      </c>
      <c r="B1142">
        <v>28.88</v>
      </c>
      <c r="C114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42">
        <v>4.8600000000000003</v>
      </c>
      <c r="E1142" t="str">
        <f>IF(Table2[[#This Row],[HBA1C]]&lt;5.7,"normal ",IF(Table2[[#This Row],[HBA1C]]&lt;6.5,"prediabetes",IF(Table2[[#This Row],[HBA1C]]=6.5&gt;6.5,"diabetes ")))</f>
        <v xml:space="preserve">normal </v>
      </c>
      <c r="F1142" t="s">
        <v>2381</v>
      </c>
      <c r="G1142" t="s">
        <v>2380</v>
      </c>
      <c r="H1142" t="s">
        <v>2382</v>
      </c>
      <c r="I1142">
        <v>1</v>
      </c>
      <c r="J1142" t="s">
        <v>2380</v>
      </c>
    </row>
    <row r="1143" spans="1:10" x14ac:dyDescent="0.2">
      <c r="A1143" t="s">
        <v>1229</v>
      </c>
      <c r="B1143">
        <v>33.914999999999999</v>
      </c>
      <c r="C11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43">
        <v>11.52</v>
      </c>
      <c r="E1143" t="str">
        <f>IF(Table2[[#This Row],[HBA1C]]&lt;5.7,"normal ",IF(Table2[[#This Row],[HBA1C]]&lt;6.5,"prediabetes",IF(Table2[[#This Row],[HBA1C]]=6.5&gt;6.5,"diabetes ")))</f>
        <v xml:space="preserve">diabetes </v>
      </c>
      <c r="F1143" t="s">
        <v>2380</v>
      </c>
      <c r="G1143" t="s">
        <v>2380</v>
      </c>
      <c r="H1143" t="s">
        <v>2380</v>
      </c>
      <c r="I1143">
        <v>0</v>
      </c>
      <c r="J1143" t="s">
        <v>2380</v>
      </c>
    </row>
    <row r="1144" spans="1:10" x14ac:dyDescent="0.2">
      <c r="A1144" t="s">
        <v>1228</v>
      </c>
      <c r="B1144">
        <v>24.32</v>
      </c>
      <c r="C114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44">
        <v>6.15</v>
      </c>
      <c r="E1144" t="str">
        <f>IF(Table2[[#This Row],[HBA1C]]&lt;5.7,"normal ",IF(Table2[[#This Row],[HBA1C]]&lt;6.5,"prediabetes",IF(Table2[[#This Row],[HBA1C]]=6.5&gt;6.5,"diabetes ")))</f>
        <v>prediabetes</v>
      </c>
      <c r="F1144" t="s">
        <v>2381</v>
      </c>
      <c r="G1144" t="s">
        <v>2380</v>
      </c>
      <c r="H1144" t="s">
        <v>2382</v>
      </c>
      <c r="I1144">
        <v>1</v>
      </c>
      <c r="J1144" t="s">
        <v>2380</v>
      </c>
    </row>
    <row r="1145" spans="1:10" x14ac:dyDescent="0.2">
      <c r="A1145" t="s">
        <v>1227</v>
      </c>
      <c r="B1145">
        <v>25.8</v>
      </c>
      <c r="C114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45">
        <v>9.94</v>
      </c>
      <c r="E1145" t="str">
        <f>IF(Table2[[#This Row],[HBA1C]]&lt;5.7,"normal ",IF(Table2[[#This Row],[HBA1C]]&lt;6.5,"prediabetes",IF(Table2[[#This Row],[HBA1C]]=6.5&gt;6.5,"diabetes ")))</f>
        <v xml:space="preserve">diabetes </v>
      </c>
      <c r="F1145" t="s">
        <v>2380</v>
      </c>
      <c r="G1145" t="s">
        <v>2380</v>
      </c>
      <c r="H1145" t="s">
        <v>2380</v>
      </c>
      <c r="I1145">
        <v>0</v>
      </c>
      <c r="J1145" t="s">
        <v>2380</v>
      </c>
    </row>
    <row r="1146" spans="1:10" x14ac:dyDescent="0.2">
      <c r="A1146" t="s">
        <v>1226</v>
      </c>
      <c r="B1146">
        <v>21.56</v>
      </c>
      <c r="C114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46">
        <v>10.56</v>
      </c>
      <c r="E1146" t="str">
        <f>IF(Table2[[#This Row],[HBA1C]]&lt;5.7,"normal ",IF(Table2[[#This Row],[HBA1C]]&lt;6.5,"prediabetes",IF(Table2[[#This Row],[HBA1C]]=6.5&gt;6.5,"diabetes ")))</f>
        <v xml:space="preserve">diabetes </v>
      </c>
      <c r="F1146" t="s">
        <v>2380</v>
      </c>
      <c r="G1146" t="s">
        <v>2380</v>
      </c>
      <c r="H1146" t="s">
        <v>2380</v>
      </c>
      <c r="I1146">
        <v>0</v>
      </c>
      <c r="J1146" t="s">
        <v>2380</v>
      </c>
    </row>
    <row r="1147" spans="1:10" x14ac:dyDescent="0.2">
      <c r="A1147" t="s">
        <v>1225</v>
      </c>
      <c r="B1147">
        <v>31.6</v>
      </c>
      <c r="C11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47">
        <v>6.79</v>
      </c>
      <c r="E1147" t="str">
        <f>IF(Table2[[#This Row],[HBA1C]]&lt;5.7,"normal ",IF(Table2[[#This Row],[HBA1C]]&lt;6.5,"prediabetes",IF(Table2[[#This Row],[HBA1C]]=6.5&gt;6.5,"diabetes ")))</f>
        <v xml:space="preserve">diabetes </v>
      </c>
      <c r="F1147" t="s">
        <v>2380</v>
      </c>
      <c r="G1147" t="s">
        <v>2380</v>
      </c>
      <c r="H1147" t="s">
        <v>2380</v>
      </c>
      <c r="I1147">
        <v>0</v>
      </c>
      <c r="J1147" t="s">
        <v>2380</v>
      </c>
    </row>
    <row r="1148" spans="1:10" x14ac:dyDescent="0.2">
      <c r="A1148" t="s">
        <v>1224</v>
      </c>
      <c r="B1148">
        <v>42.93</v>
      </c>
      <c r="C11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48">
        <v>4.8</v>
      </c>
      <c r="E1148" t="str">
        <f>IF(Table2[[#This Row],[HBA1C]]&lt;5.7,"normal ",IF(Table2[[#This Row],[HBA1C]]&lt;6.5,"prediabetes",IF(Table2[[#This Row],[HBA1C]]=6.5&gt;6.5,"diabetes ")))</f>
        <v xml:space="preserve">normal </v>
      </c>
      <c r="F1148" t="s">
        <v>2380</v>
      </c>
      <c r="G1148" t="s">
        <v>2380</v>
      </c>
      <c r="H1148" t="s">
        <v>2380</v>
      </c>
      <c r="I1148">
        <v>1</v>
      </c>
      <c r="J1148" t="s">
        <v>2380</v>
      </c>
    </row>
    <row r="1149" spans="1:10" x14ac:dyDescent="0.2">
      <c r="A1149" t="s">
        <v>1223</v>
      </c>
      <c r="B1149">
        <v>26.72</v>
      </c>
      <c r="C114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49">
        <v>5.75</v>
      </c>
      <c r="E1149" t="str">
        <f>IF(Table2[[#This Row],[HBA1C]]&lt;5.7,"normal ",IF(Table2[[#This Row],[HBA1C]]&lt;6.5,"prediabetes",IF(Table2[[#This Row],[HBA1C]]=6.5&gt;6.5,"diabetes ")))</f>
        <v>prediabetes</v>
      </c>
      <c r="F1149" t="s">
        <v>2380</v>
      </c>
      <c r="G1149" t="s">
        <v>2380</v>
      </c>
      <c r="H1149" t="s">
        <v>2380</v>
      </c>
      <c r="I1149">
        <v>2</v>
      </c>
      <c r="J1149" t="s">
        <v>2380</v>
      </c>
    </row>
    <row r="1150" spans="1:10" x14ac:dyDescent="0.2">
      <c r="A1150" t="s">
        <v>1222</v>
      </c>
      <c r="B1150">
        <v>26.67</v>
      </c>
      <c r="C115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50">
        <v>5.81</v>
      </c>
      <c r="E1150" t="str">
        <f>IF(Table2[[#This Row],[HBA1C]]&lt;5.7,"normal ",IF(Table2[[#This Row],[HBA1C]]&lt;6.5,"prediabetes",IF(Table2[[#This Row],[HBA1C]]=6.5&gt;6.5,"diabetes ")))</f>
        <v>prediabetes</v>
      </c>
      <c r="F1150" t="s">
        <v>2380</v>
      </c>
      <c r="G1150" t="s">
        <v>2380</v>
      </c>
      <c r="H1150" t="s">
        <v>2380</v>
      </c>
      <c r="I1150">
        <v>2</v>
      </c>
      <c r="J1150" t="s">
        <v>2380</v>
      </c>
    </row>
    <row r="1151" spans="1:10" x14ac:dyDescent="0.2">
      <c r="A1151" t="s">
        <v>1221</v>
      </c>
      <c r="B1151">
        <v>42.68</v>
      </c>
      <c r="C11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51">
        <v>9.2799999999999994</v>
      </c>
      <c r="E1151" t="str">
        <f>IF(Table2[[#This Row],[HBA1C]]&lt;5.7,"normal ",IF(Table2[[#This Row],[HBA1C]]&lt;6.5,"prediabetes",IF(Table2[[#This Row],[HBA1C]]=6.5&gt;6.5,"diabetes ")))</f>
        <v xml:space="preserve">diabetes </v>
      </c>
      <c r="F1151" t="s">
        <v>2380</v>
      </c>
      <c r="G1151" t="s">
        <v>2380</v>
      </c>
      <c r="H1151" t="s">
        <v>2380</v>
      </c>
      <c r="I1151">
        <v>2</v>
      </c>
      <c r="J1151" t="s">
        <v>2380</v>
      </c>
    </row>
    <row r="1152" spans="1:10" x14ac:dyDescent="0.2">
      <c r="A1152" t="s">
        <v>1220</v>
      </c>
      <c r="B1152">
        <v>24.31</v>
      </c>
      <c r="C115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52">
        <v>6.37</v>
      </c>
      <c r="E1152" t="str">
        <f>IF(Table2[[#This Row],[HBA1C]]&lt;5.7,"normal ",IF(Table2[[#This Row],[HBA1C]]&lt;6.5,"prediabetes",IF(Table2[[#This Row],[HBA1C]]=6.5&gt;6.5,"diabetes ")))</f>
        <v>prediabetes</v>
      </c>
      <c r="F1152" t="s">
        <v>2380</v>
      </c>
      <c r="G1152" t="s">
        <v>2380</v>
      </c>
      <c r="H1152" t="s">
        <v>2380</v>
      </c>
      <c r="I1152">
        <v>0</v>
      </c>
      <c r="J1152" t="s">
        <v>2380</v>
      </c>
    </row>
    <row r="1153" spans="1:10" x14ac:dyDescent="0.2">
      <c r="A1153" t="s">
        <v>1219</v>
      </c>
      <c r="B1153">
        <v>44.75</v>
      </c>
      <c r="C11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53">
        <v>5.09</v>
      </c>
      <c r="E1153" t="str">
        <f>IF(Table2[[#This Row],[HBA1C]]&lt;5.7,"normal ",IF(Table2[[#This Row],[HBA1C]]&lt;6.5,"prediabetes",IF(Table2[[#This Row],[HBA1C]]=6.5&gt;6.5,"diabetes ")))</f>
        <v xml:space="preserve">normal </v>
      </c>
      <c r="F1153" t="s">
        <v>2381</v>
      </c>
      <c r="G1153" t="s">
        <v>2380</v>
      </c>
      <c r="H1153" t="s">
        <v>2380</v>
      </c>
      <c r="I1153">
        <v>0</v>
      </c>
      <c r="J1153" t="s">
        <v>2380</v>
      </c>
    </row>
    <row r="1154" spans="1:10" x14ac:dyDescent="0.2">
      <c r="A1154" t="s">
        <v>1218</v>
      </c>
      <c r="B1154">
        <v>30.78</v>
      </c>
      <c r="C11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54">
        <v>7.94</v>
      </c>
      <c r="E1154" t="str">
        <f>IF(Table2[[#This Row],[HBA1C]]&lt;5.7,"normal ",IF(Table2[[#This Row],[HBA1C]]&lt;6.5,"prediabetes",IF(Table2[[#This Row],[HBA1C]]=6.5&gt;6.5,"diabetes ")))</f>
        <v xml:space="preserve">diabetes </v>
      </c>
      <c r="F1154" t="s">
        <v>2380</v>
      </c>
      <c r="G1154" t="s">
        <v>2380</v>
      </c>
      <c r="H1154" t="s">
        <v>2380</v>
      </c>
      <c r="I1154">
        <v>2</v>
      </c>
      <c r="J1154" t="s">
        <v>2380</v>
      </c>
    </row>
    <row r="1155" spans="1:10" x14ac:dyDescent="0.2">
      <c r="A1155" t="s">
        <v>1217</v>
      </c>
      <c r="B1155">
        <v>21.86</v>
      </c>
      <c r="C115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55">
        <v>10.95</v>
      </c>
      <c r="E1155" t="str">
        <f>IF(Table2[[#This Row],[HBA1C]]&lt;5.7,"normal ",IF(Table2[[#This Row],[HBA1C]]&lt;6.5,"prediabetes",IF(Table2[[#This Row],[HBA1C]]=6.5&gt;6.5,"diabetes ")))</f>
        <v xml:space="preserve">diabetes </v>
      </c>
      <c r="F1155" t="s">
        <v>2380</v>
      </c>
      <c r="G1155" t="s">
        <v>2380</v>
      </c>
      <c r="H1155" t="s">
        <v>2380</v>
      </c>
      <c r="I1155">
        <v>0</v>
      </c>
      <c r="J1155" t="s">
        <v>2380</v>
      </c>
    </row>
    <row r="1156" spans="1:10" x14ac:dyDescent="0.2">
      <c r="A1156" t="s">
        <v>1216</v>
      </c>
      <c r="B1156">
        <v>49.09</v>
      </c>
      <c r="C11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56">
        <v>6.3</v>
      </c>
      <c r="E1156" t="str">
        <f>IF(Table2[[#This Row],[HBA1C]]&lt;5.7,"normal ",IF(Table2[[#This Row],[HBA1C]]&lt;6.5,"prediabetes",IF(Table2[[#This Row],[HBA1C]]=6.5&gt;6.5,"diabetes ")))</f>
        <v>prediabetes</v>
      </c>
      <c r="F1156" t="s">
        <v>2381</v>
      </c>
      <c r="G1156" t="s">
        <v>2380</v>
      </c>
      <c r="H1156" t="s">
        <v>2380</v>
      </c>
      <c r="I1156">
        <v>0</v>
      </c>
      <c r="J1156" t="s">
        <v>2380</v>
      </c>
    </row>
    <row r="1157" spans="1:10" x14ac:dyDescent="0.2">
      <c r="A1157" t="s">
        <v>1215</v>
      </c>
      <c r="B1157">
        <v>47.74</v>
      </c>
      <c r="C11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57">
        <v>8.0500000000000007</v>
      </c>
      <c r="E1157" t="str">
        <f>IF(Table2[[#This Row],[HBA1C]]&lt;5.7,"normal ",IF(Table2[[#This Row],[HBA1C]]&lt;6.5,"prediabetes",IF(Table2[[#This Row],[HBA1C]]=6.5&gt;6.5,"diabetes ")))</f>
        <v xml:space="preserve">diabetes </v>
      </c>
      <c r="F1157" t="s">
        <v>2381</v>
      </c>
      <c r="G1157" t="s">
        <v>2380</v>
      </c>
      <c r="H1157" t="s">
        <v>2380</v>
      </c>
      <c r="I1157">
        <v>2</v>
      </c>
      <c r="J1157" t="s">
        <v>2380</v>
      </c>
    </row>
    <row r="1158" spans="1:10" x14ac:dyDescent="0.2">
      <c r="A1158" t="s">
        <v>1214</v>
      </c>
      <c r="B1158">
        <v>30.2</v>
      </c>
      <c r="C11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58">
        <v>9.8800000000000008</v>
      </c>
      <c r="E1158" t="str">
        <f>IF(Table2[[#This Row],[HBA1C]]&lt;5.7,"normal ",IF(Table2[[#This Row],[HBA1C]]&lt;6.5,"prediabetes",IF(Table2[[#This Row],[HBA1C]]=6.5&gt;6.5,"diabetes ")))</f>
        <v xml:space="preserve">diabetes </v>
      </c>
      <c r="F1158" t="s">
        <v>2381</v>
      </c>
      <c r="G1158" t="s">
        <v>2380</v>
      </c>
      <c r="H1158" t="s">
        <v>2380</v>
      </c>
      <c r="I1158">
        <v>2</v>
      </c>
      <c r="J1158" t="s">
        <v>2380</v>
      </c>
    </row>
    <row r="1159" spans="1:10" x14ac:dyDescent="0.2">
      <c r="A1159" t="s">
        <v>1213</v>
      </c>
      <c r="B1159">
        <v>33.25</v>
      </c>
      <c r="C11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59">
        <v>7.42</v>
      </c>
      <c r="E1159" t="str">
        <f>IF(Table2[[#This Row],[HBA1C]]&lt;5.7,"normal ",IF(Table2[[#This Row],[HBA1C]]&lt;6.5,"prediabetes",IF(Table2[[#This Row],[HBA1C]]=6.5&gt;6.5,"diabetes ")))</f>
        <v xml:space="preserve">diabetes </v>
      </c>
      <c r="F1159" t="s">
        <v>2381</v>
      </c>
      <c r="G1159" t="s">
        <v>2380</v>
      </c>
      <c r="H1159" t="s">
        <v>2380</v>
      </c>
      <c r="I1159">
        <v>2</v>
      </c>
      <c r="J1159" t="s">
        <v>2380</v>
      </c>
    </row>
    <row r="1160" spans="1:10" x14ac:dyDescent="0.2">
      <c r="A1160" t="s">
        <v>1212</v>
      </c>
      <c r="B1160">
        <v>26.6</v>
      </c>
      <c r="C116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60">
        <v>8.4499999999999993</v>
      </c>
      <c r="E1160" t="str">
        <f>IF(Table2[[#This Row],[HBA1C]]&lt;5.7,"normal ",IF(Table2[[#This Row],[HBA1C]]&lt;6.5,"prediabetes",IF(Table2[[#This Row],[HBA1C]]=6.5&gt;6.5,"diabetes ")))</f>
        <v xml:space="preserve">diabetes </v>
      </c>
      <c r="F1160" t="s">
        <v>2381</v>
      </c>
      <c r="G1160" t="s">
        <v>2380</v>
      </c>
      <c r="H1160" t="s">
        <v>2380</v>
      </c>
      <c r="I1160">
        <v>1</v>
      </c>
      <c r="J1160" t="s">
        <v>2380</v>
      </c>
    </row>
    <row r="1161" spans="1:10" x14ac:dyDescent="0.2">
      <c r="A1161" t="s">
        <v>1211</v>
      </c>
      <c r="B1161">
        <v>26.35</v>
      </c>
      <c r="C116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61">
        <v>6.21</v>
      </c>
      <c r="E1161" t="str">
        <f>IF(Table2[[#This Row],[HBA1C]]&lt;5.7,"normal ",IF(Table2[[#This Row],[HBA1C]]&lt;6.5,"prediabetes",IF(Table2[[#This Row],[HBA1C]]=6.5&gt;6.5,"diabetes ")))</f>
        <v>prediabetes</v>
      </c>
      <c r="F1161" t="s">
        <v>2380</v>
      </c>
      <c r="G1161" t="s">
        <v>2380</v>
      </c>
      <c r="H1161" t="s">
        <v>2380</v>
      </c>
      <c r="I1161">
        <v>2</v>
      </c>
      <c r="J1161" t="s">
        <v>2380</v>
      </c>
    </row>
    <row r="1162" spans="1:10" x14ac:dyDescent="0.2">
      <c r="A1162" t="s">
        <v>1210</v>
      </c>
      <c r="B1162">
        <v>39.994999999999997</v>
      </c>
      <c r="C11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62">
        <v>4.6500000000000004</v>
      </c>
      <c r="E1162" t="str">
        <f>IF(Table2[[#This Row],[HBA1C]]&lt;5.7,"normal ",IF(Table2[[#This Row],[HBA1C]]&lt;6.5,"prediabetes",IF(Table2[[#This Row],[HBA1C]]=6.5&gt;6.5,"diabetes ")))</f>
        <v xml:space="preserve">normal </v>
      </c>
      <c r="F1162" t="s">
        <v>2380</v>
      </c>
      <c r="G1162" t="s">
        <v>2380</v>
      </c>
      <c r="H1162" t="s">
        <v>2380</v>
      </c>
      <c r="I1162">
        <v>0</v>
      </c>
      <c r="J1162" t="s">
        <v>2380</v>
      </c>
    </row>
    <row r="1163" spans="1:10" x14ac:dyDescent="0.2">
      <c r="A1163" t="s">
        <v>1209</v>
      </c>
      <c r="B1163">
        <v>22.92</v>
      </c>
      <c r="C116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63">
        <v>5.87</v>
      </c>
      <c r="E1163" t="str">
        <f>IF(Table2[[#This Row],[HBA1C]]&lt;5.7,"normal ",IF(Table2[[#This Row],[HBA1C]]&lt;6.5,"prediabetes",IF(Table2[[#This Row],[HBA1C]]=6.5&gt;6.5,"diabetes ")))</f>
        <v>prediabetes</v>
      </c>
      <c r="F1163" t="s">
        <v>2381</v>
      </c>
      <c r="G1163" t="s">
        <v>2380</v>
      </c>
      <c r="H1163" t="s">
        <v>2380</v>
      </c>
      <c r="I1163">
        <v>1</v>
      </c>
      <c r="J1163" t="s">
        <v>2380</v>
      </c>
    </row>
    <row r="1164" spans="1:10" x14ac:dyDescent="0.2">
      <c r="A1164" t="s">
        <v>1208</v>
      </c>
      <c r="B1164">
        <v>24.78</v>
      </c>
      <c r="C116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64">
        <v>4.24</v>
      </c>
      <c r="E1164" t="str">
        <f>IF(Table2[[#This Row],[HBA1C]]&lt;5.7,"normal ",IF(Table2[[#This Row],[HBA1C]]&lt;6.5,"prediabetes",IF(Table2[[#This Row],[HBA1C]]=6.5&gt;6.5,"diabetes ")))</f>
        <v xml:space="preserve">normal </v>
      </c>
      <c r="F1164" t="s">
        <v>2381</v>
      </c>
      <c r="G1164" t="s">
        <v>2380</v>
      </c>
      <c r="H1164" t="s">
        <v>2380</v>
      </c>
      <c r="I1164">
        <v>2</v>
      </c>
      <c r="J1164" t="s">
        <v>2380</v>
      </c>
    </row>
    <row r="1165" spans="1:10" x14ac:dyDescent="0.2">
      <c r="A1165" t="s">
        <v>1207</v>
      </c>
      <c r="B1165">
        <v>34.07</v>
      </c>
      <c r="C11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65">
        <v>7.81</v>
      </c>
      <c r="E1165" t="str">
        <f>IF(Table2[[#This Row],[HBA1C]]&lt;5.7,"normal ",IF(Table2[[#This Row],[HBA1C]]&lt;6.5,"prediabetes",IF(Table2[[#This Row],[HBA1C]]=6.5&gt;6.5,"diabetes ")))</f>
        <v xml:space="preserve">diabetes </v>
      </c>
      <c r="F1165" t="s">
        <v>2381</v>
      </c>
      <c r="G1165" t="s">
        <v>2380</v>
      </c>
      <c r="H1165" t="s">
        <v>2380</v>
      </c>
      <c r="I1165">
        <v>0</v>
      </c>
      <c r="J1165" t="s">
        <v>2380</v>
      </c>
    </row>
    <row r="1166" spans="1:10" x14ac:dyDescent="0.2">
      <c r="A1166" t="s">
        <v>1206</v>
      </c>
      <c r="B1166">
        <v>30.14</v>
      </c>
      <c r="C116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66">
        <v>9.85</v>
      </c>
      <c r="E1166" t="str">
        <f>IF(Table2[[#This Row],[HBA1C]]&lt;5.7,"normal ",IF(Table2[[#This Row],[HBA1C]]&lt;6.5,"prediabetes",IF(Table2[[#This Row],[HBA1C]]=6.5&gt;6.5,"diabetes ")))</f>
        <v xml:space="preserve">diabetes </v>
      </c>
      <c r="F1166" t="s">
        <v>2380</v>
      </c>
      <c r="G1166" t="s">
        <v>2380</v>
      </c>
      <c r="H1166" t="s">
        <v>2380</v>
      </c>
      <c r="I1166">
        <v>0</v>
      </c>
      <c r="J1166" t="s">
        <v>2380</v>
      </c>
    </row>
    <row r="1167" spans="1:10" x14ac:dyDescent="0.2">
      <c r="A1167" t="s">
        <v>1205</v>
      </c>
      <c r="B1167">
        <v>18.05</v>
      </c>
      <c r="C116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167">
        <v>6.94</v>
      </c>
      <c r="E1167" t="str">
        <f>IF(Table2[[#This Row],[HBA1C]]&lt;5.7,"normal ",IF(Table2[[#This Row],[HBA1C]]&lt;6.5,"prediabetes",IF(Table2[[#This Row],[HBA1C]]=6.5&gt;6.5,"diabetes ")))</f>
        <v xml:space="preserve">diabetes </v>
      </c>
      <c r="F1167" t="s">
        <v>2380</v>
      </c>
      <c r="G1167" t="s">
        <v>2380</v>
      </c>
      <c r="H1167" t="s">
        <v>2380</v>
      </c>
      <c r="I1167">
        <v>0</v>
      </c>
      <c r="J1167" t="s">
        <v>2380</v>
      </c>
    </row>
    <row r="1168" spans="1:10" x14ac:dyDescent="0.2">
      <c r="A1168" t="s">
        <v>1204</v>
      </c>
      <c r="B1168">
        <v>37.4</v>
      </c>
      <c r="C11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68">
        <v>11.3</v>
      </c>
      <c r="E1168" t="str">
        <f>IF(Table2[[#This Row],[HBA1C]]&lt;5.7,"normal ",IF(Table2[[#This Row],[HBA1C]]&lt;6.5,"prediabetes",IF(Table2[[#This Row],[HBA1C]]=6.5&gt;6.5,"diabetes ")))</f>
        <v xml:space="preserve">diabetes </v>
      </c>
      <c r="F1168" t="s">
        <v>2381</v>
      </c>
      <c r="G1168" t="s">
        <v>2380</v>
      </c>
      <c r="H1168" t="s">
        <v>2380</v>
      </c>
      <c r="I1168">
        <v>2</v>
      </c>
      <c r="J1168" t="s">
        <v>2380</v>
      </c>
    </row>
    <row r="1169" spans="1:10" x14ac:dyDescent="0.2">
      <c r="A1169" t="s">
        <v>1203</v>
      </c>
      <c r="B1169">
        <v>25.75</v>
      </c>
      <c r="C116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69">
        <v>9.23</v>
      </c>
      <c r="E1169" t="str">
        <f>IF(Table2[[#This Row],[HBA1C]]&lt;5.7,"normal ",IF(Table2[[#This Row],[HBA1C]]&lt;6.5,"prediabetes",IF(Table2[[#This Row],[HBA1C]]=6.5&gt;6.5,"diabetes ")))</f>
        <v xml:space="preserve">diabetes </v>
      </c>
      <c r="F1169" t="s">
        <v>2380</v>
      </c>
      <c r="G1169" t="s">
        <v>2380</v>
      </c>
      <c r="H1169" t="s">
        <v>2380</v>
      </c>
      <c r="I1169">
        <v>0</v>
      </c>
      <c r="J1169" t="s">
        <v>2380</v>
      </c>
    </row>
    <row r="1170" spans="1:10" x14ac:dyDescent="0.2">
      <c r="A1170" t="s">
        <v>1202</v>
      </c>
      <c r="B1170">
        <v>32.299999999999997</v>
      </c>
      <c r="C11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70">
        <v>4.37</v>
      </c>
      <c r="E1170" t="str">
        <f>IF(Table2[[#This Row],[HBA1C]]&lt;5.7,"normal ",IF(Table2[[#This Row],[HBA1C]]&lt;6.5,"prediabetes",IF(Table2[[#This Row],[HBA1C]]=6.5&gt;6.5,"diabetes ")))</f>
        <v xml:space="preserve">normal </v>
      </c>
      <c r="F1170" t="s">
        <v>2380</v>
      </c>
      <c r="G1170" t="s">
        <v>2380</v>
      </c>
      <c r="H1170" t="s">
        <v>2380</v>
      </c>
      <c r="I1170">
        <v>2</v>
      </c>
      <c r="J1170" t="s">
        <v>2380</v>
      </c>
    </row>
    <row r="1171" spans="1:10" x14ac:dyDescent="0.2">
      <c r="A1171" t="s">
        <v>1201</v>
      </c>
      <c r="B1171">
        <v>28.61</v>
      </c>
      <c r="C117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71">
        <v>5.76</v>
      </c>
      <c r="E1171" t="str">
        <f>IF(Table2[[#This Row],[HBA1C]]&lt;5.7,"normal ",IF(Table2[[#This Row],[HBA1C]]&lt;6.5,"prediabetes",IF(Table2[[#This Row],[HBA1C]]=6.5&gt;6.5,"diabetes ")))</f>
        <v>prediabetes</v>
      </c>
      <c r="F1171" t="s">
        <v>2380</v>
      </c>
      <c r="G1171" t="s">
        <v>2380</v>
      </c>
      <c r="H1171" t="s">
        <v>2382</v>
      </c>
      <c r="I1171">
        <v>1</v>
      </c>
      <c r="J1171" t="s">
        <v>2380</v>
      </c>
    </row>
    <row r="1172" spans="1:10" x14ac:dyDescent="0.2">
      <c r="A1172" t="s">
        <v>1200</v>
      </c>
      <c r="B1172">
        <v>45.41</v>
      </c>
      <c r="C117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72">
        <v>4.96</v>
      </c>
      <c r="E1172" t="str">
        <f>IF(Table2[[#This Row],[HBA1C]]&lt;5.7,"normal ",IF(Table2[[#This Row],[HBA1C]]&lt;6.5,"prediabetes",IF(Table2[[#This Row],[HBA1C]]=6.5&gt;6.5,"diabetes ")))</f>
        <v xml:space="preserve">normal </v>
      </c>
      <c r="F1172" t="s">
        <v>2380</v>
      </c>
      <c r="G1172" t="s">
        <v>2380</v>
      </c>
      <c r="H1172" t="s">
        <v>2380</v>
      </c>
      <c r="I1172">
        <v>1</v>
      </c>
      <c r="J1172" t="s">
        <v>2380</v>
      </c>
    </row>
    <row r="1173" spans="1:10" x14ac:dyDescent="0.2">
      <c r="A1173" t="s">
        <v>1199</v>
      </c>
      <c r="B1173">
        <v>31.2</v>
      </c>
      <c r="C11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73">
        <v>11.04</v>
      </c>
      <c r="E1173" t="str">
        <f>IF(Table2[[#This Row],[HBA1C]]&lt;5.7,"normal ",IF(Table2[[#This Row],[HBA1C]]&lt;6.5,"prediabetes",IF(Table2[[#This Row],[HBA1C]]=6.5&gt;6.5,"diabetes ")))</f>
        <v xml:space="preserve">diabetes </v>
      </c>
      <c r="F1173" t="s">
        <v>2381</v>
      </c>
      <c r="G1173" t="s">
        <v>2380</v>
      </c>
      <c r="H1173" t="s">
        <v>2380</v>
      </c>
      <c r="I1173">
        <v>2</v>
      </c>
      <c r="J1173" t="s">
        <v>2380</v>
      </c>
    </row>
    <row r="1174" spans="1:10" x14ac:dyDescent="0.2">
      <c r="A1174" t="s">
        <v>1198</v>
      </c>
      <c r="B1174">
        <v>29.83</v>
      </c>
      <c r="C117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74">
        <v>7.81</v>
      </c>
      <c r="E1174" t="str">
        <f>IF(Table2[[#This Row],[HBA1C]]&lt;5.7,"normal ",IF(Table2[[#This Row],[HBA1C]]&lt;6.5,"prediabetes",IF(Table2[[#This Row],[HBA1C]]=6.5&gt;6.5,"diabetes ")))</f>
        <v xml:space="preserve">diabetes </v>
      </c>
      <c r="F1174" t="s">
        <v>2381</v>
      </c>
      <c r="G1174" t="s">
        <v>2380</v>
      </c>
      <c r="H1174" t="s">
        <v>2380</v>
      </c>
      <c r="I1174">
        <v>1</v>
      </c>
      <c r="J1174" t="s">
        <v>2380</v>
      </c>
    </row>
    <row r="1175" spans="1:10" x14ac:dyDescent="0.2">
      <c r="A1175" t="s">
        <v>1197</v>
      </c>
      <c r="B1175">
        <v>29.06</v>
      </c>
      <c r="C117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75">
        <v>4.55</v>
      </c>
      <c r="E1175" t="str">
        <f>IF(Table2[[#This Row],[HBA1C]]&lt;5.7,"normal ",IF(Table2[[#This Row],[HBA1C]]&lt;6.5,"prediabetes",IF(Table2[[#This Row],[HBA1C]]=6.5&gt;6.5,"diabetes ")))</f>
        <v xml:space="preserve">normal </v>
      </c>
      <c r="F1175" t="s">
        <v>2380</v>
      </c>
      <c r="G1175" t="s">
        <v>2380</v>
      </c>
      <c r="H1175" t="s">
        <v>2380</v>
      </c>
      <c r="I1175">
        <v>0</v>
      </c>
      <c r="J1175" t="s">
        <v>2380</v>
      </c>
    </row>
    <row r="1176" spans="1:10" x14ac:dyDescent="0.2">
      <c r="A1176" t="s">
        <v>1196</v>
      </c>
      <c r="B1176">
        <v>27.454999999999998</v>
      </c>
      <c r="C117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76">
        <v>6.13</v>
      </c>
      <c r="E1176" t="str">
        <f>IF(Table2[[#This Row],[HBA1C]]&lt;5.7,"normal ",IF(Table2[[#This Row],[HBA1C]]&lt;6.5,"prediabetes",IF(Table2[[#This Row],[HBA1C]]=6.5&gt;6.5,"diabetes ")))</f>
        <v>prediabetes</v>
      </c>
      <c r="F1176" t="s">
        <v>2380</v>
      </c>
      <c r="G1176" t="s">
        <v>2380</v>
      </c>
      <c r="H1176" t="s">
        <v>2380</v>
      </c>
      <c r="I1176">
        <v>2</v>
      </c>
      <c r="J1176" t="s">
        <v>2380</v>
      </c>
    </row>
    <row r="1177" spans="1:10" x14ac:dyDescent="0.2">
      <c r="A1177" t="s">
        <v>1195</v>
      </c>
      <c r="B1177">
        <v>23.01</v>
      </c>
      <c r="C117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77">
        <v>6.04</v>
      </c>
      <c r="E1177" t="str">
        <f>IF(Table2[[#This Row],[HBA1C]]&lt;5.7,"normal ",IF(Table2[[#This Row],[HBA1C]]&lt;6.5,"prediabetes",IF(Table2[[#This Row],[HBA1C]]=6.5&gt;6.5,"diabetes ")))</f>
        <v>prediabetes</v>
      </c>
      <c r="F1177" t="s">
        <v>2381</v>
      </c>
      <c r="G1177" t="s">
        <v>2380</v>
      </c>
      <c r="H1177" t="s">
        <v>2380</v>
      </c>
      <c r="I1177">
        <v>1</v>
      </c>
      <c r="J1177" t="s">
        <v>2380</v>
      </c>
    </row>
    <row r="1178" spans="1:10" x14ac:dyDescent="0.2">
      <c r="A1178" t="s">
        <v>1194</v>
      </c>
      <c r="B1178">
        <v>31.39</v>
      </c>
      <c r="C11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78">
        <v>8.85</v>
      </c>
      <c r="E1178" t="str">
        <f>IF(Table2[[#This Row],[HBA1C]]&lt;5.7,"normal ",IF(Table2[[#This Row],[HBA1C]]&lt;6.5,"prediabetes",IF(Table2[[#This Row],[HBA1C]]=6.5&gt;6.5,"diabetes ")))</f>
        <v xml:space="preserve">diabetes </v>
      </c>
      <c r="F1178" t="s">
        <v>2381</v>
      </c>
      <c r="G1178" t="s">
        <v>2380</v>
      </c>
      <c r="H1178" t="s">
        <v>2380</v>
      </c>
      <c r="I1178">
        <v>0</v>
      </c>
      <c r="J1178" t="s">
        <v>2380</v>
      </c>
    </row>
    <row r="1179" spans="1:10" x14ac:dyDescent="0.2">
      <c r="A1179" t="s">
        <v>1193</v>
      </c>
      <c r="B1179">
        <v>34.770000000000003</v>
      </c>
      <c r="C11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79">
        <v>10.54</v>
      </c>
      <c r="E1179" t="str">
        <f>IF(Table2[[#This Row],[HBA1C]]&lt;5.7,"normal ",IF(Table2[[#This Row],[HBA1C]]&lt;6.5,"prediabetes",IF(Table2[[#This Row],[HBA1C]]=6.5&gt;6.5,"diabetes ")))</f>
        <v xml:space="preserve">diabetes </v>
      </c>
      <c r="F1179" t="s">
        <v>2380</v>
      </c>
      <c r="G1179" t="s">
        <v>2380</v>
      </c>
      <c r="H1179" t="s">
        <v>2380</v>
      </c>
      <c r="I1179">
        <v>2</v>
      </c>
      <c r="J1179" t="s">
        <v>2380</v>
      </c>
    </row>
    <row r="1180" spans="1:10" x14ac:dyDescent="0.2">
      <c r="A1180" t="s">
        <v>1192</v>
      </c>
      <c r="B1180">
        <v>24.48</v>
      </c>
      <c r="C118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80">
        <v>4.37</v>
      </c>
      <c r="E1180" t="str">
        <f>IF(Table2[[#This Row],[HBA1C]]&lt;5.7,"normal ",IF(Table2[[#This Row],[HBA1C]]&lt;6.5,"prediabetes",IF(Table2[[#This Row],[HBA1C]]=6.5&gt;6.5,"diabetes ")))</f>
        <v xml:space="preserve">normal </v>
      </c>
      <c r="F1180" t="s">
        <v>2381</v>
      </c>
      <c r="G1180" t="s">
        <v>2380</v>
      </c>
      <c r="H1180" t="s">
        <v>2380</v>
      </c>
      <c r="I1180">
        <v>2</v>
      </c>
      <c r="J1180" t="s">
        <v>2380</v>
      </c>
    </row>
    <row r="1181" spans="1:10" x14ac:dyDescent="0.2">
      <c r="A1181" t="s">
        <v>1191</v>
      </c>
      <c r="B1181">
        <v>22.61</v>
      </c>
      <c r="C118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81">
        <v>9.6300000000000008</v>
      </c>
      <c r="E1181" t="str">
        <f>IF(Table2[[#This Row],[HBA1C]]&lt;5.7,"normal ",IF(Table2[[#This Row],[HBA1C]]&lt;6.5,"prediabetes",IF(Table2[[#This Row],[HBA1C]]=6.5&gt;6.5,"diabetes ")))</f>
        <v xml:space="preserve">diabetes </v>
      </c>
      <c r="F1181" t="s">
        <v>2380</v>
      </c>
      <c r="G1181" t="s">
        <v>2380</v>
      </c>
      <c r="H1181" t="s">
        <v>2380</v>
      </c>
      <c r="I1181">
        <v>2</v>
      </c>
      <c r="J1181" t="s">
        <v>2380</v>
      </c>
    </row>
    <row r="1182" spans="1:10" x14ac:dyDescent="0.2">
      <c r="A1182" t="s">
        <v>1190</v>
      </c>
      <c r="B1182">
        <v>34.299999999999997</v>
      </c>
      <c r="C11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82">
        <v>10.37</v>
      </c>
      <c r="E1182" t="str">
        <f>IF(Table2[[#This Row],[HBA1C]]&lt;5.7,"normal ",IF(Table2[[#This Row],[HBA1C]]&lt;6.5,"prediabetes",IF(Table2[[#This Row],[HBA1C]]=6.5&gt;6.5,"diabetes ")))</f>
        <v xml:space="preserve">diabetes </v>
      </c>
      <c r="F1182" t="s">
        <v>2380</v>
      </c>
      <c r="G1182" t="s">
        <v>2380</v>
      </c>
      <c r="H1182" t="s">
        <v>2380</v>
      </c>
      <c r="I1182">
        <v>0</v>
      </c>
      <c r="J1182" t="s">
        <v>2380</v>
      </c>
    </row>
    <row r="1183" spans="1:10" x14ac:dyDescent="0.2">
      <c r="A1183" t="s">
        <v>1189</v>
      </c>
      <c r="B1183">
        <v>46.09</v>
      </c>
      <c r="C11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83">
        <v>5.44</v>
      </c>
      <c r="E1183" t="str">
        <f>IF(Table2[[#This Row],[HBA1C]]&lt;5.7,"normal ",IF(Table2[[#This Row],[HBA1C]]&lt;6.5,"prediabetes",IF(Table2[[#This Row],[HBA1C]]=6.5&gt;6.5,"diabetes ")))</f>
        <v xml:space="preserve">normal </v>
      </c>
      <c r="F1183" t="s">
        <v>2380</v>
      </c>
      <c r="G1183" t="s">
        <v>2380</v>
      </c>
      <c r="H1183" t="s">
        <v>2380</v>
      </c>
      <c r="I1183">
        <v>2</v>
      </c>
      <c r="J1183" t="s">
        <v>2380</v>
      </c>
    </row>
    <row r="1184" spans="1:10" x14ac:dyDescent="0.2">
      <c r="A1184" t="s">
        <v>1188</v>
      </c>
      <c r="B1184">
        <v>44.744999999999997</v>
      </c>
      <c r="C11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84">
        <v>5.19</v>
      </c>
      <c r="E1184" t="str">
        <f>IF(Table2[[#This Row],[HBA1C]]&lt;5.7,"normal ",IF(Table2[[#This Row],[HBA1C]]&lt;6.5,"prediabetes",IF(Table2[[#This Row],[HBA1C]]=6.5&gt;6.5,"diabetes ")))</f>
        <v xml:space="preserve">normal </v>
      </c>
      <c r="F1184" t="s">
        <v>2380</v>
      </c>
      <c r="G1184" t="s">
        <v>2380</v>
      </c>
      <c r="H1184" t="s">
        <v>2380</v>
      </c>
      <c r="I1184">
        <v>2</v>
      </c>
      <c r="J1184" t="s">
        <v>2380</v>
      </c>
    </row>
    <row r="1185" spans="1:10" x14ac:dyDescent="0.2">
      <c r="A1185" t="s">
        <v>1187</v>
      </c>
      <c r="B1185">
        <v>26.33</v>
      </c>
      <c r="C118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85">
        <v>11.8</v>
      </c>
      <c r="E1185" t="str">
        <f>IF(Table2[[#This Row],[HBA1C]]&lt;5.7,"normal ",IF(Table2[[#This Row],[HBA1C]]&lt;6.5,"prediabetes",IF(Table2[[#This Row],[HBA1C]]=6.5&gt;6.5,"diabetes ")))</f>
        <v xml:space="preserve">diabetes </v>
      </c>
      <c r="F1185" t="s">
        <v>2381</v>
      </c>
      <c r="G1185" t="s">
        <v>2380</v>
      </c>
      <c r="H1185" t="s">
        <v>2380</v>
      </c>
      <c r="I1185">
        <v>1</v>
      </c>
      <c r="J1185" t="s">
        <v>2380</v>
      </c>
    </row>
    <row r="1186" spans="1:10" x14ac:dyDescent="0.2">
      <c r="A1186" t="s">
        <v>1186</v>
      </c>
      <c r="B1186">
        <v>26.6</v>
      </c>
      <c r="C118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86">
        <v>8.3800000000000008</v>
      </c>
      <c r="E1186" t="str">
        <f>IF(Table2[[#This Row],[HBA1C]]&lt;5.7,"normal ",IF(Table2[[#This Row],[HBA1C]]&lt;6.5,"prediabetes",IF(Table2[[#This Row],[HBA1C]]=6.5&gt;6.5,"diabetes ")))</f>
        <v xml:space="preserve">diabetes </v>
      </c>
      <c r="F1186" t="s">
        <v>2380</v>
      </c>
      <c r="G1186" t="s">
        <v>2380</v>
      </c>
      <c r="H1186" t="s">
        <v>2380</v>
      </c>
      <c r="I1186">
        <v>2</v>
      </c>
      <c r="J1186" t="s">
        <v>2380</v>
      </c>
    </row>
    <row r="1187" spans="1:10" x14ac:dyDescent="0.2">
      <c r="A1187" t="s">
        <v>1185</v>
      </c>
      <c r="B1187">
        <v>27.5</v>
      </c>
      <c r="C11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87">
        <v>7.58</v>
      </c>
      <c r="E1187" t="str">
        <f>IF(Table2[[#This Row],[HBA1C]]&lt;5.7,"normal ",IF(Table2[[#This Row],[HBA1C]]&lt;6.5,"prediabetes",IF(Table2[[#This Row],[HBA1C]]=6.5&gt;6.5,"diabetes ")))</f>
        <v xml:space="preserve">diabetes </v>
      </c>
      <c r="F1187" t="s">
        <v>2380</v>
      </c>
      <c r="G1187" t="s">
        <v>2380</v>
      </c>
      <c r="H1187" t="s">
        <v>2380</v>
      </c>
      <c r="I1187">
        <v>0</v>
      </c>
      <c r="J1187" t="s">
        <v>2380</v>
      </c>
    </row>
    <row r="1188" spans="1:10" x14ac:dyDescent="0.2">
      <c r="A1188" t="s">
        <v>1184</v>
      </c>
      <c r="B1188">
        <v>41.55</v>
      </c>
      <c r="C11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88">
        <v>4.6100000000000003</v>
      </c>
      <c r="E1188" t="str">
        <f>IF(Table2[[#This Row],[HBA1C]]&lt;5.7,"normal ",IF(Table2[[#This Row],[HBA1C]]&lt;6.5,"prediabetes",IF(Table2[[#This Row],[HBA1C]]=6.5&gt;6.5,"diabetes ")))</f>
        <v xml:space="preserve">normal </v>
      </c>
      <c r="F1188" t="s">
        <v>2380</v>
      </c>
      <c r="G1188" t="s">
        <v>2380</v>
      </c>
      <c r="H1188" t="s">
        <v>2380</v>
      </c>
      <c r="I1188">
        <v>1</v>
      </c>
      <c r="J1188" t="s">
        <v>2380</v>
      </c>
    </row>
    <row r="1189" spans="1:10" x14ac:dyDescent="0.2">
      <c r="A1189" t="s">
        <v>1183</v>
      </c>
      <c r="B1189">
        <v>41.47</v>
      </c>
      <c r="C11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89">
        <v>4.7</v>
      </c>
      <c r="E1189" t="str">
        <f>IF(Table2[[#This Row],[HBA1C]]&lt;5.7,"normal ",IF(Table2[[#This Row],[HBA1C]]&lt;6.5,"prediabetes",IF(Table2[[#This Row],[HBA1C]]=6.5&gt;6.5,"diabetes ")))</f>
        <v xml:space="preserve">normal </v>
      </c>
      <c r="F1189" t="s">
        <v>2381</v>
      </c>
      <c r="G1189" t="s">
        <v>2380</v>
      </c>
      <c r="H1189" t="s">
        <v>2382</v>
      </c>
      <c r="I1189">
        <v>1</v>
      </c>
      <c r="J1189" t="s">
        <v>2380</v>
      </c>
    </row>
    <row r="1190" spans="1:10" x14ac:dyDescent="0.2">
      <c r="A1190" t="s">
        <v>1182</v>
      </c>
      <c r="B1190">
        <v>24.795000000000002</v>
      </c>
      <c r="C119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190">
        <v>6.05</v>
      </c>
      <c r="E1190" t="str">
        <f>IF(Table2[[#This Row],[HBA1C]]&lt;5.7,"normal ",IF(Table2[[#This Row],[HBA1C]]&lt;6.5,"prediabetes",IF(Table2[[#This Row],[HBA1C]]=6.5&gt;6.5,"diabetes ")))</f>
        <v>prediabetes</v>
      </c>
      <c r="F1190" t="s">
        <v>2381</v>
      </c>
      <c r="G1190" t="s">
        <v>2380</v>
      </c>
      <c r="H1190" t="s">
        <v>2380</v>
      </c>
      <c r="I1190">
        <v>0</v>
      </c>
      <c r="J1190" t="s">
        <v>2380</v>
      </c>
    </row>
    <row r="1191" spans="1:10" x14ac:dyDescent="0.2">
      <c r="A1191" t="s">
        <v>1181</v>
      </c>
      <c r="B1191">
        <v>29.48</v>
      </c>
      <c r="C119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91">
        <v>5.63</v>
      </c>
      <c r="E1191" t="str">
        <f>IF(Table2[[#This Row],[HBA1C]]&lt;5.7,"normal ",IF(Table2[[#This Row],[HBA1C]]&lt;6.5,"prediabetes",IF(Table2[[#This Row],[HBA1C]]=6.5&gt;6.5,"diabetes ")))</f>
        <v xml:space="preserve">normal </v>
      </c>
      <c r="F1191" t="s">
        <v>2381</v>
      </c>
      <c r="G1191" t="s">
        <v>2380</v>
      </c>
      <c r="H1191" t="s">
        <v>2382</v>
      </c>
      <c r="I1191">
        <v>1</v>
      </c>
      <c r="J1191" t="s">
        <v>2380</v>
      </c>
    </row>
    <row r="1192" spans="1:10" x14ac:dyDescent="0.2">
      <c r="A1192" t="s">
        <v>1180</v>
      </c>
      <c r="B1192">
        <v>28.09</v>
      </c>
      <c r="C119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92">
        <v>6.06</v>
      </c>
      <c r="E1192" t="str">
        <f>IF(Table2[[#This Row],[HBA1C]]&lt;5.7,"normal ",IF(Table2[[#This Row],[HBA1C]]&lt;6.5,"prediabetes",IF(Table2[[#This Row],[HBA1C]]=6.5&gt;6.5,"diabetes ")))</f>
        <v>prediabetes</v>
      </c>
      <c r="F1192" t="s">
        <v>2380</v>
      </c>
      <c r="G1192" t="s">
        <v>2380</v>
      </c>
      <c r="H1192" t="s">
        <v>2382</v>
      </c>
      <c r="I1192">
        <v>1</v>
      </c>
      <c r="J1192" t="s">
        <v>2380</v>
      </c>
    </row>
    <row r="1193" spans="1:10" x14ac:dyDescent="0.2">
      <c r="A1193" t="s">
        <v>1179</v>
      </c>
      <c r="B1193">
        <v>32.729999999999997</v>
      </c>
      <c r="C11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93">
        <v>5.19</v>
      </c>
      <c r="E1193" t="str">
        <f>IF(Table2[[#This Row],[HBA1C]]&lt;5.7,"normal ",IF(Table2[[#This Row],[HBA1C]]&lt;6.5,"prediabetes",IF(Table2[[#This Row],[HBA1C]]=6.5&gt;6.5,"diabetes ")))</f>
        <v xml:space="preserve">normal </v>
      </c>
      <c r="F1193" t="s">
        <v>2380</v>
      </c>
      <c r="G1193" t="s">
        <v>2380</v>
      </c>
      <c r="H1193" t="s">
        <v>2380</v>
      </c>
      <c r="I1193">
        <v>1</v>
      </c>
      <c r="J1193" t="s">
        <v>2380</v>
      </c>
    </row>
    <row r="1194" spans="1:10" x14ac:dyDescent="0.2">
      <c r="A1194" t="s">
        <v>1178</v>
      </c>
      <c r="B1194">
        <v>27.36</v>
      </c>
      <c r="C119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94">
        <v>8.9600000000000009</v>
      </c>
      <c r="E1194" t="str">
        <f>IF(Table2[[#This Row],[HBA1C]]&lt;5.7,"normal ",IF(Table2[[#This Row],[HBA1C]]&lt;6.5,"prediabetes",IF(Table2[[#This Row],[HBA1C]]=6.5&gt;6.5,"diabetes ")))</f>
        <v xml:space="preserve">diabetes </v>
      </c>
      <c r="F1194" t="s">
        <v>2380</v>
      </c>
      <c r="G1194" t="s">
        <v>2380</v>
      </c>
      <c r="H1194" t="s">
        <v>2380</v>
      </c>
      <c r="I1194">
        <v>0</v>
      </c>
      <c r="J1194" t="s">
        <v>2380</v>
      </c>
    </row>
    <row r="1195" spans="1:10" x14ac:dyDescent="0.2">
      <c r="A1195" t="s">
        <v>1177</v>
      </c>
      <c r="B1195">
        <v>27.265000000000001</v>
      </c>
      <c r="C119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195">
        <v>11.39</v>
      </c>
      <c r="E1195" t="str">
        <f>IF(Table2[[#This Row],[HBA1C]]&lt;5.7,"normal ",IF(Table2[[#This Row],[HBA1C]]&lt;6.5,"prediabetes",IF(Table2[[#This Row],[HBA1C]]=6.5&gt;6.5,"diabetes ")))</f>
        <v xml:space="preserve">diabetes </v>
      </c>
      <c r="F1195" t="s">
        <v>2380</v>
      </c>
      <c r="G1195" t="s">
        <v>2380</v>
      </c>
      <c r="H1195" t="s">
        <v>2380</v>
      </c>
      <c r="I1195">
        <v>0</v>
      </c>
      <c r="J1195" t="s">
        <v>2380</v>
      </c>
    </row>
    <row r="1196" spans="1:10" x14ac:dyDescent="0.2">
      <c r="A1196" t="s">
        <v>1176</v>
      </c>
      <c r="B1196">
        <v>48.07</v>
      </c>
      <c r="C11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96">
        <v>4.0599999999999996</v>
      </c>
      <c r="E1196" t="str">
        <f>IF(Table2[[#This Row],[HBA1C]]&lt;5.7,"normal ",IF(Table2[[#This Row],[HBA1C]]&lt;6.5,"prediabetes",IF(Table2[[#This Row],[HBA1C]]=6.5&gt;6.5,"diabetes ")))</f>
        <v xml:space="preserve">normal </v>
      </c>
      <c r="F1196" t="s">
        <v>2381</v>
      </c>
      <c r="G1196" t="s">
        <v>2380</v>
      </c>
      <c r="H1196" t="s">
        <v>2380</v>
      </c>
      <c r="I1196">
        <v>0</v>
      </c>
      <c r="J1196" t="s">
        <v>2380</v>
      </c>
    </row>
    <row r="1197" spans="1:10" x14ac:dyDescent="0.2">
      <c r="A1197" t="s">
        <v>1175</v>
      </c>
      <c r="B1197">
        <v>30.8</v>
      </c>
      <c r="C11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97">
        <v>5.23</v>
      </c>
      <c r="E1197" t="str">
        <f>IF(Table2[[#This Row],[HBA1C]]&lt;5.7,"normal ",IF(Table2[[#This Row],[HBA1C]]&lt;6.5,"prediabetes",IF(Table2[[#This Row],[HBA1C]]=6.5&gt;6.5,"diabetes ")))</f>
        <v xml:space="preserve">normal </v>
      </c>
      <c r="F1197" t="s">
        <v>2381</v>
      </c>
      <c r="G1197" t="s">
        <v>2380</v>
      </c>
      <c r="H1197" t="s">
        <v>2380</v>
      </c>
      <c r="I1197">
        <v>0</v>
      </c>
      <c r="J1197" t="s">
        <v>2380</v>
      </c>
    </row>
    <row r="1198" spans="1:10" x14ac:dyDescent="0.2">
      <c r="A1198" t="s">
        <v>1174</v>
      </c>
      <c r="B1198">
        <v>32.299999999999997</v>
      </c>
      <c r="C119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98">
        <v>5.05</v>
      </c>
      <c r="E1198" t="str">
        <f>IF(Table2[[#This Row],[HBA1C]]&lt;5.7,"normal ",IF(Table2[[#This Row],[HBA1C]]&lt;6.5,"prediabetes",IF(Table2[[#This Row],[HBA1C]]=6.5&gt;6.5,"diabetes ")))</f>
        <v xml:space="preserve">normal </v>
      </c>
      <c r="F1198" t="s">
        <v>2381</v>
      </c>
      <c r="G1198" t="s">
        <v>2380</v>
      </c>
      <c r="H1198" t="s">
        <v>2380</v>
      </c>
      <c r="I1198">
        <v>0</v>
      </c>
      <c r="J1198" t="s">
        <v>2380</v>
      </c>
    </row>
    <row r="1199" spans="1:10" x14ac:dyDescent="0.2">
      <c r="A1199" t="s">
        <v>1173</v>
      </c>
      <c r="B1199">
        <v>39.700000000000003</v>
      </c>
      <c r="C119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199">
        <v>7.34</v>
      </c>
      <c r="E1199" t="str">
        <f>IF(Table2[[#This Row],[HBA1C]]&lt;5.7,"normal ",IF(Table2[[#This Row],[HBA1C]]&lt;6.5,"prediabetes",IF(Table2[[#This Row],[HBA1C]]=6.5&gt;6.5,"diabetes ")))</f>
        <v xml:space="preserve">diabetes </v>
      </c>
      <c r="F1199" t="s">
        <v>2380</v>
      </c>
      <c r="G1199" t="s">
        <v>2380</v>
      </c>
      <c r="H1199" t="s">
        <v>2380</v>
      </c>
      <c r="I1199">
        <v>0</v>
      </c>
      <c r="J1199" t="s">
        <v>2380</v>
      </c>
    </row>
    <row r="1200" spans="1:10" x14ac:dyDescent="0.2">
      <c r="A1200" t="s">
        <v>1172</v>
      </c>
      <c r="B1200">
        <v>35.97</v>
      </c>
      <c r="C120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00">
        <v>8.1300000000000008</v>
      </c>
      <c r="E1200" t="str">
        <f>IF(Table2[[#This Row],[HBA1C]]&lt;5.7,"normal ",IF(Table2[[#This Row],[HBA1C]]&lt;6.5,"prediabetes",IF(Table2[[#This Row],[HBA1C]]=6.5&gt;6.5,"diabetes ")))</f>
        <v xml:space="preserve">diabetes </v>
      </c>
      <c r="F1200" t="s">
        <v>2380</v>
      </c>
      <c r="G1200" t="s">
        <v>2380</v>
      </c>
      <c r="H1200" t="s">
        <v>2380</v>
      </c>
      <c r="I1200">
        <v>0</v>
      </c>
      <c r="J1200" t="s">
        <v>2380</v>
      </c>
    </row>
    <row r="1201" spans="1:10" x14ac:dyDescent="0.2">
      <c r="A1201" t="s">
        <v>1171</v>
      </c>
      <c r="B1201">
        <v>25.86</v>
      </c>
      <c r="C120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01">
        <v>6.68</v>
      </c>
      <c r="E1201" t="str">
        <f>IF(Table2[[#This Row],[HBA1C]]&lt;5.7,"normal ",IF(Table2[[#This Row],[HBA1C]]&lt;6.5,"prediabetes",IF(Table2[[#This Row],[HBA1C]]=6.5&gt;6.5,"diabetes ")))</f>
        <v xml:space="preserve">diabetes </v>
      </c>
      <c r="F1201" t="s">
        <v>2381</v>
      </c>
      <c r="G1201" t="s">
        <v>2380</v>
      </c>
      <c r="H1201" t="s">
        <v>2380</v>
      </c>
      <c r="I1201">
        <v>1</v>
      </c>
      <c r="J1201" t="s">
        <v>2380</v>
      </c>
    </row>
    <row r="1202" spans="1:10" x14ac:dyDescent="0.2">
      <c r="A1202" t="s">
        <v>1170</v>
      </c>
      <c r="B1202">
        <v>30.03</v>
      </c>
      <c r="C12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02">
        <v>11.51</v>
      </c>
      <c r="E1202" t="str">
        <f>IF(Table2[[#This Row],[HBA1C]]&lt;5.7,"normal ",IF(Table2[[#This Row],[HBA1C]]&lt;6.5,"prediabetes",IF(Table2[[#This Row],[HBA1C]]=6.5&gt;6.5,"diabetes ")))</f>
        <v xml:space="preserve">diabetes </v>
      </c>
      <c r="F1202" t="s">
        <v>2380</v>
      </c>
      <c r="G1202" t="s">
        <v>2380</v>
      </c>
      <c r="H1202" t="s">
        <v>2380</v>
      </c>
      <c r="I1202">
        <v>0</v>
      </c>
      <c r="J1202" t="s">
        <v>2380</v>
      </c>
    </row>
    <row r="1203" spans="1:10" x14ac:dyDescent="0.2">
      <c r="A1203" t="s">
        <v>1169</v>
      </c>
      <c r="B1203">
        <v>25.76</v>
      </c>
      <c r="C120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03">
        <v>6.02</v>
      </c>
      <c r="E1203" t="str">
        <f>IF(Table2[[#This Row],[HBA1C]]&lt;5.7,"normal ",IF(Table2[[#This Row],[HBA1C]]&lt;6.5,"prediabetes",IF(Table2[[#This Row],[HBA1C]]=6.5&gt;6.5,"diabetes ")))</f>
        <v>prediabetes</v>
      </c>
      <c r="F1203" t="s">
        <v>2381</v>
      </c>
      <c r="G1203" t="s">
        <v>2380</v>
      </c>
      <c r="H1203" t="s">
        <v>2382</v>
      </c>
      <c r="I1203">
        <v>1</v>
      </c>
      <c r="J1203" t="s">
        <v>2380</v>
      </c>
    </row>
    <row r="1204" spans="1:10" x14ac:dyDescent="0.2">
      <c r="A1204" t="s">
        <v>1168</v>
      </c>
      <c r="B1204">
        <v>22.42</v>
      </c>
      <c r="C120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04">
        <v>7.96</v>
      </c>
      <c r="E1204" t="str">
        <f>IF(Table2[[#This Row],[HBA1C]]&lt;5.7,"normal ",IF(Table2[[#This Row],[HBA1C]]&lt;6.5,"prediabetes",IF(Table2[[#This Row],[HBA1C]]=6.5&gt;6.5,"diabetes ")))</f>
        <v xml:space="preserve">diabetes </v>
      </c>
      <c r="F1204" t="s">
        <v>2380</v>
      </c>
      <c r="G1204" t="s">
        <v>2380</v>
      </c>
      <c r="H1204" t="s">
        <v>2380</v>
      </c>
      <c r="I1204">
        <v>0</v>
      </c>
      <c r="J1204" t="s">
        <v>2380</v>
      </c>
    </row>
    <row r="1205" spans="1:10" x14ac:dyDescent="0.2">
      <c r="A1205" t="s">
        <v>1167</v>
      </c>
      <c r="B1205">
        <v>33.18</v>
      </c>
      <c r="C12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05">
        <v>6.01</v>
      </c>
      <c r="E1205" t="str">
        <f>IF(Table2[[#This Row],[HBA1C]]&lt;5.7,"normal ",IF(Table2[[#This Row],[HBA1C]]&lt;6.5,"prediabetes",IF(Table2[[#This Row],[HBA1C]]=6.5&gt;6.5,"diabetes ")))</f>
        <v>prediabetes</v>
      </c>
      <c r="F1205" t="s">
        <v>2381</v>
      </c>
      <c r="G1205" t="s">
        <v>2380</v>
      </c>
      <c r="H1205" t="s">
        <v>2380</v>
      </c>
      <c r="I1205">
        <v>1</v>
      </c>
      <c r="J1205" t="s">
        <v>2380</v>
      </c>
    </row>
    <row r="1206" spans="1:10" x14ac:dyDescent="0.2">
      <c r="A1206" t="s">
        <v>1166</v>
      </c>
      <c r="B1206">
        <v>43.04</v>
      </c>
      <c r="C12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06">
        <v>5.9</v>
      </c>
      <c r="E1206" t="str">
        <f>IF(Table2[[#This Row],[HBA1C]]&lt;5.7,"normal ",IF(Table2[[#This Row],[HBA1C]]&lt;6.5,"prediabetes",IF(Table2[[#This Row],[HBA1C]]=6.5&gt;6.5,"diabetes ")))</f>
        <v>prediabetes</v>
      </c>
      <c r="F1206" t="s">
        <v>2381</v>
      </c>
      <c r="G1206" t="s">
        <v>2380</v>
      </c>
      <c r="H1206" t="s">
        <v>2380</v>
      </c>
      <c r="I1206">
        <v>0</v>
      </c>
      <c r="J1206" t="s">
        <v>2380</v>
      </c>
    </row>
    <row r="1207" spans="1:10" x14ac:dyDescent="0.2">
      <c r="A1207" t="s">
        <v>1165</v>
      </c>
      <c r="B1207">
        <v>34.15</v>
      </c>
      <c r="C12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07">
        <v>4.49</v>
      </c>
      <c r="E1207" t="str">
        <f>IF(Table2[[#This Row],[HBA1C]]&lt;5.7,"normal ",IF(Table2[[#This Row],[HBA1C]]&lt;6.5,"prediabetes",IF(Table2[[#This Row],[HBA1C]]=6.5&gt;6.5,"diabetes ")))</f>
        <v xml:space="preserve">normal </v>
      </c>
      <c r="F1207" t="s">
        <v>2381</v>
      </c>
      <c r="G1207" t="s">
        <v>2380</v>
      </c>
      <c r="H1207" t="s">
        <v>2380</v>
      </c>
      <c r="I1207">
        <v>1</v>
      </c>
      <c r="J1207" t="s">
        <v>2380</v>
      </c>
    </row>
    <row r="1208" spans="1:10" x14ac:dyDescent="0.2">
      <c r="A1208" t="s">
        <v>1164</v>
      </c>
      <c r="B1208">
        <v>25.78</v>
      </c>
      <c r="C120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08">
        <v>6.25</v>
      </c>
      <c r="E1208" t="str">
        <f>IF(Table2[[#This Row],[HBA1C]]&lt;5.7,"normal ",IF(Table2[[#This Row],[HBA1C]]&lt;6.5,"prediabetes",IF(Table2[[#This Row],[HBA1C]]=6.5&gt;6.5,"diabetes ")))</f>
        <v>prediabetes</v>
      </c>
      <c r="F1208" t="s">
        <v>2380</v>
      </c>
      <c r="G1208" t="s">
        <v>2380</v>
      </c>
      <c r="H1208" t="s">
        <v>2380</v>
      </c>
      <c r="I1208">
        <v>0</v>
      </c>
      <c r="J1208" t="s">
        <v>2380</v>
      </c>
    </row>
    <row r="1209" spans="1:10" x14ac:dyDescent="0.2">
      <c r="A1209" t="s">
        <v>1163</v>
      </c>
      <c r="B1209">
        <v>21.02</v>
      </c>
      <c r="C120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09">
        <v>9.6199999999999992</v>
      </c>
      <c r="E1209" t="str">
        <f>IF(Table2[[#This Row],[HBA1C]]&lt;5.7,"normal ",IF(Table2[[#This Row],[HBA1C]]&lt;6.5,"prediabetes",IF(Table2[[#This Row],[HBA1C]]=6.5&gt;6.5,"diabetes ")))</f>
        <v xml:space="preserve">diabetes </v>
      </c>
      <c r="F1209" t="s">
        <v>2381</v>
      </c>
      <c r="G1209" t="s">
        <v>2380</v>
      </c>
      <c r="H1209" t="s">
        <v>2382</v>
      </c>
      <c r="I1209">
        <v>1</v>
      </c>
      <c r="J1209" t="s">
        <v>2380</v>
      </c>
    </row>
    <row r="1210" spans="1:10" x14ac:dyDescent="0.2">
      <c r="A1210" t="s">
        <v>1162</v>
      </c>
      <c r="B1210">
        <v>37.51</v>
      </c>
      <c r="C12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10">
        <v>11.06</v>
      </c>
      <c r="E1210" t="str">
        <f>IF(Table2[[#This Row],[HBA1C]]&lt;5.7,"normal ",IF(Table2[[#This Row],[HBA1C]]&lt;6.5,"prediabetes",IF(Table2[[#This Row],[HBA1C]]=6.5&gt;6.5,"diabetes ")))</f>
        <v xml:space="preserve">diabetes </v>
      </c>
      <c r="F1210" t="s">
        <v>2380</v>
      </c>
      <c r="G1210" t="s">
        <v>2380</v>
      </c>
      <c r="H1210" t="s">
        <v>2380</v>
      </c>
      <c r="I1210">
        <v>2</v>
      </c>
      <c r="J1210" t="s">
        <v>2380</v>
      </c>
    </row>
    <row r="1211" spans="1:10" x14ac:dyDescent="0.2">
      <c r="A1211" t="s">
        <v>1161</v>
      </c>
      <c r="B1211">
        <v>25.745000000000001</v>
      </c>
      <c r="C121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11">
        <v>6.11</v>
      </c>
      <c r="E1211" t="str">
        <f>IF(Table2[[#This Row],[HBA1C]]&lt;5.7,"normal ",IF(Table2[[#This Row],[HBA1C]]&lt;6.5,"prediabetes",IF(Table2[[#This Row],[HBA1C]]=6.5&gt;6.5,"diabetes ")))</f>
        <v>prediabetes</v>
      </c>
      <c r="F1211" t="s">
        <v>2381</v>
      </c>
      <c r="G1211" t="s">
        <v>2380</v>
      </c>
      <c r="H1211" t="s">
        <v>2380</v>
      </c>
      <c r="I1211">
        <v>0</v>
      </c>
      <c r="J1211" t="s">
        <v>2380</v>
      </c>
    </row>
    <row r="1212" spans="1:10" x14ac:dyDescent="0.2">
      <c r="A1212" t="s">
        <v>1160</v>
      </c>
      <c r="B1212">
        <v>31.35</v>
      </c>
      <c r="C121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12">
        <v>11.49</v>
      </c>
      <c r="E1212" t="str">
        <f>IF(Table2[[#This Row],[HBA1C]]&lt;5.7,"normal ",IF(Table2[[#This Row],[HBA1C]]&lt;6.5,"prediabetes",IF(Table2[[#This Row],[HBA1C]]=6.5&gt;6.5,"diabetes ")))</f>
        <v xml:space="preserve">diabetes </v>
      </c>
      <c r="F1212" t="s">
        <v>2380</v>
      </c>
      <c r="G1212" t="s">
        <v>2380</v>
      </c>
      <c r="H1212" t="s">
        <v>2380</v>
      </c>
      <c r="I1212">
        <v>2</v>
      </c>
      <c r="J1212" t="s">
        <v>2380</v>
      </c>
    </row>
    <row r="1213" spans="1:10" x14ac:dyDescent="0.2">
      <c r="A1213" t="s">
        <v>1159</v>
      </c>
      <c r="B1213">
        <v>29.83</v>
      </c>
      <c r="C121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13">
        <v>8.68</v>
      </c>
      <c r="E1213" t="str">
        <f>IF(Table2[[#This Row],[HBA1C]]&lt;5.7,"normal ",IF(Table2[[#This Row],[HBA1C]]&lt;6.5,"prediabetes",IF(Table2[[#This Row],[HBA1C]]=6.5&gt;6.5,"diabetes ")))</f>
        <v xml:space="preserve">diabetes </v>
      </c>
      <c r="F1213" t="s">
        <v>2380</v>
      </c>
      <c r="G1213" t="s">
        <v>2380</v>
      </c>
      <c r="H1213" t="s">
        <v>2380</v>
      </c>
      <c r="I1213">
        <v>2</v>
      </c>
      <c r="J1213" t="s">
        <v>2380</v>
      </c>
    </row>
    <row r="1214" spans="1:10" x14ac:dyDescent="0.2">
      <c r="A1214" t="s">
        <v>1158</v>
      </c>
      <c r="B1214">
        <v>25.49</v>
      </c>
      <c r="C121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14">
        <v>5.68</v>
      </c>
      <c r="E1214" t="str">
        <f>IF(Table2[[#This Row],[HBA1C]]&lt;5.7,"normal ",IF(Table2[[#This Row],[HBA1C]]&lt;6.5,"prediabetes",IF(Table2[[#This Row],[HBA1C]]=6.5&gt;6.5,"diabetes ")))</f>
        <v xml:space="preserve">normal </v>
      </c>
      <c r="F1214" t="s">
        <v>2381</v>
      </c>
      <c r="G1214" t="s">
        <v>2380</v>
      </c>
      <c r="H1214" t="s">
        <v>2382</v>
      </c>
      <c r="I1214">
        <v>1</v>
      </c>
      <c r="J1214" t="s">
        <v>2380</v>
      </c>
    </row>
    <row r="1215" spans="1:10" x14ac:dyDescent="0.2">
      <c r="A1215" t="s">
        <v>1157</v>
      </c>
      <c r="B1215">
        <v>34.1</v>
      </c>
      <c r="C12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15">
        <v>8.4499999999999993</v>
      </c>
      <c r="E1215" t="str">
        <f>IF(Table2[[#This Row],[HBA1C]]&lt;5.7,"normal ",IF(Table2[[#This Row],[HBA1C]]&lt;6.5,"prediabetes",IF(Table2[[#This Row],[HBA1C]]=6.5&gt;6.5,"diabetes ")))</f>
        <v xml:space="preserve">diabetes </v>
      </c>
      <c r="F1215" t="s">
        <v>2380</v>
      </c>
      <c r="G1215" t="s">
        <v>2380</v>
      </c>
      <c r="H1215" t="s">
        <v>2380</v>
      </c>
      <c r="I1215">
        <v>0</v>
      </c>
      <c r="J1215" t="s">
        <v>2380</v>
      </c>
    </row>
    <row r="1216" spans="1:10" x14ac:dyDescent="0.2">
      <c r="A1216" t="s">
        <v>1156</v>
      </c>
      <c r="B1216">
        <v>25.84</v>
      </c>
      <c r="C121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16">
        <v>8.51</v>
      </c>
      <c r="E1216" t="str">
        <f>IF(Table2[[#This Row],[HBA1C]]&lt;5.7,"normal ",IF(Table2[[#This Row],[HBA1C]]&lt;6.5,"prediabetes",IF(Table2[[#This Row],[HBA1C]]=6.5&gt;6.5,"diabetes ")))</f>
        <v xml:space="preserve">diabetes </v>
      </c>
      <c r="F1216" t="s">
        <v>2380</v>
      </c>
      <c r="G1216" t="s">
        <v>2380</v>
      </c>
      <c r="H1216" t="s">
        <v>2380</v>
      </c>
      <c r="I1216">
        <v>2</v>
      </c>
      <c r="J1216" t="s">
        <v>2380</v>
      </c>
    </row>
    <row r="1217" spans="1:10" x14ac:dyDescent="0.2">
      <c r="A1217" t="s">
        <v>1155</v>
      </c>
      <c r="B1217">
        <v>20.6</v>
      </c>
      <c r="C121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17">
        <v>7.62</v>
      </c>
      <c r="E1217" t="str">
        <f>IF(Table2[[#This Row],[HBA1C]]&lt;5.7,"normal ",IF(Table2[[#This Row],[HBA1C]]&lt;6.5,"prediabetes",IF(Table2[[#This Row],[HBA1C]]=6.5&gt;6.5,"diabetes ")))</f>
        <v xml:space="preserve">diabetes </v>
      </c>
      <c r="F1217" t="s">
        <v>2380</v>
      </c>
      <c r="G1217" t="s">
        <v>2380</v>
      </c>
      <c r="H1217" t="s">
        <v>2380</v>
      </c>
      <c r="I1217">
        <v>0</v>
      </c>
      <c r="J1217" t="s">
        <v>2380</v>
      </c>
    </row>
    <row r="1218" spans="1:10" x14ac:dyDescent="0.2">
      <c r="A1218" t="s">
        <v>1154</v>
      </c>
      <c r="B1218">
        <v>28.88</v>
      </c>
      <c r="C121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18">
        <v>10.18</v>
      </c>
      <c r="E1218" t="str">
        <f>IF(Table2[[#This Row],[HBA1C]]&lt;5.7,"normal ",IF(Table2[[#This Row],[HBA1C]]&lt;6.5,"prediabetes",IF(Table2[[#This Row],[HBA1C]]=6.5&gt;6.5,"diabetes ")))</f>
        <v xml:space="preserve">diabetes </v>
      </c>
      <c r="F1218" t="s">
        <v>2380</v>
      </c>
      <c r="G1218" t="s">
        <v>2380</v>
      </c>
      <c r="H1218" t="s">
        <v>2380</v>
      </c>
      <c r="I1218">
        <v>0</v>
      </c>
      <c r="J1218" t="s">
        <v>2380</v>
      </c>
    </row>
    <row r="1219" spans="1:10" x14ac:dyDescent="0.2">
      <c r="A1219" t="s">
        <v>1153</v>
      </c>
      <c r="B1219">
        <v>28.24</v>
      </c>
      <c r="C121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19">
        <v>5.36</v>
      </c>
      <c r="E1219" t="str">
        <f>IF(Table2[[#This Row],[HBA1C]]&lt;5.7,"normal ",IF(Table2[[#This Row],[HBA1C]]&lt;6.5,"prediabetes",IF(Table2[[#This Row],[HBA1C]]=6.5&gt;6.5,"diabetes ")))</f>
        <v xml:space="preserve">normal </v>
      </c>
      <c r="F1219" t="s">
        <v>2380</v>
      </c>
      <c r="G1219" t="s">
        <v>2380</v>
      </c>
      <c r="H1219" t="s">
        <v>2380</v>
      </c>
      <c r="I1219">
        <v>0</v>
      </c>
      <c r="J1219" t="s">
        <v>2380</v>
      </c>
    </row>
    <row r="1220" spans="1:10" x14ac:dyDescent="0.2">
      <c r="A1220" t="s">
        <v>1152</v>
      </c>
      <c r="B1220">
        <v>25.46</v>
      </c>
      <c r="C122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20">
        <v>11.78</v>
      </c>
      <c r="E1220" t="str">
        <f>IF(Table2[[#This Row],[HBA1C]]&lt;5.7,"normal ",IF(Table2[[#This Row],[HBA1C]]&lt;6.5,"prediabetes",IF(Table2[[#This Row],[HBA1C]]=6.5&gt;6.5,"diabetes ")))</f>
        <v xml:space="preserve">diabetes </v>
      </c>
      <c r="F1220" t="s">
        <v>2381</v>
      </c>
      <c r="G1220" t="s">
        <v>2380</v>
      </c>
      <c r="H1220" t="s">
        <v>2380</v>
      </c>
      <c r="I1220">
        <v>1</v>
      </c>
      <c r="J1220" t="s">
        <v>2380</v>
      </c>
    </row>
    <row r="1221" spans="1:10" x14ac:dyDescent="0.2">
      <c r="A1221" t="s">
        <v>1151</v>
      </c>
      <c r="B1221">
        <v>29.64</v>
      </c>
      <c r="C122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21">
        <v>10.82</v>
      </c>
      <c r="E1221" t="str">
        <f>IF(Table2[[#This Row],[HBA1C]]&lt;5.7,"normal ",IF(Table2[[#This Row],[HBA1C]]&lt;6.5,"prediabetes",IF(Table2[[#This Row],[HBA1C]]=6.5&gt;6.5,"diabetes ")))</f>
        <v xml:space="preserve">diabetes </v>
      </c>
      <c r="F1221" t="s">
        <v>2381</v>
      </c>
      <c r="G1221" t="s">
        <v>2380</v>
      </c>
      <c r="H1221" t="s">
        <v>2380</v>
      </c>
      <c r="I1221">
        <v>0</v>
      </c>
      <c r="J1221" t="s">
        <v>2380</v>
      </c>
    </row>
    <row r="1222" spans="1:10" x14ac:dyDescent="0.2">
      <c r="A1222" t="s">
        <v>1150</v>
      </c>
      <c r="B1222">
        <v>31.27</v>
      </c>
      <c r="C12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22">
        <v>7.73</v>
      </c>
      <c r="E1222" t="str">
        <f>IF(Table2[[#This Row],[HBA1C]]&lt;5.7,"normal ",IF(Table2[[#This Row],[HBA1C]]&lt;6.5,"prediabetes",IF(Table2[[#This Row],[HBA1C]]=6.5&gt;6.5,"diabetes ")))</f>
        <v xml:space="preserve">diabetes </v>
      </c>
      <c r="F1222" t="s">
        <v>2381</v>
      </c>
      <c r="G1222" t="s">
        <v>2380</v>
      </c>
      <c r="H1222" t="s">
        <v>2380</v>
      </c>
      <c r="I1222">
        <v>1</v>
      </c>
      <c r="J1222" t="s">
        <v>2380</v>
      </c>
    </row>
    <row r="1223" spans="1:10" x14ac:dyDescent="0.2">
      <c r="A1223" t="s">
        <v>1149</v>
      </c>
      <c r="B1223">
        <v>19.95</v>
      </c>
      <c r="C122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23">
        <v>6.24</v>
      </c>
      <c r="E1223" t="str">
        <f>IF(Table2[[#This Row],[HBA1C]]&lt;5.7,"normal ",IF(Table2[[#This Row],[HBA1C]]&lt;6.5,"prediabetes",IF(Table2[[#This Row],[HBA1C]]=6.5&gt;6.5,"diabetes ")))</f>
        <v>prediabetes</v>
      </c>
      <c r="F1223" t="s">
        <v>2381</v>
      </c>
      <c r="G1223" t="s">
        <v>2380</v>
      </c>
      <c r="H1223" t="s">
        <v>2380</v>
      </c>
      <c r="I1223">
        <v>0</v>
      </c>
      <c r="J1223" t="s">
        <v>2380</v>
      </c>
    </row>
    <row r="1224" spans="1:10" x14ac:dyDescent="0.2">
      <c r="A1224" t="s">
        <v>1148</v>
      </c>
      <c r="B1224">
        <v>21.3</v>
      </c>
      <c r="C122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24">
        <v>10.42</v>
      </c>
      <c r="E1224" t="str">
        <f>IF(Table2[[#This Row],[HBA1C]]&lt;5.7,"normal ",IF(Table2[[#This Row],[HBA1C]]&lt;6.5,"prediabetes",IF(Table2[[#This Row],[HBA1C]]=6.5&gt;6.5,"diabetes ")))</f>
        <v xml:space="preserve">diabetes </v>
      </c>
      <c r="F1224" t="s">
        <v>2380</v>
      </c>
      <c r="G1224" t="s">
        <v>2380</v>
      </c>
      <c r="H1224" t="s">
        <v>2380</v>
      </c>
      <c r="I1224">
        <v>2</v>
      </c>
      <c r="J1224" t="s">
        <v>2380</v>
      </c>
    </row>
    <row r="1225" spans="1:10" x14ac:dyDescent="0.2">
      <c r="A1225" t="s">
        <v>1147</v>
      </c>
      <c r="B1225">
        <v>31.635000000000002</v>
      </c>
      <c r="C122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25">
        <v>11.11</v>
      </c>
      <c r="E1225" t="str">
        <f>IF(Table2[[#This Row],[HBA1C]]&lt;5.7,"normal ",IF(Table2[[#This Row],[HBA1C]]&lt;6.5,"prediabetes",IF(Table2[[#This Row],[HBA1C]]=6.5&gt;6.5,"diabetes ")))</f>
        <v xml:space="preserve">diabetes </v>
      </c>
      <c r="F1225" t="s">
        <v>2380</v>
      </c>
      <c r="G1225" t="s">
        <v>2380</v>
      </c>
      <c r="H1225" t="s">
        <v>2380</v>
      </c>
      <c r="I1225">
        <v>0</v>
      </c>
      <c r="J1225" t="s">
        <v>2380</v>
      </c>
    </row>
    <row r="1226" spans="1:10" x14ac:dyDescent="0.2">
      <c r="A1226" t="s">
        <v>1146</v>
      </c>
      <c r="B1226">
        <v>23.9</v>
      </c>
      <c r="C122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26">
        <v>7.67</v>
      </c>
      <c r="E1226" t="str">
        <f>IF(Table2[[#This Row],[HBA1C]]&lt;5.7,"normal ",IF(Table2[[#This Row],[HBA1C]]&lt;6.5,"prediabetes",IF(Table2[[#This Row],[HBA1C]]=6.5&gt;6.5,"diabetes ")))</f>
        <v xml:space="preserve">diabetes </v>
      </c>
      <c r="F1226" t="s">
        <v>2381</v>
      </c>
      <c r="G1226" t="s">
        <v>2380</v>
      </c>
      <c r="H1226" t="s">
        <v>2380</v>
      </c>
      <c r="I1226">
        <v>2</v>
      </c>
      <c r="J1226" t="s">
        <v>2380</v>
      </c>
    </row>
    <row r="1227" spans="1:10" x14ac:dyDescent="0.2">
      <c r="A1227" t="s">
        <v>1145</v>
      </c>
      <c r="B1227">
        <v>34.15</v>
      </c>
      <c r="C12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27">
        <v>6.15</v>
      </c>
      <c r="E1227" t="str">
        <f>IF(Table2[[#This Row],[HBA1C]]&lt;5.7,"normal ",IF(Table2[[#This Row],[HBA1C]]&lt;6.5,"prediabetes",IF(Table2[[#This Row],[HBA1C]]=6.5&gt;6.5,"diabetes ")))</f>
        <v>prediabetes</v>
      </c>
      <c r="F1227" t="s">
        <v>2380</v>
      </c>
      <c r="G1227" t="s">
        <v>2380</v>
      </c>
      <c r="H1227" t="s">
        <v>2380</v>
      </c>
      <c r="I1227">
        <v>0</v>
      </c>
      <c r="J1227" t="s">
        <v>2380</v>
      </c>
    </row>
    <row r="1228" spans="1:10" x14ac:dyDescent="0.2">
      <c r="A1228" t="s">
        <v>1144</v>
      </c>
      <c r="B1228">
        <v>28.71</v>
      </c>
      <c r="C122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28">
        <v>5.71</v>
      </c>
      <c r="E1228" t="str">
        <f>IF(Table2[[#This Row],[HBA1C]]&lt;5.7,"normal ",IF(Table2[[#This Row],[HBA1C]]&lt;6.5,"prediabetes",IF(Table2[[#This Row],[HBA1C]]=6.5&gt;6.5,"diabetes ")))</f>
        <v>prediabetes</v>
      </c>
      <c r="F1228" t="s">
        <v>2380</v>
      </c>
      <c r="G1228" t="s">
        <v>2380</v>
      </c>
      <c r="H1228" t="s">
        <v>2380</v>
      </c>
      <c r="I1228">
        <v>0</v>
      </c>
      <c r="J1228" t="s">
        <v>2380</v>
      </c>
    </row>
    <row r="1229" spans="1:10" x14ac:dyDescent="0.2">
      <c r="A1229" t="s">
        <v>1143</v>
      </c>
      <c r="B1229">
        <v>36.700000000000003</v>
      </c>
      <c r="C122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29">
        <v>8.6999999999999993</v>
      </c>
      <c r="E1229" t="str">
        <f>IF(Table2[[#This Row],[HBA1C]]&lt;5.7,"normal ",IF(Table2[[#This Row],[HBA1C]]&lt;6.5,"prediabetes",IF(Table2[[#This Row],[HBA1C]]=6.5&gt;6.5,"diabetes ")))</f>
        <v xml:space="preserve">diabetes </v>
      </c>
      <c r="F1229" t="s">
        <v>2381</v>
      </c>
      <c r="G1229" t="s">
        <v>2380</v>
      </c>
      <c r="H1229" t="s">
        <v>2380</v>
      </c>
      <c r="I1229">
        <v>2</v>
      </c>
      <c r="J1229" t="s">
        <v>2380</v>
      </c>
    </row>
    <row r="1230" spans="1:10" x14ac:dyDescent="0.2">
      <c r="A1230" t="s">
        <v>1142</v>
      </c>
      <c r="B1230">
        <v>34.1</v>
      </c>
      <c r="C12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30">
        <v>9.0399999999999991</v>
      </c>
      <c r="E1230" t="str">
        <f>IF(Table2[[#This Row],[HBA1C]]&lt;5.7,"normal ",IF(Table2[[#This Row],[HBA1C]]&lt;6.5,"prediabetes",IF(Table2[[#This Row],[HBA1C]]=6.5&gt;6.5,"diabetes ")))</f>
        <v xml:space="preserve">diabetes </v>
      </c>
      <c r="F1230" t="s">
        <v>2381</v>
      </c>
      <c r="G1230" t="s">
        <v>2380</v>
      </c>
      <c r="H1230" t="s">
        <v>2380</v>
      </c>
      <c r="I1230">
        <v>2</v>
      </c>
      <c r="J1230" t="s">
        <v>2380</v>
      </c>
    </row>
    <row r="1231" spans="1:10" x14ac:dyDescent="0.2">
      <c r="A1231" t="s">
        <v>1141</v>
      </c>
      <c r="B1231">
        <v>25.7</v>
      </c>
      <c r="C123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31">
        <v>5.61</v>
      </c>
      <c r="E1231" t="str">
        <f>IF(Table2[[#This Row],[HBA1C]]&lt;5.7,"normal ",IF(Table2[[#This Row],[HBA1C]]&lt;6.5,"prediabetes",IF(Table2[[#This Row],[HBA1C]]=6.5&gt;6.5,"diabetes ")))</f>
        <v xml:space="preserve">normal </v>
      </c>
      <c r="F1231" t="s">
        <v>2380</v>
      </c>
      <c r="G1231" t="s">
        <v>2380</v>
      </c>
      <c r="H1231" t="s">
        <v>2380</v>
      </c>
      <c r="I1231">
        <v>0</v>
      </c>
      <c r="J1231" t="s">
        <v>2380</v>
      </c>
    </row>
    <row r="1232" spans="1:10" x14ac:dyDescent="0.2">
      <c r="A1232" t="s">
        <v>1140</v>
      </c>
      <c r="B1232">
        <v>21.68</v>
      </c>
      <c r="C123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32">
        <v>8.1199999999999992</v>
      </c>
      <c r="E1232" t="str">
        <f>IF(Table2[[#This Row],[HBA1C]]&lt;5.7,"normal ",IF(Table2[[#This Row],[HBA1C]]&lt;6.5,"prediabetes",IF(Table2[[#This Row],[HBA1C]]=6.5&gt;6.5,"diabetes ")))</f>
        <v xml:space="preserve">diabetes </v>
      </c>
      <c r="F1232" t="s">
        <v>2380</v>
      </c>
      <c r="G1232" t="s">
        <v>2380</v>
      </c>
      <c r="H1232" t="s">
        <v>2380</v>
      </c>
      <c r="I1232">
        <v>0</v>
      </c>
      <c r="J1232" t="s">
        <v>2380</v>
      </c>
    </row>
    <row r="1233" spans="1:10" x14ac:dyDescent="0.2">
      <c r="A1233" t="s">
        <v>1139</v>
      </c>
      <c r="B1233">
        <v>25.175000000000001</v>
      </c>
      <c r="C123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33">
        <v>4.74</v>
      </c>
      <c r="E1233" t="str">
        <f>IF(Table2[[#This Row],[HBA1C]]&lt;5.7,"normal ",IF(Table2[[#This Row],[HBA1C]]&lt;6.5,"prediabetes",IF(Table2[[#This Row],[HBA1C]]=6.5&gt;6.5,"diabetes ")))</f>
        <v xml:space="preserve">normal </v>
      </c>
      <c r="F1233" t="s">
        <v>2380</v>
      </c>
      <c r="G1233" t="s">
        <v>2380</v>
      </c>
      <c r="H1233" t="s">
        <v>2380</v>
      </c>
      <c r="I1233">
        <v>0</v>
      </c>
      <c r="J1233" t="s">
        <v>2380</v>
      </c>
    </row>
    <row r="1234" spans="1:10" x14ac:dyDescent="0.2">
      <c r="A1234" t="s">
        <v>1138</v>
      </c>
      <c r="B1234">
        <v>44.77</v>
      </c>
      <c r="C12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34">
        <v>4.0599999999999996</v>
      </c>
      <c r="E1234" t="str">
        <f>IF(Table2[[#This Row],[HBA1C]]&lt;5.7,"normal ",IF(Table2[[#This Row],[HBA1C]]&lt;6.5,"prediabetes",IF(Table2[[#This Row],[HBA1C]]=6.5&gt;6.5,"diabetes ")))</f>
        <v xml:space="preserve">normal </v>
      </c>
      <c r="F1234" t="s">
        <v>2380</v>
      </c>
      <c r="G1234" t="s">
        <v>2380</v>
      </c>
      <c r="H1234" t="s">
        <v>2380</v>
      </c>
      <c r="I1234">
        <v>2</v>
      </c>
      <c r="J1234" t="s">
        <v>2380</v>
      </c>
    </row>
    <row r="1235" spans="1:10" x14ac:dyDescent="0.2">
      <c r="A1235" t="s">
        <v>1137</v>
      </c>
      <c r="B1235">
        <v>37.07</v>
      </c>
      <c r="C12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35">
        <v>5.69</v>
      </c>
      <c r="E1235" t="str">
        <f>IF(Table2[[#This Row],[HBA1C]]&lt;5.7,"normal ",IF(Table2[[#This Row],[HBA1C]]&lt;6.5,"prediabetes",IF(Table2[[#This Row],[HBA1C]]=6.5&gt;6.5,"diabetes ")))</f>
        <v xml:space="preserve">normal </v>
      </c>
      <c r="F1235" t="s">
        <v>2380</v>
      </c>
      <c r="G1235" t="s">
        <v>2380</v>
      </c>
      <c r="H1235" t="s">
        <v>2380</v>
      </c>
      <c r="I1235">
        <v>2</v>
      </c>
      <c r="J1235" t="s">
        <v>2380</v>
      </c>
    </row>
    <row r="1236" spans="1:10" x14ac:dyDescent="0.2">
      <c r="A1236" t="s">
        <v>1136</v>
      </c>
      <c r="B1236">
        <v>39.799999999999997</v>
      </c>
      <c r="C12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36">
        <v>5.66</v>
      </c>
      <c r="E1236" t="str">
        <f>IF(Table2[[#This Row],[HBA1C]]&lt;5.7,"normal ",IF(Table2[[#This Row],[HBA1C]]&lt;6.5,"prediabetes",IF(Table2[[#This Row],[HBA1C]]=6.5&gt;6.5,"diabetes ")))</f>
        <v xml:space="preserve">normal </v>
      </c>
      <c r="F1236" t="s">
        <v>2380</v>
      </c>
      <c r="G1236" t="s">
        <v>2380</v>
      </c>
      <c r="H1236" t="s">
        <v>2382</v>
      </c>
      <c r="I1236">
        <v>1</v>
      </c>
      <c r="J1236" t="s">
        <v>2380</v>
      </c>
    </row>
    <row r="1237" spans="1:10" x14ac:dyDescent="0.2">
      <c r="A1237" t="s">
        <v>1135</v>
      </c>
      <c r="B1237">
        <v>26.36</v>
      </c>
      <c r="C123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37">
        <v>4.32</v>
      </c>
      <c r="E1237" t="str">
        <f>IF(Table2[[#This Row],[HBA1C]]&lt;5.7,"normal ",IF(Table2[[#This Row],[HBA1C]]&lt;6.5,"prediabetes",IF(Table2[[#This Row],[HBA1C]]=6.5&gt;6.5,"diabetes ")))</f>
        <v xml:space="preserve">normal </v>
      </c>
      <c r="F1237" t="s">
        <v>2380</v>
      </c>
      <c r="G1237" t="s">
        <v>2380</v>
      </c>
      <c r="H1237" t="s">
        <v>2382</v>
      </c>
      <c r="I1237">
        <v>1</v>
      </c>
      <c r="J1237" t="s">
        <v>2380</v>
      </c>
    </row>
    <row r="1238" spans="1:10" x14ac:dyDescent="0.2">
      <c r="A1238" t="s">
        <v>1134</v>
      </c>
      <c r="B1238">
        <v>29.925000000000001</v>
      </c>
      <c r="C123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38">
        <v>8.2899999999999991</v>
      </c>
      <c r="E1238" t="str">
        <f>IF(Table2[[#This Row],[HBA1C]]&lt;5.7,"normal ",IF(Table2[[#This Row],[HBA1C]]&lt;6.5,"prediabetes",IF(Table2[[#This Row],[HBA1C]]=6.5&gt;6.5,"diabetes ")))</f>
        <v xml:space="preserve">diabetes </v>
      </c>
      <c r="F1238" t="s">
        <v>2380</v>
      </c>
      <c r="G1238" t="s">
        <v>2380</v>
      </c>
      <c r="H1238" t="s">
        <v>2380</v>
      </c>
      <c r="I1238">
        <v>2</v>
      </c>
      <c r="J1238" t="s">
        <v>2380</v>
      </c>
    </row>
    <row r="1239" spans="1:10" x14ac:dyDescent="0.2">
      <c r="A1239" t="s">
        <v>1133</v>
      </c>
      <c r="B1239">
        <v>37.29</v>
      </c>
      <c r="C12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39">
        <v>10.46</v>
      </c>
      <c r="E1239" t="str">
        <f>IF(Table2[[#This Row],[HBA1C]]&lt;5.7,"normal ",IF(Table2[[#This Row],[HBA1C]]&lt;6.5,"prediabetes",IF(Table2[[#This Row],[HBA1C]]=6.5&gt;6.5,"diabetes ")))</f>
        <v xml:space="preserve">diabetes </v>
      </c>
      <c r="F1239" t="s">
        <v>2380</v>
      </c>
      <c r="G1239" t="s">
        <v>2380</v>
      </c>
      <c r="H1239" t="s">
        <v>2380</v>
      </c>
      <c r="I1239">
        <v>0</v>
      </c>
      <c r="J1239" t="s">
        <v>2380</v>
      </c>
    </row>
    <row r="1240" spans="1:10" x14ac:dyDescent="0.2">
      <c r="A1240" t="s">
        <v>1132</v>
      </c>
      <c r="B1240">
        <v>30.2</v>
      </c>
      <c r="C12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40">
        <v>11.96</v>
      </c>
      <c r="E1240" t="str">
        <f>IF(Table2[[#This Row],[HBA1C]]&lt;5.7,"normal ",IF(Table2[[#This Row],[HBA1C]]&lt;6.5,"prediabetes",IF(Table2[[#This Row],[HBA1C]]=6.5&gt;6.5,"diabetes ")))</f>
        <v xml:space="preserve">diabetes </v>
      </c>
      <c r="F1240" t="s">
        <v>2380</v>
      </c>
      <c r="G1240" t="s">
        <v>2380</v>
      </c>
      <c r="H1240" t="s">
        <v>2380</v>
      </c>
      <c r="I1240">
        <v>0</v>
      </c>
      <c r="J1240" t="s">
        <v>2380</v>
      </c>
    </row>
    <row r="1241" spans="1:10" x14ac:dyDescent="0.2">
      <c r="A1241" t="s">
        <v>1131</v>
      </c>
      <c r="B1241">
        <v>24.225000000000001</v>
      </c>
      <c r="C124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41">
        <v>4.25</v>
      </c>
      <c r="E1241" t="str">
        <f>IF(Table2[[#This Row],[HBA1C]]&lt;5.7,"normal ",IF(Table2[[#This Row],[HBA1C]]&lt;6.5,"prediabetes",IF(Table2[[#This Row],[HBA1C]]=6.5&gt;6.5,"diabetes ")))</f>
        <v xml:space="preserve">normal </v>
      </c>
      <c r="F1241" t="s">
        <v>2381</v>
      </c>
      <c r="G1241" t="s">
        <v>2380</v>
      </c>
      <c r="H1241" t="s">
        <v>2382</v>
      </c>
      <c r="I1241">
        <v>1</v>
      </c>
      <c r="J1241" t="s">
        <v>2380</v>
      </c>
    </row>
    <row r="1242" spans="1:10" x14ac:dyDescent="0.2">
      <c r="A1242" t="s">
        <v>1130</v>
      </c>
      <c r="B1242">
        <v>31.445</v>
      </c>
      <c r="C12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42">
        <v>8.33</v>
      </c>
      <c r="E1242" t="str">
        <f>IF(Table2[[#This Row],[HBA1C]]&lt;5.7,"normal ",IF(Table2[[#This Row],[HBA1C]]&lt;6.5,"prediabetes",IF(Table2[[#This Row],[HBA1C]]=6.5&gt;6.5,"diabetes ")))</f>
        <v xml:space="preserve">diabetes </v>
      </c>
      <c r="F1242" t="s">
        <v>2380</v>
      </c>
      <c r="G1242" t="s">
        <v>2380</v>
      </c>
      <c r="H1242" t="s">
        <v>2380</v>
      </c>
      <c r="I1242">
        <v>0</v>
      </c>
      <c r="J1242" t="s">
        <v>2380</v>
      </c>
    </row>
    <row r="1243" spans="1:10" x14ac:dyDescent="0.2">
      <c r="A1243" t="s">
        <v>1129</v>
      </c>
      <c r="B1243">
        <v>38.880000000000003</v>
      </c>
      <c r="C12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43">
        <v>4.29</v>
      </c>
      <c r="E1243" t="str">
        <f>IF(Table2[[#This Row],[HBA1C]]&lt;5.7,"normal ",IF(Table2[[#This Row],[HBA1C]]&lt;6.5,"prediabetes",IF(Table2[[#This Row],[HBA1C]]=6.5&gt;6.5,"diabetes ")))</f>
        <v xml:space="preserve">normal </v>
      </c>
      <c r="F1243" t="s">
        <v>2380</v>
      </c>
      <c r="G1243" t="s">
        <v>2380</v>
      </c>
      <c r="H1243" t="s">
        <v>2380</v>
      </c>
      <c r="I1243">
        <v>1</v>
      </c>
      <c r="J1243" t="s">
        <v>2380</v>
      </c>
    </row>
    <row r="1244" spans="1:10" x14ac:dyDescent="0.2">
      <c r="A1244" t="s">
        <v>1128</v>
      </c>
      <c r="B1244">
        <v>43.89</v>
      </c>
      <c r="C12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44">
        <v>6.32</v>
      </c>
      <c r="E1244" t="str">
        <f>IF(Table2[[#This Row],[HBA1C]]&lt;5.7,"normal ",IF(Table2[[#This Row],[HBA1C]]&lt;6.5,"prediabetes",IF(Table2[[#This Row],[HBA1C]]=6.5&gt;6.5,"diabetes ")))</f>
        <v>prediabetes</v>
      </c>
      <c r="F1244" t="s">
        <v>2381</v>
      </c>
      <c r="G1244" t="s">
        <v>2380</v>
      </c>
      <c r="H1244" t="s">
        <v>2380</v>
      </c>
      <c r="I1244">
        <v>0</v>
      </c>
      <c r="J1244" t="s">
        <v>2380</v>
      </c>
    </row>
    <row r="1245" spans="1:10" x14ac:dyDescent="0.2">
      <c r="A1245" t="s">
        <v>1127</v>
      </c>
      <c r="B1245">
        <v>25.6</v>
      </c>
      <c r="C124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45">
        <v>5.65</v>
      </c>
      <c r="E1245" t="str">
        <f>IF(Table2[[#This Row],[HBA1C]]&lt;5.7,"normal ",IF(Table2[[#This Row],[HBA1C]]&lt;6.5,"prediabetes",IF(Table2[[#This Row],[HBA1C]]=6.5&gt;6.5,"diabetes ")))</f>
        <v xml:space="preserve">normal </v>
      </c>
      <c r="F1245" t="s">
        <v>2380</v>
      </c>
      <c r="G1245" t="s">
        <v>2380</v>
      </c>
      <c r="H1245" t="s">
        <v>2380</v>
      </c>
      <c r="I1245">
        <v>2</v>
      </c>
      <c r="J1245" t="s">
        <v>2380</v>
      </c>
    </row>
    <row r="1246" spans="1:10" x14ac:dyDescent="0.2">
      <c r="A1246" t="s">
        <v>1126</v>
      </c>
      <c r="B1246">
        <v>29.545000000000002</v>
      </c>
      <c r="C124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46">
        <v>8.41</v>
      </c>
      <c r="E1246" t="str">
        <f>IF(Table2[[#This Row],[HBA1C]]&lt;5.7,"normal ",IF(Table2[[#This Row],[HBA1C]]&lt;6.5,"prediabetes",IF(Table2[[#This Row],[HBA1C]]=6.5&gt;6.5,"diabetes ")))</f>
        <v xml:space="preserve">diabetes </v>
      </c>
      <c r="F1246" t="s">
        <v>2381</v>
      </c>
      <c r="G1246" t="s">
        <v>2380</v>
      </c>
      <c r="H1246" t="s">
        <v>2380</v>
      </c>
      <c r="I1246">
        <v>1</v>
      </c>
      <c r="J1246" t="s">
        <v>2380</v>
      </c>
    </row>
    <row r="1247" spans="1:10" x14ac:dyDescent="0.2">
      <c r="A1247" t="s">
        <v>1125</v>
      </c>
      <c r="B1247">
        <v>23.25</v>
      </c>
      <c r="C124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47">
        <v>11.96</v>
      </c>
      <c r="E1247" t="str">
        <f>IF(Table2[[#This Row],[HBA1C]]&lt;5.7,"normal ",IF(Table2[[#This Row],[HBA1C]]&lt;6.5,"prediabetes",IF(Table2[[#This Row],[HBA1C]]=6.5&gt;6.5,"diabetes ")))</f>
        <v xml:space="preserve">diabetes </v>
      </c>
      <c r="F1247" t="s">
        <v>2381</v>
      </c>
      <c r="G1247" t="s">
        <v>2380</v>
      </c>
      <c r="H1247" t="s">
        <v>2380</v>
      </c>
      <c r="I1247">
        <v>0</v>
      </c>
      <c r="J1247" t="s">
        <v>2380</v>
      </c>
    </row>
    <row r="1248" spans="1:10" x14ac:dyDescent="0.2">
      <c r="A1248" t="s">
        <v>1124</v>
      </c>
      <c r="B1248">
        <v>43.95</v>
      </c>
      <c r="C12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48">
        <v>5.17</v>
      </c>
      <c r="E1248" t="str">
        <f>IF(Table2[[#This Row],[HBA1C]]&lt;5.7,"normal ",IF(Table2[[#This Row],[HBA1C]]&lt;6.5,"prediabetes",IF(Table2[[#This Row],[HBA1C]]=6.5&gt;6.5,"diabetes ")))</f>
        <v xml:space="preserve">normal </v>
      </c>
      <c r="F1248" t="s">
        <v>2381</v>
      </c>
      <c r="G1248" t="s">
        <v>2380</v>
      </c>
      <c r="H1248" t="s">
        <v>2382</v>
      </c>
      <c r="I1248">
        <v>1</v>
      </c>
      <c r="J1248" t="s">
        <v>2380</v>
      </c>
    </row>
    <row r="1249" spans="1:10" x14ac:dyDescent="0.2">
      <c r="A1249" t="s">
        <v>1123</v>
      </c>
      <c r="B1249">
        <v>21.85</v>
      </c>
      <c r="C124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49">
        <v>8.76</v>
      </c>
      <c r="E1249" t="str">
        <f>IF(Table2[[#This Row],[HBA1C]]&lt;5.7,"normal ",IF(Table2[[#This Row],[HBA1C]]&lt;6.5,"prediabetes",IF(Table2[[#This Row],[HBA1C]]=6.5&gt;6.5,"diabetes ")))</f>
        <v xml:space="preserve">diabetes </v>
      </c>
      <c r="F1249" t="s">
        <v>2380</v>
      </c>
      <c r="G1249" t="s">
        <v>2380</v>
      </c>
      <c r="H1249" t="s">
        <v>2380</v>
      </c>
      <c r="I1249">
        <v>0</v>
      </c>
      <c r="J1249" t="s">
        <v>2380</v>
      </c>
    </row>
    <row r="1250" spans="1:10" x14ac:dyDescent="0.2">
      <c r="A1250" t="s">
        <v>1122</v>
      </c>
      <c r="B1250">
        <v>25.73</v>
      </c>
      <c r="C125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50">
        <v>7.99</v>
      </c>
      <c r="E1250" t="str">
        <f>IF(Table2[[#This Row],[HBA1C]]&lt;5.7,"normal ",IF(Table2[[#This Row],[HBA1C]]&lt;6.5,"prediabetes",IF(Table2[[#This Row],[HBA1C]]=6.5&gt;6.5,"diabetes ")))</f>
        <v xml:space="preserve">diabetes </v>
      </c>
      <c r="F1250" t="s">
        <v>2380</v>
      </c>
      <c r="G1250" t="s">
        <v>2380</v>
      </c>
      <c r="H1250" t="s">
        <v>2380</v>
      </c>
      <c r="I1250">
        <v>2</v>
      </c>
      <c r="J1250" t="s">
        <v>2380</v>
      </c>
    </row>
    <row r="1251" spans="1:10" x14ac:dyDescent="0.2">
      <c r="A1251" t="s">
        <v>1121</v>
      </c>
      <c r="B1251">
        <v>32.229999999999997</v>
      </c>
      <c r="C12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51">
        <v>8.59</v>
      </c>
      <c r="E1251" t="str">
        <f>IF(Table2[[#This Row],[HBA1C]]&lt;5.7,"normal ",IF(Table2[[#This Row],[HBA1C]]&lt;6.5,"prediabetes",IF(Table2[[#This Row],[HBA1C]]=6.5&gt;6.5,"diabetes ")))</f>
        <v xml:space="preserve">diabetes </v>
      </c>
      <c r="F1251" t="s">
        <v>2380</v>
      </c>
      <c r="G1251" t="s">
        <v>2380</v>
      </c>
      <c r="H1251" t="s">
        <v>2380</v>
      </c>
      <c r="I1251">
        <v>0</v>
      </c>
      <c r="J1251" t="s">
        <v>2380</v>
      </c>
    </row>
    <row r="1252" spans="1:10" x14ac:dyDescent="0.2">
      <c r="A1252" t="s">
        <v>1120</v>
      </c>
      <c r="B1252">
        <v>32.204999999999998</v>
      </c>
      <c r="C12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52">
        <v>6.14</v>
      </c>
      <c r="E1252" t="str">
        <f>IF(Table2[[#This Row],[HBA1C]]&lt;5.7,"normal ",IF(Table2[[#This Row],[HBA1C]]&lt;6.5,"prediabetes",IF(Table2[[#This Row],[HBA1C]]=6.5&gt;6.5,"diabetes ")))</f>
        <v>prediabetes</v>
      </c>
      <c r="F1252" t="s">
        <v>2380</v>
      </c>
      <c r="G1252" t="s">
        <v>2380</v>
      </c>
      <c r="H1252" t="s">
        <v>2380</v>
      </c>
      <c r="I1252">
        <v>2</v>
      </c>
      <c r="J1252" t="s">
        <v>2380</v>
      </c>
    </row>
    <row r="1253" spans="1:10" x14ac:dyDescent="0.2">
      <c r="A1253" t="s">
        <v>1119</v>
      </c>
      <c r="B1253">
        <v>26.41</v>
      </c>
      <c r="C125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53">
        <v>4.08</v>
      </c>
      <c r="E1253" t="str">
        <f>IF(Table2[[#This Row],[HBA1C]]&lt;5.7,"normal ",IF(Table2[[#This Row],[HBA1C]]&lt;6.5,"prediabetes",IF(Table2[[#This Row],[HBA1C]]=6.5&gt;6.5,"diabetes ")))</f>
        <v xml:space="preserve">normal </v>
      </c>
      <c r="F1253" t="s">
        <v>2380</v>
      </c>
      <c r="G1253" t="s">
        <v>2380</v>
      </c>
      <c r="H1253" t="s">
        <v>2380</v>
      </c>
      <c r="I1253">
        <v>2</v>
      </c>
      <c r="J1253" t="s">
        <v>2380</v>
      </c>
    </row>
    <row r="1254" spans="1:10" x14ac:dyDescent="0.2">
      <c r="A1254" t="s">
        <v>1118</v>
      </c>
      <c r="B1254">
        <v>30.2</v>
      </c>
      <c r="C125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54">
        <v>6.25</v>
      </c>
      <c r="E1254" t="str">
        <f>IF(Table2[[#This Row],[HBA1C]]&lt;5.7,"normal ",IF(Table2[[#This Row],[HBA1C]]&lt;6.5,"prediabetes",IF(Table2[[#This Row],[HBA1C]]=6.5&gt;6.5,"diabetes ")))</f>
        <v>prediabetes</v>
      </c>
      <c r="F1254" t="s">
        <v>2381</v>
      </c>
      <c r="G1254" t="s">
        <v>2380</v>
      </c>
      <c r="H1254" t="s">
        <v>2380</v>
      </c>
      <c r="I1254">
        <v>0</v>
      </c>
      <c r="J1254" t="s">
        <v>2380</v>
      </c>
    </row>
    <row r="1255" spans="1:10" x14ac:dyDescent="0.2">
      <c r="A1255" t="s">
        <v>1117</v>
      </c>
      <c r="B1255">
        <v>31.26</v>
      </c>
      <c r="C12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55">
        <v>5.94</v>
      </c>
      <c r="E1255" t="str">
        <f>IF(Table2[[#This Row],[HBA1C]]&lt;5.7,"normal ",IF(Table2[[#This Row],[HBA1C]]&lt;6.5,"prediabetes",IF(Table2[[#This Row],[HBA1C]]=6.5&gt;6.5,"diabetes ")))</f>
        <v>prediabetes</v>
      </c>
      <c r="F1255" t="s">
        <v>2381</v>
      </c>
      <c r="G1255" t="s">
        <v>2380</v>
      </c>
      <c r="H1255" t="s">
        <v>2380</v>
      </c>
      <c r="I1255">
        <v>1</v>
      </c>
      <c r="J1255" t="s">
        <v>2380</v>
      </c>
    </row>
    <row r="1256" spans="1:10" x14ac:dyDescent="0.2">
      <c r="A1256" t="s">
        <v>1116</v>
      </c>
      <c r="B1256">
        <v>33.725000000000001</v>
      </c>
      <c r="C12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56">
        <v>6.45</v>
      </c>
      <c r="E1256" t="str">
        <f>IF(Table2[[#This Row],[HBA1C]]&lt;5.7,"normal ",IF(Table2[[#This Row],[HBA1C]]&lt;6.5,"prediabetes",IF(Table2[[#This Row],[HBA1C]]=6.5&gt;6.5,"diabetes ")))</f>
        <v>prediabetes</v>
      </c>
      <c r="F1256" t="s">
        <v>2381</v>
      </c>
      <c r="G1256" t="s">
        <v>2380</v>
      </c>
      <c r="H1256" t="s">
        <v>2380</v>
      </c>
      <c r="I1256">
        <v>0</v>
      </c>
      <c r="J1256" t="s">
        <v>2380</v>
      </c>
    </row>
    <row r="1257" spans="1:10" x14ac:dyDescent="0.2">
      <c r="A1257" t="s">
        <v>1115</v>
      </c>
      <c r="B1257">
        <v>28.9</v>
      </c>
      <c r="C125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57">
        <v>5.74</v>
      </c>
      <c r="E1257" t="str">
        <f>IF(Table2[[#This Row],[HBA1C]]&lt;5.7,"normal ",IF(Table2[[#This Row],[HBA1C]]&lt;6.5,"prediabetes",IF(Table2[[#This Row],[HBA1C]]=6.5&gt;6.5,"diabetes ")))</f>
        <v>prediabetes</v>
      </c>
      <c r="F1257" t="s">
        <v>2381</v>
      </c>
      <c r="G1257" t="s">
        <v>2380</v>
      </c>
      <c r="H1257" t="s">
        <v>2380</v>
      </c>
      <c r="I1257">
        <v>0</v>
      </c>
      <c r="J1257" t="s">
        <v>2380</v>
      </c>
    </row>
    <row r="1258" spans="1:10" x14ac:dyDescent="0.2">
      <c r="A1258" t="s">
        <v>1114</v>
      </c>
      <c r="B1258">
        <v>45.69</v>
      </c>
      <c r="C12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58">
        <v>4.43</v>
      </c>
      <c r="E1258" t="str">
        <f>IF(Table2[[#This Row],[HBA1C]]&lt;5.7,"normal ",IF(Table2[[#This Row],[HBA1C]]&lt;6.5,"prediabetes",IF(Table2[[#This Row],[HBA1C]]=6.5&gt;6.5,"diabetes ")))</f>
        <v xml:space="preserve">normal </v>
      </c>
      <c r="F1258" t="s">
        <v>2381</v>
      </c>
      <c r="G1258" t="s">
        <v>2380</v>
      </c>
      <c r="H1258" t="s">
        <v>2380</v>
      </c>
      <c r="I1258">
        <v>0</v>
      </c>
      <c r="J1258" t="s">
        <v>2380</v>
      </c>
    </row>
    <row r="1259" spans="1:10" x14ac:dyDescent="0.2">
      <c r="A1259" t="s">
        <v>1113</v>
      </c>
      <c r="B1259">
        <v>21.03</v>
      </c>
      <c r="C125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59">
        <v>6.5</v>
      </c>
      <c r="E1259" t="str">
        <f>IF(Table2[[#This Row],[HBA1C]]&lt;5.7,"normal ",IF(Table2[[#This Row],[HBA1C]]&lt;6.5,"prediabetes",IF(Table2[[#This Row],[HBA1C]]=6.5&gt;6.5,"diabetes ")))</f>
        <v xml:space="preserve">diabetes </v>
      </c>
      <c r="F1259" t="s">
        <v>2380</v>
      </c>
      <c r="G1259" t="s">
        <v>2380</v>
      </c>
      <c r="H1259" t="s">
        <v>2380</v>
      </c>
      <c r="I1259">
        <v>0</v>
      </c>
      <c r="J1259" t="s">
        <v>2380</v>
      </c>
    </row>
    <row r="1260" spans="1:10" x14ac:dyDescent="0.2">
      <c r="A1260" t="s">
        <v>1112</v>
      </c>
      <c r="B1260">
        <v>37</v>
      </c>
      <c r="C12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60">
        <v>8.75</v>
      </c>
      <c r="E1260" t="str">
        <f>IF(Table2[[#This Row],[HBA1C]]&lt;5.7,"normal ",IF(Table2[[#This Row],[HBA1C]]&lt;6.5,"prediabetes",IF(Table2[[#This Row],[HBA1C]]=6.5&gt;6.5,"diabetes ")))</f>
        <v xml:space="preserve">diabetes </v>
      </c>
      <c r="F1260" t="s">
        <v>2380</v>
      </c>
      <c r="G1260" t="s">
        <v>2380</v>
      </c>
      <c r="H1260" t="s">
        <v>2380</v>
      </c>
      <c r="I1260">
        <v>0</v>
      </c>
      <c r="J1260" t="s">
        <v>2380</v>
      </c>
    </row>
    <row r="1261" spans="1:10" x14ac:dyDescent="0.2">
      <c r="A1261" t="s">
        <v>1111</v>
      </c>
      <c r="B1261">
        <v>25.4</v>
      </c>
      <c r="C126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61">
        <v>11.96</v>
      </c>
      <c r="E1261" t="str">
        <f>IF(Table2[[#This Row],[HBA1C]]&lt;5.7,"normal ",IF(Table2[[#This Row],[HBA1C]]&lt;6.5,"prediabetes",IF(Table2[[#This Row],[HBA1C]]=6.5&gt;6.5,"diabetes ")))</f>
        <v xml:space="preserve">diabetes </v>
      </c>
      <c r="F1261" t="s">
        <v>2380</v>
      </c>
      <c r="G1261" t="s">
        <v>2380</v>
      </c>
      <c r="H1261" t="s">
        <v>2380</v>
      </c>
      <c r="I1261">
        <v>0</v>
      </c>
      <c r="J1261" t="s">
        <v>2380</v>
      </c>
    </row>
    <row r="1262" spans="1:10" x14ac:dyDescent="0.2">
      <c r="A1262" t="s">
        <v>1110</v>
      </c>
      <c r="B1262">
        <v>32.299999999999997</v>
      </c>
      <c r="C12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62">
        <v>10.54</v>
      </c>
      <c r="E1262" t="str">
        <f>IF(Table2[[#This Row],[HBA1C]]&lt;5.7,"normal ",IF(Table2[[#This Row],[HBA1C]]&lt;6.5,"prediabetes",IF(Table2[[#This Row],[HBA1C]]=6.5&gt;6.5,"diabetes ")))</f>
        <v xml:space="preserve">diabetes </v>
      </c>
      <c r="F1262" t="s">
        <v>2380</v>
      </c>
      <c r="G1262" t="s">
        <v>2380</v>
      </c>
      <c r="H1262" t="s">
        <v>2380</v>
      </c>
      <c r="I1262">
        <v>0</v>
      </c>
      <c r="J1262" t="s">
        <v>2380</v>
      </c>
    </row>
    <row r="1263" spans="1:10" x14ac:dyDescent="0.2">
      <c r="A1263" t="s">
        <v>1109</v>
      </c>
      <c r="B1263">
        <v>23.94</v>
      </c>
      <c r="C126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63">
        <v>4.54</v>
      </c>
      <c r="E1263" t="str">
        <f>IF(Table2[[#This Row],[HBA1C]]&lt;5.7,"normal ",IF(Table2[[#This Row],[HBA1C]]&lt;6.5,"prediabetes",IF(Table2[[#This Row],[HBA1C]]=6.5&gt;6.5,"diabetes ")))</f>
        <v xml:space="preserve">normal </v>
      </c>
      <c r="F1263" t="s">
        <v>2381</v>
      </c>
      <c r="G1263" t="s">
        <v>2380</v>
      </c>
      <c r="H1263" t="s">
        <v>2382</v>
      </c>
      <c r="I1263">
        <v>1</v>
      </c>
      <c r="J1263" t="s">
        <v>2380</v>
      </c>
    </row>
    <row r="1264" spans="1:10" x14ac:dyDescent="0.2">
      <c r="A1264" t="s">
        <v>1108</v>
      </c>
      <c r="B1264">
        <v>46.4</v>
      </c>
      <c r="C12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64">
        <v>5.71</v>
      </c>
      <c r="E1264" t="str">
        <f>IF(Table2[[#This Row],[HBA1C]]&lt;5.7,"normal ",IF(Table2[[#This Row],[HBA1C]]&lt;6.5,"prediabetes",IF(Table2[[#This Row],[HBA1C]]=6.5&gt;6.5,"diabetes ")))</f>
        <v>prediabetes</v>
      </c>
      <c r="F1264" t="s">
        <v>2380</v>
      </c>
      <c r="G1264" t="s">
        <v>2380</v>
      </c>
      <c r="H1264" t="s">
        <v>2380</v>
      </c>
      <c r="I1264">
        <v>0</v>
      </c>
      <c r="J1264" t="s">
        <v>2380</v>
      </c>
    </row>
    <row r="1265" spans="1:10" x14ac:dyDescent="0.2">
      <c r="A1265" t="s">
        <v>1107</v>
      </c>
      <c r="B1265">
        <v>40.375</v>
      </c>
      <c r="C12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65">
        <v>6.25</v>
      </c>
      <c r="E1265" t="str">
        <f>IF(Table2[[#This Row],[HBA1C]]&lt;5.7,"normal ",IF(Table2[[#This Row],[HBA1C]]&lt;6.5,"prediabetes",IF(Table2[[#This Row],[HBA1C]]=6.5&gt;6.5,"diabetes ")))</f>
        <v>prediabetes</v>
      </c>
      <c r="F1265" t="s">
        <v>2381</v>
      </c>
      <c r="G1265" t="s">
        <v>2380</v>
      </c>
      <c r="H1265" t="s">
        <v>2380</v>
      </c>
      <c r="I1265">
        <v>0</v>
      </c>
      <c r="J1265" t="s">
        <v>2380</v>
      </c>
    </row>
    <row r="1266" spans="1:10" x14ac:dyDescent="0.2">
      <c r="A1266" t="s">
        <v>1106</v>
      </c>
      <c r="B1266">
        <v>28.7</v>
      </c>
      <c r="C126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66">
        <v>9.4700000000000006</v>
      </c>
      <c r="E1266" t="str">
        <f>IF(Table2[[#This Row],[HBA1C]]&lt;5.7,"normal ",IF(Table2[[#This Row],[HBA1C]]&lt;6.5,"prediabetes",IF(Table2[[#This Row],[HBA1C]]=6.5&gt;6.5,"diabetes ")))</f>
        <v xml:space="preserve">diabetes </v>
      </c>
      <c r="F1266" t="s">
        <v>2380</v>
      </c>
      <c r="G1266" t="s">
        <v>2380</v>
      </c>
      <c r="H1266" t="s">
        <v>2380</v>
      </c>
      <c r="I1266">
        <v>2</v>
      </c>
      <c r="J1266" t="s">
        <v>2380</v>
      </c>
    </row>
    <row r="1267" spans="1:10" x14ac:dyDescent="0.2">
      <c r="A1267" t="s">
        <v>1105</v>
      </c>
      <c r="B1267">
        <v>26.63</v>
      </c>
      <c r="C126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67">
        <v>5.7</v>
      </c>
      <c r="E1267" t="str">
        <f>IF(Table2[[#This Row],[HBA1C]]&lt;5.7,"normal ",IF(Table2[[#This Row],[HBA1C]]&lt;6.5,"prediabetes",IF(Table2[[#This Row],[HBA1C]]=6.5&gt;6.5,"diabetes ")))</f>
        <v>prediabetes</v>
      </c>
      <c r="F1267" t="s">
        <v>2380</v>
      </c>
      <c r="G1267" t="s">
        <v>2380</v>
      </c>
      <c r="H1267" t="s">
        <v>2380</v>
      </c>
      <c r="I1267">
        <v>0</v>
      </c>
      <c r="J1267" t="s">
        <v>2380</v>
      </c>
    </row>
    <row r="1268" spans="1:10" x14ac:dyDescent="0.2">
      <c r="A1268" t="s">
        <v>1104</v>
      </c>
      <c r="B1268">
        <v>22.515000000000001</v>
      </c>
      <c r="C126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68">
        <v>11.18</v>
      </c>
      <c r="E1268" t="str">
        <f>IF(Table2[[#This Row],[HBA1C]]&lt;5.7,"normal ",IF(Table2[[#This Row],[HBA1C]]&lt;6.5,"prediabetes",IF(Table2[[#This Row],[HBA1C]]=6.5&gt;6.5,"diabetes ")))</f>
        <v xml:space="preserve">diabetes </v>
      </c>
      <c r="F1268" t="s">
        <v>2380</v>
      </c>
      <c r="G1268" t="s">
        <v>2380</v>
      </c>
      <c r="H1268" t="s">
        <v>2380</v>
      </c>
      <c r="I1268">
        <v>2</v>
      </c>
      <c r="J1268" t="s">
        <v>2380</v>
      </c>
    </row>
    <row r="1269" spans="1:10" x14ac:dyDescent="0.2">
      <c r="A1269" t="s">
        <v>1103</v>
      </c>
      <c r="B1269">
        <v>36.575000000000003</v>
      </c>
      <c r="C12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69">
        <v>10.98</v>
      </c>
      <c r="E1269" t="str">
        <f>IF(Table2[[#This Row],[HBA1C]]&lt;5.7,"normal ",IF(Table2[[#This Row],[HBA1C]]&lt;6.5,"prediabetes",IF(Table2[[#This Row],[HBA1C]]=6.5&gt;6.5,"diabetes ")))</f>
        <v xml:space="preserve">diabetes </v>
      </c>
      <c r="F1269" t="s">
        <v>2380</v>
      </c>
      <c r="G1269" t="s">
        <v>2380</v>
      </c>
      <c r="H1269" t="s">
        <v>2380</v>
      </c>
      <c r="I1269">
        <v>0</v>
      </c>
      <c r="J1269" t="s">
        <v>2380</v>
      </c>
    </row>
    <row r="1270" spans="1:10" x14ac:dyDescent="0.2">
      <c r="A1270" t="s">
        <v>1102</v>
      </c>
      <c r="B1270">
        <v>23.66</v>
      </c>
      <c r="C127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70">
        <v>5.1100000000000003</v>
      </c>
      <c r="E1270" t="str">
        <f>IF(Table2[[#This Row],[HBA1C]]&lt;5.7,"normal ",IF(Table2[[#This Row],[HBA1C]]&lt;6.5,"prediabetes",IF(Table2[[#This Row],[HBA1C]]=6.5&gt;6.5,"diabetes ")))</f>
        <v xml:space="preserve">normal </v>
      </c>
      <c r="F1270" t="s">
        <v>2381</v>
      </c>
      <c r="G1270" t="s">
        <v>2380</v>
      </c>
      <c r="H1270" t="s">
        <v>2382</v>
      </c>
      <c r="I1270">
        <v>1</v>
      </c>
      <c r="J1270" t="s">
        <v>2380</v>
      </c>
    </row>
    <row r="1271" spans="1:10" x14ac:dyDescent="0.2">
      <c r="A1271" t="s">
        <v>1101</v>
      </c>
      <c r="B1271">
        <v>18.62</v>
      </c>
      <c r="C127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71">
        <v>10.24</v>
      </c>
      <c r="E1271" t="str">
        <f>IF(Table2[[#This Row],[HBA1C]]&lt;5.7,"normal ",IF(Table2[[#This Row],[HBA1C]]&lt;6.5,"prediabetes",IF(Table2[[#This Row],[HBA1C]]=6.5&gt;6.5,"diabetes ")))</f>
        <v xml:space="preserve">diabetes </v>
      </c>
      <c r="F1271" t="s">
        <v>2380</v>
      </c>
      <c r="G1271" t="s">
        <v>2380</v>
      </c>
      <c r="H1271" t="s">
        <v>2380</v>
      </c>
      <c r="I1271">
        <v>0</v>
      </c>
      <c r="J1271" t="s">
        <v>2380</v>
      </c>
    </row>
    <row r="1272" spans="1:10" x14ac:dyDescent="0.2">
      <c r="A1272" t="s">
        <v>1100</v>
      </c>
      <c r="B1272">
        <v>19.190000000000001</v>
      </c>
      <c r="C127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72">
        <v>7.71</v>
      </c>
      <c r="E1272" t="str">
        <f>IF(Table2[[#This Row],[HBA1C]]&lt;5.7,"normal ",IF(Table2[[#This Row],[HBA1C]]&lt;6.5,"prediabetes",IF(Table2[[#This Row],[HBA1C]]=6.5&gt;6.5,"diabetes ")))</f>
        <v xml:space="preserve">diabetes </v>
      </c>
      <c r="F1272" t="s">
        <v>2381</v>
      </c>
      <c r="G1272" t="s">
        <v>2380</v>
      </c>
      <c r="H1272" t="s">
        <v>2380</v>
      </c>
      <c r="I1272">
        <v>1</v>
      </c>
      <c r="J1272" t="s">
        <v>2380</v>
      </c>
    </row>
    <row r="1273" spans="1:10" x14ac:dyDescent="0.2">
      <c r="A1273" t="s">
        <v>1099</v>
      </c>
      <c r="B1273">
        <v>27.5</v>
      </c>
      <c r="C127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73">
        <v>6.03</v>
      </c>
      <c r="E1273" t="str">
        <f>IF(Table2[[#This Row],[HBA1C]]&lt;5.7,"normal ",IF(Table2[[#This Row],[HBA1C]]&lt;6.5,"prediabetes",IF(Table2[[#This Row],[HBA1C]]=6.5&gt;6.5,"diabetes ")))</f>
        <v>prediabetes</v>
      </c>
      <c r="F1273" t="s">
        <v>2380</v>
      </c>
      <c r="G1273" t="s">
        <v>2380</v>
      </c>
      <c r="H1273" t="s">
        <v>2380</v>
      </c>
      <c r="I1273">
        <v>0</v>
      </c>
      <c r="J1273" t="s">
        <v>2380</v>
      </c>
    </row>
    <row r="1274" spans="1:10" x14ac:dyDescent="0.2">
      <c r="A1274" t="s">
        <v>1098</v>
      </c>
      <c r="B1274">
        <v>27.36</v>
      </c>
      <c r="C127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74">
        <v>5.96</v>
      </c>
      <c r="E1274" t="str">
        <f>IF(Table2[[#This Row],[HBA1C]]&lt;5.7,"normal ",IF(Table2[[#This Row],[HBA1C]]&lt;6.5,"prediabetes",IF(Table2[[#This Row],[HBA1C]]=6.5&gt;6.5,"diabetes ")))</f>
        <v>prediabetes</v>
      </c>
      <c r="F1274" t="s">
        <v>2380</v>
      </c>
      <c r="G1274" t="s">
        <v>2380</v>
      </c>
      <c r="H1274" t="s">
        <v>2382</v>
      </c>
      <c r="I1274">
        <v>1</v>
      </c>
      <c r="J1274" t="s">
        <v>2380</v>
      </c>
    </row>
    <row r="1275" spans="1:10" x14ac:dyDescent="0.2">
      <c r="A1275" t="s">
        <v>1097</v>
      </c>
      <c r="B1275">
        <v>20.350000000000001</v>
      </c>
      <c r="C127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75">
        <v>4.16</v>
      </c>
      <c r="E1275" t="str">
        <f>IF(Table2[[#This Row],[HBA1C]]&lt;5.7,"normal ",IF(Table2[[#This Row],[HBA1C]]&lt;6.5,"prediabetes",IF(Table2[[#This Row],[HBA1C]]=6.5&gt;6.5,"diabetes ")))</f>
        <v xml:space="preserve">normal </v>
      </c>
      <c r="F1275" t="s">
        <v>2380</v>
      </c>
      <c r="G1275" t="s">
        <v>2380</v>
      </c>
      <c r="H1275" t="s">
        <v>2380</v>
      </c>
      <c r="I1275">
        <v>0</v>
      </c>
      <c r="J1275" t="s">
        <v>2380</v>
      </c>
    </row>
    <row r="1276" spans="1:10" x14ac:dyDescent="0.2">
      <c r="A1276" t="s">
        <v>1096</v>
      </c>
      <c r="B1276">
        <v>24.035</v>
      </c>
      <c r="C127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76">
        <v>6.11</v>
      </c>
      <c r="E1276" t="str">
        <f>IF(Table2[[#This Row],[HBA1C]]&lt;5.7,"normal ",IF(Table2[[#This Row],[HBA1C]]&lt;6.5,"prediabetes",IF(Table2[[#This Row],[HBA1C]]=6.5&gt;6.5,"diabetes ")))</f>
        <v>prediabetes</v>
      </c>
      <c r="F1276" t="s">
        <v>2380</v>
      </c>
      <c r="G1276" t="s">
        <v>2380</v>
      </c>
      <c r="H1276" t="s">
        <v>2380</v>
      </c>
      <c r="I1276">
        <v>0</v>
      </c>
      <c r="J1276" t="s">
        <v>2380</v>
      </c>
    </row>
    <row r="1277" spans="1:10" x14ac:dyDescent="0.2">
      <c r="A1277" t="s">
        <v>1095</v>
      </c>
      <c r="B1277">
        <v>23.56</v>
      </c>
      <c r="C127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77">
        <v>5.97</v>
      </c>
      <c r="E1277" t="str">
        <f>IF(Table2[[#This Row],[HBA1C]]&lt;5.7,"normal ",IF(Table2[[#This Row],[HBA1C]]&lt;6.5,"prediabetes",IF(Table2[[#This Row],[HBA1C]]=6.5&gt;6.5,"diabetes ")))</f>
        <v>prediabetes</v>
      </c>
      <c r="F1277" t="s">
        <v>2380</v>
      </c>
      <c r="G1277" t="s">
        <v>2380</v>
      </c>
      <c r="H1277" t="s">
        <v>2380</v>
      </c>
      <c r="I1277">
        <v>0</v>
      </c>
      <c r="J1277" t="s">
        <v>2380</v>
      </c>
    </row>
    <row r="1278" spans="1:10" x14ac:dyDescent="0.2">
      <c r="A1278" t="s">
        <v>1094</v>
      </c>
      <c r="B1278">
        <v>27.17</v>
      </c>
      <c r="C127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78">
        <v>10.81</v>
      </c>
      <c r="E1278" t="str">
        <f>IF(Table2[[#This Row],[HBA1C]]&lt;5.7,"normal ",IF(Table2[[#This Row],[HBA1C]]&lt;6.5,"prediabetes",IF(Table2[[#This Row],[HBA1C]]=6.5&gt;6.5,"diabetes ")))</f>
        <v xml:space="preserve">diabetes </v>
      </c>
      <c r="F1278" t="s">
        <v>2380</v>
      </c>
      <c r="G1278" t="s">
        <v>2380</v>
      </c>
      <c r="H1278" t="s">
        <v>2380</v>
      </c>
      <c r="I1278">
        <v>2</v>
      </c>
      <c r="J1278" t="s">
        <v>2380</v>
      </c>
    </row>
    <row r="1279" spans="1:10" x14ac:dyDescent="0.2">
      <c r="A1279" t="s">
        <v>1093</v>
      </c>
      <c r="B1279">
        <v>34.32</v>
      </c>
      <c r="C12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79">
        <v>5.7</v>
      </c>
      <c r="E1279" t="str">
        <f>IF(Table2[[#This Row],[HBA1C]]&lt;5.7,"normal ",IF(Table2[[#This Row],[HBA1C]]&lt;6.5,"prediabetes",IF(Table2[[#This Row],[HBA1C]]=6.5&gt;6.5,"diabetes ")))</f>
        <v>prediabetes</v>
      </c>
      <c r="F1279" t="s">
        <v>2381</v>
      </c>
      <c r="G1279" t="s">
        <v>2380</v>
      </c>
      <c r="H1279" t="s">
        <v>2382</v>
      </c>
      <c r="I1279">
        <v>1</v>
      </c>
      <c r="J1279" t="s">
        <v>2380</v>
      </c>
    </row>
    <row r="1280" spans="1:10" x14ac:dyDescent="0.2">
      <c r="A1280" t="s">
        <v>1092</v>
      </c>
      <c r="B1280">
        <v>23.87</v>
      </c>
      <c r="C128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80">
        <v>4.7699999999999996</v>
      </c>
      <c r="E1280" t="str">
        <f>IF(Table2[[#This Row],[HBA1C]]&lt;5.7,"normal ",IF(Table2[[#This Row],[HBA1C]]&lt;6.5,"prediabetes",IF(Table2[[#This Row],[HBA1C]]=6.5&gt;6.5,"diabetes ")))</f>
        <v xml:space="preserve">normal </v>
      </c>
      <c r="F1280" t="s">
        <v>2381</v>
      </c>
      <c r="G1280" t="s">
        <v>2380</v>
      </c>
      <c r="H1280" t="s">
        <v>2382</v>
      </c>
      <c r="I1280">
        <v>1</v>
      </c>
      <c r="J1280" t="s">
        <v>2380</v>
      </c>
    </row>
    <row r="1281" spans="1:10" x14ac:dyDescent="0.2">
      <c r="A1281" t="s">
        <v>1091</v>
      </c>
      <c r="B1281">
        <v>30.15</v>
      </c>
      <c r="C12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81">
        <v>4.25</v>
      </c>
      <c r="E1281" t="str">
        <f>IF(Table2[[#This Row],[HBA1C]]&lt;5.7,"normal ",IF(Table2[[#This Row],[HBA1C]]&lt;6.5,"prediabetes",IF(Table2[[#This Row],[HBA1C]]=6.5&gt;6.5,"diabetes ")))</f>
        <v xml:space="preserve">normal </v>
      </c>
      <c r="F1281" t="s">
        <v>2380</v>
      </c>
      <c r="G1281" t="s">
        <v>2380</v>
      </c>
      <c r="H1281" t="s">
        <v>2380</v>
      </c>
      <c r="I1281">
        <v>1</v>
      </c>
      <c r="J1281" t="s">
        <v>2380</v>
      </c>
    </row>
    <row r="1282" spans="1:10" x14ac:dyDescent="0.2">
      <c r="A1282" t="s">
        <v>1090</v>
      </c>
      <c r="B1282">
        <v>26.36</v>
      </c>
      <c r="C128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82">
        <v>5.52</v>
      </c>
      <c r="E1282" t="str">
        <f>IF(Table2[[#This Row],[HBA1C]]&lt;5.7,"normal ",IF(Table2[[#This Row],[HBA1C]]&lt;6.5,"prediabetes",IF(Table2[[#This Row],[HBA1C]]=6.5&gt;6.5,"diabetes ")))</f>
        <v xml:space="preserve">normal </v>
      </c>
      <c r="F1282" t="s">
        <v>2380</v>
      </c>
      <c r="G1282" t="s">
        <v>2380</v>
      </c>
      <c r="H1282" t="s">
        <v>2380</v>
      </c>
      <c r="I1282">
        <v>0</v>
      </c>
      <c r="J1282" t="s">
        <v>2380</v>
      </c>
    </row>
    <row r="1283" spans="1:10" x14ac:dyDescent="0.2">
      <c r="A1283" t="s">
        <v>1089</v>
      </c>
      <c r="B1283">
        <v>45.32</v>
      </c>
      <c r="C12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83">
        <v>6.53</v>
      </c>
      <c r="E1283" t="str">
        <f>IF(Table2[[#This Row],[HBA1C]]&lt;5.7,"normal ",IF(Table2[[#This Row],[HBA1C]]&lt;6.5,"prediabetes",IF(Table2[[#This Row],[HBA1C]]=6.5&gt;6.5,"diabetes ")))</f>
        <v xml:space="preserve">diabetes </v>
      </c>
      <c r="F1283" t="s">
        <v>2381</v>
      </c>
      <c r="G1283" t="s">
        <v>2380</v>
      </c>
      <c r="H1283" t="s">
        <v>2380</v>
      </c>
      <c r="I1283">
        <v>1</v>
      </c>
      <c r="J1283" t="s">
        <v>2380</v>
      </c>
    </row>
    <row r="1284" spans="1:10" x14ac:dyDescent="0.2">
      <c r="A1284" t="s">
        <v>1088</v>
      </c>
      <c r="B1284">
        <v>31.93</v>
      </c>
      <c r="C12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84">
        <v>4.82</v>
      </c>
      <c r="E1284" t="str">
        <f>IF(Table2[[#This Row],[HBA1C]]&lt;5.7,"normal ",IF(Table2[[#This Row],[HBA1C]]&lt;6.5,"prediabetes",IF(Table2[[#This Row],[HBA1C]]=6.5&gt;6.5,"diabetes ")))</f>
        <v xml:space="preserve">normal </v>
      </c>
      <c r="F1284" t="s">
        <v>2381</v>
      </c>
      <c r="G1284" t="s">
        <v>2380</v>
      </c>
      <c r="H1284" t="s">
        <v>2380</v>
      </c>
      <c r="I1284">
        <v>1</v>
      </c>
      <c r="J1284" t="s">
        <v>2380</v>
      </c>
    </row>
    <row r="1285" spans="1:10" x14ac:dyDescent="0.2">
      <c r="A1285" t="s">
        <v>1087</v>
      </c>
      <c r="B1285">
        <v>36</v>
      </c>
      <c r="C12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85">
        <v>11.94</v>
      </c>
      <c r="E1285" t="str">
        <f>IF(Table2[[#This Row],[HBA1C]]&lt;5.7,"normal ",IF(Table2[[#This Row],[HBA1C]]&lt;6.5,"prediabetes",IF(Table2[[#This Row],[HBA1C]]=6.5&gt;6.5,"diabetes ")))</f>
        <v xml:space="preserve">diabetes </v>
      </c>
      <c r="F1285" t="s">
        <v>2381</v>
      </c>
      <c r="G1285" t="s">
        <v>2380</v>
      </c>
      <c r="H1285" t="s">
        <v>2380</v>
      </c>
      <c r="I1285">
        <v>1</v>
      </c>
      <c r="J1285" t="s">
        <v>2380</v>
      </c>
    </row>
    <row r="1286" spans="1:10" x14ac:dyDescent="0.2">
      <c r="A1286" t="s">
        <v>1086</v>
      </c>
      <c r="B1286">
        <v>32</v>
      </c>
      <c r="C12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86">
        <v>7.85</v>
      </c>
      <c r="E1286" t="str">
        <f>IF(Table2[[#This Row],[HBA1C]]&lt;5.7,"normal ",IF(Table2[[#This Row],[HBA1C]]&lt;6.5,"prediabetes",IF(Table2[[#This Row],[HBA1C]]=6.5&gt;6.5,"diabetes ")))</f>
        <v xml:space="preserve">diabetes </v>
      </c>
      <c r="F1286" t="s">
        <v>2381</v>
      </c>
      <c r="G1286" t="s">
        <v>2380</v>
      </c>
      <c r="H1286" t="s">
        <v>2380</v>
      </c>
      <c r="I1286">
        <v>1</v>
      </c>
      <c r="J1286" t="s">
        <v>2380</v>
      </c>
    </row>
    <row r="1287" spans="1:10" x14ac:dyDescent="0.2">
      <c r="A1287" t="s">
        <v>1085</v>
      </c>
      <c r="B1287">
        <v>29.37</v>
      </c>
      <c r="C12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87">
        <v>8.01</v>
      </c>
      <c r="E1287" t="str">
        <f>IF(Table2[[#This Row],[HBA1C]]&lt;5.7,"normal ",IF(Table2[[#This Row],[HBA1C]]&lt;6.5,"prediabetes",IF(Table2[[#This Row],[HBA1C]]=6.5&gt;6.5,"diabetes ")))</f>
        <v xml:space="preserve">diabetes </v>
      </c>
      <c r="F1287" t="s">
        <v>2381</v>
      </c>
      <c r="G1287" t="s">
        <v>2380</v>
      </c>
      <c r="H1287" t="s">
        <v>2380</v>
      </c>
      <c r="I1287">
        <v>1</v>
      </c>
      <c r="J1287" t="s">
        <v>2380</v>
      </c>
    </row>
    <row r="1288" spans="1:10" x14ac:dyDescent="0.2">
      <c r="A1288" t="s">
        <v>1084</v>
      </c>
      <c r="B1288">
        <v>23.6</v>
      </c>
      <c r="C128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88">
        <v>7.4</v>
      </c>
      <c r="E1288" t="str">
        <f>IF(Table2[[#This Row],[HBA1C]]&lt;5.7,"normal ",IF(Table2[[#This Row],[HBA1C]]&lt;6.5,"prediabetes",IF(Table2[[#This Row],[HBA1C]]=6.5&gt;6.5,"diabetes ")))</f>
        <v xml:space="preserve">diabetes </v>
      </c>
      <c r="F1288" t="s">
        <v>2381</v>
      </c>
      <c r="G1288" t="s">
        <v>2380</v>
      </c>
      <c r="H1288" t="s">
        <v>2380</v>
      </c>
      <c r="I1288">
        <v>1</v>
      </c>
      <c r="J1288" t="s">
        <v>2380</v>
      </c>
    </row>
    <row r="1289" spans="1:10" x14ac:dyDescent="0.2">
      <c r="A1289" t="s">
        <v>1083</v>
      </c>
      <c r="B1289">
        <v>33.155000000000001</v>
      </c>
      <c r="C12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89">
        <v>8.3800000000000008</v>
      </c>
      <c r="E1289" t="str">
        <f>IF(Table2[[#This Row],[HBA1C]]&lt;5.7,"normal ",IF(Table2[[#This Row],[HBA1C]]&lt;6.5,"prediabetes",IF(Table2[[#This Row],[HBA1C]]=6.5&gt;6.5,"diabetes ")))</f>
        <v xml:space="preserve">diabetes </v>
      </c>
      <c r="F1289" t="s">
        <v>2381</v>
      </c>
      <c r="G1289" t="s">
        <v>2380</v>
      </c>
      <c r="H1289" t="s">
        <v>2380</v>
      </c>
      <c r="I1289">
        <v>0</v>
      </c>
      <c r="J1289" t="s">
        <v>2380</v>
      </c>
    </row>
    <row r="1290" spans="1:10" x14ac:dyDescent="0.2">
      <c r="A1290" t="s">
        <v>1082</v>
      </c>
      <c r="B1290">
        <v>24.32</v>
      </c>
      <c r="C129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290">
        <v>11.56</v>
      </c>
      <c r="E1290" t="str">
        <f>IF(Table2[[#This Row],[HBA1C]]&lt;5.7,"normal ",IF(Table2[[#This Row],[HBA1C]]&lt;6.5,"prediabetes",IF(Table2[[#This Row],[HBA1C]]=6.5&gt;6.5,"diabetes ")))</f>
        <v xml:space="preserve">diabetes </v>
      </c>
      <c r="F1290" t="s">
        <v>2381</v>
      </c>
      <c r="G1290" t="s">
        <v>2380</v>
      </c>
      <c r="H1290" t="s">
        <v>2380</v>
      </c>
      <c r="I1290">
        <v>1</v>
      </c>
      <c r="J1290" t="s">
        <v>2380</v>
      </c>
    </row>
    <row r="1291" spans="1:10" x14ac:dyDescent="0.2">
      <c r="A1291" t="s">
        <v>1081</v>
      </c>
      <c r="B1291">
        <v>36.299999999999997</v>
      </c>
      <c r="C129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91">
        <v>4.6100000000000003</v>
      </c>
      <c r="E1291" t="str">
        <f>IF(Table2[[#This Row],[HBA1C]]&lt;5.7,"normal ",IF(Table2[[#This Row],[HBA1C]]&lt;6.5,"prediabetes",IF(Table2[[#This Row],[HBA1C]]=6.5&gt;6.5,"diabetes ")))</f>
        <v xml:space="preserve">normal </v>
      </c>
      <c r="F1291" t="s">
        <v>2380</v>
      </c>
      <c r="G1291" t="s">
        <v>2380</v>
      </c>
      <c r="H1291" t="s">
        <v>2380</v>
      </c>
      <c r="I1291">
        <v>0</v>
      </c>
      <c r="J1291" t="s">
        <v>2380</v>
      </c>
    </row>
    <row r="1292" spans="1:10" x14ac:dyDescent="0.2">
      <c r="A1292" t="s">
        <v>1080</v>
      </c>
      <c r="B1292">
        <v>34.4</v>
      </c>
      <c r="C12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92">
        <v>4.95</v>
      </c>
      <c r="E1292" t="str">
        <f>IF(Table2[[#This Row],[HBA1C]]&lt;5.7,"normal ",IF(Table2[[#This Row],[HBA1C]]&lt;6.5,"prediabetes",IF(Table2[[#This Row],[HBA1C]]=6.5&gt;6.5,"diabetes ")))</f>
        <v xml:space="preserve">normal </v>
      </c>
      <c r="F1292" t="s">
        <v>2380</v>
      </c>
      <c r="G1292" t="s">
        <v>2380</v>
      </c>
      <c r="H1292" t="s">
        <v>2382</v>
      </c>
      <c r="I1292">
        <v>1</v>
      </c>
      <c r="J1292" t="s">
        <v>2380</v>
      </c>
    </row>
    <row r="1293" spans="1:10" x14ac:dyDescent="0.2">
      <c r="A1293" t="s">
        <v>1079</v>
      </c>
      <c r="B1293">
        <v>30.9</v>
      </c>
      <c r="C12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93">
        <v>5.04</v>
      </c>
      <c r="E1293" t="str">
        <f>IF(Table2[[#This Row],[HBA1C]]&lt;5.7,"normal ",IF(Table2[[#This Row],[HBA1C]]&lt;6.5,"prediabetes",IF(Table2[[#This Row],[HBA1C]]=6.5&gt;6.5,"diabetes ")))</f>
        <v xml:space="preserve">normal </v>
      </c>
      <c r="F1293" t="s">
        <v>2380</v>
      </c>
      <c r="G1293" t="s">
        <v>2380</v>
      </c>
      <c r="H1293" t="s">
        <v>2380</v>
      </c>
      <c r="I1293">
        <v>0</v>
      </c>
      <c r="J1293" t="s">
        <v>2380</v>
      </c>
    </row>
    <row r="1294" spans="1:10" x14ac:dyDescent="0.2">
      <c r="A1294" t="s">
        <v>1078</v>
      </c>
      <c r="B1294">
        <v>28.6</v>
      </c>
      <c r="C129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94">
        <v>5.42</v>
      </c>
      <c r="E1294" t="str">
        <f>IF(Table2[[#This Row],[HBA1C]]&lt;5.7,"normal ",IF(Table2[[#This Row],[HBA1C]]&lt;6.5,"prediabetes",IF(Table2[[#This Row],[HBA1C]]=6.5&gt;6.5,"diabetes ")))</f>
        <v xml:space="preserve">normal </v>
      </c>
      <c r="F1294" t="s">
        <v>2380</v>
      </c>
      <c r="G1294" t="s">
        <v>2380</v>
      </c>
      <c r="H1294" t="s">
        <v>2380</v>
      </c>
      <c r="I1294">
        <v>0</v>
      </c>
      <c r="J1294" t="s">
        <v>2380</v>
      </c>
    </row>
    <row r="1295" spans="1:10" x14ac:dyDescent="0.2">
      <c r="A1295" t="s">
        <v>1077</v>
      </c>
      <c r="B1295">
        <v>27.83</v>
      </c>
      <c r="C129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95">
        <v>5.39</v>
      </c>
      <c r="E1295" t="str">
        <f>IF(Table2[[#This Row],[HBA1C]]&lt;5.7,"normal ",IF(Table2[[#This Row],[HBA1C]]&lt;6.5,"prediabetes",IF(Table2[[#This Row],[HBA1C]]=6.5&gt;6.5,"diabetes ")))</f>
        <v xml:space="preserve">normal </v>
      </c>
      <c r="F1295" t="s">
        <v>2380</v>
      </c>
      <c r="G1295" t="s">
        <v>2380</v>
      </c>
      <c r="H1295" t="s">
        <v>2380</v>
      </c>
      <c r="I1295">
        <v>0</v>
      </c>
      <c r="J1295" t="s">
        <v>2380</v>
      </c>
    </row>
    <row r="1296" spans="1:10" x14ac:dyDescent="0.2">
      <c r="A1296" t="s">
        <v>1076</v>
      </c>
      <c r="B1296">
        <v>39.64</v>
      </c>
      <c r="C12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96">
        <v>6</v>
      </c>
      <c r="E1296" t="str">
        <f>IF(Table2[[#This Row],[HBA1C]]&lt;5.7,"normal ",IF(Table2[[#This Row],[HBA1C]]&lt;6.5,"prediabetes",IF(Table2[[#This Row],[HBA1C]]=6.5&gt;6.5,"diabetes ")))</f>
        <v>prediabetes</v>
      </c>
      <c r="F1296" t="s">
        <v>2380</v>
      </c>
      <c r="G1296" t="s">
        <v>2380</v>
      </c>
      <c r="H1296" t="s">
        <v>2382</v>
      </c>
      <c r="I1296">
        <v>1</v>
      </c>
      <c r="J1296" t="s">
        <v>2380</v>
      </c>
    </row>
    <row r="1297" spans="1:10" x14ac:dyDescent="0.2">
      <c r="A1297" t="s">
        <v>1075</v>
      </c>
      <c r="B1297">
        <v>38.479999999999997</v>
      </c>
      <c r="C12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97">
        <v>6.02</v>
      </c>
      <c r="E1297" t="str">
        <f>IF(Table2[[#This Row],[HBA1C]]&lt;5.7,"normal ",IF(Table2[[#This Row],[HBA1C]]&lt;6.5,"prediabetes",IF(Table2[[#This Row],[HBA1C]]=6.5&gt;6.5,"diabetes ")))</f>
        <v>prediabetes</v>
      </c>
      <c r="F1297" t="s">
        <v>2380</v>
      </c>
      <c r="G1297" t="s">
        <v>2380</v>
      </c>
      <c r="H1297" t="s">
        <v>2380</v>
      </c>
      <c r="I1297">
        <v>1</v>
      </c>
      <c r="J1297" t="s">
        <v>2380</v>
      </c>
    </row>
    <row r="1298" spans="1:10" x14ac:dyDescent="0.2">
      <c r="A1298" t="s">
        <v>1074</v>
      </c>
      <c r="B1298">
        <v>36.200000000000003</v>
      </c>
      <c r="C129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298">
        <v>4.62</v>
      </c>
      <c r="E1298" t="str">
        <f>IF(Table2[[#This Row],[HBA1C]]&lt;5.7,"normal ",IF(Table2[[#This Row],[HBA1C]]&lt;6.5,"prediabetes",IF(Table2[[#This Row],[HBA1C]]=6.5&gt;6.5,"diabetes ")))</f>
        <v xml:space="preserve">normal </v>
      </c>
      <c r="F1298" t="s">
        <v>2380</v>
      </c>
      <c r="G1298" t="s">
        <v>2380</v>
      </c>
      <c r="H1298" t="s">
        <v>2380</v>
      </c>
      <c r="I1298">
        <v>2</v>
      </c>
      <c r="J1298" t="s">
        <v>2380</v>
      </c>
    </row>
    <row r="1299" spans="1:10" x14ac:dyDescent="0.2">
      <c r="A1299" t="s">
        <v>1073</v>
      </c>
      <c r="B1299">
        <v>27.13</v>
      </c>
      <c r="C129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299">
        <v>5.59</v>
      </c>
      <c r="E1299" t="str">
        <f>IF(Table2[[#This Row],[HBA1C]]&lt;5.7,"normal ",IF(Table2[[#This Row],[HBA1C]]&lt;6.5,"prediabetes",IF(Table2[[#This Row],[HBA1C]]=6.5&gt;6.5,"diabetes ")))</f>
        <v xml:space="preserve">normal </v>
      </c>
      <c r="F1299" t="s">
        <v>2380</v>
      </c>
      <c r="G1299" t="s">
        <v>2380</v>
      </c>
      <c r="H1299" t="s">
        <v>2380</v>
      </c>
      <c r="I1299">
        <v>1</v>
      </c>
      <c r="J1299" t="s">
        <v>2380</v>
      </c>
    </row>
    <row r="1300" spans="1:10" x14ac:dyDescent="0.2">
      <c r="A1300" t="s">
        <v>1072</v>
      </c>
      <c r="B1300">
        <v>20.75</v>
      </c>
      <c r="C130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00">
        <v>5.18</v>
      </c>
      <c r="E1300" t="str">
        <f>IF(Table2[[#This Row],[HBA1C]]&lt;5.7,"normal ",IF(Table2[[#This Row],[HBA1C]]&lt;6.5,"prediabetes",IF(Table2[[#This Row],[HBA1C]]=6.5&gt;6.5,"diabetes ")))</f>
        <v xml:space="preserve">normal </v>
      </c>
      <c r="F1300" t="s">
        <v>2381</v>
      </c>
      <c r="G1300" t="s">
        <v>2380</v>
      </c>
      <c r="H1300" t="s">
        <v>2380</v>
      </c>
      <c r="I1300">
        <v>2</v>
      </c>
      <c r="J1300" t="s">
        <v>2380</v>
      </c>
    </row>
    <row r="1301" spans="1:10" x14ac:dyDescent="0.2">
      <c r="A1301" t="s">
        <v>1071</v>
      </c>
      <c r="B1301">
        <v>26.6</v>
      </c>
      <c r="C130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01">
        <v>6.29</v>
      </c>
      <c r="E1301" t="str">
        <f>IF(Table2[[#This Row],[HBA1C]]&lt;5.7,"normal ",IF(Table2[[#This Row],[HBA1C]]&lt;6.5,"prediabetes",IF(Table2[[#This Row],[HBA1C]]=6.5&gt;6.5,"diabetes ")))</f>
        <v>prediabetes</v>
      </c>
      <c r="F1301" t="s">
        <v>2380</v>
      </c>
      <c r="G1301" t="s">
        <v>2380</v>
      </c>
      <c r="H1301" t="s">
        <v>2380</v>
      </c>
      <c r="I1301">
        <v>2</v>
      </c>
      <c r="J1301" t="s">
        <v>2380</v>
      </c>
    </row>
    <row r="1302" spans="1:10" x14ac:dyDescent="0.2">
      <c r="A1302" t="s">
        <v>1070</v>
      </c>
      <c r="B1302">
        <v>25.3</v>
      </c>
      <c r="C130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02">
        <v>4.49</v>
      </c>
      <c r="E1302" t="str">
        <f>IF(Table2[[#This Row],[HBA1C]]&lt;5.7,"normal ",IF(Table2[[#This Row],[HBA1C]]&lt;6.5,"prediabetes",IF(Table2[[#This Row],[HBA1C]]=6.5&gt;6.5,"diabetes ")))</f>
        <v xml:space="preserve">normal </v>
      </c>
      <c r="F1302" t="s">
        <v>2380</v>
      </c>
      <c r="G1302" t="s">
        <v>2380</v>
      </c>
      <c r="H1302" t="s">
        <v>2380</v>
      </c>
      <c r="I1302">
        <v>2</v>
      </c>
      <c r="J1302" t="s">
        <v>2380</v>
      </c>
    </row>
    <row r="1303" spans="1:10" x14ac:dyDescent="0.2">
      <c r="A1303" t="s">
        <v>1069</v>
      </c>
      <c r="B1303">
        <v>18.84</v>
      </c>
      <c r="C130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03">
        <v>11.82</v>
      </c>
      <c r="E1303" t="str">
        <f>IF(Table2[[#This Row],[HBA1C]]&lt;5.7,"normal ",IF(Table2[[#This Row],[HBA1C]]&lt;6.5,"prediabetes",IF(Table2[[#This Row],[HBA1C]]=6.5&gt;6.5,"diabetes ")))</f>
        <v xml:space="preserve">diabetes </v>
      </c>
      <c r="F1303" t="s">
        <v>2381</v>
      </c>
      <c r="G1303" t="s">
        <v>2380</v>
      </c>
      <c r="H1303" t="s">
        <v>2382</v>
      </c>
      <c r="I1303">
        <v>1</v>
      </c>
      <c r="J1303" t="s">
        <v>2380</v>
      </c>
    </row>
    <row r="1304" spans="1:10" x14ac:dyDescent="0.2">
      <c r="A1304" t="s">
        <v>1068</v>
      </c>
      <c r="B1304">
        <v>19.57</v>
      </c>
      <c r="C130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04">
        <v>7.41</v>
      </c>
      <c r="E1304" t="str">
        <f>IF(Table2[[#This Row],[HBA1C]]&lt;5.7,"normal ",IF(Table2[[#This Row],[HBA1C]]&lt;6.5,"prediabetes",IF(Table2[[#This Row],[HBA1C]]=6.5&gt;6.5,"diabetes ")))</f>
        <v xml:space="preserve">diabetes </v>
      </c>
      <c r="F1304" t="s">
        <v>2381</v>
      </c>
      <c r="G1304" t="s">
        <v>2380</v>
      </c>
      <c r="H1304" t="s">
        <v>2380</v>
      </c>
      <c r="I1304">
        <v>1</v>
      </c>
      <c r="J1304" t="s">
        <v>2380</v>
      </c>
    </row>
    <row r="1305" spans="1:10" x14ac:dyDescent="0.2">
      <c r="A1305" t="s">
        <v>1067</v>
      </c>
      <c r="B1305">
        <v>30.495000000000001</v>
      </c>
      <c r="C13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05">
        <v>5.97</v>
      </c>
      <c r="E1305" t="str">
        <f>IF(Table2[[#This Row],[HBA1C]]&lt;5.7,"normal ",IF(Table2[[#This Row],[HBA1C]]&lt;6.5,"prediabetes",IF(Table2[[#This Row],[HBA1C]]=6.5&gt;6.5,"diabetes ")))</f>
        <v>prediabetes</v>
      </c>
      <c r="F1305" t="s">
        <v>2380</v>
      </c>
      <c r="G1305" t="s">
        <v>2380</v>
      </c>
      <c r="H1305" t="s">
        <v>2380</v>
      </c>
      <c r="I1305">
        <v>0</v>
      </c>
      <c r="J1305" t="s">
        <v>2380</v>
      </c>
    </row>
    <row r="1306" spans="1:10" x14ac:dyDescent="0.2">
      <c r="A1306" t="s">
        <v>1066</v>
      </c>
      <c r="B1306">
        <v>30.114999999999998</v>
      </c>
      <c r="C13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06">
        <v>5.74</v>
      </c>
      <c r="E1306" t="str">
        <f>IF(Table2[[#This Row],[HBA1C]]&lt;5.7,"normal ",IF(Table2[[#This Row],[HBA1C]]&lt;6.5,"prediabetes",IF(Table2[[#This Row],[HBA1C]]=6.5&gt;6.5,"diabetes ")))</f>
        <v>prediabetes</v>
      </c>
      <c r="F1306" t="s">
        <v>2380</v>
      </c>
      <c r="G1306" t="s">
        <v>2380</v>
      </c>
      <c r="H1306" t="s">
        <v>2382</v>
      </c>
      <c r="I1306">
        <v>1</v>
      </c>
      <c r="J1306" t="s">
        <v>2380</v>
      </c>
    </row>
    <row r="1307" spans="1:10" x14ac:dyDescent="0.2">
      <c r="A1307" t="s">
        <v>1065</v>
      </c>
      <c r="B1307">
        <v>24.78</v>
      </c>
      <c r="C130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07">
        <v>9.85</v>
      </c>
      <c r="E1307" t="str">
        <f>IF(Table2[[#This Row],[HBA1C]]&lt;5.7,"normal ",IF(Table2[[#This Row],[HBA1C]]&lt;6.5,"prediabetes",IF(Table2[[#This Row],[HBA1C]]=6.5&gt;6.5,"diabetes ")))</f>
        <v xml:space="preserve">diabetes </v>
      </c>
      <c r="F1307" t="s">
        <v>2380</v>
      </c>
      <c r="G1307" t="s">
        <v>2380</v>
      </c>
      <c r="H1307" t="s">
        <v>2380</v>
      </c>
      <c r="I1307">
        <v>0</v>
      </c>
      <c r="J1307" t="s">
        <v>2380</v>
      </c>
    </row>
    <row r="1308" spans="1:10" x14ac:dyDescent="0.2">
      <c r="A1308" t="s">
        <v>1064</v>
      </c>
      <c r="B1308">
        <v>24.77</v>
      </c>
      <c r="C130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08">
        <v>7.59</v>
      </c>
      <c r="E1308" t="str">
        <f>IF(Table2[[#This Row],[HBA1C]]&lt;5.7,"normal ",IF(Table2[[#This Row],[HBA1C]]&lt;6.5,"prediabetes",IF(Table2[[#This Row],[HBA1C]]=6.5&gt;6.5,"diabetes ")))</f>
        <v xml:space="preserve">diabetes </v>
      </c>
      <c r="F1308" t="s">
        <v>2380</v>
      </c>
      <c r="G1308" t="s">
        <v>2380</v>
      </c>
      <c r="H1308" t="s">
        <v>2380</v>
      </c>
      <c r="I1308">
        <v>0</v>
      </c>
      <c r="J1308" t="s">
        <v>2380</v>
      </c>
    </row>
    <row r="1309" spans="1:10" x14ac:dyDescent="0.2">
      <c r="A1309" t="s">
        <v>1063</v>
      </c>
      <c r="B1309">
        <v>16.579999999999998</v>
      </c>
      <c r="C130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309">
        <v>6.98</v>
      </c>
      <c r="E1309" t="str">
        <f>IF(Table2[[#This Row],[HBA1C]]&lt;5.7,"normal ",IF(Table2[[#This Row],[HBA1C]]&lt;6.5,"prediabetes",IF(Table2[[#This Row],[HBA1C]]=6.5&gt;6.5,"diabetes ")))</f>
        <v xml:space="preserve">diabetes </v>
      </c>
      <c r="F1309" t="s">
        <v>2381</v>
      </c>
      <c r="G1309" t="s">
        <v>2380</v>
      </c>
      <c r="H1309" t="s">
        <v>2382</v>
      </c>
      <c r="I1309">
        <v>1</v>
      </c>
      <c r="J1309" t="s">
        <v>2380</v>
      </c>
    </row>
    <row r="1310" spans="1:10" x14ac:dyDescent="0.2">
      <c r="A1310" t="s">
        <v>1062</v>
      </c>
      <c r="B1310">
        <v>38.17</v>
      </c>
      <c r="C13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10">
        <v>4.7300000000000004</v>
      </c>
      <c r="E1310" t="str">
        <f>IF(Table2[[#This Row],[HBA1C]]&lt;5.7,"normal ",IF(Table2[[#This Row],[HBA1C]]&lt;6.5,"prediabetes",IF(Table2[[#This Row],[HBA1C]]=6.5&gt;6.5,"diabetes ")))</f>
        <v xml:space="preserve">normal </v>
      </c>
      <c r="F1310" t="s">
        <v>2381</v>
      </c>
      <c r="G1310" t="s">
        <v>2380</v>
      </c>
      <c r="H1310" t="s">
        <v>2380</v>
      </c>
      <c r="I1310">
        <v>0</v>
      </c>
      <c r="J1310" t="s">
        <v>2380</v>
      </c>
    </row>
    <row r="1311" spans="1:10" x14ac:dyDescent="0.2">
      <c r="A1311" t="s">
        <v>1061</v>
      </c>
      <c r="B1311">
        <v>39.424999999999997</v>
      </c>
      <c r="C13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11">
        <v>4.76</v>
      </c>
      <c r="E1311" t="str">
        <f>IF(Table2[[#This Row],[HBA1C]]&lt;5.7,"normal ",IF(Table2[[#This Row],[HBA1C]]&lt;6.5,"prediabetes",IF(Table2[[#This Row],[HBA1C]]=6.5&gt;6.5,"diabetes ")))</f>
        <v xml:space="preserve">normal </v>
      </c>
      <c r="F1311" t="s">
        <v>2381</v>
      </c>
      <c r="G1311" t="s">
        <v>2380</v>
      </c>
      <c r="H1311" t="s">
        <v>2380</v>
      </c>
      <c r="I1311">
        <v>0</v>
      </c>
      <c r="J1311" t="s">
        <v>2380</v>
      </c>
    </row>
    <row r="1312" spans="1:10" x14ac:dyDescent="0.2">
      <c r="A1312" t="s">
        <v>1060</v>
      </c>
      <c r="B1312">
        <v>33.44</v>
      </c>
      <c r="C131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12">
        <v>6.24</v>
      </c>
      <c r="E1312" t="str">
        <f>IF(Table2[[#This Row],[HBA1C]]&lt;5.7,"normal ",IF(Table2[[#This Row],[HBA1C]]&lt;6.5,"prediabetes",IF(Table2[[#This Row],[HBA1C]]=6.5&gt;6.5,"diabetes ")))</f>
        <v>prediabetes</v>
      </c>
      <c r="F1312" t="s">
        <v>2381</v>
      </c>
      <c r="G1312" t="s">
        <v>2380</v>
      </c>
      <c r="H1312" t="s">
        <v>2380</v>
      </c>
      <c r="I1312">
        <v>0</v>
      </c>
      <c r="J1312" t="s">
        <v>2380</v>
      </c>
    </row>
    <row r="1313" spans="1:10" x14ac:dyDescent="0.2">
      <c r="A1313" t="s">
        <v>1059</v>
      </c>
      <c r="B1313">
        <v>33.344999999999999</v>
      </c>
      <c r="C13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13">
        <v>5.44</v>
      </c>
      <c r="E1313" t="str">
        <f>IF(Table2[[#This Row],[HBA1C]]&lt;5.7,"normal ",IF(Table2[[#This Row],[HBA1C]]&lt;6.5,"prediabetes",IF(Table2[[#This Row],[HBA1C]]=6.5&gt;6.5,"diabetes ")))</f>
        <v xml:space="preserve">normal </v>
      </c>
      <c r="F1313" t="s">
        <v>2381</v>
      </c>
      <c r="G1313" t="s">
        <v>2380</v>
      </c>
      <c r="H1313" t="s">
        <v>2380</v>
      </c>
      <c r="I1313">
        <v>0</v>
      </c>
      <c r="J1313" t="s">
        <v>2380</v>
      </c>
    </row>
    <row r="1314" spans="1:10" x14ac:dyDescent="0.2">
      <c r="A1314" t="s">
        <v>1058</v>
      </c>
      <c r="B1314">
        <v>38.79</v>
      </c>
      <c r="C131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14">
        <v>5.08</v>
      </c>
      <c r="E1314" t="str">
        <f>IF(Table2[[#This Row],[HBA1C]]&lt;5.7,"normal ",IF(Table2[[#This Row],[HBA1C]]&lt;6.5,"prediabetes",IF(Table2[[#This Row],[HBA1C]]=6.5&gt;6.5,"diabetes ")))</f>
        <v xml:space="preserve">normal </v>
      </c>
      <c r="F1314" t="s">
        <v>2380</v>
      </c>
      <c r="G1314" t="s">
        <v>2380</v>
      </c>
      <c r="H1314" t="s">
        <v>2382</v>
      </c>
      <c r="I1314">
        <v>1</v>
      </c>
      <c r="J1314" t="s">
        <v>2380</v>
      </c>
    </row>
    <row r="1315" spans="1:10" x14ac:dyDescent="0.2">
      <c r="A1315" t="s">
        <v>1057</v>
      </c>
      <c r="B1315">
        <v>30.684999999999999</v>
      </c>
      <c r="C13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15">
        <v>4.87</v>
      </c>
      <c r="E1315" t="str">
        <f>IF(Table2[[#This Row],[HBA1C]]&lt;5.7,"normal ",IF(Table2[[#This Row],[HBA1C]]&lt;6.5,"prediabetes",IF(Table2[[#This Row],[HBA1C]]=6.5&gt;6.5,"diabetes ")))</f>
        <v xml:space="preserve">normal </v>
      </c>
      <c r="F1315" t="s">
        <v>2380</v>
      </c>
      <c r="G1315" t="s">
        <v>2380</v>
      </c>
      <c r="H1315" t="s">
        <v>2382</v>
      </c>
      <c r="I1315">
        <v>1</v>
      </c>
      <c r="J1315" t="s">
        <v>2380</v>
      </c>
    </row>
    <row r="1316" spans="1:10" x14ac:dyDescent="0.2">
      <c r="A1316" t="s">
        <v>1056</v>
      </c>
      <c r="B1316">
        <v>22.135000000000002</v>
      </c>
      <c r="C131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16">
        <v>8.17</v>
      </c>
      <c r="E1316" t="str">
        <f>IF(Table2[[#This Row],[HBA1C]]&lt;5.7,"normal ",IF(Table2[[#This Row],[HBA1C]]&lt;6.5,"prediabetes",IF(Table2[[#This Row],[HBA1C]]=6.5&gt;6.5,"diabetes ")))</f>
        <v xml:space="preserve">diabetes </v>
      </c>
      <c r="F1316" t="s">
        <v>2380</v>
      </c>
      <c r="G1316" t="s">
        <v>2380</v>
      </c>
      <c r="H1316" t="s">
        <v>2380</v>
      </c>
      <c r="I1316">
        <v>0</v>
      </c>
      <c r="J1316" t="s">
        <v>2380</v>
      </c>
    </row>
    <row r="1317" spans="1:10" x14ac:dyDescent="0.2">
      <c r="A1317" t="s">
        <v>1055</v>
      </c>
      <c r="B1317">
        <v>33.33</v>
      </c>
      <c r="C13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17">
        <v>7.61</v>
      </c>
      <c r="E1317" t="str">
        <f>IF(Table2[[#This Row],[HBA1C]]&lt;5.7,"normal ",IF(Table2[[#This Row],[HBA1C]]&lt;6.5,"prediabetes",IF(Table2[[#This Row],[HBA1C]]=6.5&gt;6.5,"diabetes ")))</f>
        <v xml:space="preserve">diabetes </v>
      </c>
      <c r="F1317" t="s">
        <v>2380</v>
      </c>
      <c r="G1317" t="s">
        <v>2380</v>
      </c>
      <c r="H1317" t="s">
        <v>2380</v>
      </c>
      <c r="I1317">
        <v>0</v>
      </c>
      <c r="J1317" t="s">
        <v>2380</v>
      </c>
    </row>
    <row r="1318" spans="1:10" x14ac:dyDescent="0.2">
      <c r="A1318" t="s">
        <v>1054</v>
      </c>
      <c r="B1318">
        <v>31.13</v>
      </c>
      <c r="C13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18">
        <v>10.1</v>
      </c>
      <c r="E1318" t="str">
        <f>IF(Table2[[#This Row],[HBA1C]]&lt;5.7,"normal ",IF(Table2[[#This Row],[HBA1C]]&lt;6.5,"prediabetes",IF(Table2[[#This Row],[HBA1C]]=6.5&gt;6.5,"diabetes ")))</f>
        <v xml:space="preserve">diabetes </v>
      </c>
      <c r="F1318" t="s">
        <v>2380</v>
      </c>
      <c r="G1318" t="s">
        <v>2380</v>
      </c>
      <c r="H1318" t="s">
        <v>2380</v>
      </c>
      <c r="I1318">
        <v>0</v>
      </c>
      <c r="J1318" t="s">
        <v>2380</v>
      </c>
    </row>
    <row r="1319" spans="1:10" x14ac:dyDescent="0.2">
      <c r="A1319" t="s">
        <v>1053</v>
      </c>
      <c r="B1319">
        <v>28.9</v>
      </c>
      <c r="C131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19">
        <v>11.24</v>
      </c>
      <c r="E1319" t="str">
        <f>IF(Table2[[#This Row],[HBA1C]]&lt;5.7,"normal ",IF(Table2[[#This Row],[HBA1C]]&lt;6.5,"prediabetes",IF(Table2[[#This Row],[HBA1C]]=6.5&gt;6.5,"diabetes ")))</f>
        <v xml:space="preserve">diabetes </v>
      </c>
      <c r="F1319" t="s">
        <v>2380</v>
      </c>
      <c r="G1319" t="s">
        <v>2380</v>
      </c>
      <c r="H1319" t="s">
        <v>2380</v>
      </c>
      <c r="I1319">
        <v>0</v>
      </c>
      <c r="J1319" t="s">
        <v>2380</v>
      </c>
    </row>
    <row r="1320" spans="1:10" x14ac:dyDescent="0.2">
      <c r="A1320" t="s">
        <v>1052</v>
      </c>
      <c r="B1320">
        <v>43.31</v>
      </c>
      <c r="C13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20">
        <v>6.1</v>
      </c>
      <c r="E1320" t="str">
        <f>IF(Table2[[#This Row],[HBA1C]]&lt;5.7,"normal ",IF(Table2[[#This Row],[HBA1C]]&lt;6.5,"prediabetes",IF(Table2[[#This Row],[HBA1C]]=6.5&gt;6.5,"diabetes ")))</f>
        <v>prediabetes</v>
      </c>
      <c r="F1320" t="s">
        <v>2381</v>
      </c>
      <c r="G1320" t="s">
        <v>2381</v>
      </c>
      <c r="H1320" t="s">
        <v>2380</v>
      </c>
      <c r="I1320">
        <v>1</v>
      </c>
      <c r="J1320" t="s">
        <v>2380</v>
      </c>
    </row>
    <row r="1321" spans="1:10" x14ac:dyDescent="0.2">
      <c r="A1321" t="s">
        <v>1051</v>
      </c>
      <c r="B1321">
        <v>22.8</v>
      </c>
      <c r="C132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21">
        <v>6.98</v>
      </c>
      <c r="E1321" t="str">
        <f>IF(Table2[[#This Row],[HBA1C]]&lt;5.7,"normal ",IF(Table2[[#This Row],[HBA1C]]&lt;6.5,"prediabetes",IF(Table2[[#This Row],[HBA1C]]=6.5&gt;6.5,"diabetes ")))</f>
        <v xml:space="preserve">diabetes </v>
      </c>
      <c r="F1321" t="s">
        <v>2380</v>
      </c>
      <c r="G1321" t="s">
        <v>2380</v>
      </c>
      <c r="H1321" t="s">
        <v>2380</v>
      </c>
      <c r="I1321">
        <v>0</v>
      </c>
      <c r="J1321" t="s">
        <v>2380</v>
      </c>
    </row>
    <row r="1322" spans="1:10" x14ac:dyDescent="0.2">
      <c r="A1322" t="s">
        <v>1050</v>
      </c>
      <c r="B1322">
        <v>19.09</v>
      </c>
      <c r="C132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22">
        <v>4</v>
      </c>
      <c r="E1322" t="str">
        <f>IF(Table2[[#This Row],[HBA1C]]&lt;5.7,"normal ",IF(Table2[[#This Row],[HBA1C]]&lt;6.5,"prediabetes",IF(Table2[[#This Row],[HBA1C]]=6.5&gt;6.5,"diabetes ")))</f>
        <v xml:space="preserve">normal </v>
      </c>
      <c r="F1322" t="s">
        <v>2381</v>
      </c>
      <c r="G1322" t="s">
        <v>2380</v>
      </c>
      <c r="H1322" t="s">
        <v>2380</v>
      </c>
      <c r="I1322">
        <v>1</v>
      </c>
      <c r="J1322" t="s">
        <v>2380</v>
      </c>
    </row>
    <row r="1323" spans="1:10" x14ac:dyDescent="0.2">
      <c r="A1323" t="s">
        <v>1049</v>
      </c>
      <c r="B1323">
        <v>23.37</v>
      </c>
      <c r="C132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23">
        <v>4.2300000000000004</v>
      </c>
      <c r="E1323" t="str">
        <f>IF(Table2[[#This Row],[HBA1C]]&lt;5.7,"normal ",IF(Table2[[#This Row],[HBA1C]]&lt;6.5,"prediabetes",IF(Table2[[#This Row],[HBA1C]]=6.5&gt;6.5,"diabetes ")))</f>
        <v xml:space="preserve">normal </v>
      </c>
      <c r="F1323" t="s">
        <v>2380</v>
      </c>
      <c r="G1323" t="s">
        <v>2380</v>
      </c>
      <c r="H1323" t="s">
        <v>2380</v>
      </c>
      <c r="I1323">
        <v>0</v>
      </c>
      <c r="J1323" t="s">
        <v>2380</v>
      </c>
    </row>
    <row r="1324" spans="1:10" x14ac:dyDescent="0.2">
      <c r="A1324" t="s">
        <v>1048</v>
      </c>
      <c r="B1324">
        <v>33.44</v>
      </c>
      <c r="C132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24">
        <v>4.72</v>
      </c>
      <c r="E1324" t="str">
        <f>IF(Table2[[#This Row],[HBA1C]]&lt;5.7,"normal ",IF(Table2[[#This Row],[HBA1C]]&lt;6.5,"prediabetes",IF(Table2[[#This Row],[HBA1C]]=6.5&gt;6.5,"diabetes ")))</f>
        <v xml:space="preserve">normal </v>
      </c>
      <c r="F1324" t="s">
        <v>2381</v>
      </c>
      <c r="G1324" t="s">
        <v>2380</v>
      </c>
      <c r="H1324" t="s">
        <v>2380</v>
      </c>
      <c r="I1324">
        <v>0</v>
      </c>
      <c r="J1324" t="s">
        <v>2380</v>
      </c>
    </row>
    <row r="1325" spans="1:10" x14ac:dyDescent="0.2">
      <c r="A1325" t="s">
        <v>1047</v>
      </c>
      <c r="B1325">
        <v>28.05</v>
      </c>
      <c r="C132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25">
        <v>5.63</v>
      </c>
      <c r="E1325" t="str">
        <f>IF(Table2[[#This Row],[HBA1C]]&lt;5.7,"normal ",IF(Table2[[#This Row],[HBA1C]]&lt;6.5,"prediabetes",IF(Table2[[#This Row],[HBA1C]]=6.5&gt;6.5,"diabetes ")))</f>
        <v xml:space="preserve">normal </v>
      </c>
      <c r="F1325" t="s">
        <v>2381</v>
      </c>
      <c r="G1325" t="s">
        <v>2380</v>
      </c>
      <c r="H1325" t="s">
        <v>2380</v>
      </c>
      <c r="I1325">
        <v>0</v>
      </c>
      <c r="J1325" t="s">
        <v>2380</v>
      </c>
    </row>
    <row r="1326" spans="1:10" x14ac:dyDescent="0.2">
      <c r="A1326" t="s">
        <v>1046</v>
      </c>
      <c r="B1326">
        <v>27.72</v>
      </c>
      <c r="C132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26">
        <v>5.83</v>
      </c>
      <c r="E1326" t="str">
        <f>IF(Table2[[#This Row],[HBA1C]]&lt;5.7,"normal ",IF(Table2[[#This Row],[HBA1C]]&lt;6.5,"prediabetes",IF(Table2[[#This Row],[HBA1C]]=6.5&gt;6.5,"diabetes ")))</f>
        <v>prediabetes</v>
      </c>
      <c r="F1326" t="s">
        <v>2381</v>
      </c>
      <c r="G1326" t="s">
        <v>2380</v>
      </c>
      <c r="H1326" t="s">
        <v>2380</v>
      </c>
      <c r="I1326">
        <v>0</v>
      </c>
      <c r="J1326" t="s">
        <v>2380</v>
      </c>
    </row>
    <row r="1327" spans="1:10" x14ac:dyDescent="0.2">
      <c r="A1327" t="s">
        <v>1045</v>
      </c>
      <c r="B1327">
        <v>29.81</v>
      </c>
      <c r="C132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27">
        <v>9.23</v>
      </c>
      <c r="E1327" t="str">
        <f>IF(Table2[[#This Row],[HBA1C]]&lt;5.7,"normal ",IF(Table2[[#This Row],[HBA1C]]&lt;6.5,"prediabetes",IF(Table2[[#This Row],[HBA1C]]=6.5&gt;6.5,"diabetes ")))</f>
        <v xml:space="preserve">diabetes </v>
      </c>
      <c r="F1327" t="s">
        <v>2380</v>
      </c>
      <c r="G1327" t="s">
        <v>2380</v>
      </c>
      <c r="H1327" t="s">
        <v>2380</v>
      </c>
      <c r="I1327">
        <v>0</v>
      </c>
      <c r="J1327" t="s">
        <v>2380</v>
      </c>
    </row>
    <row r="1328" spans="1:10" x14ac:dyDescent="0.2">
      <c r="A1328" t="s">
        <v>1044</v>
      </c>
      <c r="B1328">
        <v>23.98</v>
      </c>
      <c r="C132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28">
        <v>9.89</v>
      </c>
      <c r="E1328" t="str">
        <f>IF(Table2[[#This Row],[HBA1C]]&lt;5.7,"normal ",IF(Table2[[#This Row],[HBA1C]]&lt;6.5,"prediabetes",IF(Table2[[#This Row],[HBA1C]]=6.5&gt;6.5,"diabetes ")))</f>
        <v xml:space="preserve">diabetes </v>
      </c>
      <c r="F1328" t="s">
        <v>2380</v>
      </c>
      <c r="G1328" t="s">
        <v>2380</v>
      </c>
      <c r="H1328" t="s">
        <v>2380</v>
      </c>
      <c r="I1328">
        <v>0</v>
      </c>
      <c r="J1328" t="s">
        <v>2380</v>
      </c>
    </row>
    <row r="1329" spans="1:10" x14ac:dyDescent="0.2">
      <c r="A1329" t="s">
        <v>1043</v>
      </c>
      <c r="B1329">
        <v>17.34</v>
      </c>
      <c r="C132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329">
        <v>12</v>
      </c>
      <c r="E1329" t="str">
        <f>IF(Table2[[#This Row],[HBA1C]]&lt;5.7,"normal ",IF(Table2[[#This Row],[HBA1C]]&lt;6.5,"prediabetes",IF(Table2[[#This Row],[HBA1C]]=6.5&gt;6.5,"diabetes ")))</f>
        <v xml:space="preserve">diabetes </v>
      </c>
      <c r="F1329" t="s">
        <v>2380</v>
      </c>
      <c r="G1329" t="s">
        <v>2380</v>
      </c>
      <c r="H1329" t="s">
        <v>2380</v>
      </c>
      <c r="I1329">
        <v>0</v>
      </c>
      <c r="J1329" t="s">
        <v>2380</v>
      </c>
    </row>
    <row r="1330" spans="1:10" x14ac:dyDescent="0.2">
      <c r="A1330" t="s">
        <v>1042</v>
      </c>
      <c r="B1330">
        <v>40.39</v>
      </c>
      <c r="C13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30">
        <v>4.24</v>
      </c>
      <c r="E1330" t="str">
        <f>IF(Table2[[#This Row],[HBA1C]]&lt;5.7,"normal ",IF(Table2[[#This Row],[HBA1C]]&lt;6.5,"prediabetes",IF(Table2[[#This Row],[HBA1C]]=6.5&gt;6.5,"diabetes ")))</f>
        <v xml:space="preserve">normal </v>
      </c>
      <c r="F1330" t="s">
        <v>2381</v>
      </c>
      <c r="G1330" t="s">
        <v>2380</v>
      </c>
      <c r="H1330" t="s">
        <v>2382</v>
      </c>
      <c r="I1330">
        <v>1</v>
      </c>
      <c r="J1330" t="s">
        <v>2380</v>
      </c>
    </row>
    <row r="1331" spans="1:10" x14ac:dyDescent="0.2">
      <c r="A1331" t="s">
        <v>1041</v>
      </c>
      <c r="B1331">
        <v>25.96</v>
      </c>
      <c r="C133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31">
        <v>4.68</v>
      </c>
      <c r="E1331" t="str">
        <f>IF(Table2[[#This Row],[HBA1C]]&lt;5.7,"normal ",IF(Table2[[#This Row],[HBA1C]]&lt;6.5,"prediabetes",IF(Table2[[#This Row],[HBA1C]]=6.5&gt;6.5,"diabetes ")))</f>
        <v xml:space="preserve">normal </v>
      </c>
      <c r="F1331" t="s">
        <v>2381</v>
      </c>
      <c r="G1331" t="s">
        <v>2380</v>
      </c>
      <c r="H1331" t="s">
        <v>2382</v>
      </c>
      <c r="I1331">
        <v>1</v>
      </c>
      <c r="J1331" t="s">
        <v>2380</v>
      </c>
    </row>
    <row r="1332" spans="1:10" x14ac:dyDescent="0.2">
      <c r="A1332" t="s">
        <v>1040</v>
      </c>
      <c r="B1332">
        <v>17.68</v>
      </c>
      <c r="C133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332">
        <v>8.57</v>
      </c>
      <c r="E1332" t="str">
        <f>IF(Table2[[#This Row],[HBA1C]]&lt;5.7,"normal ",IF(Table2[[#This Row],[HBA1C]]&lt;6.5,"prediabetes",IF(Table2[[#This Row],[HBA1C]]=6.5&gt;6.5,"diabetes ")))</f>
        <v xml:space="preserve">diabetes </v>
      </c>
      <c r="F1332" t="s">
        <v>2381</v>
      </c>
      <c r="G1332" t="s">
        <v>2380</v>
      </c>
      <c r="H1332" t="s">
        <v>2382</v>
      </c>
      <c r="I1332">
        <v>1</v>
      </c>
      <c r="J1332" t="s">
        <v>2380</v>
      </c>
    </row>
    <row r="1333" spans="1:10" x14ac:dyDescent="0.2">
      <c r="A1333" t="s">
        <v>1039</v>
      </c>
      <c r="B1333">
        <v>30.875</v>
      </c>
      <c r="C13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33">
        <v>4.0999999999999996</v>
      </c>
      <c r="E1333" t="str">
        <f>IF(Table2[[#This Row],[HBA1C]]&lt;5.7,"normal ",IF(Table2[[#This Row],[HBA1C]]&lt;6.5,"prediabetes",IF(Table2[[#This Row],[HBA1C]]=6.5&gt;6.5,"diabetes ")))</f>
        <v xml:space="preserve">normal </v>
      </c>
      <c r="F1333" t="s">
        <v>2380</v>
      </c>
      <c r="G1333" t="s">
        <v>2380</v>
      </c>
      <c r="H1333" t="s">
        <v>2380</v>
      </c>
      <c r="I1333">
        <v>0</v>
      </c>
      <c r="J1333" t="s">
        <v>2380</v>
      </c>
    </row>
    <row r="1334" spans="1:10" x14ac:dyDescent="0.2">
      <c r="A1334" t="s">
        <v>1038</v>
      </c>
      <c r="B1334">
        <v>30.81</v>
      </c>
      <c r="C13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34">
        <v>4.49</v>
      </c>
      <c r="E1334" t="str">
        <f>IF(Table2[[#This Row],[HBA1C]]&lt;5.7,"normal ",IF(Table2[[#This Row],[HBA1C]]&lt;6.5,"prediabetes",IF(Table2[[#This Row],[HBA1C]]=6.5&gt;6.5,"diabetes ")))</f>
        <v xml:space="preserve">normal </v>
      </c>
      <c r="F1334" t="s">
        <v>2380</v>
      </c>
      <c r="G1334" t="s">
        <v>2380</v>
      </c>
      <c r="H1334" t="s">
        <v>2380</v>
      </c>
      <c r="I1334">
        <v>0</v>
      </c>
      <c r="J1334" t="s">
        <v>2380</v>
      </c>
    </row>
    <row r="1335" spans="1:10" x14ac:dyDescent="0.2">
      <c r="A1335" t="s">
        <v>1037</v>
      </c>
      <c r="B1335">
        <v>36.85</v>
      </c>
      <c r="C13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35">
        <v>8.8000000000000007</v>
      </c>
      <c r="E1335" t="str">
        <f>IF(Table2[[#This Row],[HBA1C]]&lt;5.7,"normal ",IF(Table2[[#This Row],[HBA1C]]&lt;6.5,"prediabetes",IF(Table2[[#This Row],[HBA1C]]=6.5&gt;6.5,"diabetes ")))</f>
        <v xml:space="preserve">diabetes </v>
      </c>
      <c r="F1335" t="s">
        <v>2380</v>
      </c>
      <c r="G1335" t="s">
        <v>2380</v>
      </c>
      <c r="H1335" t="s">
        <v>2380</v>
      </c>
      <c r="I1335">
        <v>2</v>
      </c>
      <c r="J1335" t="s">
        <v>2380</v>
      </c>
    </row>
    <row r="1336" spans="1:10" x14ac:dyDescent="0.2">
      <c r="A1336" t="s">
        <v>1036</v>
      </c>
      <c r="B1336">
        <v>35.86</v>
      </c>
      <c r="C13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36">
        <v>7.93</v>
      </c>
      <c r="E1336" t="str">
        <f>IF(Table2[[#This Row],[HBA1C]]&lt;5.7,"normal ",IF(Table2[[#This Row],[HBA1C]]&lt;6.5,"prediabetes",IF(Table2[[#This Row],[HBA1C]]=6.5&gt;6.5,"diabetes ")))</f>
        <v xml:space="preserve">diabetes </v>
      </c>
      <c r="F1336" t="s">
        <v>2380</v>
      </c>
      <c r="G1336" t="s">
        <v>2380</v>
      </c>
      <c r="H1336" t="s">
        <v>2380</v>
      </c>
      <c r="I1336">
        <v>2</v>
      </c>
      <c r="J1336" t="s">
        <v>2380</v>
      </c>
    </row>
    <row r="1337" spans="1:10" x14ac:dyDescent="0.2">
      <c r="A1337" t="s">
        <v>1035</v>
      </c>
      <c r="B1337">
        <v>30.3</v>
      </c>
      <c r="C133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37">
        <v>9.4499999999999993</v>
      </c>
      <c r="E1337" t="str">
        <f>IF(Table2[[#This Row],[HBA1C]]&lt;5.7,"normal ",IF(Table2[[#This Row],[HBA1C]]&lt;6.5,"prediabetes",IF(Table2[[#This Row],[HBA1C]]=6.5&gt;6.5,"diabetes ")))</f>
        <v xml:space="preserve">diabetes </v>
      </c>
      <c r="F1337" t="s">
        <v>2380</v>
      </c>
      <c r="G1337" t="s">
        <v>2380</v>
      </c>
      <c r="H1337" t="s">
        <v>2380</v>
      </c>
      <c r="I1337">
        <v>2</v>
      </c>
      <c r="J1337" t="s">
        <v>2380</v>
      </c>
    </row>
    <row r="1338" spans="1:10" x14ac:dyDescent="0.2">
      <c r="A1338" t="s">
        <v>1034</v>
      </c>
      <c r="B1338">
        <v>32.015000000000001</v>
      </c>
      <c r="C13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38">
        <v>7.67</v>
      </c>
      <c r="E1338" t="str">
        <f>IF(Table2[[#This Row],[HBA1C]]&lt;5.7,"normal ",IF(Table2[[#This Row],[HBA1C]]&lt;6.5,"prediabetes",IF(Table2[[#This Row],[HBA1C]]=6.5&gt;6.5,"diabetes ")))</f>
        <v xml:space="preserve">diabetes </v>
      </c>
      <c r="F1338" t="s">
        <v>2380</v>
      </c>
      <c r="G1338" t="s">
        <v>2380</v>
      </c>
      <c r="H1338" t="s">
        <v>2380</v>
      </c>
      <c r="I1338">
        <v>0</v>
      </c>
      <c r="J1338" t="s">
        <v>2380</v>
      </c>
    </row>
    <row r="1339" spans="1:10" x14ac:dyDescent="0.2">
      <c r="A1339" t="s">
        <v>1033</v>
      </c>
      <c r="B1339">
        <v>25.06</v>
      </c>
      <c r="C133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39">
        <v>10.53</v>
      </c>
      <c r="E1339" t="str">
        <f>IF(Table2[[#This Row],[HBA1C]]&lt;5.7,"normal ",IF(Table2[[#This Row],[HBA1C]]&lt;6.5,"prediabetes",IF(Table2[[#This Row],[HBA1C]]=6.5&gt;6.5,"diabetes ")))</f>
        <v xml:space="preserve">diabetes </v>
      </c>
      <c r="F1339" t="s">
        <v>2380</v>
      </c>
      <c r="G1339" t="s">
        <v>2380</v>
      </c>
      <c r="H1339" t="s">
        <v>2380</v>
      </c>
      <c r="I1339">
        <v>2</v>
      </c>
      <c r="J1339" t="s">
        <v>2380</v>
      </c>
    </row>
    <row r="1340" spans="1:10" x14ac:dyDescent="0.2">
      <c r="A1340" t="s">
        <v>1032</v>
      </c>
      <c r="B1340">
        <v>18.829999999999998</v>
      </c>
      <c r="C134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40">
        <v>10.08</v>
      </c>
      <c r="E1340" t="str">
        <f>IF(Table2[[#This Row],[HBA1C]]&lt;5.7,"normal ",IF(Table2[[#This Row],[HBA1C]]&lt;6.5,"prediabetes",IF(Table2[[#This Row],[HBA1C]]=6.5&gt;6.5,"diabetes ")))</f>
        <v xml:space="preserve">diabetes </v>
      </c>
      <c r="F1340" t="s">
        <v>2381</v>
      </c>
      <c r="G1340" t="s">
        <v>2380</v>
      </c>
      <c r="H1340" t="s">
        <v>2380</v>
      </c>
      <c r="I1340">
        <v>0</v>
      </c>
      <c r="J1340" t="s">
        <v>2380</v>
      </c>
    </row>
    <row r="1341" spans="1:10" x14ac:dyDescent="0.2">
      <c r="A1341" t="s">
        <v>1031</v>
      </c>
      <c r="B1341">
        <v>47.52</v>
      </c>
      <c r="C13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41">
        <v>11.39</v>
      </c>
      <c r="E1341" t="str">
        <f>IF(Table2[[#This Row],[HBA1C]]&lt;5.7,"normal ",IF(Table2[[#This Row],[HBA1C]]&lt;6.5,"prediabetes",IF(Table2[[#This Row],[HBA1C]]=6.5&gt;6.5,"diabetes ")))</f>
        <v xml:space="preserve">diabetes </v>
      </c>
      <c r="F1341" t="s">
        <v>2381</v>
      </c>
      <c r="G1341" t="s">
        <v>2380</v>
      </c>
      <c r="H1341" t="s">
        <v>2380</v>
      </c>
      <c r="I1341">
        <v>1</v>
      </c>
      <c r="J1341" t="s">
        <v>2380</v>
      </c>
    </row>
    <row r="1342" spans="1:10" x14ac:dyDescent="0.2">
      <c r="A1342" t="s">
        <v>1030</v>
      </c>
      <c r="B1342">
        <v>37.82</v>
      </c>
      <c r="C13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42">
        <v>6.36</v>
      </c>
      <c r="E1342" t="str">
        <f>IF(Table2[[#This Row],[HBA1C]]&lt;5.7,"normal ",IF(Table2[[#This Row],[HBA1C]]&lt;6.5,"prediabetes",IF(Table2[[#This Row],[HBA1C]]=6.5&gt;6.5,"diabetes ")))</f>
        <v>prediabetes</v>
      </c>
      <c r="F1342" t="s">
        <v>2380</v>
      </c>
      <c r="G1342" t="s">
        <v>2380</v>
      </c>
      <c r="H1342" t="s">
        <v>2380</v>
      </c>
      <c r="I1342">
        <v>0</v>
      </c>
      <c r="J1342" t="s">
        <v>2380</v>
      </c>
    </row>
    <row r="1343" spans="1:10" x14ac:dyDescent="0.2">
      <c r="A1343" t="s">
        <v>1029</v>
      </c>
      <c r="B1343">
        <v>44.16</v>
      </c>
      <c r="C13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43">
        <v>5.31</v>
      </c>
      <c r="E1343" t="str">
        <f>IF(Table2[[#This Row],[HBA1C]]&lt;5.7,"normal ",IF(Table2[[#This Row],[HBA1C]]&lt;6.5,"prediabetes",IF(Table2[[#This Row],[HBA1C]]=6.5&gt;6.5,"diabetes ")))</f>
        <v xml:space="preserve">normal </v>
      </c>
      <c r="F1343" t="s">
        <v>2381</v>
      </c>
      <c r="G1343" t="s">
        <v>2380</v>
      </c>
      <c r="H1343" t="s">
        <v>2380</v>
      </c>
      <c r="I1343">
        <v>0</v>
      </c>
      <c r="J1343" t="s">
        <v>2380</v>
      </c>
    </row>
    <row r="1344" spans="1:10" x14ac:dyDescent="0.2">
      <c r="A1344" t="s">
        <v>1028</v>
      </c>
      <c r="B1344">
        <v>37.049999999999997</v>
      </c>
      <c r="C13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44">
        <v>4.74</v>
      </c>
      <c r="E1344" t="str">
        <f>IF(Table2[[#This Row],[HBA1C]]&lt;5.7,"normal ",IF(Table2[[#This Row],[HBA1C]]&lt;6.5,"prediabetes",IF(Table2[[#This Row],[HBA1C]]=6.5&gt;6.5,"diabetes ")))</f>
        <v xml:space="preserve">normal </v>
      </c>
      <c r="F1344" t="s">
        <v>2380</v>
      </c>
      <c r="G1344" t="s">
        <v>2380</v>
      </c>
      <c r="H1344" t="s">
        <v>2382</v>
      </c>
      <c r="I1344">
        <v>1</v>
      </c>
      <c r="J1344" t="s">
        <v>2380</v>
      </c>
    </row>
    <row r="1345" spans="1:10" x14ac:dyDescent="0.2">
      <c r="A1345" t="s">
        <v>1027</v>
      </c>
      <c r="B1345">
        <v>18.66</v>
      </c>
      <c r="C134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45">
        <v>11.35</v>
      </c>
      <c r="E1345" t="str">
        <f>IF(Table2[[#This Row],[HBA1C]]&lt;5.7,"normal ",IF(Table2[[#This Row],[HBA1C]]&lt;6.5,"prediabetes",IF(Table2[[#This Row],[HBA1C]]=6.5&gt;6.5,"diabetes ")))</f>
        <v xml:space="preserve">diabetes </v>
      </c>
      <c r="F1345" t="s">
        <v>2380</v>
      </c>
      <c r="G1345" t="s">
        <v>2380</v>
      </c>
      <c r="H1345" t="s">
        <v>2380</v>
      </c>
      <c r="I1345">
        <v>0</v>
      </c>
      <c r="J1345" t="s">
        <v>2380</v>
      </c>
    </row>
    <row r="1346" spans="1:10" x14ac:dyDescent="0.2">
      <c r="A1346" t="s">
        <v>1026</v>
      </c>
      <c r="B1346">
        <v>36.200000000000003</v>
      </c>
      <c r="C134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46">
        <v>6.81</v>
      </c>
      <c r="E1346" t="str">
        <f>IF(Table2[[#This Row],[HBA1C]]&lt;5.7,"normal ",IF(Table2[[#This Row],[HBA1C]]&lt;6.5,"prediabetes",IF(Table2[[#This Row],[HBA1C]]=6.5&gt;6.5,"diabetes ")))</f>
        <v xml:space="preserve">diabetes </v>
      </c>
      <c r="F1346" t="s">
        <v>2381</v>
      </c>
      <c r="G1346" t="s">
        <v>2380</v>
      </c>
      <c r="H1346" t="s">
        <v>2380</v>
      </c>
      <c r="I1346">
        <v>1</v>
      </c>
      <c r="J1346" t="s">
        <v>2380</v>
      </c>
    </row>
    <row r="1347" spans="1:10" x14ac:dyDescent="0.2">
      <c r="A1347" t="s">
        <v>1025</v>
      </c>
      <c r="B1347">
        <v>18.87</v>
      </c>
      <c r="C134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47">
        <v>8.06</v>
      </c>
      <c r="E1347" t="str">
        <f>IF(Table2[[#This Row],[HBA1C]]&lt;5.7,"normal ",IF(Table2[[#This Row],[HBA1C]]&lt;6.5,"prediabetes",IF(Table2[[#This Row],[HBA1C]]=6.5&gt;6.5,"diabetes ")))</f>
        <v xml:space="preserve">diabetes </v>
      </c>
      <c r="F1347" t="s">
        <v>2380</v>
      </c>
      <c r="G1347" t="s">
        <v>2380</v>
      </c>
      <c r="H1347" t="s">
        <v>2380</v>
      </c>
      <c r="I1347">
        <v>0</v>
      </c>
      <c r="J1347" t="s">
        <v>2380</v>
      </c>
    </row>
    <row r="1348" spans="1:10" x14ac:dyDescent="0.2">
      <c r="A1348" t="s">
        <v>1024</v>
      </c>
      <c r="B1348">
        <v>32.299999999999997</v>
      </c>
      <c r="C13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48">
        <v>6.74</v>
      </c>
      <c r="E1348" t="str">
        <f>IF(Table2[[#This Row],[HBA1C]]&lt;5.7,"normal ",IF(Table2[[#This Row],[HBA1C]]&lt;6.5,"prediabetes",IF(Table2[[#This Row],[HBA1C]]=6.5&gt;6.5,"diabetes ")))</f>
        <v xml:space="preserve">diabetes </v>
      </c>
      <c r="F1348" t="s">
        <v>2381</v>
      </c>
      <c r="G1348" t="s">
        <v>2380</v>
      </c>
      <c r="H1348" t="s">
        <v>2380</v>
      </c>
      <c r="I1348">
        <v>1</v>
      </c>
      <c r="J1348" t="s">
        <v>2380</v>
      </c>
    </row>
    <row r="1349" spans="1:10" x14ac:dyDescent="0.2">
      <c r="A1349" t="s">
        <v>1023</v>
      </c>
      <c r="B1349">
        <v>22.64</v>
      </c>
      <c r="C134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49">
        <v>6.54</v>
      </c>
      <c r="E1349" t="str">
        <f>IF(Table2[[#This Row],[HBA1C]]&lt;5.7,"normal ",IF(Table2[[#This Row],[HBA1C]]&lt;6.5,"prediabetes",IF(Table2[[#This Row],[HBA1C]]=6.5&gt;6.5,"diabetes ")))</f>
        <v xml:space="preserve">diabetes </v>
      </c>
      <c r="F1349" t="s">
        <v>2381</v>
      </c>
      <c r="G1349" t="s">
        <v>2380</v>
      </c>
      <c r="H1349" t="s">
        <v>2380</v>
      </c>
      <c r="I1349">
        <v>2</v>
      </c>
      <c r="J1349" t="s">
        <v>2380</v>
      </c>
    </row>
    <row r="1350" spans="1:10" x14ac:dyDescent="0.2">
      <c r="A1350" t="s">
        <v>1022</v>
      </c>
      <c r="B1350">
        <v>28.69</v>
      </c>
      <c r="C135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50">
        <v>5.4</v>
      </c>
      <c r="E1350" t="str">
        <f>IF(Table2[[#This Row],[HBA1C]]&lt;5.7,"normal ",IF(Table2[[#This Row],[HBA1C]]&lt;6.5,"prediabetes",IF(Table2[[#This Row],[HBA1C]]=6.5&gt;6.5,"diabetes ")))</f>
        <v xml:space="preserve">normal </v>
      </c>
      <c r="F1350" t="s">
        <v>2380</v>
      </c>
      <c r="G1350" t="s">
        <v>2380</v>
      </c>
      <c r="H1350" t="s">
        <v>2380</v>
      </c>
      <c r="I1350">
        <v>0</v>
      </c>
      <c r="J1350" t="s">
        <v>2380</v>
      </c>
    </row>
    <row r="1351" spans="1:10" x14ac:dyDescent="0.2">
      <c r="A1351" t="s">
        <v>1021</v>
      </c>
      <c r="B1351">
        <v>28.16</v>
      </c>
      <c r="C135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51">
        <v>5.58</v>
      </c>
      <c r="E1351" t="str">
        <f>IF(Table2[[#This Row],[HBA1C]]&lt;5.7,"normal ",IF(Table2[[#This Row],[HBA1C]]&lt;6.5,"prediabetes",IF(Table2[[#This Row],[HBA1C]]=6.5&gt;6.5,"diabetes ")))</f>
        <v xml:space="preserve">normal </v>
      </c>
      <c r="F1351" t="s">
        <v>2381</v>
      </c>
      <c r="G1351" t="s">
        <v>2380</v>
      </c>
      <c r="H1351" t="s">
        <v>2380</v>
      </c>
      <c r="I1351">
        <v>0</v>
      </c>
      <c r="J1351" t="s">
        <v>2380</v>
      </c>
    </row>
    <row r="1352" spans="1:10" x14ac:dyDescent="0.2">
      <c r="A1352" t="s">
        <v>1020</v>
      </c>
      <c r="B1352">
        <v>45.54</v>
      </c>
      <c r="C13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52">
        <v>5.84</v>
      </c>
      <c r="E1352" t="str">
        <f>IF(Table2[[#This Row],[HBA1C]]&lt;5.7,"normal ",IF(Table2[[#This Row],[HBA1C]]&lt;6.5,"prediabetes",IF(Table2[[#This Row],[HBA1C]]=6.5&gt;6.5,"diabetes ")))</f>
        <v>prediabetes</v>
      </c>
      <c r="F1352" t="s">
        <v>2380</v>
      </c>
      <c r="G1352" t="s">
        <v>2380</v>
      </c>
      <c r="H1352" t="s">
        <v>2382</v>
      </c>
      <c r="I1352">
        <v>1</v>
      </c>
      <c r="J1352" t="s">
        <v>2380</v>
      </c>
    </row>
    <row r="1353" spans="1:10" x14ac:dyDescent="0.2">
      <c r="A1353" t="s">
        <v>1019</v>
      </c>
      <c r="B1353">
        <v>28.7</v>
      </c>
      <c r="C135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53">
        <v>4.2</v>
      </c>
      <c r="E1353" t="str">
        <f>IF(Table2[[#This Row],[HBA1C]]&lt;5.7,"normal ",IF(Table2[[#This Row],[HBA1C]]&lt;6.5,"prediabetes",IF(Table2[[#This Row],[HBA1C]]=6.5&gt;6.5,"diabetes ")))</f>
        <v xml:space="preserve">normal </v>
      </c>
      <c r="F1353" t="s">
        <v>2380</v>
      </c>
      <c r="G1353" t="s">
        <v>2380</v>
      </c>
      <c r="H1353" t="s">
        <v>2380</v>
      </c>
      <c r="I1353">
        <v>0</v>
      </c>
      <c r="J1353" t="s">
        <v>2380</v>
      </c>
    </row>
    <row r="1354" spans="1:10" x14ac:dyDescent="0.2">
      <c r="A1354" t="s">
        <v>1018</v>
      </c>
      <c r="B1354">
        <v>27.74</v>
      </c>
      <c r="C135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54">
        <v>6.06</v>
      </c>
      <c r="E1354" t="str">
        <f>IF(Table2[[#This Row],[HBA1C]]&lt;5.7,"normal ",IF(Table2[[#This Row],[HBA1C]]&lt;6.5,"prediabetes",IF(Table2[[#This Row],[HBA1C]]=6.5&gt;6.5,"diabetes ")))</f>
        <v>prediabetes</v>
      </c>
      <c r="F1354" t="s">
        <v>2381</v>
      </c>
      <c r="G1354" t="s">
        <v>2380</v>
      </c>
      <c r="H1354" t="s">
        <v>2380</v>
      </c>
      <c r="I1354">
        <v>0</v>
      </c>
      <c r="J1354" t="s">
        <v>2380</v>
      </c>
    </row>
    <row r="1355" spans="1:10" x14ac:dyDescent="0.2">
      <c r="A1355" t="s">
        <v>1017</v>
      </c>
      <c r="B1355">
        <v>36.954999999999998</v>
      </c>
      <c r="C13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55">
        <v>7.57</v>
      </c>
      <c r="E1355" t="str">
        <f>IF(Table2[[#This Row],[HBA1C]]&lt;5.7,"normal ",IF(Table2[[#This Row],[HBA1C]]&lt;6.5,"prediabetes",IF(Table2[[#This Row],[HBA1C]]=6.5&gt;6.5,"diabetes ")))</f>
        <v xml:space="preserve">diabetes </v>
      </c>
      <c r="F1355" t="s">
        <v>2380</v>
      </c>
      <c r="G1355" t="s">
        <v>2380</v>
      </c>
      <c r="H1355" t="s">
        <v>2380</v>
      </c>
      <c r="I1355">
        <v>0</v>
      </c>
      <c r="J1355" t="s">
        <v>2380</v>
      </c>
    </row>
    <row r="1356" spans="1:10" x14ac:dyDescent="0.2">
      <c r="A1356" t="s">
        <v>1016</v>
      </c>
      <c r="B1356">
        <v>30.69</v>
      </c>
      <c r="C13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56">
        <v>6.15</v>
      </c>
      <c r="E1356" t="str">
        <f>IF(Table2[[#This Row],[HBA1C]]&lt;5.7,"normal ",IF(Table2[[#This Row],[HBA1C]]&lt;6.5,"prediabetes",IF(Table2[[#This Row],[HBA1C]]=6.5&gt;6.5,"diabetes ")))</f>
        <v>prediabetes</v>
      </c>
      <c r="F1356" t="s">
        <v>2380</v>
      </c>
      <c r="G1356" t="s">
        <v>2380</v>
      </c>
      <c r="H1356" t="s">
        <v>2380</v>
      </c>
      <c r="I1356">
        <v>0</v>
      </c>
      <c r="J1356" t="s">
        <v>2380</v>
      </c>
    </row>
    <row r="1357" spans="1:10" x14ac:dyDescent="0.2">
      <c r="A1357" t="s">
        <v>1015</v>
      </c>
      <c r="B1357">
        <v>24.984999999999999</v>
      </c>
      <c r="C135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57">
        <v>4.5599999999999996</v>
      </c>
      <c r="E1357" t="str">
        <f>IF(Table2[[#This Row],[HBA1C]]&lt;5.7,"normal ",IF(Table2[[#This Row],[HBA1C]]&lt;6.5,"prediabetes",IF(Table2[[#This Row],[HBA1C]]=6.5&gt;6.5,"diabetes ")))</f>
        <v xml:space="preserve">normal </v>
      </c>
      <c r="F1357" t="s">
        <v>2380</v>
      </c>
      <c r="G1357" t="s">
        <v>2380</v>
      </c>
      <c r="H1357" t="s">
        <v>2380</v>
      </c>
      <c r="I1357">
        <v>0</v>
      </c>
      <c r="J1357" t="s">
        <v>2380</v>
      </c>
    </row>
    <row r="1358" spans="1:10" x14ac:dyDescent="0.2">
      <c r="A1358" t="s">
        <v>1014</v>
      </c>
      <c r="B1358">
        <v>39.42</v>
      </c>
      <c r="C13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58">
        <v>4.72</v>
      </c>
      <c r="E1358" t="str">
        <f>IF(Table2[[#This Row],[HBA1C]]&lt;5.7,"normal ",IF(Table2[[#This Row],[HBA1C]]&lt;6.5,"prediabetes",IF(Table2[[#This Row],[HBA1C]]=6.5&gt;6.5,"diabetes ")))</f>
        <v xml:space="preserve">normal </v>
      </c>
      <c r="F1358" t="s">
        <v>2381</v>
      </c>
      <c r="G1358" t="s">
        <v>2380</v>
      </c>
      <c r="H1358" t="s">
        <v>2380</v>
      </c>
      <c r="I1358">
        <v>1</v>
      </c>
      <c r="J1358" t="s">
        <v>2380</v>
      </c>
    </row>
    <row r="1359" spans="1:10" x14ac:dyDescent="0.2">
      <c r="A1359" t="s">
        <v>1013</v>
      </c>
      <c r="B1359">
        <v>16.8</v>
      </c>
      <c r="C135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359">
        <v>7.98</v>
      </c>
      <c r="E1359" t="str">
        <f>IF(Table2[[#This Row],[HBA1C]]&lt;5.7,"normal ",IF(Table2[[#This Row],[HBA1C]]&lt;6.5,"prediabetes",IF(Table2[[#This Row],[HBA1C]]=6.5&gt;6.5,"diabetes ")))</f>
        <v xml:space="preserve">diabetes </v>
      </c>
      <c r="F1359" t="s">
        <v>2380</v>
      </c>
      <c r="G1359" t="s">
        <v>2380</v>
      </c>
      <c r="H1359" t="s">
        <v>2380</v>
      </c>
      <c r="I1359">
        <v>0</v>
      </c>
      <c r="J1359" t="s">
        <v>2380</v>
      </c>
    </row>
    <row r="1360" spans="1:10" x14ac:dyDescent="0.2">
      <c r="A1360" t="s">
        <v>1012</v>
      </c>
      <c r="B1360">
        <v>23.274999999999999</v>
      </c>
      <c r="C136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60">
        <v>6.26</v>
      </c>
      <c r="E1360" t="str">
        <f>IF(Table2[[#This Row],[HBA1C]]&lt;5.7,"normal ",IF(Table2[[#This Row],[HBA1C]]&lt;6.5,"prediabetes",IF(Table2[[#This Row],[HBA1C]]=6.5&gt;6.5,"diabetes ")))</f>
        <v>prediabetes</v>
      </c>
      <c r="F1360" t="s">
        <v>2381</v>
      </c>
      <c r="G1360" t="s">
        <v>2380</v>
      </c>
      <c r="H1360" t="s">
        <v>2382</v>
      </c>
      <c r="I1360">
        <v>1</v>
      </c>
      <c r="J1360" t="s">
        <v>2380</v>
      </c>
    </row>
    <row r="1361" spans="1:10" x14ac:dyDescent="0.2">
      <c r="A1361" t="s">
        <v>1011</v>
      </c>
      <c r="B1361">
        <v>22.8</v>
      </c>
      <c r="C136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61">
        <v>4.29</v>
      </c>
      <c r="E1361" t="str">
        <f>IF(Table2[[#This Row],[HBA1C]]&lt;5.7,"normal ",IF(Table2[[#This Row],[HBA1C]]&lt;6.5,"prediabetes",IF(Table2[[#This Row],[HBA1C]]=6.5&gt;6.5,"diabetes ")))</f>
        <v xml:space="preserve">normal </v>
      </c>
      <c r="F1361" t="s">
        <v>2381</v>
      </c>
      <c r="G1361" t="s">
        <v>2380</v>
      </c>
      <c r="H1361" t="s">
        <v>2382</v>
      </c>
      <c r="I1361">
        <v>1</v>
      </c>
      <c r="J1361" t="s">
        <v>2380</v>
      </c>
    </row>
    <row r="1362" spans="1:10" x14ac:dyDescent="0.2">
      <c r="A1362" t="s">
        <v>1010</v>
      </c>
      <c r="B1362">
        <v>24.3</v>
      </c>
      <c r="C136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62">
        <v>5.43</v>
      </c>
      <c r="E1362" t="str">
        <f>IF(Table2[[#This Row],[HBA1C]]&lt;5.7,"normal ",IF(Table2[[#This Row],[HBA1C]]&lt;6.5,"prediabetes",IF(Table2[[#This Row],[HBA1C]]=6.5&gt;6.5,"diabetes ")))</f>
        <v xml:space="preserve">normal </v>
      </c>
      <c r="F1362" t="s">
        <v>2380</v>
      </c>
      <c r="G1362" t="s">
        <v>2380</v>
      </c>
      <c r="H1362" t="s">
        <v>2380</v>
      </c>
      <c r="I1362">
        <v>2</v>
      </c>
      <c r="J1362" t="s">
        <v>2380</v>
      </c>
    </row>
    <row r="1363" spans="1:10" x14ac:dyDescent="0.2">
      <c r="A1363" t="s">
        <v>1009</v>
      </c>
      <c r="B1363">
        <v>25.13</v>
      </c>
      <c r="C136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63">
        <v>8</v>
      </c>
      <c r="E1363" t="str">
        <f>IF(Table2[[#This Row],[HBA1C]]&lt;5.7,"normal ",IF(Table2[[#This Row],[HBA1C]]&lt;6.5,"prediabetes",IF(Table2[[#This Row],[HBA1C]]=6.5&gt;6.5,"diabetes ")))</f>
        <v xml:space="preserve">diabetes </v>
      </c>
      <c r="F1363" t="s">
        <v>2381</v>
      </c>
      <c r="G1363" t="s">
        <v>2380</v>
      </c>
      <c r="H1363" t="s">
        <v>2380</v>
      </c>
      <c r="I1363">
        <v>1</v>
      </c>
      <c r="J1363" t="s">
        <v>2380</v>
      </c>
    </row>
    <row r="1364" spans="1:10" x14ac:dyDescent="0.2">
      <c r="A1364" t="s">
        <v>1008</v>
      </c>
      <c r="B1364">
        <v>22.72</v>
      </c>
      <c r="C136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64">
        <v>9.9600000000000009</v>
      </c>
      <c r="E1364" t="str">
        <f>IF(Table2[[#This Row],[HBA1C]]&lt;5.7,"normal ",IF(Table2[[#This Row],[HBA1C]]&lt;6.5,"prediabetes",IF(Table2[[#This Row],[HBA1C]]=6.5&gt;6.5,"diabetes ")))</f>
        <v xml:space="preserve">diabetes </v>
      </c>
      <c r="F1364" t="s">
        <v>2381</v>
      </c>
      <c r="G1364" t="s">
        <v>2380</v>
      </c>
      <c r="H1364" t="s">
        <v>2380</v>
      </c>
      <c r="I1364">
        <v>2</v>
      </c>
      <c r="J1364" t="s">
        <v>2380</v>
      </c>
    </row>
    <row r="1365" spans="1:10" x14ac:dyDescent="0.2">
      <c r="A1365" t="s">
        <v>1007</v>
      </c>
      <c r="B1365">
        <v>32.6</v>
      </c>
      <c r="C13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65">
        <v>6.8</v>
      </c>
      <c r="E1365" t="str">
        <f>IF(Table2[[#This Row],[HBA1C]]&lt;5.7,"normal ",IF(Table2[[#This Row],[HBA1C]]&lt;6.5,"prediabetes",IF(Table2[[#This Row],[HBA1C]]=6.5&gt;6.5,"diabetes ")))</f>
        <v xml:space="preserve">diabetes </v>
      </c>
      <c r="F1365" t="s">
        <v>2381</v>
      </c>
      <c r="G1365" t="s">
        <v>2380</v>
      </c>
      <c r="H1365" t="s">
        <v>2380</v>
      </c>
      <c r="I1365">
        <v>0</v>
      </c>
      <c r="J1365" t="s">
        <v>2380</v>
      </c>
    </row>
    <row r="1366" spans="1:10" x14ac:dyDescent="0.2">
      <c r="A1366" t="s">
        <v>1006</v>
      </c>
      <c r="B1366">
        <v>17.28</v>
      </c>
      <c r="C136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366">
        <v>6.22</v>
      </c>
      <c r="E1366" t="str">
        <f>IF(Table2[[#This Row],[HBA1C]]&lt;5.7,"normal ",IF(Table2[[#This Row],[HBA1C]]&lt;6.5,"prediabetes",IF(Table2[[#This Row],[HBA1C]]=6.5&gt;6.5,"diabetes ")))</f>
        <v>prediabetes</v>
      </c>
      <c r="F1366" t="s">
        <v>2381</v>
      </c>
      <c r="G1366" t="s">
        <v>2380</v>
      </c>
      <c r="H1366" t="s">
        <v>2380</v>
      </c>
      <c r="I1366">
        <v>2</v>
      </c>
      <c r="J1366" t="s">
        <v>2380</v>
      </c>
    </row>
    <row r="1367" spans="1:10" x14ac:dyDescent="0.2">
      <c r="A1367" t="s">
        <v>1005</v>
      </c>
      <c r="B1367">
        <v>27.92</v>
      </c>
      <c r="C136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67">
        <v>5.79</v>
      </c>
      <c r="E1367" t="str">
        <f>IF(Table2[[#This Row],[HBA1C]]&lt;5.7,"normal ",IF(Table2[[#This Row],[HBA1C]]&lt;6.5,"prediabetes",IF(Table2[[#This Row],[HBA1C]]=6.5&gt;6.5,"diabetes ")))</f>
        <v>prediabetes</v>
      </c>
      <c r="F1367" t="s">
        <v>2380</v>
      </c>
      <c r="G1367" t="s">
        <v>2380</v>
      </c>
      <c r="H1367" t="s">
        <v>2380</v>
      </c>
      <c r="I1367">
        <v>1</v>
      </c>
      <c r="J1367" t="s">
        <v>2380</v>
      </c>
    </row>
    <row r="1368" spans="1:10" x14ac:dyDescent="0.2">
      <c r="A1368" t="s">
        <v>1004</v>
      </c>
      <c r="B1368">
        <v>38.284999999999997</v>
      </c>
      <c r="C13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68">
        <v>5.41</v>
      </c>
      <c r="E1368" t="str">
        <f>IF(Table2[[#This Row],[HBA1C]]&lt;5.7,"normal ",IF(Table2[[#This Row],[HBA1C]]&lt;6.5,"prediabetes",IF(Table2[[#This Row],[HBA1C]]=6.5&gt;6.5,"diabetes ")))</f>
        <v xml:space="preserve">normal </v>
      </c>
      <c r="F1368" t="s">
        <v>2380</v>
      </c>
      <c r="G1368" t="s">
        <v>2380</v>
      </c>
      <c r="H1368" t="s">
        <v>2380</v>
      </c>
      <c r="I1368">
        <v>0</v>
      </c>
      <c r="J1368" t="s">
        <v>2380</v>
      </c>
    </row>
    <row r="1369" spans="1:10" x14ac:dyDescent="0.2">
      <c r="A1369" t="s">
        <v>1003</v>
      </c>
      <c r="B1369">
        <v>16.48</v>
      </c>
      <c r="C136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369">
        <v>11.05</v>
      </c>
      <c r="E1369" t="str">
        <f>IF(Table2[[#This Row],[HBA1C]]&lt;5.7,"normal ",IF(Table2[[#This Row],[HBA1C]]&lt;6.5,"prediabetes",IF(Table2[[#This Row],[HBA1C]]=6.5&gt;6.5,"diabetes ")))</f>
        <v xml:space="preserve">diabetes </v>
      </c>
      <c r="F1369" t="s">
        <v>2380</v>
      </c>
      <c r="G1369" t="s">
        <v>2380</v>
      </c>
      <c r="H1369" t="s">
        <v>2380</v>
      </c>
      <c r="I1369">
        <v>0</v>
      </c>
      <c r="J1369" t="s">
        <v>2380</v>
      </c>
    </row>
    <row r="1370" spans="1:10" x14ac:dyDescent="0.2">
      <c r="A1370" t="s">
        <v>1002</v>
      </c>
      <c r="B1370">
        <v>38.57</v>
      </c>
      <c r="C13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70">
        <v>6.27</v>
      </c>
      <c r="E1370" t="str">
        <f>IF(Table2[[#This Row],[HBA1C]]&lt;5.7,"normal ",IF(Table2[[#This Row],[HBA1C]]&lt;6.5,"prediabetes",IF(Table2[[#This Row],[HBA1C]]=6.5&gt;6.5,"diabetes ")))</f>
        <v>prediabetes</v>
      </c>
      <c r="F1370" t="s">
        <v>2380</v>
      </c>
      <c r="G1370" t="s">
        <v>2380</v>
      </c>
      <c r="H1370" t="s">
        <v>2380</v>
      </c>
      <c r="I1370">
        <v>0</v>
      </c>
      <c r="J1370" t="s">
        <v>2380</v>
      </c>
    </row>
    <row r="1371" spans="1:10" x14ac:dyDescent="0.2">
      <c r="A1371" t="s">
        <v>1001</v>
      </c>
      <c r="B1371">
        <v>43.85</v>
      </c>
      <c r="C137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71">
        <v>4.7699999999999996</v>
      </c>
      <c r="E1371" t="str">
        <f>IF(Table2[[#This Row],[HBA1C]]&lt;5.7,"normal ",IF(Table2[[#This Row],[HBA1C]]&lt;6.5,"prediabetes",IF(Table2[[#This Row],[HBA1C]]=6.5&gt;6.5,"diabetes ")))</f>
        <v xml:space="preserve">normal </v>
      </c>
      <c r="F1371" t="s">
        <v>2381</v>
      </c>
      <c r="G1371" t="s">
        <v>2380</v>
      </c>
      <c r="H1371" t="s">
        <v>2380</v>
      </c>
      <c r="I1371">
        <v>0</v>
      </c>
      <c r="J1371" t="s">
        <v>2380</v>
      </c>
    </row>
    <row r="1372" spans="1:10" x14ac:dyDescent="0.2">
      <c r="A1372" t="s">
        <v>1000</v>
      </c>
      <c r="B1372">
        <v>30.11</v>
      </c>
      <c r="C137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72">
        <v>4.08</v>
      </c>
      <c r="E1372" t="str">
        <f>IF(Table2[[#This Row],[HBA1C]]&lt;5.7,"normal ",IF(Table2[[#This Row],[HBA1C]]&lt;6.5,"prediabetes",IF(Table2[[#This Row],[HBA1C]]=6.5&gt;6.5,"diabetes ")))</f>
        <v xml:space="preserve">normal </v>
      </c>
      <c r="F1372" t="s">
        <v>2380</v>
      </c>
      <c r="G1372" t="s">
        <v>2380</v>
      </c>
      <c r="H1372" t="s">
        <v>2380</v>
      </c>
      <c r="I1372">
        <v>0</v>
      </c>
      <c r="J1372" t="s">
        <v>2380</v>
      </c>
    </row>
    <row r="1373" spans="1:10" x14ac:dyDescent="0.2">
      <c r="A1373" t="s">
        <v>999</v>
      </c>
      <c r="B1373">
        <v>31.59</v>
      </c>
      <c r="C13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73">
        <v>6.01</v>
      </c>
      <c r="E1373" t="str">
        <f>IF(Table2[[#This Row],[HBA1C]]&lt;5.7,"normal ",IF(Table2[[#This Row],[HBA1C]]&lt;6.5,"prediabetes",IF(Table2[[#This Row],[HBA1C]]=6.5&gt;6.5,"diabetes ")))</f>
        <v>prediabetes</v>
      </c>
      <c r="F1373" t="s">
        <v>2380</v>
      </c>
      <c r="G1373" t="s">
        <v>2380</v>
      </c>
      <c r="H1373" t="s">
        <v>2380</v>
      </c>
      <c r="I1373">
        <v>0</v>
      </c>
      <c r="J1373" t="s">
        <v>2380</v>
      </c>
    </row>
    <row r="1374" spans="1:10" x14ac:dyDescent="0.2">
      <c r="A1374" t="s">
        <v>998</v>
      </c>
      <c r="B1374">
        <v>40.15</v>
      </c>
      <c r="C13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74">
        <v>11.84</v>
      </c>
      <c r="E1374" t="str">
        <f>IF(Table2[[#This Row],[HBA1C]]&lt;5.7,"normal ",IF(Table2[[#This Row],[HBA1C]]&lt;6.5,"prediabetes",IF(Table2[[#This Row],[HBA1C]]=6.5&gt;6.5,"diabetes ")))</f>
        <v xml:space="preserve">diabetes </v>
      </c>
      <c r="F1374" t="s">
        <v>2380</v>
      </c>
      <c r="G1374" t="s">
        <v>2380</v>
      </c>
      <c r="H1374" t="s">
        <v>2380</v>
      </c>
      <c r="I1374">
        <v>0</v>
      </c>
      <c r="J1374" t="s">
        <v>2380</v>
      </c>
    </row>
    <row r="1375" spans="1:10" x14ac:dyDescent="0.2">
      <c r="A1375" t="s">
        <v>997</v>
      </c>
      <c r="B1375">
        <v>40.700000000000003</v>
      </c>
      <c r="C13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75">
        <v>6.27</v>
      </c>
      <c r="E1375" t="str">
        <f>IF(Table2[[#This Row],[HBA1C]]&lt;5.7,"normal ",IF(Table2[[#This Row],[HBA1C]]&lt;6.5,"prediabetes",IF(Table2[[#This Row],[HBA1C]]=6.5&gt;6.5,"diabetes ")))</f>
        <v>prediabetes</v>
      </c>
      <c r="F1375" t="s">
        <v>2381</v>
      </c>
      <c r="G1375" t="s">
        <v>2380</v>
      </c>
      <c r="H1375" t="s">
        <v>2382</v>
      </c>
      <c r="I1375">
        <v>1</v>
      </c>
      <c r="J1375" t="s">
        <v>2380</v>
      </c>
    </row>
    <row r="1376" spans="1:10" x14ac:dyDescent="0.2">
      <c r="A1376" t="s">
        <v>996</v>
      </c>
      <c r="B1376">
        <v>40.76</v>
      </c>
      <c r="C137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76">
        <v>5.28</v>
      </c>
      <c r="E1376" t="str">
        <f>IF(Table2[[#This Row],[HBA1C]]&lt;5.7,"normal ",IF(Table2[[#This Row],[HBA1C]]&lt;6.5,"prediabetes",IF(Table2[[#This Row],[HBA1C]]=6.5&gt;6.5,"diabetes ")))</f>
        <v xml:space="preserve">normal </v>
      </c>
      <c r="F1376" t="s">
        <v>2380</v>
      </c>
      <c r="G1376" t="s">
        <v>2380</v>
      </c>
      <c r="H1376" t="s">
        <v>2380</v>
      </c>
      <c r="I1376">
        <v>0</v>
      </c>
      <c r="J1376" t="s">
        <v>2380</v>
      </c>
    </row>
    <row r="1377" spans="1:10" x14ac:dyDescent="0.2">
      <c r="A1377" t="s">
        <v>995</v>
      </c>
      <c r="B1377">
        <v>29.7</v>
      </c>
      <c r="C137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77">
        <v>7.03</v>
      </c>
      <c r="E1377" t="str">
        <f>IF(Table2[[#This Row],[HBA1C]]&lt;5.7,"normal ",IF(Table2[[#This Row],[HBA1C]]&lt;6.5,"prediabetes",IF(Table2[[#This Row],[HBA1C]]=6.5&gt;6.5,"diabetes ")))</f>
        <v xml:space="preserve">diabetes </v>
      </c>
      <c r="F1377" t="s">
        <v>2380</v>
      </c>
      <c r="G1377" t="s">
        <v>2380</v>
      </c>
      <c r="H1377" t="s">
        <v>2380</v>
      </c>
      <c r="I1377">
        <v>0</v>
      </c>
      <c r="J1377" t="s">
        <v>2380</v>
      </c>
    </row>
    <row r="1378" spans="1:10" x14ac:dyDescent="0.2">
      <c r="A1378" t="s">
        <v>994</v>
      </c>
      <c r="B1378">
        <v>40.58</v>
      </c>
      <c r="C13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78">
        <v>5.32</v>
      </c>
      <c r="E1378" t="str">
        <f>IF(Table2[[#This Row],[HBA1C]]&lt;5.7,"normal ",IF(Table2[[#This Row],[HBA1C]]&lt;6.5,"prediabetes",IF(Table2[[#This Row],[HBA1C]]=6.5&gt;6.5,"diabetes ")))</f>
        <v xml:space="preserve">normal </v>
      </c>
      <c r="F1378" t="s">
        <v>2381</v>
      </c>
      <c r="G1378" t="s">
        <v>2380</v>
      </c>
      <c r="H1378" t="s">
        <v>2382</v>
      </c>
      <c r="I1378">
        <v>1</v>
      </c>
      <c r="J1378" t="s">
        <v>2380</v>
      </c>
    </row>
    <row r="1379" spans="1:10" x14ac:dyDescent="0.2">
      <c r="A1379" t="s">
        <v>993</v>
      </c>
      <c r="B1379">
        <v>33.06</v>
      </c>
      <c r="C13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79">
        <v>9.59</v>
      </c>
      <c r="E1379" t="str">
        <f>IF(Table2[[#This Row],[HBA1C]]&lt;5.7,"normal ",IF(Table2[[#This Row],[HBA1C]]&lt;6.5,"prediabetes",IF(Table2[[#This Row],[HBA1C]]=6.5&gt;6.5,"diabetes ")))</f>
        <v xml:space="preserve">diabetes </v>
      </c>
      <c r="F1379" t="s">
        <v>2381</v>
      </c>
      <c r="G1379" t="s">
        <v>2380</v>
      </c>
      <c r="H1379" t="s">
        <v>2380</v>
      </c>
      <c r="I1379">
        <v>0</v>
      </c>
      <c r="J1379" t="s">
        <v>2380</v>
      </c>
    </row>
    <row r="1380" spans="1:10" x14ac:dyDescent="0.2">
      <c r="A1380" t="s">
        <v>992</v>
      </c>
      <c r="B1380">
        <v>26.62</v>
      </c>
      <c r="C138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80">
        <v>6.15</v>
      </c>
      <c r="E1380" t="str">
        <f>IF(Table2[[#This Row],[HBA1C]]&lt;5.7,"normal ",IF(Table2[[#This Row],[HBA1C]]&lt;6.5,"prediabetes",IF(Table2[[#This Row],[HBA1C]]=6.5&gt;6.5,"diabetes ")))</f>
        <v>prediabetes</v>
      </c>
      <c r="F1380" t="s">
        <v>2381</v>
      </c>
      <c r="G1380" t="s">
        <v>2380</v>
      </c>
      <c r="H1380" t="s">
        <v>2380</v>
      </c>
      <c r="I1380">
        <v>0</v>
      </c>
      <c r="J1380" t="s">
        <v>2380</v>
      </c>
    </row>
    <row r="1381" spans="1:10" x14ac:dyDescent="0.2">
      <c r="A1381" t="s">
        <v>991</v>
      </c>
      <c r="B1381">
        <v>37.1</v>
      </c>
      <c r="C13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81">
        <v>11.08</v>
      </c>
      <c r="E1381" t="str">
        <f>IF(Table2[[#This Row],[HBA1C]]&lt;5.7,"normal ",IF(Table2[[#This Row],[HBA1C]]&lt;6.5,"prediabetes",IF(Table2[[#This Row],[HBA1C]]=6.5&gt;6.5,"diabetes ")))</f>
        <v xml:space="preserve">diabetes </v>
      </c>
      <c r="F1381" t="s">
        <v>2380</v>
      </c>
      <c r="G1381" t="s">
        <v>2380</v>
      </c>
      <c r="H1381" t="s">
        <v>2380</v>
      </c>
      <c r="I1381">
        <v>0</v>
      </c>
      <c r="J1381" t="s">
        <v>2380</v>
      </c>
    </row>
    <row r="1382" spans="1:10" x14ac:dyDescent="0.2">
      <c r="A1382" t="s">
        <v>990</v>
      </c>
      <c r="B1382">
        <v>18.28</v>
      </c>
      <c r="C138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382">
        <v>7.95</v>
      </c>
      <c r="E1382" t="str">
        <f>IF(Table2[[#This Row],[HBA1C]]&lt;5.7,"normal ",IF(Table2[[#This Row],[HBA1C]]&lt;6.5,"prediabetes",IF(Table2[[#This Row],[HBA1C]]=6.5&gt;6.5,"diabetes ")))</f>
        <v xml:space="preserve">diabetes </v>
      </c>
      <c r="F1382" t="s">
        <v>2380</v>
      </c>
      <c r="G1382" t="s">
        <v>2380</v>
      </c>
      <c r="H1382" t="s">
        <v>2380</v>
      </c>
      <c r="I1382">
        <v>0</v>
      </c>
      <c r="J1382" t="s">
        <v>2380</v>
      </c>
    </row>
    <row r="1383" spans="1:10" x14ac:dyDescent="0.2">
      <c r="A1383" t="s">
        <v>989</v>
      </c>
      <c r="B1383">
        <v>35.814999999999998</v>
      </c>
      <c r="C13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83">
        <v>6.23</v>
      </c>
      <c r="E1383" t="str">
        <f>IF(Table2[[#This Row],[HBA1C]]&lt;5.7,"normal ",IF(Table2[[#This Row],[HBA1C]]&lt;6.5,"prediabetes",IF(Table2[[#This Row],[HBA1C]]=6.5&gt;6.5,"diabetes ")))</f>
        <v>prediabetes</v>
      </c>
      <c r="F1383" t="s">
        <v>2380</v>
      </c>
      <c r="G1383" t="s">
        <v>2380</v>
      </c>
      <c r="H1383" t="s">
        <v>2380</v>
      </c>
      <c r="I1383">
        <v>0</v>
      </c>
      <c r="J1383" t="s">
        <v>2380</v>
      </c>
    </row>
    <row r="1384" spans="1:10" x14ac:dyDescent="0.2">
      <c r="A1384" t="s">
        <v>988</v>
      </c>
      <c r="B1384">
        <v>30.69</v>
      </c>
      <c r="C13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84">
        <v>6.5</v>
      </c>
      <c r="E1384" t="str">
        <f>IF(Table2[[#This Row],[HBA1C]]&lt;5.7,"normal ",IF(Table2[[#This Row],[HBA1C]]&lt;6.5,"prediabetes",IF(Table2[[#This Row],[HBA1C]]=6.5&gt;6.5,"diabetes ")))</f>
        <v xml:space="preserve">diabetes </v>
      </c>
      <c r="F1384" t="s">
        <v>2380</v>
      </c>
      <c r="G1384" t="s">
        <v>2380</v>
      </c>
      <c r="H1384" t="s">
        <v>2380</v>
      </c>
      <c r="I1384">
        <v>0</v>
      </c>
      <c r="J1384" t="s">
        <v>2380</v>
      </c>
    </row>
    <row r="1385" spans="1:10" x14ac:dyDescent="0.2">
      <c r="A1385" t="s">
        <v>987</v>
      </c>
      <c r="B1385">
        <v>26.125</v>
      </c>
      <c r="C138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85">
        <v>5.22</v>
      </c>
      <c r="E1385" t="str">
        <f>IF(Table2[[#This Row],[HBA1C]]&lt;5.7,"normal ",IF(Table2[[#This Row],[HBA1C]]&lt;6.5,"prediabetes",IF(Table2[[#This Row],[HBA1C]]=6.5&gt;6.5,"diabetes ")))</f>
        <v xml:space="preserve">normal </v>
      </c>
      <c r="F1385" t="s">
        <v>2380</v>
      </c>
      <c r="G1385" t="s">
        <v>2380</v>
      </c>
      <c r="H1385" t="s">
        <v>2380</v>
      </c>
      <c r="I1385">
        <v>0</v>
      </c>
      <c r="J1385" t="s">
        <v>2380</v>
      </c>
    </row>
    <row r="1386" spans="1:10" x14ac:dyDescent="0.2">
      <c r="A1386" t="s">
        <v>986</v>
      </c>
      <c r="B1386">
        <v>34.58</v>
      </c>
      <c r="C13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86">
        <v>6.3</v>
      </c>
      <c r="E1386" t="str">
        <f>IF(Table2[[#This Row],[HBA1C]]&lt;5.7,"normal ",IF(Table2[[#This Row],[HBA1C]]&lt;6.5,"prediabetes",IF(Table2[[#This Row],[HBA1C]]=6.5&gt;6.5,"diabetes ")))</f>
        <v>prediabetes</v>
      </c>
      <c r="F1386" t="s">
        <v>2380</v>
      </c>
      <c r="G1386" t="s">
        <v>2380</v>
      </c>
      <c r="H1386" t="s">
        <v>2382</v>
      </c>
      <c r="I1386">
        <v>1</v>
      </c>
      <c r="J1386" t="s">
        <v>2380</v>
      </c>
    </row>
    <row r="1387" spans="1:10" x14ac:dyDescent="0.2">
      <c r="A1387" t="s">
        <v>985</v>
      </c>
      <c r="B1387">
        <v>27.4</v>
      </c>
      <c r="C13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87">
        <v>8.84</v>
      </c>
      <c r="E1387" t="str">
        <f>IF(Table2[[#This Row],[HBA1C]]&lt;5.7,"normal ",IF(Table2[[#This Row],[HBA1C]]&lt;6.5,"prediabetes",IF(Table2[[#This Row],[HBA1C]]=6.5&gt;6.5,"diabetes ")))</f>
        <v xml:space="preserve">diabetes </v>
      </c>
      <c r="F1387" t="s">
        <v>2380</v>
      </c>
      <c r="G1387" t="s">
        <v>2380</v>
      </c>
      <c r="H1387" t="s">
        <v>2380</v>
      </c>
      <c r="I1387">
        <v>0</v>
      </c>
      <c r="J1387" t="s">
        <v>2380</v>
      </c>
    </row>
    <row r="1388" spans="1:10" x14ac:dyDescent="0.2">
      <c r="A1388" t="s">
        <v>984</v>
      </c>
      <c r="B1388">
        <v>27.53</v>
      </c>
      <c r="C138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88">
        <v>4.1100000000000003</v>
      </c>
      <c r="E1388" t="str">
        <f>IF(Table2[[#This Row],[HBA1C]]&lt;5.7,"normal ",IF(Table2[[#This Row],[HBA1C]]&lt;6.5,"prediabetes",IF(Table2[[#This Row],[HBA1C]]=6.5&gt;6.5,"diabetes ")))</f>
        <v xml:space="preserve">normal </v>
      </c>
      <c r="F1388" t="s">
        <v>2380</v>
      </c>
      <c r="G1388" t="s">
        <v>2380</v>
      </c>
      <c r="H1388" t="s">
        <v>2380</v>
      </c>
      <c r="I1388">
        <v>1</v>
      </c>
      <c r="J1388" t="s">
        <v>2380</v>
      </c>
    </row>
    <row r="1389" spans="1:10" x14ac:dyDescent="0.2">
      <c r="A1389" t="s">
        <v>983</v>
      </c>
      <c r="B1389">
        <v>33</v>
      </c>
      <c r="C13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89">
        <v>4.57</v>
      </c>
      <c r="E1389" t="str">
        <f>IF(Table2[[#This Row],[HBA1C]]&lt;5.7,"normal ",IF(Table2[[#This Row],[HBA1C]]&lt;6.5,"prediabetes",IF(Table2[[#This Row],[HBA1C]]=6.5&gt;6.5,"diabetes ")))</f>
        <v xml:space="preserve">normal </v>
      </c>
      <c r="F1389" t="s">
        <v>2380</v>
      </c>
      <c r="G1389" t="s">
        <v>2380</v>
      </c>
      <c r="H1389" t="s">
        <v>2380</v>
      </c>
      <c r="I1389">
        <v>0</v>
      </c>
      <c r="J1389" t="s">
        <v>2380</v>
      </c>
    </row>
    <row r="1390" spans="1:10" x14ac:dyDescent="0.2">
      <c r="A1390" t="s">
        <v>982</v>
      </c>
      <c r="B1390">
        <v>25.78</v>
      </c>
      <c r="C139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390">
        <v>11.06</v>
      </c>
      <c r="E1390" t="str">
        <f>IF(Table2[[#This Row],[HBA1C]]&lt;5.7,"normal ",IF(Table2[[#This Row],[HBA1C]]&lt;6.5,"prediabetes",IF(Table2[[#This Row],[HBA1C]]=6.5&gt;6.5,"diabetes ")))</f>
        <v xml:space="preserve">diabetes </v>
      </c>
      <c r="F1390" t="s">
        <v>2381</v>
      </c>
      <c r="G1390" t="s">
        <v>2380</v>
      </c>
      <c r="H1390" t="s">
        <v>2380</v>
      </c>
      <c r="I1390">
        <v>0</v>
      </c>
      <c r="J1390" t="s">
        <v>2380</v>
      </c>
    </row>
    <row r="1391" spans="1:10" x14ac:dyDescent="0.2">
      <c r="A1391" t="s">
        <v>981</v>
      </c>
      <c r="B1391">
        <v>22.66</v>
      </c>
      <c r="C139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91">
        <v>10.68</v>
      </c>
      <c r="E1391" t="str">
        <f>IF(Table2[[#This Row],[HBA1C]]&lt;5.7,"normal ",IF(Table2[[#This Row],[HBA1C]]&lt;6.5,"prediabetes",IF(Table2[[#This Row],[HBA1C]]=6.5&gt;6.5,"diabetes ")))</f>
        <v xml:space="preserve">diabetes </v>
      </c>
      <c r="F1391" t="s">
        <v>2380</v>
      </c>
      <c r="G1391" t="s">
        <v>2380</v>
      </c>
      <c r="H1391" t="s">
        <v>2380</v>
      </c>
      <c r="I1391">
        <v>0</v>
      </c>
      <c r="J1391" t="s">
        <v>2380</v>
      </c>
    </row>
    <row r="1392" spans="1:10" x14ac:dyDescent="0.2">
      <c r="A1392" t="s">
        <v>980</v>
      </c>
      <c r="B1392">
        <v>38.81</v>
      </c>
      <c r="C13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92">
        <v>6.14</v>
      </c>
      <c r="E1392" t="str">
        <f>IF(Table2[[#This Row],[HBA1C]]&lt;5.7,"normal ",IF(Table2[[#This Row],[HBA1C]]&lt;6.5,"prediabetes",IF(Table2[[#This Row],[HBA1C]]=6.5&gt;6.5,"diabetes ")))</f>
        <v>prediabetes</v>
      </c>
      <c r="F1392" t="s">
        <v>2381</v>
      </c>
      <c r="G1392" t="s">
        <v>2380</v>
      </c>
      <c r="H1392" t="s">
        <v>2380</v>
      </c>
      <c r="I1392">
        <v>1</v>
      </c>
      <c r="J1392" t="s">
        <v>2380</v>
      </c>
    </row>
    <row r="1393" spans="1:10" x14ac:dyDescent="0.2">
      <c r="A1393" t="s">
        <v>979</v>
      </c>
      <c r="B1393">
        <v>38.51</v>
      </c>
      <c r="C13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93">
        <v>5.45</v>
      </c>
      <c r="E1393" t="str">
        <f>IF(Table2[[#This Row],[HBA1C]]&lt;5.7,"normal ",IF(Table2[[#This Row],[HBA1C]]&lt;6.5,"prediabetes",IF(Table2[[#This Row],[HBA1C]]=6.5&gt;6.5,"diabetes ")))</f>
        <v xml:space="preserve">normal </v>
      </c>
      <c r="F1393" t="s">
        <v>2381</v>
      </c>
      <c r="G1393" t="s">
        <v>2380</v>
      </c>
      <c r="H1393" t="s">
        <v>2380</v>
      </c>
      <c r="I1393">
        <v>0</v>
      </c>
      <c r="J1393" t="s">
        <v>2380</v>
      </c>
    </row>
    <row r="1394" spans="1:10" x14ac:dyDescent="0.2">
      <c r="A1394" t="s">
        <v>978</v>
      </c>
      <c r="B1394">
        <v>22.98</v>
      </c>
      <c r="C139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394">
        <v>6.14</v>
      </c>
      <c r="E1394" t="str">
        <f>IF(Table2[[#This Row],[HBA1C]]&lt;5.7,"normal ",IF(Table2[[#This Row],[HBA1C]]&lt;6.5,"prediabetes",IF(Table2[[#This Row],[HBA1C]]=6.5&gt;6.5,"diabetes ")))</f>
        <v>prediabetes</v>
      </c>
      <c r="F1394" t="s">
        <v>2381</v>
      </c>
      <c r="G1394" t="s">
        <v>2380</v>
      </c>
      <c r="H1394" t="s">
        <v>2380</v>
      </c>
      <c r="I1394">
        <v>0</v>
      </c>
      <c r="J1394" t="s">
        <v>2380</v>
      </c>
    </row>
    <row r="1395" spans="1:10" x14ac:dyDescent="0.2">
      <c r="A1395" t="s">
        <v>977</v>
      </c>
      <c r="B1395">
        <v>15.65</v>
      </c>
      <c r="C139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395">
        <v>7.85</v>
      </c>
      <c r="E1395" t="str">
        <f>IF(Table2[[#This Row],[HBA1C]]&lt;5.7,"normal ",IF(Table2[[#This Row],[HBA1C]]&lt;6.5,"prediabetes",IF(Table2[[#This Row],[HBA1C]]=6.5&gt;6.5,"diabetes ")))</f>
        <v xml:space="preserve">diabetes </v>
      </c>
      <c r="F1395" t="s">
        <v>2380</v>
      </c>
      <c r="G1395" t="s">
        <v>2380</v>
      </c>
      <c r="H1395" t="s">
        <v>2380</v>
      </c>
      <c r="I1395">
        <v>0</v>
      </c>
      <c r="J1395" t="s">
        <v>2380</v>
      </c>
    </row>
    <row r="1396" spans="1:10" x14ac:dyDescent="0.2">
      <c r="A1396" t="s">
        <v>976</v>
      </c>
      <c r="B1396">
        <v>39.97</v>
      </c>
      <c r="C13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96">
        <v>4.09</v>
      </c>
      <c r="E1396" t="str">
        <f>IF(Table2[[#This Row],[HBA1C]]&lt;5.7,"normal ",IF(Table2[[#This Row],[HBA1C]]&lt;6.5,"prediabetes",IF(Table2[[#This Row],[HBA1C]]=6.5&gt;6.5,"diabetes ")))</f>
        <v xml:space="preserve">normal </v>
      </c>
      <c r="F1396" t="s">
        <v>2380</v>
      </c>
      <c r="G1396" t="s">
        <v>2380</v>
      </c>
      <c r="H1396" t="s">
        <v>2380</v>
      </c>
      <c r="I1396">
        <v>1</v>
      </c>
      <c r="J1396" t="s">
        <v>2380</v>
      </c>
    </row>
    <row r="1397" spans="1:10" x14ac:dyDescent="0.2">
      <c r="A1397" t="s">
        <v>975</v>
      </c>
      <c r="B1397">
        <v>37.22</v>
      </c>
      <c r="C13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97">
        <v>4.62</v>
      </c>
      <c r="E1397" t="str">
        <f>IF(Table2[[#This Row],[HBA1C]]&lt;5.7,"normal ",IF(Table2[[#This Row],[HBA1C]]&lt;6.5,"prediabetes",IF(Table2[[#This Row],[HBA1C]]=6.5&gt;6.5,"diabetes ")))</f>
        <v xml:space="preserve">normal </v>
      </c>
      <c r="F1397" t="s">
        <v>2380</v>
      </c>
      <c r="G1397" t="s">
        <v>2380</v>
      </c>
      <c r="H1397" t="s">
        <v>2382</v>
      </c>
      <c r="I1397">
        <v>1</v>
      </c>
      <c r="J1397" t="s">
        <v>2380</v>
      </c>
    </row>
    <row r="1398" spans="1:10" x14ac:dyDescent="0.2">
      <c r="A1398" t="s">
        <v>974</v>
      </c>
      <c r="B1398">
        <v>41.325000000000003</v>
      </c>
      <c r="C139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98">
        <v>5.77</v>
      </c>
      <c r="E1398" t="str">
        <f>IF(Table2[[#This Row],[HBA1C]]&lt;5.7,"normal ",IF(Table2[[#This Row],[HBA1C]]&lt;6.5,"prediabetes",IF(Table2[[#This Row],[HBA1C]]=6.5&gt;6.5,"diabetes ")))</f>
        <v>prediabetes</v>
      </c>
      <c r="F1398" t="s">
        <v>2380</v>
      </c>
      <c r="G1398" t="s">
        <v>2380</v>
      </c>
      <c r="H1398" t="s">
        <v>2380</v>
      </c>
      <c r="I1398">
        <v>0</v>
      </c>
      <c r="J1398" t="s">
        <v>2380</v>
      </c>
    </row>
    <row r="1399" spans="1:10" x14ac:dyDescent="0.2">
      <c r="A1399" t="s">
        <v>973</v>
      </c>
      <c r="B1399">
        <v>40.31</v>
      </c>
      <c r="C139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399">
        <v>5.84</v>
      </c>
      <c r="E1399" t="str">
        <f>IF(Table2[[#This Row],[HBA1C]]&lt;5.7,"normal ",IF(Table2[[#This Row],[HBA1C]]&lt;6.5,"prediabetes",IF(Table2[[#This Row],[HBA1C]]=6.5&gt;6.5,"diabetes ")))</f>
        <v>prediabetes</v>
      </c>
      <c r="F1399" t="s">
        <v>2380</v>
      </c>
      <c r="G1399" t="s">
        <v>2380</v>
      </c>
      <c r="H1399" t="s">
        <v>2380</v>
      </c>
      <c r="I1399">
        <v>0</v>
      </c>
      <c r="J1399" t="s">
        <v>2380</v>
      </c>
    </row>
    <row r="1400" spans="1:10" x14ac:dyDescent="0.2">
      <c r="A1400" t="s">
        <v>972</v>
      </c>
      <c r="B1400">
        <v>29.48</v>
      </c>
      <c r="C140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00">
        <v>4.91</v>
      </c>
      <c r="E1400" t="str">
        <f>IF(Table2[[#This Row],[HBA1C]]&lt;5.7,"normal ",IF(Table2[[#This Row],[HBA1C]]&lt;6.5,"prediabetes",IF(Table2[[#This Row],[HBA1C]]=6.5&gt;6.5,"diabetes ")))</f>
        <v xml:space="preserve">normal </v>
      </c>
      <c r="F1400" t="s">
        <v>2380</v>
      </c>
      <c r="G1400" t="s">
        <v>2380</v>
      </c>
      <c r="H1400" t="s">
        <v>2380</v>
      </c>
      <c r="I1400">
        <v>0</v>
      </c>
      <c r="J1400" t="s">
        <v>2380</v>
      </c>
    </row>
    <row r="1401" spans="1:10" x14ac:dyDescent="0.2">
      <c r="A1401" t="s">
        <v>971</v>
      </c>
      <c r="B1401">
        <v>33.155000000000001</v>
      </c>
      <c r="C14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01">
        <v>5.07</v>
      </c>
      <c r="E1401" t="str">
        <f>IF(Table2[[#This Row],[HBA1C]]&lt;5.7,"normal ",IF(Table2[[#This Row],[HBA1C]]&lt;6.5,"prediabetes",IF(Table2[[#This Row],[HBA1C]]=6.5&gt;6.5,"diabetes ")))</f>
        <v xml:space="preserve">normal </v>
      </c>
      <c r="F1401" t="s">
        <v>2380</v>
      </c>
      <c r="G1401" t="s">
        <v>2380</v>
      </c>
      <c r="H1401" t="s">
        <v>2380</v>
      </c>
      <c r="I1401">
        <v>0</v>
      </c>
      <c r="J1401" t="s">
        <v>2380</v>
      </c>
    </row>
    <row r="1402" spans="1:10" x14ac:dyDescent="0.2">
      <c r="A1402" t="s">
        <v>970</v>
      </c>
      <c r="B1402">
        <v>42.85</v>
      </c>
      <c r="C14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02">
        <v>5.81</v>
      </c>
      <c r="E1402" t="str">
        <f>IF(Table2[[#This Row],[HBA1C]]&lt;5.7,"normal ",IF(Table2[[#This Row],[HBA1C]]&lt;6.5,"prediabetes",IF(Table2[[#This Row],[HBA1C]]=6.5&gt;6.5,"diabetes ")))</f>
        <v>prediabetes</v>
      </c>
      <c r="F1402" t="s">
        <v>2381</v>
      </c>
      <c r="G1402" t="s">
        <v>2380</v>
      </c>
      <c r="H1402" t="s">
        <v>2380</v>
      </c>
      <c r="I1402">
        <v>0</v>
      </c>
      <c r="J1402" t="s">
        <v>2380</v>
      </c>
    </row>
    <row r="1403" spans="1:10" x14ac:dyDescent="0.2">
      <c r="A1403" t="s">
        <v>969</v>
      </c>
      <c r="B1403">
        <v>32.340000000000003</v>
      </c>
      <c r="C14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03">
        <v>11.2</v>
      </c>
      <c r="E1403" t="str">
        <f>IF(Table2[[#This Row],[HBA1C]]&lt;5.7,"normal ",IF(Table2[[#This Row],[HBA1C]]&lt;6.5,"prediabetes",IF(Table2[[#This Row],[HBA1C]]=6.5&gt;6.5,"diabetes ")))</f>
        <v xml:space="preserve">diabetes </v>
      </c>
      <c r="F1403" t="s">
        <v>2380</v>
      </c>
      <c r="G1403" t="s">
        <v>2380</v>
      </c>
      <c r="H1403" t="s">
        <v>2380</v>
      </c>
      <c r="I1403">
        <v>0</v>
      </c>
      <c r="J1403" t="s">
        <v>2380</v>
      </c>
    </row>
    <row r="1404" spans="1:10" x14ac:dyDescent="0.2">
      <c r="A1404" t="s">
        <v>968</v>
      </c>
      <c r="B1404">
        <v>27.5</v>
      </c>
      <c r="C140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04">
        <v>10.75</v>
      </c>
      <c r="E1404" t="str">
        <f>IF(Table2[[#This Row],[HBA1C]]&lt;5.7,"normal ",IF(Table2[[#This Row],[HBA1C]]&lt;6.5,"prediabetes",IF(Table2[[#This Row],[HBA1C]]=6.5&gt;6.5,"diabetes ")))</f>
        <v xml:space="preserve">diabetes </v>
      </c>
      <c r="F1404" t="s">
        <v>2380</v>
      </c>
      <c r="G1404" t="s">
        <v>2380</v>
      </c>
      <c r="H1404" t="s">
        <v>2380</v>
      </c>
      <c r="I1404">
        <v>0</v>
      </c>
      <c r="J1404" t="s">
        <v>2380</v>
      </c>
    </row>
    <row r="1405" spans="1:10" x14ac:dyDescent="0.2">
      <c r="A1405" t="s">
        <v>967</v>
      </c>
      <c r="B1405">
        <v>25.8</v>
      </c>
      <c r="C140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05">
        <v>7.8</v>
      </c>
      <c r="E1405" t="str">
        <f>IF(Table2[[#This Row],[HBA1C]]&lt;5.7,"normal ",IF(Table2[[#This Row],[HBA1C]]&lt;6.5,"prediabetes",IF(Table2[[#This Row],[HBA1C]]=6.5&gt;6.5,"diabetes ")))</f>
        <v xml:space="preserve">diabetes </v>
      </c>
      <c r="F1405" t="s">
        <v>2380</v>
      </c>
      <c r="G1405" t="s">
        <v>2380</v>
      </c>
      <c r="H1405" t="s">
        <v>2380</v>
      </c>
      <c r="I1405">
        <v>0</v>
      </c>
      <c r="J1405" t="s">
        <v>2380</v>
      </c>
    </row>
    <row r="1406" spans="1:10" x14ac:dyDescent="0.2">
      <c r="A1406" t="s">
        <v>966</v>
      </c>
      <c r="B1406">
        <v>25</v>
      </c>
      <c r="C140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06">
        <v>7.04</v>
      </c>
      <c r="E1406" t="str">
        <f>IF(Table2[[#This Row],[HBA1C]]&lt;5.7,"normal ",IF(Table2[[#This Row],[HBA1C]]&lt;6.5,"prediabetes",IF(Table2[[#This Row],[HBA1C]]=6.5&gt;6.5,"diabetes ")))</f>
        <v xml:space="preserve">diabetes </v>
      </c>
      <c r="F1406" t="s">
        <v>2380</v>
      </c>
      <c r="G1406" t="s">
        <v>2380</v>
      </c>
      <c r="H1406" t="s">
        <v>2380</v>
      </c>
      <c r="I1406">
        <v>0</v>
      </c>
      <c r="J1406" t="s">
        <v>2380</v>
      </c>
    </row>
    <row r="1407" spans="1:10" x14ac:dyDescent="0.2">
      <c r="A1407" t="s">
        <v>965</v>
      </c>
      <c r="B1407">
        <v>41.2</v>
      </c>
      <c r="C14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07">
        <v>4.18</v>
      </c>
      <c r="E1407" t="str">
        <f>IF(Table2[[#This Row],[HBA1C]]&lt;5.7,"normal ",IF(Table2[[#This Row],[HBA1C]]&lt;6.5,"prediabetes",IF(Table2[[#This Row],[HBA1C]]=6.5&gt;6.5,"diabetes ")))</f>
        <v xml:space="preserve">normal </v>
      </c>
      <c r="F1407" t="s">
        <v>2381</v>
      </c>
      <c r="G1407" t="s">
        <v>2380</v>
      </c>
      <c r="H1407" t="s">
        <v>2380</v>
      </c>
      <c r="I1407">
        <v>0</v>
      </c>
      <c r="J1407" t="s">
        <v>2380</v>
      </c>
    </row>
    <row r="1408" spans="1:10" x14ac:dyDescent="0.2">
      <c r="A1408" t="s">
        <v>964</v>
      </c>
      <c r="B1408">
        <v>17.78</v>
      </c>
      <c r="C140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408">
        <v>8.19</v>
      </c>
      <c r="E1408" t="str">
        <f>IF(Table2[[#This Row],[HBA1C]]&lt;5.7,"normal ",IF(Table2[[#This Row],[HBA1C]]&lt;6.5,"prediabetes",IF(Table2[[#This Row],[HBA1C]]=6.5&gt;6.5,"diabetes ")))</f>
        <v xml:space="preserve">diabetes </v>
      </c>
      <c r="F1408" t="s">
        <v>2380</v>
      </c>
      <c r="G1408" t="s">
        <v>2380</v>
      </c>
      <c r="H1408" t="s">
        <v>2380</v>
      </c>
      <c r="I1408">
        <v>0</v>
      </c>
      <c r="J1408" t="s">
        <v>2380</v>
      </c>
    </row>
    <row r="1409" spans="1:10" x14ac:dyDescent="0.2">
      <c r="A1409" t="s">
        <v>963</v>
      </c>
      <c r="B1409">
        <v>40.119999999999997</v>
      </c>
      <c r="C14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09">
        <v>6.22</v>
      </c>
      <c r="E1409" t="str">
        <f>IF(Table2[[#This Row],[HBA1C]]&lt;5.7,"normal ",IF(Table2[[#This Row],[HBA1C]]&lt;6.5,"prediabetes",IF(Table2[[#This Row],[HBA1C]]=6.5&gt;6.5,"diabetes ")))</f>
        <v>prediabetes</v>
      </c>
      <c r="F1409" t="s">
        <v>2381</v>
      </c>
      <c r="G1409" t="s">
        <v>2380</v>
      </c>
      <c r="H1409" t="s">
        <v>2382</v>
      </c>
      <c r="I1409">
        <v>1</v>
      </c>
      <c r="J1409" t="s">
        <v>2380</v>
      </c>
    </row>
    <row r="1410" spans="1:10" x14ac:dyDescent="0.2">
      <c r="A1410" t="s">
        <v>962</v>
      </c>
      <c r="B1410">
        <v>19.350000000000001</v>
      </c>
      <c r="C141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10">
        <v>8.2200000000000006</v>
      </c>
      <c r="E1410" t="str">
        <f>IF(Table2[[#This Row],[HBA1C]]&lt;5.7,"normal ",IF(Table2[[#This Row],[HBA1C]]&lt;6.5,"prediabetes",IF(Table2[[#This Row],[HBA1C]]=6.5&gt;6.5,"diabetes ")))</f>
        <v xml:space="preserve">diabetes </v>
      </c>
      <c r="F1410" t="s">
        <v>2381</v>
      </c>
      <c r="G1410" t="s">
        <v>2380</v>
      </c>
      <c r="H1410" t="s">
        <v>2380</v>
      </c>
      <c r="I1410">
        <v>0</v>
      </c>
      <c r="J1410" t="s">
        <v>2380</v>
      </c>
    </row>
    <row r="1411" spans="1:10" x14ac:dyDescent="0.2">
      <c r="A1411" t="s">
        <v>961</v>
      </c>
      <c r="B1411">
        <v>36.69</v>
      </c>
      <c r="C14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11">
        <v>6.15</v>
      </c>
      <c r="E1411" t="str">
        <f>IF(Table2[[#This Row],[HBA1C]]&lt;5.7,"normal ",IF(Table2[[#This Row],[HBA1C]]&lt;6.5,"prediabetes",IF(Table2[[#This Row],[HBA1C]]=6.5&gt;6.5,"diabetes ")))</f>
        <v>prediabetes</v>
      </c>
      <c r="F1411" t="s">
        <v>2380</v>
      </c>
      <c r="G1411" t="s">
        <v>2380</v>
      </c>
      <c r="H1411" t="s">
        <v>2380</v>
      </c>
      <c r="I1411">
        <v>0</v>
      </c>
      <c r="J1411" t="s">
        <v>2380</v>
      </c>
    </row>
    <row r="1412" spans="1:10" x14ac:dyDescent="0.2">
      <c r="A1412" t="s">
        <v>960</v>
      </c>
      <c r="B1412">
        <v>28.51</v>
      </c>
      <c r="C141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12">
        <v>5.65</v>
      </c>
      <c r="E1412" t="str">
        <f>IF(Table2[[#This Row],[HBA1C]]&lt;5.7,"normal ",IF(Table2[[#This Row],[HBA1C]]&lt;6.5,"prediabetes",IF(Table2[[#This Row],[HBA1C]]=6.5&gt;6.5,"diabetes ")))</f>
        <v xml:space="preserve">normal </v>
      </c>
      <c r="F1412" t="s">
        <v>2381</v>
      </c>
      <c r="G1412" t="s">
        <v>2380</v>
      </c>
      <c r="H1412" t="s">
        <v>2380</v>
      </c>
      <c r="I1412">
        <v>1</v>
      </c>
      <c r="J1412" t="s">
        <v>2380</v>
      </c>
    </row>
    <row r="1413" spans="1:10" x14ac:dyDescent="0.2">
      <c r="A1413" t="s">
        <v>959</v>
      </c>
      <c r="B1413">
        <v>30.21</v>
      </c>
      <c r="C14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13">
        <v>5.5</v>
      </c>
      <c r="E1413" t="str">
        <f>IF(Table2[[#This Row],[HBA1C]]&lt;5.7,"normal ",IF(Table2[[#This Row],[HBA1C]]&lt;6.5,"prediabetes",IF(Table2[[#This Row],[HBA1C]]=6.5&gt;6.5,"diabetes ")))</f>
        <v xml:space="preserve">normal </v>
      </c>
      <c r="F1413" t="s">
        <v>2380</v>
      </c>
      <c r="G1413" t="s">
        <v>2380</v>
      </c>
      <c r="H1413" t="s">
        <v>2380</v>
      </c>
      <c r="I1413">
        <v>1</v>
      </c>
      <c r="J1413" t="s">
        <v>2380</v>
      </c>
    </row>
    <row r="1414" spans="1:10" x14ac:dyDescent="0.2">
      <c r="A1414" t="s">
        <v>958</v>
      </c>
      <c r="B1414">
        <v>24.33</v>
      </c>
      <c r="C141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14">
        <v>8</v>
      </c>
      <c r="E1414" t="str">
        <f>IF(Table2[[#This Row],[HBA1C]]&lt;5.7,"normal ",IF(Table2[[#This Row],[HBA1C]]&lt;6.5,"prediabetes",IF(Table2[[#This Row],[HBA1C]]=6.5&gt;6.5,"diabetes ")))</f>
        <v xml:space="preserve">diabetes </v>
      </c>
      <c r="F1414" t="s">
        <v>2380</v>
      </c>
      <c r="G1414" t="s">
        <v>2380</v>
      </c>
      <c r="H1414" t="s">
        <v>2380</v>
      </c>
      <c r="I1414">
        <v>0</v>
      </c>
      <c r="J1414" t="s">
        <v>2380</v>
      </c>
    </row>
    <row r="1415" spans="1:10" x14ac:dyDescent="0.2">
      <c r="A1415" t="s">
        <v>957</v>
      </c>
      <c r="B1415">
        <v>19.855</v>
      </c>
      <c r="C141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15">
        <v>5.71</v>
      </c>
      <c r="E1415" t="str">
        <f>IF(Table2[[#This Row],[HBA1C]]&lt;5.7,"normal ",IF(Table2[[#This Row],[HBA1C]]&lt;6.5,"prediabetes",IF(Table2[[#This Row],[HBA1C]]=6.5&gt;6.5,"diabetes ")))</f>
        <v>prediabetes</v>
      </c>
      <c r="F1415" t="s">
        <v>2381</v>
      </c>
      <c r="G1415" t="s">
        <v>2380</v>
      </c>
      <c r="H1415" t="s">
        <v>2380</v>
      </c>
      <c r="I1415">
        <v>0</v>
      </c>
      <c r="J1415" t="s">
        <v>2380</v>
      </c>
    </row>
    <row r="1416" spans="1:10" x14ac:dyDescent="0.2">
      <c r="A1416" t="s">
        <v>956</v>
      </c>
      <c r="B1416">
        <v>25.364999999999998</v>
      </c>
      <c r="C141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16">
        <v>11.71</v>
      </c>
      <c r="E1416" t="str">
        <f>IF(Table2[[#This Row],[HBA1C]]&lt;5.7,"normal ",IF(Table2[[#This Row],[HBA1C]]&lt;6.5,"prediabetes",IF(Table2[[#This Row],[HBA1C]]=6.5&gt;6.5,"diabetes ")))</f>
        <v xml:space="preserve">diabetes </v>
      </c>
      <c r="F1416" t="s">
        <v>2380</v>
      </c>
      <c r="G1416" t="s">
        <v>2380</v>
      </c>
      <c r="H1416" t="s">
        <v>2380</v>
      </c>
      <c r="I1416">
        <v>0</v>
      </c>
      <c r="J1416" t="s">
        <v>2380</v>
      </c>
    </row>
    <row r="1417" spans="1:10" x14ac:dyDescent="0.2">
      <c r="A1417" t="s">
        <v>955</v>
      </c>
      <c r="B1417">
        <v>29.6</v>
      </c>
      <c r="C141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17">
        <v>6.17</v>
      </c>
      <c r="E1417" t="str">
        <f>IF(Table2[[#This Row],[HBA1C]]&lt;5.7,"normal ",IF(Table2[[#This Row],[HBA1C]]&lt;6.5,"prediabetes",IF(Table2[[#This Row],[HBA1C]]=6.5&gt;6.5,"diabetes ")))</f>
        <v>prediabetes</v>
      </c>
      <c r="F1417" t="s">
        <v>2381</v>
      </c>
      <c r="G1417" t="s">
        <v>2380</v>
      </c>
      <c r="H1417" t="s">
        <v>2382</v>
      </c>
      <c r="I1417">
        <v>1</v>
      </c>
      <c r="J1417" t="s">
        <v>2380</v>
      </c>
    </row>
    <row r="1418" spans="1:10" x14ac:dyDescent="0.2">
      <c r="A1418" t="s">
        <v>954</v>
      </c>
      <c r="B1418">
        <v>39.43</v>
      </c>
      <c r="C14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18">
        <v>6.1</v>
      </c>
      <c r="E1418" t="str">
        <f>IF(Table2[[#This Row],[HBA1C]]&lt;5.7,"normal ",IF(Table2[[#This Row],[HBA1C]]&lt;6.5,"prediabetes",IF(Table2[[#This Row],[HBA1C]]=6.5&gt;6.5,"diabetes ")))</f>
        <v>prediabetes</v>
      </c>
      <c r="F1418" t="s">
        <v>2381</v>
      </c>
      <c r="G1418" t="s">
        <v>2380</v>
      </c>
      <c r="H1418" t="s">
        <v>2382</v>
      </c>
      <c r="I1418">
        <v>1</v>
      </c>
      <c r="J1418" t="s">
        <v>2380</v>
      </c>
    </row>
    <row r="1419" spans="1:10" x14ac:dyDescent="0.2">
      <c r="A1419" t="s">
        <v>953</v>
      </c>
      <c r="B1419">
        <v>27.34</v>
      </c>
      <c r="C141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19">
        <v>5.19</v>
      </c>
      <c r="E1419" t="str">
        <f>IF(Table2[[#This Row],[HBA1C]]&lt;5.7,"normal ",IF(Table2[[#This Row],[HBA1C]]&lt;6.5,"prediabetes",IF(Table2[[#This Row],[HBA1C]]=6.5&gt;6.5,"diabetes ")))</f>
        <v xml:space="preserve">normal </v>
      </c>
      <c r="F1419" t="s">
        <v>2381</v>
      </c>
      <c r="G1419" t="s">
        <v>2380</v>
      </c>
      <c r="H1419" t="s">
        <v>2380</v>
      </c>
      <c r="I1419">
        <v>1</v>
      </c>
      <c r="J1419" t="s">
        <v>2380</v>
      </c>
    </row>
    <row r="1420" spans="1:10" x14ac:dyDescent="0.2">
      <c r="A1420" t="s">
        <v>952</v>
      </c>
      <c r="B1420">
        <v>39.01</v>
      </c>
      <c r="C14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20">
        <v>5.37</v>
      </c>
      <c r="E1420" t="str">
        <f>IF(Table2[[#This Row],[HBA1C]]&lt;5.7,"normal ",IF(Table2[[#This Row],[HBA1C]]&lt;6.5,"prediabetes",IF(Table2[[#This Row],[HBA1C]]=6.5&gt;6.5,"diabetes ")))</f>
        <v xml:space="preserve">normal </v>
      </c>
      <c r="F1420" t="s">
        <v>2381</v>
      </c>
      <c r="G1420" t="s">
        <v>2380</v>
      </c>
      <c r="H1420" t="s">
        <v>2380</v>
      </c>
      <c r="I1420">
        <v>0</v>
      </c>
      <c r="J1420" t="s">
        <v>2380</v>
      </c>
    </row>
    <row r="1421" spans="1:10" x14ac:dyDescent="0.2">
      <c r="A1421" t="s">
        <v>951</v>
      </c>
      <c r="B1421">
        <v>18.989999999999998</v>
      </c>
      <c r="C142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21">
        <v>10.82</v>
      </c>
      <c r="E1421" t="str">
        <f>IF(Table2[[#This Row],[HBA1C]]&lt;5.7,"normal ",IF(Table2[[#This Row],[HBA1C]]&lt;6.5,"prediabetes",IF(Table2[[#This Row],[HBA1C]]=6.5&gt;6.5,"diabetes ")))</f>
        <v xml:space="preserve">diabetes </v>
      </c>
      <c r="F1421" t="s">
        <v>2381</v>
      </c>
      <c r="G1421" t="s">
        <v>2380</v>
      </c>
      <c r="H1421" t="s">
        <v>2380</v>
      </c>
      <c r="I1421">
        <v>0</v>
      </c>
      <c r="J1421" t="s">
        <v>2380</v>
      </c>
    </row>
    <row r="1422" spans="1:10" x14ac:dyDescent="0.2">
      <c r="A1422" t="s">
        <v>950</v>
      </c>
      <c r="B1422">
        <v>42.3</v>
      </c>
      <c r="C14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22">
        <v>6.06</v>
      </c>
      <c r="E1422" t="str">
        <f>IF(Table2[[#This Row],[HBA1C]]&lt;5.7,"normal ",IF(Table2[[#This Row],[HBA1C]]&lt;6.5,"prediabetes",IF(Table2[[#This Row],[HBA1C]]=6.5&gt;6.5,"diabetes ")))</f>
        <v>prediabetes</v>
      </c>
      <c r="F1422" t="s">
        <v>2381</v>
      </c>
      <c r="G1422" t="s">
        <v>2380</v>
      </c>
      <c r="H1422" t="s">
        <v>2380</v>
      </c>
      <c r="I1422">
        <v>0</v>
      </c>
      <c r="J1422" t="s">
        <v>2380</v>
      </c>
    </row>
    <row r="1423" spans="1:10" x14ac:dyDescent="0.2">
      <c r="A1423" t="s">
        <v>949</v>
      </c>
      <c r="B1423">
        <v>39.805</v>
      </c>
      <c r="C14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23">
        <v>5.91</v>
      </c>
      <c r="E1423" t="str">
        <f>IF(Table2[[#This Row],[HBA1C]]&lt;5.7,"normal ",IF(Table2[[#This Row],[HBA1C]]&lt;6.5,"prediabetes",IF(Table2[[#This Row],[HBA1C]]=6.5&gt;6.5,"diabetes ")))</f>
        <v>prediabetes</v>
      </c>
      <c r="F1423" t="s">
        <v>2380</v>
      </c>
      <c r="G1423" t="s">
        <v>2380</v>
      </c>
      <c r="H1423" t="s">
        <v>2380</v>
      </c>
      <c r="I1423">
        <v>0</v>
      </c>
      <c r="J1423" t="s">
        <v>2380</v>
      </c>
    </row>
    <row r="1424" spans="1:10" x14ac:dyDescent="0.2">
      <c r="A1424" t="s">
        <v>948</v>
      </c>
      <c r="B1424">
        <v>33.700000000000003</v>
      </c>
      <c r="C142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24">
        <v>5.87</v>
      </c>
      <c r="E1424" t="str">
        <f>IF(Table2[[#This Row],[HBA1C]]&lt;5.7,"normal ",IF(Table2[[#This Row],[HBA1C]]&lt;6.5,"prediabetes",IF(Table2[[#This Row],[HBA1C]]=6.5&gt;6.5,"diabetes ")))</f>
        <v>prediabetes</v>
      </c>
      <c r="F1424" t="s">
        <v>2380</v>
      </c>
      <c r="G1424" t="s">
        <v>2380</v>
      </c>
      <c r="H1424" t="s">
        <v>2380</v>
      </c>
      <c r="I1424">
        <v>0</v>
      </c>
      <c r="J1424" t="s">
        <v>2380</v>
      </c>
    </row>
    <row r="1425" spans="1:10" x14ac:dyDescent="0.2">
      <c r="A1425" t="s">
        <v>947</v>
      </c>
      <c r="B1425">
        <v>36.195</v>
      </c>
      <c r="C142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25">
        <v>6.22</v>
      </c>
      <c r="E1425" t="str">
        <f>IF(Table2[[#This Row],[HBA1C]]&lt;5.7,"normal ",IF(Table2[[#This Row],[HBA1C]]&lt;6.5,"prediabetes",IF(Table2[[#This Row],[HBA1C]]=6.5&gt;6.5,"diabetes ")))</f>
        <v>prediabetes</v>
      </c>
      <c r="F1425" t="s">
        <v>2380</v>
      </c>
      <c r="G1425" t="s">
        <v>2380</v>
      </c>
      <c r="H1425" t="s">
        <v>2380</v>
      </c>
      <c r="I1425">
        <v>0</v>
      </c>
      <c r="J1425" t="s">
        <v>2380</v>
      </c>
    </row>
    <row r="1426" spans="1:10" x14ac:dyDescent="0.2">
      <c r="A1426" t="s">
        <v>946</v>
      </c>
      <c r="B1426">
        <v>32.6</v>
      </c>
      <c r="C14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26">
        <v>5.73</v>
      </c>
      <c r="E1426" t="str">
        <f>IF(Table2[[#This Row],[HBA1C]]&lt;5.7,"normal ",IF(Table2[[#This Row],[HBA1C]]&lt;6.5,"prediabetes",IF(Table2[[#This Row],[HBA1C]]=6.5&gt;6.5,"diabetes ")))</f>
        <v>prediabetes</v>
      </c>
      <c r="F1426" t="s">
        <v>2380</v>
      </c>
      <c r="G1426" t="s">
        <v>2380</v>
      </c>
      <c r="H1426" t="s">
        <v>2382</v>
      </c>
      <c r="I1426">
        <v>1</v>
      </c>
      <c r="J1426" t="s">
        <v>2380</v>
      </c>
    </row>
    <row r="1427" spans="1:10" x14ac:dyDescent="0.2">
      <c r="A1427" t="s">
        <v>945</v>
      </c>
      <c r="B1427">
        <v>30.2</v>
      </c>
      <c r="C14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27">
        <v>5.7</v>
      </c>
      <c r="E1427" t="str">
        <f>IF(Table2[[#This Row],[HBA1C]]&lt;5.7,"normal ",IF(Table2[[#This Row],[HBA1C]]&lt;6.5,"prediabetes",IF(Table2[[#This Row],[HBA1C]]=6.5&gt;6.5,"diabetes ")))</f>
        <v>prediabetes</v>
      </c>
      <c r="F1427" t="s">
        <v>2380</v>
      </c>
      <c r="G1427" t="s">
        <v>2380</v>
      </c>
      <c r="H1427" t="s">
        <v>2380</v>
      </c>
      <c r="I1427">
        <v>0</v>
      </c>
      <c r="J1427" t="s">
        <v>2380</v>
      </c>
    </row>
    <row r="1428" spans="1:10" x14ac:dyDescent="0.2">
      <c r="A1428" t="s">
        <v>944</v>
      </c>
      <c r="B1428">
        <v>27.645</v>
      </c>
      <c r="C142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28">
        <v>9.91</v>
      </c>
      <c r="E1428" t="str">
        <f>IF(Table2[[#This Row],[HBA1C]]&lt;5.7,"normal ",IF(Table2[[#This Row],[HBA1C]]&lt;6.5,"prediabetes",IF(Table2[[#This Row],[HBA1C]]=6.5&gt;6.5,"diabetes ")))</f>
        <v xml:space="preserve">diabetes </v>
      </c>
      <c r="F1428" t="s">
        <v>2380</v>
      </c>
      <c r="G1428" t="s">
        <v>2380</v>
      </c>
      <c r="H1428" t="s">
        <v>2380</v>
      </c>
      <c r="I1428">
        <v>0</v>
      </c>
      <c r="J1428" t="s">
        <v>2380</v>
      </c>
    </row>
    <row r="1429" spans="1:10" x14ac:dyDescent="0.2">
      <c r="A1429" t="s">
        <v>943</v>
      </c>
      <c r="B1429">
        <v>26.41</v>
      </c>
      <c r="C142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29">
        <v>11.4</v>
      </c>
      <c r="E1429" t="str">
        <f>IF(Table2[[#This Row],[HBA1C]]&lt;5.7,"normal ",IF(Table2[[#This Row],[HBA1C]]&lt;6.5,"prediabetes",IF(Table2[[#This Row],[HBA1C]]=6.5&gt;6.5,"diabetes ")))</f>
        <v xml:space="preserve">diabetes </v>
      </c>
      <c r="F1429" t="s">
        <v>2380</v>
      </c>
      <c r="G1429" t="s">
        <v>2380</v>
      </c>
      <c r="H1429" t="s">
        <v>2380</v>
      </c>
      <c r="I1429">
        <v>0</v>
      </c>
      <c r="J1429" t="s">
        <v>2380</v>
      </c>
    </row>
    <row r="1430" spans="1:10" x14ac:dyDescent="0.2">
      <c r="A1430" t="s">
        <v>942</v>
      </c>
      <c r="B1430">
        <v>34.1</v>
      </c>
      <c r="C14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30">
        <v>6.29</v>
      </c>
      <c r="E1430" t="str">
        <f>IF(Table2[[#This Row],[HBA1C]]&lt;5.7,"normal ",IF(Table2[[#This Row],[HBA1C]]&lt;6.5,"prediabetes",IF(Table2[[#This Row],[HBA1C]]=6.5&gt;6.5,"diabetes ")))</f>
        <v>prediabetes</v>
      </c>
      <c r="F1430" t="s">
        <v>2381</v>
      </c>
      <c r="G1430" t="s">
        <v>2380</v>
      </c>
      <c r="H1430" t="s">
        <v>2382</v>
      </c>
      <c r="I1430">
        <v>1</v>
      </c>
      <c r="J1430" t="s">
        <v>2380</v>
      </c>
    </row>
    <row r="1431" spans="1:10" x14ac:dyDescent="0.2">
      <c r="A1431" t="s">
        <v>941</v>
      </c>
      <c r="B1431">
        <v>17.3</v>
      </c>
      <c r="C143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431">
        <v>9.2799999999999994</v>
      </c>
      <c r="E1431" t="str">
        <f>IF(Table2[[#This Row],[HBA1C]]&lt;5.7,"normal ",IF(Table2[[#This Row],[HBA1C]]&lt;6.5,"prediabetes",IF(Table2[[#This Row],[HBA1C]]=6.5&gt;6.5,"diabetes ")))</f>
        <v xml:space="preserve">diabetes </v>
      </c>
      <c r="F1431" t="s">
        <v>2380</v>
      </c>
      <c r="G1431" t="s">
        <v>2380</v>
      </c>
      <c r="H1431" t="s">
        <v>2380</v>
      </c>
      <c r="I1431">
        <v>0</v>
      </c>
      <c r="J1431" t="s">
        <v>2380</v>
      </c>
    </row>
    <row r="1432" spans="1:10" x14ac:dyDescent="0.2">
      <c r="A1432" t="s">
        <v>940</v>
      </c>
      <c r="B1432">
        <v>35.020000000000003</v>
      </c>
      <c r="C14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32">
        <v>4.78</v>
      </c>
      <c r="E1432" t="str">
        <f>IF(Table2[[#This Row],[HBA1C]]&lt;5.7,"normal ",IF(Table2[[#This Row],[HBA1C]]&lt;6.5,"prediabetes",IF(Table2[[#This Row],[HBA1C]]=6.5&gt;6.5,"diabetes ")))</f>
        <v xml:space="preserve">normal </v>
      </c>
      <c r="F1432" t="s">
        <v>2380</v>
      </c>
      <c r="G1432" t="s">
        <v>2380</v>
      </c>
      <c r="H1432" t="s">
        <v>2382</v>
      </c>
      <c r="I1432">
        <v>1</v>
      </c>
      <c r="J1432" t="s">
        <v>2380</v>
      </c>
    </row>
    <row r="1433" spans="1:10" x14ac:dyDescent="0.2">
      <c r="A1433" t="s">
        <v>939</v>
      </c>
      <c r="B1433">
        <v>37.1</v>
      </c>
      <c r="C14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33">
        <v>8.8699999999999992</v>
      </c>
      <c r="E1433" t="str">
        <f>IF(Table2[[#This Row],[HBA1C]]&lt;5.7,"normal ",IF(Table2[[#This Row],[HBA1C]]&lt;6.5,"prediabetes",IF(Table2[[#This Row],[HBA1C]]=6.5&gt;6.5,"diabetes ")))</f>
        <v xml:space="preserve">diabetes </v>
      </c>
      <c r="F1433" t="s">
        <v>2381</v>
      </c>
      <c r="G1433" t="s">
        <v>2380</v>
      </c>
      <c r="H1433" t="s">
        <v>2380</v>
      </c>
      <c r="I1433">
        <v>0</v>
      </c>
      <c r="J1433" t="s">
        <v>2380</v>
      </c>
    </row>
    <row r="1434" spans="1:10" x14ac:dyDescent="0.2">
      <c r="A1434" t="s">
        <v>938</v>
      </c>
      <c r="B1434">
        <v>16.79</v>
      </c>
      <c r="C143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434">
        <v>11.4</v>
      </c>
      <c r="E1434" t="str">
        <f>IF(Table2[[#This Row],[HBA1C]]&lt;5.7,"normal ",IF(Table2[[#This Row],[HBA1C]]&lt;6.5,"prediabetes",IF(Table2[[#This Row],[HBA1C]]=6.5&gt;6.5,"diabetes ")))</f>
        <v xml:space="preserve">diabetes </v>
      </c>
      <c r="F1434" t="s">
        <v>2380</v>
      </c>
      <c r="G1434" t="s">
        <v>2380</v>
      </c>
      <c r="H1434" t="s">
        <v>2380</v>
      </c>
      <c r="I1434">
        <v>0</v>
      </c>
      <c r="J1434" t="s">
        <v>2380</v>
      </c>
    </row>
    <row r="1435" spans="1:10" x14ac:dyDescent="0.2">
      <c r="A1435" t="s">
        <v>937</v>
      </c>
      <c r="B1435">
        <v>31.635000000000002</v>
      </c>
      <c r="C143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35">
        <v>9.1300000000000008</v>
      </c>
      <c r="E1435" t="str">
        <f>IF(Table2[[#This Row],[HBA1C]]&lt;5.7,"normal ",IF(Table2[[#This Row],[HBA1C]]&lt;6.5,"prediabetes",IF(Table2[[#This Row],[HBA1C]]=6.5&gt;6.5,"diabetes ")))</f>
        <v xml:space="preserve">diabetes </v>
      </c>
      <c r="F1435" t="s">
        <v>2381</v>
      </c>
      <c r="G1435" t="s">
        <v>2380</v>
      </c>
      <c r="H1435" t="s">
        <v>2380</v>
      </c>
      <c r="I1435">
        <v>0</v>
      </c>
      <c r="J1435" t="s">
        <v>2380</v>
      </c>
    </row>
    <row r="1436" spans="1:10" x14ac:dyDescent="0.2">
      <c r="A1436" t="s">
        <v>936</v>
      </c>
      <c r="B1436">
        <v>24.19</v>
      </c>
      <c r="C143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36">
        <v>6.22</v>
      </c>
      <c r="E1436" t="str">
        <f>IF(Table2[[#This Row],[HBA1C]]&lt;5.7,"normal ",IF(Table2[[#This Row],[HBA1C]]&lt;6.5,"prediabetes",IF(Table2[[#This Row],[HBA1C]]=6.5&gt;6.5,"diabetes ")))</f>
        <v>prediabetes</v>
      </c>
      <c r="F1436" t="s">
        <v>2381</v>
      </c>
      <c r="G1436" t="s">
        <v>2380</v>
      </c>
      <c r="H1436" t="s">
        <v>2382</v>
      </c>
      <c r="I1436">
        <v>1</v>
      </c>
      <c r="J1436" t="s">
        <v>2380</v>
      </c>
    </row>
    <row r="1437" spans="1:10" x14ac:dyDescent="0.2">
      <c r="A1437" t="s">
        <v>935</v>
      </c>
      <c r="B1437">
        <v>35.29</v>
      </c>
      <c r="C143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37">
        <v>5.9</v>
      </c>
      <c r="E1437" t="str">
        <f>IF(Table2[[#This Row],[HBA1C]]&lt;5.7,"normal ",IF(Table2[[#This Row],[HBA1C]]&lt;6.5,"prediabetes",IF(Table2[[#This Row],[HBA1C]]=6.5&gt;6.5,"diabetes ")))</f>
        <v>prediabetes</v>
      </c>
      <c r="F1437" t="s">
        <v>2380</v>
      </c>
      <c r="G1437" t="s">
        <v>2380</v>
      </c>
      <c r="H1437" t="s">
        <v>2382</v>
      </c>
      <c r="I1437">
        <v>1</v>
      </c>
      <c r="J1437" t="s">
        <v>2380</v>
      </c>
    </row>
    <row r="1438" spans="1:10" x14ac:dyDescent="0.2">
      <c r="A1438" t="s">
        <v>934</v>
      </c>
      <c r="B1438">
        <v>35.299999999999997</v>
      </c>
      <c r="C14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38">
        <v>4.45</v>
      </c>
      <c r="E1438" t="str">
        <f>IF(Table2[[#This Row],[HBA1C]]&lt;5.7,"normal ",IF(Table2[[#This Row],[HBA1C]]&lt;6.5,"prediabetes",IF(Table2[[#This Row],[HBA1C]]=6.5&gt;6.5,"diabetes ")))</f>
        <v xml:space="preserve">normal </v>
      </c>
      <c r="F1438" t="s">
        <v>2380</v>
      </c>
      <c r="G1438" t="s">
        <v>2380</v>
      </c>
      <c r="H1438" t="s">
        <v>2380</v>
      </c>
      <c r="I1438">
        <v>0</v>
      </c>
      <c r="J1438" t="s">
        <v>2380</v>
      </c>
    </row>
    <row r="1439" spans="1:10" x14ac:dyDescent="0.2">
      <c r="A1439" t="s">
        <v>933</v>
      </c>
      <c r="B1439">
        <v>35.64</v>
      </c>
      <c r="C14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39">
        <v>6.17</v>
      </c>
      <c r="E1439" t="str">
        <f>IF(Table2[[#This Row],[HBA1C]]&lt;5.7,"normal ",IF(Table2[[#This Row],[HBA1C]]&lt;6.5,"prediabetes",IF(Table2[[#This Row],[HBA1C]]=6.5&gt;6.5,"diabetes ")))</f>
        <v>prediabetes</v>
      </c>
      <c r="F1439" t="s">
        <v>2380</v>
      </c>
      <c r="G1439" t="s">
        <v>2380</v>
      </c>
      <c r="H1439" t="s">
        <v>2382</v>
      </c>
      <c r="I1439">
        <v>1</v>
      </c>
      <c r="J1439" t="s">
        <v>2380</v>
      </c>
    </row>
    <row r="1440" spans="1:10" x14ac:dyDescent="0.2">
      <c r="A1440" t="s">
        <v>932</v>
      </c>
      <c r="B1440">
        <v>33.1</v>
      </c>
      <c r="C14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40">
        <v>4.93</v>
      </c>
      <c r="E1440" t="str">
        <f>IF(Table2[[#This Row],[HBA1C]]&lt;5.7,"normal ",IF(Table2[[#This Row],[HBA1C]]&lt;6.5,"prediabetes",IF(Table2[[#This Row],[HBA1C]]=6.5&gt;6.5,"diabetes ")))</f>
        <v xml:space="preserve">normal </v>
      </c>
      <c r="F1440" t="s">
        <v>2380</v>
      </c>
      <c r="G1440" t="s">
        <v>2380</v>
      </c>
      <c r="H1440" t="s">
        <v>2380</v>
      </c>
      <c r="I1440">
        <v>0</v>
      </c>
      <c r="J1440" t="s">
        <v>2380</v>
      </c>
    </row>
    <row r="1441" spans="1:10" x14ac:dyDescent="0.2">
      <c r="A1441" t="s">
        <v>931</v>
      </c>
      <c r="B1441">
        <v>26.41</v>
      </c>
      <c r="C144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41">
        <v>7.32</v>
      </c>
      <c r="E1441" t="str">
        <f>IF(Table2[[#This Row],[HBA1C]]&lt;5.7,"normal ",IF(Table2[[#This Row],[HBA1C]]&lt;6.5,"prediabetes",IF(Table2[[#This Row],[HBA1C]]=6.5&gt;6.5,"diabetes ")))</f>
        <v xml:space="preserve">diabetes </v>
      </c>
      <c r="F1441" t="s">
        <v>2381</v>
      </c>
      <c r="G1441" t="s">
        <v>2380</v>
      </c>
      <c r="H1441" t="s">
        <v>2380</v>
      </c>
      <c r="I1441">
        <v>1</v>
      </c>
      <c r="J1441" t="s">
        <v>2380</v>
      </c>
    </row>
    <row r="1442" spans="1:10" x14ac:dyDescent="0.2">
      <c r="A1442" t="s">
        <v>930</v>
      </c>
      <c r="B1442">
        <v>29.9</v>
      </c>
      <c r="C144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42">
        <v>5.27</v>
      </c>
      <c r="E1442" t="str">
        <f>IF(Table2[[#This Row],[HBA1C]]&lt;5.7,"normal ",IF(Table2[[#This Row],[HBA1C]]&lt;6.5,"prediabetes",IF(Table2[[#This Row],[HBA1C]]=6.5&gt;6.5,"diabetes ")))</f>
        <v xml:space="preserve">normal </v>
      </c>
      <c r="F1442" t="s">
        <v>2380</v>
      </c>
      <c r="G1442" t="s">
        <v>2380</v>
      </c>
      <c r="H1442" t="s">
        <v>2382</v>
      </c>
      <c r="I1442">
        <v>1</v>
      </c>
      <c r="J1442" t="s">
        <v>2380</v>
      </c>
    </row>
    <row r="1443" spans="1:10" x14ac:dyDescent="0.2">
      <c r="A1443" t="s">
        <v>929</v>
      </c>
      <c r="B1443">
        <v>25.24</v>
      </c>
      <c r="C144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43">
        <v>5.82</v>
      </c>
      <c r="E1443" t="str">
        <f>IF(Table2[[#This Row],[HBA1C]]&lt;5.7,"normal ",IF(Table2[[#This Row],[HBA1C]]&lt;6.5,"prediabetes",IF(Table2[[#This Row],[HBA1C]]=6.5&gt;6.5,"diabetes ")))</f>
        <v>prediabetes</v>
      </c>
      <c r="F1443" t="s">
        <v>2380</v>
      </c>
      <c r="G1443" t="s">
        <v>2380</v>
      </c>
      <c r="H1443" t="s">
        <v>2380</v>
      </c>
      <c r="I1443">
        <v>1</v>
      </c>
      <c r="J1443" t="s">
        <v>2380</v>
      </c>
    </row>
    <row r="1444" spans="1:10" x14ac:dyDescent="0.2">
      <c r="A1444" t="s">
        <v>928</v>
      </c>
      <c r="B1444">
        <v>25.08</v>
      </c>
      <c r="C144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44">
        <v>5.8</v>
      </c>
      <c r="E1444" t="str">
        <f>IF(Table2[[#This Row],[HBA1C]]&lt;5.7,"normal ",IF(Table2[[#This Row],[HBA1C]]&lt;6.5,"prediabetes",IF(Table2[[#This Row],[HBA1C]]=6.5&gt;6.5,"diabetes ")))</f>
        <v>prediabetes</v>
      </c>
      <c r="F1444" t="s">
        <v>2380</v>
      </c>
      <c r="G1444" t="s">
        <v>2380</v>
      </c>
      <c r="H1444" t="s">
        <v>2382</v>
      </c>
      <c r="I1444">
        <v>1</v>
      </c>
      <c r="J1444" t="s">
        <v>2380</v>
      </c>
    </row>
    <row r="1445" spans="1:10" x14ac:dyDescent="0.2">
      <c r="A1445" t="s">
        <v>927</v>
      </c>
      <c r="B1445">
        <v>29.164999999999999</v>
      </c>
      <c r="C144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45">
        <v>4.87</v>
      </c>
      <c r="E1445" t="str">
        <f>IF(Table2[[#This Row],[HBA1C]]&lt;5.7,"normal ",IF(Table2[[#This Row],[HBA1C]]&lt;6.5,"prediabetes",IF(Table2[[#This Row],[HBA1C]]=6.5&gt;6.5,"diabetes ")))</f>
        <v xml:space="preserve">normal </v>
      </c>
      <c r="F1445" t="s">
        <v>2380</v>
      </c>
      <c r="G1445" t="s">
        <v>2381</v>
      </c>
      <c r="H1445" t="s">
        <v>2380</v>
      </c>
      <c r="I1445">
        <v>1</v>
      </c>
      <c r="J1445" t="s">
        <v>2380</v>
      </c>
    </row>
    <row r="1446" spans="1:10" x14ac:dyDescent="0.2">
      <c r="A1446" t="s">
        <v>926</v>
      </c>
      <c r="B1446">
        <v>15.05</v>
      </c>
      <c r="C144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446">
        <v>8.1199999999999992</v>
      </c>
      <c r="E1446" t="str">
        <f>IF(Table2[[#This Row],[HBA1C]]&lt;5.7,"normal ",IF(Table2[[#This Row],[HBA1C]]&lt;6.5,"prediabetes",IF(Table2[[#This Row],[HBA1C]]=6.5&gt;6.5,"diabetes ")))</f>
        <v xml:space="preserve">diabetes </v>
      </c>
      <c r="F1446" t="s">
        <v>2380</v>
      </c>
      <c r="G1446" t="s">
        <v>2380</v>
      </c>
      <c r="H1446" t="s">
        <v>2380</v>
      </c>
      <c r="I1446">
        <v>0</v>
      </c>
      <c r="J1446" t="s">
        <v>2380</v>
      </c>
    </row>
    <row r="1447" spans="1:10" x14ac:dyDescent="0.2">
      <c r="A1447" t="s">
        <v>925</v>
      </c>
      <c r="B1447">
        <v>19.95</v>
      </c>
      <c r="C144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47">
        <v>4.3600000000000003</v>
      </c>
      <c r="E1447" t="str">
        <f>IF(Table2[[#This Row],[HBA1C]]&lt;5.7,"normal ",IF(Table2[[#This Row],[HBA1C]]&lt;6.5,"prediabetes",IF(Table2[[#This Row],[HBA1C]]=6.5&gt;6.5,"diabetes ")))</f>
        <v xml:space="preserve">normal </v>
      </c>
      <c r="F1447" t="s">
        <v>2380</v>
      </c>
      <c r="G1447" t="s">
        <v>2380</v>
      </c>
      <c r="H1447" t="s">
        <v>2380</v>
      </c>
      <c r="I1447">
        <v>2</v>
      </c>
      <c r="J1447" t="s">
        <v>2380</v>
      </c>
    </row>
    <row r="1448" spans="1:10" x14ac:dyDescent="0.2">
      <c r="A1448" t="s">
        <v>924</v>
      </c>
      <c r="B1448">
        <v>16.66</v>
      </c>
      <c r="C144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448">
        <v>9.16</v>
      </c>
      <c r="E1448" t="str">
        <f>IF(Table2[[#This Row],[HBA1C]]&lt;5.7,"normal ",IF(Table2[[#This Row],[HBA1C]]&lt;6.5,"prediabetes",IF(Table2[[#This Row],[HBA1C]]=6.5&gt;6.5,"diabetes ")))</f>
        <v xml:space="preserve">diabetes </v>
      </c>
      <c r="F1448" t="s">
        <v>2380</v>
      </c>
      <c r="G1448" t="s">
        <v>2380</v>
      </c>
      <c r="H1448" t="s">
        <v>2380</v>
      </c>
      <c r="I1448">
        <v>0</v>
      </c>
      <c r="J1448" t="s">
        <v>2380</v>
      </c>
    </row>
    <row r="1449" spans="1:10" x14ac:dyDescent="0.2">
      <c r="A1449" t="s">
        <v>923</v>
      </c>
      <c r="B1449">
        <v>16.62</v>
      </c>
      <c r="C144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449">
        <v>9.14</v>
      </c>
      <c r="E1449" t="str">
        <f>IF(Table2[[#This Row],[HBA1C]]&lt;5.7,"normal ",IF(Table2[[#This Row],[HBA1C]]&lt;6.5,"prediabetes",IF(Table2[[#This Row],[HBA1C]]=6.5&gt;6.5,"diabetes ")))</f>
        <v xml:space="preserve">diabetes </v>
      </c>
      <c r="F1449" t="s">
        <v>2380</v>
      </c>
      <c r="G1449" t="s">
        <v>2380</v>
      </c>
      <c r="H1449" t="s">
        <v>2380</v>
      </c>
      <c r="I1449">
        <v>0</v>
      </c>
      <c r="J1449" t="s">
        <v>2380</v>
      </c>
    </row>
    <row r="1450" spans="1:10" x14ac:dyDescent="0.2">
      <c r="A1450" t="s">
        <v>922</v>
      </c>
      <c r="B1450">
        <v>15.36</v>
      </c>
      <c r="C145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450">
        <v>5.49</v>
      </c>
      <c r="E1450" t="str">
        <f>IF(Table2[[#This Row],[HBA1C]]&lt;5.7,"normal ",IF(Table2[[#This Row],[HBA1C]]&lt;6.5,"prediabetes",IF(Table2[[#This Row],[HBA1C]]=6.5&gt;6.5,"diabetes ")))</f>
        <v xml:space="preserve">normal </v>
      </c>
      <c r="F1450" t="s">
        <v>2381</v>
      </c>
      <c r="G1450" t="s">
        <v>2380</v>
      </c>
      <c r="H1450" t="s">
        <v>2380</v>
      </c>
      <c r="I1450">
        <v>2</v>
      </c>
      <c r="J1450" t="s">
        <v>2380</v>
      </c>
    </row>
    <row r="1451" spans="1:10" x14ac:dyDescent="0.2">
      <c r="A1451" t="s">
        <v>921</v>
      </c>
      <c r="B1451">
        <v>27.74</v>
      </c>
      <c r="C145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51">
        <v>5.96</v>
      </c>
      <c r="E1451" t="str">
        <f>IF(Table2[[#This Row],[HBA1C]]&lt;5.7,"normal ",IF(Table2[[#This Row],[HBA1C]]&lt;6.5,"prediabetes",IF(Table2[[#This Row],[HBA1C]]=6.5&gt;6.5,"diabetes ")))</f>
        <v>prediabetes</v>
      </c>
      <c r="F1451" t="s">
        <v>2381</v>
      </c>
      <c r="G1451" t="s">
        <v>2380</v>
      </c>
      <c r="H1451" t="s">
        <v>2380</v>
      </c>
      <c r="I1451">
        <v>0</v>
      </c>
      <c r="J1451" t="s">
        <v>2380</v>
      </c>
    </row>
    <row r="1452" spans="1:10" x14ac:dyDescent="0.2">
      <c r="A1452" t="s">
        <v>920</v>
      </c>
      <c r="B1452">
        <v>22.44</v>
      </c>
      <c r="C145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52">
        <v>4.62</v>
      </c>
      <c r="E1452" t="str">
        <f>IF(Table2[[#This Row],[HBA1C]]&lt;5.7,"normal ",IF(Table2[[#This Row],[HBA1C]]&lt;6.5,"prediabetes",IF(Table2[[#This Row],[HBA1C]]=6.5&gt;6.5,"diabetes ")))</f>
        <v xml:space="preserve">normal </v>
      </c>
      <c r="F1452" t="s">
        <v>2381</v>
      </c>
      <c r="G1452" t="s">
        <v>2380</v>
      </c>
      <c r="H1452" t="s">
        <v>2380</v>
      </c>
      <c r="I1452">
        <v>0</v>
      </c>
      <c r="J1452" t="s">
        <v>2380</v>
      </c>
    </row>
    <row r="1453" spans="1:10" x14ac:dyDescent="0.2">
      <c r="A1453" t="s">
        <v>919</v>
      </c>
      <c r="B1453">
        <v>37.049999999999997</v>
      </c>
      <c r="C14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53">
        <v>9.9600000000000009</v>
      </c>
      <c r="E1453" t="str">
        <f>IF(Table2[[#This Row],[HBA1C]]&lt;5.7,"normal ",IF(Table2[[#This Row],[HBA1C]]&lt;6.5,"prediabetes",IF(Table2[[#This Row],[HBA1C]]=6.5&gt;6.5,"diabetes ")))</f>
        <v xml:space="preserve">diabetes </v>
      </c>
      <c r="F1453" t="s">
        <v>2381</v>
      </c>
      <c r="G1453" t="s">
        <v>2380</v>
      </c>
      <c r="H1453" t="s">
        <v>2380</v>
      </c>
      <c r="I1453">
        <v>0</v>
      </c>
      <c r="J1453" t="s">
        <v>2380</v>
      </c>
    </row>
    <row r="1454" spans="1:10" x14ac:dyDescent="0.2">
      <c r="A1454" t="s">
        <v>918</v>
      </c>
      <c r="B1454">
        <v>22.95</v>
      </c>
      <c r="C145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54">
        <v>10.53</v>
      </c>
      <c r="E1454" t="str">
        <f>IF(Table2[[#This Row],[HBA1C]]&lt;5.7,"normal ",IF(Table2[[#This Row],[HBA1C]]&lt;6.5,"prediabetes",IF(Table2[[#This Row],[HBA1C]]=6.5&gt;6.5,"diabetes ")))</f>
        <v xml:space="preserve">diabetes </v>
      </c>
      <c r="F1454" t="s">
        <v>2380</v>
      </c>
      <c r="G1454" t="s">
        <v>2380</v>
      </c>
      <c r="H1454" t="s">
        <v>2380</v>
      </c>
      <c r="I1454">
        <v>2</v>
      </c>
      <c r="J1454" t="s">
        <v>2380</v>
      </c>
    </row>
    <row r="1455" spans="1:10" x14ac:dyDescent="0.2">
      <c r="A1455" t="s">
        <v>917</v>
      </c>
      <c r="B1455">
        <v>34.200000000000003</v>
      </c>
      <c r="C14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55">
        <v>6.69</v>
      </c>
      <c r="E1455" t="str">
        <f>IF(Table2[[#This Row],[HBA1C]]&lt;5.7,"normal ",IF(Table2[[#This Row],[HBA1C]]&lt;6.5,"prediabetes",IF(Table2[[#This Row],[HBA1C]]=6.5&gt;6.5,"diabetes ")))</f>
        <v xml:space="preserve">diabetes </v>
      </c>
      <c r="F1455" t="s">
        <v>2381</v>
      </c>
      <c r="G1455" t="s">
        <v>2380</v>
      </c>
      <c r="H1455" t="s">
        <v>2380</v>
      </c>
      <c r="I1455">
        <v>0</v>
      </c>
      <c r="J1455" t="s">
        <v>2380</v>
      </c>
    </row>
    <row r="1456" spans="1:10" x14ac:dyDescent="0.2">
      <c r="A1456" t="s">
        <v>916</v>
      </c>
      <c r="B1456">
        <v>30.59</v>
      </c>
      <c r="C14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56">
        <v>9.5500000000000007</v>
      </c>
      <c r="E1456" t="str">
        <f>IF(Table2[[#This Row],[HBA1C]]&lt;5.7,"normal ",IF(Table2[[#This Row],[HBA1C]]&lt;6.5,"prediabetes",IF(Table2[[#This Row],[HBA1C]]=6.5&gt;6.5,"diabetes ")))</f>
        <v xml:space="preserve">diabetes </v>
      </c>
      <c r="F1456" t="s">
        <v>2381</v>
      </c>
      <c r="G1456" t="s">
        <v>2380</v>
      </c>
      <c r="H1456" t="s">
        <v>2380</v>
      </c>
      <c r="I1456">
        <v>0</v>
      </c>
      <c r="J1456" t="s">
        <v>2380</v>
      </c>
    </row>
    <row r="1457" spans="1:10" x14ac:dyDescent="0.2">
      <c r="A1457" t="s">
        <v>915</v>
      </c>
      <c r="B1457">
        <v>25.51</v>
      </c>
      <c r="C145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57">
        <v>6.05</v>
      </c>
      <c r="E1457" t="str">
        <f>IF(Table2[[#This Row],[HBA1C]]&lt;5.7,"normal ",IF(Table2[[#This Row],[HBA1C]]&lt;6.5,"prediabetes",IF(Table2[[#This Row],[HBA1C]]=6.5&gt;6.5,"diabetes ")))</f>
        <v>prediabetes</v>
      </c>
      <c r="F1457" t="s">
        <v>2380</v>
      </c>
      <c r="G1457" t="s">
        <v>2380</v>
      </c>
      <c r="H1457" t="s">
        <v>2380</v>
      </c>
      <c r="I1457">
        <v>0</v>
      </c>
      <c r="J1457" t="s">
        <v>2380</v>
      </c>
    </row>
    <row r="1458" spans="1:10" x14ac:dyDescent="0.2">
      <c r="A1458" t="s">
        <v>914</v>
      </c>
      <c r="B1458">
        <v>29.04</v>
      </c>
      <c r="C145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58">
        <v>10.56</v>
      </c>
      <c r="E1458" t="str">
        <f>IF(Table2[[#This Row],[HBA1C]]&lt;5.7,"normal ",IF(Table2[[#This Row],[HBA1C]]&lt;6.5,"prediabetes",IF(Table2[[#This Row],[HBA1C]]=6.5&gt;6.5,"diabetes ")))</f>
        <v xml:space="preserve">diabetes </v>
      </c>
      <c r="F1458" t="s">
        <v>2381</v>
      </c>
      <c r="G1458" t="s">
        <v>2380</v>
      </c>
      <c r="H1458" t="s">
        <v>2380</v>
      </c>
      <c r="I1458">
        <v>1</v>
      </c>
      <c r="J1458" t="s">
        <v>2380</v>
      </c>
    </row>
    <row r="1459" spans="1:10" x14ac:dyDescent="0.2">
      <c r="A1459" t="s">
        <v>913</v>
      </c>
      <c r="B1459">
        <v>22.135000000000002</v>
      </c>
      <c r="C145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59">
        <v>10.81</v>
      </c>
      <c r="E1459" t="str">
        <f>IF(Table2[[#This Row],[HBA1C]]&lt;5.7,"normal ",IF(Table2[[#This Row],[HBA1C]]&lt;6.5,"prediabetes",IF(Table2[[#This Row],[HBA1C]]=6.5&gt;6.5,"diabetes ")))</f>
        <v xml:space="preserve">diabetes </v>
      </c>
      <c r="F1459" t="s">
        <v>2381</v>
      </c>
      <c r="G1459" t="s">
        <v>2380</v>
      </c>
      <c r="H1459" t="s">
        <v>2380</v>
      </c>
      <c r="I1459">
        <v>1</v>
      </c>
      <c r="J1459" t="s">
        <v>2380</v>
      </c>
    </row>
    <row r="1460" spans="1:10" x14ac:dyDescent="0.2">
      <c r="A1460" t="s">
        <v>912</v>
      </c>
      <c r="B1460">
        <v>21.375</v>
      </c>
      <c r="C146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60">
        <v>4.32</v>
      </c>
      <c r="E1460" t="str">
        <f>IF(Table2[[#This Row],[HBA1C]]&lt;5.7,"normal ",IF(Table2[[#This Row],[HBA1C]]&lt;6.5,"prediabetes",IF(Table2[[#This Row],[HBA1C]]=6.5&gt;6.5,"diabetes ")))</f>
        <v xml:space="preserve">normal </v>
      </c>
      <c r="F1460" t="s">
        <v>2380</v>
      </c>
      <c r="G1460" t="s">
        <v>2380</v>
      </c>
      <c r="H1460" t="s">
        <v>2380</v>
      </c>
      <c r="I1460">
        <v>0</v>
      </c>
      <c r="J1460" t="s">
        <v>2380</v>
      </c>
    </row>
    <row r="1461" spans="1:10" x14ac:dyDescent="0.2">
      <c r="A1461" t="s">
        <v>911</v>
      </c>
      <c r="B1461">
        <v>29.19</v>
      </c>
      <c r="C146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61">
        <v>4.37</v>
      </c>
      <c r="E1461" t="str">
        <f>IF(Table2[[#This Row],[HBA1C]]&lt;5.7,"normal ",IF(Table2[[#This Row],[HBA1C]]&lt;6.5,"prediabetes",IF(Table2[[#This Row],[HBA1C]]=6.5&gt;6.5,"diabetes ")))</f>
        <v xml:space="preserve">normal </v>
      </c>
      <c r="F1461" t="s">
        <v>2380</v>
      </c>
      <c r="G1461" t="s">
        <v>2380</v>
      </c>
      <c r="H1461" t="s">
        <v>2380</v>
      </c>
      <c r="I1461">
        <v>0</v>
      </c>
      <c r="J1461" t="s">
        <v>2380</v>
      </c>
    </row>
    <row r="1462" spans="1:10" x14ac:dyDescent="0.2">
      <c r="A1462" t="s">
        <v>910</v>
      </c>
      <c r="B1462">
        <v>31.92</v>
      </c>
      <c r="C14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62">
        <v>4.8099999999999996</v>
      </c>
      <c r="E1462" t="str">
        <f>IF(Table2[[#This Row],[HBA1C]]&lt;5.7,"normal ",IF(Table2[[#This Row],[HBA1C]]&lt;6.5,"prediabetes",IF(Table2[[#This Row],[HBA1C]]=6.5&gt;6.5,"diabetes ")))</f>
        <v xml:space="preserve">normal </v>
      </c>
      <c r="F1462" t="s">
        <v>2381</v>
      </c>
      <c r="G1462" t="s">
        <v>2380</v>
      </c>
      <c r="H1462" t="s">
        <v>2382</v>
      </c>
      <c r="I1462">
        <v>1</v>
      </c>
      <c r="J1462" t="s">
        <v>2380</v>
      </c>
    </row>
    <row r="1463" spans="1:10" x14ac:dyDescent="0.2">
      <c r="A1463" t="s">
        <v>909</v>
      </c>
      <c r="B1463">
        <v>26.315000000000001</v>
      </c>
      <c r="C146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63">
        <v>4.5599999999999996</v>
      </c>
      <c r="E1463" t="str">
        <f>IF(Table2[[#This Row],[HBA1C]]&lt;5.7,"normal ",IF(Table2[[#This Row],[HBA1C]]&lt;6.5,"prediabetes",IF(Table2[[#This Row],[HBA1C]]=6.5&gt;6.5,"diabetes ")))</f>
        <v xml:space="preserve">normal </v>
      </c>
      <c r="F1463" t="s">
        <v>2381</v>
      </c>
      <c r="G1463" t="s">
        <v>2380</v>
      </c>
      <c r="H1463" t="s">
        <v>2382</v>
      </c>
      <c r="I1463">
        <v>1</v>
      </c>
      <c r="J1463" t="s">
        <v>2380</v>
      </c>
    </row>
    <row r="1464" spans="1:10" x14ac:dyDescent="0.2">
      <c r="A1464" t="s">
        <v>908</v>
      </c>
      <c r="B1464">
        <v>35.299999999999997</v>
      </c>
      <c r="C14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64">
        <v>4.3899999999999997</v>
      </c>
      <c r="E1464" t="str">
        <f>IF(Table2[[#This Row],[HBA1C]]&lt;5.7,"normal ",IF(Table2[[#This Row],[HBA1C]]&lt;6.5,"prediabetes",IF(Table2[[#This Row],[HBA1C]]=6.5&gt;6.5,"diabetes ")))</f>
        <v xml:space="preserve">normal </v>
      </c>
      <c r="F1464" t="s">
        <v>2380</v>
      </c>
      <c r="G1464" t="s">
        <v>2380</v>
      </c>
      <c r="H1464" t="s">
        <v>2380</v>
      </c>
      <c r="I1464">
        <v>0</v>
      </c>
      <c r="J1464" t="s">
        <v>2380</v>
      </c>
    </row>
    <row r="1465" spans="1:10" x14ac:dyDescent="0.2">
      <c r="A1465" t="s">
        <v>907</v>
      </c>
      <c r="B1465">
        <v>18.91</v>
      </c>
      <c r="C146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65">
        <v>11.44</v>
      </c>
      <c r="E1465" t="str">
        <f>IF(Table2[[#This Row],[HBA1C]]&lt;5.7,"normal ",IF(Table2[[#This Row],[HBA1C]]&lt;6.5,"prediabetes",IF(Table2[[#This Row],[HBA1C]]=6.5&gt;6.5,"diabetes ")))</f>
        <v xml:space="preserve">diabetes </v>
      </c>
      <c r="F1465" t="s">
        <v>2380</v>
      </c>
      <c r="G1465" t="s">
        <v>2380</v>
      </c>
      <c r="H1465" t="s">
        <v>2380</v>
      </c>
      <c r="I1465">
        <v>0</v>
      </c>
      <c r="J1465" t="s">
        <v>2380</v>
      </c>
    </row>
    <row r="1466" spans="1:10" x14ac:dyDescent="0.2">
      <c r="A1466" t="s">
        <v>906</v>
      </c>
      <c r="B1466">
        <v>22.41</v>
      </c>
      <c r="C146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66">
        <v>11.37</v>
      </c>
      <c r="E1466" t="str">
        <f>IF(Table2[[#This Row],[HBA1C]]&lt;5.7,"normal ",IF(Table2[[#This Row],[HBA1C]]&lt;6.5,"prediabetes",IF(Table2[[#This Row],[HBA1C]]=6.5&gt;6.5,"diabetes ")))</f>
        <v xml:space="preserve">diabetes </v>
      </c>
      <c r="F1466" t="s">
        <v>2381</v>
      </c>
      <c r="G1466" t="s">
        <v>2380</v>
      </c>
      <c r="H1466" t="s">
        <v>2380</v>
      </c>
      <c r="I1466">
        <v>1</v>
      </c>
      <c r="J1466" t="s">
        <v>2380</v>
      </c>
    </row>
    <row r="1467" spans="1:10" x14ac:dyDescent="0.2">
      <c r="A1467" t="s">
        <v>905</v>
      </c>
      <c r="B1467">
        <v>22.704999999999998</v>
      </c>
      <c r="C146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67">
        <v>6.14</v>
      </c>
      <c r="E1467" t="str">
        <f>IF(Table2[[#This Row],[HBA1C]]&lt;5.7,"normal ",IF(Table2[[#This Row],[HBA1C]]&lt;6.5,"prediabetes",IF(Table2[[#This Row],[HBA1C]]=6.5&gt;6.5,"diabetes ")))</f>
        <v>prediabetes</v>
      </c>
      <c r="F1467" t="s">
        <v>2380</v>
      </c>
      <c r="G1467" t="s">
        <v>2380</v>
      </c>
      <c r="H1467" t="s">
        <v>2380</v>
      </c>
      <c r="I1467">
        <v>0</v>
      </c>
      <c r="J1467" t="s">
        <v>2380</v>
      </c>
    </row>
    <row r="1468" spans="1:10" x14ac:dyDescent="0.2">
      <c r="A1468" t="s">
        <v>904</v>
      </c>
      <c r="B1468">
        <v>37.18</v>
      </c>
      <c r="C146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68">
        <v>4.8899999999999997</v>
      </c>
      <c r="E1468" t="str">
        <f>IF(Table2[[#This Row],[HBA1C]]&lt;5.7,"normal ",IF(Table2[[#This Row],[HBA1C]]&lt;6.5,"prediabetes",IF(Table2[[#This Row],[HBA1C]]=6.5&gt;6.5,"diabetes ")))</f>
        <v xml:space="preserve">normal </v>
      </c>
      <c r="F1468" t="s">
        <v>2380</v>
      </c>
      <c r="G1468" t="s">
        <v>2380</v>
      </c>
      <c r="H1468" t="s">
        <v>2380</v>
      </c>
      <c r="I1468">
        <v>0</v>
      </c>
      <c r="J1468" t="s">
        <v>2380</v>
      </c>
    </row>
    <row r="1469" spans="1:10" x14ac:dyDescent="0.2">
      <c r="A1469" t="s">
        <v>903</v>
      </c>
      <c r="B1469">
        <v>35.97</v>
      </c>
      <c r="C14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69">
        <v>4.5999999999999996</v>
      </c>
      <c r="E1469" t="str">
        <f>IF(Table2[[#This Row],[HBA1C]]&lt;5.7,"normal ",IF(Table2[[#This Row],[HBA1C]]&lt;6.5,"prediabetes",IF(Table2[[#This Row],[HBA1C]]=6.5&gt;6.5,"diabetes ")))</f>
        <v xml:space="preserve">normal </v>
      </c>
      <c r="F1469" t="s">
        <v>2380</v>
      </c>
      <c r="G1469" t="s">
        <v>2380</v>
      </c>
      <c r="H1469" t="s">
        <v>2380</v>
      </c>
      <c r="I1469">
        <v>0</v>
      </c>
      <c r="J1469" t="s">
        <v>2380</v>
      </c>
    </row>
    <row r="1470" spans="1:10" x14ac:dyDescent="0.2">
      <c r="A1470" t="s">
        <v>902</v>
      </c>
      <c r="B1470">
        <v>35.799999999999997</v>
      </c>
      <c r="C14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70">
        <v>4.42</v>
      </c>
      <c r="E1470" t="str">
        <f>IF(Table2[[#This Row],[HBA1C]]&lt;5.7,"normal ",IF(Table2[[#This Row],[HBA1C]]&lt;6.5,"prediabetes",IF(Table2[[#This Row],[HBA1C]]=6.5&gt;6.5,"diabetes ")))</f>
        <v xml:space="preserve">normal </v>
      </c>
      <c r="F1470" t="s">
        <v>2380</v>
      </c>
      <c r="G1470" t="s">
        <v>2380</v>
      </c>
      <c r="H1470" t="s">
        <v>2380</v>
      </c>
      <c r="I1470">
        <v>0</v>
      </c>
      <c r="J1470" t="s">
        <v>2380</v>
      </c>
    </row>
    <row r="1471" spans="1:10" x14ac:dyDescent="0.2">
      <c r="A1471" t="s">
        <v>901</v>
      </c>
      <c r="B1471">
        <v>28.31</v>
      </c>
      <c r="C147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71">
        <v>7.48</v>
      </c>
      <c r="E1471" t="str">
        <f>IF(Table2[[#This Row],[HBA1C]]&lt;5.7,"normal ",IF(Table2[[#This Row],[HBA1C]]&lt;6.5,"prediabetes",IF(Table2[[#This Row],[HBA1C]]=6.5&gt;6.5,"diabetes ")))</f>
        <v xml:space="preserve">diabetes </v>
      </c>
      <c r="F1471" t="s">
        <v>2381</v>
      </c>
      <c r="G1471" t="s">
        <v>2380</v>
      </c>
      <c r="H1471" t="s">
        <v>2380</v>
      </c>
      <c r="I1471">
        <v>0</v>
      </c>
      <c r="J1471" t="s">
        <v>2380</v>
      </c>
    </row>
    <row r="1472" spans="1:10" x14ac:dyDescent="0.2">
      <c r="A1472" t="s">
        <v>900</v>
      </c>
      <c r="B1472">
        <v>38.06</v>
      </c>
      <c r="C147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72">
        <v>10.74</v>
      </c>
      <c r="E1472" t="str">
        <f>IF(Table2[[#This Row],[HBA1C]]&lt;5.7,"normal ",IF(Table2[[#This Row],[HBA1C]]&lt;6.5,"prediabetes",IF(Table2[[#This Row],[HBA1C]]=6.5&gt;6.5,"diabetes ")))</f>
        <v xml:space="preserve">diabetes </v>
      </c>
      <c r="F1472" t="s">
        <v>2380</v>
      </c>
      <c r="G1472" t="s">
        <v>2380</v>
      </c>
      <c r="H1472" t="s">
        <v>2380</v>
      </c>
      <c r="I1472">
        <v>0</v>
      </c>
      <c r="J1472" t="s">
        <v>2380</v>
      </c>
    </row>
    <row r="1473" spans="1:10" x14ac:dyDescent="0.2">
      <c r="A1473" t="s">
        <v>899</v>
      </c>
      <c r="B1473">
        <v>28</v>
      </c>
      <c r="C147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73">
        <v>5.19</v>
      </c>
      <c r="E1473" t="str">
        <f>IF(Table2[[#This Row],[HBA1C]]&lt;5.7,"normal ",IF(Table2[[#This Row],[HBA1C]]&lt;6.5,"prediabetes",IF(Table2[[#This Row],[HBA1C]]=6.5&gt;6.5,"diabetes ")))</f>
        <v xml:space="preserve">normal </v>
      </c>
      <c r="F1473" t="s">
        <v>2380</v>
      </c>
      <c r="G1473" t="s">
        <v>2380</v>
      </c>
      <c r="H1473" t="s">
        <v>2380</v>
      </c>
      <c r="I1473">
        <v>1</v>
      </c>
      <c r="J1473" t="s">
        <v>2380</v>
      </c>
    </row>
    <row r="1474" spans="1:10" x14ac:dyDescent="0.2">
      <c r="A1474" t="s">
        <v>898</v>
      </c>
      <c r="B1474">
        <v>34.32</v>
      </c>
      <c r="C14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74">
        <v>9.17</v>
      </c>
      <c r="E1474" t="str">
        <f>IF(Table2[[#This Row],[HBA1C]]&lt;5.7,"normal ",IF(Table2[[#This Row],[HBA1C]]&lt;6.5,"prediabetes",IF(Table2[[#This Row],[HBA1C]]=6.5&gt;6.5,"diabetes ")))</f>
        <v xml:space="preserve">diabetes </v>
      </c>
      <c r="F1474" t="s">
        <v>2380</v>
      </c>
      <c r="G1474" t="s">
        <v>2380</v>
      </c>
      <c r="H1474" t="s">
        <v>2380</v>
      </c>
      <c r="I1474">
        <v>0</v>
      </c>
      <c r="J1474" t="s">
        <v>2380</v>
      </c>
    </row>
    <row r="1475" spans="1:10" x14ac:dyDescent="0.2">
      <c r="A1475" t="s">
        <v>897</v>
      </c>
      <c r="B1475">
        <v>22.3</v>
      </c>
      <c r="C147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75">
        <v>4.95</v>
      </c>
      <c r="E1475" t="str">
        <f>IF(Table2[[#This Row],[HBA1C]]&lt;5.7,"normal ",IF(Table2[[#This Row],[HBA1C]]&lt;6.5,"prediabetes",IF(Table2[[#This Row],[HBA1C]]=6.5&gt;6.5,"diabetes ")))</f>
        <v xml:space="preserve">normal </v>
      </c>
      <c r="F1475" t="s">
        <v>2381</v>
      </c>
      <c r="G1475" t="s">
        <v>2380</v>
      </c>
      <c r="H1475" t="s">
        <v>2380</v>
      </c>
      <c r="I1475">
        <v>0</v>
      </c>
      <c r="J1475" t="s">
        <v>2380</v>
      </c>
    </row>
    <row r="1476" spans="1:10" x14ac:dyDescent="0.2">
      <c r="A1476" t="s">
        <v>896</v>
      </c>
      <c r="B1476">
        <v>27.835000000000001</v>
      </c>
      <c r="C147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76">
        <v>6.03</v>
      </c>
      <c r="E1476" t="str">
        <f>IF(Table2[[#This Row],[HBA1C]]&lt;5.7,"normal ",IF(Table2[[#This Row],[HBA1C]]&lt;6.5,"prediabetes",IF(Table2[[#This Row],[HBA1C]]=6.5&gt;6.5,"diabetes ")))</f>
        <v>prediabetes</v>
      </c>
      <c r="F1476" t="s">
        <v>2380</v>
      </c>
      <c r="G1476" t="s">
        <v>2380</v>
      </c>
      <c r="H1476" t="s">
        <v>2380</v>
      </c>
      <c r="I1476">
        <v>1</v>
      </c>
      <c r="J1476" t="s">
        <v>2380</v>
      </c>
    </row>
    <row r="1477" spans="1:10" x14ac:dyDescent="0.2">
      <c r="A1477" t="s">
        <v>895</v>
      </c>
      <c r="B1477">
        <v>39.229999999999997</v>
      </c>
      <c r="C14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77">
        <v>5.36</v>
      </c>
      <c r="E1477" t="str">
        <f>IF(Table2[[#This Row],[HBA1C]]&lt;5.7,"normal ",IF(Table2[[#This Row],[HBA1C]]&lt;6.5,"prediabetes",IF(Table2[[#This Row],[HBA1C]]=6.5&gt;6.5,"diabetes ")))</f>
        <v xml:space="preserve">normal </v>
      </c>
      <c r="F1477" t="s">
        <v>2380</v>
      </c>
      <c r="G1477" t="s">
        <v>2380</v>
      </c>
      <c r="H1477" t="s">
        <v>2380</v>
      </c>
      <c r="I1477">
        <v>0</v>
      </c>
      <c r="J1477" t="s">
        <v>2380</v>
      </c>
    </row>
    <row r="1478" spans="1:10" x14ac:dyDescent="0.2">
      <c r="A1478" t="s">
        <v>894</v>
      </c>
      <c r="B1478">
        <v>19.95</v>
      </c>
      <c r="C147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78">
        <v>6.11</v>
      </c>
      <c r="E1478" t="str">
        <f>IF(Table2[[#This Row],[HBA1C]]&lt;5.7,"normal ",IF(Table2[[#This Row],[HBA1C]]&lt;6.5,"prediabetes",IF(Table2[[#This Row],[HBA1C]]=6.5&gt;6.5,"diabetes ")))</f>
        <v>prediabetes</v>
      </c>
      <c r="F1478" t="s">
        <v>2380</v>
      </c>
      <c r="G1478" t="s">
        <v>2380</v>
      </c>
      <c r="H1478" t="s">
        <v>2380</v>
      </c>
      <c r="I1478">
        <v>1</v>
      </c>
      <c r="J1478" t="s">
        <v>2380</v>
      </c>
    </row>
    <row r="1479" spans="1:10" x14ac:dyDescent="0.2">
      <c r="A1479" t="s">
        <v>893</v>
      </c>
      <c r="B1479">
        <v>34.64</v>
      </c>
      <c r="C14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79">
        <v>4.88</v>
      </c>
      <c r="E1479" t="str">
        <f>IF(Table2[[#This Row],[HBA1C]]&lt;5.7,"normal ",IF(Table2[[#This Row],[HBA1C]]&lt;6.5,"prediabetes",IF(Table2[[#This Row],[HBA1C]]=6.5&gt;6.5,"diabetes ")))</f>
        <v xml:space="preserve">normal </v>
      </c>
      <c r="F1479" t="s">
        <v>2380</v>
      </c>
      <c r="G1479" t="s">
        <v>2380</v>
      </c>
      <c r="H1479" t="s">
        <v>2382</v>
      </c>
      <c r="I1479">
        <v>1</v>
      </c>
      <c r="J1479" t="s">
        <v>2380</v>
      </c>
    </row>
    <row r="1480" spans="1:10" x14ac:dyDescent="0.2">
      <c r="A1480" t="s">
        <v>892</v>
      </c>
      <c r="B1480">
        <v>18.75</v>
      </c>
      <c r="C148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80">
        <v>6.72</v>
      </c>
      <c r="E1480" t="str">
        <f>IF(Table2[[#This Row],[HBA1C]]&lt;5.7,"normal ",IF(Table2[[#This Row],[HBA1C]]&lt;6.5,"prediabetes",IF(Table2[[#This Row],[HBA1C]]=6.5&gt;6.5,"diabetes ")))</f>
        <v xml:space="preserve">diabetes </v>
      </c>
      <c r="F1480" t="s">
        <v>2380</v>
      </c>
      <c r="G1480" t="s">
        <v>2380</v>
      </c>
      <c r="H1480" t="s">
        <v>2380</v>
      </c>
      <c r="I1480">
        <v>0</v>
      </c>
      <c r="J1480" t="s">
        <v>2380</v>
      </c>
    </row>
    <row r="1481" spans="1:10" x14ac:dyDescent="0.2">
      <c r="A1481" t="s">
        <v>891</v>
      </c>
      <c r="B1481">
        <v>26.48</v>
      </c>
      <c r="C148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81">
        <v>4.2</v>
      </c>
      <c r="E1481" t="str">
        <f>IF(Table2[[#This Row],[HBA1C]]&lt;5.7,"normal ",IF(Table2[[#This Row],[HBA1C]]&lt;6.5,"prediabetes",IF(Table2[[#This Row],[HBA1C]]=6.5&gt;6.5,"diabetes ")))</f>
        <v xml:space="preserve">normal </v>
      </c>
      <c r="F1481" t="s">
        <v>2380</v>
      </c>
      <c r="G1481" t="s">
        <v>2380</v>
      </c>
      <c r="H1481" t="s">
        <v>2380</v>
      </c>
      <c r="I1481">
        <v>1</v>
      </c>
      <c r="J1481" t="s">
        <v>2380</v>
      </c>
    </row>
    <row r="1482" spans="1:10" x14ac:dyDescent="0.2">
      <c r="A1482" t="s">
        <v>890</v>
      </c>
      <c r="B1482">
        <v>34.83</v>
      </c>
      <c r="C14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82">
        <v>5.79</v>
      </c>
      <c r="E1482" t="str">
        <f>IF(Table2[[#This Row],[HBA1C]]&lt;5.7,"normal ",IF(Table2[[#This Row],[HBA1C]]&lt;6.5,"prediabetes",IF(Table2[[#This Row],[HBA1C]]=6.5&gt;6.5,"diabetes ")))</f>
        <v>prediabetes</v>
      </c>
      <c r="F1482" t="s">
        <v>2380</v>
      </c>
      <c r="G1482" t="s">
        <v>2380</v>
      </c>
      <c r="H1482" t="s">
        <v>2380</v>
      </c>
      <c r="I1482">
        <v>1</v>
      </c>
      <c r="J1482" t="s">
        <v>2380</v>
      </c>
    </row>
    <row r="1483" spans="1:10" x14ac:dyDescent="0.2">
      <c r="A1483" t="s">
        <v>889</v>
      </c>
      <c r="B1483">
        <v>25.46</v>
      </c>
      <c r="C148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83">
        <v>4.29</v>
      </c>
      <c r="E1483" t="str">
        <f>IF(Table2[[#This Row],[HBA1C]]&lt;5.7,"normal ",IF(Table2[[#This Row],[HBA1C]]&lt;6.5,"prediabetes",IF(Table2[[#This Row],[HBA1C]]=6.5&gt;6.5,"diabetes ")))</f>
        <v xml:space="preserve">normal </v>
      </c>
      <c r="F1483" t="s">
        <v>2380</v>
      </c>
      <c r="G1483" t="s">
        <v>2380</v>
      </c>
      <c r="H1483" t="s">
        <v>2380</v>
      </c>
      <c r="I1483">
        <v>0</v>
      </c>
      <c r="J1483" t="s">
        <v>2380</v>
      </c>
    </row>
    <row r="1484" spans="1:10" x14ac:dyDescent="0.2">
      <c r="A1484" t="s">
        <v>888</v>
      </c>
      <c r="B1484">
        <v>23.31</v>
      </c>
      <c r="C148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84">
        <v>8.27</v>
      </c>
      <c r="E1484" t="str">
        <f>IF(Table2[[#This Row],[HBA1C]]&lt;5.7,"normal ",IF(Table2[[#This Row],[HBA1C]]&lt;6.5,"prediabetes",IF(Table2[[#This Row],[HBA1C]]=6.5&gt;6.5,"diabetes ")))</f>
        <v xml:space="preserve">diabetes </v>
      </c>
      <c r="F1484" t="s">
        <v>2380</v>
      </c>
      <c r="G1484" t="s">
        <v>2380</v>
      </c>
      <c r="H1484" t="s">
        <v>2380</v>
      </c>
      <c r="I1484">
        <v>0</v>
      </c>
      <c r="J1484" t="s">
        <v>2380</v>
      </c>
    </row>
    <row r="1485" spans="1:10" x14ac:dyDescent="0.2">
      <c r="A1485" t="s">
        <v>887</v>
      </c>
      <c r="B1485">
        <v>29</v>
      </c>
      <c r="C148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85">
        <v>4.5599999999999996</v>
      </c>
      <c r="E1485" t="str">
        <f>IF(Table2[[#This Row],[HBA1C]]&lt;5.7,"normal ",IF(Table2[[#This Row],[HBA1C]]&lt;6.5,"prediabetes",IF(Table2[[#This Row],[HBA1C]]=6.5&gt;6.5,"diabetes ")))</f>
        <v xml:space="preserve">normal </v>
      </c>
      <c r="F1485" t="s">
        <v>2380</v>
      </c>
      <c r="G1485" t="s">
        <v>2380</v>
      </c>
      <c r="H1485" t="s">
        <v>2380</v>
      </c>
      <c r="I1485">
        <v>0</v>
      </c>
      <c r="J1485" t="s">
        <v>2380</v>
      </c>
    </row>
    <row r="1486" spans="1:10" x14ac:dyDescent="0.2">
      <c r="A1486" t="s">
        <v>886</v>
      </c>
      <c r="B1486">
        <v>32.869999999999997</v>
      </c>
      <c r="C14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86">
        <v>5.33</v>
      </c>
      <c r="E1486" t="str">
        <f>IF(Table2[[#This Row],[HBA1C]]&lt;5.7,"normal ",IF(Table2[[#This Row],[HBA1C]]&lt;6.5,"prediabetes",IF(Table2[[#This Row],[HBA1C]]=6.5&gt;6.5,"diabetes ")))</f>
        <v xml:space="preserve">normal </v>
      </c>
      <c r="F1486" t="s">
        <v>2380</v>
      </c>
      <c r="G1486" t="s">
        <v>2380</v>
      </c>
      <c r="H1486" t="s">
        <v>2380</v>
      </c>
      <c r="I1486">
        <v>0</v>
      </c>
      <c r="J1486" t="s">
        <v>2380</v>
      </c>
    </row>
    <row r="1487" spans="1:10" x14ac:dyDescent="0.2">
      <c r="A1487" t="s">
        <v>885</v>
      </c>
      <c r="B1487">
        <v>26.18</v>
      </c>
      <c r="C14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87">
        <v>5.63</v>
      </c>
      <c r="E1487" t="str">
        <f>IF(Table2[[#This Row],[HBA1C]]&lt;5.7,"normal ",IF(Table2[[#This Row],[HBA1C]]&lt;6.5,"prediabetes",IF(Table2[[#This Row],[HBA1C]]=6.5&gt;6.5,"diabetes ")))</f>
        <v xml:space="preserve">normal </v>
      </c>
      <c r="F1487" t="s">
        <v>2380</v>
      </c>
      <c r="G1487" t="s">
        <v>2380</v>
      </c>
      <c r="H1487" t="s">
        <v>2380</v>
      </c>
      <c r="I1487">
        <v>0</v>
      </c>
      <c r="J1487" t="s">
        <v>2380</v>
      </c>
    </row>
    <row r="1488" spans="1:10" x14ac:dyDescent="0.2">
      <c r="A1488" t="s">
        <v>884</v>
      </c>
      <c r="B1488">
        <v>25.3</v>
      </c>
      <c r="C148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88">
        <v>5.12</v>
      </c>
      <c r="E1488" t="str">
        <f>IF(Table2[[#This Row],[HBA1C]]&lt;5.7,"normal ",IF(Table2[[#This Row],[HBA1C]]&lt;6.5,"prediabetes",IF(Table2[[#This Row],[HBA1C]]=6.5&gt;6.5,"diabetes ")))</f>
        <v xml:space="preserve">normal </v>
      </c>
      <c r="F1488" t="s">
        <v>2380</v>
      </c>
      <c r="G1488" t="s">
        <v>2380</v>
      </c>
      <c r="H1488" t="s">
        <v>2380</v>
      </c>
      <c r="I1488">
        <v>0</v>
      </c>
      <c r="J1488" t="s">
        <v>2380</v>
      </c>
    </row>
    <row r="1489" spans="1:10" x14ac:dyDescent="0.2">
      <c r="A1489" t="s">
        <v>883</v>
      </c>
      <c r="B1489">
        <v>36.94</v>
      </c>
      <c r="C14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89">
        <v>5.15</v>
      </c>
      <c r="E1489" t="str">
        <f>IF(Table2[[#This Row],[HBA1C]]&lt;5.7,"normal ",IF(Table2[[#This Row],[HBA1C]]&lt;6.5,"prediabetes",IF(Table2[[#This Row],[HBA1C]]=6.5&gt;6.5,"diabetes ")))</f>
        <v xml:space="preserve">normal </v>
      </c>
      <c r="F1489" t="s">
        <v>2381</v>
      </c>
      <c r="G1489" t="s">
        <v>2380</v>
      </c>
      <c r="H1489" t="s">
        <v>2380</v>
      </c>
      <c r="I1489">
        <v>1</v>
      </c>
      <c r="J1489" t="s">
        <v>2380</v>
      </c>
    </row>
    <row r="1490" spans="1:10" x14ac:dyDescent="0.2">
      <c r="A1490" t="s">
        <v>882</v>
      </c>
      <c r="B1490">
        <v>22.86</v>
      </c>
      <c r="C149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90">
        <v>7.5</v>
      </c>
      <c r="E1490" t="str">
        <f>IF(Table2[[#This Row],[HBA1C]]&lt;5.7,"normal ",IF(Table2[[#This Row],[HBA1C]]&lt;6.5,"prediabetes",IF(Table2[[#This Row],[HBA1C]]=6.5&gt;6.5,"diabetes ")))</f>
        <v xml:space="preserve">diabetes </v>
      </c>
      <c r="F1490" t="s">
        <v>2380</v>
      </c>
      <c r="G1490" t="s">
        <v>2380</v>
      </c>
      <c r="H1490" t="s">
        <v>2380</v>
      </c>
      <c r="I1490">
        <v>0</v>
      </c>
      <c r="J1490" t="s">
        <v>2380</v>
      </c>
    </row>
    <row r="1491" spans="1:10" x14ac:dyDescent="0.2">
      <c r="A1491" t="s">
        <v>881</v>
      </c>
      <c r="B1491">
        <v>18.760000000000002</v>
      </c>
      <c r="C149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91">
        <v>4.88</v>
      </c>
      <c r="E1491" t="str">
        <f>IF(Table2[[#This Row],[HBA1C]]&lt;5.7,"normal ",IF(Table2[[#This Row],[HBA1C]]&lt;6.5,"prediabetes",IF(Table2[[#This Row],[HBA1C]]=6.5&gt;6.5,"diabetes ")))</f>
        <v xml:space="preserve">normal </v>
      </c>
      <c r="F1491" t="s">
        <v>2381</v>
      </c>
      <c r="G1491" t="s">
        <v>2380</v>
      </c>
      <c r="H1491" t="s">
        <v>2382</v>
      </c>
      <c r="I1491">
        <v>1</v>
      </c>
      <c r="J1491" t="s">
        <v>2380</v>
      </c>
    </row>
    <row r="1492" spans="1:10" x14ac:dyDescent="0.2">
      <c r="A1492" t="s">
        <v>880</v>
      </c>
      <c r="B1492">
        <v>24.36</v>
      </c>
      <c r="C149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92">
        <v>5.57</v>
      </c>
      <c r="E1492" t="str">
        <f>IF(Table2[[#This Row],[HBA1C]]&lt;5.7,"normal ",IF(Table2[[#This Row],[HBA1C]]&lt;6.5,"prediabetes",IF(Table2[[#This Row],[HBA1C]]=6.5&gt;6.5,"diabetes ")))</f>
        <v xml:space="preserve">normal </v>
      </c>
      <c r="F1492" t="s">
        <v>2380</v>
      </c>
      <c r="G1492" t="s">
        <v>2380</v>
      </c>
      <c r="H1492" t="s">
        <v>2380</v>
      </c>
      <c r="I1492">
        <v>0</v>
      </c>
      <c r="J1492" t="s">
        <v>2380</v>
      </c>
    </row>
    <row r="1493" spans="1:10" x14ac:dyDescent="0.2">
      <c r="A1493" t="s">
        <v>879</v>
      </c>
      <c r="B1493">
        <v>32.299999999999997</v>
      </c>
      <c r="C14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93">
        <v>5.31</v>
      </c>
      <c r="E1493" t="str">
        <f>IF(Table2[[#This Row],[HBA1C]]&lt;5.7,"normal ",IF(Table2[[#This Row],[HBA1C]]&lt;6.5,"prediabetes",IF(Table2[[#This Row],[HBA1C]]=6.5&gt;6.5,"diabetes ")))</f>
        <v xml:space="preserve">normal </v>
      </c>
      <c r="F1493" t="s">
        <v>2380</v>
      </c>
      <c r="G1493" t="s">
        <v>2380</v>
      </c>
      <c r="H1493" t="s">
        <v>2380</v>
      </c>
      <c r="I1493">
        <v>0</v>
      </c>
      <c r="J1493" t="s">
        <v>2380</v>
      </c>
    </row>
    <row r="1494" spans="1:10" x14ac:dyDescent="0.2">
      <c r="A1494" t="s">
        <v>878</v>
      </c>
      <c r="B1494">
        <v>22.704999999999998</v>
      </c>
      <c r="C149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94">
        <v>4.57</v>
      </c>
      <c r="E1494" t="str">
        <f>IF(Table2[[#This Row],[HBA1C]]&lt;5.7,"normal ",IF(Table2[[#This Row],[HBA1C]]&lt;6.5,"prediabetes",IF(Table2[[#This Row],[HBA1C]]=6.5&gt;6.5,"diabetes ")))</f>
        <v xml:space="preserve">normal </v>
      </c>
      <c r="F1494" t="s">
        <v>2381</v>
      </c>
      <c r="G1494" t="s">
        <v>2380</v>
      </c>
      <c r="H1494" t="s">
        <v>2380</v>
      </c>
      <c r="I1494">
        <v>0</v>
      </c>
      <c r="J1494" t="s">
        <v>2380</v>
      </c>
    </row>
    <row r="1495" spans="1:10" x14ac:dyDescent="0.2">
      <c r="A1495" t="s">
        <v>877</v>
      </c>
      <c r="B1495">
        <v>21.79</v>
      </c>
      <c r="C149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95">
        <v>8.6999999999999993</v>
      </c>
      <c r="E1495" t="str">
        <f>IF(Table2[[#This Row],[HBA1C]]&lt;5.7,"normal ",IF(Table2[[#This Row],[HBA1C]]&lt;6.5,"prediabetes",IF(Table2[[#This Row],[HBA1C]]=6.5&gt;6.5,"diabetes ")))</f>
        <v xml:space="preserve">diabetes </v>
      </c>
      <c r="F1495" t="s">
        <v>2381</v>
      </c>
      <c r="G1495" t="s">
        <v>2380</v>
      </c>
      <c r="H1495" t="s">
        <v>2380</v>
      </c>
      <c r="I1495">
        <v>1</v>
      </c>
      <c r="J1495" t="s">
        <v>2380</v>
      </c>
    </row>
    <row r="1496" spans="1:10" x14ac:dyDescent="0.2">
      <c r="A1496" t="s">
        <v>876</v>
      </c>
      <c r="B1496">
        <v>24.52</v>
      </c>
      <c r="C149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96">
        <v>4.76</v>
      </c>
      <c r="E1496" t="str">
        <f>IF(Table2[[#This Row],[HBA1C]]&lt;5.7,"normal ",IF(Table2[[#This Row],[HBA1C]]&lt;6.5,"prediabetes",IF(Table2[[#This Row],[HBA1C]]=6.5&gt;6.5,"diabetes ")))</f>
        <v xml:space="preserve">normal </v>
      </c>
      <c r="F1496" t="s">
        <v>2380</v>
      </c>
      <c r="G1496" t="s">
        <v>2380</v>
      </c>
      <c r="H1496" t="s">
        <v>2380</v>
      </c>
      <c r="I1496">
        <v>0</v>
      </c>
      <c r="J1496" t="s">
        <v>2380</v>
      </c>
    </row>
    <row r="1497" spans="1:10" x14ac:dyDescent="0.2">
      <c r="A1497" t="s">
        <v>875</v>
      </c>
      <c r="B1497">
        <v>39.520000000000003</v>
      </c>
      <c r="C14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497">
        <v>11.81</v>
      </c>
      <c r="E1497" t="str">
        <f>IF(Table2[[#This Row],[HBA1C]]&lt;5.7,"normal ",IF(Table2[[#This Row],[HBA1C]]&lt;6.5,"prediabetes",IF(Table2[[#This Row],[HBA1C]]=6.5&gt;6.5,"diabetes ")))</f>
        <v xml:space="preserve">diabetes </v>
      </c>
      <c r="F1497" t="s">
        <v>2380</v>
      </c>
      <c r="G1497" t="s">
        <v>2380</v>
      </c>
      <c r="H1497" t="s">
        <v>2380</v>
      </c>
      <c r="I1497">
        <v>0</v>
      </c>
      <c r="J1497" t="s">
        <v>2380</v>
      </c>
    </row>
    <row r="1498" spans="1:10" x14ac:dyDescent="0.2">
      <c r="A1498" t="s">
        <v>874</v>
      </c>
      <c r="B1498">
        <v>24.49</v>
      </c>
      <c r="C149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498">
        <v>4.67</v>
      </c>
      <c r="E1498" t="str">
        <f>IF(Table2[[#This Row],[HBA1C]]&lt;5.7,"normal ",IF(Table2[[#This Row],[HBA1C]]&lt;6.5,"prediabetes",IF(Table2[[#This Row],[HBA1C]]=6.5&gt;6.5,"diabetes ")))</f>
        <v xml:space="preserve">normal </v>
      </c>
      <c r="F1498" t="s">
        <v>2380</v>
      </c>
      <c r="G1498" t="s">
        <v>2380</v>
      </c>
      <c r="H1498" t="s">
        <v>2380</v>
      </c>
      <c r="I1498">
        <v>0</v>
      </c>
      <c r="J1498" t="s">
        <v>2380</v>
      </c>
    </row>
    <row r="1499" spans="1:10" x14ac:dyDescent="0.2">
      <c r="A1499" t="s">
        <v>873</v>
      </c>
      <c r="B1499">
        <v>26.315000000000001</v>
      </c>
      <c r="C149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499">
        <v>6.02</v>
      </c>
      <c r="E1499" t="str">
        <f>IF(Table2[[#This Row],[HBA1C]]&lt;5.7,"normal ",IF(Table2[[#This Row],[HBA1C]]&lt;6.5,"prediabetes",IF(Table2[[#This Row],[HBA1C]]=6.5&gt;6.5,"diabetes ")))</f>
        <v>prediabetes</v>
      </c>
      <c r="F1499" t="s">
        <v>2380</v>
      </c>
      <c r="G1499" t="s">
        <v>2380</v>
      </c>
      <c r="H1499" t="s">
        <v>2380</v>
      </c>
      <c r="I1499">
        <v>0</v>
      </c>
      <c r="J1499" t="s">
        <v>2380</v>
      </c>
    </row>
    <row r="1500" spans="1:10" x14ac:dyDescent="0.2">
      <c r="A1500" t="s">
        <v>872</v>
      </c>
      <c r="B1500">
        <v>22.58</v>
      </c>
      <c r="C150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00">
        <v>7.46</v>
      </c>
      <c r="E1500" t="str">
        <f>IF(Table2[[#This Row],[HBA1C]]&lt;5.7,"normal ",IF(Table2[[#This Row],[HBA1C]]&lt;6.5,"prediabetes",IF(Table2[[#This Row],[HBA1C]]=6.5&gt;6.5,"diabetes ")))</f>
        <v xml:space="preserve">diabetes </v>
      </c>
      <c r="F1500" t="s">
        <v>2380</v>
      </c>
      <c r="G1500" t="s">
        <v>2380</v>
      </c>
      <c r="H1500" t="s">
        <v>2380</v>
      </c>
      <c r="I1500">
        <v>0</v>
      </c>
      <c r="J1500" t="s">
        <v>2380</v>
      </c>
    </row>
    <row r="1501" spans="1:10" x14ac:dyDescent="0.2">
      <c r="A1501" t="s">
        <v>871</v>
      </c>
      <c r="B1501">
        <v>19.475000000000001</v>
      </c>
      <c r="C150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01">
        <v>4.74</v>
      </c>
      <c r="E1501" t="str">
        <f>IF(Table2[[#This Row],[HBA1C]]&lt;5.7,"normal ",IF(Table2[[#This Row],[HBA1C]]&lt;6.5,"prediabetes",IF(Table2[[#This Row],[HBA1C]]=6.5&gt;6.5,"diabetes ")))</f>
        <v xml:space="preserve">normal </v>
      </c>
      <c r="F1501" t="s">
        <v>2380</v>
      </c>
      <c r="G1501" t="s">
        <v>2380</v>
      </c>
      <c r="H1501" t="s">
        <v>2380</v>
      </c>
      <c r="I1501">
        <v>1</v>
      </c>
      <c r="J1501" t="s">
        <v>2380</v>
      </c>
    </row>
    <row r="1502" spans="1:10" x14ac:dyDescent="0.2">
      <c r="A1502" t="s">
        <v>870</v>
      </c>
      <c r="B1502">
        <v>26.33</v>
      </c>
      <c r="C150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02">
        <v>4.79</v>
      </c>
      <c r="E1502" t="str">
        <f>IF(Table2[[#This Row],[HBA1C]]&lt;5.7,"normal ",IF(Table2[[#This Row],[HBA1C]]&lt;6.5,"prediabetes",IF(Table2[[#This Row],[HBA1C]]=6.5&gt;6.5,"diabetes ")))</f>
        <v xml:space="preserve">normal </v>
      </c>
      <c r="F1502" t="s">
        <v>2380</v>
      </c>
      <c r="G1502" t="s">
        <v>2380</v>
      </c>
      <c r="H1502" t="s">
        <v>2380</v>
      </c>
      <c r="I1502">
        <v>0</v>
      </c>
      <c r="J1502" t="s">
        <v>2380</v>
      </c>
    </row>
    <row r="1503" spans="1:10" x14ac:dyDescent="0.2">
      <c r="A1503" t="s">
        <v>869</v>
      </c>
      <c r="B1503">
        <v>17.29</v>
      </c>
      <c r="C150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03">
        <v>5.35</v>
      </c>
      <c r="E1503" t="str">
        <f>IF(Table2[[#This Row],[HBA1C]]&lt;5.7,"normal ",IF(Table2[[#This Row],[HBA1C]]&lt;6.5,"prediabetes",IF(Table2[[#This Row],[HBA1C]]=6.5&gt;6.5,"diabetes ")))</f>
        <v xml:space="preserve">normal </v>
      </c>
      <c r="F1503" t="s">
        <v>2381</v>
      </c>
      <c r="G1503" t="s">
        <v>2380</v>
      </c>
      <c r="H1503" t="s">
        <v>2380</v>
      </c>
      <c r="I1503">
        <v>0</v>
      </c>
      <c r="J1503" t="s">
        <v>2380</v>
      </c>
    </row>
    <row r="1504" spans="1:10" x14ac:dyDescent="0.2">
      <c r="A1504" t="s">
        <v>868</v>
      </c>
      <c r="B1504">
        <v>42.88</v>
      </c>
      <c r="C150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04">
        <v>4.87</v>
      </c>
      <c r="E1504" t="str">
        <f>IF(Table2[[#This Row],[HBA1C]]&lt;5.7,"normal ",IF(Table2[[#This Row],[HBA1C]]&lt;6.5,"prediabetes",IF(Table2[[#This Row],[HBA1C]]=6.5&gt;6.5,"diabetes ")))</f>
        <v xml:space="preserve">normal </v>
      </c>
      <c r="F1504" t="s">
        <v>2380</v>
      </c>
      <c r="G1504" t="s">
        <v>2381</v>
      </c>
      <c r="H1504" t="s">
        <v>2380</v>
      </c>
      <c r="I1504">
        <v>1</v>
      </c>
      <c r="J1504" t="s">
        <v>2380</v>
      </c>
    </row>
    <row r="1505" spans="1:10" x14ac:dyDescent="0.2">
      <c r="A1505" t="s">
        <v>867</v>
      </c>
      <c r="B1505">
        <v>32.200000000000003</v>
      </c>
      <c r="C15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05">
        <v>10.09</v>
      </c>
      <c r="E1505" t="str">
        <f>IF(Table2[[#This Row],[HBA1C]]&lt;5.7,"normal ",IF(Table2[[#This Row],[HBA1C]]&lt;6.5,"prediabetes",IF(Table2[[#This Row],[HBA1C]]=6.5&gt;6.5,"diabetes ")))</f>
        <v xml:space="preserve">diabetes </v>
      </c>
      <c r="F1505" t="s">
        <v>2381</v>
      </c>
      <c r="G1505" t="s">
        <v>2380</v>
      </c>
      <c r="H1505" t="s">
        <v>2380</v>
      </c>
      <c r="I1505">
        <v>0</v>
      </c>
      <c r="J1505" t="s">
        <v>2380</v>
      </c>
    </row>
    <row r="1506" spans="1:10" x14ac:dyDescent="0.2">
      <c r="A1506" t="s">
        <v>866</v>
      </c>
      <c r="B1506">
        <v>18.75</v>
      </c>
      <c r="C150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06">
        <v>5.47</v>
      </c>
      <c r="E1506" t="str">
        <f>IF(Table2[[#This Row],[HBA1C]]&lt;5.7,"normal ",IF(Table2[[#This Row],[HBA1C]]&lt;6.5,"prediabetes",IF(Table2[[#This Row],[HBA1C]]=6.5&gt;6.5,"diabetes ")))</f>
        <v xml:space="preserve">normal </v>
      </c>
      <c r="F1506" t="s">
        <v>2381</v>
      </c>
      <c r="G1506" t="s">
        <v>2380</v>
      </c>
      <c r="H1506" t="s">
        <v>2382</v>
      </c>
      <c r="I1506">
        <v>1</v>
      </c>
      <c r="J1506" t="s">
        <v>2380</v>
      </c>
    </row>
    <row r="1507" spans="1:10" x14ac:dyDescent="0.2">
      <c r="A1507" t="s">
        <v>865</v>
      </c>
      <c r="B1507">
        <v>22.36</v>
      </c>
      <c r="C150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07">
        <v>8.6</v>
      </c>
      <c r="E1507" t="str">
        <f>IF(Table2[[#This Row],[HBA1C]]&lt;5.7,"normal ",IF(Table2[[#This Row],[HBA1C]]&lt;6.5,"prediabetes",IF(Table2[[#This Row],[HBA1C]]=6.5&gt;6.5,"diabetes ")))</f>
        <v xml:space="preserve">diabetes </v>
      </c>
      <c r="F1507" t="s">
        <v>2380</v>
      </c>
      <c r="G1507" t="s">
        <v>2380</v>
      </c>
      <c r="H1507" t="s">
        <v>2380</v>
      </c>
      <c r="I1507">
        <v>0</v>
      </c>
      <c r="J1507" t="s">
        <v>2380</v>
      </c>
    </row>
    <row r="1508" spans="1:10" x14ac:dyDescent="0.2">
      <c r="A1508" t="s">
        <v>864</v>
      </c>
      <c r="B1508">
        <v>23.94</v>
      </c>
      <c r="C150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08">
        <v>10.74</v>
      </c>
      <c r="E1508" t="str">
        <f>IF(Table2[[#This Row],[HBA1C]]&lt;5.7,"normal ",IF(Table2[[#This Row],[HBA1C]]&lt;6.5,"prediabetes",IF(Table2[[#This Row],[HBA1C]]=6.5&gt;6.5,"diabetes ")))</f>
        <v xml:space="preserve">diabetes </v>
      </c>
      <c r="F1508" t="s">
        <v>2381</v>
      </c>
      <c r="G1508" t="s">
        <v>2380</v>
      </c>
      <c r="H1508" t="s">
        <v>2380</v>
      </c>
      <c r="I1508">
        <v>0</v>
      </c>
      <c r="J1508" t="s">
        <v>2380</v>
      </c>
    </row>
    <row r="1509" spans="1:10" x14ac:dyDescent="0.2">
      <c r="A1509" t="s">
        <v>863</v>
      </c>
      <c r="B1509">
        <v>30.1</v>
      </c>
      <c r="C15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09">
        <v>4.3899999999999997</v>
      </c>
      <c r="E1509" t="str">
        <f>IF(Table2[[#This Row],[HBA1C]]&lt;5.7,"normal ",IF(Table2[[#This Row],[HBA1C]]&lt;6.5,"prediabetes",IF(Table2[[#This Row],[HBA1C]]=6.5&gt;6.5,"diabetes ")))</f>
        <v xml:space="preserve">normal </v>
      </c>
      <c r="F1509" t="s">
        <v>2380</v>
      </c>
      <c r="G1509" t="s">
        <v>2380</v>
      </c>
      <c r="H1509" t="s">
        <v>2382</v>
      </c>
      <c r="I1509">
        <v>1</v>
      </c>
      <c r="J1509" t="s">
        <v>2380</v>
      </c>
    </row>
    <row r="1510" spans="1:10" x14ac:dyDescent="0.2">
      <c r="A1510" t="s">
        <v>862</v>
      </c>
      <c r="B1510">
        <v>21.93</v>
      </c>
      <c r="C151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10">
        <v>6.3</v>
      </c>
      <c r="E1510" t="str">
        <f>IF(Table2[[#This Row],[HBA1C]]&lt;5.7,"normal ",IF(Table2[[#This Row],[HBA1C]]&lt;6.5,"prediabetes",IF(Table2[[#This Row],[HBA1C]]=6.5&gt;6.5,"diabetes ")))</f>
        <v>prediabetes</v>
      </c>
      <c r="F1510" t="s">
        <v>2380</v>
      </c>
      <c r="G1510" t="s">
        <v>2380</v>
      </c>
      <c r="H1510" t="s">
        <v>2380</v>
      </c>
      <c r="I1510">
        <v>0</v>
      </c>
      <c r="J1510" t="s">
        <v>2380</v>
      </c>
    </row>
    <row r="1511" spans="1:10" x14ac:dyDescent="0.2">
      <c r="A1511" t="s">
        <v>861</v>
      </c>
      <c r="B1511">
        <v>39.75</v>
      </c>
      <c r="C15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11">
        <v>5.41</v>
      </c>
      <c r="E1511" t="str">
        <f>IF(Table2[[#This Row],[HBA1C]]&lt;5.7,"normal ",IF(Table2[[#This Row],[HBA1C]]&lt;6.5,"prediabetes",IF(Table2[[#This Row],[HBA1C]]=6.5&gt;6.5,"diabetes ")))</f>
        <v xml:space="preserve">normal </v>
      </c>
      <c r="F1511" t="s">
        <v>2380</v>
      </c>
      <c r="G1511" t="s">
        <v>2381</v>
      </c>
      <c r="H1511" t="s">
        <v>2380</v>
      </c>
      <c r="I1511">
        <v>1</v>
      </c>
      <c r="J1511" t="s">
        <v>2380</v>
      </c>
    </row>
    <row r="1512" spans="1:10" x14ac:dyDescent="0.2">
      <c r="A1512" t="s">
        <v>860</v>
      </c>
      <c r="B1512">
        <v>26.03</v>
      </c>
      <c r="C151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12">
        <v>4.47</v>
      </c>
      <c r="E1512" t="str">
        <f>IF(Table2[[#This Row],[HBA1C]]&lt;5.7,"normal ",IF(Table2[[#This Row],[HBA1C]]&lt;6.5,"prediabetes",IF(Table2[[#This Row],[HBA1C]]=6.5&gt;6.5,"diabetes ")))</f>
        <v xml:space="preserve">normal </v>
      </c>
      <c r="F1512" t="s">
        <v>2380</v>
      </c>
      <c r="G1512" t="s">
        <v>2380</v>
      </c>
      <c r="H1512" t="s">
        <v>2382</v>
      </c>
      <c r="I1512">
        <v>1</v>
      </c>
      <c r="J1512" t="s">
        <v>2380</v>
      </c>
    </row>
    <row r="1513" spans="1:10" x14ac:dyDescent="0.2">
      <c r="A1513" t="s">
        <v>859</v>
      </c>
      <c r="B1513">
        <v>34.51</v>
      </c>
      <c r="C15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13">
        <v>6.26</v>
      </c>
      <c r="E1513" t="str">
        <f>IF(Table2[[#This Row],[HBA1C]]&lt;5.7,"normal ",IF(Table2[[#This Row],[HBA1C]]&lt;6.5,"prediabetes",IF(Table2[[#This Row],[HBA1C]]=6.5&gt;6.5,"diabetes ")))</f>
        <v>prediabetes</v>
      </c>
      <c r="F1513" t="s">
        <v>2380</v>
      </c>
      <c r="G1513" t="s">
        <v>2380</v>
      </c>
      <c r="H1513" t="s">
        <v>2380</v>
      </c>
      <c r="I1513">
        <v>0</v>
      </c>
      <c r="J1513" t="s">
        <v>2380</v>
      </c>
    </row>
    <row r="1514" spans="1:10" x14ac:dyDescent="0.2">
      <c r="A1514" t="s">
        <v>858</v>
      </c>
      <c r="B1514">
        <v>19.32</v>
      </c>
      <c r="C151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14">
        <v>11.58</v>
      </c>
      <c r="E1514" t="str">
        <f>IF(Table2[[#This Row],[HBA1C]]&lt;5.7,"normal ",IF(Table2[[#This Row],[HBA1C]]&lt;6.5,"prediabetes",IF(Table2[[#This Row],[HBA1C]]=6.5&gt;6.5,"diabetes ")))</f>
        <v xml:space="preserve">diabetes </v>
      </c>
      <c r="F1514" t="s">
        <v>2381</v>
      </c>
      <c r="G1514" t="s">
        <v>2380</v>
      </c>
      <c r="H1514" t="s">
        <v>2380</v>
      </c>
      <c r="I1514">
        <v>1</v>
      </c>
      <c r="J1514" t="s">
        <v>2380</v>
      </c>
    </row>
    <row r="1515" spans="1:10" x14ac:dyDescent="0.2">
      <c r="A1515" t="s">
        <v>857</v>
      </c>
      <c r="B1515">
        <v>28.5</v>
      </c>
      <c r="C151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15">
        <v>4.3600000000000003</v>
      </c>
      <c r="E1515" t="str">
        <f>IF(Table2[[#This Row],[HBA1C]]&lt;5.7,"normal ",IF(Table2[[#This Row],[HBA1C]]&lt;6.5,"prediabetes",IF(Table2[[#This Row],[HBA1C]]=6.5&gt;6.5,"diabetes ")))</f>
        <v xml:space="preserve">normal </v>
      </c>
      <c r="F1515" t="s">
        <v>2380</v>
      </c>
      <c r="G1515" t="s">
        <v>2380</v>
      </c>
      <c r="H1515" t="s">
        <v>2380</v>
      </c>
      <c r="I1515">
        <v>0</v>
      </c>
      <c r="J1515" t="s">
        <v>2380</v>
      </c>
    </row>
    <row r="1516" spans="1:10" x14ac:dyDescent="0.2">
      <c r="A1516" t="s">
        <v>856</v>
      </c>
      <c r="B1516">
        <v>30.875</v>
      </c>
      <c r="C15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16">
        <v>4.1399999999999997</v>
      </c>
      <c r="E1516" t="str">
        <f>IF(Table2[[#This Row],[HBA1C]]&lt;5.7,"normal ",IF(Table2[[#This Row],[HBA1C]]&lt;6.5,"prediabetes",IF(Table2[[#This Row],[HBA1C]]=6.5&gt;6.5,"diabetes ")))</f>
        <v xml:space="preserve">normal </v>
      </c>
      <c r="F1516" t="s">
        <v>2381</v>
      </c>
      <c r="G1516" t="s">
        <v>2380</v>
      </c>
      <c r="H1516" t="s">
        <v>2380</v>
      </c>
      <c r="I1516">
        <v>0</v>
      </c>
      <c r="J1516" t="s">
        <v>2380</v>
      </c>
    </row>
    <row r="1517" spans="1:10" x14ac:dyDescent="0.2">
      <c r="A1517" t="s">
        <v>855</v>
      </c>
      <c r="B1517">
        <v>24.02</v>
      </c>
      <c r="C151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17">
        <v>4.38</v>
      </c>
      <c r="E1517" t="str">
        <f>IF(Table2[[#This Row],[HBA1C]]&lt;5.7,"normal ",IF(Table2[[#This Row],[HBA1C]]&lt;6.5,"prediabetes",IF(Table2[[#This Row],[HBA1C]]=6.5&gt;6.5,"diabetes ")))</f>
        <v xml:space="preserve">normal </v>
      </c>
      <c r="F1517" t="s">
        <v>2380</v>
      </c>
      <c r="G1517" t="s">
        <v>2380</v>
      </c>
      <c r="H1517" t="s">
        <v>2380</v>
      </c>
      <c r="I1517">
        <v>0</v>
      </c>
      <c r="J1517" t="s">
        <v>2380</v>
      </c>
    </row>
    <row r="1518" spans="1:10" x14ac:dyDescent="0.2">
      <c r="A1518" t="s">
        <v>854</v>
      </c>
      <c r="B1518">
        <v>36.08</v>
      </c>
      <c r="C15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18">
        <v>11.61</v>
      </c>
      <c r="E1518" t="str">
        <f>IF(Table2[[#This Row],[HBA1C]]&lt;5.7,"normal ",IF(Table2[[#This Row],[HBA1C]]&lt;6.5,"prediabetes",IF(Table2[[#This Row],[HBA1C]]=6.5&gt;6.5,"diabetes ")))</f>
        <v xml:space="preserve">diabetes </v>
      </c>
      <c r="F1518" t="s">
        <v>2381</v>
      </c>
      <c r="G1518" t="s">
        <v>2380</v>
      </c>
      <c r="H1518" t="s">
        <v>2380</v>
      </c>
      <c r="I1518">
        <v>0</v>
      </c>
      <c r="J1518" t="s">
        <v>2380</v>
      </c>
    </row>
    <row r="1519" spans="1:10" x14ac:dyDescent="0.2">
      <c r="A1519" t="s">
        <v>853</v>
      </c>
      <c r="B1519">
        <v>32.200000000000003</v>
      </c>
      <c r="C151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19">
        <v>10.59</v>
      </c>
      <c r="E1519" t="str">
        <f>IF(Table2[[#This Row],[HBA1C]]&lt;5.7,"normal ",IF(Table2[[#This Row],[HBA1C]]&lt;6.5,"prediabetes",IF(Table2[[#This Row],[HBA1C]]=6.5&gt;6.5,"diabetes ")))</f>
        <v xml:space="preserve">diabetes </v>
      </c>
      <c r="F1519" t="s">
        <v>2381</v>
      </c>
      <c r="G1519" t="s">
        <v>2380</v>
      </c>
      <c r="H1519" t="s">
        <v>2380</v>
      </c>
      <c r="I1519">
        <v>0</v>
      </c>
      <c r="J1519" t="s">
        <v>2380</v>
      </c>
    </row>
    <row r="1520" spans="1:10" x14ac:dyDescent="0.2">
      <c r="A1520" t="s">
        <v>852</v>
      </c>
      <c r="B1520">
        <v>28.05</v>
      </c>
      <c r="C152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20">
        <v>11.85</v>
      </c>
      <c r="E1520" t="str">
        <f>IF(Table2[[#This Row],[HBA1C]]&lt;5.7,"normal ",IF(Table2[[#This Row],[HBA1C]]&lt;6.5,"prediabetes",IF(Table2[[#This Row],[HBA1C]]=6.5&gt;6.5,"diabetes ")))</f>
        <v xml:space="preserve">diabetes </v>
      </c>
      <c r="F1520" t="s">
        <v>2381</v>
      </c>
      <c r="G1520" t="s">
        <v>2380</v>
      </c>
      <c r="H1520" t="s">
        <v>2380</v>
      </c>
      <c r="I1520">
        <v>0</v>
      </c>
      <c r="J1520" t="s">
        <v>2380</v>
      </c>
    </row>
    <row r="1521" spans="1:10" x14ac:dyDescent="0.2">
      <c r="A1521" t="s">
        <v>851</v>
      </c>
      <c r="B1521">
        <v>19</v>
      </c>
      <c r="C152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21">
        <v>5.46</v>
      </c>
      <c r="E1521" t="str">
        <f>IF(Table2[[#This Row],[HBA1C]]&lt;5.7,"normal ",IF(Table2[[#This Row],[HBA1C]]&lt;6.5,"prediabetes",IF(Table2[[#This Row],[HBA1C]]=6.5&gt;6.5,"diabetes ")))</f>
        <v xml:space="preserve">normal </v>
      </c>
      <c r="F1521" t="s">
        <v>2381</v>
      </c>
      <c r="G1521" t="s">
        <v>2380</v>
      </c>
      <c r="H1521" t="s">
        <v>2380</v>
      </c>
      <c r="I1521">
        <v>1</v>
      </c>
      <c r="J1521" t="s">
        <v>2380</v>
      </c>
    </row>
    <row r="1522" spans="1:10" x14ac:dyDescent="0.2">
      <c r="A1522" t="s">
        <v>850</v>
      </c>
      <c r="B1522">
        <v>16.13</v>
      </c>
      <c r="C152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22">
        <v>4.54</v>
      </c>
      <c r="E1522" t="str">
        <f>IF(Table2[[#This Row],[HBA1C]]&lt;5.7,"normal ",IF(Table2[[#This Row],[HBA1C]]&lt;6.5,"prediabetes",IF(Table2[[#This Row],[HBA1C]]=6.5&gt;6.5,"diabetes ")))</f>
        <v xml:space="preserve">normal </v>
      </c>
      <c r="F1522" t="s">
        <v>2381</v>
      </c>
      <c r="G1522" t="s">
        <v>2380</v>
      </c>
      <c r="H1522" t="s">
        <v>2380</v>
      </c>
      <c r="I1522">
        <v>2</v>
      </c>
      <c r="J1522" t="s">
        <v>2380</v>
      </c>
    </row>
    <row r="1523" spans="1:10" x14ac:dyDescent="0.2">
      <c r="A1523" t="s">
        <v>849</v>
      </c>
      <c r="B1523">
        <v>18.77</v>
      </c>
      <c r="C152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23">
        <v>11.98</v>
      </c>
      <c r="E1523" t="str">
        <f>IF(Table2[[#This Row],[HBA1C]]&lt;5.7,"normal ",IF(Table2[[#This Row],[HBA1C]]&lt;6.5,"prediabetes",IF(Table2[[#This Row],[HBA1C]]=6.5&gt;6.5,"diabetes ")))</f>
        <v xml:space="preserve">diabetes </v>
      </c>
      <c r="F1523" t="s">
        <v>2381</v>
      </c>
      <c r="G1523" t="s">
        <v>2380</v>
      </c>
      <c r="H1523" t="s">
        <v>2380</v>
      </c>
      <c r="I1523">
        <v>2</v>
      </c>
      <c r="J1523" t="s">
        <v>2380</v>
      </c>
    </row>
    <row r="1524" spans="1:10" x14ac:dyDescent="0.2">
      <c r="A1524" t="s">
        <v>848</v>
      </c>
      <c r="B1524">
        <v>28.88</v>
      </c>
      <c r="C152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24">
        <v>6.59</v>
      </c>
      <c r="E1524" t="str">
        <f>IF(Table2[[#This Row],[HBA1C]]&lt;5.7,"normal ",IF(Table2[[#This Row],[HBA1C]]&lt;6.5,"prediabetes",IF(Table2[[#This Row],[HBA1C]]=6.5&gt;6.5,"diabetes ")))</f>
        <v xml:space="preserve">diabetes </v>
      </c>
      <c r="F1524" t="s">
        <v>2381</v>
      </c>
      <c r="G1524" t="s">
        <v>2380</v>
      </c>
      <c r="H1524" t="s">
        <v>2380</v>
      </c>
      <c r="I1524">
        <v>1</v>
      </c>
      <c r="J1524" t="s">
        <v>2380</v>
      </c>
    </row>
    <row r="1525" spans="1:10" x14ac:dyDescent="0.2">
      <c r="A1525" t="s">
        <v>847</v>
      </c>
      <c r="B1525">
        <v>27.55</v>
      </c>
      <c r="C152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25">
        <v>10.83</v>
      </c>
      <c r="E1525" t="str">
        <f>IF(Table2[[#This Row],[HBA1C]]&lt;5.7,"normal ",IF(Table2[[#This Row],[HBA1C]]&lt;6.5,"prediabetes",IF(Table2[[#This Row],[HBA1C]]=6.5&gt;6.5,"diabetes ")))</f>
        <v xml:space="preserve">diabetes </v>
      </c>
      <c r="F1525" t="s">
        <v>2381</v>
      </c>
      <c r="G1525" t="s">
        <v>2380</v>
      </c>
      <c r="H1525" t="s">
        <v>2380</v>
      </c>
      <c r="I1525">
        <v>1</v>
      </c>
      <c r="J1525" t="s">
        <v>2380</v>
      </c>
    </row>
    <row r="1526" spans="1:10" x14ac:dyDescent="0.2">
      <c r="A1526" t="s">
        <v>846</v>
      </c>
      <c r="B1526">
        <v>15.6</v>
      </c>
      <c r="C152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26">
        <v>8.6</v>
      </c>
      <c r="E1526" t="str">
        <f>IF(Table2[[#This Row],[HBA1C]]&lt;5.7,"normal ",IF(Table2[[#This Row],[HBA1C]]&lt;6.5,"prediabetes",IF(Table2[[#This Row],[HBA1C]]=6.5&gt;6.5,"diabetes ")))</f>
        <v xml:space="preserve">diabetes </v>
      </c>
      <c r="F1526" t="s">
        <v>2380</v>
      </c>
      <c r="G1526" t="s">
        <v>2380</v>
      </c>
      <c r="H1526" t="s">
        <v>2380</v>
      </c>
      <c r="I1526">
        <v>0</v>
      </c>
      <c r="J1526" t="s">
        <v>2380</v>
      </c>
    </row>
    <row r="1527" spans="1:10" x14ac:dyDescent="0.2">
      <c r="A1527" t="s">
        <v>845</v>
      </c>
      <c r="B1527">
        <v>21.99</v>
      </c>
      <c r="C152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27">
        <v>11.17</v>
      </c>
      <c r="E1527" t="str">
        <f>IF(Table2[[#This Row],[HBA1C]]&lt;5.7,"normal ",IF(Table2[[#This Row],[HBA1C]]&lt;6.5,"prediabetes",IF(Table2[[#This Row],[HBA1C]]=6.5&gt;6.5,"diabetes ")))</f>
        <v xml:space="preserve">diabetes </v>
      </c>
      <c r="F1527" t="s">
        <v>2380</v>
      </c>
      <c r="G1527" t="s">
        <v>2380</v>
      </c>
      <c r="H1527" t="s">
        <v>2380</v>
      </c>
      <c r="I1527">
        <v>0</v>
      </c>
      <c r="J1527" t="s">
        <v>2380</v>
      </c>
    </row>
    <row r="1528" spans="1:10" x14ac:dyDescent="0.2">
      <c r="A1528" t="s">
        <v>844</v>
      </c>
      <c r="B1528">
        <v>34.85</v>
      </c>
      <c r="C152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28">
        <v>5.75</v>
      </c>
      <c r="E1528" t="str">
        <f>IF(Table2[[#This Row],[HBA1C]]&lt;5.7,"normal ",IF(Table2[[#This Row],[HBA1C]]&lt;6.5,"prediabetes",IF(Table2[[#This Row],[HBA1C]]=6.5&gt;6.5,"diabetes ")))</f>
        <v>prediabetes</v>
      </c>
      <c r="F1528" t="s">
        <v>2380</v>
      </c>
      <c r="G1528" t="s">
        <v>2380</v>
      </c>
      <c r="H1528" t="s">
        <v>2380</v>
      </c>
      <c r="I1528">
        <v>0</v>
      </c>
      <c r="J1528" t="s">
        <v>2380</v>
      </c>
    </row>
    <row r="1529" spans="1:10" x14ac:dyDescent="0.2">
      <c r="A1529" t="s">
        <v>843</v>
      </c>
      <c r="B1529">
        <v>24.51</v>
      </c>
      <c r="C152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29">
        <v>4.83</v>
      </c>
      <c r="E1529" t="str">
        <f>IF(Table2[[#This Row],[HBA1C]]&lt;5.7,"normal ",IF(Table2[[#This Row],[HBA1C]]&lt;6.5,"prediabetes",IF(Table2[[#This Row],[HBA1C]]=6.5&gt;6.5,"diabetes ")))</f>
        <v xml:space="preserve">normal </v>
      </c>
      <c r="F1529" t="s">
        <v>2381</v>
      </c>
      <c r="G1529" t="s">
        <v>2380</v>
      </c>
      <c r="H1529" t="s">
        <v>2382</v>
      </c>
      <c r="I1529">
        <v>1</v>
      </c>
      <c r="J1529" t="s">
        <v>2380</v>
      </c>
    </row>
    <row r="1530" spans="1:10" x14ac:dyDescent="0.2">
      <c r="A1530" t="s">
        <v>842</v>
      </c>
      <c r="B1530">
        <v>19.399999999999999</v>
      </c>
      <c r="C153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30">
        <v>11.93</v>
      </c>
      <c r="E1530" t="str">
        <f>IF(Table2[[#This Row],[HBA1C]]&lt;5.7,"normal ",IF(Table2[[#This Row],[HBA1C]]&lt;6.5,"prediabetes",IF(Table2[[#This Row],[HBA1C]]=6.5&gt;6.5,"diabetes ")))</f>
        <v xml:space="preserve">diabetes </v>
      </c>
      <c r="F1530" t="s">
        <v>2380</v>
      </c>
      <c r="G1530" t="s">
        <v>2380</v>
      </c>
      <c r="H1530" t="s">
        <v>2380</v>
      </c>
      <c r="I1530">
        <v>0</v>
      </c>
      <c r="J1530" t="s">
        <v>2380</v>
      </c>
    </row>
    <row r="1531" spans="1:10" x14ac:dyDescent="0.2">
      <c r="A1531" t="s">
        <v>841</v>
      </c>
      <c r="B1531">
        <v>15.1</v>
      </c>
      <c r="C153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31">
        <v>8.41</v>
      </c>
      <c r="E1531" t="str">
        <f>IF(Table2[[#This Row],[HBA1C]]&lt;5.7,"normal ",IF(Table2[[#This Row],[HBA1C]]&lt;6.5,"prediabetes",IF(Table2[[#This Row],[HBA1C]]=6.5&gt;6.5,"diabetes ")))</f>
        <v xml:space="preserve">diabetes </v>
      </c>
      <c r="F1531" t="s">
        <v>2380</v>
      </c>
      <c r="G1531" t="s">
        <v>2380</v>
      </c>
      <c r="H1531" t="s">
        <v>2380</v>
      </c>
      <c r="I1531">
        <v>0</v>
      </c>
      <c r="J1531" t="s">
        <v>2380</v>
      </c>
    </row>
    <row r="1532" spans="1:10" x14ac:dyDescent="0.2">
      <c r="A1532" t="s">
        <v>840</v>
      </c>
      <c r="B1532">
        <v>23.37</v>
      </c>
      <c r="C153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32">
        <v>5.59</v>
      </c>
      <c r="E1532" t="str">
        <f>IF(Table2[[#This Row],[HBA1C]]&lt;5.7,"normal ",IF(Table2[[#This Row],[HBA1C]]&lt;6.5,"prediabetes",IF(Table2[[#This Row],[HBA1C]]=6.5&gt;6.5,"diabetes ")))</f>
        <v xml:space="preserve">normal </v>
      </c>
      <c r="F1532" t="s">
        <v>2381</v>
      </c>
      <c r="G1532" t="s">
        <v>2380</v>
      </c>
      <c r="H1532" t="s">
        <v>2380</v>
      </c>
      <c r="I1532">
        <v>0</v>
      </c>
      <c r="J1532" t="s">
        <v>2380</v>
      </c>
    </row>
    <row r="1533" spans="1:10" x14ac:dyDescent="0.2">
      <c r="A1533" t="s">
        <v>839</v>
      </c>
      <c r="B1533">
        <v>42.4</v>
      </c>
      <c r="C15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33">
        <v>4.0599999999999996</v>
      </c>
      <c r="E1533" t="str">
        <f>IF(Table2[[#This Row],[HBA1C]]&lt;5.7,"normal ",IF(Table2[[#This Row],[HBA1C]]&lt;6.5,"prediabetes",IF(Table2[[#This Row],[HBA1C]]=6.5&gt;6.5,"diabetes ")))</f>
        <v xml:space="preserve">normal </v>
      </c>
      <c r="F1533" t="s">
        <v>2380</v>
      </c>
      <c r="G1533" t="s">
        <v>2380</v>
      </c>
      <c r="H1533" t="s">
        <v>2380</v>
      </c>
      <c r="I1533">
        <v>0</v>
      </c>
      <c r="J1533" t="s">
        <v>2380</v>
      </c>
    </row>
    <row r="1534" spans="1:10" x14ac:dyDescent="0.2">
      <c r="A1534" t="s">
        <v>838</v>
      </c>
      <c r="B1534">
        <v>28.405000000000001</v>
      </c>
      <c r="C153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34">
        <v>7.02</v>
      </c>
      <c r="E1534" t="str">
        <f>IF(Table2[[#This Row],[HBA1C]]&lt;5.7,"normal ",IF(Table2[[#This Row],[HBA1C]]&lt;6.5,"prediabetes",IF(Table2[[#This Row],[HBA1C]]=6.5&gt;6.5,"diabetes ")))</f>
        <v xml:space="preserve">diabetes </v>
      </c>
      <c r="F1534" t="s">
        <v>2381</v>
      </c>
      <c r="G1534" t="s">
        <v>2380</v>
      </c>
      <c r="H1534" t="s">
        <v>2380</v>
      </c>
      <c r="I1534">
        <v>0</v>
      </c>
      <c r="J1534" t="s">
        <v>2380</v>
      </c>
    </row>
    <row r="1535" spans="1:10" x14ac:dyDescent="0.2">
      <c r="A1535" t="s">
        <v>837</v>
      </c>
      <c r="B1535">
        <v>23.4</v>
      </c>
      <c r="C153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35">
        <v>4.47</v>
      </c>
      <c r="E1535" t="str">
        <f>IF(Table2[[#This Row],[HBA1C]]&lt;5.7,"normal ",IF(Table2[[#This Row],[HBA1C]]&lt;6.5,"prediabetes",IF(Table2[[#This Row],[HBA1C]]=6.5&gt;6.5,"diabetes ")))</f>
        <v xml:space="preserve">normal </v>
      </c>
      <c r="F1535" t="s">
        <v>2380</v>
      </c>
      <c r="G1535" t="s">
        <v>2380</v>
      </c>
      <c r="H1535" t="s">
        <v>2380</v>
      </c>
      <c r="I1535">
        <v>0</v>
      </c>
      <c r="J1535" t="s">
        <v>2380</v>
      </c>
    </row>
    <row r="1536" spans="1:10" x14ac:dyDescent="0.2">
      <c r="A1536" t="s">
        <v>836</v>
      </c>
      <c r="B1536">
        <v>33.44</v>
      </c>
      <c r="C15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36">
        <v>4.54</v>
      </c>
      <c r="E1536" t="str">
        <f>IF(Table2[[#This Row],[HBA1C]]&lt;5.7,"normal ",IF(Table2[[#This Row],[HBA1C]]&lt;6.5,"prediabetes",IF(Table2[[#This Row],[HBA1C]]=6.5&gt;6.5,"diabetes ")))</f>
        <v xml:space="preserve">normal </v>
      </c>
      <c r="F1536" t="s">
        <v>2380</v>
      </c>
      <c r="G1536" t="s">
        <v>2380</v>
      </c>
      <c r="H1536" t="s">
        <v>2380</v>
      </c>
      <c r="I1536">
        <v>0</v>
      </c>
      <c r="J1536" t="s">
        <v>2380</v>
      </c>
    </row>
    <row r="1537" spans="1:10" x14ac:dyDescent="0.2">
      <c r="A1537" t="s">
        <v>835</v>
      </c>
      <c r="B1537">
        <v>21.12</v>
      </c>
      <c r="C153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37">
        <v>4.99</v>
      </c>
      <c r="E1537" t="str">
        <f>IF(Table2[[#This Row],[HBA1C]]&lt;5.7,"normal ",IF(Table2[[#This Row],[HBA1C]]&lt;6.5,"prediabetes",IF(Table2[[#This Row],[HBA1C]]=6.5&gt;6.5,"diabetes ")))</f>
        <v xml:space="preserve">normal </v>
      </c>
      <c r="F1537" t="s">
        <v>2380</v>
      </c>
      <c r="G1537" t="s">
        <v>2380</v>
      </c>
      <c r="H1537" t="s">
        <v>2380</v>
      </c>
      <c r="I1537">
        <v>1</v>
      </c>
      <c r="J1537" t="s">
        <v>2380</v>
      </c>
    </row>
    <row r="1538" spans="1:10" x14ac:dyDescent="0.2">
      <c r="A1538" t="s">
        <v>834</v>
      </c>
      <c r="B1538">
        <v>18.48</v>
      </c>
      <c r="C153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38">
        <v>10.84</v>
      </c>
      <c r="E1538" t="str">
        <f>IF(Table2[[#This Row],[HBA1C]]&lt;5.7,"normal ",IF(Table2[[#This Row],[HBA1C]]&lt;6.5,"prediabetes",IF(Table2[[#This Row],[HBA1C]]=6.5&gt;6.5,"diabetes ")))</f>
        <v xml:space="preserve">diabetes </v>
      </c>
      <c r="F1538" t="s">
        <v>2381</v>
      </c>
      <c r="G1538" t="s">
        <v>2380</v>
      </c>
      <c r="H1538" t="s">
        <v>2380</v>
      </c>
      <c r="I1538">
        <v>2</v>
      </c>
      <c r="J1538" t="s">
        <v>2380</v>
      </c>
    </row>
    <row r="1539" spans="1:10" x14ac:dyDescent="0.2">
      <c r="A1539" t="s">
        <v>833</v>
      </c>
      <c r="B1539">
        <v>16.815000000000001</v>
      </c>
      <c r="C153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39">
        <v>5.63</v>
      </c>
      <c r="E1539" t="str">
        <f>IF(Table2[[#This Row],[HBA1C]]&lt;5.7,"normal ",IF(Table2[[#This Row],[HBA1C]]&lt;6.5,"prediabetes",IF(Table2[[#This Row],[HBA1C]]=6.5&gt;6.5,"diabetes ")))</f>
        <v xml:space="preserve">normal </v>
      </c>
      <c r="F1539" t="s">
        <v>2380</v>
      </c>
      <c r="G1539" t="s">
        <v>2380</v>
      </c>
      <c r="H1539" t="s">
        <v>2380</v>
      </c>
      <c r="I1539">
        <v>1</v>
      </c>
      <c r="J1539" t="s">
        <v>2380</v>
      </c>
    </row>
    <row r="1540" spans="1:10" x14ac:dyDescent="0.2">
      <c r="A1540" t="s">
        <v>832</v>
      </c>
      <c r="B1540">
        <v>26.72</v>
      </c>
      <c r="C154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40">
        <v>4.1399999999999997</v>
      </c>
      <c r="E1540" t="str">
        <f>IF(Table2[[#This Row],[HBA1C]]&lt;5.7,"normal ",IF(Table2[[#This Row],[HBA1C]]&lt;6.5,"prediabetes",IF(Table2[[#This Row],[HBA1C]]=6.5&gt;6.5,"diabetes ")))</f>
        <v xml:space="preserve">normal </v>
      </c>
      <c r="F1540" t="s">
        <v>2380</v>
      </c>
      <c r="G1540" t="s">
        <v>2380</v>
      </c>
      <c r="H1540" t="s">
        <v>2380</v>
      </c>
      <c r="I1540">
        <v>0</v>
      </c>
      <c r="J1540" t="s">
        <v>2380</v>
      </c>
    </row>
    <row r="1541" spans="1:10" x14ac:dyDescent="0.2">
      <c r="A1541" t="s">
        <v>831</v>
      </c>
      <c r="B1541">
        <v>41.42</v>
      </c>
      <c r="C15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41">
        <v>5.17</v>
      </c>
      <c r="E1541" t="str">
        <f>IF(Table2[[#This Row],[HBA1C]]&lt;5.7,"normal ",IF(Table2[[#This Row],[HBA1C]]&lt;6.5,"prediabetes",IF(Table2[[#This Row],[HBA1C]]=6.5&gt;6.5,"diabetes ")))</f>
        <v xml:space="preserve">normal </v>
      </c>
      <c r="F1541" t="s">
        <v>2380</v>
      </c>
      <c r="G1541" t="s">
        <v>2380</v>
      </c>
      <c r="H1541" t="s">
        <v>2382</v>
      </c>
      <c r="I1541">
        <v>1</v>
      </c>
      <c r="J1541" t="s">
        <v>2380</v>
      </c>
    </row>
    <row r="1542" spans="1:10" x14ac:dyDescent="0.2">
      <c r="A1542" t="s">
        <v>830</v>
      </c>
      <c r="B1542">
        <v>20.69</v>
      </c>
      <c r="C154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42">
        <v>6.93</v>
      </c>
      <c r="E1542" t="str">
        <f>IF(Table2[[#This Row],[HBA1C]]&lt;5.7,"normal ",IF(Table2[[#This Row],[HBA1C]]&lt;6.5,"prediabetes",IF(Table2[[#This Row],[HBA1C]]=6.5&gt;6.5,"diabetes ")))</f>
        <v xml:space="preserve">diabetes </v>
      </c>
      <c r="F1542" t="s">
        <v>2380</v>
      </c>
      <c r="G1542" t="s">
        <v>2380</v>
      </c>
      <c r="H1542" t="s">
        <v>2380</v>
      </c>
      <c r="I1542">
        <v>2</v>
      </c>
      <c r="J1542" t="s">
        <v>2380</v>
      </c>
    </row>
    <row r="1543" spans="1:10" x14ac:dyDescent="0.2">
      <c r="A1543" t="s">
        <v>829</v>
      </c>
      <c r="B1543">
        <v>41.23</v>
      </c>
      <c r="C15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43">
        <v>4.24</v>
      </c>
      <c r="E1543" t="str">
        <f>IF(Table2[[#This Row],[HBA1C]]&lt;5.7,"normal ",IF(Table2[[#This Row],[HBA1C]]&lt;6.5,"prediabetes",IF(Table2[[#This Row],[HBA1C]]=6.5&gt;6.5,"diabetes ")))</f>
        <v xml:space="preserve">normal </v>
      </c>
      <c r="F1543" t="s">
        <v>2380</v>
      </c>
      <c r="G1543" t="s">
        <v>2380</v>
      </c>
      <c r="H1543" t="s">
        <v>2380</v>
      </c>
      <c r="I1543">
        <v>0</v>
      </c>
      <c r="J1543" t="s">
        <v>2380</v>
      </c>
    </row>
    <row r="1544" spans="1:10" x14ac:dyDescent="0.2">
      <c r="A1544" t="s">
        <v>828</v>
      </c>
      <c r="B1544">
        <v>29.9</v>
      </c>
      <c r="C154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44">
        <v>5.91</v>
      </c>
      <c r="E1544" t="str">
        <f>IF(Table2[[#This Row],[HBA1C]]&lt;5.7,"normal ",IF(Table2[[#This Row],[HBA1C]]&lt;6.5,"prediabetes",IF(Table2[[#This Row],[HBA1C]]=6.5&gt;6.5,"diabetes ")))</f>
        <v>prediabetes</v>
      </c>
      <c r="F1544" t="s">
        <v>2380</v>
      </c>
      <c r="G1544" t="s">
        <v>2380</v>
      </c>
      <c r="H1544" t="s">
        <v>2380</v>
      </c>
      <c r="I1544">
        <v>0</v>
      </c>
      <c r="J1544" t="s">
        <v>2380</v>
      </c>
    </row>
    <row r="1545" spans="1:10" x14ac:dyDescent="0.2">
      <c r="A1545" t="s">
        <v>827</v>
      </c>
      <c r="B1545">
        <v>34.104999999999997</v>
      </c>
      <c r="C15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45">
        <v>5.93</v>
      </c>
      <c r="E1545" t="str">
        <f>IF(Table2[[#This Row],[HBA1C]]&lt;5.7,"normal ",IF(Table2[[#This Row],[HBA1C]]&lt;6.5,"prediabetes",IF(Table2[[#This Row],[HBA1C]]=6.5&gt;6.5,"diabetes ")))</f>
        <v>prediabetes</v>
      </c>
      <c r="F1545" t="s">
        <v>2380</v>
      </c>
      <c r="G1545" t="s">
        <v>2380</v>
      </c>
      <c r="H1545" t="s">
        <v>2380</v>
      </c>
      <c r="I1545">
        <v>0</v>
      </c>
      <c r="J1545" t="s">
        <v>2380</v>
      </c>
    </row>
    <row r="1546" spans="1:10" x14ac:dyDescent="0.2">
      <c r="A1546" t="s">
        <v>826</v>
      </c>
      <c r="B1546">
        <v>24.97</v>
      </c>
      <c r="C154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46">
        <v>5.66</v>
      </c>
      <c r="E1546" t="str">
        <f>IF(Table2[[#This Row],[HBA1C]]&lt;5.7,"normal ",IF(Table2[[#This Row],[HBA1C]]&lt;6.5,"prediabetes",IF(Table2[[#This Row],[HBA1C]]=6.5&gt;6.5,"diabetes ")))</f>
        <v xml:space="preserve">normal </v>
      </c>
      <c r="F1546" t="s">
        <v>2380</v>
      </c>
      <c r="G1546" t="s">
        <v>2380</v>
      </c>
      <c r="H1546" t="s">
        <v>2380</v>
      </c>
      <c r="I1546">
        <v>0</v>
      </c>
      <c r="J1546" t="s">
        <v>2380</v>
      </c>
    </row>
    <row r="1547" spans="1:10" x14ac:dyDescent="0.2">
      <c r="A1547" t="s">
        <v>825</v>
      </c>
      <c r="B1547">
        <v>34.799999999999997</v>
      </c>
      <c r="C15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47">
        <v>4.1900000000000004</v>
      </c>
      <c r="E1547" t="str">
        <f>IF(Table2[[#This Row],[HBA1C]]&lt;5.7,"normal ",IF(Table2[[#This Row],[HBA1C]]&lt;6.5,"prediabetes",IF(Table2[[#This Row],[HBA1C]]=6.5&gt;6.5,"diabetes ")))</f>
        <v xml:space="preserve">normal </v>
      </c>
      <c r="F1547" t="s">
        <v>2380</v>
      </c>
      <c r="G1547" t="s">
        <v>2380</v>
      </c>
      <c r="H1547" t="s">
        <v>2380</v>
      </c>
      <c r="I1547">
        <v>1</v>
      </c>
      <c r="J1547" t="s">
        <v>2380</v>
      </c>
    </row>
    <row r="1548" spans="1:10" x14ac:dyDescent="0.2">
      <c r="A1548" t="s">
        <v>824</v>
      </c>
      <c r="B1548">
        <v>32.965000000000003</v>
      </c>
      <c r="C15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48">
        <v>9.2100000000000009</v>
      </c>
      <c r="E1548" t="str">
        <f>IF(Table2[[#This Row],[HBA1C]]&lt;5.7,"normal ",IF(Table2[[#This Row],[HBA1C]]&lt;6.5,"prediabetes",IF(Table2[[#This Row],[HBA1C]]=6.5&gt;6.5,"diabetes ")))</f>
        <v xml:space="preserve">diabetes </v>
      </c>
      <c r="F1548" t="s">
        <v>2381</v>
      </c>
      <c r="G1548" t="s">
        <v>2380</v>
      </c>
      <c r="H1548" t="s">
        <v>2380</v>
      </c>
      <c r="I1548">
        <v>0</v>
      </c>
      <c r="J1548" t="s">
        <v>2380</v>
      </c>
    </row>
    <row r="1549" spans="1:10" x14ac:dyDescent="0.2">
      <c r="A1549" t="s">
        <v>823</v>
      </c>
      <c r="B1549">
        <v>27.265000000000001</v>
      </c>
      <c r="C154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49">
        <v>5.51</v>
      </c>
      <c r="E1549" t="str">
        <f>IF(Table2[[#This Row],[HBA1C]]&lt;5.7,"normal ",IF(Table2[[#This Row],[HBA1C]]&lt;6.5,"prediabetes",IF(Table2[[#This Row],[HBA1C]]=6.5&gt;6.5,"diabetes ")))</f>
        <v xml:space="preserve">normal </v>
      </c>
      <c r="F1549" t="s">
        <v>2380</v>
      </c>
      <c r="G1549" t="s">
        <v>2380</v>
      </c>
      <c r="H1549" t="s">
        <v>2380</v>
      </c>
      <c r="I1549">
        <v>1</v>
      </c>
      <c r="J1549" t="s">
        <v>2380</v>
      </c>
    </row>
    <row r="1550" spans="1:10" x14ac:dyDescent="0.2">
      <c r="A1550" t="s">
        <v>822</v>
      </c>
      <c r="B1550">
        <v>17.059999999999999</v>
      </c>
      <c r="C155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50">
        <v>8.5</v>
      </c>
      <c r="E1550" t="str">
        <f>IF(Table2[[#This Row],[HBA1C]]&lt;5.7,"normal ",IF(Table2[[#This Row],[HBA1C]]&lt;6.5,"prediabetes",IF(Table2[[#This Row],[HBA1C]]=6.5&gt;6.5,"diabetes ")))</f>
        <v xml:space="preserve">diabetes </v>
      </c>
      <c r="F1550" t="s">
        <v>2380</v>
      </c>
      <c r="G1550" t="s">
        <v>2380</v>
      </c>
      <c r="H1550" t="s">
        <v>2380</v>
      </c>
      <c r="I1550">
        <v>0</v>
      </c>
      <c r="J1550" t="s">
        <v>2380</v>
      </c>
    </row>
    <row r="1551" spans="1:10" x14ac:dyDescent="0.2">
      <c r="A1551" t="s">
        <v>821</v>
      </c>
      <c r="B1551">
        <v>36.29</v>
      </c>
      <c r="C15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51">
        <v>6.23</v>
      </c>
      <c r="E1551" t="str">
        <f>IF(Table2[[#This Row],[HBA1C]]&lt;5.7,"normal ",IF(Table2[[#This Row],[HBA1C]]&lt;6.5,"prediabetes",IF(Table2[[#This Row],[HBA1C]]=6.5&gt;6.5,"diabetes ")))</f>
        <v>prediabetes</v>
      </c>
      <c r="F1551" t="s">
        <v>2380</v>
      </c>
      <c r="G1551" t="s">
        <v>2380</v>
      </c>
      <c r="H1551" t="s">
        <v>2380</v>
      </c>
      <c r="I1551">
        <v>0</v>
      </c>
      <c r="J1551" t="s">
        <v>2380</v>
      </c>
    </row>
    <row r="1552" spans="1:10" x14ac:dyDescent="0.2">
      <c r="A1552" t="s">
        <v>820</v>
      </c>
      <c r="B1552">
        <v>28.594999999999999</v>
      </c>
      <c r="C155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52">
        <v>8.5299999999999994</v>
      </c>
      <c r="E1552" t="str">
        <f>IF(Table2[[#This Row],[HBA1C]]&lt;5.7,"normal ",IF(Table2[[#This Row],[HBA1C]]&lt;6.5,"prediabetes",IF(Table2[[#This Row],[HBA1C]]=6.5&gt;6.5,"diabetes ")))</f>
        <v xml:space="preserve">diabetes </v>
      </c>
      <c r="F1552" t="s">
        <v>2381</v>
      </c>
      <c r="G1552" t="s">
        <v>2380</v>
      </c>
      <c r="H1552" t="s">
        <v>2380</v>
      </c>
      <c r="I1552">
        <v>1</v>
      </c>
      <c r="J1552" t="s">
        <v>2380</v>
      </c>
    </row>
    <row r="1553" spans="1:10" x14ac:dyDescent="0.2">
      <c r="A1553" t="s">
        <v>819</v>
      </c>
      <c r="B1553">
        <v>17.8</v>
      </c>
      <c r="C155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53">
        <v>5.75</v>
      </c>
      <c r="E1553" t="str">
        <f>IF(Table2[[#This Row],[HBA1C]]&lt;5.7,"normal ",IF(Table2[[#This Row],[HBA1C]]&lt;6.5,"prediabetes",IF(Table2[[#This Row],[HBA1C]]=6.5&gt;6.5,"diabetes ")))</f>
        <v>prediabetes</v>
      </c>
      <c r="F1553" t="s">
        <v>2381</v>
      </c>
      <c r="G1553" t="s">
        <v>2380</v>
      </c>
      <c r="H1553" t="s">
        <v>2382</v>
      </c>
      <c r="I1553">
        <v>1</v>
      </c>
      <c r="J1553" t="s">
        <v>2380</v>
      </c>
    </row>
    <row r="1554" spans="1:10" x14ac:dyDescent="0.2">
      <c r="A1554" t="s">
        <v>818</v>
      </c>
      <c r="B1554">
        <v>21.4</v>
      </c>
      <c r="C155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54">
        <v>5.6</v>
      </c>
      <c r="E1554" t="str">
        <f>IF(Table2[[#This Row],[HBA1C]]&lt;5.7,"normal ",IF(Table2[[#This Row],[HBA1C]]&lt;6.5,"prediabetes",IF(Table2[[#This Row],[HBA1C]]=6.5&gt;6.5,"diabetes ")))</f>
        <v xml:space="preserve">normal </v>
      </c>
      <c r="F1554" t="s">
        <v>2380</v>
      </c>
      <c r="G1554" t="s">
        <v>2380</v>
      </c>
      <c r="H1554" t="s">
        <v>2380</v>
      </c>
      <c r="I1554">
        <v>0</v>
      </c>
      <c r="J1554" t="s">
        <v>2380</v>
      </c>
    </row>
    <row r="1555" spans="1:10" x14ac:dyDescent="0.2">
      <c r="A1555" t="s">
        <v>817</v>
      </c>
      <c r="B1555">
        <v>23.01</v>
      </c>
      <c r="C155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55">
        <v>4.68</v>
      </c>
      <c r="E1555" t="str">
        <f>IF(Table2[[#This Row],[HBA1C]]&lt;5.7,"normal ",IF(Table2[[#This Row],[HBA1C]]&lt;6.5,"prediabetes",IF(Table2[[#This Row],[HBA1C]]=6.5&gt;6.5,"diabetes ")))</f>
        <v xml:space="preserve">normal </v>
      </c>
      <c r="F1555" t="s">
        <v>2380</v>
      </c>
      <c r="G1555" t="s">
        <v>2380</v>
      </c>
      <c r="H1555" t="s">
        <v>2380</v>
      </c>
      <c r="I1555">
        <v>0</v>
      </c>
      <c r="J1555" t="s">
        <v>2380</v>
      </c>
    </row>
    <row r="1556" spans="1:10" x14ac:dyDescent="0.2">
      <c r="A1556" t="s">
        <v>816</v>
      </c>
      <c r="B1556">
        <v>19.86</v>
      </c>
      <c r="C155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56">
        <v>5.62</v>
      </c>
      <c r="E1556" t="str">
        <f>IF(Table2[[#This Row],[HBA1C]]&lt;5.7,"normal ",IF(Table2[[#This Row],[HBA1C]]&lt;6.5,"prediabetes",IF(Table2[[#This Row],[HBA1C]]=6.5&gt;6.5,"diabetes ")))</f>
        <v xml:space="preserve">normal </v>
      </c>
      <c r="F1556" t="s">
        <v>2381</v>
      </c>
      <c r="G1556" t="s">
        <v>2380</v>
      </c>
      <c r="H1556" t="s">
        <v>2380</v>
      </c>
      <c r="I1556">
        <v>0</v>
      </c>
      <c r="J1556" t="s">
        <v>2380</v>
      </c>
    </row>
    <row r="1557" spans="1:10" x14ac:dyDescent="0.2">
      <c r="A1557" t="s">
        <v>815</v>
      </c>
      <c r="B1557">
        <v>33.58</v>
      </c>
      <c r="C15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57">
        <v>5.08</v>
      </c>
      <c r="E1557" t="str">
        <f>IF(Table2[[#This Row],[HBA1C]]&lt;5.7,"normal ",IF(Table2[[#This Row],[HBA1C]]&lt;6.5,"prediabetes",IF(Table2[[#This Row],[HBA1C]]=6.5&gt;6.5,"diabetes ")))</f>
        <v xml:space="preserve">normal </v>
      </c>
      <c r="F1557" t="s">
        <v>2380</v>
      </c>
      <c r="G1557" t="s">
        <v>2380</v>
      </c>
      <c r="H1557" t="s">
        <v>2380</v>
      </c>
      <c r="I1557">
        <v>0</v>
      </c>
      <c r="J1557" t="s">
        <v>2380</v>
      </c>
    </row>
    <row r="1558" spans="1:10" x14ac:dyDescent="0.2">
      <c r="A1558" t="s">
        <v>814</v>
      </c>
      <c r="B1558">
        <v>29.81</v>
      </c>
      <c r="C155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58">
        <v>5.28</v>
      </c>
      <c r="E1558" t="str">
        <f>IF(Table2[[#This Row],[HBA1C]]&lt;5.7,"normal ",IF(Table2[[#This Row],[HBA1C]]&lt;6.5,"prediabetes",IF(Table2[[#This Row],[HBA1C]]=6.5&gt;6.5,"diabetes ")))</f>
        <v xml:space="preserve">normal </v>
      </c>
      <c r="F1558" t="s">
        <v>2380</v>
      </c>
      <c r="G1558" t="s">
        <v>2380</v>
      </c>
      <c r="H1558" t="s">
        <v>2380</v>
      </c>
      <c r="I1558">
        <v>0</v>
      </c>
      <c r="J1558" t="s">
        <v>2380</v>
      </c>
    </row>
    <row r="1559" spans="1:10" x14ac:dyDescent="0.2">
      <c r="A1559" t="s">
        <v>813</v>
      </c>
      <c r="B1559">
        <v>27.4</v>
      </c>
      <c r="C155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59">
        <v>4.6100000000000003</v>
      </c>
      <c r="E1559" t="str">
        <f>IF(Table2[[#This Row],[HBA1C]]&lt;5.7,"normal ",IF(Table2[[#This Row],[HBA1C]]&lt;6.5,"prediabetes",IF(Table2[[#This Row],[HBA1C]]=6.5&gt;6.5,"diabetes ")))</f>
        <v xml:space="preserve">normal </v>
      </c>
      <c r="F1559" t="s">
        <v>2380</v>
      </c>
      <c r="G1559" t="s">
        <v>2380</v>
      </c>
      <c r="H1559" t="s">
        <v>2380</v>
      </c>
      <c r="I1559">
        <v>0</v>
      </c>
      <c r="J1559" t="s">
        <v>2380</v>
      </c>
    </row>
    <row r="1560" spans="1:10" x14ac:dyDescent="0.2">
      <c r="A1560" t="s">
        <v>812</v>
      </c>
      <c r="B1560">
        <v>17.98</v>
      </c>
      <c r="C156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60">
        <v>6.57</v>
      </c>
      <c r="E1560" t="str">
        <f>IF(Table2[[#This Row],[HBA1C]]&lt;5.7,"normal ",IF(Table2[[#This Row],[HBA1C]]&lt;6.5,"prediabetes",IF(Table2[[#This Row],[HBA1C]]=6.5&gt;6.5,"diabetes ")))</f>
        <v xml:space="preserve">diabetes </v>
      </c>
      <c r="F1560" t="s">
        <v>2381</v>
      </c>
      <c r="G1560" t="s">
        <v>2380</v>
      </c>
      <c r="H1560" t="s">
        <v>2380</v>
      </c>
      <c r="I1560">
        <v>2</v>
      </c>
      <c r="J1560" t="s">
        <v>2380</v>
      </c>
    </row>
    <row r="1561" spans="1:10" x14ac:dyDescent="0.2">
      <c r="A1561" t="s">
        <v>811</v>
      </c>
      <c r="B1561">
        <v>37.9</v>
      </c>
      <c r="C15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61">
        <v>5.83</v>
      </c>
      <c r="E1561" t="str">
        <f>IF(Table2[[#This Row],[HBA1C]]&lt;5.7,"normal ",IF(Table2[[#This Row],[HBA1C]]&lt;6.5,"prediabetes",IF(Table2[[#This Row],[HBA1C]]=6.5&gt;6.5,"diabetes ")))</f>
        <v>prediabetes</v>
      </c>
      <c r="F1561" t="s">
        <v>2380</v>
      </c>
      <c r="G1561" t="s">
        <v>2380</v>
      </c>
      <c r="H1561" t="s">
        <v>2380</v>
      </c>
      <c r="I1561">
        <v>0</v>
      </c>
      <c r="J1561" t="s">
        <v>2380</v>
      </c>
    </row>
    <row r="1562" spans="1:10" x14ac:dyDescent="0.2">
      <c r="A1562" t="s">
        <v>810</v>
      </c>
      <c r="B1562">
        <v>25.27</v>
      </c>
      <c r="C156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62">
        <v>6.98</v>
      </c>
      <c r="E1562" t="str">
        <f>IF(Table2[[#This Row],[HBA1C]]&lt;5.7,"normal ",IF(Table2[[#This Row],[HBA1C]]&lt;6.5,"prediabetes",IF(Table2[[#This Row],[HBA1C]]=6.5&gt;6.5,"diabetes ")))</f>
        <v xml:space="preserve">diabetes </v>
      </c>
      <c r="F1562" t="s">
        <v>2381</v>
      </c>
      <c r="G1562" t="s">
        <v>2380</v>
      </c>
      <c r="H1562" t="s">
        <v>2380</v>
      </c>
      <c r="I1562">
        <v>0</v>
      </c>
      <c r="J1562" t="s">
        <v>2380</v>
      </c>
    </row>
    <row r="1563" spans="1:10" x14ac:dyDescent="0.2">
      <c r="A1563" t="s">
        <v>809</v>
      </c>
      <c r="B1563">
        <v>29.26</v>
      </c>
      <c r="C156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63">
        <v>4.03</v>
      </c>
      <c r="E1563" t="str">
        <f>IF(Table2[[#This Row],[HBA1C]]&lt;5.7,"normal ",IF(Table2[[#This Row],[HBA1C]]&lt;6.5,"prediabetes",IF(Table2[[#This Row],[HBA1C]]=6.5&gt;6.5,"diabetes ")))</f>
        <v xml:space="preserve">normal </v>
      </c>
      <c r="F1563" t="s">
        <v>2380</v>
      </c>
      <c r="G1563" t="s">
        <v>2380</v>
      </c>
      <c r="H1563" t="s">
        <v>2380</v>
      </c>
      <c r="I1563">
        <v>1</v>
      </c>
      <c r="J1563" t="s">
        <v>2380</v>
      </c>
    </row>
    <row r="1564" spans="1:10" x14ac:dyDescent="0.2">
      <c r="A1564" t="s">
        <v>808</v>
      </c>
      <c r="B1564">
        <v>27.835000000000001</v>
      </c>
      <c r="C156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64">
        <v>4.5599999999999996</v>
      </c>
      <c r="E1564" t="str">
        <f>IF(Table2[[#This Row],[HBA1C]]&lt;5.7,"normal ",IF(Table2[[#This Row],[HBA1C]]&lt;6.5,"prediabetes",IF(Table2[[#This Row],[HBA1C]]=6.5&gt;6.5,"diabetes ")))</f>
        <v xml:space="preserve">normal </v>
      </c>
      <c r="F1564" t="s">
        <v>2380</v>
      </c>
      <c r="G1564" t="s">
        <v>2380</v>
      </c>
      <c r="H1564" t="s">
        <v>2380</v>
      </c>
      <c r="I1564">
        <v>1</v>
      </c>
      <c r="J1564" t="s">
        <v>2380</v>
      </c>
    </row>
    <row r="1565" spans="1:10" x14ac:dyDescent="0.2">
      <c r="A1565" t="s">
        <v>807</v>
      </c>
      <c r="B1565">
        <v>46.53</v>
      </c>
      <c r="C15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65">
        <v>5.38</v>
      </c>
      <c r="E1565" t="str">
        <f>IF(Table2[[#This Row],[HBA1C]]&lt;5.7,"normal ",IF(Table2[[#This Row],[HBA1C]]&lt;6.5,"prediabetes",IF(Table2[[#This Row],[HBA1C]]=6.5&gt;6.5,"diabetes ")))</f>
        <v xml:space="preserve">normal </v>
      </c>
      <c r="F1565" t="s">
        <v>2381</v>
      </c>
      <c r="G1565" t="s">
        <v>2380</v>
      </c>
      <c r="H1565" t="s">
        <v>2380</v>
      </c>
      <c r="I1565">
        <v>0</v>
      </c>
      <c r="J1565" t="s">
        <v>2380</v>
      </c>
    </row>
    <row r="1566" spans="1:10" x14ac:dyDescent="0.2">
      <c r="A1566" t="s">
        <v>806</v>
      </c>
      <c r="B1566">
        <v>20.58</v>
      </c>
      <c r="C156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66">
        <v>11.04</v>
      </c>
      <c r="E1566" t="str">
        <f>IF(Table2[[#This Row],[HBA1C]]&lt;5.7,"normal ",IF(Table2[[#This Row],[HBA1C]]&lt;6.5,"prediabetes",IF(Table2[[#This Row],[HBA1C]]=6.5&gt;6.5,"diabetes ")))</f>
        <v xml:space="preserve">diabetes </v>
      </c>
      <c r="F1566" t="s">
        <v>2381</v>
      </c>
      <c r="G1566" t="s">
        <v>2380</v>
      </c>
      <c r="H1566" t="s">
        <v>2380</v>
      </c>
      <c r="I1566">
        <v>1</v>
      </c>
      <c r="J1566" t="s">
        <v>2380</v>
      </c>
    </row>
    <row r="1567" spans="1:10" x14ac:dyDescent="0.2">
      <c r="A1567" t="s">
        <v>805</v>
      </c>
      <c r="B1567">
        <v>19.53</v>
      </c>
      <c r="C156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67">
        <v>6.09</v>
      </c>
      <c r="E1567" t="str">
        <f>IF(Table2[[#This Row],[HBA1C]]&lt;5.7,"normal ",IF(Table2[[#This Row],[HBA1C]]&lt;6.5,"prediabetes",IF(Table2[[#This Row],[HBA1C]]=6.5&gt;6.5,"diabetes ")))</f>
        <v>prediabetes</v>
      </c>
      <c r="F1567" t="s">
        <v>2381</v>
      </c>
      <c r="G1567" t="s">
        <v>2380</v>
      </c>
      <c r="H1567" t="s">
        <v>2380</v>
      </c>
      <c r="I1567">
        <v>0</v>
      </c>
      <c r="J1567" t="s">
        <v>2380</v>
      </c>
    </row>
    <row r="1568" spans="1:10" x14ac:dyDescent="0.2">
      <c r="A1568" t="s">
        <v>804</v>
      </c>
      <c r="B1568">
        <v>27.7</v>
      </c>
      <c r="C156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68">
        <v>4.71</v>
      </c>
      <c r="E1568" t="str">
        <f>IF(Table2[[#This Row],[HBA1C]]&lt;5.7,"normal ",IF(Table2[[#This Row],[HBA1C]]&lt;6.5,"prediabetes",IF(Table2[[#This Row],[HBA1C]]=6.5&gt;6.5,"diabetes ")))</f>
        <v xml:space="preserve">normal </v>
      </c>
      <c r="F1568" t="s">
        <v>2380</v>
      </c>
      <c r="G1568" t="s">
        <v>2380</v>
      </c>
      <c r="H1568" t="s">
        <v>2380</v>
      </c>
      <c r="I1568">
        <v>1</v>
      </c>
      <c r="J1568" t="s">
        <v>2380</v>
      </c>
    </row>
    <row r="1569" spans="1:10" x14ac:dyDescent="0.2">
      <c r="A1569" t="s">
        <v>803</v>
      </c>
      <c r="B1569">
        <v>18.920000000000002</v>
      </c>
      <c r="C156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69">
        <v>8.18</v>
      </c>
      <c r="E1569" t="str">
        <f>IF(Table2[[#This Row],[HBA1C]]&lt;5.7,"normal ",IF(Table2[[#This Row],[HBA1C]]&lt;6.5,"prediabetes",IF(Table2[[#This Row],[HBA1C]]=6.5&gt;6.5,"diabetes ")))</f>
        <v xml:space="preserve">diabetes </v>
      </c>
      <c r="F1569" t="s">
        <v>2380</v>
      </c>
      <c r="G1569" t="s">
        <v>2380</v>
      </c>
      <c r="H1569" t="s">
        <v>2380</v>
      </c>
      <c r="I1569">
        <v>0</v>
      </c>
      <c r="J1569" t="s">
        <v>2380</v>
      </c>
    </row>
    <row r="1570" spans="1:10" x14ac:dyDescent="0.2">
      <c r="A1570" t="s">
        <v>802</v>
      </c>
      <c r="B1570">
        <v>17.760000000000002</v>
      </c>
      <c r="C157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70">
        <v>11.18</v>
      </c>
      <c r="E1570" t="str">
        <f>IF(Table2[[#This Row],[HBA1C]]&lt;5.7,"normal ",IF(Table2[[#This Row],[HBA1C]]&lt;6.5,"prediabetes",IF(Table2[[#This Row],[HBA1C]]=6.5&gt;6.5,"diabetes ")))</f>
        <v xml:space="preserve">diabetes </v>
      </c>
      <c r="F1570" t="s">
        <v>2381</v>
      </c>
      <c r="G1570" t="s">
        <v>2380</v>
      </c>
      <c r="H1570" t="s">
        <v>2380</v>
      </c>
      <c r="I1570">
        <v>2</v>
      </c>
      <c r="J1570" t="s">
        <v>2380</v>
      </c>
    </row>
    <row r="1571" spans="1:10" x14ac:dyDescent="0.2">
      <c r="A1571" t="s">
        <v>801</v>
      </c>
      <c r="B1571">
        <v>29.83</v>
      </c>
      <c r="C157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71">
        <v>5.03</v>
      </c>
      <c r="E1571" t="str">
        <f>IF(Table2[[#This Row],[HBA1C]]&lt;5.7,"normal ",IF(Table2[[#This Row],[HBA1C]]&lt;6.5,"prediabetes",IF(Table2[[#This Row],[HBA1C]]=6.5&gt;6.5,"diabetes ")))</f>
        <v xml:space="preserve">normal </v>
      </c>
      <c r="F1571" t="s">
        <v>2381</v>
      </c>
      <c r="G1571" t="s">
        <v>2380</v>
      </c>
      <c r="H1571" t="s">
        <v>2380</v>
      </c>
      <c r="I1571">
        <v>0</v>
      </c>
      <c r="J1571" t="s">
        <v>2380</v>
      </c>
    </row>
    <row r="1572" spans="1:10" x14ac:dyDescent="0.2">
      <c r="A1572" t="s">
        <v>800</v>
      </c>
      <c r="B1572">
        <v>23.465</v>
      </c>
      <c r="C157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72">
        <v>5.56</v>
      </c>
      <c r="E1572" t="str">
        <f>IF(Table2[[#This Row],[HBA1C]]&lt;5.7,"normal ",IF(Table2[[#This Row],[HBA1C]]&lt;6.5,"prediabetes",IF(Table2[[#This Row],[HBA1C]]=6.5&gt;6.5,"diabetes ")))</f>
        <v xml:space="preserve">normal </v>
      </c>
      <c r="F1572" t="s">
        <v>2380</v>
      </c>
      <c r="G1572" t="s">
        <v>2380</v>
      </c>
      <c r="H1572" t="s">
        <v>2380</v>
      </c>
      <c r="I1572">
        <v>1</v>
      </c>
      <c r="J1572" t="s">
        <v>2380</v>
      </c>
    </row>
    <row r="1573" spans="1:10" x14ac:dyDescent="0.2">
      <c r="A1573" t="s">
        <v>799</v>
      </c>
      <c r="B1573">
        <v>29.355</v>
      </c>
      <c r="C157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73">
        <v>4.33</v>
      </c>
      <c r="E1573" t="str">
        <f>IF(Table2[[#This Row],[HBA1C]]&lt;5.7,"normal ",IF(Table2[[#This Row],[HBA1C]]&lt;6.5,"prediabetes",IF(Table2[[#This Row],[HBA1C]]=6.5&gt;6.5,"diabetes ")))</f>
        <v xml:space="preserve">normal </v>
      </c>
      <c r="F1573" t="s">
        <v>2380</v>
      </c>
      <c r="G1573" t="s">
        <v>2380</v>
      </c>
      <c r="H1573" t="s">
        <v>2380</v>
      </c>
      <c r="I1573">
        <v>0</v>
      </c>
      <c r="J1573" t="s">
        <v>2380</v>
      </c>
    </row>
    <row r="1574" spans="1:10" x14ac:dyDescent="0.2">
      <c r="A1574" t="s">
        <v>798</v>
      </c>
      <c r="B1574">
        <v>35.49</v>
      </c>
      <c r="C15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74">
        <v>5.21</v>
      </c>
      <c r="E1574" t="str">
        <f>IF(Table2[[#This Row],[HBA1C]]&lt;5.7,"normal ",IF(Table2[[#This Row],[HBA1C]]&lt;6.5,"prediabetes",IF(Table2[[#This Row],[HBA1C]]=6.5&gt;6.5,"diabetes ")))</f>
        <v xml:space="preserve">normal </v>
      </c>
      <c r="F1574" t="s">
        <v>2381</v>
      </c>
      <c r="G1574" t="s">
        <v>2380</v>
      </c>
      <c r="H1574" t="s">
        <v>2382</v>
      </c>
      <c r="I1574">
        <v>1</v>
      </c>
      <c r="J1574" t="s">
        <v>2380</v>
      </c>
    </row>
    <row r="1575" spans="1:10" x14ac:dyDescent="0.2">
      <c r="A1575" t="s">
        <v>797</v>
      </c>
      <c r="B1575">
        <v>26.315000000000001</v>
      </c>
      <c r="C157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75">
        <v>5.89</v>
      </c>
      <c r="E1575" t="str">
        <f>IF(Table2[[#This Row],[HBA1C]]&lt;5.7,"normal ",IF(Table2[[#This Row],[HBA1C]]&lt;6.5,"prediabetes",IF(Table2[[#This Row],[HBA1C]]=6.5&gt;6.5,"diabetes ")))</f>
        <v>prediabetes</v>
      </c>
      <c r="F1575" t="s">
        <v>2380</v>
      </c>
      <c r="G1575" t="s">
        <v>2380</v>
      </c>
      <c r="H1575" t="s">
        <v>2380</v>
      </c>
      <c r="I1575">
        <v>0</v>
      </c>
      <c r="J1575" t="s">
        <v>2380</v>
      </c>
    </row>
    <row r="1576" spans="1:10" x14ac:dyDescent="0.2">
      <c r="A1576" t="s">
        <v>796</v>
      </c>
      <c r="B1576">
        <v>19.79</v>
      </c>
      <c r="C157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76">
        <v>4.8099999999999996</v>
      </c>
      <c r="E1576" t="str">
        <f>IF(Table2[[#This Row],[HBA1C]]&lt;5.7,"normal ",IF(Table2[[#This Row],[HBA1C]]&lt;6.5,"prediabetes",IF(Table2[[#This Row],[HBA1C]]=6.5&gt;6.5,"diabetes ")))</f>
        <v xml:space="preserve">normal </v>
      </c>
      <c r="F1576" t="s">
        <v>2381</v>
      </c>
      <c r="G1576" t="s">
        <v>2380</v>
      </c>
      <c r="H1576" t="s">
        <v>2380</v>
      </c>
      <c r="I1576">
        <v>0</v>
      </c>
      <c r="J1576" t="s">
        <v>2380</v>
      </c>
    </row>
    <row r="1577" spans="1:10" x14ac:dyDescent="0.2">
      <c r="A1577" t="s">
        <v>795</v>
      </c>
      <c r="B1577">
        <v>40.564999999999998</v>
      </c>
      <c r="C15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77">
        <v>5.66</v>
      </c>
      <c r="E1577" t="str">
        <f>IF(Table2[[#This Row],[HBA1C]]&lt;5.7,"normal ",IF(Table2[[#This Row],[HBA1C]]&lt;6.5,"prediabetes",IF(Table2[[#This Row],[HBA1C]]=6.5&gt;6.5,"diabetes ")))</f>
        <v xml:space="preserve">normal </v>
      </c>
      <c r="F1577" t="s">
        <v>2380</v>
      </c>
      <c r="G1577" t="s">
        <v>2380</v>
      </c>
      <c r="H1577" t="s">
        <v>2380</v>
      </c>
      <c r="I1577">
        <v>1</v>
      </c>
      <c r="J1577" t="s">
        <v>2380</v>
      </c>
    </row>
    <row r="1578" spans="1:10" x14ac:dyDescent="0.2">
      <c r="A1578" t="s">
        <v>794</v>
      </c>
      <c r="B1578">
        <v>18.03</v>
      </c>
      <c r="C157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78">
        <v>10.66</v>
      </c>
      <c r="E1578" t="str">
        <f>IF(Table2[[#This Row],[HBA1C]]&lt;5.7,"normal ",IF(Table2[[#This Row],[HBA1C]]&lt;6.5,"prediabetes",IF(Table2[[#This Row],[HBA1C]]=6.5&gt;6.5,"diabetes ")))</f>
        <v xml:space="preserve">diabetes </v>
      </c>
      <c r="F1578" t="s">
        <v>2381</v>
      </c>
      <c r="G1578" t="s">
        <v>2380</v>
      </c>
      <c r="H1578" t="s">
        <v>2380</v>
      </c>
      <c r="I1578">
        <v>2</v>
      </c>
      <c r="J1578" t="s">
        <v>2380</v>
      </c>
    </row>
    <row r="1579" spans="1:10" x14ac:dyDescent="0.2">
      <c r="A1579" t="s">
        <v>793</v>
      </c>
      <c r="B1579">
        <v>34.65</v>
      </c>
      <c r="C15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79">
        <v>5.98</v>
      </c>
      <c r="E1579" t="str">
        <f>IF(Table2[[#This Row],[HBA1C]]&lt;5.7,"normal ",IF(Table2[[#This Row],[HBA1C]]&lt;6.5,"prediabetes",IF(Table2[[#This Row],[HBA1C]]=6.5&gt;6.5,"diabetes ")))</f>
        <v>prediabetes</v>
      </c>
      <c r="F1579" t="s">
        <v>2381</v>
      </c>
      <c r="G1579" t="s">
        <v>2380</v>
      </c>
      <c r="H1579" t="s">
        <v>2380</v>
      </c>
      <c r="I1579">
        <v>0</v>
      </c>
      <c r="J1579" t="s">
        <v>2380</v>
      </c>
    </row>
    <row r="1580" spans="1:10" x14ac:dyDescent="0.2">
      <c r="A1580" t="s">
        <v>792</v>
      </c>
      <c r="B1580">
        <v>42.94</v>
      </c>
      <c r="C158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80">
        <v>4.34</v>
      </c>
      <c r="E1580" t="str">
        <f>IF(Table2[[#This Row],[HBA1C]]&lt;5.7,"normal ",IF(Table2[[#This Row],[HBA1C]]&lt;6.5,"prediabetes",IF(Table2[[#This Row],[HBA1C]]=6.5&gt;6.5,"diabetes ")))</f>
        <v xml:space="preserve">normal </v>
      </c>
      <c r="F1580" t="s">
        <v>2380</v>
      </c>
      <c r="G1580" t="s">
        <v>2380</v>
      </c>
      <c r="H1580" t="s">
        <v>2380</v>
      </c>
      <c r="I1580">
        <v>0</v>
      </c>
      <c r="J1580" t="s">
        <v>2380</v>
      </c>
    </row>
    <row r="1581" spans="1:10" x14ac:dyDescent="0.2">
      <c r="A1581" t="s">
        <v>791</v>
      </c>
      <c r="B1581">
        <v>31.254999999999999</v>
      </c>
      <c r="C15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81">
        <v>5.17</v>
      </c>
      <c r="E1581" t="str">
        <f>IF(Table2[[#This Row],[HBA1C]]&lt;5.7,"normal ",IF(Table2[[#This Row],[HBA1C]]&lt;6.5,"prediabetes",IF(Table2[[#This Row],[HBA1C]]=6.5&gt;6.5,"diabetes ")))</f>
        <v xml:space="preserve">normal </v>
      </c>
      <c r="F1581" t="s">
        <v>2380</v>
      </c>
      <c r="G1581" t="s">
        <v>2380</v>
      </c>
      <c r="H1581" t="s">
        <v>2380</v>
      </c>
      <c r="I1581">
        <v>0</v>
      </c>
      <c r="J1581" t="s">
        <v>2380</v>
      </c>
    </row>
    <row r="1582" spans="1:10" x14ac:dyDescent="0.2">
      <c r="A1582" t="s">
        <v>790</v>
      </c>
      <c r="B1582">
        <v>45.43</v>
      </c>
      <c r="C15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82">
        <v>4.2300000000000004</v>
      </c>
      <c r="E1582" t="str">
        <f>IF(Table2[[#This Row],[HBA1C]]&lt;5.7,"normal ",IF(Table2[[#This Row],[HBA1C]]&lt;6.5,"prediabetes",IF(Table2[[#This Row],[HBA1C]]=6.5&gt;6.5,"diabetes ")))</f>
        <v xml:space="preserve">normal </v>
      </c>
      <c r="F1582" t="s">
        <v>2381</v>
      </c>
      <c r="G1582" t="s">
        <v>2380</v>
      </c>
      <c r="H1582" t="s">
        <v>2382</v>
      </c>
      <c r="I1582">
        <v>1</v>
      </c>
      <c r="J1582" t="s">
        <v>2380</v>
      </c>
    </row>
    <row r="1583" spans="1:10" x14ac:dyDescent="0.2">
      <c r="A1583" t="s">
        <v>789</v>
      </c>
      <c r="B1583">
        <v>32.340000000000003</v>
      </c>
      <c r="C15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83">
        <v>4.88</v>
      </c>
      <c r="E1583" t="str">
        <f>IF(Table2[[#This Row],[HBA1C]]&lt;5.7,"normal ",IF(Table2[[#This Row],[HBA1C]]&lt;6.5,"prediabetes",IF(Table2[[#This Row],[HBA1C]]=6.5&gt;6.5,"diabetes ")))</f>
        <v xml:space="preserve">normal </v>
      </c>
      <c r="F1583" t="s">
        <v>2381</v>
      </c>
      <c r="G1583" t="s">
        <v>2380</v>
      </c>
      <c r="H1583" t="s">
        <v>2382</v>
      </c>
      <c r="I1583">
        <v>1</v>
      </c>
      <c r="J1583" t="s">
        <v>2380</v>
      </c>
    </row>
    <row r="1584" spans="1:10" x14ac:dyDescent="0.2">
      <c r="A1584" t="s">
        <v>788</v>
      </c>
      <c r="B1584">
        <v>25.46</v>
      </c>
      <c r="C158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84">
        <v>9.7100000000000009</v>
      </c>
      <c r="E1584" t="str">
        <f>IF(Table2[[#This Row],[HBA1C]]&lt;5.7,"normal ",IF(Table2[[#This Row],[HBA1C]]&lt;6.5,"prediabetes",IF(Table2[[#This Row],[HBA1C]]=6.5&gt;6.5,"diabetes ")))</f>
        <v xml:space="preserve">diabetes </v>
      </c>
      <c r="F1584" t="s">
        <v>2381</v>
      </c>
      <c r="G1584" t="s">
        <v>2380</v>
      </c>
      <c r="H1584" t="s">
        <v>2380</v>
      </c>
      <c r="I1584">
        <v>1</v>
      </c>
      <c r="J1584" t="s">
        <v>2380</v>
      </c>
    </row>
    <row r="1585" spans="1:10" x14ac:dyDescent="0.2">
      <c r="A1585" t="s">
        <v>787</v>
      </c>
      <c r="B1585">
        <v>37.145000000000003</v>
      </c>
      <c r="C15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85">
        <v>5.32</v>
      </c>
      <c r="E1585" t="str">
        <f>IF(Table2[[#This Row],[HBA1C]]&lt;5.7,"normal ",IF(Table2[[#This Row],[HBA1C]]&lt;6.5,"prediabetes",IF(Table2[[#This Row],[HBA1C]]=6.5&gt;6.5,"diabetes ")))</f>
        <v xml:space="preserve">normal </v>
      </c>
      <c r="F1585" t="s">
        <v>2380</v>
      </c>
      <c r="G1585" t="s">
        <v>2380</v>
      </c>
      <c r="H1585" t="s">
        <v>2380</v>
      </c>
      <c r="I1585">
        <v>0</v>
      </c>
      <c r="J1585" t="s">
        <v>2380</v>
      </c>
    </row>
    <row r="1586" spans="1:10" x14ac:dyDescent="0.2">
      <c r="A1586" t="s">
        <v>786</v>
      </c>
      <c r="B1586">
        <v>30.8</v>
      </c>
      <c r="C15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86">
        <v>5.83</v>
      </c>
      <c r="E1586" t="str">
        <f>IF(Table2[[#This Row],[HBA1C]]&lt;5.7,"normal ",IF(Table2[[#This Row],[HBA1C]]&lt;6.5,"prediabetes",IF(Table2[[#This Row],[HBA1C]]=6.5&gt;6.5,"diabetes ")))</f>
        <v>prediabetes</v>
      </c>
      <c r="F1586" t="s">
        <v>2381</v>
      </c>
      <c r="G1586" t="s">
        <v>2380</v>
      </c>
      <c r="H1586" t="s">
        <v>2380</v>
      </c>
      <c r="I1586">
        <v>0</v>
      </c>
      <c r="J1586" t="s">
        <v>2380</v>
      </c>
    </row>
    <row r="1587" spans="1:10" x14ac:dyDescent="0.2">
      <c r="A1587" t="s">
        <v>785</v>
      </c>
      <c r="B1587">
        <v>29.5</v>
      </c>
      <c r="C15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87">
        <v>5.54</v>
      </c>
      <c r="E1587" t="str">
        <f>IF(Table2[[#This Row],[HBA1C]]&lt;5.7,"normal ",IF(Table2[[#This Row],[HBA1C]]&lt;6.5,"prediabetes",IF(Table2[[#This Row],[HBA1C]]=6.5&gt;6.5,"diabetes ")))</f>
        <v xml:space="preserve">normal </v>
      </c>
      <c r="F1587" t="s">
        <v>2381</v>
      </c>
      <c r="G1587" t="s">
        <v>2380</v>
      </c>
      <c r="H1587" t="s">
        <v>2380</v>
      </c>
      <c r="I1587">
        <v>0</v>
      </c>
      <c r="J1587" t="s">
        <v>2380</v>
      </c>
    </row>
    <row r="1588" spans="1:10" x14ac:dyDescent="0.2">
      <c r="A1588" t="s">
        <v>784</v>
      </c>
      <c r="B1588">
        <v>43.39</v>
      </c>
      <c r="C15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88">
        <v>5.85</v>
      </c>
      <c r="E1588" t="str">
        <f>IF(Table2[[#This Row],[HBA1C]]&lt;5.7,"normal ",IF(Table2[[#This Row],[HBA1C]]&lt;6.5,"prediabetes",IF(Table2[[#This Row],[HBA1C]]=6.5&gt;6.5,"diabetes ")))</f>
        <v>prediabetes</v>
      </c>
      <c r="F1588" t="s">
        <v>2380</v>
      </c>
      <c r="G1588" t="s">
        <v>2381</v>
      </c>
      <c r="H1588" t="s">
        <v>2380</v>
      </c>
      <c r="I1588">
        <v>1</v>
      </c>
      <c r="J1588" t="s">
        <v>2380</v>
      </c>
    </row>
    <row r="1589" spans="1:10" x14ac:dyDescent="0.2">
      <c r="A1589" t="s">
        <v>783</v>
      </c>
      <c r="B1589">
        <v>15.08</v>
      </c>
      <c r="C158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89">
        <v>4.8499999999999996</v>
      </c>
      <c r="E1589" t="str">
        <f>IF(Table2[[#This Row],[HBA1C]]&lt;5.7,"normal ",IF(Table2[[#This Row],[HBA1C]]&lt;6.5,"prediabetes",IF(Table2[[#This Row],[HBA1C]]=6.5&gt;6.5,"diabetes ")))</f>
        <v xml:space="preserve">normal </v>
      </c>
      <c r="F1589" t="s">
        <v>2381</v>
      </c>
      <c r="G1589" t="s">
        <v>2380</v>
      </c>
      <c r="H1589" t="s">
        <v>2382</v>
      </c>
      <c r="I1589">
        <v>1</v>
      </c>
      <c r="J1589" t="s">
        <v>2380</v>
      </c>
    </row>
    <row r="1590" spans="1:10" x14ac:dyDescent="0.2">
      <c r="A1590" t="s">
        <v>782</v>
      </c>
      <c r="B1590">
        <v>20.48</v>
      </c>
      <c r="C159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90">
        <v>11.09</v>
      </c>
      <c r="E1590" t="str">
        <f>IF(Table2[[#This Row],[HBA1C]]&lt;5.7,"normal ",IF(Table2[[#This Row],[HBA1C]]&lt;6.5,"prediabetes",IF(Table2[[#This Row],[HBA1C]]=6.5&gt;6.5,"diabetes ")))</f>
        <v xml:space="preserve">diabetes </v>
      </c>
      <c r="F1590" t="s">
        <v>2380</v>
      </c>
      <c r="G1590" t="s">
        <v>2380</v>
      </c>
      <c r="H1590" t="s">
        <v>2380</v>
      </c>
      <c r="I1590">
        <v>0</v>
      </c>
      <c r="J1590" t="s">
        <v>2380</v>
      </c>
    </row>
    <row r="1591" spans="1:10" x14ac:dyDescent="0.2">
      <c r="A1591" t="s">
        <v>781</v>
      </c>
      <c r="B1591">
        <v>34.450000000000003</v>
      </c>
      <c r="C159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91">
        <v>5.58</v>
      </c>
      <c r="E1591" t="str">
        <f>IF(Table2[[#This Row],[HBA1C]]&lt;5.7,"normal ",IF(Table2[[#This Row],[HBA1C]]&lt;6.5,"prediabetes",IF(Table2[[#This Row],[HBA1C]]=6.5&gt;6.5,"diabetes ")))</f>
        <v xml:space="preserve">normal </v>
      </c>
      <c r="F1591" t="s">
        <v>2381</v>
      </c>
      <c r="G1591" t="s">
        <v>2380</v>
      </c>
      <c r="H1591" t="s">
        <v>2380</v>
      </c>
      <c r="I1591">
        <v>0</v>
      </c>
      <c r="J1591" t="s">
        <v>2380</v>
      </c>
    </row>
    <row r="1592" spans="1:10" x14ac:dyDescent="0.2">
      <c r="A1592" t="s">
        <v>780</v>
      </c>
      <c r="B1592">
        <v>34.21</v>
      </c>
      <c r="C15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92">
        <v>9.7200000000000006</v>
      </c>
      <c r="E1592" t="str">
        <f>IF(Table2[[#This Row],[HBA1C]]&lt;5.7,"normal ",IF(Table2[[#This Row],[HBA1C]]&lt;6.5,"prediabetes",IF(Table2[[#This Row],[HBA1C]]=6.5&gt;6.5,"diabetes ")))</f>
        <v xml:space="preserve">diabetes </v>
      </c>
      <c r="F1592" t="s">
        <v>2381</v>
      </c>
      <c r="G1592" t="s">
        <v>2380</v>
      </c>
      <c r="H1592" t="s">
        <v>2380</v>
      </c>
      <c r="I1592">
        <v>0</v>
      </c>
      <c r="J1592" t="s">
        <v>2380</v>
      </c>
    </row>
    <row r="1593" spans="1:10" x14ac:dyDescent="0.2">
      <c r="A1593" t="s">
        <v>779</v>
      </c>
      <c r="B1593">
        <v>28.8</v>
      </c>
      <c r="C159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593">
        <v>11.41</v>
      </c>
      <c r="E1593" t="str">
        <f>IF(Table2[[#This Row],[HBA1C]]&lt;5.7,"normal ",IF(Table2[[#This Row],[HBA1C]]&lt;6.5,"prediabetes",IF(Table2[[#This Row],[HBA1C]]=6.5&gt;6.5,"diabetes ")))</f>
        <v xml:space="preserve">diabetes </v>
      </c>
      <c r="F1593" t="s">
        <v>2381</v>
      </c>
      <c r="G1593" t="s">
        <v>2380</v>
      </c>
      <c r="H1593" t="s">
        <v>2380</v>
      </c>
      <c r="I1593">
        <v>0</v>
      </c>
      <c r="J1593" t="s">
        <v>2380</v>
      </c>
    </row>
    <row r="1594" spans="1:10" x14ac:dyDescent="0.2">
      <c r="A1594" t="s">
        <v>778</v>
      </c>
      <c r="B1594">
        <v>31.74</v>
      </c>
      <c r="C15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94">
        <v>4.46</v>
      </c>
      <c r="E1594" t="str">
        <f>IF(Table2[[#This Row],[HBA1C]]&lt;5.7,"normal ",IF(Table2[[#This Row],[HBA1C]]&lt;6.5,"prediabetes",IF(Table2[[#This Row],[HBA1C]]=6.5&gt;6.5,"diabetes ")))</f>
        <v xml:space="preserve">normal </v>
      </c>
      <c r="F1594" t="s">
        <v>2380</v>
      </c>
      <c r="G1594" t="s">
        <v>2380</v>
      </c>
      <c r="H1594" t="s">
        <v>2382</v>
      </c>
      <c r="I1594">
        <v>1</v>
      </c>
      <c r="J1594" t="s">
        <v>2380</v>
      </c>
    </row>
    <row r="1595" spans="1:10" x14ac:dyDescent="0.2">
      <c r="A1595" t="s">
        <v>777</v>
      </c>
      <c r="B1595">
        <v>21.78</v>
      </c>
      <c r="C159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95">
        <v>9.31</v>
      </c>
      <c r="E1595" t="str">
        <f>IF(Table2[[#This Row],[HBA1C]]&lt;5.7,"normal ",IF(Table2[[#This Row],[HBA1C]]&lt;6.5,"prediabetes",IF(Table2[[#This Row],[HBA1C]]=6.5&gt;6.5,"diabetes ")))</f>
        <v xml:space="preserve">diabetes </v>
      </c>
      <c r="F1595" t="s">
        <v>2381</v>
      </c>
      <c r="G1595" t="s">
        <v>2380</v>
      </c>
      <c r="H1595" t="s">
        <v>2380</v>
      </c>
      <c r="I1595">
        <v>0</v>
      </c>
      <c r="J1595" t="s">
        <v>2380</v>
      </c>
    </row>
    <row r="1596" spans="1:10" x14ac:dyDescent="0.2">
      <c r="A1596" t="s">
        <v>776</v>
      </c>
      <c r="B1596">
        <v>23.75</v>
      </c>
      <c r="C159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596">
        <v>5.03</v>
      </c>
      <c r="E1596" t="str">
        <f>IF(Table2[[#This Row],[HBA1C]]&lt;5.7,"normal ",IF(Table2[[#This Row],[HBA1C]]&lt;6.5,"prediabetes",IF(Table2[[#This Row],[HBA1C]]=6.5&gt;6.5,"diabetes ")))</f>
        <v xml:space="preserve">normal </v>
      </c>
      <c r="F1596" t="s">
        <v>2380</v>
      </c>
      <c r="G1596" t="s">
        <v>2380</v>
      </c>
      <c r="H1596" t="s">
        <v>2380</v>
      </c>
      <c r="I1596">
        <v>1</v>
      </c>
      <c r="J1596" t="s">
        <v>2380</v>
      </c>
    </row>
    <row r="1597" spans="1:10" x14ac:dyDescent="0.2">
      <c r="A1597" t="s">
        <v>775</v>
      </c>
      <c r="B1597">
        <v>33.21</v>
      </c>
      <c r="C15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597">
        <v>5.07</v>
      </c>
      <c r="E1597" t="str">
        <f>IF(Table2[[#This Row],[HBA1C]]&lt;5.7,"normal ",IF(Table2[[#This Row],[HBA1C]]&lt;6.5,"prediabetes",IF(Table2[[#This Row],[HBA1C]]=6.5&gt;6.5,"diabetes ")))</f>
        <v xml:space="preserve">normal </v>
      </c>
      <c r="F1597" t="s">
        <v>2381</v>
      </c>
      <c r="G1597" t="s">
        <v>2380</v>
      </c>
      <c r="H1597" t="s">
        <v>2380</v>
      </c>
      <c r="I1597">
        <v>1</v>
      </c>
      <c r="J1597" t="s">
        <v>2380</v>
      </c>
    </row>
    <row r="1598" spans="1:10" x14ac:dyDescent="0.2">
      <c r="A1598" t="s">
        <v>774</v>
      </c>
      <c r="B1598">
        <v>17.7</v>
      </c>
      <c r="C159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98">
        <v>10.42</v>
      </c>
      <c r="E1598" t="str">
        <f>IF(Table2[[#This Row],[HBA1C]]&lt;5.7,"normal ",IF(Table2[[#This Row],[HBA1C]]&lt;6.5,"prediabetes",IF(Table2[[#This Row],[HBA1C]]=6.5&gt;6.5,"diabetes ")))</f>
        <v xml:space="preserve">diabetes </v>
      </c>
      <c r="F1598" t="s">
        <v>2381</v>
      </c>
      <c r="G1598" t="s">
        <v>2380</v>
      </c>
      <c r="H1598" t="s">
        <v>2380</v>
      </c>
      <c r="I1598">
        <v>2</v>
      </c>
      <c r="J1598" t="s">
        <v>2380</v>
      </c>
    </row>
    <row r="1599" spans="1:10" x14ac:dyDescent="0.2">
      <c r="A1599" t="s">
        <v>773</v>
      </c>
      <c r="B1599">
        <v>17.2</v>
      </c>
      <c r="C159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599">
        <v>6.45</v>
      </c>
      <c r="E1599" t="str">
        <f>IF(Table2[[#This Row],[HBA1C]]&lt;5.7,"normal ",IF(Table2[[#This Row],[HBA1C]]&lt;6.5,"prediabetes",IF(Table2[[#This Row],[HBA1C]]=6.5&gt;6.5,"diabetes ")))</f>
        <v>prediabetes</v>
      </c>
      <c r="F1599" t="s">
        <v>2380</v>
      </c>
      <c r="G1599" t="s">
        <v>2380</v>
      </c>
      <c r="H1599" t="s">
        <v>2380</v>
      </c>
      <c r="I1599">
        <v>2</v>
      </c>
      <c r="J1599" t="s">
        <v>2380</v>
      </c>
    </row>
    <row r="1600" spans="1:10" x14ac:dyDescent="0.2">
      <c r="A1600" t="s">
        <v>772</v>
      </c>
      <c r="B1600">
        <v>19.21</v>
      </c>
      <c r="C160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00">
        <v>5.52</v>
      </c>
      <c r="E1600" t="str">
        <f>IF(Table2[[#This Row],[HBA1C]]&lt;5.7,"normal ",IF(Table2[[#This Row],[HBA1C]]&lt;6.5,"prediabetes",IF(Table2[[#This Row],[HBA1C]]=6.5&gt;6.5,"diabetes ")))</f>
        <v xml:space="preserve">normal </v>
      </c>
      <c r="F1600" t="s">
        <v>2380</v>
      </c>
      <c r="G1600" t="s">
        <v>2380</v>
      </c>
      <c r="H1600" t="s">
        <v>2380</v>
      </c>
      <c r="I1600">
        <v>2</v>
      </c>
      <c r="J1600" t="s">
        <v>2380</v>
      </c>
    </row>
    <row r="1601" spans="1:10" x14ac:dyDescent="0.2">
      <c r="A1601" t="s">
        <v>771</v>
      </c>
      <c r="B1601">
        <v>23.2</v>
      </c>
      <c r="C160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01">
        <v>4.41</v>
      </c>
      <c r="E1601" t="str">
        <f>IF(Table2[[#This Row],[HBA1C]]&lt;5.7,"normal ",IF(Table2[[#This Row],[HBA1C]]&lt;6.5,"prediabetes",IF(Table2[[#This Row],[HBA1C]]=6.5&gt;6.5,"diabetes ")))</f>
        <v xml:space="preserve">normal </v>
      </c>
      <c r="F1601" t="s">
        <v>2380</v>
      </c>
      <c r="G1601" t="s">
        <v>2380</v>
      </c>
      <c r="H1601" t="s">
        <v>2382</v>
      </c>
      <c r="I1601">
        <v>1</v>
      </c>
      <c r="J1601" t="s">
        <v>2380</v>
      </c>
    </row>
    <row r="1602" spans="1:10" x14ac:dyDescent="0.2">
      <c r="A1602" t="s">
        <v>770</v>
      </c>
      <c r="B1602">
        <v>32.5</v>
      </c>
      <c r="C16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02">
        <v>4.6900000000000004</v>
      </c>
      <c r="E1602" t="str">
        <f>IF(Table2[[#This Row],[HBA1C]]&lt;5.7,"normal ",IF(Table2[[#This Row],[HBA1C]]&lt;6.5,"prediabetes",IF(Table2[[#This Row],[HBA1C]]=6.5&gt;6.5,"diabetes ")))</f>
        <v xml:space="preserve">normal </v>
      </c>
      <c r="F1602" t="s">
        <v>2381</v>
      </c>
      <c r="G1602" t="s">
        <v>2380</v>
      </c>
      <c r="H1602" t="s">
        <v>2382</v>
      </c>
      <c r="I1602">
        <v>1</v>
      </c>
      <c r="J1602" t="s">
        <v>2380</v>
      </c>
    </row>
    <row r="1603" spans="1:10" x14ac:dyDescent="0.2">
      <c r="A1603" t="s">
        <v>769</v>
      </c>
      <c r="B1603">
        <v>20.9</v>
      </c>
      <c r="C160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03">
        <v>6.94</v>
      </c>
      <c r="E1603" t="str">
        <f>IF(Table2[[#This Row],[HBA1C]]&lt;5.7,"normal ",IF(Table2[[#This Row],[HBA1C]]&lt;6.5,"prediabetes",IF(Table2[[#This Row],[HBA1C]]=6.5&gt;6.5,"diabetes ")))</f>
        <v xml:space="preserve">diabetes </v>
      </c>
      <c r="F1603" t="s">
        <v>2380</v>
      </c>
      <c r="G1603" t="s">
        <v>2380</v>
      </c>
      <c r="H1603" t="s">
        <v>2380</v>
      </c>
      <c r="I1603">
        <v>0</v>
      </c>
      <c r="J1603" t="s">
        <v>2380</v>
      </c>
    </row>
    <row r="1604" spans="1:10" x14ac:dyDescent="0.2">
      <c r="A1604" t="s">
        <v>768</v>
      </c>
      <c r="B1604">
        <v>19.11</v>
      </c>
      <c r="C160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04">
        <v>4.3499999999999996</v>
      </c>
      <c r="E1604" t="str">
        <f>IF(Table2[[#This Row],[HBA1C]]&lt;5.7,"normal ",IF(Table2[[#This Row],[HBA1C]]&lt;6.5,"prediabetes",IF(Table2[[#This Row],[HBA1C]]=6.5&gt;6.5,"diabetes ")))</f>
        <v xml:space="preserve">normal </v>
      </c>
      <c r="F1604" t="s">
        <v>2380</v>
      </c>
      <c r="G1604" t="s">
        <v>2380</v>
      </c>
      <c r="H1604" t="s">
        <v>2380</v>
      </c>
      <c r="I1604">
        <v>2</v>
      </c>
      <c r="J1604" t="s">
        <v>2380</v>
      </c>
    </row>
    <row r="1605" spans="1:10" x14ac:dyDescent="0.2">
      <c r="A1605" t="s">
        <v>767</v>
      </c>
      <c r="B1605">
        <v>31.17</v>
      </c>
      <c r="C16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05">
        <v>5.28</v>
      </c>
      <c r="E1605" t="str">
        <f>IF(Table2[[#This Row],[HBA1C]]&lt;5.7,"normal ",IF(Table2[[#This Row],[HBA1C]]&lt;6.5,"prediabetes",IF(Table2[[#This Row],[HBA1C]]=6.5&gt;6.5,"diabetes ")))</f>
        <v xml:space="preserve">normal </v>
      </c>
      <c r="F1605" t="s">
        <v>2380</v>
      </c>
      <c r="G1605" t="s">
        <v>2380</v>
      </c>
      <c r="H1605" t="s">
        <v>2380</v>
      </c>
      <c r="I1605">
        <v>1</v>
      </c>
      <c r="J1605" t="s">
        <v>2380</v>
      </c>
    </row>
    <row r="1606" spans="1:10" x14ac:dyDescent="0.2">
      <c r="A1606" t="s">
        <v>766</v>
      </c>
      <c r="B1606">
        <v>36.08</v>
      </c>
      <c r="C16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06">
        <v>4.29</v>
      </c>
      <c r="E1606" t="str">
        <f>IF(Table2[[#This Row],[HBA1C]]&lt;5.7,"normal ",IF(Table2[[#This Row],[HBA1C]]&lt;6.5,"prediabetes",IF(Table2[[#This Row],[HBA1C]]=6.5&gt;6.5,"diabetes ")))</f>
        <v xml:space="preserve">normal </v>
      </c>
      <c r="F1606" t="s">
        <v>2380</v>
      </c>
      <c r="G1606" t="s">
        <v>2380</v>
      </c>
      <c r="H1606" t="s">
        <v>2380</v>
      </c>
      <c r="I1606">
        <v>0</v>
      </c>
      <c r="J1606" t="s">
        <v>2380</v>
      </c>
    </row>
    <row r="1607" spans="1:10" x14ac:dyDescent="0.2">
      <c r="A1607" t="s">
        <v>765</v>
      </c>
      <c r="B1607">
        <v>28.024999999999999</v>
      </c>
      <c r="C160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07">
        <v>5.69</v>
      </c>
      <c r="E1607" t="str">
        <f>IF(Table2[[#This Row],[HBA1C]]&lt;5.7,"normal ",IF(Table2[[#This Row],[HBA1C]]&lt;6.5,"prediabetes",IF(Table2[[#This Row],[HBA1C]]=6.5&gt;6.5,"diabetes ")))</f>
        <v xml:space="preserve">normal </v>
      </c>
      <c r="F1607" t="s">
        <v>2381</v>
      </c>
      <c r="G1607" t="s">
        <v>2380</v>
      </c>
      <c r="H1607" t="s">
        <v>2380</v>
      </c>
      <c r="I1607">
        <v>0</v>
      </c>
      <c r="J1607" t="s">
        <v>2380</v>
      </c>
    </row>
    <row r="1608" spans="1:10" x14ac:dyDescent="0.2">
      <c r="A1608" t="s">
        <v>764</v>
      </c>
      <c r="B1608">
        <v>24.32</v>
      </c>
      <c r="C160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08">
        <v>5.56</v>
      </c>
      <c r="E1608" t="str">
        <f>IF(Table2[[#This Row],[HBA1C]]&lt;5.7,"normal ",IF(Table2[[#This Row],[HBA1C]]&lt;6.5,"prediabetes",IF(Table2[[#This Row],[HBA1C]]=6.5&gt;6.5,"diabetes ")))</f>
        <v xml:space="preserve">normal </v>
      </c>
      <c r="F1608" t="s">
        <v>2381</v>
      </c>
      <c r="G1608" t="s">
        <v>2380</v>
      </c>
      <c r="H1608" t="s">
        <v>2380</v>
      </c>
      <c r="I1608">
        <v>0</v>
      </c>
      <c r="J1608" t="s">
        <v>2380</v>
      </c>
    </row>
    <row r="1609" spans="1:10" x14ac:dyDescent="0.2">
      <c r="A1609" t="s">
        <v>763</v>
      </c>
      <c r="B1609">
        <v>38</v>
      </c>
      <c r="C16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09">
        <v>5.41</v>
      </c>
      <c r="E1609" t="str">
        <f>IF(Table2[[#This Row],[HBA1C]]&lt;5.7,"normal ",IF(Table2[[#This Row],[HBA1C]]&lt;6.5,"prediabetes",IF(Table2[[#This Row],[HBA1C]]=6.5&gt;6.5,"diabetes ")))</f>
        <v xml:space="preserve">normal </v>
      </c>
      <c r="F1609" t="s">
        <v>2381</v>
      </c>
      <c r="G1609" t="s">
        <v>2380</v>
      </c>
      <c r="H1609" t="s">
        <v>2380</v>
      </c>
      <c r="I1609">
        <v>1</v>
      </c>
      <c r="J1609" t="s">
        <v>2380</v>
      </c>
    </row>
    <row r="1610" spans="1:10" x14ac:dyDescent="0.2">
      <c r="A1610" t="s">
        <v>762</v>
      </c>
      <c r="B1610">
        <v>31.6</v>
      </c>
      <c r="C16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10">
        <v>10.85</v>
      </c>
      <c r="E1610" t="str">
        <f>IF(Table2[[#This Row],[HBA1C]]&lt;5.7,"normal ",IF(Table2[[#This Row],[HBA1C]]&lt;6.5,"prediabetes",IF(Table2[[#This Row],[HBA1C]]=6.5&gt;6.5,"diabetes ")))</f>
        <v xml:space="preserve">diabetes </v>
      </c>
      <c r="F1610" t="s">
        <v>2381</v>
      </c>
      <c r="G1610" t="s">
        <v>2380</v>
      </c>
      <c r="H1610" t="s">
        <v>2380</v>
      </c>
      <c r="I1610">
        <v>0</v>
      </c>
      <c r="J1610" t="s">
        <v>2380</v>
      </c>
    </row>
    <row r="1611" spans="1:10" x14ac:dyDescent="0.2">
      <c r="A1611" t="s">
        <v>761</v>
      </c>
      <c r="B1611">
        <v>31.02</v>
      </c>
      <c r="C16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11">
        <v>11.63</v>
      </c>
      <c r="E1611" t="str">
        <f>IF(Table2[[#This Row],[HBA1C]]&lt;5.7,"normal ",IF(Table2[[#This Row],[HBA1C]]&lt;6.5,"prediabetes",IF(Table2[[#This Row],[HBA1C]]=6.5&gt;6.5,"diabetes ")))</f>
        <v xml:space="preserve">diabetes </v>
      </c>
      <c r="F1611" t="s">
        <v>2381</v>
      </c>
      <c r="G1611" t="s">
        <v>2380</v>
      </c>
      <c r="H1611" t="s">
        <v>2380</v>
      </c>
      <c r="I1611">
        <v>0</v>
      </c>
      <c r="J1611" t="s">
        <v>2380</v>
      </c>
    </row>
    <row r="1612" spans="1:10" x14ac:dyDescent="0.2">
      <c r="A1612" t="s">
        <v>760</v>
      </c>
      <c r="B1612">
        <v>29.26</v>
      </c>
      <c r="C161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12">
        <v>5.68</v>
      </c>
      <c r="E1612" t="str">
        <f>IF(Table2[[#This Row],[HBA1C]]&lt;5.7,"normal ",IF(Table2[[#This Row],[HBA1C]]&lt;6.5,"prediabetes",IF(Table2[[#This Row],[HBA1C]]=6.5&gt;6.5,"diabetes ")))</f>
        <v xml:space="preserve">normal </v>
      </c>
      <c r="F1612" t="s">
        <v>2381</v>
      </c>
      <c r="G1612" t="s">
        <v>2380</v>
      </c>
      <c r="H1612" t="s">
        <v>2380</v>
      </c>
      <c r="I1612">
        <v>1</v>
      </c>
      <c r="J1612" t="s">
        <v>2380</v>
      </c>
    </row>
    <row r="1613" spans="1:10" x14ac:dyDescent="0.2">
      <c r="A1613" t="s">
        <v>759</v>
      </c>
      <c r="B1613">
        <v>15.09</v>
      </c>
      <c r="C161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13">
        <v>7.59</v>
      </c>
      <c r="E1613" t="str">
        <f>IF(Table2[[#This Row],[HBA1C]]&lt;5.7,"normal ",IF(Table2[[#This Row],[HBA1C]]&lt;6.5,"prediabetes",IF(Table2[[#This Row],[HBA1C]]=6.5&gt;6.5,"diabetes ")))</f>
        <v xml:space="preserve">diabetes </v>
      </c>
      <c r="F1613" t="s">
        <v>2381</v>
      </c>
      <c r="G1613" t="s">
        <v>2380</v>
      </c>
      <c r="H1613" t="s">
        <v>2380</v>
      </c>
      <c r="I1613">
        <v>2</v>
      </c>
      <c r="J1613" t="s">
        <v>2380</v>
      </c>
    </row>
    <row r="1614" spans="1:10" x14ac:dyDescent="0.2">
      <c r="A1614" t="s">
        <v>758</v>
      </c>
      <c r="B1614">
        <v>22.63</v>
      </c>
      <c r="C161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14">
        <v>5.09</v>
      </c>
      <c r="E1614" t="str">
        <f>IF(Table2[[#This Row],[HBA1C]]&lt;5.7,"normal ",IF(Table2[[#This Row],[HBA1C]]&lt;6.5,"prediabetes",IF(Table2[[#This Row],[HBA1C]]=6.5&gt;6.5,"diabetes ")))</f>
        <v xml:space="preserve">normal </v>
      </c>
      <c r="F1614" t="s">
        <v>2381</v>
      </c>
      <c r="G1614" t="s">
        <v>2380</v>
      </c>
      <c r="H1614" t="s">
        <v>2380</v>
      </c>
      <c r="I1614">
        <v>0</v>
      </c>
      <c r="J1614" t="s">
        <v>2380</v>
      </c>
    </row>
    <row r="1615" spans="1:10" x14ac:dyDescent="0.2">
      <c r="A1615" t="s">
        <v>757</v>
      </c>
      <c r="B1615">
        <v>23.46</v>
      </c>
      <c r="C161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15">
        <v>4.21</v>
      </c>
      <c r="E1615" t="str">
        <f>IF(Table2[[#This Row],[HBA1C]]&lt;5.7,"normal ",IF(Table2[[#This Row],[HBA1C]]&lt;6.5,"prediabetes",IF(Table2[[#This Row],[HBA1C]]=6.5&gt;6.5,"diabetes ")))</f>
        <v xml:space="preserve">normal </v>
      </c>
      <c r="F1615" t="s">
        <v>2380</v>
      </c>
      <c r="G1615" t="s">
        <v>2380</v>
      </c>
      <c r="H1615" t="s">
        <v>2380</v>
      </c>
      <c r="I1615">
        <v>1</v>
      </c>
      <c r="J1615" t="s">
        <v>2380</v>
      </c>
    </row>
    <row r="1616" spans="1:10" x14ac:dyDescent="0.2">
      <c r="A1616" t="s">
        <v>756</v>
      </c>
      <c r="B1616">
        <v>22.56</v>
      </c>
      <c r="C161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16">
        <v>4.34</v>
      </c>
      <c r="E1616" t="str">
        <f>IF(Table2[[#This Row],[HBA1C]]&lt;5.7,"normal ",IF(Table2[[#This Row],[HBA1C]]&lt;6.5,"prediabetes",IF(Table2[[#This Row],[HBA1C]]=6.5&gt;6.5,"diabetes ")))</f>
        <v xml:space="preserve">normal </v>
      </c>
      <c r="F1616" t="s">
        <v>2381</v>
      </c>
      <c r="G1616" t="s">
        <v>2380</v>
      </c>
      <c r="H1616" t="s">
        <v>2380</v>
      </c>
      <c r="I1616">
        <v>0</v>
      </c>
      <c r="J1616" t="s">
        <v>2380</v>
      </c>
    </row>
    <row r="1617" spans="1:10" x14ac:dyDescent="0.2">
      <c r="A1617" t="s">
        <v>755</v>
      </c>
      <c r="B1617">
        <v>19.28</v>
      </c>
      <c r="C161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17">
        <v>11.85</v>
      </c>
      <c r="E1617" t="str">
        <f>IF(Table2[[#This Row],[HBA1C]]&lt;5.7,"normal ",IF(Table2[[#This Row],[HBA1C]]&lt;6.5,"prediabetes",IF(Table2[[#This Row],[HBA1C]]=6.5&gt;6.5,"diabetes ")))</f>
        <v xml:space="preserve">diabetes </v>
      </c>
      <c r="F1617" t="s">
        <v>2380</v>
      </c>
      <c r="G1617" t="s">
        <v>2380</v>
      </c>
      <c r="H1617" t="s">
        <v>2380</v>
      </c>
      <c r="I1617">
        <v>2</v>
      </c>
      <c r="J1617" t="s">
        <v>2380</v>
      </c>
    </row>
    <row r="1618" spans="1:10" x14ac:dyDescent="0.2">
      <c r="A1618" t="s">
        <v>754</v>
      </c>
      <c r="B1618">
        <v>15.37</v>
      </c>
      <c r="C161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18">
        <v>9.61</v>
      </c>
      <c r="E1618" t="str">
        <f>IF(Table2[[#This Row],[HBA1C]]&lt;5.7,"normal ",IF(Table2[[#This Row],[HBA1C]]&lt;6.5,"prediabetes",IF(Table2[[#This Row],[HBA1C]]=6.5&gt;6.5,"diabetes ")))</f>
        <v xml:space="preserve">diabetes </v>
      </c>
      <c r="F1618" t="s">
        <v>2381</v>
      </c>
      <c r="G1618" t="s">
        <v>2380</v>
      </c>
      <c r="H1618" t="s">
        <v>2380</v>
      </c>
      <c r="I1618">
        <v>2</v>
      </c>
      <c r="J1618" t="s">
        <v>2380</v>
      </c>
    </row>
    <row r="1619" spans="1:10" x14ac:dyDescent="0.2">
      <c r="A1619" t="s">
        <v>753</v>
      </c>
      <c r="B1619">
        <v>18.71</v>
      </c>
      <c r="C161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19">
        <v>5.29</v>
      </c>
      <c r="E1619" t="str">
        <f>IF(Table2[[#This Row],[HBA1C]]&lt;5.7,"normal ",IF(Table2[[#This Row],[HBA1C]]&lt;6.5,"prediabetes",IF(Table2[[#This Row],[HBA1C]]=6.5&gt;6.5,"diabetes ")))</f>
        <v xml:space="preserve">normal </v>
      </c>
      <c r="F1619" t="s">
        <v>2381</v>
      </c>
      <c r="G1619" t="s">
        <v>2380</v>
      </c>
      <c r="H1619" t="s">
        <v>2380</v>
      </c>
      <c r="I1619">
        <v>0</v>
      </c>
      <c r="J1619" t="s">
        <v>2380</v>
      </c>
    </row>
    <row r="1620" spans="1:10" x14ac:dyDescent="0.2">
      <c r="A1620" t="s">
        <v>752</v>
      </c>
      <c r="B1620">
        <v>20.61</v>
      </c>
      <c r="C162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20">
        <v>6.89</v>
      </c>
      <c r="E1620" t="str">
        <f>IF(Table2[[#This Row],[HBA1C]]&lt;5.7,"normal ",IF(Table2[[#This Row],[HBA1C]]&lt;6.5,"prediabetes",IF(Table2[[#This Row],[HBA1C]]=6.5&gt;6.5,"diabetes ")))</f>
        <v xml:space="preserve">diabetes </v>
      </c>
      <c r="F1620" t="s">
        <v>2380</v>
      </c>
      <c r="G1620" t="s">
        <v>2380</v>
      </c>
      <c r="H1620" t="s">
        <v>2380</v>
      </c>
      <c r="I1620">
        <v>0</v>
      </c>
      <c r="J1620" t="s">
        <v>2380</v>
      </c>
    </row>
    <row r="1621" spans="1:10" x14ac:dyDescent="0.2">
      <c r="A1621" t="s">
        <v>751</v>
      </c>
      <c r="B1621">
        <v>15.99</v>
      </c>
      <c r="C162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21">
        <v>4.57</v>
      </c>
      <c r="E1621" t="str">
        <f>IF(Table2[[#This Row],[HBA1C]]&lt;5.7,"normal ",IF(Table2[[#This Row],[HBA1C]]&lt;6.5,"prediabetes",IF(Table2[[#This Row],[HBA1C]]=6.5&gt;6.5,"diabetes ")))</f>
        <v xml:space="preserve">normal </v>
      </c>
      <c r="F1621" t="s">
        <v>2381</v>
      </c>
      <c r="G1621" t="s">
        <v>2380</v>
      </c>
      <c r="H1621" t="s">
        <v>2382</v>
      </c>
      <c r="I1621">
        <v>1</v>
      </c>
      <c r="J1621" t="s">
        <v>2380</v>
      </c>
    </row>
    <row r="1622" spans="1:10" x14ac:dyDescent="0.2">
      <c r="A1622" t="s">
        <v>750</v>
      </c>
      <c r="B1622">
        <v>33.155000000000001</v>
      </c>
      <c r="C16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22">
        <v>4.32</v>
      </c>
      <c r="E1622" t="str">
        <f>IF(Table2[[#This Row],[HBA1C]]&lt;5.7,"normal ",IF(Table2[[#This Row],[HBA1C]]&lt;6.5,"prediabetes",IF(Table2[[#This Row],[HBA1C]]=6.5&gt;6.5,"diabetes ")))</f>
        <v xml:space="preserve">normal </v>
      </c>
      <c r="F1622" t="s">
        <v>2380</v>
      </c>
      <c r="G1622" t="s">
        <v>2380</v>
      </c>
      <c r="H1622" t="s">
        <v>2380</v>
      </c>
      <c r="I1622">
        <v>0</v>
      </c>
      <c r="J1622" t="s">
        <v>2380</v>
      </c>
    </row>
    <row r="1623" spans="1:10" x14ac:dyDescent="0.2">
      <c r="A1623" t="s">
        <v>749</v>
      </c>
      <c r="B1623">
        <v>26.22</v>
      </c>
      <c r="C162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23">
        <v>5.57</v>
      </c>
      <c r="E1623" t="str">
        <f>IF(Table2[[#This Row],[HBA1C]]&lt;5.7,"normal ",IF(Table2[[#This Row],[HBA1C]]&lt;6.5,"prediabetes",IF(Table2[[#This Row],[HBA1C]]=6.5&gt;6.5,"diabetes ")))</f>
        <v xml:space="preserve">normal </v>
      </c>
      <c r="F1623" t="s">
        <v>2381</v>
      </c>
      <c r="G1623" t="s">
        <v>2380</v>
      </c>
      <c r="H1623" t="s">
        <v>2382</v>
      </c>
      <c r="I1623">
        <v>1</v>
      </c>
      <c r="J1623" t="s">
        <v>2380</v>
      </c>
    </row>
    <row r="1624" spans="1:10" x14ac:dyDescent="0.2">
      <c r="A1624" t="s">
        <v>748</v>
      </c>
      <c r="B1624">
        <v>21.85</v>
      </c>
      <c r="C162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24">
        <v>5.26</v>
      </c>
      <c r="E1624" t="str">
        <f>IF(Table2[[#This Row],[HBA1C]]&lt;5.7,"normal ",IF(Table2[[#This Row],[HBA1C]]&lt;6.5,"prediabetes",IF(Table2[[#This Row],[HBA1C]]=6.5&gt;6.5,"diabetes ")))</f>
        <v xml:space="preserve">normal </v>
      </c>
      <c r="F1624" t="s">
        <v>2381</v>
      </c>
      <c r="G1624" t="s">
        <v>2380</v>
      </c>
      <c r="H1624" t="s">
        <v>2382</v>
      </c>
      <c r="I1624">
        <v>1</v>
      </c>
      <c r="J1624" t="s">
        <v>2380</v>
      </c>
    </row>
    <row r="1625" spans="1:10" x14ac:dyDescent="0.2">
      <c r="A1625" t="s">
        <v>747</v>
      </c>
      <c r="B1625">
        <v>30.495000000000001</v>
      </c>
      <c r="C162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25">
        <v>6.25</v>
      </c>
      <c r="E1625" t="str">
        <f>IF(Table2[[#This Row],[HBA1C]]&lt;5.7,"normal ",IF(Table2[[#This Row],[HBA1C]]&lt;6.5,"prediabetes",IF(Table2[[#This Row],[HBA1C]]=6.5&gt;6.5,"diabetes ")))</f>
        <v>prediabetes</v>
      </c>
      <c r="F1625" t="s">
        <v>2380</v>
      </c>
      <c r="G1625" t="s">
        <v>2380</v>
      </c>
      <c r="H1625" t="s">
        <v>2380</v>
      </c>
      <c r="I1625">
        <v>0</v>
      </c>
      <c r="J1625" t="s">
        <v>2380</v>
      </c>
    </row>
    <row r="1626" spans="1:10" x14ac:dyDescent="0.2">
      <c r="A1626" t="s">
        <v>746</v>
      </c>
      <c r="B1626">
        <v>34.104999999999997</v>
      </c>
      <c r="C16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26">
        <v>5.67</v>
      </c>
      <c r="E1626" t="str">
        <f>IF(Table2[[#This Row],[HBA1C]]&lt;5.7,"normal ",IF(Table2[[#This Row],[HBA1C]]&lt;6.5,"prediabetes",IF(Table2[[#This Row],[HBA1C]]=6.5&gt;6.5,"diabetes ")))</f>
        <v xml:space="preserve">normal </v>
      </c>
      <c r="F1626" t="s">
        <v>2381</v>
      </c>
      <c r="G1626" t="s">
        <v>2380</v>
      </c>
      <c r="H1626" t="s">
        <v>2380</v>
      </c>
      <c r="I1626">
        <v>0</v>
      </c>
      <c r="J1626" t="s">
        <v>2380</v>
      </c>
    </row>
    <row r="1627" spans="1:10" x14ac:dyDescent="0.2">
      <c r="A1627" t="s">
        <v>745</v>
      </c>
      <c r="B1627">
        <v>32.770000000000003</v>
      </c>
      <c r="C16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27">
        <v>4.42</v>
      </c>
      <c r="E1627" t="str">
        <f>IF(Table2[[#This Row],[HBA1C]]&lt;5.7,"normal ",IF(Table2[[#This Row],[HBA1C]]&lt;6.5,"prediabetes",IF(Table2[[#This Row],[HBA1C]]=6.5&gt;6.5,"diabetes ")))</f>
        <v xml:space="preserve">normal </v>
      </c>
      <c r="F1627" t="s">
        <v>2381</v>
      </c>
      <c r="G1627" t="s">
        <v>2380</v>
      </c>
      <c r="H1627" t="s">
        <v>2380</v>
      </c>
      <c r="I1627">
        <v>1</v>
      </c>
      <c r="J1627" t="s">
        <v>2380</v>
      </c>
    </row>
    <row r="1628" spans="1:10" x14ac:dyDescent="0.2">
      <c r="A1628" t="s">
        <v>744</v>
      </c>
      <c r="B1628">
        <v>16.850000000000001</v>
      </c>
      <c r="C162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28">
        <v>11.75</v>
      </c>
      <c r="E1628" t="str">
        <f>IF(Table2[[#This Row],[HBA1C]]&lt;5.7,"normal ",IF(Table2[[#This Row],[HBA1C]]&lt;6.5,"prediabetes",IF(Table2[[#This Row],[HBA1C]]=6.5&gt;6.5,"diabetes ")))</f>
        <v xml:space="preserve">diabetes </v>
      </c>
      <c r="F1628" t="s">
        <v>2381</v>
      </c>
      <c r="G1628" t="s">
        <v>2380</v>
      </c>
      <c r="H1628" t="s">
        <v>2380</v>
      </c>
      <c r="I1628">
        <v>2</v>
      </c>
      <c r="J1628" t="s">
        <v>2380</v>
      </c>
    </row>
    <row r="1629" spans="1:10" x14ac:dyDescent="0.2">
      <c r="A1629" t="s">
        <v>743</v>
      </c>
      <c r="B1629">
        <v>34.700000000000003</v>
      </c>
      <c r="C162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29">
        <v>6.06</v>
      </c>
      <c r="E1629" t="str">
        <f>IF(Table2[[#This Row],[HBA1C]]&lt;5.7,"normal ",IF(Table2[[#This Row],[HBA1C]]&lt;6.5,"prediabetes",IF(Table2[[#This Row],[HBA1C]]=6.5&gt;6.5,"diabetes ")))</f>
        <v>prediabetes</v>
      </c>
      <c r="F1629" t="s">
        <v>2380</v>
      </c>
      <c r="G1629" t="s">
        <v>2380</v>
      </c>
      <c r="H1629" t="s">
        <v>2380</v>
      </c>
      <c r="I1629">
        <v>1</v>
      </c>
      <c r="J1629" t="s">
        <v>2380</v>
      </c>
    </row>
    <row r="1630" spans="1:10" x14ac:dyDescent="0.2">
      <c r="A1630" t="s">
        <v>742</v>
      </c>
      <c r="B1630">
        <v>37.049999999999997</v>
      </c>
      <c r="C16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30">
        <v>5.48</v>
      </c>
      <c r="E1630" t="str">
        <f>IF(Table2[[#This Row],[HBA1C]]&lt;5.7,"normal ",IF(Table2[[#This Row],[HBA1C]]&lt;6.5,"prediabetes",IF(Table2[[#This Row],[HBA1C]]=6.5&gt;6.5,"diabetes ")))</f>
        <v xml:space="preserve">normal </v>
      </c>
      <c r="F1630" t="s">
        <v>2380</v>
      </c>
      <c r="G1630" t="s">
        <v>2380</v>
      </c>
      <c r="H1630" t="s">
        <v>2380</v>
      </c>
      <c r="I1630">
        <v>1</v>
      </c>
      <c r="J1630" t="s">
        <v>2380</v>
      </c>
    </row>
    <row r="1631" spans="1:10" x14ac:dyDescent="0.2">
      <c r="A1631" t="s">
        <v>741</v>
      </c>
      <c r="B1631">
        <v>18.78</v>
      </c>
      <c r="C163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31">
        <v>4.45</v>
      </c>
      <c r="E1631" t="str">
        <f>IF(Table2[[#This Row],[HBA1C]]&lt;5.7,"normal ",IF(Table2[[#This Row],[HBA1C]]&lt;6.5,"prediabetes",IF(Table2[[#This Row],[HBA1C]]=6.5&gt;6.5,"diabetes ")))</f>
        <v xml:space="preserve">normal </v>
      </c>
      <c r="F1631" t="s">
        <v>2380</v>
      </c>
      <c r="G1631" t="s">
        <v>2380</v>
      </c>
      <c r="H1631" t="s">
        <v>2382</v>
      </c>
      <c r="I1631">
        <v>1</v>
      </c>
      <c r="J1631" t="s">
        <v>2380</v>
      </c>
    </row>
    <row r="1632" spans="1:10" x14ac:dyDescent="0.2">
      <c r="A1632" t="s">
        <v>740</v>
      </c>
      <c r="B1632">
        <v>28.024999999999999</v>
      </c>
      <c r="C163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32">
        <v>5</v>
      </c>
      <c r="E1632" t="str">
        <f>IF(Table2[[#This Row],[HBA1C]]&lt;5.7,"normal ",IF(Table2[[#This Row],[HBA1C]]&lt;6.5,"prediabetes",IF(Table2[[#This Row],[HBA1C]]=6.5&gt;6.5,"diabetes ")))</f>
        <v xml:space="preserve">normal </v>
      </c>
      <c r="F1632" t="s">
        <v>2380</v>
      </c>
      <c r="G1632" t="s">
        <v>2380</v>
      </c>
      <c r="H1632" t="s">
        <v>2380</v>
      </c>
      <c r="I1632">
        <v>1</v>
      </c>
      <c r="J1632" t="s">
        <v>2380</v>
      </c>
    </row>
    <row r="1633" spans="1:10" x14ac:dyDescent="0.2">
      <c r="A1633" t="s">
        <v>739</v>
      </c>
      <c r="B1633">
        <v>35.090000000000003</v>
      </c>
      <c r="C16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33">
        <v>5.84</v>
      </c>
      <c r="E1633" t="str">
        <f>IF(Table2[[#This Row],[HBA1C]]&lt;5.7,"normal ",IF(Table2[[#This Row],[HBA1C]]&lt;6.5,"prediabetes",IF(Table2[[#This Row],[HBA1C]]=6.5&gt;6.5,"diabetes ")))</f>
        <v>prediabetes</v>
      </c>
      <c r="F1633" t="s">
        <v>2380</v>
      </c>
      <c r="G1633" t="s">
        <v>2380</v>
      </c>
      <c r="H1633" t="s">
        <v>2380</v>
      </c>
      <c r="I1633">
        <v>0</v>
      </c>
      <c r="J1633" t="s">
        <v>2380</v>
      </c>
    </row>
    <row r="1634" spans="1:10" x14ac:dyDescent="0.2">
      <c r="A1634" t="s">
        <v>738</v>
      </c>
      <c r="B1634">
        <v>34.42</v>
      </c>
      <c r="C16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34">
        <v>5.21</v>
      </c>
      <c r="E1634" t="str">
        <f>IF(Table2[[#This Row],[HBA1C]]&lt;5.7,"normal ",IF(Table2[[#This Row],[HBA1C]]&lt;6.5,"prediabetes",IF(Table2[[#This Row],[HBA1C]]=6.5&gt;6.5,"diabetes ")))</f>
        <v xml:space="preserve">normal </v>
      </c>
      <c r="F1634" t="s">
        <v>2381</v>
      </c>
      <c r="G1634" t="s">
        <v>2380</v>
      </c>
      <c r="H1634" t="s">
        <v>2380</v>
      </c>
      <c r="I1634">
        <v>0</v>
      </c>
      <c r="J1634" t="s">
        <v>2380</v>
      </c>
    </row>
    <row r="1635" spans="1:10" x14ac:dyDescent="0.2">
      <c r="A1635" t="s">
        <v>737</v>
      </c>
      <c r="B1635">
        <v>29.4</v>
      </c>
      <c r="C163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35">
        <v>4.26</v>
      </c>
      <c r="E1635" t="str">
        <f>IF(Table2[[#This Row],[HBA1C]]&lt;5.7,"normal ",IF(Table2[[#This Row],[HBA1C]]&lt;6.5,"prediabetes",IF(Table2[[#This Row],[HBA1C]]=6.5&gt;6.5,"diabetes ")))</f>
        <v xml:space="preserve">normal </v>
      </c>
      <c r="F1635" t="s">
        <v>2380</v>
      </c>
      <c r="G1635" t="s">
        <v>2380</v>
      </c>
      <c r="H1635" t="s">
        <v>2380</v>
      </c>
      <c r="I1635">
        <v>0</v>
      </c>
      <c r="J1635" t="s">
        <v>2380</v>
      </c>
    </row>
    <row r="1636" spans="1:10" x14ac:dyDescent="0.2">
      <c r="A1636" t="s">
        <v>736</v>
      </c>
      <c r="B1636">
        <v>21.31</v>
      </c>
      <c r="C163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36">
        <v>4.17</v>
      </c>
      <c r="E1636" t="str">
        <f>IF(Table2[[#This Row],[HBA1C]]&lt;5.7,"normal ",IF(Table2[[#This Row],[HBA1C]]&lt;6.5,"prediabetes",IF(Table2[[#This Row],[HBA1C]]=6.5&gt;6.5,"diabetes ")))</f>
        <v xml:space="preserve">normal </v>
      </c>
      <c r="F1636" t="s">
        <v>2380</v>
      </c>
      <c r="G1636" t="s">
        <v>2380</v>
      </c>
      <c r="H1636" t="s">
        <v>2380</v>
      </c>
      <c r="I1636">
        <v>0</v>
      </c>
      <c r="J1636" t="s">
        <v>2380</v>
      </c>
    </row>
    <row r="1637" spans="1:10" x14ac:dyDescent="0.2">
      <c r="A1637" t="s">
        <v>735</v>
      </c>
      <c r="B1637">
        <v>19.559999999999999</v>
      </c>
      <c r="C163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37">
        <v>11.96</v>
      </c>
      <c r="E1637" t="str">
        <f>IF(Table2[[#This Row],[HBA1C]]&lt;5.7,"normal ",IF(Table2[[#This Row],[HBA1C]]&lt;6.5,"prediabetes",IF(Table2[[#This Row],[HBA1C]]=6.5&gt;6.5,"diabetes ")))</f>
        <v xml:space="preserve">diabetes </v>
      </c>
      <c r="F1637" t="s">
        <v>2380</v>
      </c>
      <c r="G1637" t="s">
        <v>2380</v>
      </c>
      <c r="H1637" t="s">
        <v>2380</v>
      </c>
      <c r="I1637">
        <v>0</v>
      </c>
      <c r="J1637" t="s">
        <v>2380</v>
      </c>
    </row>
    <row r="1638" spans="1:10" x14ac:dyDescent="0.2">
      <c r="A1638" t="s">
        <v>734</v>
      </c>
      <c r="B1638">
        <v>37.335000000000001</v>
      </c>
      <c r="C16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38">
        <v>6.26</v>
      </c>
      <c r="E1638" t="str">
        <f>IF(Table2[[#This Row],[HBA1C]]&lt;5.7,"normal ",IF(Table2[[#This Row],[HBA1C]]&lt;6.5,"prediabetes",IF(Table2[[#This Row],[HBA1C]]=6.5&gt;6.5,"diabetes ")))</f>
        <v>prediabetes</v>
      </c>
      <c r="F1638" t="s">
        <v>2381</v>
      </c>
      <c r="G1638" t="s">
        <v>2380</v>
      </c>
      <c r="H1638" t="s">
        <v>2380</v>
      </c>
      <c r="I1638">
        <v>1</v>
      </c>
      <c r="J1638" t="s">
        <v>2380</v>
      </c>
    </row>
    <row r="1639" spans="1:10" x14ac:dyDescent="0.2">
      <c r="A1639" t="s">
        <v>733</v>
      </c>
      <c r="B1639">
        <v>19.53</v>
      </c>
      <c r="C163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39">
        <v>11.68</v>
      </c>
      <c r="E1639" t="str">
        <f>IF(Table2[[#This Row],[HBA1C]]&lt;5.7,"normal ",IF(Table2[[#This Row],[HBA1C]]&lt;6.5,"prediabetes",IF(Table2[[#This Row],[HBA1C]]=6.5&gt;6.5,"diabetes ")))</f>
        <v xml:space="preserve">diabetes </v>
      </c>
      <c r="F1639" t="s">
        <v>2380</v>
      </c>
      <c r="G1639" t="s">
        <v>2380</v>
      </c>
      <c r="H1639" t="s">
        <v>2380</v>
      </c>
      <c r="I1639">
        <v>0</v>
      </c>
      <c r="J1639" t="s">
        <v>2380</v>
      </c>
    </row>
    <row r="1640" spans="1:10" x14ac:dyDescent="0.2">
      <c r="A1640" t="s">
        <v>732</v>
      </c>
      <c r="B1640">
        <v>34.1</v>
      </c>
      <c r="C16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40">
        <v>5.16</v>
      </c>
      <c r="E1640" t="str">
        <f>IF(Table2[[#This Row],[HBA1C]]&lt;5.7,"normal ",IF(Table2[[#This Row],[HBA1C]]&lt;6.5,"prediabetes",IF(Table2[[#This Row],[HBA1C]]=6.5&gt;6.5,"diabetes ")))</f>
        <v xml:space="preserve">normal </v>
      </c>
      <c r="F1640" t="s">
        <v>2380</v>
      </c>
      <c r="G1640" t="s">
        <v>2380</v>
      </c>
      <c r="H1640" t="s">
        <v>2380</v>
      </c>
      <c r="I1640">
        <v>0</v>
      </c>
      <c r="J1640" t="s">
        <v>2380</v>
      </c>
    </row>
    <row r="1641" spans="1:10" x14ac:dyDescent="0.2">
      <c r="A1641" t="s">
        <v>731</v>
      </c>
      <c r="B1641">
        <v>16.5</v>
      </c>
      <c r="C164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41">
        <v>6.9</v>
      </c>
      <c r="E1641" t="str">
        <f>IF(Table2[[#This Row],[HBA1C]]&lt;5.7,"normal ",IF(Table2[[#This Row],[HBA1C]]&lt;6.5,"prediabetes",IF(Table2[[#This Row],[HBA1C]]=6.5&gt;6.5,"diabetes ")))</f>
        <v xml:space="preserve">diabetes </v>
      </c>
      <c r="F1641" t="s">
        <v>2381</v>
      </c>
      <c r="G1641" t="s">
        <v>2380</v>
      </c>
      <c r="H1641" t="s">
        <v>2380</v>
      </c>
      <c r="I1641">
        <v>2</v>
      </c>
      <c r="J1641" t="s">
        <v>2380</v>
      </c>
    </row>
    <row r="1642" spans="1:10" x14ac:dyDescent="0.2">
      <c r="A1642" t="s">
        <v>730</v>
      </c>
      <c r="B1642">
        <v>30.69</v>
      </c>
      <c r="C16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42">
        <v>4.83</v>
      </c>
      <c r="E1642" t="str">
        <f>IF(Table2[[#This Row],[HBA1C]]&lt;5.7,"normal ",IF(Table2[[#This Row],[HBA1C]]&lt;6.5,"prediabetes",IF(Table2[[#This Row],[HBA1C]]=6.5&gt;6.5,"diabetes ")))</f>
        <v xml:space="preserve">normal </v>
      </c>
      <c r="F1642" t="s">
        <v>2380</v>
      </c>
      <c r="G1642" t="s">
        <v>2380</v>
      </c>
      <c r="H1642" t="s">
        <v>2380</v>
      </c>
      <c r="I1642">
        <v>1</v>
      </c>
      <c r="J1642" t="s">
        <v>2380</v>
      </c>
    </row>
    <row r="1643" spans="1:10" x14ac:dyDescent="0.2">
      <c r="A1643" t="s">
        <v>729</v>
      </c>
      <c r="B1643">
        <v>28.93</v>
      </c>
      <c r="C164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43">
        <v>4.87</v>
      </c>
      <c r="E1643" t="str">
        <f>IF(Table2[[#This Row],[HBA1C]]&lt;5.7,"normal ",IF(Table2[[#This Row],[HBA1C]]&lt;6.5,"prediabetes",IF(Table2[[#This Row],[HBA1C]]=6.5&gt;6.5,"diabetes ")))</f>
        <v xml:space="preserve">normal </v>
      </c>
      <c r="F1643" t="s">
        <v>2380</v>
      </c>
      <c r="G1643" t="s">
        <v>2380</v>
      </c>
      <c r="H1643" t="s">
        <v>2380</v>
      </c>
      <c r="I1643">
        <v>1</v>
      </c>
      <c r="J1643" t="s">
        <v>2380</v>
      </c>
    </row>
    <row r="1644" spans="1:10" x14ac:dyDescent="0.2">
      <c r="A1644" t="s">
        <v>728</v>
      </c>
      <c r="B1644">
        <v>38.9</v>
      </c>
      <c r="C16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44">
        <v>4.28</v>
      </c>
      <c r="E1644" t="str">
        <f>IF(Table2[[#This Row],[HBA1C]]&lt;5.7,"normal ",IF(Table2[[#This Row],[HBA1C]]&lt;6.5,"prediabetes",IF(Table2[[#This Row],[HBA1C]]=6.5&gt;6.5,"diabetes ")))</f>
        <v xml:space="preserve">normal </v>
      </c>
      <c r="F1644" t="s">
        <v>2380</v>
      </c>
      <c r="G1644" t="s">
        <v>2380</v>
      </c>
      <c r="H1644" t="s">
        <v>2380</v>
      </c>
      <c r="I1644">
        <v>0</v>
      </c>
      <c r="J1644" t="s">
        <v>2380</v>
      </c>
    </row>
    <row r="1645" spans="1:10" x14ac:dyDescent="0.2">
      <c r="A1645" t="s">
        <v>727</v>
      </c>
      <c r="B1645">
        <v>26.9</v>
      </c>
      <c r="C164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45">
        <v>4.07</v>
      </c>
      <c r="E1645" t="str">
        <f>IF(Table2[[#This Row],[HBA1C]]&lt;5.7,"normal ",IF(Table2[[#This Row],[HBA1C]]&lt;6.5,"prediabetes",IF(Table2[[#This Row],[HBA1C]]=6.5&gt;6.5,"diabetes ")))</f>
        <v xml:space="preserve">normal </v>
      </c>
      <c r="F1645" t="s">
        <v>2380</v>
      </c>
      <c r="G1645" t="s">
        <v>2380</v>
      </c>
      <c r="H1645" t="s">
        <v>2380</v>
      </c>
      <c r="I1645">
        <v>0</v>
      </c>
      <c r="J1645" t="s">
        <v>2380</v>
      </c>
    </row>
    <row r="1646" spans="1:10" x14ac:dyDescent="0.2">
      <c r="A1646" t="s">
        <v>726</v>
      </c>
      <c r="B1646">
        <v>24.86</v>
      </c>
      <c r="C164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46">
        <v>6.23</v>
      </c>
      <c r="E1646" t="str">
        <f>IF(Table2[[#This Row],[HBA1C]]&lt;5.7,"normal ",IF(Table2[[#This Row],[HBA1C]]&lt;6.5,"prediabetes",IF(Table2[[#This Row],[HBA1C]]=6.5&gt;6.5,"diabetes ")))</f>
        <v>prediabetes</v>
      </c>
      <c r="F1646" t="s">
        <v>2380</v>
      </c>
      <c r="G1646" t="s">
        <v>2380</v>
      </c>
      <c r="H1646" t="s">
        <v>2380</v>
      </c>
      <c r="I1646">
        <v>0</v>
      </c>
      <c r="J1646" t="s">
        <v>2380</v>
      </c>
    </row>
    <row r="1647" spans="1:10" x14ac:dyDescent="0.2">
      <c r="A1647" t="s">
        <v>725</v>
      </c>
      <c r="B1647">
        <v>39.14</v>
      </c>
      <c r="C16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47">
        <v>6.24</v>
      </c>
      <c r="E1647" t="str">
        <f>IF(Table2[[#This Row],[HBA1C]]&lt;5.7,"normal ",IF(Table2[[#This Row],[HBA1C]]&lt;6.5,"prediabetes",IF(Table2[[#This Row],[HBA1C]]=6.5&gt;6.5,"diabetes ")))</f>
        <v>prediabetes</v>
      </c>
      <c r="F1647" t="s">
        <v>2380</v>
      </c>
      <c r="G1647" t="s">
        <v>2381</v>
      </c>
      <c r="H1647" t="s">
        <v>2380</v>
      </c>
      <c r="I1647">
        <v>1</v>
      </c>
      <c r="J1647" t="s">
        <v>2380</v>
      </c>
    </row>
    <row r="1648" spans="1:10" x14ac:dyDescent="0.2">
      <c r="A1648" t="s">
        <v>724</v>
      </c>
      <c r="B1648">
        <v>39.799999999999997</v>
      </c>
      <c r="C16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48">
        <v>6.17</v>
      </c>
      <c r="E1648" t="str">
        <f>IF(Table2[[#This Row],[HBA1C]]&lt;5.7,"normal ",IF(Table2[[#This Row],[HBA1C]]&lt;6.5,"prediabetes",IF(Table2[[#This Row],[HBA1C]]=6.5&gt;6.5,"diabetes ")))</f>
        <v>prediabetes</v>
      </c>
      <c r="F1648" t="s">
        <v>2380</v>
      </c>
      <c r="G1648" t="s">
        <v>2380</v>
      </c>
      <c r="H1648" t="s">
        <v>2382</v>
      </c>
      <c r="I1648">
        <v>1</v>
      </c>
      <c r="J1648" t="s">
        <v>2380</v>
      </c>
    </row>
    <row r="1649" spans="1:10" x14ac:dyDescent="0.2">
      <c r="A1649" t="s">
        <v>723</v>
      </c>
      <c r="B1649">
        <v>34.32</v>
      </c>
      <c r="C16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49">
        <v>5.16</v>
      </c>
      <c r="E1649" t="str">
        <f>IF(Table2[[#This Row],[HBA1C]]&lt;5.7,"normal ",IF(Table2[[#This Row],[HBA1C]]&lt;6.5,"prediabetes",IF(Table2[[#This Row],[HBA1C]]=6.5&gt;6.5,"diabetes ")))</f>
        <v xml:space="preserve">normal </v>
      </c>
      <c r="F1649" t="s">
        <v>2380</v>
      </c>
      <c r="G1649" t="s">
        <v>2380</v>
      </c>
      <c r="H1649" t="s">
        <v>2380</v>
      </c>
      <c r="I1649">
        <v>1</v>
      </c>
      <c r="J1649" t="s">
        <v>2380</v>
      </c>
    </row>
    <row r="1650" spans="1:10" x14ac:dyDescent="0.2">
      <c r="A1650" t="s">
        <v>722</v>
      </c>
      <c r="B1650">
        <v>32.51</v>
      </c>
      <c r="C16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50">
        <v>4.3</v>
      </c>
      <c r="E1650" t="str">
        <f>IF(Table2[[#This Row],[HBA1C]]&lt;5.7,"normal ",IF(Table2[[#This Row],[HBA1C]]&lt;6.5,"prediabetes",IF(Table2[[#This Row],[HBA1C]]=6.5&gt;6.5,"diabetes ")))</f>
        <v xml:space="preserve">normal </v>
      </c>
      <c r="F1650" t="s">
        <v>2380</v>
      </c>
      <c r="G1650" t="s">
        <v>2380</v>
      </c>
      <c r="H1650" t="s">
        <v>2380</v>
      </c>
      <c r="I1650">
        <v>0</v>
      </c>
      <c r="J1650" t="s">
        <v>2380</v>
      </c>
    </row>
    <row r="1651" spans="1:10" x14ac:dyDescent="0.2">
      <c r="A1651" t="s">
        <v>721</v>
      </c>
      <c r="B1651">
        <v>30.71</v>
      </c>
      <c r="C16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51">
        <v>6.14</v>
      </c>
      <c r="E1651" t="str">
        <f>IF(Table2[[#This Row],[HBA1C]]&lt;5.7,"normal ",IF(Table2[[#This Row],[HBA1C]]&lt;6.5,"prediabetes",IF(Table2[[#This Row],[HBA1C]]=6.5&gt;6.5,"diabetes ")))</f>
        <v>prediabetes</v>
      </c>
      <c r="F1651" t="s">
        <v>2380</v>
      </c>
      <c r="G1651" t="s">
        <v>2380</v>
      </c>
      <c r="H1651" t="s">
        <v>2382</v>
      </c>
      <c r="I1651">
        <v>1</v>
      </c>
      <c r="J1651" t="s">
        <v>2380</v>
      </c>
    </row>
    <row r="1652" spans="1:10" x14ac:dyDescent="0.2">
      <c r="A1652" t="s">
        <v>720</v>
      </c>
      <c r="B1652">
        <v>28.9</v>
      </c>
      <c r="C165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52">
        <v>5.36</v>
      </c>
      <c r="E1652" t="str">
        <f>IF(Table2[[#This Row],[HBA1C]]&lt;5.7,"normal ",IF(Table2[[#This Row],[HBA1C]]&lt;6.5,"prediabetes",IF(Table2[[#This Row],[HBA1C]]=6.5&gt;6.5,"diabetes ")))</f>
        <v xml:space="preserve">normal </v>
      </c>
      <c r="F1652" t="s">
        <v>2380</v>
      </c>
      <c r="G1652" t="s">
        <v>2380</v>
      </c>
      <c r="H1652" t="s">
        <v>2380</v>
      </c>
      <c r="I1652">
        <v>1</v>
      </c>
      <c r="J1652" t="s">
        <v>2380</v>
      </c>
    </row>
    <row r="1653" spans="1:10" x14ac:dyDescent="0.2">
      <c r="A1653" t="s">
        <v>719</v>
      </c>
      <c r="B1653">
        <v>36.19</v>
      </c>
      <c r="C16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53">
        <v>4.3</v>
      </c>
      <c r="E1653" t="str">
        <f>IF(Table2[[#This Row],[HBA1C]]&lt;5.7,"normal ",IF(Table2[[#This Row],[HBA1C]]&lt;6.5,"prediabetes",IF(Table2[[#This Row],[HBA1C]]=6.5&gt;6.5,"diabetes ")))</f>
        <v xml:space="preserve">normal </v>
      </c>
      <c r="F1653" t="s">
        <v>2380</v>
      </c>
      <c r="G1653" t="s">
        <v>2380</v>
      </c>
      <c r="H1653" t="s">
        <v>2380</v>
      </c>
      <c r="I1653">
        <v>0</v>
      </c>
      <c r="J1653" t="s">
        <v>2380</v>
      </c>
    </row>
    <row r="1654" spans="1:10" x14ac:dyDescent="0.2">
      <c r="A1654" t="s">
        <v>718</v>
      </c>
      <c r="B1654">
        <v>29.6</v>
      </c>
      <c r="C165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54">
        <v>4.09</v>
      </c>
      <c r="E1654" t="str">
        <f>IF(Table2[[#This Row],[HBA1C]]&lt;5.7,"normal ",IF(Table2[[#This Row],[HBA1C]]&lt;6.5,"prediabetes",IF(Table2[[#This Row],[HBA1C]]=6.5&gt;6.5,"diabetes ")))</f>
        <v xml:space="preserve">normal </v>
      </c>
      <c r="F1654" t="s">
        <v>2380</v>
      </c>
      <c r="G1654" t="s">
        <v>2380</v>
      </c>
      <c r="H1654" t="s">
        <v>2380</v>
      </c>
      <c r="I1654">
        <v>0</v>
      </c>
      <c r="J1654" t="s">
        <v>2380</v>
      </c>
    </row>
    <row r="1655" spans="1:10" x14ac:dyDescent="0.2">
      <c r="A1655" t="s">
        <v>717</v>
      </c>
      <c r="B1655">
        <v>30.95</v>
      </c>
      <c r="C16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55">
        <v>6.27</v>
      </c>
      <c r="E1655" t="str">
        <f>IF(Table2[[#This Row],[HBA1C]]&lt;5.7,"normal ",IF(Table2[[#This Row],[HBA1C]]&lt;6.5,"prediabetes",IF(Table2[[#This Row],[HBA1C]]=6.5&gt;6.5,"diabetes ")))</f>
        <v>prediabetes</v>
      </c>
      <c r="F1655" t="s">
        <v>2380</v>
      </c>
      <c r="G1655" t="s">
        <v>2380</v>
      </c>
      <c r="H1655" t="s">
        <v>2382</v>
      </c>
      <c r="I1655">
        <v>1</v>
      </c>
      <c r="J1655" t="s">
        <v>2380</v>
      </c>
    </row>
    <row r="1656" spans="1:10" x14ac:dyDescent="0.2">
      <c r="A1656" t="s">
        <v>716</v>
      </c>
      <c r="B1656">
        <v>19.95</v>
      </c>
      <c r="C165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56">
        <v>5.39</v>
      </c>
      <c r="E1656" t="str">
        <f>IF(Table2[[#This Row],[HBA1C]]&lt;5.7,"normal ",IF(Table2[[#This Row],[HBA1C]]&lt;6.5,"prediabetes",IF(Table2[[#This Row],[HBA1C]]=6.5&gt;6.5,"diabetes ")))</f>
        <v xml:space="preserve">normal </v>
      </c>
      <c r="F1656" t="s">
        <v>2380</v>
      </c>
      <c r="G1656" t="s">
        <v>2380</v>
      </c>
      <c r="H1656" t="s">
        <v>2380</v>
      </c>
      <c r="I1656">
        <v>1</v>
      </c>
      <c r="J1656" t="s">
        <v>2380</v>
      </c>
    </row>
    <row r="1657" spans="1:10" x14ac:dyDescent="0.2">
      <c r="A1657" t="s">
        <v>715</v>
      </c>
      <c r="B1657">
        <v>23.65</v>
      </c>
      <c r="C165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57">
        <v>5.75</v>
      </c>
      <c r="E1657" t="str">
        <f>IF(Table2[[#This Row],[HBA1C]]&lt;5.7,"normal ",IF(Table2[[#This Row],[HBA1C]]&lt;6.5,"prediabetes",IF(Table2[[#This Row],[HBA1C]]=6.5&gt;6.5,"diabetes ")))</f>
        <v>prediabetes</v>
      </c>
      <c r="F1657" t="s">
        <v>2381</v>
      </c>
      <c r="G1657" t="s">
        <v>2380</v>
      </c>
      <c r="H1657" t="s">
        <v>2380</v>
      </c>
      <c r="I1657">
        <v>0</v>
      </c>
      <c r="J1657" t="s">
        <v>2380</v>
      </c>
    </row>
    <row r="1658" spans="1:10" x14ac:dyDescent="0.2">
      <c r="A1658" t="s">
        <v>714</v>
      </c>
      <c r="B1658">
        <v>43.34</v>
      </c>
      <c r="C16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58">
        <v>4.91</v>
      </c>
      <c r="E1658" t="str">
        <f>IF(Table2[[#This Row],[HBA1C]]&lt;5.7,"normal ",IF(Table2[[#This Row],[HBA1C]]&lt;6.5,"prediabetes",IF(Table2[[#This Row],[HBA1C]]=6.5&gt;6.5,"diabetes ")))</f>
        <v xml:space="preserve">normal </v>
      </c>
      <c r="F1658" t="s">
        <v>2380</v>
      </c>
      <c r="G1658" t="s">
        <v>2380</v>
      </c>
      <c r="H1658" t="s">
        <v>2380</v>
      </c>
      <c r="I1658">
        <v>1</v>
      </c>
      <c r="J1658" t="s">
        <v>2380</v>
      </c>
    </row>
    <row r="1659" spans="1:10" x14ac:dyDescent="0.2">
      <c r="A1659" t="s">
        <v>713</v>
      </c>
      <c r="B1659">
        <v>31.98</v>
      </c>
      <c r="C16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59">
        <v>4.46</v>
      </c>
      <c r="E1659" t="str">
        <f>IF(Table2[[#This Row],[HBA1C]]&lt;5.7,"normal ",IF(Table2[[#This Row],[HBA1C]]&lt;6.5,"prediabetes",IF(Table2[[#This Row],[HBA1C]]=6.5&gt;6.5,"diabetes ")))</f>
        <v xml:space="preserve">normal </v>
      </c>
      <c r="F1659" t="s">
        <v>2381</v>
      </c>
      <c r="G1659" t="s">
        <v>2380</v>
      </c>
      <c r="H1659" t="s">
        <v>2380</v>
      </c>
      <c r="I1659">
        <v>1</v>
      </c>
      <c r="J1659" t="s">
        <v>2380</v>
      </c>
    </row>
    <row r="1660" spans="1:10" x14ac:dyDescent="0.2">
      <c r="A1660" t="s">
        <v>712</v>
      </c>
      <c r="B1660">
        <v>35.86</v>
      </c>
      <c r="C16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60">
        <v>6.22</v>
      </c>
      <c r="E1660" t="str">
        <f>IF(Table2[[#This Row],[HBA1C]]&lt;5.7,"normal ",IF(Table2[[#This Row],[HBA1C]]&lt;6.5,"prediabetes",IF(Table2[[#This Row],[HBA1C]]=6.5&gt;6.5,"diabetes ")))</f>
        <v>prediabetes</v>
      </c>
      <c r="F1660" t="s">
        <v>2380</v>
      </c>
      <c r="G1660" t="s">
        <v>2380</v>
      </c>
      <c r="H1660" t="s">
        <v>2380</v>
      </c>
      <c r="I1660">
        <v>1</v>
      </c>
      <c r="J1660" t="s">
        <v>2380</v>
      </c>
    </row>
    <row r="1661" spans="1:10" x14ac:dyDescent="0.2">
      <c r="A1661" t="s">
        <v>711</v>
      </c>
      <c r="B1661">
        <v>15.2</v>
      </c>
      <c r="C166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61">
        <v>8.82</v>
      </c>
      <c r="E1661" t="str">
        <f>IF(Table2[[#This Row],[HBA1C]]&lt;5.7,"normal ",IF(Table2[[#This Row],[HBA1C]]&lt;6.5,"prediabetes",IF(Table2[[#This Row],[HBA1C]]=6.5&gt;6.5,"diabetes ")))</f>
        <v xml:space="preserve">diabetes </v>
      </c>
      <c r="F1661" t="s">
        <v>2380</v>
      </c>
      <c r="G1661" t="s">
        <v>2380</v>
      </c>
      <c r="H1661" t="s">
        <v>2380</v>
      </c>
      <c r="I1661">
        <v>0</v>
      </c>
      <c r="J1661" t="s">
        <v>2380</v>
      </c>
    </row>
    <row r="1662" spans="1:10" x14ac:dyDescent="0.2">
      <c r="A1662" t="s">
        <v>710</v>
      </c>
      <c r="B1662">
        <v>37.200000000000003</v>
      </c>
      <c r="C16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62">
        <v>10.14</v>
      </c>
      <c r="E1662" t="str">
        <f>IF(Table2[[#This Row],[HBA1C]]&lt;5.7,"normal ",IF(Table2[[#This Row],[HBA1C]]&lt;6.5,"prediabetes",IF(Table2[[#This Row],[HBA1C]]=6.5&gt;6.5,"diabetes ")))</f>
        <v xml:space="preserve">diabetes </v>
      </c>
      <c r="F1662" t="s">
        <v>2380</v>
      </c>
      <c r="G1662" t="s">
        <v>2380</v>
      </c>
      <c r="H1662" t="s">
        <v>2380</v>
      </c>
      <c r="I1662">
        <v>0</v>
      </c>
      <c r="J1662" t="s">
        <v>2380</v>
      </c>
    </row>
    <row r="1663" spans="1:10" x14ac:dyDescent="0.2">
      <c r="A1663" t="s">
        <v>709</v>
      </c>
      <c r="B1663">
        <v>17.91</v>
      </c>
      <c r="C166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63">
        <v>4.66</v>
      </c>
      <c r="E1663" t="str">
        <f>IF(Table2[[#This Row],[HBA1C]]&lt;5.7,"normal ",IF(Table2[[#This Row],[HBA1C]]&lt;6.5,"prediabetes",IF(Table2[[#This Row],[HBA1C]]=6.5&gt;6.5,"diabetes ")))</f>
        <v xml:space="preserve">normal </v>
      </c>
      <c r="F1663" t="s">
        <v>2380</v>
      </c>
      <c r="G1663" t="s">
        <v>2380</v>
      </c>
      <c r="H1663" t="s">
        <v>2380</v>
      </c>
      <c r="I1663">
        <v>2</v>
      </c>
      <c r="J1663" t="s">
        <v>2380</v>
      </c>
    </row>
    <row r="1664" spans="1:10" x14ac:dyDescent="0.2">
      <c r="A1664" t="s">
        <v>708</v>
      </c>
      <c r="B1664">
        <v>20.76</v>
      </c>
      <c r="C166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64">
        <v>6.26</v>
      </c>
      <c r="E1664" t="str">
        <f>IF(Table2[[#This Row],[HBA1C]]&lt;5.7,"normal ",IF(Table2[[#This Row],[HBA1C]]&lt;6.5,"prediabetes",IF(Table2[[#This Row],[HBA1C]]=6.5&gt;6.5,"diabetes ")))</f>
        <v>prediabetes</v>
      </c>
      <c r="F1664" t="s">
        <v>2380</v>
      </c>
      <c r="G1664" t="s">
        <v>2380</v>
      </c>
      <c r="H1664" t="s">
        <v>2380</v>
      </c>
      <c r="I1664">
        <v>0</v>
      </c>
      <c r="J1664" t="s">
        <v>2380</v>
      </c>
    </row>
    <row r="1665" spans="1:10" x14ac:dyDescent="0.2">
      <c r="A1665" t="s">
        <v>707</v>
      </c>
      <c r="B1665">
        <v>38.99</v>
      </c>
      <c r="C166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65">
        <v>5.21</v>
      </c>
      <c r="E1665" t="str">
        <f>IF(Table2[[#This Row],[HBA1C]]&lt;5.7,"normal ",IF(Table2[[#This Row],[HBA1C]]&lt;6.5,"prediabetes",IF(Table2[[#This Row],[HBA1C]]=6.5&gt;6.5,"diabetes ")))</f>
        <v xml:space="preserve">normal </v>
      </c>
      <c r="F1665" t="s">
        <v>2380</v>
      </c>
      <c r="G1665" t="s">
        <v>2381</v>
      </c>
      <c r="H1665" t="s">
        <v>2380</v>
      </c>
      <c r="I1665">
        <v>1</v>
      </c>
      <c r="J1665" t="s">
        <v>2380</v>
      </c>
    </row>
    <row r="1666" spans="1:10" x14ac:dyDescent="0.2">
      <c r="A1666" t="s">
        <v>706</v>
      </c>
      <c r="B1666">
        <v>42.655000000000001</v>
      </c>
      <c r="C166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66">
        <v>5.94</v>
      </c>
      <c r="E1666" t="str">
        <f>IF(Table2[[#This Row],[HBA1C]]&lt;5.7,"normal ",IF(Table2[[#This Row],[HBA1C]]&lt;6.5,"prediabetes",IF(Table2[[#This Row],[HBA1C]]=6.5&gt;6.5,"diabetes ")))</f>
        <v>prediabetes</v>
      </c>
      <c r="F1666" t="s">
        <v>2381</v>
      </c>
      <c r="G1666" t="s">
        <v>2380</v>
      </c>
      <c r="H1666" t="s">
        <v>2382</v>
      </c>
      <c r="I1666">
        <v>1</v>
      </c>
      <c r="J1666" t="s">
        <v>2380</v>
      </c>
    </row>
    <row r="1667" spans="1:10" x14ac:dyDescent="0.2">
      <c r="A1667" t="s">
        <v>705</v>
      </c>
      <c r="B1667">
        <v>30.57</v>
      </c>
      <c r="C16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67">
        <v>5.34</v>
      </c>
      <c r="E1667" t="str">
        <f>IF(Table2[[#This Row],[HBA1C]]&lt;5.7,"normal ",IF(Table2[[#This Row],[HBA1C]]&lt;6.5,"prediabetes",IF(Table2[[#This Row],[HBA1C]]=6.5&gt;6.5,"diabetes ")))</f>
        <v xml:space="preserve">normal </v>
      </c>
      <c r="F1667" t="s">
        <v>2380</v>
      </c>
      <c r="G1667" t="s">
        <v>2380</v>
      </c>
      <c r="H1667" t="s">
        <v>2382</v>
      </c>
      <c r="I1667">
        <v>1</v>
      </c>
      <c r="J1667" t="s">
        <v>2380</v>
      </c>
    </row>
    <row r="1668" spans="1:10" x14ac:dyDescent="0.2">
      <c r="A1668" t="s">
        <v>704</v>
      </c>
      <c r="B1668">
        <v>17.7</v>
      </c>
      <c r="C166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68">
        <v>6.38</v>
      </c>
      <c r="E1668" t="str">
        <f>IF(Table2[[#This Row],[HBA1C]]&lt;5.7,"normal ",IF(Table2[[#This Row],[HBA1C]]&lt;6.5,"prediabetes",IF(Table2[[#This Row],[HBA1C]]=6.5&gt;6.5,"diabetes ")))</f>
        <v>prediabetes</v>
      </c>
      <c r="F1668" t="s">
        <v>2380</v>
      </c>
      <c r="G1668" t="s">
        <v>2380</v>
      </c>
      <c r="H1668" t="s">
        <v>2380</v>
      </c>
      <c r="I1668">
        <v>2</v>
      </c>
      <c r="J1668" t="s">
        <v>2380</v>
      </c>
    </row>
    <row r="1669" spans="1:10" x14ac:dyDescent="0.2">
      <c r="A1669" t="s">
        <v>703</v>
      </c>
      <c r="B1669">
        <v>34.770000000000003</v>
      </c>
      <c r="C16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69">
        <v>4.47</v>
      </c>
      <c r="E1669" t="str">
        <f>IF(Table2[[#This Row],[HBA1C]]&lt;5.7,"normal ",IF(Table2[[#This Row],[HBA1C]]&lt;6.5,"prediabetes",IF(Table2[[#This Row],[HBA1C]]=6.5&gt;6.5,"diabetes ")))</f>
        <v xml:space="preserve">normal </v>
      </c>
      <c r="F1669" t="s">
        <v>2380</v>
      </c>
      <c r="G1669" t="s">
        <v>2380</v>
      </c>
      <c r="H1669" t="s">
        <v>2380</v>
      </c>
      <c r="I1669">
        <v>1</v>
      </c>
      <c r="J1669" t="s">
        <v>2380</v>
      </c>
    </row>
    <row r="1670" spans="1:10" x14ac:dyDescent="0.2">
      <c r="A1670" t="s">
        <v>702</v>
      </c>
      <c r="B1670">
        <v>16.88</v>
      </c>
      <c r="C167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70">
        <v>9.9600000000000009</v>
      </c>
      <c r="E1670" t="str">
        <f>IF(Table2[[#This Row],[HBA1C]]&lt;5.7,"normal ",IF(Table2[[#This Row],[HBA1C]]&lt;6.5,"prediabetes",IF(Table2[[#This Row],[HBA1C]]=6.5&gt;6.5,"diabetes ")))</f>
        <v xml:space="preserve">diabetes </v>
      </c>
      <c r="F1670" t="s">
        <v>2380</v>
      </c>
      <c r="G1670" t="s">
        <v>2380</v>
      </c>
      <c r="H1670" t="s">
        <v>2380</v>
      </c>
      <c r="I1670">
        <v>0</v>
      </c>
      <c r="J1670" t="s">
        <v>2380</v>
      </c>
    </row>
    <row r="1671" spans="1:10" x14ac:dyDescent="0.2">
      <c r="A1671" t="s">
        <v>701</v>
      </c>
      <c r="B1671">
        <v>40.26</v>
      </c>
      <c r="C167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71">
        <v>9.92</v>
      </c>
      <c r="E1671" t="str">
        <f>IF(Table2[[#This Row],[HBA1C]]&lt;5.7,"normal ",IF(Table2[[#This Row],[HBA1C]]&lt;6.5,"prediabetes",IF(Table2[[#This Row],[HBA1C]]=6.5&gt;6.5,"diabetes ")))</f>
        <v xml:space="preserve">diabetes </v>
      </c>
      <c r="F1671" t="s">
        <v>2381</v>
      </c>
      <c r="G1671" t="s">
        <v>2380</v>
      </c>
      <c r="H1671" t="s">
        <v>2380</v>
      </c>
      <c r="I1671">
        <v>0</v>
      </c>
      <c r="J1671" t="s">
        <v>2380</v>
      </c>
    </row>
    <row r="1672" spans="1:10" x14ac:dyDescent="0.2">
      <c r="A1672" t="s">
        <v>700</v>
      </c>
      <c r="B1672">
        <v>25.6</v>
      </c>
      <c r="C167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72">
        <v>6.03</v>
      </c>
      <c r="E1672" t="str">
        <f>IF(Table2[[#This Row],[HBA1C]]&lt;5.7,"normal ",IF(Table2[[#This Row],[HBA1C]]&lt;6.5,"prediabetes",IF(Table2[[#This Row],[HBA1C]]=6.5&gt;6.5,"diabetes ")))</f>
        <v>prediabetes</v>
      </c>
      <c r="F1672" t="s">
        <v>2380</v>
      </c>
      <c r="G1672" t="s">
        <v>2380</v>
      </c>
      <c r="H1672" t="s">
        <v>2382</v>
      </c>
      <c r="I1672">
        <v>1</v>
      </c>
      <c r="J1672" t="s">
        <v>2380</v>
      </c>
    </row>
    <row r="1673" spans="1:10" x14ac:dyDescent="0.2">
      <c r="A1673" t="s">
        <v>699</v>
      </c>
      <c r="B1673">
        <v>33.549999999999997</v>
      </c>
      <c r="C16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73">
        <v>10.9</v>
      </c>
      <c r="E1673" t="str">
        <f>IF(Table2[[#This Row],[HBA1C]]&lt;5.7,"normal ",IF(Table2[[#This Row],[HBA1C]]&lt;6.5,"prediabetes",IF(Table2[[#This Row],[HBA1C]]=6.5&gt;6.5,"diabetes ")))</f>
        <v xml:space="preserve">diabetes </v>
      </c>
      <c r="F1673" t="s">
        <v>2381</v>
      </c>
      <c r="G1673" t="s">
        <v>2380</v>
      </c>
      <c r="H1673" t="s">
        <v>2380</v>
      </c>
      <c r="I1673">
        <v>0</v>
      </c>
      <c r="J1673" t="s">
        <v>2380</v>
      </c>
    </row>
    <row r="1674" spans="1:10" x14ac:dyDescent="0.2">
      <c r="A1674" t="s">
        <v>698</v>
      </c>
      <c r="B1674">
        <v>16.690000000000001</v>
      </c>
      <c r="C167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74">
        <v>10.66</v>
      </c>
      <c r="E1674" t="str">
        <f>IF(Table2[[#This Row],[HBA1C]]&lt;5.7,"normal ",IF(Table2[[#This Row],[HBA1C]]&lt;6.5,"prediabetes",IF(Table2[[#This Row],[HBA1C]]=6.5&gt;6.5,"diabetes ")))</f>
        <v xml:space="preserve">diabetes </v>
      </c>
      <c r="F1674" t="s">
        <v>2380</v>
      </c>
      <c r="G1674" t="s">
        <v>2380</v>
      </c>
      <c r="H1674" t="s">
        <v>2380</v>
      </c>
      <c r="I1674">
        <v>0</v>
      </c>
      <c r="J1674" t="s">
        <v>2380</v>
      </c>
    </row>
    <row r="1675" spans="1:10" x14ac:dyDescent="0.2">
      <c r="A1675" t="s">
        <v>697</v>
      </c>
      <c r="B1675">
        <v>19.95</v>
      </c>
      <c r="C167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75">
        <v>4.05</v>
      </c>
      <c r="E1675" t="str">
        <f>IF(Table2[[#This Row],[HBA1C]]&lt;5.7,"normal ",IF(Table2[[#This Row],[HBA1C]]&lt;6.5,"prediabetes",IF(Table2[[#This Row],[HBA1C]]=6.5&gt;6.5,"diabetes ")))</f>
        <v xml:space="preserve">normal </v>
      </c>
      <c r="F1675" t="s">
        <v>2380</v>
      </c>
      <c r="G1675" t="s">
        <v>2380</v>
      </c>
      <c r="H1675" t="s">
        <v>2380</v>
      </c>
      <c r="I1675">
        <v>1</v>
      </c>
      <c r="J1675" t="s">
        <v>2380</v>
      </c>
    </row>
    <row r="1676" spans="1:10" x14ac:dyDescent="0.2">
      <c r="A1676" t="s">
        <v>696</v>
      </c>
      <c r="B1676">
        <v>17.55</v>
      </c>
      <c r="C167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76">
        <v>4.2300000000000004</v>
      </c>
      <c r="E1676" t="str">
        <f>IF(Table2[[#This Row],[HBA1C]]&lt;5.7,"normal ",IF(Table2[[#This Row],[HBA1C]]&lt;6.5,"prediabetes",IF(Table2[[#This Row],[HBA1C]]=6.5&gt;6.5,"diabetes ")))</f>
        <v xml:space="preserve">normal </v>
      </c>
      <c r="F1676" t="s">
        <v>2380</v>
      </c>
      <c r="G1676" t="s">
        <v>2380</v>
      </c>
      <c r="H1676" t="s">
        <v>2380</v>
      </c>
      <c r="I1676">
        <v>2</v>
      </c>
      <c r="J1676" t="s">
        <v>2380</v>
      </c>
    </row>
    <row r="1677" spans="1:10" x14ac:dyDescent="0.2">
      <c r="A1677" t="s">
        <v>695</v>
      </c>
      <c r="B1677">
        <v>22.01</v>
      </c>
      <c r="C167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77">
        <v>5.01</v>
      </c>
      <c r="E1677" t="str">
        <f>IF(Table2[[#This Row],[HBA1C]]&lt;5.7,"normal ",IF(Table2[[#This Row],[HBA1C]]&lt;6.5,"prediabetes",IF(Table2[[#This Row],[HBA1C]]=6.5&gt;6.5,"diabetes ")))</f>
        <v xml:space="preserve">normal </v>
      </c>
      <c r="F1677" t="s">
        <v>2380</v>
      </c>
      <c r="G1677" t="s">
        <v>2380</v>
      </c>
      <c r="H1677" t="s">
        <v>2380</v>
      </c>
      <c r="I1677">
        <v>1</v>
      </c>
      <c r="J1677" t="s">
        <v>2380</v>
      </c>
    </row>
    <row r="1678" spans="1:10" x14ac:dyDescent="0.2">
      <c r="A1678" t="s">
        <v>694</v>
      </c>
      <c r="B1678">
        <v>41.8</v>
      </c>
      <c r="C16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78">
        <v>5.82</v>
      </c>
      <c r="E1678" t="str">
        <f>IF(Table2[[#This Row],[HBA1C]]&lt;5.7,"normal ",IF(Table2[[#This Row],[HBA1C]]&lt;6.5,"prediabetes",IF(Table2[[#This Row],[HBA1C]]=6.5&gt;6.5,"diabetes ")))</f>
        <v>prediabetes</v>
      </c>
      <c r="F1678" t="s">
        <v>2381</v>
      </c>
      <c r="G1678" t="s">
        <v>2380</v>
      </c>
      <c r="H1678" t="s">
        <v>2382</v>
      </c>
      <c r="I1678">
        <v>1</v>
      </c>
      <c r="J1678" t="s">
        <v>2380</v>
      </c>
    </row>
    <row r="1679" spans="1:10" x14ac:dyDescent="0.2">
      <c r="A1679" t="s">
        <v>693</v>
      </c>
      <c r="B1679">
        <v>19.170000000000002</v>
      </c>
      <c r="C167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79">
        <v>7.94</v>
      </c>
      <c r="E1679" t="str">
        <f>IF(Table2[[#This Row],[HBA1C]]&lt;5.7,"normal ",IF(Table2[[#This Row],[HBA1C]]&lt;6.5,"prediabetes",IF(Table2[[#This Row],[HBA1C]]=6.5&gt;6.5,"diabetes ")))</f>
        <v xml:space="preserve">diabetes </v>
      </c>
      <c r="F1679" t="s">
        <v>2380</v>
      </c>
      <c r="G1679" t="s">
        <v>2380</v>
      </c>
      <c r="H1679" t="s">
        <v>2380</v>
      </c>
      <c r="I1679">
        <v>0</v>
      </c>
      <c r="J1679" t="s">
        <v>2380</v>
      </c>
    </row>
    <row r="1680" spans="1:10" x14ac:dyDescent="0.2">
      <c r="A1680" t="s">
        <v>692</v>
      </c>
      <c r="B1680">
        <v>32.799999999999997</v>
      </c>
      <c r="C168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80">
        <v>6.16</v>
      </c>
      <c r="E1680" t="str">
        <f>IF(Table2[[#This Row],[HBA1C]]&lt;5.7,"normal ",IF(Table2[[#This Row],[HBA1C]]&lt;6.5,"prediabetes",IF(Table2[[#This Row],[HBA1C]]=6.5&gt;6.5,"diabetes ")))</f>
        <v>prediabetes</v>
      </c>
      <c r="F1680" t="s">
        <v>2381</v>
      </c>
      <c r="G1680" t="s">
        <v>2380</v>
      </c>
      <c r="H1680" t="s">
        <v>2382</v>
      </c>
      <c r="I1680">
        <v>1</v>
      </c>
      <c r="J1680" t="s">
        <v>2380</v>
      </c>
    </row>
    <row r="1681" spans="1:10" x14ac:dyDescent="0.2">
      <c r="A1681" t="s">
        <v>691</v>
      </c>
      <c r="B1681">
        <v>35.814999999999998</v>
      </c>
      <c r="C16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81">
        <v>4.1500000000000004</v>
      </c>
      <c r="E1681" t="str">
        <f>IF(Table2[[#This Row],[HBA1C]]&lt;5.7,"normal ",IF(Table2[[#This Row],[HBA1C]]&lt;6.5,"prediabetes",IF(Table2[[#This Row],[HBA1C]]=6.5&gt;6.5,"diabetes ")))</f>
        <v xml:space="preserve">normal </v>
      </c>
      <c r="F1681" t="s">
        <v>2380</v>
      </c>
      <c r="G1681" t="s">
        <v>2380</v>
      </c>
      <c r="H1681" t="s">
        <v>2380</v>
      </c>
      <c r="I1681">
        <v>1</v>
      </c>
      <c r="J1681" t="s">
        <v>2380</v>
      </c>
    </row>
    <row r="1682" spans="1:10" x14ac:dyDescent="0.2">
      <c r="A1682" t="s">
        <v>690</v>
      </c>
      <c r="B1682">
        <v>24.3</v>
      </c>
      <c r="C168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82">
        <v>6.23</v>
      </c>
      <c r="E1682" t="str">
        <f>IF(Table2[[#This Row],[HBA1C]]&lt;5.7,"normal ",IF(Table2[[#This Row],[HBA1C]]&lt;6.5,"prediabetes",IF(Table2[[#This Row],[HBA1C]]=6.5&gt;6.5,"diabetes ")))</f>
        <v>prediabetes</v>
      </c>
      <c r="F1682" t="s">
        <v>2380</v>
      </c>
      <c r="G1682" t="s">
        <v>2380</v>
      </c>
      <c r="H1682" t="s">
        <v>2380</v>
      </c>
      <c r="I1682">
        <v>0</v>
      </c>
      <c r="J1682" t="s">
        <v>2380</v>
      </c>
    </row>
    <row r="1683" spans="1:10" x14ac:dyDescent="0.2">
      <c r="A1683" t="s">
        <v>689</v>
      </c>
      <c r="B1683">
        <v>19.059999999999999</v>
      </c>
      <c r="C168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83">
        <v>7.41</v>
      </c>
      <c r="E1683" t="str">
        <f>IF(Table2[[#This Row],[HBA1C]]&lt;5.7,"normal ",IF(Table2[[#This Row],[HBA1C]]&lt;6.5,"prediabetes",IF(Table2[[#This Row],[HBA1C]]=6.5&gt;6.5,"diabetes ")))</f>
        <v xml:space="preserve">diabetes </v>
      </c>
      <c r="F1683" t="s">
        <v>2380</v>
      </c>
      <c r="G1683" t="s">
        <v>2380</v>
      </c>
      <c r="H1683" t="s">
        <v>2380</v>
      </c>
      <c r="I1683">
        <v>0</v>
      </c>
      <c r="J1683" t="s">
        <v>2380</v>
      </c>
    </row>
    <row r="1684" spans="1:10" x14ac:dyDescent="0.2">
      <c r="A1684" t="s">
        <v>688</v>
      </c>
      <c r="B1684">
        <v>33.25</v>
      </c>
      <c r="C16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84">
        <v>5.62</v>
      </c>
      <c r="E1684" t="str">
        <f>IF(Table2[[#This Row],[HBA1C]]&lt;5.7,"normal ",IF(Table2[[#This Row],[HBA1C]]&lt;6.5,"prediabetes",IF(Table2[[#This Row],[HBA1C]]=6.5&gt;6.5,"diabetes ")))</f>
        <v xml:space="preserve">normal </v>
      </c>
      <c r="F1684" t="s">
        <v>2381</v>
      </c>
      <c r="G1684" t="s">
        <v>2380</v>
      </c>
      <c r="H1684" t="s">
        <v>2380</v>
      </c>
      <c r="I1684">
        <v>1</v>
      </c>
      <c r="J1684" t="s">
        <v>2380</v>
      </c>
    </row>
    <row r="1685" spans="1:10" x14ac:dyDescent="0.2">
      <c r="A1685" t="s">
        <v>687</v>
      </c>
      <c r="B1685">
        <v>21.37</v>
      </c>
      <c r="C168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85">
        <v>4.54</v>
      </c>
      <c r="E1685" t="str">
        <f>IF(Table2[[#This Row],[HBA1C]]&lt;5.7,"normal ",IF(Table2[[#This Row],[HBA1C]]&lt;6.5,"prediabetes",IF(Table2[[#This Row],[HBA1C]]=6.5&gt;6.5,"diabetes ")))</f>
        <v xml:space="preserve">normal </v>
      </c>
      <c r="F1685" t="s">
        <v>2381</v>
      </c>
      <c r="G1685" t="s">
        <v>2380</v>
      </c>
      <c r="H1685" t="s">
        <v>2382</v>
      </c>
      <c r="I1685">
        <v>1</v>
      </c>
      <c r="J1685" t="s">
        <v>2380</v>
      </c>
    </row>
    <row r="1686" spans="1:10" x14ac:dyDescent="0.2">
      <c r="A1686" t="s">
        <v>686</v>
      </c>
      <c r="B1686">
        <v>34.43</v>
      </c>
      <c r="C16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86">
        <v>8.6199999999999992</v>
      </c>
      <c r="E1686" t="str">
        <f>IF(Table2[[#This Row],[HBA1C]]&lt;5.7,"normal ",IF(Table2[[#This Row],[HBA1C]]&lt;6.5,"prediabetes",IF(Table2[[#This Row],[HBA1C]]=6.5&gt;6.5,"diabetes ")))</f>
        <v xml:space="preserve">diabetes </v>
      </c>
      <c r="F1686" t="s">
        <v>2381</v>
      </c>
      <c r="G1686" t="s">
        <v>2380</v>
      </c>
      <c r="H1686" t="s">
        <v>2380</v>
      </c>
      <c r="I1686">
        <v>1</v>
      </c>
      <c r="J1686" t="s">
        <v>2380</v>
      </c>
    </row>
    <row r="1687" spans="1:10" x14ac:dyDescent="0.2">
      <c r="A1687" t="s">
        <v>685</v>
      </c>
      <c r="B1687">
        <v>20.86</v>
      </c>
      <c r="C168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87">
        <v>4.3600000000000003</v>
      </c>
      <c r="E1687" t="str">
        <f>IF(Table2[[#This Row],[HBA1C]]&lt;5.7,"normal ",IF(Table2[[#This Row],[HBA1C]]&lt;6.5,"prediabetes",IF(Table2[[#This Row],[HBA1C]]=6.5&gt;6.5,"diabetes ")))</f>
        <v xml:space="preserve">normal </v>
      </c>
      <c r="F1687" t="s">
        <v>2381</v>
      </c>
      <c r="G1687" t="s">
        <v>2380</v>
      </c>
      <c r="H1687" t="s">
        <v>2380</v>
      </c>
      <c r="I1687">
        <v>0</v>
      </c>
      <c r="J1687" t="s">
        <v>2380</v>
      </c>
    </row>
    <row r="1688" spans="1:10" x14ac:dyDescent="0.2">
      <c r="A1688" t="s">
        <v>684</v>
      </c>
      <c r="B1688">
        <v>18.34</v>
      </c>
      <c r="C168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88">
        <v>10.01</v>
      </c>
      <c r="E1688" t="str">
        <f>IF(Table2[[#This Row],[HBA1C]]&lt;5.7,"normal ",IF(Table2[[#This Row],[HBA1C]]&lt;6.5,"prediabetes",IF(Table2[[#This Row],[HBA1C]]=6.5&gt;6.5,"diabetes ")))</f>
        <v xml:space="preserve">diabetes </v>
      </c>
      <c r="F1688" t="s">
        <v>2380</v>
      </c>
      <c r="G1688" t="s">
        <v>2380</v>
      </c>
      <c r="H1688" t="s">
        <v>2380</v>
      </c>
      <c r="I1688">
        <v>0</v>
      </c>
      <c r="J1688" t="s">
        <v>2380</v>
      </c>
    </row>
    <row r="1689" spans="1:10" x14ac:dyDescent="0.2">
      <c r="A1689" t="s">
        <v>683</v>
      </c>
      <c r="B1689">
        <v>34.15</v>
      </c>
      <c r="C16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89">
        <v>5.42</v>
      </c>
      <c r="E1689" t="str">
        <f>IF(Table2[[#This Row],[HBA1C]]&lt;5.7,"normal ",IF(Table2[[#This Row],[HBA1C]]&lt;6.5,"prediabetes",IF(Table2[[#This Row],[HBA1C]]=6.5&gt;6.5,"diabetes ")))</f>
        <v xml:space="preserve">normal </v>
      </c>
      <c r="F1689" t="s">
        <v>2380</v>
      </c>
      <c r="G1689" t="s">
        <v>2380</v>
      </c>
      <c r="H1689" t="s">
        <v>2380</v>
      </c>
      <c r="I1689">
        <v>0</v>
      </c>
      <c r="J1689" t="s">
        <v>2380</v>
      </c>
    </row>
    <row r="1690" spans="1:10" x14ac:dyDescent="0.2">
      <c r="A1690" t="s">
        <v>682</v>
      </c>
      <c r="B1690">
        <v>18.350000000000001</v>
      </c>
      <c r="C169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90">
        <v>5.12</v>
      </c>
      <c r="E1690" t="str">
        <f>IF(Table2[[#This Row],[HBA1C]]&lt;5.7,"normal ",IF(Table2[[#This Row],[HBA1C]]&lt;6.5,"prediabetes",IF(Table2[[#This Row],[HBA1C]]=6.5&gt;6.5,"diabetes ")))</f>
        <v xml:space="preserve">normal </v>
      </c>
      <c r="F1690" t="s">
        <v>2380</v>
      </c>
      <c r="G1690" t="s">
        <v>2380</v>
      </c>
      <c r="H1690" t="s">
        <v>2380</v>
      </c>
      <c r="I1690">
        <v>0</v>
      </c>
      <c r="J1690" t="s">
        <v>2380</v>
      </c>
    </row>
    <row r="1691" spans="1:10" x14ac:dyDescent="0.2">
      <c r="A1691" t="s">
        <v>681</v>
      </c>
      <c r="B1691">
        <v>22.13</v>
      </c>
      <c r="C169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91">
        <v>9.1999999999999993</v>
      </c>
      <c r="E1691" t="str">
        <f>IF(Table2[[#This Row],[HBA1C]]&lt;5.7,"normal ",IF(Table2[[#This Row],[HBA1C]]&lt;6.5,"prediabetes",IF(Table2[[#This Row],[HBA1C]]=6.5&gt;6.5,"diabetes ")))</f>
        <v xml:space="preserve">diabetes </v>
      </c>
      <c r="F1691" t="s">
        <v>2381</v>
      </c>
      <c r="G1691" t="s">
        <v>2380</v>
      </c>
      <c r="H1691" t="s">
        <v>2380</v>
      </c>
      <c r="I1691">
        <v>0</v>
      </c>
      <c r="J1691" t="s">
        <v>2380</v>
      </c>
    </row>
    <row r="1692" spans="1:10" x14ac:dyDescent="0.2">
      <c r="A1692" t="s">
        <v>680</v>
      </c>
      <c r="B1692">
        <v>22.51</v>
      </c>
      <c r="C169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92">
        <v>6.08</v>
      </c>
      <c r="E1692" t="str">
        <f>IF(Table2[[#This Row],[HBA1C]]&lt;5.7,"normal ",IF(Table2[[#This Row],[HBA1C]]&lt;6.5,"prediabetes",IF(Table2[[#This Row],[HBA1C]]=6.5&gt;6.5,"diabetes ")))</f>
        <v>prediabetes</v>
      </c>
      <c r="F1692" t="s">
        <v>2381</v>
      </c>
      <c r="G1692" t="s">
        <v>2380</v>
      </c>
      <c r="H1692" t="s">
        <v>2380</v>
      </c>
      <c r="I1692">
        <v>1</v>
      </c>
      <c r="J1692" t="s">
        <v>2380</v>
      </c>
    </row>
    <row r="1693" spans="1:10" x14ac:dyDescent="0.2">
      <c r="A1693" t="s">
        <v>679</v>
      </c>
      <c r="B1693">
        <v>31</v>
      </c>
      <c r="C16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693">
        <v>4.7699999999999996</v>
      </c>
      <c r="E1693" t="str">
        <f>IF(Table2[[#This Row],[HBA1C]]&lt;5.7,"normal ",IF(Table2[[#This Row],[HBA1C]]&lt;6.5,"prediabetes",IF(Table2[[#This Row],[HBA1C]]=6.5&gt;6.5,"diabetes ")))</f>
        <v xml:space="preserve">normal </v>
      </c>
      <c r="F1693" t="s">
        <v>2380</v>
      </c>
      <c r="G1693" t="s">
        <v>2380</v>
      </c>
      <c r="H1693" t="s">
        <v>2380</v>
      </c>
      <c r="I1693">
        <v>1</v>
      </c>
      <c r="J1693" t="s">
        <v>2380</v>
      </c>
    </row>
    <row r="1694" spans="1:10" x14ac:dyDescent="0.2">
      <c r="A1694" t="s">
        <v>678</v>
      </c>
      <c r="B1694">
        <v>28.27</v>
      </c>
      <c r="C169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94">
        <v>4.62</v>
      </c>
      <c r="E1694" t="str">
        <f>IF(Table2[[#This Row],[HBA1C]]&lt;5.7,"normal ",IF(Table2[[#This Row],[HBA1C]]&lt;6.5,"prediabetes",IF(Table2[[#This Row],[HBA1C]]=6.5&gt;6.5,"diabetes ")))</f>
        <v xml:space="preserve">normal </v>
      </c>
      <c r="F1694" t="s">
        <v>2380</v>
      </c>
      <c r="G1694" t="s">
        <v>2380</v>
      </c>
      <c r="H1694" t="s">
        <v>2380</v>
      </c>
      <c r="I1694">
        <v>1</v>
      </c>
      <c r="J1694" t="s">
        <v>2380</v>
      </c>
    </row>
    <row r="1695" spans="1:10" x14ac:dyDescent="0.2">
      <c r="A1695" t="s">
        <v>677</v>
      </c>
      <c r="B1695">
        <v>29.92</v>
      </c>
      <c r="C169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95">
        <v>9.07</v>
      </c>
      <c r="E1695" t="str">
        <f>IF(Table2[[#This Row],[HBA1C]]&lt;5.7,"normal ",IF(Table2[[#This Row],[HBA1C]]&lt;6.5,"prediabetes",IF(Table2[[#This Row],[HBA1C]]=6.5&gt;6.5,"diabetes ")))</f>
        <v xml:space="preserve">diabetes </v>
      </c>
      <c r="F1695" t="s">
        <v>2381</v>
      </c>
      <c r="G1695" t="s">
        <v>2380</v>
      </c>
      <c r="H1695" t="s">
        <v>2380</v>
      </c>
      <c r="I1695">
        <v>1</v>
      </c>
      <c r="J1695" t="s">
        <v>2380</v>
      </c>
    </row>
    <row r="1696" spans="1:10" x14ac:dyDescent="0.2">
      <c r="A1696" t="s">
        <v>676</v>
      </c>
      <c r="B1696">
        <v>25.9</v>
      </c>
      <c r="C169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96">
        <v>9.1199999999999992</v>
      </c>
      <c r="E1696" t="str">
        <f>IF(Table2[[#This Row],[HBA1C]]&lt;5.7,"normal ",IF(Table2[[#This Row],[HBA1C]]&lt;6.5,"prediabetes",IF(Table2[[#This Row],[HBA1C]]=6.5&gt;6.5,"diabetes ")))</f>
        <v xml:space="preserve">diabetes </v>
      </c>
      <c r="F1696" t="s">
        <v>2381</v>
      </c>
      <c r="G1696" t="s">
        <v>2380</v>
      </c>
      <c r="H1696" t="s">
        <v>2380</v>
      </c>
      <c r="I1696">
        <v>1</v>
      </c>
      <c r="J1696" t="s">
        <v>2380</v>
      </c>
    </row>
    <row r="1697" spans="1:10" x14ac:dyDescent="0.2">
      <c r="A1697" t="s">
        <v>675</v>
      </c>
      <c r="B1697">
        <v>27.74</v>
      </c>
      <c r="C169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697">
        <v>7.32</v>
      </c>
      <c r="E1697" t="str">
        <f>IF(Table2[[#This Row],[HBA1C]]&lt;5.7,"normal ",IF(Table2[[#This Row],[HBA1C]]&lt;6.5,"prediabetes",IF(Table2[[#This Row],[HBA1C]]=6.5&gt;6.5,"diabetes ")))</f>
        <v xml:space="preserve">diabetes </v>
      </c>
      <c r="F1697" t="s">
        <v>2381</v>
      </c>
      <c r="G1697" t="s">
        <v>2380</v>
      </c>
      <c r="H1697" t="s">
        <v>2380</v>
      </c>
      <c r="I1697">
        <v>1</v>
      </c>
      <c r="J1697" t="s">
        <v>2380</v>
      </c>
    </row>
    <row r="1698" spans="1:10" x14ac:dyDescent="0.2">
      <c r="A1698" t="s">
        <v>674</v>
      </c>
      <c r="B1698">
        <v>17.260000000000002</v>
      </c>
      <c r="C169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698">
        <v>11.73</v>
      </c>
      <c r="E1698" t="str">
        <f>IF(Table2[[#This Row],[HBA1C]]&lt;5.7,"normal ",IF(Table2[[#This Row],[HBA1C]]&lt;6.5,"prediabetes",IF(Table2[[#This Row],[HBA1C]]=6.5&gt;6.5,"diabetes ")))</f>
        <v xml:space="preserve">diabetes </v>
      </c>
      <c r="F1698" t="s">
        <v>2380</v>
      </c>
      <c r="G1698" t="s">
        <v>2380</v>
      </c>
      <c r="H1698" t="s">
        <v>2380</v>
      </c>
      <c r="I1698">
        <v>2</v>
      </c>
      <c r="J1698" t="s">
        <v>2380</v>
      </c>
    </row>
    <row r="1699" spans="1:10" x14ac:dyDescent="0.2">
      <c r="A1699" t="s">
        <v>673</v>
      </c>
      <c r="B1699">
        <v>19.855</v>
      </c>
      <c r="C169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699">
        <v>6.64</v>
      </c>
      <c r="E1699" t="str">
        <f>IF(Table2[[#This Row],[HBA1C]]&lt;5.7,"normal ",IF(Table2[[#This Row],[HBA1C]]&lt;6.5,"prediabetes",IF(Table2[[#This Row],[HBA1C]]=6.5&gt;6.5,"diabetes ")))</f>
        <v xml:space="preserve">diabetes </v>
      </c>
      <c r="F1699" t="s">
        <v>2381</v>
      </c>
      <c r="G1699" t="s">
        <v>2380</v>
      </c>
      <c r="H1699" t="s">
        <v>2380</v>
      </c>
      <c r="I1699">
        <v>1</v>
      </c>
      <c r="J1699" t="s">
        <v>2380</v>
      </c>
    </row>
    <row r="1700" spans="1:10" x14ac:dyDescent="0.2">
      <c r="A1700" t="s">
        <v>672</v>
      </c>
      <c r="B1700">
        <v>41.69</v>
      </c>
      <c r="C170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00">
        <v>5.78</v>
      </c>
      <c r="E1700" t="str">
        <f>IF(Table2[[#This Row],[HBA1C]]&lt;5.7,"normal ",IF(Table2[[#This Row],[HBA1C]]&lt;6.5,"prediabetes",IF(Table2[[#This Row],[HBA1C]]=6.5&gt;6.5,"diabetes ")))</f>
        <v>prediabetes</v>
      </c>
      <c r="F1700" t="s">
        <v>2380</v>
      </c>
      <c r="G1700" t="s">
        <v>2380</v>
      </c>
      <c r="H1700" t="s">
        <v>2380</v>
      </c>
      <c r="I1700">
        <v>0</v>
      </c>
      <c r="J1700" t="s">
        <v>2380</v>
      </c>
    </row>
    <row r="1701" spans="1:10" x14ac:dyDescent="0.2">
      <c r="A1701" t="s">
        <v>671</v>
      </c>
      <c r="B1701">
        <v>16.12</v>
      </c>
      <c r="C170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01">
        <v>10.45</v>
      </c>
      <c r="E1701" t="str">
        <f>IF(Table2[[#This Row],[HBA1C]]&lt;5.7,"normal ",IF(Table2[[#This Row],[HBA1C]]&lt;6.5,"prediabetes",IF(Table2[[#This Row],[HBA1C]]=6.5&gt;6.5,"diabetes ")))</f>
        <v xml:space="preserve">diabetes </v>
      </c>
      <c r="F1701" t="s">
        <v>2380</v>
      </c>
      <c r="G1701" t="s">
        <v>2380</v>
      </c>
      <c r="H1701" t="s">
        <v>2380</v>
      </c>
      <c r="I1701">
        <v>0</v>
      </c>
      <c r="J1701" t="s">
        <v>2380</v>
      </c>
    </row>
    <row r="1702" spans="1:10" x14ac:dyDescent="0.2">
      <c r="A1702" t="s">
        <v>670</v>
      </c>
      <c r="B1702">
        <v>37.43</v>
      </c>
      <c r="C17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02">
        <v>4.5199999999999996</v>
      </c>
      <c r="E1702" t="str">
        <f>IF(Table2[[#This Row],[HBA1C]]&lt;5.7,"normal ",IF(Table2[[#This Row],[HBA1C]]&lt;6.5,"prediabetes",IF(Table2[[#This Row],[HBA1C]]=6.5&gt;6.5,"diabetes ")))</f>
        <v xml:space="preserve">normal </v>
      </c>
      <c r="F1702" t="s">
        <v>2380</v>
      </c>
      <c r="G1702" t="s">
        <v>2380</v>
      </c>
      <c r="H1702" t="s">
        <v>2380</v>
      </c>
      <c r="I1702">
        <v>1</v>
      </c>
      <c r="J1702" t="s">
        <v>2380</v>
      </c>
    </row>
    <row r="1703" spans="1:10" x14ac:dyDescent="0.2">
      <c r="A1703" t="s">
        <v>669</v>
      </c>
      <c r="B1703">
        <v>31.065000000000001</v>
      </c>
      <c r="C17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03">
        <v>5.71</v>
      </c>
      <c r="E1703" t="str">
        <f>IF(Table2[[#This Row],[HBA1C]]&lt;5.7,"normal ",IF(Table2[[#This Row],[HBA1C]]&lt;6.5,"prediabetes",IF(Table2[[#This Row],[HBA1C]]=6.5&gt;6.5,"diabetes ")))</f>
        <v>prediabetes</v>
      </c>
      <c r="F1703" t="s">
        <v>2380</v>
      </c>
      <c r="G1703" t="s">
        <v>2380</v>
      </c>
      <c r="H1703" t="s">
        <v>2380</v>
      </c>
      <c r="I1703">
        <v>0</v>
      </c>
      <c r="J1703" t="s">
        <v>2380</v>
      </c>
    </row>
    <row r="1704" spans="1:10" x14ac:dyDescent="0.2">
      <c r="A1704" t="s">
        <v>668</v>
      </c>
      <c r="B1704">
        <v>25.08</v>
      </c>
      <c r="C170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04">
        <v>4.7699999999999996</v>
      </c>
      <c r="E1704" t="str">
        <f>IF(Table2[[#This Row],[HBA1C]]&lt;5.7,"normal ",IF(Table2[[#This Row],[HBA1C]]&lt;6.5,"prediabetes",IF(Table2[[#This Row],[HBA1C]]=6.5&gt;6.5,"diabetes ")))</f>
        <v xml:space="preserve">normal </v>
      </c>
      <c r="F1704" t="s">
        <v>2380</v>
      </c>
      <c r="G1704" t="s">
        <v>2380</v>
      </c>
      <c r="H1704" t="s">
        <v>2380</v>
      </c>
      <c r="I1704">
        <v>0</v>
      </c>
      <c r="J1704" t="s">
        <v>2380</v>
      </c>
    </row>
    <row r="1705" spans="1:10" x14ac:dyDescent="0.2">
      <c r="A1705" t="s">
        <v>667</v>
      </c>
      <c r="B1705">
        <v>15.2</v>
      </c>
      <c r="C170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05">
        <v>7.81</v>
      </c>
      <c r="E1705" t="str">
        <f>IF(Table2[[#This Row],[HBA1C]]&lt;5.7,"normal ",IF(Table2[[#This Row],[HBA1C]]&lt;6.5,"prediabetes",IF(Table2[[#This Row],[HBA1C]]=6.5&gt;6.5,"diabetes ")))</f>
        <v xml:space="preserve">diabetes </v>
      </c>
      <c r="F1705" t="s">
        <v>2381</v>
      </c>
      <c r="G1705" t="s">
        <v>2380</v>
      </c>
      <c r="H1705" t="s">
        <v>2380</v>
      </c>
      <c r="I1705">
        <v>1</v>
      </c>
      <c r="J1705" t="s">
        <v>2380</v>
      </c>
    </row>
    <row r="1706" spans="1:10" x14ac:dyDescent="0.2">
      <c r="A1706" t="s">
        <v>666</v>
      </c>
      <c r="B1706">
        <v>22.34</v>
      </c>
      <c r="C170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06">
        <v>5.19</v>
      </c>
      <c r="E1706" t="str">
        <f>IF(Table2[[#This Row],[HBA1C]]&lt;5.7,"normal ",IF(Table2[[#This Row],[HBA1C]]&lt;6.5,"prediabetes",IF(Table2[[#This Row],[HBA1C]]=6.5&gt;6.5,"diabetes ")))</f>
        <v xml:space="preserve">normal </v>
      </c>
      <c r="F1706" t="s">
        <v>2381</v>
      </c>
      <c r="G1706" t="s">
        <v>2380</v>
      </c>
      <c r="H1706" t="s">
        <v>2380</v>
      </c>
      <c r="I1706">
        <v>0</v>
      </c>
      <c r="J1706" t="s">
        <v>2380</v>
      </c>
    </row>
    <row r="1707" spans="1:10" x14ac:dyDescent="0.2">
      <c r="A1707" t="s">
        <v>665</v>
      </c>
      <c r="B1707">
        <v>40.15</v>
      </c>
      <c r="C17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07">
        <v>5.93</v>
      </c>
      <c r="E1707" t="str">
        <f>IF(Table2[[#This Row],[HBA1C]]&lt;5.7,"normal ",IF(Table2[[#This Row],[HBA1C]]&lt;6.5,"prediabetes",IF(Table2[[#This Row],[HBA1C]]=6.5&gt;6.5,"diabetes ")))</f>
        <v>prediabetes</v>
      </c>
      <c r="F1707" t="s">
        <v>2380</v>
      </c>
      <c r="G1707" t="s">
        <v>2380</v>
      </c>
      <c r="H1707" t="s">
        <v>2380</v>
      </c>
      <c r="I1707">
        <v>1</v>
      </c>
      <c r="J1707" t="s">
        <v>2380</v>
      </c>
    </row>
    <row r="1708" spans="1:10" x14ac:dyDescent="0.2">
      <c r="A1708" t="s">
        <v>664</v>
      </c>
      <c r="B1708">
        <v>37.729999999999997</v>
      </c>
      <c r="C170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08">
        <v>6.29</v>
      </c>
      <c r="E1708" t="str">
        <f>IF(Table2[[#This Row],[HBA1C]]&lt;5.7,"normal ",IF(Table2[[#This Row],[HBA1C]]&lt;6.5,"prediabetes",IF(Table2[[#This Row],[HBA1C]]=6.5&gt;6.5,"diabetes ")))</f>
        <v>prediabetes</v>
      </c>
      <c r="F1708" t="s">
        <v>2380</v>
      </c>
      <c r="G1708" t="s">
        <v>2380</v>
      </c>
      <c r="H1708" t="s">
        <v>2380</v>
      </c>
      <c r="I1708">
        <v>1</v>
      </c>
      <c r="J1708" t="s">
        <v>2380</v>
      </c>
    </row>
    <row r="1709" spans="1:10" x14ac:dyDescent="0.2">
      <c r="A1709" t="s">
        <v>663</v>
      </c>
      <c r="B1709">
        <v>25.35</v>
      </c>
      <c r="C170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09">
        <v>4.9000000000000004</v>
      </c>
      <c r="E1709" t="str">
        <f>IF(Table2[[#This Row],[HBA1C]]&lt;5.7,"normal ",IF(Table2[[#This Row],[HBA1C]]&lt;6.5,"prediabetes",IF(Table2[[#This Row],[HBA1C]]=6.5&gt;6.5,"diabetes ")))</f>
        <v xml:space="preserve">normal </v>
      </c>
      <c r="F1709" t="s">
        <v>2380</v>
      </c>
      <c r="G1709" t="s">
        <v>2380</v>
      </c>
      <c r="H1709" t="s">
        <v>2380</v>
      </c>
      <c r="I1709">
        <v>0</v>
      </c>
      <c r="J1709" t="s">
        <v>2380</v>
      </c>
    </row>
    <row r="1710" spans="1:10" x14ac:dyDescent="0.2">
      <c r="A1710" t="s">
        <v>662</v>
      </c>
      <c r="B1710">
        <v>26.41</v>
      </c>
      <c r="C171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10">
        <v>5.07</v>
      </c>
      <c r="E1710" t="str">
        <f>IF(Table2[[#This Row],[HBA1C]]&lt;5.7,"normal ",IF(Table2[[#This Row],[HBA1C]]&lt;6.5,"prediabetes",IF(Table2[[#This Row],[HBA1C]]=6.5&gt;6.5,"diabetes ")))</f>
        <v xml:space="preserve">normal </v>
      </c>
      <c r="F1710" t="s">
        <v>2381</v>
      </c>
      <c r="G1710" t="s">
        <v>2380</v>
      </c>
      <c r="H1710" t="s">
        <v>2380</v>
      </c>
      <c r="I1710">
        <v>1</v>
      </c>
      <c r="J1710" t="s">
        <v>2380</v>
      </c>
    </row>
    <row r="1711" spans="1:10" x14ac:dyDescent="0.2">
      <c r="A1711" t="s">
        <v>661</v>
      </c>
      <c r="B1711">
        <v>27.6</v>
      </c>
      <c r="C171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11">
        <v>5.33</v>
      </c>
      <c r="E1711" t="str">
        <f>IF(Table2[[#This Row],[HBA1C]]&lt;5.7,"normal ",IF(Table2[[#This Row],[HBA1C]]&lt;6.5,"prediabetes",IF(Table2[[#This Row],[HBA1C]]=6.5&gt;6.5,"diabetes ")))</f>
        <v xml:space="preserve">normal </v>
      </c>
      <c r="F1711" t="s">
        <v>2380</v>
      </c>
      <c r="G1711" t="s">
        <v>2380</v>
      </c>
      <c r="H1711" t="s">
        <v>2380</v>
      </c>
      <c r="I1711">
        <v>1</v>
      </c>
      <c r="J1711" t="s">
        <v>2380</v>
      </c>
    </row>
    <row r="1712" spans="1:10" x14ac:dyDescent="0.2">
      <c r="A1712" t="s">
        <v>660</v>
      </c>
      <c r="B1712">
        <v>33.82</v>
      </c>
      <c r="C171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12">
        <v>8.93</v>
      </c>
      <c r="E1712" t="str">
        <f>IF(Table2[[#This Row],[HBA1C]]&lt;5.7,"normal ",IF(Table2[[#This Row],[HBA1C]]&lt;6.5,"prediabetes",IF(Table2[[#This Row],[HBA1C]]=6.5&gt;6.5,"diabetes ")))</f>
        <v xml:space="preserve">diabetes </v>
      </c>
      <c r="F1712" t="s">
        <v>2381</v>
      </c>
      <c r="G1712" t="s">
        <v>2380</v>
      </c>
      <c r="H1712" t="s">
        <v>2380</v>
      </c>
      <c r="I1712">
        <v>1</v>
      </c>
      <c r="J1712" t="s">
        <v>2380</v>
      </c>
    </row>
    <row r="1713" spans="1:10" x14ac:dyDescent="0.2">
      <c r="A1713" t="s">
        <v>659</v>
      </c>
      <c r="B1713">
        <v>32.9</v>
      </c>
      <c r="C17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13">
        <v>4.3499999999999996</v>
      </c>
      <c r="E1713" t="str">
        <f>IF(Table2[[#This Row],[HBA1C]]&lt;5.7,"normal ",IF(Table2[[#This Row],[HBA1C]]&lt;6.5,"prediabetes",IF(Table2[[#This Row],[HBA1C]]=6.5&gt;6.5,"diabetes ")))</f>
        <v xml:space="preserve">normal </v>
      </c>
      <c r="F1713" t="s">
        <v>2380</v>
      </c>
      <c r="G1713" t="s">
        <v>2380</v>
      </c>
      <c r="H1713" t="s">
        <v>2380</v>
      </c>
      <c r="I1713">
        <v>0</v>
      </c>
      <c r="J1713" t="s">
        <v>2380</v>
      </c>
    </row>
    <row r="1714" spans="1:10" x14ac:dyDescent="0.2">
      <c r="A1714" t="s">
        <v>658</v>
      </c>
      <c r="B1714">
        <v>30.875</v>
      </c>
      <c r="C171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14">
        <v>9.5399999999999991</v>
      </c>
      <c r="E1714" t="str">
        <f>IF(Table2[[#This Row],[HBA1C]]&lt;5.7,"normal ",IF(Table2[[#This Row],[HBA1C]]&lt;6.5,"prediabetes",IF(Table2[[#This Row],[HBA1C]]=6.5&gt;6.5,"diabetes ")))</f>
        <v xml:space="preserve">diabetes </v>
      </c>
      <c r="F1714" t="s">
        <v>2381</v>
      </c>
      <c r="G1714" t="s">
        <v>2380</v>
      </c>
      <c r="H1714" t="s">
        <v>2380</v>
      </c>
      <c r="I1714">
        <v>1</v>
      </c>
      <c r="J1714" t="s">
        <v>2380</v>
      </c>
    </row>
    <row r="1715" spans="1:10" x14ac:dyDescent="0.2">
      <c r="A1715" t="s">
        <v>657</v>
      </c>
      <c r="B1715">
        <v>32.64</v>
      </c>
      <c r="C17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15">
        <v>5.91</v>
      </c>
      <c r="E1715" t="str">
        <f>IF(Table2[[#This Row],[HBA1C]]&lt;5.7,"normal ",IF(Table2[[#This Row],[HBA1C]]&lt;6.5,"prediabetes",IF(Table2[[#This Row],[HBA1C]]=6.5&gt;6.5,"diabetes ")))</f>
        <v>prediabetes</v>
      </c>
      <c r="F1715" t="s">
        <v>2380</v>
      </c>
      <c r="G1715" t="s">
        <v>2380</v>
      </c>
      <c r="H1715" t="s">
        <v>2380</v>
      </c>
      <c r="I1715">
        <v>0</v>
      </c>
      <c r="J1715" t="s">
        <v>2380</v>
      </c>
    </row>
    <row r="1716" spans="1:10" x14ac:dyDescent="0.2">
      <c r="A1716" t="s">
        <v>656</v>
      </c>
      <c r="B1716">
        <v>22.135000000000002</v>
      </c>
      <c r="C171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16">
        <v>5.0999999999999996</v>
      </c>
      <c r="E1716" t="str">
        <f>IF(Table2[[#This Row],[HBA1C]]&lt;5.7,"normal ",IF(Table2[[#This Row],[HBA1C]]&lt;6.5,"prediabetes",IF(Table2[[#This Row],[HBA1C]]=6.5&gt;6.5,"diabetes ")))</f>
        <v xml:space="preserve">normal </v>
      </c>
      <c r="F1716" t="s">
        <v>2380</v>
      </c>
      <c r="G1716" t="s">
        <v>2380</v>
      </c>
      <c r="H1716" t="s">
        <v>2380</v>
      </c>
      <c r="I1716">
        <v>0</v>
      </c>
      <c r="J1716" t="s">
        <v>2380</v>
      </c>
    </row>
    <row r="1717" spans="1:10" x14ac:dyDescent="0.2">
      <c r="A1717" t="s">
        <v>655</v>
      </c>
      <c r="B1717">
        <v>16.53</v>
      </c>
      <c r="C171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17">
        <v>5.08</v>
      </c>
      <c r="E1717" t="str">
        <f>IF(Table2[[#This Row],[HBA1C]]&lt;5.7,"normal ",IF(Table2[[#This Row],[HBA1C]]&lt;6.5,"prediabetes",IF(Table2[[#This Row],[HBA1C]]=6.5&gt;6.5,"diabetes ")))</f>
        <v xml:space="preserve">normal </v>
      </c>
      <c r="F1717" t="s">
        <v>2380</v>
      </c>
      <c r="G1717" t="s">
        <v>2380</v>
      </c>
      <c r="H1717" t="s">
        <v>2380</v>
      </c>
      <c r="I1717">
        <v>2</v>
      </c>
      <c r="J1717" t="s">
        <v>2380</v>
      </c>
    </row>
    <row r="1718" spans="1:10" x14ac:dyDescent="0.2">
      <c r="A1718" t="s">
        <v>654</v>
      </c>
      <c r="B1718">
        <v>32.774999999999999</v>
      </c>
      <c r="C17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18">
        <v>4.75</v>
      </c>
      <c r="E1718" t="str">
        <f>IF(Table2[[#This Row],[HBA1C]]&lt;5.7,"normal ",IF(Table2[[#This Row],[HBA1C]]&lt;6.5,"prediabetes",IF(Table2[[#This Row],[HBA1C]]=6.5&gt;6.5,"diabetes ")))</f>
        <v xml:space="preserve">normal </v>
      </c>
      <c r="F1718" t="s">
        <v>2380</v>
      </c>
      <c r="G1718" t="s">
        <v>2380</v>
      </c>
      <c r="H1718" t="s">
        <v>2380</v>
      </c>
      <c r="I1718">
        <v>0</v>
      </c>
      <c r="J1718" t="s">
        <v>2380</v>
      </c>
    </row>
    <row r="1719" spans="1:10" x14ac:dyDescent="0.2">
      <c r="A1719" t="s">
        <v>653</v>
      </c>
      <c r="B1719">
        <v>30.9</v>
      </c>
      <c r="C171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19">
        <v>6.05</v>
      </c>
      <c r="E1719" t="str">
        <f>IF(Table2[[#This Row],[HBA1C]]&lt;5.7,"normal ",IF(Table2[[#This Row],[HBA1C]]&lt;6.5,"prediabetes",IF(Table2[[#This Row],[HBA1C]]=6.5&gt;6.5,"diabetes ")))</f>
        <v>prediabetes</v>
      </c>
      <c r="F1719" t="s">
        <v>2380</v>
      </c>
      <c r="G1719" t="s">
        <v>2380</v>
      </c>
      <c r="H1719" t="s">
        <v>2380</v>
      </c>
      <c r="I1719">
        <v>1</v>
      </c>
      <c r="J1719" t="s">
        <v>2380</v>
      </c>
    </row>
    <row r="1720" spans="1:10" x14ac:dyDescent="0.2">
      <c r="A1720" t="s">
        <v>652</v>
      </c>
      <c r="B1720">
        <v>15.58</v>
      </c>
      <c r="C172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20">
        <v>11.56</v>
      </c>
      <c r="E1720" t="str">
        <f>IF(Table2[[#This Row],[HBA1C]]&lt;5.7,"normal ",IF(Table2[[#This Row],[HBA1C]]&lt;6.5,"prediabetes",IF(Table2[[#This Row],[HBA1C]]=6.5&gt;6.5,"diabetes ")))</f>
        <v xml:space="preserve">diabetes </v>
      </c>
      <c r="F1720" t="s">
        <v>2380</v>
      </c>
      <c r="G1720" t="s">
        <v>2380</v>
      </c>
      <c r="H1720" t="s">
        <v>2380</v>
      </c>
      <c r="I1720">
        <v>0</v>
      </c>
      <c r="J1720" t="s">
        <v>2380</v>
      </c>
    </row>
    <row r="1721" spans="1:10" x14ac:dyDescent="0.2">
      <c r="A1721" t="s">
        <v>651</v>
      </c>
      <c r="B1721">
        <v>26.315000000000001</v>
      </c>
      <c r="C172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21">
        <v>5.76</v>
      </c>
      <c r="E1721" t="str">
        <f>IF(Table2[[#This Row],[HBA1C]]&lt;5.7,"normal ",IF(Table2[[#This Row],[HBA1C]]&lt;6.5,"prediabetes",IF(Table2[[#This Row],[HBA1C]]=6.5&gt;6.5,"diabetes ")))</f>
        <v>prediabetes</v>
      </c>
      <c r="F1721" t="s">
        <v>2380</v>
      </c>
      <c r="G1721" t="s">
        <v>2380</v>
      </c>
      <c r="H1721" t="s">
        <v>2380</v>
      </c>
      <c r="I1721">
        <v>0</v>
      </c>
      <c r="J1721" t="s">
        <v>2380</v>
      </c>
    </row>
    <row r="1722" spans="1:10" x14ac:dyDescent="0.2">
      <c r="A1722" t="s">
        <v>650</v>
      </c>
      <c r="B1722">
        <v>35.61</v>
      </c>
      <c r="C17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22">
        <v>5.65</v>
      </c>
      <c r="E1722" t="str">
        <f>IF(Table2[[#This Row],[HBA1C]]&lt;5.7,"normal ",IF(Table2[[#This Row],[HBA1C]]&lt;6.5,"prediabetes",IF(Table2[[#This Row],[HBA1C]]=6.5&gt;6.5,"diabetes ")))</f>
        <v xml:space="preserve">normal </v>
      </c>
      <c r="F1722" t="s">
        <v>2380</v>
      </c>
      <c r="G1722" t="s">
        <v>2381</v>
      </c>
      <c r="H1722" t="s">
        <v>2380</v>
      </c>
      <c r="I1722">
        <v>1</v>
      </c>
      <c r="J1722" t="s">
        <v>2380</v>
      </c>
    </row>
    <row r="1723" spans="1:10" x14ac:dyDescent="0.2">
      <c r="A1723" t="s">
        <v>649</v>
      </c>
      <c r="B1723">
        <v>37.56</v>
      </c>
      <c r="C17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23">
        <v>5.88</v>
      </c>
      <c r="E1723" t="str">
        <f>IF(Table2[[#This Row],[HBA1C]]&lt;5.7,"normal ",IF(Table2[[#This Row],[HBA1C]]&lt;6.5,"prediabetes",IF(Table2[[#This Row],[HBA1C]]=6.5&gt;6.5,"diabetes ")))</f>
        <v>prediabetes</v>
      </c>
      <c r="F1723" t="s">
        <v>2380</v>
      </c>
      <c r="G1723" t="s">
        <v>2381</v>
      </c>
      <c r="H1723" t="s">
        <v>2380</v>
      </c>
      <c r="I1723">
        <v>1</v>
      </c>
      <c r="J1723" t="s">
        <v>2380</v>
      </c>
    </row>
    <row r="1724" spans="1:10" x14ac:dyDescent="0.2">
      <c r="A1724" t="s">
        <v>648</v>
      </c>
      <c r="B1724">
        <v>15.49</v>
      </c>
      <c r="C172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24">
        <v>9.6</v>
      </c>
      <c r="E1724" t="str">
        <f>IF(Table2[[#This Row],[HBA1C]]&lt;5.7,"normal ",IF(Table2[[#This Row],[HBA1C]]&lt;6.5,"prediabetes",IF(Table2[[#This Row],[HBA1C]]=6.5&gt;6.5,"diabetes ")))</f>
        <v xml:space="preserve">diabetes </v>
      </c>
      <c r="F1724" t="s">
        <v>2380</v>
      </c>
      <c r="G1724" t="s">
        <v>2380</v>
      </c>
      <c r="H1724" t="s">
        <v>2380</v>
      </c>
      <c r="I1724">
        <v>0</v>
      </c>
      <c r="J1724" t="s">
        <v>2380</v>
      </c>
    </row>
    <row r="1725" spans="1:10" x14ac:dyDescent="0.2">
      <c r="A1725" t="s">
        <v>647</v>
      </c>
      <c r="B1725">
        <v>23.48</v>
      </c>
      <c r="C172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25">
        <v>6.24</v>
      </c>
      <c r="E1725" t="str">
        <f>IF(Table2[[#This Row],[HBA1C]]&lt;5.7,"normal ",IF(Table2[[#This Row],[HBA1C]]&lt;6.5,"prediabetes",IF(Table2[[#This Row],[HBA1C]]=6.5&gt;6.5,"diabetes ")))</f>
        <v>prediabetes</v>
      </c>
      <c r="F1725" t="s">
        <v>2380</v>
      </c>
      <c r="G1725" t="s">
        <v>2380</v>
      </c>
      <c r="H1725" t="s">
        <v>2380</v>
      </c>
      <c r="I1725">
        <v>1</v>
      </c>
      <c r="J1725" t="s">
        <v>2380</v>
      </c>
    </row>
    <row r="1726" spans="1:10" x14ac:dyDescent="0.2">
      <c r="A1726" t="s">
        <v>646</v>
      </c>
      <c r="B1726">
        <v>30.02</v>
      </c>
      <c r="C17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26">
        <v>7.63</v>
      </c>
      <c r="E1726" t="str">
        <f>IF(Table2[[#This Row],[HBA1C]]&lt;5.7,"normal ",IF(Table2[[#This Row],[HBA1C]]&lt;6.5,"prediabetes",IF(Table2[[#This Row],[HBA1C]]=6.5&gt;6.5,"diabetes ")))</f>
        <v xml:space="preserve">diabetes </v>
      </c>
      <c r="F1726" t="s">
        <v>2381</v>
      </c>
      <c r="G1726" t="s">
        <v>2380</v>
      </c>
      <c r="H1726" t="s">
        <v>2380</v>
      </c>
      <c r="I1726">
        <v>1</v>
      </c>
      <c r="J1726" t="s">
        <v>2380</v>
      </c>
    </row>
    <row r="1727" spans="1:10" x14ac:dyDescent="0.2">
      <c r="A1727" t="s">
        <v>645</v>
      </c>
      <c r="B1727">
        <v>26.885000000000002</v>
      </c>
      <c r="C172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27">
        <v>8.66</v>
      </c>
      <c r="E1727" t="str">
        <f>IF(Table2[[#This Row],[HBA1C]]&lt;5.7,"normal ",IF(Table2[[#This Row],[HBA1C]]&lt;6.5,"prediabetes",IF(Table2[[#This Row],[HBA1C]]=6.5&gt;6.5,"diabetes ")))</f>
        <v xml:space="preserve">diabetes </v>
      </c>
      <c r="F1727" t="s">
        <v>2381</v>
      </c>
      <c r="G1727" t="s">
        <v>2380</v>
      </c>
      <c r="H1727" t="s">
        <v>2380</v>
      </c>
      <c r="I1727">
        <v>1</v>
      </c>
      <c r="J1727" t="s">
        <v>2380</v>
      </c>
    </row>
    <row r="1728" spans="1:10" x14ac:dyDescent="0.2">
      <c r="A1728" t="s">
        <v>644</v>
      </c>
      <c r="B1728">
        <v>25.84</v>
      </c>
      <c r="C172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28">
        <v>8.5500000000000007</v>
      </c>
      <c r="E1728" t="str">
        <f>IF(Table2[[#This Row],[HBA1C]]&lt;5.7,"normal ",IF(Table2[[#This Row],[HBA1C]]&lt;6.5,"prediabetes",IF(Table2[[#This Row],[HBA1C]]=6.5&gt;6.5,"diabetes ")))</f>
        <v xml:space="preserve">diabetes </v>
      </c>
      <c r="F1728" t="s">
        <v>2381</v>
      </c>
      <c r="G1728" t="s">
        <v>2380</v>
      </c>
      <c r="H1728" t="s">
        <v>2380</v>
      </c>
      <c r="I1728">
        <v>1</v>
      </c>
      <c r="J1728" t="s">
        <v>2380</v>
      </c>
    </row>
    <row r="1729" spans="1:10" x14ac:dyDescent="0.2">
      <c r="A1729" t="s">
        <v>643</v>
      </c>
      <c r="B1729">
        <v>27.454999999999998</v>
      </c>
      <c r="C172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29">
        <v>4.54</v>
      </c>
      <c r="E1729" t="str">
        <f>IF(Table2[[#This Row],[HBA1C]]&lt;5.7,"normal ",IF(Table2[[#This Row],[HBA1C]]&lt;6.5,"prediabetes",IF(Table2[[#This Row],[HBA1C]]=6.5&gt;6.5,"diabetes ")))</f>
        <v xml:space="preserve">normal </v>
      </c>
      <c r="F1729" t="s">
        <v>2380</v>
      </c>
      <c r="G1729" t="s">
        <v>2380</v>
      </c>
      <c r="H1729" t="s">
        <v>2380</v>
      </c>
      <c r="I1729">
        <v>0</v>
      </c>
      <c r="J1729" t="s">
        <v>2380</v>
      </c>
    </row>
    <row r="1730" spans="1:10" x14ac:dyDescent="0.2">
      <c r="A1730" t="s">
        <v>642</v>
      </c>
      <c r="B1730">
        <v>24.605</v>
      </c>
      <c r="C173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30">
        <v>5.7</v>
      </c>
      <c r="E1730" t="str">
        <f>IF(Table2[[#This Row],[HBA1C]]&lt;5.7,"normal ",IF(Table2[[#This Row],[HBA1C]]&lt;6.5,"prediabetes",IF(Table2[[#This Row],[HBA1C]]=6.5&gt;6.5,"diabetes ")))</f>
        <v>prediabetes</v>
      </c>
      <c r="F1730" t="s">
        <v>2380</v>
      </c>
      <c r="G1730" t="s">
        <v>2380</v>
      </c>
      <c r="H1730" t="s">
        <v>2380</v>
      </c>
      <c r="I1730">
        <v>0</v>
      </c>
      <c r="J1730" t="s">
        <v>2380</v>
      </c>
    </row>
    <row r="1731" spans="1:10" x14ac:dyDescent="0.2">
      <c r="A1731" t="s">
        <v>641</v>
      </c>
      <c r="B1731">
        <v>30.8</v>
      </c>
      <c r="C17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31">
        <v>5.07</v>
      </c>
      <c r="E1731" t="str">
        <f>IF(Table2[[#This Row],[HBA1C]]&lt;5.7,"normal ",IF(Table2[[#This Row],[HBA1C]]&lt;6.5,"prediabetes",IF(Table2[[#This Row],[HBA1C]]=6.5&gt;6.5,"diabetes ")))</f>
        <v xml:space="preserve">normal </v>
      </c>
      <c r="F1731" t="s">
        <v>2380</v>
      </c>
      <c r="G1731" t="s">
        <v>2380</v>
      </c>
      <c r="H1731" t="s">
        <v>2380</v>
      </c>
      <c r="I1731">
        <v>0</v>
      </c>
      <c r="J1731" t="s">
        <v>2380</v>
      </c>
    </row>
    <row r="1732" spans="1:10" x14ac:dyDescent="0.2">
      <c r="A1732" t="s">
        <v>640</v>
      </c>
      <c r="B1732">
        <v>34.799999999999997</v>
      </c>
      <c r="C17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32">
        <v>4.38</v>
      </c>
      <c r="E1732" t="str">
        <f>IF(Table2[[#This Row],[HBA1C]]&lt;5.7,"normal ",IF(Table2[[#This Row],[HBA1C]]&lt;6.5,"prediabetes",IF(Table2[[#This Row],[HBA1C]]=6.5&gt;6.5,"diabetes ")))</f>
        <v xml:space="preserve">normal </v>
      </c>
      <c r="F1732" t="s">
        <v>2380</v>
      </c>
      <c r="G1732" t="s">
        <v>2380</v>
      </c>
      <c r="H1732" t="s">
        <v>2380</v>
      </c>
      <c r="I1732">
        <v>1</v>
      </c>
      <c r="J1732" t="s">
        <v>2380</v>
      </c>
    </row>
    <row r="1733" spans="1:10" x14ac:dyDescent="0.2">
      <c r="A1733" t="s">
        <v>639</v>
      </c>
      <c r="B1733">
        <v>34.21</v>
      </c>
      <c r="C173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33">
        <v>4.54</v>
      </c>
      <c r="E1733" t="str">
        <f>IF(Table2[[#This Row],[HBA1C]]&lt;5.7,"normal ",IF(Table2[[#This Row],[HBA1C]]&lt;6.5,"prediabetes",IF(Table2[[#This Row],[HBA1C]]=6.5&gt;6.5,"diabetes ")))</f>
        <v xml:space="preserve">normal </v>
      </c>
      <c r="F1733" t="s">
        <v>2380</v>
      </c>
      <c r="G1733" t="s">
        <v>2380</v>
      </c>
      <c r="H1733" t="s">
        <v>2380</v>
      </c>
      <c r="I1733">
        <v>1</v>
      </c>
      <c r="J1733" t="s">
        <v>2380</v>
      </c>
    </row>
    <row r="1734" spans="1:10" x14ac:dyDescent="0.2">
      <c r="A1734" t="s">
        <v>638</v>
      </c>
      <c r="B1734">
        <v>31</v>
      </c>
      <c r="C17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34">
        <v>5.38</v>
      </c>
      <c r="E1734" t="str">
        <f>IF(Table2[[#This Row],[HBA1C]]&lt;5.7,"normal ",IF(Table2[[#This Row],[HBA1C]]&lt;6.5,"prediabetes",IF(Table2[[#This Row],[HBA1C]]=6.5&gt;6.5,"diabetes ")))</f>
        <v xml:space="preserve">normal </v>
      </c>
      <c r="F1734" t="s">
        <v>2380</v>
      </c>
      <c r="G1734" t="s">
        <v>2380</v>
      </c>
      <c r="H1734" t="s">
        <v>2380</v>
      </c>
      <c r="I1734">
        <v>1</v>
      </c>
      <c r="J1734" t="s">
        <v>2380</v>
      </c>
    </row>
    <row r="1735" spans="1:10" x14ac:dyDescent="0.2">
      <c r="A1735" t="s">
        <v>637</v>
      </c>
      <c r="B1735">
        <v>26.125</v>
      </c>
      <c r="C173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35">
        <v>5.55</v>
      </c>
      <c r="E1735" t="str">
        <f>IF(Table2[[#This Row],[HBA1C]]&lt;5.7,"normal ",IF(Table2[[#This Row],[HBA1C]]&lt;6.5,"prediabetes",IF(Table2[[#This Row],[HBA1C]]=6.5&gt;6.5,"diabetes ")))</f>
        <v xml:space="preserve">normal </v>
      </c>
      <c r="F1735" t="s">
        <v>2380</v>
      </c>
      <c r="G1735" t="s">
        <v>2380</v>
      </c>
      <c r="H1735" t="s">
        <v>2380</v>
      </c>
      <c r="I1735">
        <v>1</v>
      </c>
      <c r="J1735" t="s">
        <v>2380</v>
      </c>
    </row>
    <row r="1736" spans="1:10" x14ac:dyDescent="0.2">
      <c r="A1736" t="s">
        <v>636</v>
      </c>
      <c r="B1736">
        <v>30.13</v>
      </c>
      <c r="C17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36">
        <v>4.03</v>
      </c>
      <c r="E1736" t="str">
        <f>IF(Table2[[#This Row],[HBA1C]]&lt;5.7,"normal ",IF(Table2[[#This Row],[HBA1C]]&lt;6.5,"prediabetes",IF(Table2[[#This Row],[HBA1C]]=6.5&gt;6.5,"diabetes ")))</f>
        <v xml:space="preserve">normal </v>
      </c>
      <c r="F1736" t="s">
        <v>2381</v>
      </c>
      <c r="G1736" t="s">
        <v>2380</v>
      </c>
      <c r="H1736" t="s">
        <v>2380</v>
      </c>
      <c r="I1736">
        <v>1</v>
      </c>
      <c r="J1736" t="s">
        <v>2380</v>
      </c>
    </row>
    <row r="1737" spans="1:10" x14ac:dyDescent="0.2">
      <c r="A1737" t="s">
        <v>635</v>
      </c>
      <c r="B1737">
        <v>34.19</v>
      </c>
      <c r="C173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37">
        <v>4.1900000000000004</v>
      </c>
      <c r="E1737" t="str">
        <f>IF(Table2[[#This Row],[HBA1C]]&lt;5.7,"normal ",IF(Table2[[#This Row],[HBA1C]]&lt;6.5,"prediabetes",IF(Table2[[#This Row],[HBA1C]]=6.5&gt;6.5,"diabetes ")))</f>
        <v xml:space="preserve">normal </v>
      </c>
      <c r="F1737" t="s">
        <v>2380</v>
      </c>
      <c r="G1737" t="s">
        <v>2380</v>
      </c>
      <c r="H1737" t="s">
        <v>2380</v>
      </c>
      <c r="I1737">
        <v>0</v>
      </c>
      <c r="J1737" t="s">
        <v>2380</v>
      </c>
    </row>
    <row r="1738" spans="1:10" x14ac:dyDescent="0.2">
      <c r="A1738" t="s">
        <v>634</v>
      </c>
      <c r="B1738">
        <v>22.515000000000001</v>
      </c>
      <c r="C173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38">
        <v>4.37</v>
      </c>
      <c r="E1738" t="str">
        <f>IF(Table2[[#This Row],[HBA1C]]&lt;5.7,"normal ",IF(Table2[[#This Row],[HBA1C]]&lt;6.5,"prediabetes",IF(Table2[[#This Row],[HBA1C]]=6.5&gt;6.5,"diabetes ")))</f>
        <v xml:space="preserve">normal </v>
      </c>
      <c r="F1738" t="s">
        <v>2380</v>
      </c>
      <c r="G1738" t="s">
        <v>2380</v>
      </c>
      <c r="H1738" t="s">
        <v>2382</v>
      </c>
      <c r="I1738">
        <v>1</v>
      </c>
      <c r="J1738" t="s">
        <v>2380</v>
      </c>
    </row>
    <row r="1739" spans="1:10" x14ac:dyDescent="0.2">
      <c r="A1739" t="s">
        <v>633</v>
      </c>
      <c r="B1739">
        <v>18.239999999999998</v>
      </c>
      <c r="C173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39">
        <v>5.31</v>
      </c>
      <c r="E1739" t="str">
        <f>IF(Table2[[#This Row],[HBA1C]]&lt;5.7,"normal ",IF(Table2[[#This Row],[HBA1C]]&lt;6.5,"prediabetes",IF(Table2[[#This Row],[HBA1C]]=6.5&gt;6.5,"diabetes ")))</f>
        <v xml:space="preserve">normal </v>
      </c>
      <c r="F1739" t="s">
        <v>2381</v>
      </c>
      <c r="G1739" t="s">
        <v>2380</v>
      </c>
      <c r="H1739" t="s">
        <v>2382</v>
      </c>
      <c r="I1739">
        <v>1</v>
      </c>
      <c r="J1739" t="s">
        <v>2380</v>
      </c>
    </row>
    <row r="1740" spans="1:10" x14ac:dyDescent="0.2">
      <c r="A1740" t="s">
        <v>631</v>
      </c>
      <c r="B1740">
        <v>37.28</v>
      </c>
      <c r="C17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40">
        <v>4.66</v>
      </c>
      <c r="E1740" t="str">
        <f>IF(Table2[[#This Row],[HBA1C]]&lt;5.7,"normal ",IF(Table2[[#This Row],[HBA1C]]&lt;6.5,"prediabetes",IF(Table2[[#This Row],[HBA1C]]=6.5&gt;6.5,"diabetes ")))</f>
        <v xml:space="preserve">normal </v>
      </c>
      <c r="F1740" t="s">
        <v>2380</v>
      </c>
      <c r="G1740" t="s">
        <v>2381</v>
      </c>
      <c r="H1740" t="s">
        <v>2380</v>
      </c>
      <c r="I1740">
        <v>1</v>
      </c>
      <c r="J1740" t="s">
        <v>2380</v>
      </c>
    </row>
    <row r="1741" spans="1:10" x14ac:dyDescent="0.2">
      <c r="A1741" t="s">
        <v>630</v>
      </c>
      <c r="B1741">
        <v>18.2</v>
      </c>
      <c r="C174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41">
        <v>6.19</v>
      </c>
      <c r="E1741" t="str">
        <f>IF(Table2[[#This Row],[HBA1C]]&lt;5.7,"normal ",IF(Table2[[#This Row],[HBA1C]]&lt;6.5,"prediabetes",IF(Table2[[#This Row],[HBA1C]]=6.5&gt;6.5,"diabetes ")))</f>
        <v>prediabetes</v>
      </c>
      <c r="F1741" t="s">
        <v>2380</v>
      </c>
      <c r="G1741" t="s">
        <v>2380</v>
      </c>
      <c r="H1741" t="s">
        <v>2382</v>
      </c>
      <c r="I1741">
        <v>1</v>
      </c>
      <c r="J1741" t="s">
        <v>2380</v>
      </c>
    </row>
    <row r="1742" spans="1:10" x14ac:dyDescent="0.2">
      <c r="A1742" t="s">
        <v>629</v>
      </c>
      <c r="B1742">
        <v>20.53</v>
      </c>
      <c r="C174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42">
        <v>4.8600000000000003</v>
      </c>
      <c r="E1742" t="str">
        <f>IF(Table2[[#This Row],[HBA1C]]&lt;5.7,"normal ",IF(Table2[[#This Row],[HBA1C]]&lt;6.5,"prediabetes",IF(Table2[[#This Row],[HBA1C]]=6.5&gt;6.5,"diabetes ")))</f>
        <v xml:space="preserve">normal </v>
      </c>
      <c r="F1742" t="s">
        <v>2380</v>
      </c>
      <c r="G1742" t="s">
        <v>2380</v>
      </c>
      <c r="H1742" t="s">
        <v>2380</v>
      </c>
      <c r="I1742">
        <v>1</v>
      </c>
      <c r="J1742" t="s">
        <v>2380</v>
      </c>
    </row>
    <row r="1743" spans="1:10" x14ac:dyDescent="0.2">
      <c r="A1743" t="s">
        <v>628</v>
      </c>
      <c r="B1743">
        <v>23.79</v>
      </c>
      <c r="C174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43">
        <v>4.74</v>
      </c>
      <c r="E1743" t="str">
        <f>IF(Table2[[#This Row],[HBA1C]]&lt;5.7,"normal ",IF(Table2[[#This Row],[HBA1C]]&lt;6.5,"prediabetes",IF(Table2[[#This Row],[HBA1C]]=6.5&gt;6.5,"diabetes ")))</f>
        <v xml:space="preserve">normal </v>
      </c>
      <c r="F1743" t="s">
        <v>2380</v>
      </c>
      <c r="G1743" t="s">
        <v>2380</v>
      </c>
      <c r="H1743" t="s">
        <v>2380</v>
      </c>
      <c r="I1743">
        <v>0</v>
      </c>
      <c r="J1743" t="s">
        <v>2380</v>
      </c>
    </row>
    <row r="1744" spans="1:10" x14ac:dyDescent="0.2">
      <c r="A1744" t="s">
        <v>627</v>
      </c>
      <c r="B1744">
        <v>29.8</v>
      </c>
      <c r="C174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44">
        <v>6.03</v>
      </c>
      <c r="E1744" t="str">
        <f>IF(Table2[[#This Row],[HBA1C]]&lt;5.7,"normal ",IF(Table2[[#This Row],[HBA1C]]&lt;6.5,"prediabetes",IF(Table2[[#This Row],[HBA1C]]=6.5&gt;6.5,"diabetes ")))</f>
        <v>prediabetes</v>
      </c>
      <c r="F1744" t="s">
        <v>2380</v>
      </c>
      <c r="G1744" t="s">
        <v>2380</v>
      </c>
      <c r="H1744" t="s">
        <v>2380</v>
      </c>
      <c r="I1744">
        <v>0</v>
      </c>
      <c r="J1744" t="s">
        <v>2380</v>
      </c>
    </row>
    <row r="1745" spans="1:10" x14ac:dyDescent="0.2">
      <c r="A1745" t="s">
        <v>626</v>
      </c>
      <c r="B1745">
        <v>31.54</v>
      </c>
      <c r="C17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45">
        <v>4.71</v>
      </c>
      <c r="E1745" t="str">
        <f>IF(Table2[[#This Row],[HBA1C]]&lt;5.7,"normal ",IF(Table2[[#This Row],[HBA1C]]&lt;6.5,"prediabetes",IF(Table2[[#This Row],[HBA1C]]=6.5&gt;6.5,"diabetes ")))</f>
        <v xml:space="preserve">normal </v>
      </c>
      <c r="F1745" t="s">
        <v>2380</v>
      </c>
      <c r="G1745" t="s">
        <v>2380</v>
      </c>
      <c r="H1745" t="s">
        <v>2380</v>
      </c>
      <c r="I1745">
        <v>0</v>
      </c>
      <c r="J1745" t="s">
        <v>2380</v>
      </c>
    </row>
    <row r="1746" spans="1:10" x14ac:dyDescent="0.2">
      <c r="A1746" t="s">
        <v>625</v>
      </c>
      <c r="B1746">
        <v>20.82</v>
      </c>
      <c r="C174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46">
        <v>5.55</v>
      </c>
      <c r="E1746" t="str">
        <f>IF(Table2[[#This Row],[HBA1C]]&lt;5.7,"normal ",IF(Table2[[#This Row],[HBA1C]]&lt;6.5,"prediabetes",IF(Table2[[#This Row],[HBA1C]]=6.5&gt;6.5,"diabetes ")))</f>
        <v xml:space="preserve">normal </v>
      </c>
      <c r="F1746" t="s">
        <v>2380</v>
      </c>
      <c r="G1746" t="s">
        <v>2380</v>
      </c>
      <c r="H1746" t="s">
        <v>2380</v>
      </c>
      <c r="I1746">
        <v>1</v>
      </c>
      <c r="J1746" t="s">
        <v>2380</v>
      </c>
    </row>
    <row r="1747" spans="1:10" x14ac:dyDescent="0.2">
      <c r="A1747" t="s">
        <v>624</v>
      </c>
      <c r="B1747">
        <v>38.83</v>
      </c>
      <c r="C17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47">
        <v>4.78</v>
      </c>
      <c r="E1747" t="str">
        <f>IF(Table2[[#This Row],[HBA1C]]&lt;5.7,"normal ",IF(Table2[[#This Row],[HBA1C]]&lt;6.5,"prediabetes",IF(Table2[[#This Row],[HBA1C]]=6.5&gt;6.5,"diabetes ")))</f>
        <v xml:space="preserve">normal </v>
      </c>
      <c r="F1747" t="s">
        <v>2380</v>
      </c>
      <c r="G1747" t="s">
        <v>2380</v>
      </c>
      <c r="H1747" t="s">
        <v>2382</v>
      </c>
      <c r="I1747">
        <v>1</v>
      </c>
      <c r="J1747" t="s">
        <v>2380</v>
      </c>
    </row>
    <row r="1748" spans="1:10" x14ac:dyDescent="0.2">
      <c r="A1748" t="s">
        <v>623</v>
      </c>
      <c r="B1748">
        <v>23.44</v>
      </c>
      <c r="C174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48">
        <v>4.6500000000000004</v>
      </c>
      <c r="E1748" t="str">
        <f>IF(Table2[[#This Row],[HBA1C]]&lt;5.7,"normal ",IF(Table2[[#This Row],[HBA1C]]&lt;6.5,"prediabetes",IF(Table2[[#This Row],[HBA1C]]=6.5&gt;6.5,"diabetes ")))</f>
        <v xml:space="preserve">normal </v>
      </c>
      <c r="F1748" t="s">
        <v>2381</v>
      </c>
      <c r="G1748" t="s">
        <v>2380</v>
      </c>
      <c r="H1748" t="s">
        <v>2380</v>
      </c>
      <c r="I1748">
        <v>1</v>
      </c>
      <c r="J1748" t="s">
        <v>2380</v>
      </c>
    </row>
    <row r="1749" spans="1:10" x14ac:dyDescent="0.2">
      <c r="A1749" t="s">
        <v>622</v>
      </c>
      <c r="B1749">
        <v>24.13</v>
      </c>
      <c r="C174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49">
        <v>5.2</v>
      </c>
      <c r="E1749" t="str">
        <f>IF(Table2[[#This Row],[HBA1C]]&lt;5.7,"normal ",IF(Table2[[#This Row],[HBA1C]]&lt;6.5,"prediabetes",IF(Table2[[#This Row],[HBA1C]]=6.5&gt;6.5,"diabetes ")))</f>
        <v xml:space="preserve">normal </v>
      </c>
      <c r="F1749" t="s">
        <v>2380</v>
      </c>
      <c r="G1749" t="s">
        <v>2380</v>
      </c>
      <c r="H1749" t="s">
        <v>2380</v>
      </c>
      <c r="I1749">
        <v>1</v>
      </c>
      <c r="J1749" t="s">
        <v>2380</v>
      </c>
    </row>
    <row r="1750" spans="1:10" x14ac:dyDescent="0.2">
      <c r="A1750" t="s">
        <v>621</v>
      </c>
      <c r="B1750">
        <v>42.13</v>
      </c>
      <c r="C17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50">
        <v>4.54</v>
      </c>
      <c r="E1750" t="str">
        <f>IF(Table2[[#This Row],[HBA1C]]&lt;5.7,"normal ",IF(Table2[[#This Row],[HBA1C]]&lt;6.5,"prediabetes",IF(Table2[[#This Row],[HBA1C]]=6.5&gt;6.5,"diabetes ")))</f>
        <v xml:space="preserve">normal </v>
      </c>
      <c r="F1750" t="s">
        <v>2381</v>
      </c>
      <c r="G1750" t="s">
        <v>2380</v>
      </c>
      <c r="H1750" t="s">
        <v>2380</v>
      </c>
      <c r="I1750">
        <v>1</v>
      </c>
      <c r="J1750" t="s">
        <v>2380</v>
      </c>
    </row>
    <row r="1751" spans="1:10" x14ac:dyDescent="0.2">
      <c r="A1751" t="s">
        <v>620</v>
      </c>
      <c r="B1751">
        <v>17.86</v>
      </c>
      <c r="C175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51">
        <v>4.1100000000000003</v>
      </c>
      <c r="E1751" t="str">
        <f>IF(Table2[[#This Row],[HBA1C]]&lt;5.7,"normal ",IF(Table2[[#This Row],[HBA1C]]&lt;6.5,"prediabetes",IF(Table2[[#This Row],[HBA1C]]=6.5&gt;6.5,"diabetes ")))</f>
        <v xml:space="preserve">normal </v>
      </c>
      <c r="F1751" t="s">
        <v>2380</v>
      </c>
      <c r="G1751" t="s">
        <v>2380</v>
      </c>
      <c r="H1751" t="s">
        <v>2380</v>
      </c>
      <c r="I1751">
        <v>1</v>
      </c>
      <c r="J1751" t="s">
        <v>2380</v>
      </c>
    </row>
    <row r="1752" spans="1:10" x14ac:dyDescent="0.2">
      <c r="A1752" t="s">
        <v>619</v>
      </c>
      <c r="B1752">
        <v>32.78</v>
      </c>
      <c r="C17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52">
        <v>4.63</v>
      </c>
      <c r="E1752" t="str">
        <f>IF(Table2[[#This Row],[HBA1C]]&lt;5.7,"normal ",IF(Table2[[#This Row],[HBA1C]]&lt;6.5,"prediabetes",IF(Table2[[#This Row],[HBA1C]]=6.5&gt;6.5,"diabetes ")))</f>
        <v xml:space="preserve">normal </v>
      </c>
      <c r="F1752" t="s">
        <v>2380</v>
      </c>
      <c r="G1752" t="s">
        <v>2380</v>
      </c>
      <c r="H1752" t="s">
        <v>2380</v>
      </c>
      <c r="I1752">
        <v>0</v>
      </c>
      <c r="J1752" t="s">
        <v>2380</v>
      </c>
    </row>
    <row r="1753" spans="1:10" x14ac:dyDescent="0.2">
      <c r="A1753" t="s">
        <v>618</v>
      </c>
      <c r="B1753">
        <v>23.9</v>
      </c>
      <c r="C175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53">
        <v>6.06</v>
      </c>
      <c r="E1753" t="str">
        <f>IF(Table2[[#This Row],[HBA1C]]&lt;5.7,"normal ",IF(Table2[[#This Row],[HBA1C]]&lt;6.5,"prediabetes",IF(Table2[[#This Row],[HBA1C]]=6.5&gt;6.5,"diabetes ")))</f>
        <v>prediabetes</v>
      </c>
      <c r="F1753" t="s">
        <v>2381</v>
      </c>
      <c r="G1753" t="s">
        <v>2380</v>
      </c>
      <c r="H1753" t="s">
        <v>2382</v>
      </c>
      <c r="I1753">
        <v>1</v>
      </c>
      <c r="J1753" t="s">
        <v>2380</v>
      </c>
    </row>
    <row r="1754" spans="1:10" x14ac:dyDescent="0.2">
      <c r="A1754" t="s">
        <v>617</v>
      </c>
      <c r="B1754">
        <v>15.47</v>
      </c>
      <c r="C175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54">
        <v>8.43</v>
      </c>
      <c r="E1754" t="str">
        <f>IF(Table2[[#This Row],[HBA1C]]&lt;5.7,"normal ",IF(Table2[[#This Row],[HBA1C]]&lt;6.5,"prediabetes",IF(Table2[[#This Row],[HBA1C]]=6.5&gt;6.5,"diabetes ")))</f>
        <v xml:space="preserve">diabetes </v>
      </c>
      <c r="F1754" t="s">
        <v>2380</v>
      </c>
      <c r="G1754" t="s">
        <v>2380</v>
      </c>
      <c r="H1754" t="s">
        <v>2380</v>
      </c>
      <c r="I1754">
        <v>0</v>
      </c>
      <c r="J1754" t="s">
        <v>2380</v>
      </c>
    </row>
    <row r="1755" spans="1:10" x14ac:dyDescent="0.2">
      <c r="A1755" t="s">
        <v>616</v>
      </c>
      <c r="B1755">
        <v>28.54</v>
      </c>
      <c r="C175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55">
        <v>5.51</v>
      </c>
      <c r="E1755" t="str">
        <f>IF(Table2[[#This Row],[HBA1C]]&lt;5.7,"normal ",IF(Table2[[#This Row],[HBA1C]]&lt;6.5,"prediabetes",IF(Table2[[#This Row],[HBA1C]]=6.5&gt;6.5,"diabetes ")))</f>
        <v xml:space="preserve">normal </v>
      </c>
      <c r="F1755" t="s">
        <v>2380</v>
      </c>
      <c r="G1755" t="s">
        <v>2380</v>
      </c>
      <c r="H1755" t="s">
        <v>2382</v>
      </c>
      <c r="I1755">
        <v>1</v>
      </c>
      <c r="J1755" t="s">
        <v>2380</v>
      </c>
    </row>
    <row r="1756" spans="1:10" x14ac:dyDescent="0.2">
      <c r="A1756" t="s">
        <v>615</v>
      </c>
      <c r="B1756">
        <v>18.54</v>
      </c>
      <c r="C175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56">
        <v>4.95</v>
      </c>
      <c r="E1756" t="str">
        <f>IF(Table2[[#This Row],[HBA1C]]&lt;5.7,"normal ",IF(Table2[[#This Row],[HBA1C]]&lt;6.5,"prediabetes",IF(Table2[[#This Row],[HBA1C]]=6.5&gt;6.5,"diabetes ")))</f>
        <v xml:space="preserve">normal </v>
      </c>
      <c r="F1756" t="s">
        <v>2380</v>
      </c>
      <c r="G1756" t="s">
        <v>2380</v>
      </c>
      <c r="H1756" t="s">
        <v>2380</v>
      </c>
      <c r="I1756">
        <v>0</v>
      </c>
      <c r="J1756" t="s">
        <v>2380</v>
      </c>
    </row>
    <row r="1757" spans="1:10" x14ac:dyDescent="0.2">
      <c r="A1757" t="s">
        <v>614</v>
      </c>
      <c r="B1757">
        <v>32.18</v>
      </c>
      <c r="C17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57">
        <v>6.44</v>
      </c>
      <c r="E1757" t="str">
        <f>IF(Table2[[#This Row],[HBA1C]]&lt;5.7,"normal ",IF(Table2[[#This Row],[HBA1C]]&lt;6.5,"prediabetes",IF(Table2[[#This Row],[HBA1C]]=6.5&gt;6.5,"diabetes ")))</f>
        <v>prediabetes</v>
      </c>
      <c r="F1757" t="s">
        <v>2381</v>
      </c>
      <c r="G1757" t="s">
        <v>2380</v>
      </c>
      <c r="H1757" t="s">
        <v>2382</v>
      </c>
      <c r="I1757">
        <v>1</v>
      </c>
      <c r="J1757" t="s">
        <v>2380</v>
      </c>
    </row>
    <row r="1758" spans="1:10" x14ac:dyDescent="0.2">
      <c r="A1758" t="s">
        <v>613</v>
      </c>
      <c r="B1758">
        <v>37.380000000000003</v>
      </c>
      <c r="C17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58">
        <v>6.05</v>
      </c>
      <c r="E1758" t="str">
        <f>IF(Table2[[#This Row],[HBA1C]]&lt;5.7,"normal ",IF(Table2[[#This Row],[HBA1C]]&lt;6.5,"prediabetes",IF(Table2[[#This Row],[HBA1C]]=6.5&gt;6.5,"diabetes ")))</f>
        <v>prediabetes</v>
      </c>
      <c r="F1758" t="s">
        <v>2381</v>
      </c>
      <c r="G1758" t="s">
        <v>2380</v>
      </c>
      <c r="H1758" t="s">
        <v>2380</v>
      </c>
      <c r="I1758">
        <v>0</v>
      </c>
      <c r="J1758" t="s">
        <v>2380</v>
      </c>
    </row>
    <row r="1759" spans="1:10" x14ac:dyDescent="0.2">
      <c r="A1759" t="s">
        <v>612</v>
      </c>
      <c r="B1759">
        <v>31.12</v>
      </c>
      <c r="C17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59">
        <v>4.76</v>
      </c>
      <c r="E1759" t="str">
        <f>IF(Table2[[#This Row],[HBA1C]]&lt;5.7,"normal ",IF(Table2[[#This Row],[HBA1C]]&lt;6.5,"prediabetes",IF(Table2[[#This Row],[HBA1C]]=6.5&gt;6.5,"diabetes ")))</f>
        <v xml:space="preserve">normal </v>
      </c>
      <c r="F1759" t="s">
        <v>2381</v>
      </c>
      <c r="G1759" t="s">
        <v>2380</v>
      </c>
      <c r="H1759" t="s">
        <v>2382</v>
      </c>
      <c r="I1759">
        <v>1</v>
      </c>
      <c r="J1759" t="s">
        <v>2380</v>
      </c>
    </row>
    <row r="1760" spans="1:10" x14ac:dyDescent="0.2">
      <c r="A1760" t="s">
        <v>611</v>
      </c>
      <c r="B1760">
        <v>22.01</v>
      </c>
      <c r="C176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60">
        <v>6.72</v>
      </c>
      <c r="E1760" t="str">
        <f>IF(Table2[[#This Row],[HBA1C]]&lt;5.7,"normal ",IF(Table2[[#This Row],[HBA1C]]&lt;6.5,"prediabetes",IF(Table2[[#This Row],[HBA1C]]=6.5&gt;6.5,"diabetes ")))</f>
        <v xml:space="preserve">diabetes </v>
      </c>
      <c r="F1760" t="s">
        <v>2381</v>
      </c>
      <c r="G1760" t="s">
        <v>2380</v>
      </c>
      <c r="H1760" t="s">
        <v>2380</v>
      </c>
      <c r="I1760">
        <v>1</v>
      </c>
      <c r="J1760" t="s">
        <v>2380</v>
      </c>
    </row>
    <row r="1761" spans="1:10" x14ac:dyDescent="0.2">
      <c r="A1761" t="s">
        <v>610</v>
      </c>
      <c r="B1761">
        <v>27.645</v>
      </c>
      <c r="C176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61">
        <v>5.7</v>
      </c>
      <c r="E1761" t="str">
        <f>IF(Table2[[#This Row],[HBA1C]]&lt;5.7,"normal ",IF(Table2[[#This Row],[HBA1C]]&lt;6.5,"prediabetes",IF(Table2[[#This Row],[HBA1C]]=6.5&gt;6.5,"diabetes ")))</f>
        <v>prediabetes</v>
      </c>
      <c r="F1761" t="s">
        <v>2380</v>
      </c>
      <c r="G1761" t="s">
        <v>2380</v>
      </c>
      <c r="H1761" t="s">
        <v>2380</v>
      </c>
      <c r="I1761">
        <v>0</v>
      </c>
      <c r="J1761" t="s">
        <v>2380</v>
      </c>
    </row>
    <row r="1762" spans="1:10" x14ac:dyDescent="0.2">
      <c r="A1762" t="s">
        <v>609</v>
      </c>
      <c r="B1762">
        <v>29.64</v>
      </c>
      <c r="C176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62">
        <v>5.31</v>
      </c>
      <c r="E1762" t="str">
        <f>IF(Table2[[#This Row],[HBA1C]]&lt;5.7,"normal ",IF(Table2[[#This Row],[HBA1C]]&lt;6.5,"prediabetes",IF(Table2[[#This Row],[HBA1C]]=6.5&gt;6.5,"diabetes ")))</f>
        <v xml:space="preserve">normal </v>
      </c>
      <c r="F1762" t="s">
        <v>2381</v>
      </c>
      <c r="G1762" t="s">
        <v>2380</v>
      </c>
      <c r="H1762" t="s">
        <v>2380</v>
      </c>
      <c r="I1762">
        <v>0</v>
      </c>
      <c r="J1762" t="s">
        <v>2380</v>
      </c>
    </row>
    <row r="1763" spans="1:10" x14ac:dyDescent="0.2">
      <c r="A1763" t="s">
        <v>608</v>
      </c>
      <c r="B1763">
        <v>33.700000000000003</v>
      </c>
      <c r="C17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63">
        <v>4.32</v>
      </c>
      <c r="E1763" t="str">
        <f>IF(Table2[[#This Row],[HBA1C]]&lt;5.7,"normal ",IF(Table2[[#This Row],[HBA1C]]&lt;6.5,"prediabetes",IF(Table2[[#This Row],[HBA1C]]=6.5&gt;6.5,"diabetes ")))</f>
        <v xml:space="preserve">normal </v>
      </c>
      <c r="F1763" t="s">
        <v>2381</v>
      </c>
      <c r="G1763" t="s">
        <v>2380</v>
      </c>
      <c r="H1763" t="s">
        <v>2380</v>
      </c>
      <c r="I1763">
        <v>1</v>
      </c>
      <c r="J1763" t="s">
        <v>2380</v>
      </c>
    </row>
    <row r="1764" spans="1:10" x14ac:dyDescent="0.2">
      <c r="A1764" t="s">
        <v>607</v>
      </c>
      <c r="B1764">
        <v>27.5</v>
      </c>
      <c r="C176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64">
        <v>4.2300000000000004</v>
      </c>
      <c r="E1764" t="str">
        <f>IF(Table2[[#This Row],[HBA1C]]&lt;5.7,"normal ",IF(Table2[[#This Row],[HBA1C]]&lt;6.5,"prediabetes",IF(Table2[[#This Row],[HBA1C]]=6.5&gt;6.5,"diabetes ")))</f>
        <v xml:space="preserve">normal </v>
      </c>
      <c r="F1764" t="s">
        <v>2381</v>
      </c>
      <c r="G1764" t="s">
        <v>2380</v>
      </c>
      <c r="H1764" t="s">
        <v>2380</v>
      </c>
      <c r="I1764">
        <v>1</v>
      </c>
      <c r="J1764" t="s">
        <v>2380</v>
      </c>
    </row>
    <row r="1765" spans="1:10" x14ac:dyDescent="0.2">
      <c r="A1765" t="s">
        <v>606</v>
      </c>
      <c r="B1765">
        <v>16.12</v>
      </c>
      <c r="C176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65">
        <v>6.09</v>
      </c>
      <c r="E1765" t="str">
        <f>IF(Table2[[#This Row],[HBA1C]]&lt;5.7,"normal ",IF(Table2[[#This Row],[HBA1C]]&lt;6.5,"prediabetes",IF(Table2[[#This Row],[HBA1C]]=6.5&gt;6.5,"diabetes ")))</f>
        <v>prediabetes</v>
      </c>
      <c r="F1765" t="s">
        <v>2380</v>
      </c>
      <c r="G1765" t="s">
        <v>2380</v>
      </c>
      <c r="H1765" t="s">
        <v>2380</v>
      </c>
      <c r="I1765">
        <v>0</v>
      </c>
      <c r="J1765" t="s">
        <v>2380</v>
      </c>
    </row>
    <row r="1766" spans="1:10" x14ac:dyDescent="0.2">
      <c r="A1766" t="s">
        <v>605</v>
      </c>
      <c r="B1766">
        <v>26.73</v>
      </c>
      <c r="C176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66">
        <v>4.74</v>
      </c>
      <c r="E1766" t="str">
        <f>IF(Table2[[#This Row],[HBA1C]]&lt;5.7,"normal ",IF(Table2[[#This Row],[HBA1C]]&lt;6.5,"prediabetes",IF(Table2[[#This Row],[HBA1C]]=6.5&gt;6.5,"diabetes ")))</f>
        <v xml:space="preserve">normal </v>
      </c>
      <c r="F1766" t="s">
        <v>2381</v>
      </c>
      <c r="G1766" t="s">
        <v>2380</v>
      </c>
      <c r="H1766" t="s">
        <v>2380</v>
      </c>
      <c r="I1766">
        <v>1</v>
      </c>
      <c r="J1766" t="s">
        <v>2380</v>
      </c>
    </row>
    <row r="1767" spans="1:10" x14ac:dyDescent="0.2">
      <c r="A1767" t="s">
        <v>604</v>
      </c>
      <c r="B1767">
        <v>37.25</v>
      </c>
      <c r="C17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67">
        <v>6.23</v>
      </c>
      <c r="E1767" t="str">
        <f>IF(Table2[[#This Row],[HBA1C]]&lt;5.7,"normal ",IF(Table2[[#This Row],[HBA1C]]&lt;6.5,"prediabetes",IF(Table2[[#This Row],[HBA1C]]=6.5&gt;6.5,"diabetes ")))</f>
        <v>prediabetes</v>
      </c>
      <c r="F1767" t="s">
        <v>2381</v>
      </c>
      <c r="G1767" t="s">
        <v>2380</v>
      </c>
      <c r="H1767" t="s">
        <v>2380</v>
      </c>
      <c r="I1767">
        <v>0</v>
      </c>
      <c r="J1767" t="s">
        <v>2380</v>
      </c>
    </row>
    <row r="1768" spans="1:10" x14ac:dyDescent="0.2">
      <c r="A1768" t="s">
        <v>603</v>
      </c>
      <c r="B1768">
        <v>23.56</v>
      </c>
      <c r="C176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68">
        <v>5.45</v>
      </c>
      <c r="E1768" t="str">
        <f>IF(Table2[[#This Row],[HBA1C]]&lt;5.7,"normal ",IF(Table2[[#This Row],[HBA1C]]&lt;6.5,"prediabetes",IF(Table2[[#This Row],[HBA1C]]=6.5&gt;6.5,"diabetes ")))</f>
        <v xml:space="preserve">normal </v>
      </c>
      <c r="F1768" t="s">
        <v>2381</v>
      </c>
      <c r="G1768" t="s">
        <v>2380</v>
      </c>
      <c r="H1768" t="s">
        <v>2380</v>
      </c>
      <c r="I1768">
        <v>1</v>
      </c>
      <c r="J1768" t="s">
        <v>2380</v>
      </c>
    </row>
    <row r="1769" spans="1:10" x14ac:dyDescent="0.2">
      <c r="A1769" t="s">
        <v>602</v>
      </c>
      <c r="B1769">
        <v>15.84</v>
      </c>
      <c r="C176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69">
        <v>10.34</v>
      </c>
      <c r="E1769" t="str">
        <f>IF(Table2[[#This Row],[HBA1C]]&lt;5.7,"normal ",IF(Table2[[#This Row],[HBA1C]]&lt;6.5,"prediabetes",IF(Table2[[#This Row],[HBA1C]]=6.5&gt;6.5,"diabetes ")))</f>
        <v xml:space="preserve">diabetes </v>
      </c>
      <c r="F1769" t="s">
        <v>2380</v>
      </c>
      <c r="G1769" t="s">
        <v>2380</v>
      </c>
      <c r="H1769" t="s">
        <v>2380</v>
      </c>
      <c r="I1769">
        <v>2</v>
      </c>
      <c r="J1769" t="s">
        <v>2380</v>
      </c>
    </row>
    <row r="1770" spans="1:10" x14ac:dyDescent="0.2">
      <c r="A1770" t="s">
        <v>601</v>
      </c>
      <c r="B1770">
        <v>36.630000000000003</v>
      </c>
      <c r="C17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70">
        <v>5.15</v>
      </c>
      <c r="E1770" t="str">
        <f>IF(Table2[[#This Row],[HBA1C]]&lt;5.7,"normal ",IF(Table2[[#This Row],[HBA1C]]&lt;6.5,"prediabetes",IF(Table2[[#This Row],[HBA1C]]=6.5&gt;6.5,"diabetes ")))</f>
        <v xml:space="preserve">normal </v>
      </c>
      <c r="F1770" t="s">
        <v>2380</v>
      </c>
      <c r="G1770" t="s">
        <v>2380</v>
      </c>
      <c r="H1770" t="s">
        <v>2380</v>
      </c>
      <c r="I1770">
        <v>0</v>
      </c>
      <c r="J1770" t="s">
        <v>2380</v>
      </c>
    </row>
    <row r="1771" spans="1:10" x14ac:dyDescent="0.2">
      <c r="A1771" t="s">
        <v>600</v>
      </c>
      <c r="B1771">
        <v>16.47</v>
      </c>
      <c r="C177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71">
        <v>11.72</v>
      </c>
      <c r="E1771" t="str">
        <f>IF(Table2[[#This Row],[HBA1C]]&lt;5.7,"normal ",IF(Table2[[#This Row],[HBA1C]]&lt;6.5,"prediabetes",IF(Table2[[#This Row],[HBA1C]]=6.5&gt;6.5,"diabetes ")))</f>
        <v xml:space="preserve">diabetes </v>
      </c>
      <c r="F1771" t="s">
        <v>2380</v>
      </c>
      <c r="G1771" t="s">
        <v>2380</v>
      </c>
      <c r="H1771" t="s">
        <v>2380</v>
      </c>
      <c r="I1771">
        <v>0</v>
      </c>
      <c r="J1771" t="s">
        <v>2380</v>
      </c>
    </row>
    <row r="1772" spans="1:10" x14ac:dyDescent="0.2">
      <c r="A1772" t="s">
        <v>599</v>
      </c>
      <c r="B1772">
        <v>25.8</v>
      </c>
      <c r="C177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72">
        <v>5.29</v>
      </c>
      <c r="E1772" t="str">
        <f>IF(Table2[[#This Row],[HBA1C]]&lt;5.7,"normal ",IF(Table2[[#This Row],[HBA1C]]&lt;6.5,"prediabetes",IF(Table2[[#This Row],[HBA1C]]=6.5&gt;6.5,"diabetes ")))</f>
        <v xml:space="preserve">normal </v>
      </c>
      <c r="F1772" t="s">
        <v>2380</v>
      </c>
      <c r="G1772" t="s">
        <v>2380</v>
      </c>
      <c r="H1772" t="s">
        <v>2380</v>
      </c>
      <c r="I1772">
        <v>0</v>
      </c>
      <c r="J1772" t="s">
        <v>2380</v>
      </c>
    </row>
    <row r="1773" spans="1:10" x14ac:dyDescent="0.2">
      <c r="A1773" t="s">
        <v>598</v>
      </c>
      <c r="B1773">
        <v>23.6</v>
      </c>
      <c r="C177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73">
        <v>4.33</v>
      </c>
      <c r="E1773" t="str">
        <f>IF(Table2[[#This Row],[HBA1C]]&lt;5.7,"normal ",IF(Table2[[#This Row],[HBA1C]]&lt;6.5,"prediabetes",IF(Table2[[#This Row],[HBA1C]]=6.5&gt;6.5,"diabetes ")))</f>
        <v xml:space="preserve">normal </v>
      </c>
      <c r="F1773" t="s">
        <v>2380</v>
      </c>
      <c r="G1773" t="s">
        <v>2380</v>
      </c>
      <c r="H1773" t="s">
        <v>2380</v>
      </c>
      <c r="I1773">
        <v>0</v>
      </c>
      <c r="J1773" t="s">
        <v>2380</v>
      </c>
    </row>
    <row r="1774" spans="1:10" x14ac:dyDescent="0.2">
      <c r="A1774" t="s">
        <v>597</v>
      </c>
      <c r="B1774">
        <v>32.11</v>
      </c>
      <c r="C177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74">
        <v>6.24</v>
      </c>
      <c r="E1774" t="str">
        <f>IF(Table2[[#This Row],[HBA1C]]&lt;5.7,"normal ",IF(Table2[[#This Row],[HBA1C]]&lt;6.5,"prediabetes",IF(Table2[[#This Row],[HBA1C]]=6.5&gt;6.5,"diabetes ")))</f>
        <v>prediabetes</v>
      </c>
      <c r="F1774" t="s">
        <v>2380</v>
      </c>
      <c r="G1774" t="s">
        <v>2380</v>
      </c>
      <c r="H1774" t="s">
        <v>2382</v>
      </c>
      <c r="I1774">
        <v>1</v>
      </c>
      <c r="J1774" t="s">
        <v>2380</v>
      </c>
    </row>
    <row r="1775" spans="1:10" x14ac:dyDescent="0.2">
      <c r="A1775" t="s">
        <v>596</v>
      </c>
      <c r="B1775">
        <v>30.114999999999998</v>
      </c>
      <c r="C17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75">
        <v>11.61</v>
      </c>
      <c r="E1775" t="str">
        <f>IF(Table2[[#This Row],[HBA1C]]&lt;5.7,"normal ",IF(Table2[[#This Row],[HBA1C]]&lt;6.5,"prediabetes",IF(Table2[[#This Row],[HBA1C]]=6.5&gt;6.5,"diabetes ")))</f>
        <v xml:space="preserve">diabetes </v>
      </c>
      <c r="F1775" t="s">
        <v>2380</v>
      </c>
      <c r="G1775" t="s">
        <v>2380</v>
      </c>
      <c r="H1775" t="s">
        <v>2380</v>
      </c>
      <c r="I1775">
        <v>0</v>
      </c>
      <c r="J1775" t="s">
        <v>2380</v>
      </c>
    </row>
    <row r="1776" spans="1:10" x14ac:dyDescent="0.2">
      <c r="A1776" t="s">
        <v>595</v>
      </c>
      <c r="B1776">
        <v>20.28</v>
      </c>
      <c r="C177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76">
        <v>11.07</v>
      </c>
      <c r="E1776" t="str">
        <f>IF(Table2[[#This Row],[HBA1C]]&lt;5.7,"normal ",IF(Table2[[#This Row],[HBA1C]]&lt;6.5,"prediabetes",IF(Table2[[#This Row],[HBA1C]]=6.5&gt;6.5,"diabetes ")))</f>
        <v xml:space="preserve">diabetes </v>
      </c>
      <c r="F1776" t="s">
        <v>2381</v>
      </c>
      <c r="G1776" t="s">
        <v>2380</v>
      </c>
      <c r="H1776" t="s">
        <v>2380</v>
      </c>
      <c r="I1776">
        <v>0</v>
      </c>
      <c r="J1776" t="s">
        <v>2380</v>
      </c>
    </row>
    <row r="1777" spans="1:10" x14ac:dyDescent="0.2">
      <c r="A1777" t="s">
        <v>594</v>
      </c>
      <c r="B1777">
        <v>20.234999999999999</v>
      </c>
      <c r="C177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77">
        <v>5.19</v>
      </c>
      <c r="E1777" t="str">
        <f>IF(Table2[[#This Row],[HBA1C]]&lt;5.7,"normal ",IF(Table2[[#This Row],[HBA1C]]&lt;6.5,"prediabetes",IF(Table2[[#This Row],[HBA1C]]=6.5&gt;6.5,"diabetes ")))</f>
        <v xml:space="preserve">normal </v>
      </c>
      <c r="F1777" t="s">
        <v>2380</v>
      </c>
      <c r="G1777" t="s">
        <v>2380</v>
      </c>
      <c r="H1777" t="s">
        <v>2382</v>
      </c>
      <c r="I1777">
        <v>1</v>
      </c>
      <c r="J1777" t="s">
        <v>2380</v>
      </c>
    </row>
    <row r="1778" spans="1:10" x14ac:dyDescent="0.2">
      <c r="A1778" t="s">
        <v>593</v>
      </c>
      <c r="B1778">
        <v>25.27</v>
      </c>
      <c r="C177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78">
        <v>5.7</v>
      </c>
      <c r="E1778" t="str">
        <f>IF(Table2[[#This Row],[HBA1C]]&lt;5.7,"normal ",IF(Table2[[#This Row],[HBA1C]]&lt;6.5,"prediabetes",IF(Table2[[#This Row],[HBA1C]]=6.5&gt;6.5,"diabetes ")))</f>
        <v>prediabetes</v>
      </c>
      <c r="F1778" t="s">
        <v>2381</v>
      </c>
      <c r="G1778" t="s">
        <v>2380</v>
      </c>
      <c r="H1778" t="s">
        <v>2380</v>
      </c>
      <c r="I1778">
        <v>1</v>
      </c>
      <c r="J1778" t="s">
        <v>2380</v>
      </c>
    </row>
    <row r="1779" spans="1:10" x14ac:dyDescent="0.2">
      <c r="A1779" t="s">
        <v>592</v>
      </c>
      <c r="B1779">
        <v>24.24</v>
      </c>
      <c r="C177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79">
        <v>6.15</v>
      </c>
      <c r="E1779" t="str">
        <f>IF(Table2[[#This Row],[HBA1C]]&lt;5.7,"normal ",IF(Table2[[#This Row],[HBA1C]]&lt;6.5,"prediabetes",IF(Table2[[#This Row],[HBA1C]]=6.5&gt;6.5,"diabetes ")))</f>
        <v>prediabetes</v>
      </c>
      <c r="F1779" t="s">
        <v>2380</v>
      </c>
      <c r="G1779" t="s">
        <v>2380</v>
      </c>
      <c r="H1779" t="s">
        <v>2380</v>
      </c>
      <c r="I1779">
        <v>0</v>
      </c>
      <c r="J1779" t="s">
        <v>2380</v>
      </c>
    </row>
    <row r="1780" spans="1:10" x14ac:dyDescent="0.2">
      <c r="A1780" t="s">
        <v>591</v>
      </c>
      <c r="B1780">
        <v>35.75</v>
      </c>
      <c r="C178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80">
        <v>5.07</v>
      </c>
      <c r="E1780" t="str">
        <f>IF(Table2[[#This Row],[HBA1C]]&lt;5.7,"normal ",IF(Table2[[#This Row],[HBA1C]]&lt;6.5,"prediabetes",IF(Table2[[#This Row],[HBA1C]]=6.5&gt;6.5,"diabetes ")))</f>
        <v xml:space="preserve">normal </v>
      </c>
      <c r="F1780" t="s">
        <v>2380</v>
      </c>
      <c r="G1780" t="s">
        <v>2380</v>
      </c>
      <c r="H1780" t="s">
        <v>2380</v>
      </c>
      <c r="I1780">
        <v>0</v>
      </c>
      <c r="J1780" t="s">
        <v>2380</v>
      </c>
    </row>
    <row r="1781" spans="1:10" x14ac:dyDescent="0.2">
      <c r="A1781" t="s">
        <v>590</v>
      </c>
      <c r="B1781">
        <v>29.92</v>
      </c>
      <c r="C178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81">
        <v>10.97</v>
      </c>
      <c r="E1781" t="str">
        <f>IF(Table2[[#This Row],[HBA1C]]&lt;5.7,"normal ",IF(Table2[[#This Row],[HBA1C]]&lt;6.5,"prediabetes",IF(Table2[[#This Row],[HBA1C]]=6.5&gt;6.5,"diabetes ")))</f>
        <v xml:space="preserve">diabetes </v>
      </c>
      <c r="F1781" t="s">
        <v>2381</v>
      </c>
      <c r="G1781" t="s">
        <v>2380</v>
      </c>
      <c r="H1781" t="s">
        <v>2380</v>
      </c>
      <c r="I1781">
        <v>1</v>
      </c>
      <c r="J1781" t="s">
        <v>2380</v>
      </c>
    </row>
    <row r="1782" spans="1:10" x14ac:dyDescent="0.2">
      <c r="A1782" t="s">
        <v>589</v>
      </c>
      <c r="B1782">
        <v>26.2</v>
      </c>
      <c r="C178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82">
        <v>10.93</v>
      </c>
      <c r="E1782" t="str">
        <f>IF(Table2[[#This Row],[HBA1C]]&lt;5.7,"normal ",IF(Table2[[#This Row],[HBA1C]]&lt;6.5,"prediabetes",IF(Table2[[#This Row],[HBA1C]]=6.5&gt;6.5,"diabetes ")))</f>
        <v xml:space="preserve">diabetes </v>
      </c>
      <c r="F1782" t="s">
        <v>2381</v>
      </c>
      <c r="G1782" t="s">
        <v>2380</v>
      </c>
      <c r="H1782" t="s">
        <v>2380</v>
      </c>
      <c r="I1782">
        <v>1</v>
      </c>
      <c r="J1782" t="s">
        <v>2380</v>
      </c>
    </row>
    <row r="1783" spans="1:10" x14ac:dyDescent="0.2">
      <c r="A1783" t="s">
        <v>588</v>
      </c>
      <c r="B1783">
        <v>26.695</v>
      </c>
      <c r="C178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83">
        <v>4.21</v>
      </c>
      <c r="E1783" t="str">
        <f>IF(Table2[[#This Row],[HBA1C]]&lt;5.7,"normal ",IF(Table2[[#This Row],[HBA1C]]&lt;6.5,"prediabetes",IF(Table2[[#This Row],[HBA1C]]=6.5&gt;6.5,"diabetes ")))</f>
        <v xml:space="preserve">normal </v>
      </c>
      <c r="F1783" t="s">
        <v>2381</v>
      </c>
      <c r="G1783" t="s">
        <v>2380</v>
      </c>
      <c r="H1783" t="s">
        <v>2382</v>
      </c>
      <c r="I1783">
        <v>1</v>
      </c>
      <c r="J1783" t="s">
        <v>2380</v>
      </c>
    </row>
    <row r="1784" spans="1:10" x14ac:dyDescent="0.2">
      <c r="A1784" t="s">
        <v>587</v>
      </c>
      <c r="B1784">
        <v>23.16</v>
      </c>
      <c r="C178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84">
        <v>5.5</v>
      </c>
      <c r="E1784" t="str">
        <f>IF(Table2[[#This Row],[HBA1C]]&lt;5.7,"normal ",IF(Table2[[#This Row],[HBA1C]]&lt;6.5,"prediabetes",IF(Table2[[#This Row],[HBA1C]]=6.5&gt;6.5,"diabetes ")))</f>
        <v xml:space="preserve">normal </v>
      </c>
      <c r="F1784" t="s">
        <v>2380</v>
      </c>
      <c r="G1784" t="s">
        <v>2380</v>
      </c>
      <c r="H1784" t="s">
        <v>2380</v>
      </c>
      <c r="I1784">
        <v>0</v>
      </c>
      <c r="J1784" t="s">
        <v>2380</v>
      </c>
    </row>
    <row r="1785" spans="1:10" x14ac:dyDescent="0.2">
      <c r="A1785" t="s">
        <v>586</v>
      </c>
      <c r="B1785">
        <v>32.585000000000001</v>
      </c>
      <c r="C17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85">
        <v>4.93</v>
      </c>
      <c r="E1785" t="str">
        <f>IF(Table2[[#This Row],[HBA1C]]&lt;5.7,"normal ",IF(Table2[[#This Row],[HBA1C]]&lt;6.5,"prediabetes",IF(Table2[[#This Row],[HBA1C]]=6.5&gt;6.5,"diabetes ")))</f>
        <v xml:space="preserve">normal </v>
      </c>
      <c r="F1785" t="s">
        <v>2381</v>
      </c>
      <c r="G1785" t="s">
        <v>2380</v>
      </c>
      <c r="H1785" t="s">
        <v>2380</v>
      </c>
      <c r="I1785">
        <v>1</v>
      </c>
      <c r="J1785" t="s">
        <v>2380</v>
      </c>
    </row>
    <row r="1786" spans="1:10" x14ac:dyDescent="0.2">
      <c r="A1786" t="s">
        <v>585</v>
      </c>
      <c r="B1786">
        <v>33.97</v>
      </c>
      <c r="C17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86">
        <v>5.6</v>
      </c>
      <c r="E1786" t="str">
        <f>IF(Table2[[#This Row],[HBA1C]]&lt;5.7,"normal ",IF(Table2[[#This Row],[HBA1C]]&lt;6.5,"prediabetes",IF(Table2[[#This Row],[HBA1C]]=6.5&gt;6.5,"diabetes ")))</f>
        <v xml:space="preserve">normal </v>
      </c>
      <c r="F1786" t="s">
        <v>2381</v>
      </c>
      <c r="G1786" t="s">
        <v>2380</v>
      </c>
      <c r="H1786" t="s">
        <v>2380</v>
      </c>
      <c r="I1786">
        <v>0</v>
      </c>
      <c r="J1786" t="s">
        <v>2380</v>
      </c>
    </row>
    <row r="1787" spans="1:10" x14ac:dyDescent="0.2">
      <c r="A1787" t="s">
        <v>584</v>
      </c>
      <c r="B1787">
        <v>16.57</v>
      </c>
      <c r="C178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87">
        <v>9.99</v>
      </c>
      <c r="E1787" t="str">
        <f>IF(Table2[[#This Row],[HBA1C]]&lt;5.7,"normal ",IF(Table2[[#This Row],[HBA1C]]&lt;6.5,"prediabetes",IF(Table2[[#This Row],[HBA1C]]=6.5&gt;6.5,"diabetes ")))</f>
        <v xml:space="preserve">diabetes </v>
      </c>
      <c r="F1787" t="s">
        <v>2380</v>
      </c>
      <c r="G1787" t="s">
        <v>2380</v>
      </c>
      <c r="H1787" t="s">
        <v>2380</v>
      </c>
      <c r="I1787">
        <v>0</v>
      </c>
      <c r="J1787" t="s">
        <v>2380</v>
      </c>
    </row>
    <row r="1788" spans="1:10" x14ac:dyDescent="0.2">
      <c r="A1788" t="s">
        <v>583</v>
      </c>
      <c r="B1788">
        <v>17.55</v>
      </c>
      <c r="C178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88">
        <v>5.93</v>
      </c>
      <c r="E1788" t="str">
        <f>IF(Table2[[#This Row],[HBA1C]]&lt;5.7,"normal ",IF(Table2[[#This Row],[HBA1C]]&lt;6.5,"prediabetes",IF(Table2[[#This Row],[HBA1C]]=6.5&gt;6.5,"diabetes ")))</f>
        <v>prediabetes</v>
      </c>
      <c r="F1788" t="s">
        <v>2380</v>
      </c>
      <c r="G1788" t="s">
        <v>2380</v>
      </c>
      <c r="H1788" t="s">
        <v>2382</v>
      </c>
      <c r="I1788">
        <v>1</v>
      </c>
      <c r="J1788" t="s">
        <v>2380</v>
      </c>
    </row>
    <row r="1789" spans="1:10" x14ac:dyDescent="0.2">
      <c r="A1789" t="s">
        <v>582</v>
      </c>
      <c r="B1789">
        <v>29.41</v>
      </c>
      <c r="C178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89">
        <v>6.29</v>
      </c>
      <c r="E1789" t="str">
        <f>IF(Table2[[#This Row],[HBA1C]]&lt;5.7,"normal ",IF(Table2[[#This Row],[HBA1C]]&lt;6.5,"prediabetes",IF(Table2[[#This Row],[HBA1C]]=6.5&gt;6.5,"diabetes ")))</f>
        <v>prediabetes</v>
      </c>
      <c r="F1789" t="s">
        <v>2381</v>
      </c>
      <c r="G1789" t="s">
        <v>2380</v>
      </c>
      <c r="H1789" t="s">
        <v>2380</v>
      </c>
      <c r="I1789">
        <v>1</v>
      </c>
      <c r="J1789" t="s">
        <v>2380</v>
      </c>
    </row>
    <row r="1790" spans="1:10" x14ac:dyDescent="0.2">
      <c r="A1790" t="s">
        <v>581</v>
      </c>
      <c r="B1790">
        <v>17.91</v>
      </c>
      <c r="C179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90">
        <v>5.65</v>
      </c>
      <c r="E1790" t="str">
        <f>IF(Table2[[#This Row],[HBA1C]]&lt;5.7,"normal ",IF(Table2[[#This Row],[HBA1C]]&lt;6.5,"prediabetes",IF(Table2[[#This Row],[HBA1C]]=6.5&gt;6.5,"diabetes ")))</f>
        <v xml:space="preserve">normal </v>
      </c>
      <c r="F1790" t="s">
        <v>2380</v>
      </c>
      <c r="G1790" t="s">
        <v>2380</v>
      </c>
      <c r="H1790" t="s">
        <v>2380</v>
      </c>
      <c r="I1790">
        <v>1</v>
      </c>
      <c r="J1790" t="s">
        <v>2380</v>
      </c>
    </row>
    <row r="1791" spans="1:10" x14ac:dyDescent="0.2">
      <c r="A1791" t="s">
        <v>580</v>
      </c>
      <c r="B1791">
        <v>31.57</v>
      </c>
      <c r="C179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91">
        <v>6.15</v>
      </c>
      <c r="E1791" t="str">
        <f>IF(Table2[[#This Row],[HBA1C]]&lt;5.7,"normal ",IF(Table2[[#This Row],[HBA1C]]&lt;6.5,"prediabetes",IF(Table2[[#This Row],[HBA1C]]=6.5&gt;6.5,"diabetes ")))</f>
        <v>prediabetes</v>
      </c>
      <c r="F1791" t="s">
        <v>2380</v>
      </c>
      <c r="G1791" t="s">
        <v>2380</v>
      </c>
      <c r="H1791" t="s">
        <v>2380</v>
      </c>
      <c r="I1791">
        <v>1</v>
      </c>
      <c r="J1791" t="s">
        <v>2380</v>
      </c>
    </row>
    <row r="1792" spans="1:10" x14ac:dyDescent="0.2">
      <c r="A1792" t="s">
        <v>579</v>
      </c>
      <c r="B1792">
        <v>33.18</v>
      </c>
      <c r="C17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92">
        <v>5.22</v>
      </c>
      <c r="E1792" t="str">
        <f>IF(Table2[[#This Row],[HBA1C]]&lt;5.7,"normal ",IF(Table2[[#This Row],[HBA1C]]&lt;6.5,"prediabetes",IF(Table2[[#This Row],[HBA1C]]=6.5&gt;6.5,"diabetes ")))</f>
        <v xml:space="preserve">normal </v>
      </c>
      <c r="F1792" t="s">
        <v>2380</v>
      </c>
      <c r="G1792" t="s">
        <v>2381</v>
      </c>
      <c r="H1792" t="s">
        <v>2380</v>
      </c>
      <c r="I1792">
        <v>1</v>
      </c>
      <c r="J1792" t="s">
        <v>2380</v>
      </c>
    </row>
    <row r="1793" spans="1:10" x14ac:dyDescent="0.2">
      <c r="A1793" t="s">
        <v>578</v>
      </c>
      <c r="B1793">
        <v>37</v>
      </c>
      <c r="C17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93">
        <v>11.66</v>
      </c>
      <c r="E1793" t="str">
        <f>IF(Table2[[#This Row],[HBA1C]]&lt;5.7,"normal ",IF(Table2[[#This Row],[HBA1C]]&lt;6.5,"prediabetes",IF(Table2[[#This Row],[HBA1C]]=6.5&gt;6.5,"diabetes ")))</f>
        <v xml:space="preserve">diabetes </v>
      </c>
      <c r="F1793" t="s">
        <v>2380</v>
      </c>
      <c r="G1793" t="s">
        <v>2380</v>
      </c>
      <c r="H1793" t="s">
        <v>2380</v>
      </c>
      <c r="I1793">
        <v>0</v>
      </c>
      <c r="J1793" t="s">
        <v>2380</v>
      </c>
    </row>
    <row r="1794" spans="1:10" x14ac:dyDescent="0.2">
      <c r="A1794" t="s">
        <v>577</v>
      </c>
      <c r="B1794">
        <v>18.905000000000001</v>
      </c>
      <c r="C179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94">
        <v>4.91</v>
      </c>
      <c r="E1794" t="str">
        <f>IF(Table2[[#This Row],[HBA1C]]&lt;5.7,"normal ",IF(Table2[[#This Row],[HBA1C]]&lt;6.5,"prediabetes",IF(Table2[[#This Row],[HBA1C]]=6.5&gt;6.5,"diabetes ")))</f>
        <v xml:space="preserve">normal </v>
      </c>
      <c r="F1794" t="s">
        <v>2381</v>
      </c>
      <c r="G1794" t="s">
        <v>2380</v>
      </c>
      <c r="H1794" t="s">
        <v>2380</v>
      </c>
      <c r="I1794">
        <v>1</v>
      </c>
      <c r="J1794" t="s">
        <v>2380</v>
      </c>
    </row>
    <row r="1795" spans="1:10" x14ac:dyDescent="0.2">
      <c r="A1795" t="s">
        <v>576</v>
      </c>
      <c r="B1795">
        <v>20.03</v>
      </c>
      <c r="C179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95">
        <v>9.25</v>
      </c>
      <c r="E1795" t="str">
        <f>IF(Table2[[#This Row],[HBA1C]]&lt;5.7,"normal ",IF(Table2[[#This Row],[HBA1C]]&lt;6.5,"prediabetes",IF(Table2[[#This Row],[HBA1C]]=6.5&gt;6.5,"diabetes ")))</f>
        <v xml:space="preserve">diabetes </v>
      </c>
      <c r="F1795" t="s">
        <v>2381</v>
      </c>
      <c r="G1795" t="s">
        <v>2380</v>
      </c>
      <c r="H1795" t="s">
        <v>2380</v>
      </c>
      <c r="I1795">
        <v>0</v>
      </c>
      <c r="J1795" t="s">
        <v>2380</v>
      </c>
    </row>
    <row r="1796" spans="1:10" x14ac:dyDescent="0.2">
      <c r="A1796" t="s">
        <v>575</v>
      </c>
      <c r="B1796">
        <v>16.7</v>
      </c>
      <c r="C179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796">
        <v>11.48</v>
      </c>
      <c r="E1796" t="str">
        <f>IF(Table2[[#This Row],[HBA1C]]&lt;5.7,"normal ",IF(Table2[[#This Row],[HBA1C]]&lt;6.5,"prediabetes",IF(Table2[[#This Row],[HBA1C]]=6.5&gt;6.5,"diabetes ")))</f>
        <v xml:space="preserve">diabetes </v>
      </c>
      <c r="F1796" t="s">
        <v>2380</v>
      </c>
      <c r="G1796" t="s">
        <v>2380</v>
      </c>
      <c r="H1796" t="s">
        <v>2380</v>
      </c>
      <c r="I1796">
        <v>0</v>
      </c>
      <c r="J1796" t="s">
        <v>2380</v>
      </c>
    </row>
    <row r="1797" spans="1:10" x14ac:dyDescent="0.2">
      <c r="A1797" t="s">
        <v>574</v>
      </c>
      <c r="B1797">
        <v>39.82</v>
      </c>
      <c r="C17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797">
        <v>6.06</v>
      </c>
      <c r="E1797" t="str">
        <f>IF(Table2[[#This Row],[HBA1C]]&lt;5.7,"normal ",IF(Table2[[#This Row],[HBA1C]]&lt;6.5,"prediabetes",IF(Table2[[#This Row],[HBA1C]]=6.5&gt;6.5,"diabetes ")))</f>
        <v>prediabetes</v>
      </c>
      <c r="F1797" t="s">
        <v>2380</v>
      </c>
      <c r="G1797" t="s">
        <v>2380</v>
      </c>
      <c r="H1797" t="s">
        <v>2380</v>
      </c>
      <c r="I1797">
        <v>0</v>
      </c>
      <c r="J1797" t="s">
        <v>2380</v>
      </c>
    </row>
    <row r="1798" spans="1:10" x14ac:dyDescent="0.2">
      <c r="A1798" t="s">
        <v>573</v>
      </c>
      <c r="B1798">
        <v>22.04</v>
      </c>
      <c r="C179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798">
        <v>5.86</v>
      </c>
      <c r="E1798" t="str">
        <f>IF(Table2[[#This Row],[HBA1C]]&lt;5.7,"normal ",IF(Table2[[#This Row],[HBA1C]]&lt;6.5,"prediabetes",IF(Table2[[#This Row],[HBA1C]]=6.5&gt;6.5,"diabetes ")))</f>
        <v>prediabetes</v>
      </c>
      <c r="F1798" t="s">
        <v>2380</v>
      </c>
      <c r="G1798" t="s">
        <v>2380</v>
      </c>
      <c r="H1798" t="s">
        <v>2380</v>
      </c>
      <c r="I1798">
        <v>1</v>
      </c>
      <c r="J1798" t="s">
        <v>2380</v>
      </c>
    </row>
    <row r="1799" spans="1:10" x14ac:dyDescent="0.2">
      <c r="A1799" t="s">
        <v>572</v>
      </c>
      <c r="B1799">
        <v>28.27</v>
      </c>
      <c r="C179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799">
        <v>5.33</v>
      </c>
      <c r="E1799" t="str">
        <f>IF(Table2[[#This Row],[HBA1C]]&lt;5.7,"normal ",IF(Table2[[#This Row],[HBA1C]]&lt;6.5,"prediabetes",IF(Table2[[#This Row],[HBA1C]]=6.5&gt;6.5,"diabetes ")))</f>
        <v xml:space="preserve">normal </v>
      </c>
      <c r="F1799" t="s">
        <v>2380</v>
      </c>
      <c r="G1799" t="s">
        <v>2380</v>
      </c>
      <c r="H1799" t="s">
        <v>2380</v>
      </c>
      <c r="I1799">
        <v>0</v>
      </c>
      <c r="J1799" t="s">
        <v>2380</v>
      </c>
    </row>
    <row r="1800" spans="1:10" x14ac:dyDescent="0.2">
      <c r="A1800" t="s">
        <v>571</v>
      </c>
      <c r="B1800">
        <v>18.5</v>
      </c>
      <c r="C180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00">
        <v>5.33</v>
      </c>
      <c r="E1800" t="str">
        <f>IF(Table2[[#This Row],[HBA1C]]&lt;5.7,"normal ",IF(Table2[[#This Row],[HBA1C]]&lt;6.5,"prediabetes",IF(Table2[[#This Row],[HBA1C]]=6.5&gt;6.5,"diabetes ")))</f>
        <v xml:space="preserve">normal </v>
      </c>
      <c r="F1800" t="s">
        <v>2380</v>
      </c>
      <c r="G1800" t="s">
        <v>2380</v>
      </c>
      <c r="H1800" t="s">
        <v>2380</v>
      </c>
      <c r="I1800">
        <v>0</v>
      </c>
      <c r="J1800" t="s">
        <v>2380</v>
      </c>
    </row>
    <row r="1801" spans="1:10" x14ac:dyDescent="0.2">
      <c r="A1801" t="s">
        <v>570</v>
      </c>
      <c r="B1801">
        <v>38.6</v>
      </c>
      <c r="C18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01">
        <v>6.02</v>
      </c>
      <c r="E1801" t="str">
        <f>IF(Table2[[#This Row],[HBA1C]]&lt;5.7,"normal ",IF(Table2[[#This Row],[HBA1C]]&lt;6.5,"prediabetes",IF(Table2[[#This Row],[HBA1C]]=6.5&gt;6.5,"diabetes ")))</f>
        <v>prediabetes</v>
      </c>
      <c r="F1801" t="s">
        <v>2380</v>
      </c>
      <c r="G1801" t="s">
        <v>2380</v>
      </c>
      <c r="H1801" t="s">
        <v>2380</v>
      </c>
      <c r="I1801">
        <v>1</v>
      </c>
      <c r="J1801" t="s">
        <v>2380</v>
      </c>
    </row>
    <row r="1802" spans="1:10" x14ac:dyDescent="0.2">
      <c r="A1802" t="s">
        <v>569</v>
      </c>
      <c r="B1802">
        <v>43.12</v>
      </c>
      <c r="C18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02">
        <v>6.25</v>
      </c>
      <c r="E1802" t="str">
        <f>IF(Table2[[#This Row],[HBA1C]]&lt;5.7,"normal ",IF(Table2[[#This Row],[HBA1C]]&lt;6.5,"prediabetes",IF(Table2[[#This Row],[HBA1C]]=6.5&gt;6.5,"diabetes ")))</f>
        <v>prediabetes</v>
      </c>
      <c r="F1802" t="s">
        <v>2380</v>
      </c>
      <c r="G1802" t="s">
        <v>2380</v>
      </c>
      <c r="H1802" t="s">
        <v>2380</v>
      </c>
      <c r="I1802">
        <v>1</v>
      </c>
      <c r="J1802" t="s">
        <v>2380</v>
      </c>
    </row>
    <row r="1803" spans="1:10" x14ac:dyDescent="0.2">
      <c r="A1803" t="s">
        <v>568</v>
      </c>
      <c r="B1803">
        <v>30.5</v>
      </c>
      <c r="C18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03">
        <v>4.8099999999999996</v>
      </c>
      <c r="E1803" t="str">
        <f>IF(Table2[[#This Row],[HBA1C]]&lt;5.7,"normal ",IF(Table2[[#This Row],[HBA1C]]&lt;6.5,"prediabetes",IF(Table2[[#This Row],[HBA1C]]=6.5&gt;6.5,"diabetes ")))</f>
        <v xml:space="preserve">normal </v>
      </c>
      <c r="F1803" t="s">
        <v>2380</v>
      </c>
      <c r="G1803" t="s">
        <v>2380</v>
      </c>
      <c r="H1803" t="s">
        <v>2380</v>
      </c>
      <c r="I1803">
        <v>1</v>
      </c>
      <c r="J1803" t="s">
        <v>2380</v>
      </c>
    </row>
    <row r="1804" spans="1:10" x14ac:dyDescent="0.2">
      <c r="A1804" t="s">
        <v>567</v>
      </c>
      <c r="B1804">
        <v>27.61</v>
      </c>
      <c r="C180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04">
        <v>4.5999999999999996</v>
      </c>
      <c r="E1804" t="str">
        <f>IF(Table2[[#This Row],[HBA1C]]&lt;5.7,"normal ",IF(Table2[[#This Row],[HBA1C]]&lt;6.5,"prediabetes",IF(Table2[[#This Row],[HBA1C]]=6.5&gt;6.5,"diabetes ")))</f>
        <v xml:space="preserve">normal </v>
      </c>
      <c r="F1804" t="s">
        <v>2380</v>
      </c>
      <c r="G1804" t="s">
        <v>2380</v>
      </c>
      <c r="H1804" t="s">
        <v>2380</v>
      </c>
      <c r="I1804">
        <v>1</v>
      </c>
      <c r="J1804" t="s">
        <v>2380</v>
      </c>
    </row>
    <row r="1805" spans="1:10" x14ac:dyDescent="0.2">
      <c r="A1805" t="s">
        <v>566</v>
      </c>
      <c r="B1805">
        <v>27.1</v>
      </c>
      <c r="C180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05">
        <v>5.08</v>
      </c>
      <c r="E1805" t="str">
        <f>IF(Table2[[#This Row],[HBA1C]]&lt;5.7,"normal ",IF(Table2[[#This Row],[HBA1C]]&lt;6.5,"prediabetes",IF(Table2[[#This Row],[HBA1C]]=6.5&gt;6.5,"diabetes ")))</f>
        <v xml:space="preserve">normal </v>
      </c>
      <c r="F1805" t="s">
        <v>2380</v>
      </c>
      <c r="G1805" t="s">
        <v>2380</v>
      </c>
      <c r="H1805" t="s">
        <v>2380</v>
      </c>
      <c r="I1805">
        <v>1</v>
      </c>
      <c r="J1805" t="s">
        <v>2380</v>
      </c>
    </row>
    <row r="1806" spans="1:10" x14ac:dyDescent="0.2">
      <c r="A1806" t="s">
        <v>565</v>
      </c>
      <c r="B1806">
        <v>35.93</v>
      </c>
      <c r="C18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06">
        <v>5.43</v>
      </c>
      <c r="E1806" t="str">
        <f>IF(Table2[[#This Row],[HBA1C]]&lt;5.7,"normal ",IF(Table2[[#This Row],[HBA1C]]&lt;6.5,"prediabetes",IF(Table2[[#This Row],[HBA1C]]=6.5&gt;6.5,"diabetes ")))</f>
        <v xml:space="preserve">normal </v>
      </c>
      <c r="F1806" t="s">
        <v>2380</v>
      </c>
      <c r="G1806" t="s">
        <v>2381</v>
      </c>
      <c r="H1806" t="s">
        <v>2380</v>
      </c>
      <c r="I1806">
        <v>1</v>
      </c>
      <c r="J1806" t="s">
        <v>2380</v>
      </c>
    </row>
    <row r="1807" spans="1:10" x14ac:dyDescent="0.2">
      <c r="A1807" t="s">
        <v>564</v>
      </c>
      <c r="B1807">
        <v>32.68</v>
      </c>
      <c r="C18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07">
        <v>5.44</v>
      </c>
      <c r="E1807" t="str">
        <f>IF(Table2[[#This Row],[HBA1C]]&lt;5.7,"normal ",IF(Table2[[#This Row],[HBA1C]]&lt;6.5,"prediabetes",IF(Table2[[#This Row],[HBA1C]]=6.5&gt;6.5,"diabetes ")))</f>
        <v xml:space="preserve">normal </v>
      </c>
      <c r="F1807" t="s">
        <v>2380</v>
      </c>
      <c r="G1807" t="s">
        <v>2380</v>
      </c>
      <c r="H1807" t="s">
        <v>2380</v>
      </c>
      <c r="I1807">
        <v>0</v>
      </c>
      <c r="J1807" t="s">
        <v>2380</v>
      </c>
    </row>
    <row r="1808" spans="1:10" x14ac:dyDescent="0.2">
      <c r="A1808" t="s">
        <v>563</v>
      </c>
      <c r="B1808">
        <v>20.74</v>
      </c>
      <c r="C180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08">
        <v>11.69</v>
      </c>
      <c r="E1808" t="str">
        <f>IF(Table2[[#This Row],[HBA1C]]&lt;5.7,"normal ",IF(Table2[[#This Row],[HBA1C]]&lt;6.5,"prediabetes",IF(Table2[[#This Row],[HBA1C]]=6.5&gt;6.5,"diabetes ")))</f>
        <v xml:space="preserve">diabetes </v>
      </c>
      <c r="F1808" t="s">
        <v>2381</v>
      </c>
      <c r="G1808" t="s">
        <v>2380</v>
      </c>
      <c r="H1808" t="s">
        <v>2380</v>
      </c>
      <c r="I1808">
        <v>1</v>
      </c>
      <c r="J1808" t="s">
        <v>2380</v>
      </c>
    </row>
    <row r="1809" spans="1:10" x14ac:dyDescent="0.2">
      <c r="A1809" t="s">
        <v>562</v>
      </c>
      <c r="B1809">
        <v>15.57</v>
      </c>
      <c r="C180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09">
        <v>6.07</v>
      </c>
      <c r="E1809" t="str">
        <f>IF(Table2[[#This Row],[HBA1C]]&lt;5.7,"normal ",IF(Table2[[#This Row],[HBA1C]]&lt;6.5,"prediabetes",IF(Table2[[#This Row],[HBA1C]]=6.5&gt;6.5,"diabetes ")))</f>
        <v>prediabetes</v>
      </c>
      <c r="F1809" t="s">
        <v>2380</v>
      </c>
      <c r="G1809" t="s">
        <v>2380</v>
      </c>
      <c r="H1809" t="s">
        <v>2380</v>
      </c>
      <c r="I1809">
        <v>0</v>
      </c>
      <c r="J1809" t="s">
        <v>2380</v>
      </c>
    </row>
    <row r="1810" spans="1:10" x14ac:dyDescent="0.2">
      <c r="A1810" t="s">
        <v>561</v>
      </c>
      <c r="B1810">
        <v>23.844999999999999</v>
      </c>
      <c r="C181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10">
        <v>4.3600000000000003</v>
      </c>
      <c r="E1810" t="str">
        <f>IF(Table2[[#This Row],[HBA1C]]&lt;5.7,"normal ",IF(Table2[[#This Row],[HBA1C]]&lt;6.5,"prediabetes",IF(Table2[[#This Row],[HBA1C]]=6.5&gt;6.5,"diabetes ")))</f>
        <v xml:space="preserve">normal </v>
      </c>
      <c r="F1810" t="s">
        <v>2380</v>
      </c>
      <c r="G1810" t="s">
        <v>2380</v>
      </c>
      <c r="H1810" t="s">
        <v>2380</v>
      </c>
      <c r="I1810">
        <v>0</v>
      </c>
      <c r="J1810" t="s">
        <v>2380</v>
      </c>
    </row>
    <row r="1811" spans="1:10" x14ac:dyDescent="0.2">
      <c r="A1811" t="s">
        <v>560</v>
      </c>
      <c r="B1811">
        <v>22.895</v>
      </c>
      <c r="C181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11">
        <v>5.24</v>
      </c>
      <c r="E1811" t="str">
        <f>IF(Table2[[#This Row],[HBA1C]]&lt;5.7,"normal ",IF(Table2[[#This Row],[HBA1C]]&lt;6.5,"prediabetes",IF(Table2[[#This Row],[HBA1C]]=6.5&gt;6.5,"diabetes ")))</f>
        <v xml:space="preserve">normal </v>
      </c>
      <c r="F1811" t="s">
        <v>2380</v>
      </c>
      <c r="G1811" t="s">
        <v>2380</v>
      </c>
      <c r="H1811" t="s">
        <v>2380</v>
      </c>
      <c r="I1811">
        <v>1</v>
      </c>
      <c r="J1811" t="s">
        <v>2380</v>
      </c>
    </row>
    <row r="1812" spans="1:10" x14ac:dyDescent="0.2">
      <c r="A1812" t="s">
        <v>559</v>
      </c>
      <c r="B1812">
        <v>21.945</v>
      </c>
      <c r="C181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12">
        <v>5.37</v>
      </c>
      <c r="E1812" t="str">
        <f>IF(Table2[[#This Row],[HBA1C]]&lt;5.7,"normal ",IF(Table2[[#This Row],[HBA1C]]&lt;6.5,"prediabetes",IF(Table2[[#This Row],[HBA1C]]=6.5&gt;6.5,"diabetes ")))</f>
        <v xml:space="preserve">normal </v>
      </c>
      <c r="F1812" t="s">
        <v>2380</v>
      </c>
      <c r="G1812" t="s">
        <v>2380</v>
      </c>
      <c r="H1812" t="s">
        <v>2380</v>
      </c>
      <c r="I1812">
        <v>1</v>
      </c>
      <c r="J1812" t="s">
        <v>2380</v>
      </c>
    </row>
    <row r="1813" spans="1:10" x14ac:dyDescent="0.2">
      <c r="A1813" t="s">
        <v>558</v>
      </c>
      <c r="B1813">
        <v>19.47</v>
      </c>
      <c r="C181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13">
        <v>6.6</v>
      </c>
      <c r="E1813" t="str">
        <f>IF(Table2[[#This Row],[HBA1C]]&lt;5.7,"normal ",IF(Table2[[#This Row],[HBA1C]]&lt;6.5,"prediabetes",IF(Table2[[#This Row],[HBA1C]]=6.5&gt;6.5,"diabetes ")))</f>
        <v xml:space="preserve">diabetes </v>
      </c>
      <c r="F1813" t="s">
        <v>2381</v>
      </c>
      <c r="G1813" t="s">
        <v>2380</v>
      </c>
      <c r="H1813" t="s">
        <v>2380</v>
      </c>
      <c r="I1813">
        <v>0</v>
      </c>
      <c r="J1813" t="s">
        <v>2380</v>
      </c>
    </row>
    <row r="1814" spans="1:10" x14ac:dyDescent="0.2">
      <c r="A1814" t="s">
        <v>557</v>
      </c>
      <c r="B1814">
        <v>15.61</v>
      </c>
      <c r="C181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14">
        <v>5.77</v>
      </c>
      <c r="E1814" t="str">
        <f>IF(Table2[[#This Row],[HBA1C]]&lt;5.7,"normal ",IF(Table2[[#This Row],[HBA1C]]&lt;6.5,"prediabetes",IF(Table2[[#This Row],[HBA1C]]=6.5&gt;6.5,"diabetes ")))</f>
        <v>prediabetes</v>
      </c>
      <c r="F1814" t="s">
        <v>2380</v>
      </c>
      <c r="G1814" t="s">
        <v>2380</v>
      </c>
      <c r="H1814" t="s">
        <v>2380</v>
      </c>
      <c r="I1814">
        <v>0</v>
      </c>
      <c r="J1814" t="s">
        <v>2380</v>
      </c>
    </row>
    <row r="1815" spans="1:10" x14ac:dyDescent="0.2">
      <c r="A1815" t="s">
        <v>556</v>
      </c>
      <c r="B1815">
        <v>28.6</v>
      </c>
      <c r="C181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15">
        <v>6.08</v>
      </c>
      <c r="E1815" t="str">
        <f>IF(Table2[[#This Row],[HBA1C]]&lt;5.7,"normal ",IF(Table2[[#This Row],[HBA1C]]&lt;6.5,"prediabetes",IF(Table2[[#This Row],[HBA1C]]=6.5&gt;6.5,"diabetes ")))</f>
        <v>prediabetes</v>
      </c>
      <c r="F1815" t="s">
        <v>2380</v>
      </c>
      <c r="G1815" t="s">
        <v>2380</v>
      </c>
      <c r="H1815" t="s">
        <v>2382</v>
      </c>
      <c r="I1815">
        <v>1</v>
      </c>
      <c r="J1815" t="s">
        <v>2380</v>
      </c>
    </row>
    <row r="1816" spans="1:10" x14ac:dyDescent="0.2">
      <c r="A1816" t="s">
        <v>555</v>
      </c>
      <c r="B1816">
        <v>46.53</v>
      </c>
      <c r="C18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16">
        <v>4.16</v>
      </c>
      <c r="E1816" t="str">
        <f>IF(Table2[[#This Row],[HBA1C]]&lt;5.7,"normal ",IF(Table2[[#This Row],[HBA1C]]&lt;6.5,"prediabetes",IF(Table2[[#This Row],[HBA1C]]=6.5&gt;6.5,"diabetes ")))</f>
        <v xml:space="preserve">normal </v>
      </c>
      <c r="F1816" t="s">
        <v>2380</v>
      </c>
      <c r="G1816" t="s">
        <v>2380</v>
      </c>
      <c r="H1816" t="s">
        <v>2380</v>
      </c>
      <c r="I1816">
        <v>0</v>
      </c>
      <c r="J1816" t="s">
        <v>2380</v>
      </c>
    </row>
    <row r="1817" spans="1:10" x14ac:dyDescent="0.2">
      <c r="A1817" t="s">
        <v>554</v>
      </c>
      <c r="B1817">
        <v>34.99</v>
      </c>
      <c r="C18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17">
        <v>5.0999999999999996</v>
      </c>
      <c r="E1817" t="str">
        <f>IF(Table2[[#This Row],[HBA1C]]&lt;5.7,"normal ",IF(Table2[[#This Row],[HBA1C]]&lt;6.5,"prediabetes",IF(Table2[[#This Row],[HBA1C]]=6.5&gt;6.5,"diabetes ")))</f>
        <v xml:space="preserve">normal </v>
      </c>
      <c r="F1817" t="s">
        <v>2380</v>
      </c>
      <c r="G1817" t="s">
        <v>2380</v>
      </c>
      <c r="H1817" t="s">
        <v>2382</v>
      </c>
      <c r="I1817">
        <v>1</v>
      </c>
      <c r="J1817" t="s">
        <v>2380</v>
      </c>
    </row>
    <row r="1818" spans="1:10" x14ac:dyDescent="0.2">
      <c r="A1818" t="s">
        <v>553</v>
      </c>
      <c r="B1818">
        <v>17.05</v>
      </c>
      <c r="C181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18">
        <v>5.3</v>
      </c>
      <c r="E1818" t="str">
        <f>IF(Table2[[#This Row],[HBA1C]]&lt;5.7,"normal ",IF(Table2[[#This Row],[HBA1C]]&lt;6.5,"prediabetes",IF(Table2[[#This Row],[HBA1C]]=6.5&gt;6.5,"diabetes ")))</f>
        <v xml:space="preserve">normal </v>
      </c>
      <c r="F1818" t="s">
        <v>2380</v>
      </c>
      <c r="G1818" t="s">
        <v>2380</v>
      </c>
      <c r="H1818" t="s">
        <v>2382</v>
      </c>
      <c r="I1818">
        <v>1</v>
      </c>
      <c r="J1818" t="s">
        <v>2380</v>
      </c>
    </row>
    <row r="1819" spans="1:10" x14ac:dyDescent="0.2">
      <c r="A1819" t="s">
        <v>552</v>
      </c>
      <c r="B1819">
        <v>37.18</v>
      </c>
      <c r="C181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19">
        <v>4.9000000000000004</v>
      </c>
      <c r="E1819" t="str">
        <f>IF(Table2[[#This Row],[HBA1C]]&lt;5.7,"normal ",IF(Table2[[#This Row],[HBA1C]]&lt;6.5,"prediabetes",IF(Table2[[#This Row],[HBA1C]]=6.5&gt;6.5,"diabetes ")))</f>
        <v xml:space="preserve">normal </v>
      </c>
      <c r="F1819" t="s">
        <v>2380</v>
      </c>
      <c r="G1819" t="s">
        <v>2380</v>
      </c>
      <c r="H1819" t="s">
        <v>2380</v>
      </c>
      <c r="I1819">
        <v>0</v>
      </c>
      <c r="J1819" t="s">
        <v>2380</v>
      </c>
    </row>
    <row r="1820" spans="1:10" x14ac:dyDescent="0.2">
      <c r="A1820" t="s">
        <v>551</v>
      </c>
      <c r="B1820">
        <v>35.200000000000003</v>
      </c>
      <c r="C18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20">
        <v>5.55</v>
      </c>
      <c r="E1820" t="str">
        <f>IF(Table2[[#This Row],[HBA1C]]&lt;5.7,"normal ",IF(Table2[[#This Row],[HBA1C]]&lt;6.5,"prediabetes",IF(Table2[[#This Row],[HBA1C]]=6.5&gt;6.5,"diabetes ")))</f>
        <v xml:space="preserve">normal </v>
      </c>
      <c r="F1820" t="s">
        <v>2380</v>
      </c>
      <c r="G1820" t="s">
        <v>2380</v>
      </c>
      <c r="H1820" t="s">
        <v>2380</v>
      </c>
      <c r="I1820">
        <v>0</v>
      </c>
      <c r="J1820" t="s">
        <v>2380</v>
      </c>
    </row>
    <row r="1821" spans="1:10" x14ac:dyDescent="0.2">
      <c r="A1821" t="s">
        <v>550</v>
      </c>
      <c r="B1821">
        <v>37.335000000000001</v>
      </c>
      <c r="C18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21">
        <v>4.95</v>
      </c>
      <c r="E1821" t="str">
        <f>IF(Table2[[#This Row],[HBA1C]]&lt;5.7,"normal ",IF(Table2[[#This Row],[HBA1C]]&lt;6.5,"prediabetes",IF(Table2[[#This Row],[HBA1C]]=6.5&gt;6.5,"diabetes ")))</f>
        <v xml:space="preserve">normal </v>
      </c>
      <c r="F1821" t="s">
        <v>2380</v>
      </c>
      <c r="G1821" t="s">
        <v>2380</v>
      </c>
      <c r="H1821" t="s">
        <v>2380</v>
      </c>
      <c r="I1821">
        <v>0</v>
      </c>
      <c r="J1821" t="s">
        <v>2380</v>
      </c>
    </row>
    <row r="1822" spans="1:10" x14ac:dyDescent="0.2">
      <c r="A1822" t="s">
        <v>549</v>
      </c>
      <c r="B1822">
        <v>27.265000000000001</v>
      </c>
      <c r="C182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22">
        <v>6.46</v>
      </c>
      <c r="E1822" t="str">
        <f>IF(Table2[[#This Row],[HBA1C]]&lt;5.7,"normal ",IF(Table2[[#This Row],[HBA1C]]&lt;6.5,"prediabetes",IF(Table2[[#This Row],[HBA1C]]=6.5&gt;6.5,"diabetes ")))</f>
        <v>prediabetes</v>
      </c>
      <c r="F1822" t="s">
        <v>2381</v>
      </c>
      <c r="G1822" t="s">
        <v>2380</v>
      </c>
      <c r="H1822" t="s">
        <v>2380</v>
      </c>
      <c r="I1822">
        <v>0</v>
      </c>
      <c r="J1822" t="s">
        <v>2380</v>
      </c>
    </row>
    <row r="1823" spans="1:10" x14ac:dyDescent="0.2">
      <c r="A1823" t="s">
        <v>548</v>
      </c>
      <c r="B1823">
        <v>30.8</v>
      </c>
      <c r="C18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23">
        <v>4.9000000000000004</v>
      </c>
      <c r="E1823" t="str">
        <f>IF(Table2[[#This Row],[HBA1C]]&lt;5.7,"normal ",IF(Table2[[#This Row],[HBA1C]]&lt;6.5,"prediabetes",IF(Table2[[#This Row],[HBA1C]]=6.5&gt;6.5,"diabetes ")))</f>
        <v xml:space="preserve">normal </v>
      </c>
      <c r="F1823" t="s">
        <v>2381</v>
      </c>
      <c r="G1823" t="s">
        <v>2380</v>
      </c>
      <c r="H1823" t="s">
        <v>2380</v>
      </c>
      <c r="I1823">
        <v>0</v>
      </c>
      <c r="J1823" t="s">
        <v>2380</v>
      </c>
    </row>
    <row r="1824" spans="1:10" x14ac:dyDescent="0.2">
      <c r="A1824" t="s">
        <v>547</v>
      </c>
      <c r="B1824">
        <v>30.21</v>
      </c>
      <c r="C182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24">
        <v>5.21</v>
      </c>
      <c r="E1824" t="str">
        <f>IF(Table2[[#This Row],[HBA1C]]&lt;5.7,"normal ",IF(Table2[[#This Row],[HBA1C]]&lt;6.5,"prediabetes",IF(Table2[[#This Row],[HBA1C]]=6.5&gt;6.5,"diabetes ")))</f>
        <v xml:space="preserve">normal </v>
      </c>
      <c r="F1824" t="s">
        <v>2380</v>
      </c>
      <c r="G1824" t="s">
        <v>2380</v>
      </c>
      <c r="H1824" t="s">
        <v>2380</v>
      </c>
      <c r="I1824">
        <v>1</v>
      </c>
      <c r="J1824" t="s">
        <v>2380</v>
      </c>
    </row>
    <row r="1825" spans="1:10" x14ac:dyDescent="0.2">
      <c r="A1825" t="s">
        <v>546</v>
      </c>
      <c r="B1825">
        <v>35.340000000000003</v>
      </c>
      <c r="C182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25">
        <v>4.13</v>
      </c>
      <c r="E1825" t="str">
        <f>IF(Table2[[#This Row],[HBA1C]]&lt;5.7,"normal ",IF(Table2[[#This Row],[HBA1C]]&lt;6.5,"prediabetes",IF(Table2[[#This Row],[HBA1C]]=6.5&gt;6.5,"diabetes ")))</f>
        <v xml:space="preserve">normal </v>
      </c>
      <c r="F1825" t="s">
        <v>2380</v>
      </c>
      <c r="G1825" t="s">
        <v>2381</v>
      </c>
      <c r="H1825" t="s">
        <v>2380</v>
      </c>
      <c r="I1825">
        <v>1</v>
      </c>
      <c r="J1825" t="s">
        <v>2380</v>
      </c>
    </row>
    <row r="1826" spans="1:10" x14ac:dyDescent="0.2">
      <c r="A1826" t="s">
        <v>545</v>
      </c>
      <c r="B1826">
        <v>26.695</v>
      </c>
      <c r="C182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26">
        <v>5.28</v>
      </c>
      <c r="E1826" t="str">
        <f>IF(Table2[[#This Row],[HBA1C]]&lt;5.7,"normal ",IF(Table2[[#This Row],[HBA1C]]&lt;6.5,"prediabetes",IF(Table2[[#This Row],[HBA1C]]=6.5&gt;6.5,"diabetes ")))</f>
        <v xml:space="preserve">normal </v>
      </c>
      <c r="F1826" t="s">
        <v>2380</v>
      </c>
      <c r="G1826" t="s">
        <v>2380</v>
      </c>
      <c r="H1826" t="s">
        <v>2380</v>
      </c>
      <c r="I1826">
        <v>0</v>
      </c>
      <c r="J1826" t="s">
        <v>2380</v>
      </c>
    </row>
    <row r="1827" spans="1:10" x14ac:dyDescent="0.2">
      <c r="A1827" t="s">
        <v>544</v>
      </c>
      <c r="B1827">
        <v>29.355</v>
      </c>
      <c r="C182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27">
        <v>4.68</v>
      </c>
      <c r="E1827" t="str">
        <f>IF(Table2[[#This Row],[HBA1C]]&lt;5.7,"normal ",IF(Table2[[#This Row],[HBA1C]]&lt;6.5,"prediabetes",IF(Table2[[#This Row],[HBA1C]]=6.5&gt;6.5,"diabetes ")))</f>
        <v xml:space="preserve">normal </v>
      </c>
      <c r="F1827" t="s">
        <v>2381</v>
      </c>
      <c r="G1827" t="s">
        <v>2380</v>
      </c>
      <c r="H1827" t="s">
        <v>2380</v>
      </c>
      <c r="I1827">
        <v>0</v>
      </c>
      <c r="J1827" t="s">
        <v>2380</v>
      </c>
    </row>
    <row r="1828" spans="1:10" x14ac:dyDescent="0.2">
      <c r="A1828" t="s">
        <v>543</v>
      </c>
      <c r="B1828">
        <v>29.59</v>
      </c>
      <c r="C182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28">
        <v>4.0599999999999996</v>
      </c>
      <c r="E1828" t="str">
        <f>IF(Table2[[#This Row],[HBA1C]]&lt;5.7,"normal ",IF(Table2[[#This Row],[HBA1C]]&lt;6.5,"prediabetes",IF(Table2[[#This Row],[HBA1C]]=6.5&gt;6.5,"diabetes ")))</f>
        <v xml:space="preserve">normal </v>
      </c>
      <c r="F1828" t="s">
        <v>2380</v>
      </c>
      <c r="G1828" t="s">
        <v>2380</v>
      </c>
      <c r="H1828" t="s">
        <v>2380</v>
      </c>
      <c r="I1828">
        <v>0</v>
      </c>
      <c r="J1828" t="s">
        <v>2380</v>
      </c>
    </row>
    <row r="1829" spans="1:10" x14ac:dyDescent="0.2">
      <c r="A1829" t="s">
        <v>542</v>
      </c>
      <c r="B1829">
        <v>31.35</v>
      </c>
      <c r="C182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29">
        <v>4.2</v>
      </c>
      <c r="E1829" t="str">
        <f>IF(Table2[[#This Row],[HBA1C]]&lt;5.7,"normal ",IF(Table2[[#This Row],[HBA1C]]&lt;6.5,"prediabetes",IF(Table2[[#This Row],[HBA1C]]=6.5&gt;6.5,"diabetes ")))</f>
        <v xml:space="preserve">normal </v>
      </c>
      <c r="F1829" t="s">
        <v>2380</v>
      </c>
      <c r="G1829" t="s">
        <v>2381</v>
      </c>
      <c r="H1829" t="s">
        <v>2380</v>
      </c>
      <c r="I1829">
        <v>1</v>
      </c>
      <c r="J1829" t="s">
        <v>2380</v>
      </c>
    </row>
    <row r="1830" spans="1:10" x14ac:dyDescent="0.2">
      <c r="A1830" t="s">
        <v>541</v>
      </c>
      <c r="B1830">
        <v>20.52</v>
      </c>
      <c r="C183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30">
        <v>4.83</v>
      </c>
      <c r="E1830" t="str">
        <f>IF(Table2[[#This Row],[HBA1C]]&lt;5.7,"normal ",IF(Table2[[#This Row],[HBA1C]]&lt;6.5,"prediabetes",IF(Table2[[#This Row],[HBA1C]]=6.5&gt;6.5,"diabetes ")))</f>
        <v xml:space="preserve">normal </v>
      </c>
      <c r="F1830" t="s">
        <v>2380</v>
      </c>
      <c r="G1830" t="s">
        <v>2380</v>
      </c>
      <c r="H1830" t="s">
        <v>2380</v>
      </c>
      <c r="I1830">
        <v>0</v>
      </c>
      <c r="J1830" t="s">
        <v>2380</v>
      </c>
    </row>
    <row r="1831" spans="1:10" x14ac:dyDescent="0.2">
      <c r="A1831" t="s">
        <v>540</v>
      </c>
      <c r="B1831">
        <v>42.9</v>
      </c>
      <c r="C18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31">
        <v>4.87</v>
      </c>
      <c r="E1831" t="str">
        <f>IF(Table2[[#This Row],[HBA1C]]&lt;5.7,"normal ",IF(Table2[[#This Row],[HBA1C]]&lt;6.5,"prediabetes",IF(Table2[[#This Row],[HBA1C]]=6.5&gt;6.5,"diabetes ")))</f>
        <v xml:space="preserve">normal </v>
      </c>
      <c r="F1831" t="s">
        <v>2381</v>
      </c>
      <c r="G1831" t="s">
        <v>2380</v>
      </c>
      <c r="H1831" t="s">
        <v>2380</v>
      </c>
      <c r="I1831">
        <v>1</v>
      </c>
      <c r="J1831" t="s">
        <v>2380</v>
      </c>
    </row>
    <row r="1832" spans="1:10" x14ac:dyDescent="0.2">
      <c r="A1832" t="s">
        <v>539</v>
      </c>
      <c r="B1832">
        <v>24.6</v>
      </c>
      <c r="C183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32">
        <v>5.86</v>
      </c>
      <c r="E1832" t="str">
        <f>IF(Table2[[#This Row],[HBA1C]]&lt;5.7,"normal ",IF(Table2[[#This Row],[HBA1C]]&lt;6.5,"prediabetes",IF(Table2[[#This Row],[HBA1C]]=6.5&gt;6.5,"diabetes ")))</f>
        <v>prediabetes</v>
      </c>
      <c r="F1832" t="s">
        <v>2380</v>
      </c>
      <c r="G1832" t="s">
        <v>2380</v>
      </c>
      <c r="H1832" t="s">
        <v>2382</v>
      </c>
      <c r="I1832">
        <v>1</v>
      </c>
      <c r="J1832" t="s">
        <v>2380</v>
      </c>
    </row>
    <row r="1833" spans="1:10" x14ac:dyDescent="0.2">
      <c r="A1833" t="s">
        <v>538</v>
      </c>
      <c r="B1833">
        <v>28.405000000000001</v>
      </c>
      <c r="C183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33">
        <v>4.12</v>
      </c>
      <c r="E1833" t="str">
        <f>IF(Table2[[#This Row],[HBA1C]]&lt;5.7,"normal ",IF(Table2[[#This Row],[HBA1C]]&lt;6.5,"prediabetes",IF(Table2[[#This Row],[HBA1C]]=6.5&gt;6.5,"diabetes ")))</f>
        <v xml:space="preserve">normal </v>
      </c>
      <c r="F1833" t="s">
        <v>2380</v>
      </c>
      <c r="G1833" t="s">
        <v>2380</v>
      </c>
      <c r="H1833" t="s">
        <v>2380</v>
      </c>
      <c r="I1833">
        <v>1</v>
      </c>
      <c r="J1833" t="s">
        <v>2380</v>
      </c>
    </row>
    <row r="1834" spans="1:10" x14ac:dyDescent="0.2">
      <c r="A1834" t="s">
        <v>537</v>
      </c>
      <c r="B1834">
        <v>34.674999999999997</v>
      </c>
      <c r="C183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34">
        <v>5.71</v>
      </c>
      <c r="E1834" t="str">
        <f>IF(Table2[[#This Row],[HBA1C]]&lt;5.7,"normal ",IF(Table2[[#This Row],[HBA1C]]&lt;6.5,"prediabetes",IF(Table2[[#This Row],[HBA1C]]=6.5&gt;6.5,"diabetes ")))</f>
        <v>prediabetes</v>
      </c>
      <c r="F1834" t="s">
        <v>2381</v>
      </c>
      <c r="G1834" t="s">
        <v>2380</v>
      </c>
      <c r="H1834" t="s">
        <v>2380</v>
      </c>
      <c r="I1834">
        <v>1</v>
      </c>
      <c r="J1834" t="s">
        <v>2380</v>
      </c>
    </row>
    <row r="1835" spans="1:10" x14ac:dyDescent="0.2">
      <c r="A1835" t="s">
        <v>536</v>
      </c>
      <c r="B1835">
        <v>18.850000000000001</v>
      </c>
      <c r="C183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35">
        <v>6.03</v>
      </c>
      <c r="E1835" t="str">
        <f>IF(Table2[[#This Row],[HBA1C]]&lt;5.7,"normal ",IF(Table2[[#This Row],[HBA1C]]&lt;6.5,"prediabetes",IF(Table2[[#This Row],[HBA1C]]=6.5&gt;6.5,"diabetes ")))</f>
        <v>prediabetes</v>
      </c>
      <c r="F1835" t="s">
        <v>2380</v>
      </c>
      <c r="G1835" t="s">
        <v>2380</v>
      </c>
      <c r="H1835" t="s">
        <v>2380</v>
      </c>
      <c r="I1835">
        <v>1</v>
      </c>
      <c r="J1835" t="s">
        <v>2380</v>
      </c>
    </row>
    <row r="1836" spans="1:10" x14ac:dyDescent="0.2">
      <c r="A1836" t="s">
        <v>534</v>
      </c>
      <c r="B1836">
        <v>34.130000000000003</v>
      </c>
      <c r="C18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36">
        <v>5.65</v>
      </c>
      <c r="E1836" t="str">
        <f>IF(Table2[[#This Row],[HBA1C]]&lt;5.7,"normal ",IF(Table2[[#This Row],[HBA1C]]&lt;6.5,"prediabetes",IF(Table2[[#This Row],[HBA1C]]=6.5&gt;6.5,"diabetes ")))</f>
        <v xml:space="preserve">normal </v>
      </c>
      <c r="F1836" t="s">
        <v>2380</v>
      </c>
      <c r="G1836" t="s">
        <v>2380</v>
      </c>
      <c r="H1836" t="s">
        <v>2382</v>
      </c>
      <c r="I1836">
        <v>1</v>
      </c>
      <c r="J1836" t="s">
        <v>2380</v>
      </c>
    </row>
    <row r="1837" spans="1:10" x14ac:dyDescent="0.2">
      <c r="A1837" t="s">
        <v>533</v>
      </c>
      <c r="B1837">
        <v>17.34</v>
      </c>
      <c r="C183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37">
        <v>5.05</v>
      </c>
      <c r="E1837" t="str">
        <f>IF(Table2[[#This Row],[HBA1C]]&lt;5.7,"normal ",IF(Table2[[#This Row],[HBA1C]]&lt;6.5,"prediabetes",IF(Table2[[#This Row],[HBA1C]]=6.5&gt;6.5,"diabetes ")))</f>
        <v xml:space="preserve">normal </v>
      </c>
      <c r="F1837" t="s">
        <v>2380</v>
      </c>
      <c r="G1837" t="s">
        <v>2380</v>
      </c>
      <c r="H1837" t="s">
        <v>2380</v>
      </c>
      <c r="I1837">
        <v>0</v>
      </c>
      <c r="J1837" t="s">
        <v>2380</v>
      </c>
    </row>
    <row r="1838" spans="1:10" x14ac:dyDescent="0.2">
      <c r="A1838" t="s">
        <v>532</v>
      </c>
      <c r="B1838">
        <v>17.440000000000001</v>
      </c>
      <c r="C183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38">
        <v>6.26</v>
      </c>
      <c r="E1838" t="str">
        <f>IF(Table2[[#This Row],[HBA1C]]&lt;5.7,"normal ",IF(Table2[[#This Row],[HBA1C]]&lt;6.5,"prediabetes",IF(Table2[[#This Row],[HBA1C]]=6.5&gt;6.5,"diabetes ")))</f>
        <v>prediabetes</v>
      </c>
      <c r="F1838" t="s">
        <v>2380</v>
      </c>
      <c r="G1838" t="s">
        <v>2380</v>
      </c>
      <c r="H1838" t="s">
        <v>2380</v>
      </c>
      <c r="I1838">
        <v>0</v>
      </c>
      <c r="J1838" t="s">
        <v>2380</v>
      </c>
    </row>
    <row r="1839" spans="1:10" x14ac:dyDescent="0.2">
      <c r="A1839" t="s">
        <v>531</v>
      </c>
      <c r="B1839">
        <v>33.659999999999997</v>
      </c>
      <c r="C18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39">
        <v>4.08</v>
      </c>
      <c r="E1839" t="str">
        <f>IF(Table2[[#This Row],[HBA1C]]&lt;5.7,"normal ",IF(Table2[[#This Row],[HBA1C]]&lt;6.5,"prediabetes",IF(Table2[[#This Row],[HBA1C]]=6.5&gt;6.5,"diabetes ")))</f>
        <v xml:space="preserve">normal </v>
      </c>
      <c r="F1839" t="s">
        <v>2381</v>
      </c>
      <c r="G1839" t="s">
        <v>2380</v>
      </c>
      <c r="H1839" t="s">
        <v>2382</v>
      </c>
      <c r="I1839">
        <v>1</v>
      </c>
      <c r="J1839" t="s">
        <v>2380</v>
      </c>
    </row>
    <row r="1840" spans="1:10" x14ac:dyDescent="0.2">
      <c r="A1840" t="s">
        <v>530</v>
      </c>
      <c r="B1840">
        <v>21.375</v>
      </c>
      <c r="C184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40">
        <v>6.19</v>
      </c>
      <c r="E1840" t="str">
        <f>IF(Table2[[#This Row],[HBA1C]]&lt;5.7,"normal ",IF(Table2[[#This Row],[HBA1C]]&lt;6.5,"prediabetes",IF(Table2[[#This Row],[HBA1C]]=6.5&gt;6.5,"diabetes ")))</f>
        <v>prediabetes</v>
      </c>
      <c r="F1840" t="s">
        <v>2381</v>
      </c>
      <c r="G1840" t="s">
        <v>2380</v>
      </c>
      <c r="H1840" t="s">
        <v>2380</v>
      </c>
      <c r="I1840">
        <v>1</v>
      </c>
      <c r="J1840" t="s">
        <v>2380</v>
      </c>
    </row>
    <row r="1841" spans="1:10" x14ac:dyDescent="0.2">
      <c r="A1841" t="s">
        <v>529</v>
      </c>
      <c r="B1841">
        <v>27.14</v>
      </c>
      <c r="C184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41">
        <v>6.01</v>
      </c>
      <c r="E1841" t="str">
        <f>IF(Table2[[#This Row],[HBA1C]]&lt;5.7,"normal ",IF(Table2[[#This Row],[HBA1C]]&lt;6.5,"prediabetes",IF(Table2[[#This Row],[HBA1C]]=6.5&gt;6.5,"diabetes ")))</f>
        <v>prediabetes</v>
      </c>
      <c r="F1841" t="s">
        <v>2380</v>
      </c>
      <c r="G1841" t="s">
        <v>2380</v>
      </c>
      <c r="H1841" t="s">
        <v>2380</v>
      </c>
      <c r="I1841">
        <v>1</v>
      </c>
      <c r="J1841" t="s">
        <v>2380</v>
      </c>
    </row>
    <row r="1842" spans="1:10" x14ac:dyDescent="0.2">
      <c r="A1842" t="s">
        <v>528</v>
      </c>
      <c r="B1842">
        <v>35.78</v>
      </c>
      <c r="C18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42">
        <v>6.07</v>
      </c>
      <c r="E1842" t="str">
        <f>IF(Table2[[#This Row],[HBA1C]]&lt;5.7,"normal ",IF(Table2[[#This Row],[HBA1C]]&lt;6.5,"prediabetes",IF(Table2[[#This Row],[HBA1C]]=6.5&gt;6.5,"diabetes ")))</f>
        <v>prediabetes</v>
      </c>
      <c r="F1842" t="s">
        <v>2380</v>
      </c>
      <c r="G1842" t="s">
        <v>2381</v>
      </c>
      <c r="H1842" t="s">
        <v>2380</v>
      </c>
      <c r="I1842">
        <v>1</v>
      </c>
      <c r="J1842" t="s">
        <v>2380</v>
      </c>
    </row>
    <row r="1843" spans="1:10" x14ac:dyDescent="0.2">
      <c r="A1843" t="s">
        <v>527</v>
      </c>
      <c r="B1843">
        <v>34.96</v>
      </c>
      <c r="C18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43">
        <v>5.63</v>
      </c>
      <c r="E1843" t="str">
        <f>IF(Table2[[#This Row],[HBA1C]]&lt;5.7,"normal ",IF(Table2[[#This Row],[HBA1C]]&lt;6.5,"prediabetes",IF(Table2[[#This Row],[HBA1C]]=6.5&gt;6.5,"diabetes ")))</f>
        <v xml:space="preserve">normal </v>
      </c>
      <c r="F1843" t="s">
        <v>2380</v>
      </c>
      <c r="G1843" t="s">
        <v>2380</v>
      </c>
      <c r="H1843" t="s">
        <v>2380</v>
      </c>
      <c r="I1843">
        <v>0</v>
      </c>
      <c r="J1843" t="s">
        <v>2380</v>
      </c>
    </row>
    <row r="1844" spans="1:10" x14ac:dyDescent="0.2">
      <c r="A1844" t="s">
        <v>526</v>
      </c>
      <c r="B1844">
        <v>38.39</v>
      </c>
      <c r="C18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44">
        <v>6.05</v>
      </c>
      <c r="E1844" t="str">
        <f>IF(Table2[[#This Row],[HBA1C]]&lt;5.7,"normal ",IF(Table2[[#This Row],[HBA1C]]&lt;6.5,"prediabetes",IF(Table2[[#This Row],[HBA1C]]=6.5&gt;6.5,"diabetes ")))</f>
        <v>prediabetes</v>
      </c>
      <c r="F1844" t="s">
        <v>2380</v>
      </c>
      <c r="G1844" t="s">
        <v>2380</v>
      </c>
      <c r="H1844" t="s">
        <v>2380</v>
      </c>
      <c r="I1844">
        <v>0</v>
      </c>
      <c r="J1844" t="s">
        <v>2380</v>
      </c>
    </row>
    <row r="1845" spans="1:10" x14ac:dyDescent="0.2">
      <c r="A1845" t="s">
        <v>525</v>
      </c>
      <c r="B1845">
        <v>33.82</v>
      </c>
      <c r="C18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45">
        <v>4.6500000000000004</v>
      </c>
      <c r="E1845" t="str">
        <f>IF(Table2[[#This Row],[HBA1C]]&lt;5.7,"normal ",IF(Table2[[#This Row],[HBA1C]]&lt;6.5,"prediabetes",IF(Table2[[#This Row],[HBA1C]]=6.5&gt;6.5,"diabetes ")))</f>
        <v xml:space="preserve">normal </v>
      </c>
      <c r="F1845" t="s">
        <v>2380</v>
      </c>
      <c r="G1845" t="s">
        <v>2380</v>
      </c>
      <c r="H1845" t="s">
        <v>2380</v>
      </c>
      <c r="I1845">
        <v>0</v>
      </c>
      <c r="J1845" t="s">
        <v>2380</v>
      </c>
    </row>
    <row r="1846" spans="1:10" x14ac:dyDescent="0.2">
      <c r="A1846" t="s">
        <v>524</v>
      </c>
      <c r="B1846">
        <v>27.835000000000001</v>
      </c>
      <c r="C184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46">
        <v>5.37</v>
      </c>
      <c r="E1846" t="str">
        <f>IF(Table2[[#This Row],[HBA1C]]&lt;5.7,"normal ",IF(Table2[[#This Row],[HBA1C]]&lt;6.5,"prediabetes",IF(Table2[[#This Row],[HBA1C]]=6.5&gt;6.5,"diabetes ")))</f>
        <v xml:space="preserve">normal </v>
      </c>
      <c r="F1846" t="s">
        <v>2380</v>
      </c>
      <c r="G1846" t="s">
        <v>2380</v>
      </c>
      <c r="H1846" t="s">
        <v>2380</v>
      </c>
      <c r="I1846">
        <v>0</v>
      </c>
      <c r="J1846" t="s">
        <v>2380</v>
      </c>
    </row>
    <row r="1847" spans="1:10" x14ac:dyDescent="0.2">
      <c r="A1847" t="s">
        <v>523</v>
      </c>
      <c r="B1847">
        <v>33</v>
      </c>
      <c r="C18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47">
        <v>5.39</v>
      </c>
      <c r="E1847" t="str">
        <f>IF(Table2[[#This Row],[HBA1C]]&lt;5.7,"normal ",IF(Table2[[#This Row],[HBA1C]]&lt;6.5,"prediabetes",IF(Table2[[#This Row],[HBA1C]]=6.5&gt;6.5,"diabetes ")))</f>
        <v xml:space="preserve">normal </v>
      </c>
      <c r="F1847" t="s">
        <v>2380</v>
      </c>
      <c r="G1847" t="s">
        <v>2380</v>
      </c>
      <c r="H1847" t="s">
        <v>2380</v>
      </c>
      <c r="I1847">
        <v>0</v>
      </c>
      <c r="J1847" t="s">
        <v>2380</v>
      </c>
    </row>
    <row r="1848" spans="1:10" x14ac:dyDescent="0.2">
      <c r="A1848" t="s">
        <v>522</v>
      </c>
      <c r="B1848">
        <v>26.885000000000002</v>
      </c>
      <c r="C184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48">
        <v>5.86</v>
      </c>
      <c r="E1848" t="str">
        <f>IF(Table2[[#This Row],[HBA1C]]&lt;5.7,"normal ",IF(Table2[[#This Row],[HBA1C]]&lt;6.5,"prediabetes",IF(Table2[[#This Row],[HBA1C]]=6.5&gt;6.5,"diabetes ")))</f>
        <v>prediabetes</v>
      </c>
      <c r="F1848" t="s">
        <v>2380</v>
      </c>
      <c r="G1848" t="s">
        <v>2380</v>
      </c>
      <c r="H1848" t="s">
        <v>2380</v>
      </c>
      <c r="I1848">
        <v>0</v>
      </c>
      <c r="J1848" t="s">
        <v>2380</v>
      </c>
    </row>
    <row r="1849" spans="1:10" x14ac:dyDescent="0.2">
      <c r="A1849" t="s">
        <v>521</v>
      </c>
      <c r="B1849">
        <v>29.26</v>
      </c>
      <c r="C184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49">
        <v>4.4400000000000004</v>
      </c>
      <c r="E1849" t="str">
        <f>IF(Table2[[#This Row],[HBA1C]]&lt;5.7,"normal ",IF(Table2[[#This Row],[HBA1C]]&lt;6.5,"prediabetes",IF(Table2[[#This Row],[HBA1C]]=6.5&gt;6.5,"diabetes ")))</f>
        <v xml:space="preserve">normal </v>
      </c>
      <c r="F1849" t="s">
        <v>2380</v>
      </c>
      <c r="G1849" t="s">
        <v>2380</v>
      </c>
      <c r="H1849" t="s">
        <v>2380</v>
      </c>
      <c r="I1849">
        <v>0</v>
      </c>
      <c r="J1849" t="s">
        <v>2380</v>
      </c>
    </row>
    <row r="1850" spans="1:10" x14ac:dyDescent="0.2">
      <c r="A1850" t="s">
        <v>520</v>
      </c>
      <c r="B1850">
        <v>26.98</v>
      </c>
      <c r="C185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50">
        <v>4.41</v>
      </c>
      <c r="E1850" t="str">
        <f>IF(Table2[[#This Row],[HBA1C]]&lt;5.7,"normal ",IF(Table2[[#This Row],[HBA1C]]&lt;6.5,"prediabetes",IF(Table2[[#This Row],[HBA1C]]=6.5&gt;6.5,"diabetes ")))</f>
        <v xml:space="preserve">normal </v>
      </c>
      <c r="F1850" t="s">
        <v>2380</v>
      </c>
      <c r="G1850" t="s">
        <v>2380</v>
      </c>
      <c r="H1850" t="s">
        <v>2380</v>
      </c>
      <c r="I1850">
        <v>0</v>
      </c>
      <c r="J1850" t="s">
        <v>2380</v>
      </c>
    </row>
    <row r="1851" spans="1:10" x14ac:dyDescent="0.2">
      <c r="A1851" t="s">
        <v>519</v>
      </c>
      <c r="B1851">
        <v>32.11</v>
      </c>
      <c r="C18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51">
        <v>5.19</v>
      </c>
      <c r="E1851" t="str">
        <f>IF(Table2[[#This Row],[HBA1C]]&lt;5.7,"normal ",IF(Table2[[#This Row],[HBA1C]]&lt;6.5,"prediabetes",IF(Table2[[#This Row],[HBA1C]]=6.5&gt;6.5,"diabetes ")))</f>
        <v xml:space="preserve">normal </v>
      </c>
      <c r="F1851" t="s">
        <v>2380</v>
      </c>
      <c r="G1851" t="s">
        <v>2380</v>
      </c>
      <c r="H1851" t="s">
        <v>2382</v>
      </c>
      <c r="I1851">
        <v>1</v>
      </c>
      <c r="J1851" t="s">
        <v>2380</v>
      </c>
    </row>
    <row r="1852" spans="1:10" x14ac:dyDescent="0.2">
      <c r="A1852" t="s">
        <v>518</v>
      </c>
      <c r="B1852">
        <v>31.73</v>
      </c>
      <c r="C185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52">
        <v>5.16</v>
      </c>
      <c r="E1852" t="str">
        <f>IF(Table2[[#This Row],[HBA1C]]&lt;5.7,"normal ",IF(Table2[[#This Row],[HBA1C]]&lt;6.5,"prediabetes",IF(Table2[[#This Row],[HBA1C]]=6.5&gt;6.5,"diabetes ")))</f>
        <v xml:space="preserve">normal </v>
      </c>
      <c r="F1852" t="s">
        <v>2380</v>
      </c>
      <c r="G1852" t="s">
        <v>2380</v>
      </c>
      <c r="H1852" t="s">
        <v>2382</v>
      </c>
      <c r="I1852">
        <v>1</v>
      </c>
      <c r="J1852" t="s">
        <v>2380</v>
      </c>
    </row>
    <row r="1853" spans="1:10" x14ac:dyDescent="0.2">
      <c r="A1853" t="s">
        <v>517</v>
      </c>
      <c r="B1853">
        <v>22.515000000000001</v>
      </c>
      <c r="C185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53">
        <v>4.24</v>
      </c>
      <c r="E1853" t="str">
        <f>IF(Table2[[#This Row],[HBA1C]]&lt;5.7,"normal ",IF(Table2[[#This Row],[HBA1C]]&lt;6.5,"prediabetes",IF(Table2[[#This Row],[HBA1C]]=6.5&gt;6.5,"diabetes ")))</f>
        <v xml:space="preserve">normal </v>
      </c>
      <c r="F1853" t="s">
        <v>2380</v>
      </c>
      <c r="G1853" t="s">
        <v>2380</v>
      </c>
      <c r="H1853" t="s">
        <v>2380</v>
      </c>
      <c r="I1853">
        <v>0</v>
      </c>
      <c r="J1853" t="s">
        <v>2380</v>
      </c>
    </row>
    <row r="1854" spans="1:10" x14ac:dyDescent="0.2">
      <c r="A1854" t="s">
        <v>515</v>
      </c>
      <c r="B1854">
        <v>25.9</v>
      </c>
      <c r="C185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54">
        <v>5.45</v>
      </c>
      <c r="E1854" t="str">
        <f>IF(Table2[[#This Row],[HBA1C]]&lt;5.7,"normal ",IF(Table2[[#This Row],[HBA1C]]&lt;6.5,"prediabetes",IF(Table2[[#This Row],[HBA1C]]=6.5&gt;6.5,"diabetes ")))</f>
        <v xml:space="preserve">normal </v>
      </c>
      <c r="F1854" t="s">
        <v>2380</v>
      </c>
      <c r="G1854" t="s">
        <v>2380</v>
      </c>
      <c r="H1854" t="s">
        <v>2380</v>
      </c>
      <c r="I1854">
        <v>1</v>
      </c>
      <c r="J1854" t="s">
        <v>2380</v>
      </c>
    </row>
    <row r="1855" spans="1:10" x14ac:dyDescent="0.2">
      <c r="A1855" t="s">
        <v>514</v>
      </c>
      <c r="B1855">
        <v>27.72</v>
      </c>
      <c r="C185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55">
        <v>5.03</v>
      </c>
      <c r="E1855" t="str">
        <f>IF(Table2[[#This Row],[HBA1C]]&lt;5.7,"normal ",IF(Table2[[#This Row],[HBA1C]]&lt;6.5,"prediabetes",IF(Table2[[#This Row],[HBA1C]]=6.5&gt;6.5,"diabetes ")))</f>
        <v xml:space="preserve">normal </v>
      </c>
      <c r="F1855" t="s">
        <v>2381</v>
      </c>
      <c r="G1855" t="s">
        <v>2380</v>
      </c>
      <c r="H1855" t="s">
        <v>2380</v>
      </c>
      <c r="I1855">
        <v>1</v>
      </c>
      <c r="J1855" t="s">
        <v>2380</v>
      </c>
    </row>
    <row r="1856" spans="1:10" x14ac:dyDescent="0.2">
      <c r="A1856" t="s">
        <v>513</v>
      </c>
      <c r="B1856">
        <v>31.5</v>
      </c>
      <c r="C18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56">
        <v>9.6199999999999992</v>
      </c>
      <c r="E1856" t="str">
        <f>IF(Table2[[#This Row],[HBA1C]]&lt;5.7,"normal ",IF(Table2[[#This Row],[HBA1C]]&lt;6.5,"prediabetes",IF(Table2[[#This Row],[HBA1C]]=6.5&gt;6.5,"diabetes ")))</f>
        <v xml:space="preserve">diabetes </v>
      </c>
      <c r="F1856" t="s">
        <v>2381</v>
      </c>
      <c r="G1856" t="s">
        <v>2380</v>
      </c>
      <c r="H1856" t="s">
        <v>2380</v>
      </c>
      <c r="I1856">
        <v>1</v>
      </c>
      <c r="J1856" t="s">
        <v>2380</v>
      </c>
    </row>
    <row r="1857" spans="1:10" x14ac:dyDescent="0.2">
      <c r="A1857" t="s">
        <v>512</v>
      </c>
      <c r="B1857">
        <v>29.7</v>
      </c>
      <c r="C185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57">
        <v>6.77</v>
      </c>
      <c r="E1857" t="str">
        <f>IF(Table2[[#This Row],[HBA1C]]&lt;5.7,"normal ",IF(Table2[[#This Row],[HBA1C]]&lt;6.5,"prediabetes",IF(Table2[[#This Row],[HBA1C]]=6.5&gt;6.5,"diabetes ")))</f>
        <v xml:space="preserve">diabetes </v>
      </c>
      <c r="F1857" t="s">
        <v>2381</v>
      </c>
      <c r="G1857" t="s">
        <v>2380</v>
      </c>
      <c r="H1857" t="s">
        <v>2380</v>
      </c>
      <c r="I1857">
        <v>1</v>
      </c>
      <c r="J1857" t="s">
        <v>2380</v>
      </c>
    </row>
    <row r="1858" spans="1:10" x14ac:dyDescent="0.2">
      <c r="A1858" t="s">
        <v>511</v>
      </c>
      <c r="B1858">
        <v>21.26</v>
      </c>
      <c r="C185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58">
        <v>5.36</v>
      </c>
      <c r="E1858" t="str">
        <f>IF(Table2[[#This Row],[HBA1C]]&lt;5.7,"normal ",IF(Table2[[#This Row],[HBA1C]]&lt;6.5,"prediabetes",IF(Table2[[#This Row],[HBA1C]]=6.5&gt;6.5,"diabetes ")))</f>
        <v xml:space="preserve">normal </v>
      </c>
      <c r="F1858" t="s">
        <v>2381</v>
      </c>
      <c r="G1858" t="s">
        <v>2380</v>
      </c>
      <c r="H1858" t="s">
        <v>2380</v>
      </c>
      <c r="I1858">
        <v>1</v>
      </c>
      <c r="J1858" t="s">
        <v>2380</v>
      </c>
    </row>
    <row r="1859" spans="1:10" x14ac:dyDescent="0.2">
      <c r="A1859" t="s">
        <v>510</v>
      </c>
      <c r="B1859">
        <v>17.09</v>
      </c>
      <c r="C185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59">
        <v>5.69</v>
      </c>
      <c r="E1859" t="str">
        <f>IF(Table2[[#This Row],[HBA1C]]&lt;5.7,"normal ",IF(Table2[[#This Row],[HBA1C]]&lt;6.5,"prediabetes",IF(Table2[[#This Row],[HBA1C]]=6.5&gt;6.5,"diabetes ")))</f>
        <v xml:space="preserve">normal </v>
      </c>
      <c r="F1859" t="s">
        <v>2380</v>
      </c>
      <c r="G1859" t="s">
        <v>2380</v>
      </c>
      <c r="H1859" t="s">
        <v>2380</v>
      </c>
      <c r="I1859">
        <v>0</v>
      </c>
      <c r="J1859" t="s">
        <v>2380</v>
      </c>
    </row>
    <row r="1860" spans="1:10" x14ac:dyDescent="0.2">
      <c r="A1860" t="s">
        <v>509</v>
      </c>
      <c r="B1860">
        <v>24.3</v>
      </c>
      <c r="C186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60">
        <v>4.9000000000000004</v>
      </c>
      <c r="E1860" t="str">
        <f>IF(Table2[[#This Row],[HBA1C]]&lt;5.7,"normal ",IF(Table2[[#This Row],[HBA1C]]&lt;6.5,"prediabetes",IF(Table2[[#This Row],[HBA1C]]=6.5&gt;6.5,"diabetes ")))</f>
        <v xml:space="preserve">normal </v>
      </c>
      <c r="F1860" t="s">
        <v>2381</v>
      </c>
      <c r="G1860" t="s">
        <v>2380</v>
      </c>
      <c r="H1860" t="s">
        <v>2382</v>
      </c>
      <c r="I1860">
        <v>1</v>
      </c>
      <c r="J1860" t="s">
        <v>2380</v>
      </c>
    </row>
    <row r="1861" spans="1:10" x14ac:dyDescent="0.2">
      <c r="A1861" t="s">
        <v>508</v>
      </c>
      <c r="B1861">
        <v>29.734999999999999</v>
      </c>
      <c r="C186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61">
        <v>5.78</v>
      </c>
      <c r="E1861" t="str">
        <f>IF(Table2[[#This Row],[HBA1C]]&lt;5.7,"normal ",IF(Table2[[#This Row],[HBA1C]]&lt;6.5,"prediabetes",IF(Table2[[#This Row],[HBA1C]]=6.5&gt;6.5,"diabetes ")))</f>
        <v>prediabetes</v>
      </c>
      <c r="F1861" t="s">
        <v>2380</v>
      </c>
      <c r="G1861" t="s">
        <v>2380</v>
      </c>
      <c r="H1861" t="s">
        <v>2380</v>
      </c>
      <c r="I1861">
        <v>0</v>
      </c>
      <c r="J1861" t="s">
        <v>2380</v>
      </c>
    </row>
    <row r="1862" spans="1:10" x14ac:dyDescent="0.2">
      <c r="A1862" t="s">
        <v>507</v>
      </c>
      <c r="B1862">
        <v>29.26</v>
      </c>
      <c r="C186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62">
        <v>4.7</v>
      </c>
      <c r="E1862" t="str">
        <f>IF(Table2[[#This Row],[HBA1C]]&lt;5.7,"normal ",IF(Table2[[#This Row],[HBA1C]]&lt;6.5,"prediabetes",IF(Table2[[#This Row],[HBA1C]]=6.5&gt;6.5,"diabetes ")))</f>
        <v xml:space="preserve">normal </v>
      </c>
      <c r="F1862" t="s">
        <v>2380</v>
      </c>
      <c r="G1862" t="s">
        <v>2380</v>
      </c>
      <c r="H1862" t="s">
        <v>2380</v>
      </c>
      <c r="I1862">
        <v>0</v>
      </c>
      <c r="J1862" t="s">
        <v>2380</v>
      </c>
    </row>
    <row r="1863" spans="1:10" x14ac:dyDescent="0.2">
      <c r="A1863" t="s">
        <v>506</v>
      </c>
      <c r="B1863">
        <v>33</v>
      </c>
      <c r="C186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63">
        <v>6.28</v>
      </c>
      <c r="E1863" t="str">
        <f>IF(Table2[[#This Row],[HBA1C]]&lt;5.7,"normal ",IF(Table2[[#This Row],[HBA1C]]&lt;6.5,"prediabetes",IF(Table2[[#This Row],[HBA1C]]=6.5&gt;6.5,"diabetes ")))</f>
        <v>prediabetes</v>
      </c>
      <c r="F1863" t="s">
        <v>2380</v>
      </c>
      <c r="G1863" t="s">
        <v>2380</v>
      </c>
      <c r="H1863" t="s">
        <v>2380</v>
      </c>
      <c r="I1863">
        <v>0</v>
      </c>
      <c r="J1863" t="s">
        <v>2380</v>
      </c>
    </row>
    <row r="1864" spans="1:10" x14ac:dyDescent="0.2">
      <c r="A1864" t="s">
        <v>505</v>
      </c>
      <c r="B1864">
        <v>31.065000000000001</v>
      </c>
      <c r="C18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64">
        <v>4.2300000000000004</v>
      </c>
      <c r="E1864" t="str">
        <f>IF(Table2[[#This Row],[HBA1C]]&lt;5.7,"normal ",IF(Table2[[#This Row],[HBA1C]]&lt;6.5,"prediabetes",IF(Table2[[#This Row],[HBA1C]]=6.5&gt;6.5,"diabetes ")))</f>
        <v xml:space="preserve">normal </v>
      </c>
      <c r="F1864" t="s">
        <v>2380</v>
      </c>
      <c r="G1864" t="s">
        <v>2380</v>
      </c>
      <c r="H1864" t="s">
        <v>2380</v>
      </c>
      <c r="I1864">
        <v>0</v>
      </c>
      <c r="J1864" t="s">
        <v>2380</v>
      </c>
    </row>
    <row r="1865" spans="1:10" x14ac:dyDescent="0.2">
      <c r="A1865" t="s">
        <v>504</v>
      </c>
      <c r="B1865">
        <v>26.51</v>
      </c>
      <c r="C186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65">
        <v>6.17</v>
      </c>
      <c r="E1865" t="str">
        <f>IF(Table2[[#This Row],[HBA1C]]&lt;5.7,"normal ",IF(Table2[[#This Row],[HBA1C]]&lt;6.5,"prediabetes",IF(Table2[[#This Row],[HBA1C]]=6.5&gt;6.5,"diabetes ")))</f>
        <v>prediabetes</v>
      </c>
      <c r="F1865" t="s">
        <v>2380</v>
      </c>
      <c r="G1865" t="s">
        <v>2380</v>
      </c>
      <c r="H1865" t="s">
        <v>2380</v>
      </c>
      <c r="I1865">
        <v>0</v>
      </c>
      <c r="J1865" t="s">
        <v>2380</v>
      </c>
    </row>
    <row r="1866" spans="1:10" x14ac:dyDescent="0.2">
      <c r="A1866" t="s">
        <v>503</v>
      </c>
      <c r="B1866">
        <v>28.88</v>
      </c>
      <c r="C186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66">
        <v>4.96</v>
      </c>
      <c r="E1866" t="str">
        <f>IF(Table2[[#This Row],[HBA1C]]&lt;5.7,"normal ",IF(Table2[[#This Row],[HBA1C]]&lt;6.5,"prediabetes",IF(Table2[[#This Row],[HBA1C]]=6.5&gt;6.5,"diabetes ")))</f>
        <v xml:space="preserve">normal </v>
      </c>
      <c r="F1866" t="s">
        <v>2380</v>
      </c>
      <c r="G1866" t="s">
        <v>2380</v>
      </c>
      <c r="H1866" t="s">
        <v>2380</v>
      </c>
      <c r="I1866">
        <v>0</v>
      </c>
      <c r="J1866" t="s">
        <v>2380</v>
      </c>
    </row>
    <row r="1867" spans="1:10" x14ac:dyDescent="0.2">
      <c r="A1867" t="s">
        <v>502</v>
      </c>
      <c r="B1867">
        <v>35.814999999999998</v>
      </c>
      <c r="C18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67">
        <v>5.1100000000000003</v>
      </c>
      <c r="E1867" t="str">
        <f>IF(Table2[[#This Row],[HBA1C]]&lt;5.7,"normal ",IF(Table2[[#This Row],[HBA1C]]&lt;6.5,"prediabetes",IF(Table2[[#This Row],[HBA1C]]=6.5&gt;6.5,"diabetes ")))</f>
        <v xml:space="preserve">normal </v>
      </c>
      <c r="F1867" t="s">
        <v>2381</v>
      </c>
      <c r="G1867" t="s">
        <v>2380</v>
      </c>
      <c r="H1867" t="s">
        <v>2380</v>
      </c>
      <c r="I1867">
        <v>1</v>
      </c>
      <c r="J1867" t="s">
        <v>2380</v>
      </c>
    </row>
    <row r="1868" spans="1:10" x14ac:dyDescent="0.2">
      <c r="A1868" t="s">
        <v>501</v>
      </c>
      <c r="B1868">
        <v>21.28</v>
      </c>
      <c r="C186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68">
        <v>4.05</v>
      </c>
      <c r="E1868" t="str">
        <f>IF(Table2[[#This Row],[HBA1C]]&lt;5.7,"normal ",IF(Table2[[#This Row],[HBA1C]]&lt;6.5,"prediabetes",IF(Table2[[#This Row],[HBA1C]]=6.5&gt;6.5,"diabetes ")))</f>
        <v xml:space="preserve">normal </v>
      </c>
      <c r="F1868" t="s">
        <v>2380</v>
      </c>
      <c r="G1868" t="s">
        <v>2381</v>
      </c>
      <c r="H1868" t="s">
        <v>2380</v>
      </c>
      <c r="I1868">
        <v>1</v>
      </c>
      <c r="J1868" t="s">
        <v>2380</v>
      </c>
    </row>
    <row r="1869" spans="1:10" x14ac:dyDescent="0.2">
      <c r="A1869" t="s">
        <v>500</v>
      </c>
      <c r="B1869">
        <v>33.81</v>
      </c>
      <c r="C18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69">
        <v>6.49</v>
      </c>
      <c r="E1869" t="str">
        <f>IF(Table2[[#This Row],[HBA1C]]&lt;5.7,"normal ",IF(Table2[[#This Row],[HBA1C]]&lt;6.5,"prediabetes",IF(Table2[[#This Row],[HBA1C]]=6.5&gt;6.5,"diabetes ")))</f>
        <v>prediabetes</v>
      </c>
      <c r="F1869" t="s">
        <v>2380</v>
      </c>
      <c r="G1869" t="s">
        <v>2380</v>
      </c>
      <c r="H1869" t="s">
        <v>2382</v>
      </c>
      <c r="I1869">
        <v>1</v>
      </c>
      <c r="J1869" t="s">
        <v>2380</v>
      </c>
    </row>
    <row r="1870" spans="1:10" x14ac:dyDescent="0.2">
      <c r="A1870" t="s">
        <v>499</v>
      </c>
      <c r="B1870">
        <v>44.22</v>
      </c>
      <c r="C18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70">
        <v>4.1900000000000004</v>
      </c>
      <c r="E1870" t="str">
        <f>IF(Table2[[#This Row],[HBA1C]]&lt;5.7,"normal ",IF(Table2[[#This Row],[HBA1C]]&lt;6.5,"prediabetes",IF(Table2[[#This Row],[HBA1C]]=6.5&gt;6.5,"diabetes ")))</f>
        <v xml:space="preserve">normal </v>
      </c>
      <c r="F1870" t="s">
        <v>2380</v>
      </c>
      <c r="G1870" t="s">
        <v>2380</v>
      </c>
      <c r="H1870" t="s">
        <v>2380</v>
      </c>
      <c r="I1870">
        <v>1</v>
      </c>
      <c r="J1870" t="s">
        <v>2380</v>
      </c>
    </row>
    <row r="1871" spans="1:10" x14ac:dyDescent="0.2">
      <c r="A1871" t="s">
        <v>498</v>
      </c>
      <c r="B1871">
        <v>15.46</v>
      </c>
      <c r="C187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71">
        <v>4.99</v>
      </c>
      <c r="E1871" t="str">
        <f>IF(Table2[[#This Row],[HBA1C]]&lt;5.7,"normal ",IF(Table2[[#This Row],[HBA1C]]&lt;6.5,"prediabetes",IF(Table2[[#This Row],[HBA1C]]=6.5&gt;6.5,"diabetes ")))</f>
        <v xml:space="preserve">normal </v>
      </c>
      <c r="F1871" t="s">
        <v>2381</v>
      </c>
      <c r="G1871" t="s">
        <v>2380</v>
      </c>
      <c r="H1871" t="s">
        <v>2382</v>
      </c>
      <c r="I1871">
        <v>1</v>
      </c>
      <c r="J1871" t="s">
        <v>2380</v>
      </c>
    </row>
    <row r="1872" spans="1:10" x14ac:dyDescent="0.2">
      <c r="A1872" t="s">
        <v>497</v>
      </c>
      <c r="B1872">
        <v>30.3</v>
      </c>
      <c r="C187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72">
        <v>4.7699999999999996</v>
      </c>
      <c r="E1872" t="str">
        <f>IF(Table2[[#This Row],[HBA1C]]&lt;5.7,"normal ",IF(Table2[[#This Row],[HBA1C]]&lt;6.5,"prediabetes",IF(Table2[[#This Row],[HBA1C]]=6.5&gt;6.5,"diabetes ")))</f>
        <v xml:space="preserve">normal </v>
      </c>
      <c r="F1872" t="s">
        <v>2381</v>
      </c>
      <c r="G1872" t="s">
        <v>2380</v>
      </c>
      <c r="H1872" t="s">
        <v>2380</v>
      </c>
      <c r="I1872">
        <v>1</v>
      </c>
      <c r="J1872" t="s">
        <v>2380</v>
      </c>
    </row>
    <row r="1873" spans="1:10" x14ac:dyDescent="0.2">
      <c r="A1873" t="s">
        <v>496</v>
      </c>
      <c r="B1873">
        <v>16.670000000000002</v>
      </c>
      <c r="C187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73">
        <v>5.46</v>
      </c>
      <c r="E1873" t="str">
        <f>IF(Table2[[#This Row],[HBA1C]]&lt;5.7,"normal ",IF(Table2[[#This Row],[HBA1C]]&lt;6.5,"prediabetes",IF(Table2[[#This Row],[HBA1C]]=6.5&gt;6.5,"diabetes ")))</f>
        <v xml:space="preserve">normal </v>
      </c>
      <c r="F1873" t="s">
        <v>2380</v>
      </c>
      <c r="G1873" t="s">
        <v>2380</v>
      </c>
      <c r="H1873" t="s">
        <v>2380</v>
      </c>
      <c r="I1873">
        <v>0</v>
      </c>
      <c r="J1873" t="s">
        <v>2380</v>
      </c>
    </row>
    <row r="1874" spans="1:10" x14ac:dyDescent="0.2">
      <c r="A1874" t="s">
        <v>495</v>
      </c>
      <c r="B1874">
        <v>28.594999999999999</v>
      </c>
      <c r="C187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74">
        <v>5.43</v>
      </c>
      <c r="E1874" t="str">
        <f>IF(Table2[[#This Row],[HBA1C]]&lt;5.7,"normal ",IF(Table2[[#This Row],[HBA1C]]&lt;6.5,"prediabetes",IF(Table2[[#This Row],[HBA1C]]=6.5&gt;6.5,"diabetes ")))</f>
        <v xml:space="preserve">normal </v>
      </c>
      <c r="F1874" t="s">
        <v>2380</v>
      </c>
      <c r="G1874" t="s">
        <v>2380</v>
      </c>
      <c r="H1874" t="s">
        <v>2380</v>
      </c>
      <c r="I1874">
        <v>0</v>
      </c>
      <c r="J1874" t="s">
        <v>2380</v>
      </c>
    </row>
    <row r="1875" spans="1:10" x14ac:dyDescent="0.2">
      <c r="A1875" t="s">
        <v>494</v>
      </c>
      <c r="B1875">
        <v>25.934999999999999</v>
      </c>
      <c r="C187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75">
        <v>4.29</v>
      </c>
      <c r="E1875" t="str">
        <f>IF(Table2[[#This Row],[HBA1C]]&lt;5.7,"normal ",IF(Table2[[#This Row],[HBA1C]]&lt;6.5,"prediabetes",IF(Table2[[#This Row],[HBA1C]]=6.5&gt;6.5,"diabetes ")))</f>
        <v xml:space="preserve">normal </v>
      </c>
      <c r="F1875" t="s">
        <v>2380</v>
      </c>
      <c r="G1875" t="s">
        <v>2380</v>
      </c>
      <c r="H1875" t="s">
        <v>2380</v>
      </c>
      <c r="I1875">
        <v>0</v>
      </c>
      <c r="J1875" t="s">
        <v>2380</v>
      </c>
    </row>
    <row r="1876" spans="1:10" x14ac:dyDescent="0.2">
      <c r="A1876" t="s">
        <v>493</v>
      </c>
      <c r="B1876">
        <v>27.645</v>
      </c>
      <c r="C187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76">
        <v>5.25</v>
      </c>
      <c r="E1876" t="str">
        <f>IF(Table2[[#This Row],[HBA1C]]&lt;5.7,"normal ",IF(Table2[[#This Row],[HBA1C]]&lt;6.5,"prediabetes",IF(Table2[[#This Row],[HBA1C]]=6.5&gt;6.5,"diabetes ")))</f>
        <v xml:space="preserve">normal </v>
      </c>
      <c r="F1876" t="s">
        <v>2380</v>
      </c>
      <c r="G1876" t="s">
        <v>2380</v>
      </c>
      <c r="H1876" t="s">
        <v>2380</v>
      </c>
      <c r="I1876">
        <v>1</v>
      </c>
      <c r="J1876" t="s">
        <v>2380</v>
      </c>
    </row>
    <row r="1877" spans="1:10" x14ac:dyDescent="0.2">
      <c r="A1877" t="s">
        <v>492</v>
      </c>
      <c r="B1877">
        <v>30.1</v>
      </c>
      <c r="C18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77">
        <v>4.04</v>
      </c>
      <c r="E1877" t="str">
        <f>IF(Table2[[#This Row],[HBA1C]]&lt;5.7,"normal ",IF(Table2[[#This Row],[HBA1C]]&lt;6.5,"prediabetes",IF(Table2[[#This Row],[HBA1C]]=6.5&gt;6.5,"diabetes ")))</f>
        <v xml:space="preserve">normal </v>
      </c>
      <c r="F1877" t="s">
        <v>2380</v>
      </c>
      <c r="G1877" t="s">
        <v>2380</v>
      </c>
      <c r="H1877" t="s">
        <v>2380</v>
      </c>
      <c r="I1877">
        <v>1</v>
      </c>
      <c r="J1877" t="s">
        <v>2380</v>
      </c>
    </row>
    <row r="1878" spans="1:10" x14ac:dyDescent="0.2">
      <c r="A1878" t="s">
        <v>491</v>
      </c>
      <c r="B1878">
        <v>26.79</v>
      </c>
      <c r="C187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78">
        <v>5</v>
      </c>
      <c r="E1878" t="str">
        <f>IF(Table2[[#This Row],[HBA1C]]&lt;5.7,"normal ",IF(Table2[[#This Row],[HBA1C]]&lt;6.5,"prediabetes",IF(Table2[[#This Row],[HBA1C]]=6.5&gt;6.5,"diabetes ")))</f>
        <v xml:space="preserve">normal </v>
      </c>
      <c r="F1878" t="s">
        <v>2381</v>
      </c>
      <c r="G1878" t="s">
        <v>2380</v>
      </c>
      <c r="H1878" t="s">
        <v>2382</v>
      </c>
      <c r="I1878">
        <v>1</v>
      </c>
      <c r="J1878" t="s">
        <v>2380</v>
      </c>
    </row>
    <row r="1879" spans="1:10" x14ac:dyDescent="0.2">
      <c r="A1879" t="s">
        <v>490</v>
      </c>
      <c r="B1879">
        <v>27.1</v>
      </c>
      <c r="C187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79">
        <v>4.01</v>
      </c>
      <c r="E1879" t="str">
        <f>IF(Table2[[#This Row],[HBA1C]]&lt;5.7,"normal ",IF(Table2[[#This Row],[HBA1C]]&lt;6.5,"prediabetes",IF(Table2[[#This Row],[HBA1C]]=6.5&gt;6.5,"diabetes ")))</f>
        <v xml:space="preserve">normal </v>
      </c>
      <c r="F1879" t="s">
        <v>2381</v>
      </c>
      <c r="G1879" t="s">
        <v>2380</v>
      </c>
      <c r="H1879" t="s">
        <v>2380</v>
      </c>
      <c r="I1879">
        <v>1</v>
      </c>
      <c r="J1879" t="s">
        <v>2380</v>
      </c>
    </row>
    <row r="1880" spans="1:10" x14ac:dyDescent="0.2">
      <c r="A1880" t="s">
        <v>489</v>
      </c>
      <c r="B1880">
        <v>24.31</v>
      </c>
      <c r="C188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80">
        <v>5.4</v>
      </c>
      <c r="E1880" t="str">
        <f>IF(Table2[[#This Row],[HBA1C]]&lt;5.7,"normal ",IF(Table2[[#This Row],[HBA1C]]&lt;6.5,"prediabetes",IF(Table2[[#This Row],[HBA1C]]=6.5&gt;6.5,"diabetes ")))</f>
        <v xml:space="preserve">normal </v>
      </c>
      <c r="F1880" t="s">
        <v>2380</v>
      </c>
      <c r="G1880" t="s">
        <v>2380</v>
      </c>
      <c r="H1880" t="s">
        <v>2380</v>
      </c>
      <c r="I1880">
        <v>0</v>
      </c>
      <c r="J1880" t="s">
        <v>2380</v>
      </c>
    </row>
    <row r="1881" spans="1:10" x14ac:dyDescent="0.2">
      <c r="A1881" t="s">
        <v>488</v>
      </c>
      <c r="B1881">
        <v>15.53</v>
      </c>
      <c r="C188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81">
        <v>5.81</v>
      </c>
      <c r="E1881" t="str">
        <f>IF(Table2[[#This Row],[HBA1C]]&lt;5.7,"normal ",IF(Table2[[#This Row],[HBA1C]]&lt;6.5,"prediabetes",IF(Table2[[#This Row],[HBA1C]]=6.5&gt;6.5,"diabetes ")))</f>
        <v>prediabetes</v>
      </c>
      <c r="F1881" t="s">
        <v>2380</v>
      </c>
      <c r="G1881" t="s">
        <v>2380</v>
      </c>
      <c r="H1881" t="s">
        <v>2380</v>
      </c>
      <c r="I1881">
        <v>1</v>
      </c>
      <c r="J1881" t="s">
        <v>2380</v>
      </c>
    </row>
    <row r="1882" spans="1:10" x14ac:dyDescent="0.2">
      <c r="A1882" t="s">
        <v>487</v>
      </c>
      <c r="B1882">
        <v>30.7</v>
      </c>
      <c r="C18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82">
        <v>5.82</v>
      </c>
      <c r="E1882" t="str">
        <f>IF(Table2[[#This Row],[HBA1C]]&lt;5.7,"normal ",IF(Table2[[#This Row],[HBA1C]]&lt;6.5,"prediabetes",IF(Table2[[#This Row],[HBA1C]]=6.5&gt;6.5,"diabetes ")))</f>
        <v>prediabetes</v>
      </c>
      <c r="F1882" t="s">
        <v>2380</v>
      </c>
      <c r="G1882" t="s">
        <v>2380</v>
      </c>
      <c r="H1882" t="s">
        <v>2380</v>
      </c>
      <c r="I1882">
        <v>1</v>
      </c>
      <c r="J1882" t="s">
        <v>2380</v>
      </c>
    </row>
    <row r="1883" spans="1:10" x14ac:dyDescent="0.2">
      <c r="A1883" t="s">
        <v>486</v>
      </c>
      <c r="B1883">
        <v>33.33</v>
      </c>
      <c r="C188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83">
        <v>4.82</v>
      </c>
      <c r="E1883" t="str">
        <f>IF(Table2[[#This Row],[HBA1C]]&lt;5.7,"normal ",IF(Table2[[#This Row],[HBA1C]]&lt;6.5,"prediabetes",IF(Table2[[#This Row],[HBA1C]]=6.5&gt;6.5,"diabetes ")))</f>
        <v xml:space="preserve">normal </v>
      </c>
      <c r="F1883" t="s">
        <v>2380</v>
      </c>
      <c r="G1883" t="s">
        <v>2380</v>
      </c>
      <c r="H1883" t="s">
        <v>2380</v>
      </c>
      <c r="I1883">
        <v>1</v>
      </c>
      <c r="J1883" t="s">
        <v>2380</v>
      </c>
    </row>
    <row r="1884" spans="1:10" x14ac:dyDescent="0.2">
      <c r="A1884" t="s">
        <v>485</v>
      </c>
      <c r="B1884">
        <v>32.4</v>
      </c>
      <c r="C18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84">
        <v>5.08</v>
      </c>
      <c r="E1884" t="str">
        <f>IF(Table2[[#This Row],[HBA1C]]&lt;5.7,"normal ",IF(Table2[[#This Row],[HBA1C]]&lt;6.5,"prediabetes",IF(Table2[[#This Row],[HBA1C]]=6.5&gt;6.5,"diabetes ")))</f>
        <v xml:space="preserve">normal </v>
      </c>
      <c r="F1884" t="s">
        <v>2380</v>
      </c>
      <c r="G1884" t="s">
        <v>2380</v>
      </c>
      <c r="H1884" t="s">
        <v>2380</v>
      </c>
      <c r="I1884">
        <v>1</v>
      </c>
      <c r="J1884" t="s">
        <v>2380</v>
      </c>
    </row>
    <row r="1885" spans="1:10" x14ac:dyDescent="0.2">
      <c r="A1885" t="s">
        <v>484</v>
      </c>
      <c r="B1885">
        <v>27.93</v>
      </c>
      <c r="C188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85">
        <v>5.59</v>
      </c>
      <c r="E1885" t="str">
        <f>IF(Table2[[#This Row],[HBA1C]]&lt;5.7,"normal ",IF(Table2[[#This Row],[HBA1C]]&lt;6.5,"prediabetes",IF(Table2[[#This Row],[HBA1C]]=6.5&gt;6.5,"diabetes ")))</f>
        <v xml:space="preserve">normal </v>
      </c>
      <c r="F1885" t="s">
        <v>2380</v>
      </c>
      <c r="G1885" t="s">
        <v>2380</v>
      </c>
      <c r="H1885" t="s">
        <v>2380</v>
      </c>
      <c r="I1885">
        <v>1</v>
      </c>
      <c r="J1885" t="s">
        <v>2380</v>
      </c>
    </row>
    <row r="1886" spans="1:10" x14ac:dyDescent="0.2">
      <c r="A1886" t="s">
        <v>483</v>
      </c>
      <c r="B1886">
        <v>21.754999999999999</v>
      </c>
      <c r="C188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86">
        <v>5.12</v>
      </c>
      <c r="E1886" t="str">
        <f>IF(Table2[[#This Row],[HBA1C]]&lt;5.7,"normal ",IF(Table2[[#This Row],[HBA1C]]&lt;6.5,"prediabetes",IF(Table2[[#This Row],[HBA1C]]=6.5&gt;6.5,"diabetes ")))</f>
        <v xml:space="preserve">normal </v>
      </c>
      <c r="F1886" t="s">
        <v>2380</v>
      </c>
      <c r="G1886" t="s">
        <v>2380</v>
      </c>
      <c r="H1886" t="s">
        <v>2380</v>
      </c>
      <c r="I1886">
        <v>0</v>
      </c>
      <c r="J1886" t="s">
        <v>2380</v>
      </c>
    </row>
    <row r="1887" spans="1:10" x14ac:dyDescent="0.2">
      <c r="A1887" t="s">
        <v>482</v>
      </c>
      <c r="B1887">
        <v>25.934999999999999</v>
      </c>
      <c r="C18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87">
        <v>4.95</v>
      </c>
      <c r="E1887" t="str">
        <f>IF(Table2[[#This Row],[HBA1C]]&lt;5.7,"normal ",IF(Table2[[#This Row],[HBA1C]]&lt;6.5,"prediabetes",IF(Table2[[#This Row],[HBA1C]]=6.5&gt;6.5,"diabetes ")))</f>
        <v xml:space="preserve">normal </v>
      </c>
      <c r="F1887" t="s">
        <v>2380</v>
      </c>
      <c r="G1887" t="s">
        <v>2380</v>
      </c>
      <c r="H1887" t="s">
        <v>2380</v>
      </c>
      <c r="I1887">
        <v>0</v>
      </c>
      <c r="J1887" t="s">
        <v>2380</v>
      </c>
    </row>
    <row r="1888" spans="1:10" x14ac:dyDescent="0.2">
      <c r="A1888" t="s">
        <v>481</v>
      </c>
      <c r="B1888">
        <v>31.5</v>
      </c>
      <c r="C18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88">
        <v>6.16</v>
      </c>
      <c r="E1888" t="str">
        <f>IF(Table2[[#This Row],[HBA1C]]&lt;5.7,"normal ",IF(Table2[[#This Row],[HBA1C]]&lt;6.5,"prediabetes",IF(Table2[[#This Row],[HBA1C]]=6.5&gt;6.5,"diabetes ")))</f>
        <v>prediabetes</v>
      </c>
      <c r="F1888" t="s">
        <v>2380</v>
      </c>
      <c r="G1888" t="s">
        <v>2380</v>
      </c>
      <c r="H1888" t="s">
        <v>2380</v>
      </c>
      <c r="I1888">
        <v>0</v>
      </c>
      <c r="J1888" t="s">
        <v>2380</v>
      </c>
    </row>
    <row r="1889" spans="1:10" x14ac:dyDescent="0.2">
      <c r="A1889" t="s">
        <v>480</v>
      </c>
      <c r="B1889">
        <v>30.03</v>
      </c>
      <c r="C18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89">
        <v>6.41</v>
      </c>
      <c r="E1889" t="str">
        <f>IF(Table2[[#This Row],[HBA1C]]&lt;5.7,"normal ",IF(Table2[[#This Row],[HBA1C]]&lt;6.5,"prediabetes",IF(Table2[[#This Row],[HBA1C]]=6.5&gt;6.5,"diabetes ")))</f>
        <v>prediabetes</v>
      </c>
      <c r="F1889" t="s">
        <v>2380</v>
      </c>
      <c r="G1889" t="s">
        <v>2380</v>
      </c>
      <c r="H1889" t="s">
        <v>2380</v>
      </c>
      <c r="I1889">
        <v>0</v>
      </c>
      <c r="J1889" t="s">
        <v>2380</v>
      </c>
    </row>
    <row r="1890" spans="1:10" x14ac:dyDescent="0.2">
      <c r="A1890" t="s">
        <v>479</v>
      </c>
      <c r="B1890">
        <v>33.479999999999997</v>
      </c>
      <c r="C189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90">
        <v>8.94</v>
      </c>
      <c r="E1890" t="str">
        <f>IF(Table2[[#This Row],[HBA1C]]&lt;5.7,"normal ",IF(Table2[[#This Row],[HBA1C]]&lt;6.5,"prediabetes",IF(Table2[[#This Row],[HBA1C]]=6.5&gt;6.5,"diabetes ")))</f>
        <v xml:space="preserve">diabetes </v>
      </c>
      <c r="F1890" t="s">
        <v>2380</v>
      </c>
      <c r="G1890" t="s">
        <v>2380</v>
      </c>
      <c r="H1890" t="s">
        <v>2380</v>
      </c>
      <c r="I1890">
        <v>0</v>
      </c>
      <c r="J1890" t="s">
        <v>2380</v>
      </c>
    </row>
    <row r="1891" spans="1:10" x14ac:dyDescent="0.2">
      <c r="A1891" t="s">
        <v>478</v>
      </c>
      <c r="B1891">
        <v>16.510000000000002</v>
      </c>
      <c r="C189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91">
        <v>4.42</v>
      </c>
      <c r="E1891" t="str">
        <f>IF(Table2[[#This Row],[HBA1C]]&lt;5.7,"normal ",IF(Table2[[#This Row],[HBA1C]]&lt;6.5,"prediabetes",IF(Table2[[#This Row],[HBA1C]]=6.5&gt;6.5,"diabetes ")))</f>
        <v xml:space="preserve">normal </v>
      </c>
      <c r="F1891" t="s">
        <v>2381</v>
      </c>
      <c r="G1891" t="s">
        <v>2380</v>
      </c>
      <c r="H1891" t="s">
        <v>2382</v>
      </c>
      <c r="I1891">
        <v>1</v>
      </c>
      <c r="J1891" t="s">
        <v>2380</v>
      </c>
    </row>
    <row r="1892" spans="1:10" x14ac:dyDescent="0.2">
      <c r="A1892" t="s">
        <v>477</v>
      </c>
      <c r="B1892">
        <v>33.155000000000001</v>
      </c>
      <c r="C18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92">
        <v>5.3</v>
      </c>
      <c r="E1892" t="str">
        <f>IF(Table2[[#This Row],[HBA1C]]&lt;5.7,"normal ",IF(Table2[[#This Row],[HBA1C]]&lt;6.5,"prediabetes",IF(Table2[[#This Row],[HBA1C]]=6.5&gt;6.5,"diabetes ")))</f>
        <v xml:space="preserve">normal </v>
      </c>
      <c r="F1892" t="s">
        <v>2381</v>
      </c>
      <c r="G1892" t="s">
        <v>2380</v>
      </c>
      <c r="H1892" t="s">
        <v>2380</v>
      </c>
      <c r="I1892">
        <v>1</v>
      </c>
      <c r="J1892" t="s">
        <v>2380</v>
      </c>
    </row>
    <row r="1893" spans="1:10" x14ac:dyDescent="0.2">
      <c r="A1893" t="s">
        <v>476</v>
      </c>
      <c r="B1893">
        <v>37.29</v>
      </c>
      <c r="C18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893">
        <v>4.6399999999999997</v>
      </c>
      <c r="E1893" t="str">
        <f>IF(Table2[[#This Row],[HBA1C]]&lt;5.7,"normal ",IF(Table2[[#This Row],[HBA1C]]&lt;6.5,"prediabetes",IF(Table2[[#This Row],[HBA1C]]=6.5&gt;6.5,"diabetes ")))</f>
        <v xml:space="preserve">normal </v>
      </c>
      <c r="F1893" t="s">
        <v>2380</v>
      </c>
      <c r="G1893" t="s">
        <v>2380</v>
      </c>
      <c r="H1893" t="s">
        <v>2382</v>
      </c>
      <c r="I1893">
        <v>1</v>
      </c>
      <c r="J1893" t="s">
        <v>2380</v>
      </c>
    </row>
    <row r="1894" spans="1:10" x14ac:dyDescent="0.2">
      <c r="A1894" t="s">
        <v>475</v>
      </c>
      <c r="B1894">
        <v>20.23</v>
      </c>
      <c r="C189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94">
        <v>6.16</v>
      </c>
      <c r="E1894" t="str">
        <f>IF(Table2[[#This Row],[HBA1C]]&lt;5.7,"normal ",IF(Table2[[#This Row],[HBA1C]]&lt;6.5,"prediabetes",IF(Table2[[#This Row],[HBA1C]]=6.5&gt;6.5,"diabetes ")))</f>
        <v>prediabetes</v>
      </c>
      <c r="F1894" t="s">
        <v>2381</v>
      </c>
      <c r="G1894" t="s">
        <v>2380</v>
      </c>
      <c r="H1894" t="s">
        <v>2380</v>
      </c>
      <c r="I1894">
        <v>1</v>
      </c>
      <c r="J1894" t="s">
        <v>2380</v>
      </c>
    </row>
    <row r="1895" spans="1:10" x14ac:dyDescent="0.2">
      <c r="A1895" t="s">
        <v>474</v>
      </c>
      <c r="B1895">
        <v>28.975000000000001</v>
      </c>
      <c r="C189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895">
        <v>4.12</v>
      </c>
      <c r="E1895" t="str">
        <f>IF(Table2[[#This Row],[HBA1C]]&lt;5.7,"normal ",IF(Table2[[#This Row],[HBA1C]]&lt;6.5,"prediabetes",IF(Table2[[#This Row],[HBA1C]]=6.5&gt;6.5,"diabetes ")))</f>
        <v xml:space="preserve">normal </v>
      </c>
      <c r="F1895" t="s">
        <v>2380</v>
      </c>
      <c r="G1895" t="s">
        <v>2380</v>
      </c>
      <c r="H1895" t="s">
        <v>2382</v>
      </c>
      <c r="I1895">
        <v>1</v>
      </c>
      <c r="J1895" t="s">
        <v>2380</v>
      </c>
    </row>
    <row r="1896" spans="1:10" x14ac:dyDescent="0.2">
      <c r="A1896" t="s">
        <v>473</v>
      </c>
      <c r="B1896">
        <v>16.420000000000002</v>
      </c>
      <c r="C189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96">
        <v>5.77</v>
      </c>
      <c r="E1896" t="str">
        <f>IF(Table2[[#This Row],[HBA1C]]&lt;5.7,"normal ",IF(Table2[[#This Row],[HBA1C]]&lt;6.5,"prediabetes",IF(Table2[[#This Row],[HBA1C]]=6.5&gt;6.5,"diabetes ")))</f>
        <v>prediabetes</v>
      </c>
      <c r="F1896" t="s">
        <v>2381</v>
      </c>
      <c r="G1896" t="s">
        <v>2380</v>
      </c>
      <c r="H1896" t="s">
        <v>2382</v>
      </c>
      <c r="I1896">
        <v>1</v>
      </c>
      <c r="J1896" t="s">
        <v>2380</v>
      </c>
    </row>
    <row r="1897" spans="1:10" x14ac:dyDescent="0.2">
      <c r="A1897" t="s">
        <v>472</v>
      </c>
      <c r="B1897">
        <v>17.559999999999999</v>
      </c>
      <c r="C189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897">
        <v>6.2</v>
      </c>
      <c r="E1897" t="str">
        <f>IF(Table2[[#This Row],[HBA1C]]&lt;5.7,"normal ",IF(Table2[[#This Row],[HBA1C]]&lt;6.5,"prediabetes",IF(Table2[[#This Row],[HBA1C]]=6.5&gt;6.5,"diabetes ")))</f>
        <v>prediabetes</v>
      </c>
      <c r="F1897" t="s">
        <v>2380</v>
      </c>
      <c r="G1897" t="s">
        <v>2380</v>
      </c>
      <c r="H1897" t="s">
        <v>2380</v>
      </c>
      <c r="I1897">
        <v>1</v>
      </c>
      <c r="J1897" t="s">
        <v>2380</v>
      </c>
    </row>
    <row r="1898" spans="1:10" x14ac:dyDescent="0.2">
      <c r="A1898" t="s">
        <v>471</v>
      </c>
      <c r="B1898">
        <v>24.13</v>
      </c>
      <c r="C189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98">
        <v>4.3899999999999997</v>
      </c>
      <c r="E1898" t="str">
        <f>IF(Table2[[#This Row],[HBA1C]]&lt;5.7,"normal ",IF(Table2[[#This Row],[HBA1C]]&lt;6.5,"prediabetes",IF(Table2[[#This Row],[HBA1C]]=6.5&gt;6.5,"diabetes ")))</f>
        <v xml:space="preserve">normal </v>
      </c>
      <c r="F1898" t="s">
        <v>2380</v>
      </c>
      <c r="G1898" t="s">
        <v>2380</v>
      </c>
      <c r="H1898" t="s">
        <v>2380</v>
      </c>
      <c r="I1898">
        <v>1</v>
      </c>
      <c r="J1898" t="s">
        <v>2380</v>
      </c>
    </row>
    <row r="1899" spans="1:10" x14ac:dyDescent="0.2">
      <c r="A1899" t="s">
        <v>470</v>
      </c>
      <c r="B1899">
        <v>19.95</v>
      </c>
      <c r="C189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899">
        <v>5.13</v>
      </c>
      <c r="E1899" t="str">
        <f>IF(Table2[[#This Row],[HBA1C]]&lt;5.7,"normal ",IF(Table2[[#This Row],[HBA1C]]&lt;6.5,"prediabetes",IF(Table2[[#This Row],[HBA1C]]=6.5&gt;6.5,"diabetes ")))</f>
        <v xml:space="preserve">normal </v>
      </c>
      <c r="F1899" t="s">
        <v>2380</v>
      </c>
      <c r="G1899" t="s">
        <v>2381</v>
      </c>
      <c r="H1899" t="s">
        <v>2380</v>
      </c>
      <c r="I1899">
        <v>2</v>
      </c>
      <c r="J1899" t="s">
        <v>2380</v>
      </c>
    </row>
    <row r="1900" spans="1:10" x14ac:dyDescent="0.2">
      <c r="A1900" t="s">
        <v>469</v>
      </c>
      <c r="B1900">
        <v>21.24</v>
      </c>
      <c r="C190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00">
        <v>4.49</v>
      </c>
      <c r="E1900" t="str">
        <f>IF(Table2[[#This Row],[HBA1C]]&lt;5.7,"normal ",IF(Table2[[#This Row],[HBA1C]]&lt;6.5,"prediabetes",IF(Table2[[#This Row],[HBA1C]]=6.5&gt;6.5,"diabetes ")))</f>
        <v xml:space="preserve">normal </v>
      </c>
      <c r="F1900" t="s">
        <v>2380</v>
      </c>
      <c r="G1900" t="s">
        <v>2380</v>
      </c>
      <c r="H1900" t="s">
        <v>2380</v>
      </c>
      <c r="I1900">
        <v>0</v>
      </c>
      <c r="J1900" t="s">
        <v>2380</v>
      </c>
    </row>
    <row r="1901" spans="1:10" x14ac:dyDescent="0.2">
      <c r="A1901" t="s">
        <v>468</v>
      </c>
      <c r="B1901">
        <v>44.22</v>
      </c>
      <c r="C19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01">
        <v>6.35</v>
      </c>
      <c r="E1901" t="str">
        <f>IF(Table2[[#This Row],[HBA1C]]&lt;5.7,"normal ",IF(Table2[[#This Row],[HBA1C]]&lt;6.5,"prediabetes",IF(Table2[[#This Row],[HBA1C]]=6.5&gt;6.5,"diabetes ")))</f>
        <v>prediabetes</v>
      </c>
      <c r="F1901" t="s">
        <v>2380</v>
      </c>
      <c r="G1901" t="s">
        <v>2380</v>
      </c>
      <c r="H1901" t="s">
        <v>2380</v>
      </c>
      <c r="I1901">
        <v>0</v>
      </c>
      <c r="J1901" t="s">
        <v>2380</v>
      </c>
    </row>
    <row r="1902" spans="1:10" x14ac:dyDescent="0.2">
      <c r="A1902" t="s">
        <v>467</v>
      </c>
      <c r="B1902">
        <v>41.1</v>
      </c>
      <c r="C19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02">
        <v>5.79</v>
      </c>
      <c r="E1902" t="str">
        <f>IF(Table2[[#This Row],[HBA1C]]&lt;5.7,"normal ",IF(Table2[[#This Row],[HBA1C]]&lt;6.5,"prediabetes",IF(Table2[[#This Row],[HBA1C]]=6.5&gt;6.5,"diabetes ")))</f>
        <v>prediabetes</v>
      </c>
      <c r="F1902" t="s">
        <v>2380</v>
      </c>
      <c r="G1902" t="s">
        <v>2380</v>
      </c>
      <c r="H1902" t="s">
        <v>2380</v>
      </c>
      <c r="I1902">
        <v>0</v>
      </c>
      <c r="J1902" t="s">
        <v>2380</v>
      </c>
    </row>
    <row r="1903" spans="1:10" x14ac:dyDescent="0.2">
      <c r="A1903" t="s">
        <v>466</v>
      </c>
      <c r="B1903">
        <v>34.200000000000003</v>
      </c>
      <c r="C19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03">
        <v>4.78</v>
      </c>
      <c r="E1903" t="str">
        <f>IF(Table2[[#This Row],[HBA1C]]&lt;5.7,"normal ",IF(Table2[[#This Row],[HBA1C]]&lt;6.5,"prediabetes",IF(Table2[[#This Row],[HBA1C]]=6.5&gt;6.5,"diabetes ")))</f>
        <v xml:space="preserve">normal </v>
      </c>
      <c r="F1903" t="s">
        <v>2381</v>
      </c>
      <c r="G1903" t="s">
        <v>2380</v>
      </c>
      <c r="H1903" t="s">
        <v>2380</v>
      </c>
      <c r="I1903">
        <v>0</v>
      </c>
      <c r="J1903" t="s">
        <v>2380</v>
      </c>
    </row>
    <row r="1904" spans="1:10" x14ac:dyDescent="0.2">
      <c r="A1904" t="s">
        <v>465</v>
      </c>
      <c r="B1904">
        <v>29.92</v>
      </c>
      <c r="C190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04">
        <v>6.02</v>
      </c>
      <c r="E1904" t="str">
        <f>IF(Table2[[#This Row],[HBA1C]]&lt;5.7,"normal ",IF(Table2[[#This Row],[HBA1C]]&lt;6.5,"prediabetes",IF(Table2[[#This Row],[HBA1C]]=6.5&gt;6.5,"diabetes ")))</f>
        <v>prediabetes</v>
      </c>
      <c r="F1904" t="s">
        <v>2381</v>
      </c>
      <c r="G1904" t="s">
        <v>2380</v>
      </c>
      <c r="H1904" t="s">
        <v>2380</v>
      </c>
      <c r="I1904">
        <v>0</v>
      </c>
      <c r="J1904" t="s">
        <v>2380</v>
      </c>
    </row>
    <row r="1905" spans="1:10" x14ac:dyDescent="0.2">
      <c r="A1905" t="s">
        <v>464</v>
      </c>
      <c r="B1905">
        <v>28.93</v>
      </c>
      <c r="C190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05">
        <v>4.4400000000000004</v>
      </c>
      <c r="E1905" t="str">
        <f>IF(Table2[[#This Row],[HBA1C]]&lt;5.7,"normal ",IF(Table2[[#This Row],[HBA1C]]&lt;6.5,"prediabetes",IF(Table2[[#This Row],[HBA1C]]=6.5&gt;6.5,"diabetes ")))</f>
        <v xml:space="preserve">normal </v>
      </c>
      <c r="F1905" t="s">
        <v>2380</v>
      </c>
      <c r="G1905" t="s">
        <v>2380</v>
      </c>
      <c r="H1905" t="s">
        <v>2380</v>
      </c>
      <c r="I1905">
        <v>0</v>
      </c>
      <c r="J1905" t="s">
        <v>2380</v>
      </c>
    </row>
    <row r="1906" spans="1:10" x14ac:dyDescent="0.2">
      <c r="A1906" t="s">
        <v>463</v>
      </c>
      <c r="B1906">
        <v>31.254999999999999</v>
      </c>
      <c r="C19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06">
        <v>5.84</v>
      </c>
      <c r="E1906" t="str">
        <f>IF(Table2[[#This Row],[HBA1C]]&lt;5.7,"normal ",IF(Table2[[#This Row],[HBA1C]]&lt;6.5,"prediabetes",IF(Table2[[#This Row],[HBA1C]]=6.5&gt;6.5,"diabetes ")))</f>
        <v>prediabetes</v>
      </c>
      <c r="F1906" t="s">
        <v>2381</v>
      </c>
      <c r="G1906" t="s">
        <v>2380</v>
      </c>
      <c r="H1906" t="s">
        <v>2380</v>
      </c>
      <c r="I1906">
        <v>1</v>
      </c>
      <c r="J1906" t="s">
        <v>2380</v>
      </c>
    </row>
    <row r="1907" spans="1:10" x14ac:dyDescent="0.2">
      <c r="A1907" t="s">
        <v>462</v>
      </c>
      <c r="B1907">
        <v>29.83</v>
      </c>
      <c r="C190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07">
        <v>5.39</v>
      </c>
      <c r="E1907" t="str">
        <f>IF(Table2[[#This Row],[HBA1C]]&lt;5.7,"normal ",IF(Table2[[#This Row],[HBA1C]]&lt;6.5,"prediabetes",IF(Table2[[#This Row],[HBA1C]]=6.5&gt;6.5,"diabetes ")))</f>
        <v xml:space="preserve">normal </v>
      </c>
      <c r="F1907" t="s">
        <v>2380</v>
      </c>
      <c r="G1907" t="s">
        <v>2380</v>
      </c>
      <c r="H1907" t="s">
        <v>2380</v>
      </c>
      <c r="I1907">
        <v>0</v>
      </c>
      <c r="J1907" t="s">
        <v>2380</v>
      </c>
    </row>
    <row r="1908" spans="1:10" x14ac:dyDescent="0.2">
      <c r="A1908" t="s">
        <v>461</v>
      </c>
      <c r="B1908">
        <v>29.59</v>
      </c>
      <c r="C190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08">
        <v>6.16</v>
      </c>
      <c r="E1908" t="str">
        <f>IF(Table2[[#This Row],[HBA1C]]&lt;5.7,"normal ",IF(Table2[[#This Row],[HBA1C]]&lt;6.5,"prediabetes",IF(Table2[[#This Row],[HBA1C]]=6.5&gt;6.5,"diabetes ")))</f>
        <v>prediabetes</v>
      </c>
      <c r="F1908" t="s">
        <v>2380</v>
      </c>
      <c r="G1908" t="s">
        <v>2380</v>
      </c>
      <c r="H1908" t="s">
        <v>2382</v>
      </c>
      <c r="I1908">
        <v>1</v>
      </c>
      <c r="J1908" t="s">
        <v>2380</v>
      </c>
    </row>
    <row r="1909" spans="1:10" x14ac:dyDescent="0.2">
      <c r="A1909" t="s">
        <v>460</v>
      </c>
      <c r="B1909">
        <v>31.16</v>
      </c>
      <c r="C19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09">
        <v>4.49</v>
      </c>
      <c r="E1909" t="str">
        <f>IF(Table2[[#This Row],[HBA1C]]&lt;5.7,"normal ",IF(Table2[[#This Row],[HBA1C]]&lt;6.5,"prediabetes",IF(Table2[[#This Row],[HBA1C]]=6.5&gt;6.5,"diabetes ")))</f>
        <v xml:space="preserve">normal </v>
      </c>
      <c r="F1909" t="s">
        <v>2380</v>
      </c>
      <c r="G1909" t="s">
        <v>2380</v>
      </c>
      <c r="H1909" t="s">
        <v>2382</v>
      </c>
      <c r="I1909">
        <v>1</v>
      </c>
      <c r="J1909" t="s">
        <v>2380</v>
      </c>
    </row>
    <row r="1910" spans="1:10" x14ac:dyDescent="0.2">
      <c r="A1910" t="s">
        <v>459</v>
      </c>
      <c r="B1910">
        <v>34.21</v>
      </c>
      <c r="C19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10">
        <v>4.4800000000000004</v>
      </c>
      <c r="E1910" t="str">
        <f>IF(Table2[[#This Row],[HBA1C]]&lt;5.7,"normal ",IF(Table2[[#This Row],[HBA1C]]&lt;6.5,"prediabetes",IF(Table2[[#This Row],[HBA1C]]=6.5&gt;6.5,"diabetes ")))</f>
        <v xml:space="preserve">normal </v>
      </c>
      <c r="F1910" t="s">
        <v>2381</v>
      </c>
      <c r="G1910" t="s">
        <v>2380</v>
      </c>
      <c r="H1910" t="s">
        <v>2380</v>
      </c>
      <c r="I1910">
        <v>1</v>
      </c>
      <c r="J1910" t="s">
        <v>2380</v>
      </c>
    </row>
    <row r="1911" spans="1:10" x14ac:dyDescent="0.2">
      <c r="A1911" t="s">
        <v>458</v>
      </c>
      <c r="B1911">
        <v>34.86</v>
      </c>
      <c r="C19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11">
        <v>10.97</v>
      </c>
      <c r="E1911" t="str">
        <f>IF(Table2[[#This Row],[HBA1C]]&lt;5.7,"normal ",IF(Table2[[#This Row],[HBA1C]]&lt;6.5,"prediabetes",IF(Table2[[#This Row],[HBA1C]]=6.5&gt;6.5,"diabetes ")))</f>
        <v xml:space="preserve">diabetes </v>
      </c>
      <c r="F1911" t="s">
        <v>2380</v>
      </c>
      <c r="G1911" t="s">
        <v>2380</v>
      </c>
      <c r="H1911" t="s">
        <v>2380</v>
      </c>
      <c r="I1911">
        <v>0</v>
      </c>
      <c r="J1911" t="s">
        <v>2380</v>
      </c>
    </row>
    <row r="1912" spans="1:10" x14ac:dyDescent="0.2">
      <c r="A1912" t="s">
        <v>457</v>
      </c>
      <c r="B1912">
        <v>34.58</v>
      </c>
      <c r="C191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12">
        <v>5.14</v>
      </c>
      <c r="E1912" t="str">
        <f>IF(Table2[[#This Row],[HBA1C]]&lt;5.7,"normal ",IF(Table2[[#This Row],[HBA1C]]&lt;6.5,"prediabetes",IF(Table2[[#This Row],[HBA1C]]=6.5&gt;6.5,"diabetes ")))</f>
        <v xml:space="preserve">normal </v>
      </c>
      <c r="F1912" t="s">
        <v>2380</v>
      </c>
      <c r="G1912" t="s">
        <v>2381</v>
      </c>
      <c r="H1912" t="s">
        <v>2380</v>
      </c>
      <c r="I1912">
        <v>2</v>
      </c>
      <c r="J1912" t="s">
        <v>2380</v>
      </c>
    </row>
    <row r="1913" spans="1:10" x14ac:dyDescent="0.2">
      <c r="A1913" t="s">
        <v>456</v>
      </c>
      <c r="B1913">
        <v>17.940000000000001</v>
      </c>
      <c r="C191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13">
        <v>5.17</v>
      </c>
      <c r="E1913" t="str">
        <f>IF(Table2[[#This Row],[HBA1C]]&lt;5.7,"normal ",IF(Table2[[#This Row],[HBA1C]]&lt;6.5,"prediabetes",IF(Table2[[#This Row],[HBA1C]]=6.5&gt;6.5,"diabetes ")))</f>
        <v xml:space="preserve">normal </v>
      </c>
      <c r="F1913" t="s">
        <v>2381</v>
      </c>
      <c r="G1913" t="s">
        <v>2380</v>
      </c>
      <c r="H1913" t="s">
        <v>2380</v>
      </c>
      <c r="I1913">
        <v>0</v>
      </c>
      <c r="J1913" t="s">
        <v>2380</v>
      </c>
    </row>
    <row r="1914" spans="1:10" x14ac:dyDescent="0.2">
      <c r="A1914" t="s">
        <v>455</v>
      </c>
      <c r="B1914">
        <v>26.8</v>
      </c>
      <c r="C191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14">
        <v>6.18</v>
      </c>
      <c r="E1914" t="str">
        <f>IF(Table2[[#This Row],[HBA1C]]&lt;5.7,"normal ",IF(Table2[[#This Row],[HBA1C]]&lt;6.5,"prediabetes",IF(Table2[[#This Row],[HBA1C]]=6.5&gt;6.5,"diabetes ")))</f>
        <v>prediabetes</v>
      </c>
      <c r="F1914" t="s">
        <v>2381</v>
      </c>
      <c r="G1914" t="s">
        <v>2380</v>
      </c>
      <c r="H1914" t="s">
        <v>2382</v>
      </c>
      <c r="I1914">
        <v>1</v>
      </c>
      <c r="J1914" t="s">
        <v>2380</v>
      </c>
    </row>
    <row r="1915" spans="1:10" x14ac:dyDescent="0.2">
      <c r="A1915" t="s">
        <v>454</v>
      </c>
      <c r="B1915">
        <v>17.690000000000001</v>
      </c>
      <c r="C191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15">
        <v>9.07</v>
      </c>
      <c r="E1915" t="str">
        <f>IF(Table2[[#This Row],[HBA1C]]&lt;5.7,"normal ",IF(Table2[[#This Row],[HBA1C]]&lt;6.5,"prediabetes",IF(Table2[[#This Row],[HBA1C]]=6.5&gt;6.5,"diabetes ")))</f>
        <v xml:space="preserve">diabetes </v>
      </c>
      <c r="F1915" t="s">
        <v>2381</v>
      </c>
      <c r="G1915" t="s">
        <v>2380</v>
      </c>
      <c r="H1915" t="s">
        <v>2380</v>
      </c>
      <c r="I1915">
        <v>0</v>
      </c>
      <c r="J1915" t="s">
        <v>2380</v>
      </c>
    </row>
    <row r="1916" spans="1:10" x14ac:dyDescent="0.2">
      <c r="A1916" t="s">
        <v>453</v>
      </c>
      <c r="B1916">
        <v>25.77</v>
      </c>
      <c r="C191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16">
        <v>4.43</v>
      </c>
      <c r="E1916" t="str">
        <f>IF(Table2[[#This Row],[HBA1C]]&lt;5.7,"normal ",IF(Table2[[#This Row],[HBA1C]]&lt;6.5,"prediabetes",IF(Table2[[#This Row],[HBA1C]]=6.5&gt;6.5,"diabetes ")))</f>
        <v xml:space="preserve">normal </v>
      </c>
      <c r="F1916" t="s">
        <v>2380</v>
      </c>
      <c r="G1916" t="s">
        <v>2380</v>
      </c>
      <c r="H1916" t="s">
        <v>2382</v>
      </c>
      <c r="I1916">
        <v>1</v>
      </c>
      <c r="J1916" t="s">
        <v>2380</v>
      </c>
    </row>
    <row r="1917" spans="1:10" x14ac:dyDescent="0.2">
      <c r="A1917" t="s">
        <v>452</v>
      </c>
      <c r="B1917">
        <v>34.46</v>
      </c>
      <c r="C191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17">
        <v>4.17</v>
      </c>
      <c r="E1917" t="str">
        <f>IF(Table2[[#This Row],[HBA1C]]&lt;5.7,"normal ",IF(Table2[[#This Row],[HBA1C]]&lt;6.5,"prediabetes",IF(Table2[[#This Row],[HBA1C]]=6.5&gt;6.5,"diabetes ")))</f>
        <v xml:space="preserve">normal </v>
      </c>
      <c r="F1917" t="s">
        <v>2380</v>
      </c>
      <c r="G1917" t="s">
        <v>2381</v>
      </c>
      <c r="H1917" t="s">
        <v>2380</v>
      </c>
      <c r="I1917">
        <v>1</v>
      </c>
      <c r="J1917" t="s">
        <v>2380</v>
      </c>
    </row>
    <row r="1918" spans="1:10" x14ac:dyDescent="0.2">
      <c r="A1918" t="s">
        <v>451</v>
      </c>
      <c r="B1918">
        <v>30.875</v>
      </c>
      <c r="C191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18">
        <v>4.95</v>
      </c>
      <c r="E1918" t="str">
        <f>IF(Table2[[#This Row],[HBA1C]]&lt;5.7,"normal ",IF(Table2[[#This Row],[HBA1C]]&lt;6.5,"prediabetes",IF(Table2[[#This Row],[HBA1C]]=6.5&gt;6.5,"diabetes ")))</f>
        <v xml:space="preserve">normal </v>
      </c>
      <c r="F1918" t="s">
        <v>2381</v>
      </c>
      <c r="G1918" t="s">
        <v>2380</v>
      </c>
      <c r="H1918" t="s">
        <v>2380</v>
      </c>
      <c r="I1918">
        <v>0</v>
      </c>
      <c r="J1918" t="s">
        <v>2380</v>
      </c>
    </row>
    <row r="1919" spans="1:10" x14ac:dyDescent="0.2">
      <c r="A1919" t="s">
        <v>450</v>
      </c>
      <c r="B1919">
        <v>39.49</v>
      </c>
      <c r="C191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19">
        <v>5.13</v>
      </c>
      <c r="E1919" t="str">
        <f>IF(Table2[[#This Row],[HBA1C]]&lt;5.7,"normal ",IF(Table2[[#This Row],[HBA1C]]&lt;6.5,"prediabetes",IF(Table2[[#This Row],[HBA1C]]=6.5&gt;6.5,"diabetes ")))</f>
        <v xml:space="preserve">normal </v>
      </c>
      <c r="F1919" t="s">
        <v>2380</v>
      </c>
      <c r="G1919" t="s">
        <v>2380</v>
      </c>
      <c r="H1919" t="s">
        <v>2380</v>
      </c>
      <c r="I1919">
        <v>0</v>
      </c>
      <c r="J1919" t="s">
        <v>2380</v>
      </c>
    </row>
    <row r="1920" spans="1:10" x14ac:dyDescent="0.2">
      <c r="A1920" t="s">
        <v>449</v>
      </c>
      <c r="B1920">
        <v>28.88</v>
      </c>
      <c r="C192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20">
        <v>4.0999999999999996</v>
      </c>
      <c r="E1920" t="str">
        <f>IF(Table2[[#This Row],[HBA1C]]&lt;5.7,"normal ",IF(Table2[[#This Row],[HBA1C]]&lt;6.5,"prediabetes",IF(Table2[[#This Row],[HBA1C]]=6.5&gt;6.5,"diabetes ")))</f>
        <v xml:space="preserve">normal </v>
      </c>
      <c r="F1920" t="s">
        <v>2380</v>
      </c>
      <c r="G1920" t="s">
        <v>2380</v>
      </c>
      <c r="H1920" t="s">
        <v>2380</v>
      </c>
      <c r="I1920">
        <v>0</v>
      </c>
      <c r="J1920" t="s">
        <v>2380</v>
      </c>
    </row>
    <row r="1921" spans="1:10" x14ac:dyDescent="0.2">
      <c r="A1921" t="s">
        <v>448</v>
      </c>
      <c r="B1921">
        <v>20.234999999999999</v>
      </c>
      <c r="C192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21">
        <v>5.01</v>
      </c>
      <c r="E1921" t="str">
        <f>IF(Table2[[#This Row],[HBA1C]]&lt;5.7,"normal ",IF(Table2[[#This Row],[HBA1C]]&lt;6.5,"prediabetes",IF(Table2[[#This Row],[HBA1C]]=6.5&gt;6.5,"diabetes ")))</f>
        <v xml:space="preserve">normal </v>
      </c>
      <c r="F1921" t="s">
        <v>2381</v>
      </c>
      <c r="G1921" t="s">
        <v>2380</v>
      </c>
      <c r="H1921" t="s">
        <v>2380</v>
      </c>
      <c r="I1921">
        <v>0</v>
      </c>
      <c r="J1921" t="s">
        <v>2380</v>
      </c>
    </row>
    <row r="1922" spans="1:10" x14ac:dyDescent="0.2">
      <c r="A1922" t="s">
        <v>447</v>
      </c>
      <c r="B1922">
        <v>30.67</v>
      </c>
      <c r="C19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22">
        <v>5.09</v>
      </c>
      <c r="E1922" t="str">
        <f>IF(Table2[[#This Row],[HBA1C]]&lt;5.7,"normal ",IF(Table2[[#This Row],[HBA1C]]&lt;6.5,"prediabetes",IF(Table2[[#This Row],[HBA1C]]=6.5&gt;6.5,"diabetes ")))</f>
        <v xml:space="preserve">normal </v>
      </c>
      <c r="F1922" t="s">
        <v>2381</v>
      </c>
      <c r="G1922" t="s">
        <v>2380</v>
      </c>
      <c r="H1922" t="s">
        <v>2380</v>
      </c>
      <c r="I1922">
        <v>0</v>
      </c>
      <c r="J1922" t="s">
        <v>2380</v>
      </c>
    </row>
    <row r="1923" spans="1:10" x14ac:dyDescent="0.2">
      <c r="A1923" t="s">
        <v>446</v>
      </c>
      <c r="B1923">
        <v>30.875</v>
      </c>
      <c r="C19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23">
        <v>6.49</v>
      </c>
      <c r="E1923" t="str">
        <f>IF(Table2[[#This Row],[HBA1C]]&lt;5.7,"normal ",IF(Table2[[#This Row],[HBA1C]]&lt;6.5,"prediabetes",IF(Table2[[#This Row],[HBA1C]]=6.5&gt;6.5,"diabetes ")))</f>
        <v>prediabetes</v>
      </c>
      <c r="F1923" t="s">
        <v>2380</v>
      </c>
      <c r="G1923" t="s">
        <v>2380</v>
      </c>
      <c r="H1923" t="s">
        <v>2380</v>
      </c>
      <c r="I1923">
        <v>0</v>
      </c>
      <c r="J1923" t="s">
        <v>2380</v>
      </c>
    </row>
    <row r="1924" spans="1:10" x14ac:dyDescent="0.2">
      <c r="A1924" t="s">
        <v>445</v>
      </c>
      <c r="B1924">
        <v>23.8</v>
      </c>
      <c r="C192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24">
        <v>4.08</v>
      </c>
      <c r="E1924" t="str">
        <f>IF(Table2[[#This Row],[HBA1C]]&lt;5.7,"normal ",IF(Table2[[#This Row],[HBA1C]]&lt;6.5,"prediabetes",IF(Table2[[#This Row],[HBA1C]]=6.5&gt;6.5,"diabetes ")))</f>
        <v xml:space="preserve">normal </v>
      </c>
      <c r="F1924" t="s">
        <v>2380</v>
      </c>
      <c r="G1924" t="s">
        <v>2380</v>
      </c>
      <c r="H1924" t="s">
        <v>2380</v>
      </c>
      <c r="I1924">
        <v>0</v>
      </c>
      <c r="J1924" t="s">
        <v>2380</v>
      </c>
    </row>
    <row r="1925" spans="1:10" x14ac:dyDescent="0.2">
      <c r="A1925" t="s">
        <v>444</v>
      </c>
      <c r="B1925">
        <v>15.37</v>
      </c>
      <c r="C192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25">
        <v>8.6300000000000008</v>
      </c>
      <c r="E1925" t="str">
        <f>IF(Table2[[#This Row],[HBA1C]]&lt;5.7,"normal ",IF(Table2[[#This Row],[HBA1C]]&lt;6.5,"prediabetes",IF(Table2[[#This Row],[HBA1C]]=6.5&gt;6.5,"diabetes ")))</f>
        <v xml:space="preserve">diabetes </v>
      </c>
      <c r="F1925" t="s">
        <v>2381</v>
      </c>
      <c r="G1925" t="s">
        <v>2380</v>
      </c>
      <c r="H1925" t="s">
        <v>2380</v>
      </c>
      <c r="I1925">
        <v>0</v>
      </c>
      <c r="J1925" t="s">
        <v>2380</v>
      </c>
    </row>
    <row r="1926" spans="1:10" x14ac:dyDescent="0.2">
      <c r="A1926" t="s">
        <v>443</v>
      </c>
      <c r="B1926">
        <v>30.4</v>
      </c>
      <c r="C19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26">
        <v>5.28</v>
      </c>
      <c r="E1926" t="str">
        <f>IF(Table2[[#This Row],[HBA1C]]&lt;5.7,"normal ",IF(Table2[[#This Row],[HBA1C]]&lt;6.5,"prediabetes",IF(Table2[[#This Row],[HBA1C]]=6.5&gt;6.5,"diabetes ")))</f>
        <v xml:space="preserve">normal </v>
      </c>
      <c r="F1926" t="s">
        <v>2380</v>
      </c>
      <c r="G1926" t="s">
        <v>2380</v>
      </c>
      <c r="H1926" t="s">
        <v>2380</v>
      </c>
      <c r="I1926">
        <v>0</v>
      </c>
      <c r="J1926" t="s">
        <v>2380</v>
      </c>
    </row>
    <row r="1927" spans="1:10" x14ac:dyDescent="0.2">
      <c r="A1927" t="s">
        <v>442</v>
      </c>
      <c r="B1927">
        <v>19.48</v>
      </c>
      <c r="C192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27">
        <v>5.63</v>
      </c>
      <c r="E1927" t="str">
        <f>IF(Table2[[#This Row],[HBA1C]]&lt;5.7,"normal ",IF(Table2[[#This Row],[HBA1C]]&lt;6.5,"prediabetes",IF(Table2[[#This Row],[HBA1C]]=6.5&gt;6.5,"diabetes ")))</f>
        <v xml:space="preserve">normal </v>
      </c>
      <c r="F1927" t="s">
        <v>2381</v>
      </c>
      <c r="G1927" t="s">
        <v>2380</v>
      </c>
      <c r="H1927" t="s">
        <v>2380</v>
      </c>
      <c r="I1927">
        <v>1</v>
      </c>
      <c r="J1927" t="s">
        <v>2380</v>
      </c>
    </row>
    <row r="1928" spans="1:10" x14ac:dyDescent="0.2">
      <c r="A1928" t="s">
        <v>441</v>
      </c>
      <c r="B1928">
        <v>16.96</v>
      </c>
      <c r="C192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28">
        <v>11.47</v>
      </c>
      <c r="E1928" t="str">
        <f>IF(Table2[[#This Row],[HBA1C]]&lt;5.7,"normal ",IF(Table2[[#This Row],[HBA1C]]&lt;6.5,"prediabetes",IF(Table2[[#This Row],[HBA1C]]=6.5&gt;6.5,"diabetes ")))</f>
        <v xml:space="preserve">diabetes </v>
      </c>
      <c r="F1928" t="s">
        <v>2381</v>
      </c>
      <c r="G1928" t="s">
        <v>2380</v>
      </c>
      <c r="H1928" t="s">
        <v>2380</v>
      </c>
      <c r="I1928">
        <v>0</v>
      </c>
      <c r="J1928" t="s">
        <v>2380</v>
      </c>
    </row>
    <row r="1929" spans="1:10" x14ac:dyDescent="0.2">
      <c r="A1929" t="s">
        <v>440</v>
      </c>
      <c r="B1929">
        <v>19.05</v>
      </c>
      <c r="C192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29">
        <v>4.92</v>
      </c>
      <c r="E1929" t="str">
        <f>IF(Table2[[#This Row],[HBA1C]]&lt;5.7,"normal ",IF(Table2[[#This Row],[HBA1C]]&lt;6.5,"prediabetes",IF(Table2[[#This Row],[HBA1C]]=6.5&gt;6.5,"diabetes ")))</f>
        <v xml:space="preserve">normal </v>
      </c>
      <c r="F1929" t="s">
        <v>2380</v>
      </c>
      <c r="G1929" t="s">
        <v>2380</v>
      </c>
      <c r="H1929" t="s">
        <v>2380</v>
      </c>
      <c r="I1929">
        <v>1</v>
      </c>
      <c r="J1929" t="s">
        <v>2380</v>
      </c>
    </row>
    <row r="1930" spans="1:10" x14ac:dyDescent="0.2">
      <c r="A1930" t="s">
        <v>439</v>
      </c>
      <c r="B1930">
        <v>37.619999999999997</v>
      </c>
      <c r="C19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30">
        <v>4.18</v>
      </c>
      <c r="E1930" t="str">
        <f>IF(Table2[[#This Row],[HBA1C]]&lt;5.7,"normal ",IF(Table2[[#This Row],[HBA1C]]&lt;6.5,"prediabetes",IF(Table2[[#This Row],[HBA1C]]=6.5&gt;6.5,"diabetes ")))</f>
        <v xml:space="preserve">normal </v>
      </c>
      <c r="F1930" t="s">
        <v>2380</v>
      </c>
      <c r="G1930" t="s">
        <v>2380</v>
      </c>
      <c r="H1930" t="s">
        <v>2380</v>
      </c>
      <c r="I1930">
        <v>0</v>
      </c>
      <c r="J1930" t="s">
        <v>2380</v>
      </c>
    </row>
    <row r="1931" spans="1:10" x14ac:dyDescent="0.2">
      <c r="A1931" t="s">
        <v>438</v>
      </c>
      <c r="B1931">
        <v>29.1</v>
      </c>
      <c r="C193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31">
        <v>4.67</v>
      </c>
      <c r="E1931" t="str">
        <f>IF(Table2[[#This Row],[HBA1C]]&lt;5.7,"normal ",IF(Table2[[#This Row],[HBA1C]]&lt;6.5,"prediabetes",IF(Table2[[#This Row],[HBA1C]]=6.5&gt;6.5,"diabetes ")))</f>
        <v xml:space="preserve">normal </v>
      </c>
      <c r="F1931" t="s">
        <v>2380</v>
      </c>
      <c r="G1931" t="s">
        <v>2380</v>
      </c>
      <c r="H1931" t="s">
        <v>2380</v>
      </c>
      <c r="I1931">
        <v>0</v>
      </c>
      <c r="J1931" t="s">
        <v>2380</v>
      </c>
    </row>
    <row r="1932" spans="1:10" x14ac:dyDescent="0.2">
      <c r="A1932" t="s">
        <v>437</v>
      </c>
      <c r="B1932">
        <v>26.62</v>
      </c>
      <c r="C193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32">
        <v>6.24</v>
      </c>
      <c r="E1932" t="str">
        <f>IF(Table2[[#This Row],[HBA1C]]&lt;5.7,"normal ",IF(Table2[[#This Row],[HBA1C]]&lt;6.5,"prediabetes",IF(Table2[[#This Row],[HBA1C]]=6.5&gt;6.5,"diabetes ")))</f>
        <v>prediabetes</v>
      </c>
      <c r="F1932" t="s">
        <v>2380</v>
      </c>
      <c r="G1932" t="s">
        <v>2380</v>
      </c>
      <c r="H1932" t="s">
        <v>2380</v>
      </c>
      <c r="I1932">
        <v>0</v>
      </c>
      <c r="J1932" t="s">
        <v>2380</v>
      </c>
    </row>
    <row r="1933" spans="1:10" x14ac:dyDescent="0.2">
      <c r="A1933" t="s">
        <v>436</v>
      </c>
      <c r="B1933">
        <v>25.74</v>
      </c>
      <c r="C193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33">
        <v>5.99</v>
      </c>
      <c r="E1933" t="str">
        <f>IF(Table2[[#This Row],[HBA1C]]&lt;5.7,"normal ",IF(Table2[[#This Row],[HBA1C]]&lt;6.5,"prediabetes",IF(Table2[[#This Row],[HBA1C]]=6.5&gt;6.5,"diabetes ")))</f>
        <v>prediabetes</v>
      </c>
      <c r="F1933" t="s">
        <v>2380</v>
      </c>
      <c r="G1933" t="s">
        <v>2380</v>
      </c>
      <c r="H1933" t="s">
        <v>2380</v>
      </c>
      <c r="I1933">
        <v>0</v>
      </c>
      <c r="J1933" t="s">
        <v>2380</v>
      </c>
    </row>
    <row r="1934" spans="1:10" x14ac:dyDescent="0.2">
      <c r="A1934" t="s">
        <v>435</v>
      </c>
      <c r="B1934">
        <v>18.22</v>
      </c>
      <c r="C193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34">
        <v>10.27</v>
      </c>
      <c r="E1934" t="str">
        <f>IF(Table2[[#This Row],[HBA1C]]&lt;5.7,"normal ",IF(Table2[[#This Row],[HBA1C]]&lt;6.5,"prediabetes",IF(Table2[[#This Row],[HBA1C]]=6.5&gt;6.5,"diabetes ")))</f>
        <v xml:space="preserve">diabetes </v>
      </c>
      <c r="F1934" t="s">
        <v>2381</v>
      </c>
      <c r="G1934" t="s">
        <v>2380</v>
      </c>
      <c r="H1934" t="s">
        <v>2380</v>
      </c>
      <c r="I1934">
        <v>1</v>
      </c>
      <c r="J1934" t="s">
        <v>2380</v>
      </c>
    </row>
    <row r="1935" spans="1:10" x14ac:dyDescent="0.2">
      <c r="A1935" t="s">
        <v>434</v>
      </c>
      <c r="B1935">
        <v>26.03</v>
      </c>
      <c r="C193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35">
        <v>5.97</v>
      </c>
      <c r="E1935" t="str">
        <f>IF(Table2[[#This Row],[HBA1C]]&lt;5.7,"normal ",IF(Table2[[#This Row],[HBA1C]]&lt;6.5,"prediabetes",IF(Table2[[#This Row],[HBA1C]]=6.5&gt;6.5,"diabetes ")))</f>
        <v>prediabetes</v>
      </c>
      <c r="F1935" t="s">
        <v>2380</v>
      </c>
      <c r="G1935" t="s">
        <v>2380</v>
      </c>
      <c r="H1935" t="s">
        <v>2382</v>
      </c>
      <c r="I1935">
        <v>1</v>
      </c>
      <c r="J1935" t="s">
        <v>2380</v>
      </c>
    </row>
    <row r="1936" spans="1:10" x14ac:dyDescent="0.2">
      <c r="A1936" t="s">
        <v>433</v>
      </c>
      <c r="B1936">
        <v>17.29</v>
      </c>
      <c r="C193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36">
        <v>4.9800000000000004</v>
      </c>
      <c r="E1936" t="str">
        <f>IF(Table2[[#This Row],[HBA1C]]&lt;5.7,"normal ",IF(Table2[[#This Row],[HBA1C]]&lt;6.5,"prediabetes",IF(Table2[[#This Row],[HBA1C]]=6.5&gt;6.5,"diabetes ")))</f>
        <v xml:space="preserve">normal </v>
      </c>
      <c r="F1936" t="s">
        <v>2380</v>
      </c>
      <c r="G1936" t="s">
        <v>2380</v>
      </c>
      <c r="H1936" t="s">
        <v>2380</v>
      </c>
      <c r="I1936">
        <v>0</v>
      </c>
      <c r="J1936" t="s">
        <v>2380</v>
      </c>
    </row>
    <row r="1937" spans="1:10" x14ac:dyDescent="0.2">
      <c r="A1937" t="s">
        <v>432</v>
      </c>
      <c r="B1937">
        <v>18.170000000000002</v>
      </c>
      <c r="C193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37">
        <v>6.91</v>
      </c>
      <c r="E1937" t="str">
        <f>IF(Table2[[#This Row],[HBA1C]]&lt;5.7,"normal ",IF(Table2[[#This Row],[HBA1C]]&lt;6.5,"prediabetes",IF(Table2[[#This Row],[HBA1C]]=6.5&gt;6.5,"diabetes ")))</f>
        <v xml:space="preserve">diabetes </v>
      </c>
      <c r="F1937" t="s">
        <v>2381</v>
      </c>
      <c r="G1937" t="s">
        <v>2380</v>
      </c>
      <c r="H1937" t="s">
        <v>2380</v>
      </c>
      <c r="I1937">
        <v>1</v>
      </c>
      <c r="J1937" t="s">
        <v>2380</v>
      </c>
    </row>
    <row r="1938" spans="1:10" x14ac:dyDescent="0.2">
      <c r="A1938" t="s">
        <v>431</v>
      </c>
      <c r="B1938">
        <v>32.54</v>
      </c>
      <c r="C19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38">
        <v>6.38</v>
      </c>
      <c r="E1938" t="str">
        <f>IF(Table2[[#This Row],[HBA1C]]&lt;5.7,"normal ",IF(Table2[[#This Row],[HBA1C]]&lt;6.5,"prediabetes",IF(Table2[[#This Row],[HBA1C]]=6.5&gt;6.5,"diabetes ")))</f>
        <v>prediabetes</v>
      </c>
      <c r="F1938" t="s">
        <v>2380</v>
      </c>
      <c r="G1938" t="s">
        <v>2381</v>
      </c>
      <c r="H1938" t="s">
        <v>2380</v>
      </c>
      <c r="I1938">
        <v>1</v>
      </c>
      <c r="J1938" t="s">
        <v>2380</v>
      </c>
    </row>
    <row r="1939" spans="1:10" x14ac:dyDescent="0.2">
      <c r="A1939" t="s">
        <v>430</v>
      </c>
      <c r="B1939">
        <v>30.25</v>
      </c>
      <c r="C193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39">
        <v>4.7699999999999996</v>
      </c>
      <c r="E1939" t="str">
        <f>IF(Table2[[#This Row],[HBA1C]]&lt;5.7,"normal ",IF(Table2[[#This Row],[HBA1C]]&lt;6.5,"prediabetes",IF(Table2[[#This Row],[HBA1C]]=6.5&gt;6.5,"diabetes ")))</f>
        <v xml:space="preserve">normal </v>
      </c>
      <c r="F1939" t="s">
        <v>2380</v>
      </c>
      <c r="G1939" t="s">
        <v>2380</v>
      </c>
      <c r="H1939" t="s">
        <v>2380</v>
      </c>
      <c r="I1939">
        <v>0</v>
      </c>
      <c r="J1939" t="s">
        <v>2380</v>
      </c>
    </row>
    <row r="1940" spans="1:10" x14ac:dyDescent="0.2">
      <c r="A1940" t="s">
        <v>429</v>
      </c>
      <c r="B1940">
        <v>19.59</v>
      </c>
      <c r="C194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40">
        <v>6.04</v>
      </c>
      <c r="E1940" t="str">
        <f>IF(Table2[[#This Row],[HBA1C]]&lt;5.7,"normal ",IF(Table2[[#This Row],[HBA1C]]&lt;6.5,"prediabetes",IF(Table2[[#This Row],[HBA1C]]=6.5&gt;6.5,"diabetes ")))</f>
        <v>prediabetes</v>
      </c>
      <c r="F1940" t="s">
        <v>2381</v>
      </c>
      <c r="G1940" t="s">
        <v>2380</v>
      </c>
      <c r="H1940" t="s">
        <v>2380</v>
      </c>
      <c r="I1940">
        <v>1</v>
      </c>
      <c r="J1940" t="s">
        <v>2380</v>
      </c>
    </row>
    <row r="1941" spans="1:10" x14ac:dyDescent="0.2">
      <c r="A1941" t="s">
        <v>428</v>
      </c>
      <c r="B1941">
        <v>45.9</v>
      </c>
      <c r="C19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41">
        <v>4.3</v>
      </c>
      <c r="E1941" t="str">
        <f>IF(Table2[[#This Row],[HBA1C]]&lt;5.7,"normal ",IF(Table2[[#This Row],[HBA1C]]&lt;6.5,"prediabetes",IF(Table2[[#This Row],[HBA1C]]=6.5&gt;6.5,"diabetes ")))</f>
        <v xml:space="preserve">normal </v>
      </c>
      <c r="F1941" t="s">
        <v>2381</v>
      </c>
      <c r="G1941" t="s">
        <v>2380</v>
      </c>
      <c r="H1941" t="s">
        <v>2380</v>
      </c>
      <c r="I1941">
        <v>1</v>
      </c>
      <c r="J1941" t="s">
        <v>2380</v>
      </c>
    </row>
    <row r="1942" spans="1:10" x14ac:dyDescent="0.2">
      <c r="A1942" t="s">
        <v>427</v>
      </c>
      <c r="B1942">
        <v>17.059999999999999</v>
      </c>
      <c r="C194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42">
        <v>8.75</v>
      </c>
      <c r="E1942" t="str">
        <f>IF(Table2[[#This Row],[HBA1C]]&lt;5.7,"normal ",IF(Table2[[#This Row],[HBA1C]]&lt;6.5,"prediabetes",IF(Table2[[#This Row],[HBA1C]]=6.5&gt;6.5,"diabetes ")))</f>
        <v xml:space="preserve">diabetes </v>
      </c>
      <c r="F1942" t="s">
        <v>2381</v>
      </c>
      <c r="G1942" t="s">
        <v>2380</v>
      </c>
      <c r="H1942" t="s">
        <v>2380</v>
      </c>
      <c r="I1942">
        <v>0</v>
      </c>
      <c r="J1942" t="s">
        <v>2380</v>
      </c>
    </row>
    <row r="1943" spans="1:10" x14ac:dyDescent="0.2">
      <c r="A1943" t="s">
        <v>426</v>
      </c>
      <c r="B1943">
        <v>32.07</v>
      </c>
      <c r="C19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43">
        <v>5.25</v>
      </c>
      <c r="E1943" t="str">
        <f>IF(Table2[[#This Row],[HBA1C]]&lt;5.7,"normal ",IF(Table2[[#This Row],[HBA1C]]&lt;6.5,"prediabetes",IF(Table2[[#This Row],[HBA1C]]=6.5&gt;6.5,"diabetes ")))</f>
        <v xml:space="preserve">normal </v>
      </c>
      <c r="F1943" t="s">
        <v>2380</v>
      </c>
      <c r="G1943" t="s">
        <v>2380</v>
      </c>
      <c r="H1943" t="s">
        <v>2382</v>
      </c>
      <c r="I1943">
        <v>1</v>
      </c>
      <c r="J1943" t="s">
        <v>2380</v>
      </c>
    </row>
    <row r="1944" spans="1:10" x14ac:dyDescent="0.2">
      <c r="A1944" t="s">
        <v>425</v>
      </c>
      <c r="B1944">
        <v>16.5</v>
      </c>
      <c r="C194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44">
        <v>5.03</v>
      </c>
      <c r="E1944" t="str">
        <f>IF(Table2[[#This Row],[HBA1C]]&lt;5.7,"normal ",IF(Table2[[#This Row],[HBA1C]]&lt;6.5,"prediabetes",IF(Table2[[#This Row],[HBA1C]]=6.5&gt;6.5,"diabetes ")))</f>
        <v xml:space="preserve">normal </v>
      </c>
      <c r="F1944" t="s">
        <v>2380</v>
      </c>
      <c r="G1944" t="s">
        <v>2380</v>
      </c>
      <c r="H1944" t="s">
        <v>2380</v>
      </c>
      <c r="I1944">
        <v>1</v>
      </c>
      <c r="J1944" t="s">
        <v>2380</v>
      </c>
    </row>
    <row r="1945" spans="1:10" x14ac:dyDescent="0.2">
      <c r="A1945" t="s">
        <v>424</v>
      </c>
      <c r="B1945">
        <v>31.4</v>
      </c>
      <c r="C194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45">
        <v>5.88</v>
      </c>
      <c r="E1945" t="str">
        <f>IF(Table2[[#This Row],[HBA1C]]&lt;5.7,"normal ",IF(Table2[[#This Row],[HBA1C]]&lt;6.5,"prediabetes",IF(Table2[[#This Row],[HBA1C]]=6.5&gt;6.5,"diabetes ")))</f>
        <v>prediabetes</v>
      </c>
      <c r="F1945" t="s">
        <v>2380</v>
      </c>
      <c r="G1945" t="s">
        <v>2380</v>
      </c>
      <c r="H1945" t="s">
        <v>2380</v>
      </c>
      <c r="I1945">
        <v>1</v>
      </c>
      <c r="J1945" t="s">
        <v>2380</v>
      </c>
    </row>
    <row r="1946" spans="1:10" x14ac:dyDescent="0.2">
      <c r="A1946" t="s">
        <v>423</v>
      </c>
      <c r="B1946">
        <v>20.36</v>
      </c>
      <c r="C194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46">
        <v>4.49</v>
      </c>
      <c r="E1946" t="str">
        <f>IF(Table2[[#This Row],[HBA1C]]&lt;5.7,"normal ",IF(Table2[[#This Row],[HBA1C]]&lt;6.5,"prediabetes",IF(Table2[[#This Row],[HBA1C]]=6.5&gt;6.5,"diabetes ")))</f>
        <v xml:space="preserve">normal </v>
      </c>
      <c r="F1946" t="s">
        <v>2380</v>
      </c>
      <c r="G1946" t="s">
        <v>2380</v>
      </c>
      <c r="H1946" t="s">
        <v>2380</v>
      </c>
      <c r="I1946">
        <v>0</v>
      </c>
      <c r="J1946" t="s">
        <v>2380</v>
      </c>
    </row>
    <row r="1947" spans="1:10" x14ac:dyDescent="0.2">
      <c r="A1947" t="s">
        <v>422</v>
      </c>
      <c r="B1947">
        <v>25.46</v>
      </c>
      <c r="C194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47">
        <v>4.1399999999999997</v>
      </c>
      <c r="E1947" t="str">
        <f>IF(Table2[[#This Row],[HBA1C]]&lt;5.7,"normal ",IF(Table2[[#This Row],[HBA1C]]&lt;6.5,"prediabetes",IF(Table2[[#This Row],[HBA1C]]=6.5&gt;6.5,"diabetes ")))</f>
        <v xml:space="preserve">normal </v>
      </c>
      <c r="F1947" t="s">
        <v>2380</v>
      </c>
      <c r="G1947" t="s">
        <v>2380</v>
      </c>
      <c r="H1947" t="s">
        <v>2380</v>
      </c>
      <c r="I1947">
        <v>1</v>
      </c>
      <c r="J1947" t="s">
        <v>2380</v>
      </c>
    </row>
    <row r="1948" spans="1:10" x14ac:dyDescent="0.2">
      <c r="A1948" t="s">
        <v>421</v>
      </c>
      <c r="B1948">
        <v>17.09</v>
      </c>
      <c r="C194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48">
        <v>5.8</v>
      </c>
      <c r="E1948" t="str">
        <f>IF(Table2[[#This Row],[HBA1C]]&lt;5.7,"normal ",IF(Table2[[#This Row],[HBA1C]]&lt;6.5,"prediabetes",IF(Table2[[#This Row],[HBA1C]]=6.5&gt;6.5,"diabetes ")))</f>
        <v>prediabetes</v>
      </c>
      <c r="F1948" t="s">
        <v>2381</v>
      </c>
      <c r="G1948" t="s">
        <v>2380</v>
      </c>
      <c r="H1948" t="s">
        <v>2380</v>
      </c>
      <c r="I1948">
        <v>0</v>
      </c>
      <c r="J1948" t="s">
        <v>2380</v>
      </c>
    </row>
    <row r="1949" spans="1:10" x14ac:dyDescent="0.2">
      <c r="A1949" t="s">
        <v>420</v>
      </c>
      <c r="B1949">
        <v>20.83</v>
      </c>
      <c r="C194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49">
        <v>5.12</v>
      </c>
      <c r="E1949" t="str">
        <f>IF(Table2[[#This Row],[HBA1C]]&lt;5.7,"normal ",IF(Table2[[#This Row],[HBA1C]]&lt;6.5,"prediabetes",IF(Table2[[#This Row],[HBA1C]]=6.5&gt;6.5,"diabetes ")))</f>
        <v xml:space="preserve">normal </v>
      </c>
      <c r="F1949" t="s">
        <v>2380</v>
      </c>
      <c r="G1949" t="s">
        <v>2380</v>
      </c>
      <c r="H1949" t="s">
        <v>2380</v>
      </c>
      <c r="I1949">
        <v>0</v>
      </c>
      <c r="J1949" t="s">
        <v>2380</v>
      </c>
    </row>
    <row r="1950" spans="1:10" x14ac:dyDescent="0.2">
      <c r="A1950" t="s">
        <v>419</v>
      </c>
      <c r="B1950">
        <v>18.920000000000002</v>
      </c>
      <c r="C195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50">
        <v>5.98</v>
      </c>
      <c r="E1950" t="str">
        <f>IF(Table2[[#This Row],[HBA1C]]&lt;5.7,"normal ",IF(Table2[[#This Row],[HBA1C]]&lt;6.5,"prediabetes",IF(Table2[[#This Row],[HBA1C]]=6.5&gt;6.5,"diabetes ")))</f>
        <v>prediabetes</v>
      </c>
      <c r="F1950" t="s">
        <v>2381</v>
      </c>
      <c r="G1950" t="s">
        <v>2380</v>
      </c>
      <c r="H1950" t="s">
        <v>2380</v>
      </c>
      <c r="I1950">
        <v>1</v>
      </c>
      <c r="J1950" t="s">
        <v>2380</v>
      </c>
    </row>
    <row r="1951" spans="1:10" x14ac:dyDescent="0.2">
      <c r="A1951" t="s">
        <v>418</v>
      </c>
      <c r="B1951">
        <v>37.1</v>
      </c>
      <c r="C195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51">
        <v>5.46</v>
      </c>
      <c r="E1951" t="str">
        <f>IF(Table2[[#This Row],[HBA1C]]&lt;5.7,"normal ",IF(Table2[[#This Row],[HBA1C]]&lt;6.5,"prediabetes",IF(Table2[[#This Row],[HBA1C]]=6.5&gt;6.5,"diabetes ")))</f>
        <v xml:space="preserve">normal </v>
      </c>
      <c r="F1951" t="s">
        <v>2380</v>
      </c>
      <c r="G1951" t="s">
        <v>2380</v>
      </c>
      <c r="H1951" t="s">
        <v>2380</v>
      </c>
      <c r="I1951">
        <v>0</v>
      </c>
      <c r="J1951" t="s">
        <v>2380</v>
      </c>
    </row>
    <row r="1952" spans="1:10" x14ac:dyDescent="0.2">
      <c r="A1952" t="s">
        <v>417</v>
      </c>
      <c r="B1952">
        <v>22.515000000000001</v>
      </c>
      <c r="C195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52">
        <v>4.91</v>
      </c>
      <c r="E1952" t="str">
        <f>IF(Table2[[#This Row],[HBA1C]]&lt;5.7,"normal ",IF(Table2[[#This Row],[HBA1C]]&lt;6.5,"prediabetes",IF(Table2[[#This Row],[HBA1C]]=6.5&gt;6.5,"diabetes ")))</f>
        <v xml:space="preserve">normal </v>
      </c>
      <c r="F1952" t="s">
        <v>2381</v>
      </c>
      <c r="G1952" t="s">
        <v>2380</v>
      </c>
      <c r="H1952" t="s">
        <v>2382</v>
      </c>
      <c r="I1952">
        <v>1</v>
      </c>
      <c r="J1952" t="s">
        <v>2380</v>
      </c>
    </row>
    <row r="1953" spans="1:10" x14ac:dyDescent="0.2">
      <c r="A1953" t="s">
        <v>416</v>
      </c>
      <c r="B1953">
        <v>32.700000000000003</v>
      </c>
      <c r="C19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53">
        <v>4.66</v>
      </c>
      <c r="E1953" t="str">
        <f>IF(Table2[[#This Row],[HBA1C]]&lt;5.7,"normal ",IF(Table2[[#This Row],[HBA1C]]&lt;6.5,"prediabetes",IF(Table2[[#This Row],[HBA1C]]=6.5&gt;6.5,"diabetes ")))</f>
        <v xml:space="preserve">normal </v>
      </c>
      <c r="F1953" t="s">
        <v>2380</v>
      </c>
      <c r="G1953" t="s">
        <v>2380</v>
      </c>
      <c r="H1953" t="s">
        <v>2380</v>
      </c>
      <c r="I1953">
        <v>0</v>
      </c>
      <c r="J1953" t="s">
        <v>2380</v>
      </c>
    </row>
    <row r="1954" spans="1:10" x14ac:dyDescent="0.2">
      <c r="A1954" t="s">
        <v>415</v>
      </c>
      <c r="B1954">
        <v>17.75</v>
      </c>
      <c r="C195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54">
        <v>6.8</v>
      </c>
      <c r="E1954" t="str">
        <f>IF(Table2[[#This Row],[HBA1C]]&lt;5.7,"normal ",IF(Table2[[#This Row],[HBA1C]]&lt;6.5,"prediabetes",IF(Table2[[#This Row],[HBA1C]]=6.5&gt;6.5,"diabetes ")))</f>
        <v xml:space="preserve">diabetes </v>
      </c>
      <c r="F1954" t="s">
        <v>2381</v>
      </c>
      <c r="G1954" t="s">
        <v>2380</v>
      </c>
      <c r="H1954" t="s">
        <v>2380</v>
      </c>
      <c r="I1954">
        <v>1</v>
      </c>
      <c r="J1954" t="s">
        <v>2380</v>
      </c>
    </row>
    <row r="1955" spans="1:10" x14ac:dyDescent="0.2">
      <c r="A1955" t="s">
        <v>414</v>
      </c>
      <c r="B1955">
        <v>33.630000000000003</v>
      </c>
      <c r="C19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55">
        <v>4.47</v>
      </c>
      <c r="E1955" t="str">
        <f>IF(Table2[[#This Row],[HBA1C]]&lt;5.7,"normal ",IF(Table2[[#This Row],[HBA1C]]&lt;6.5,"prediabetes",IF(Table2[[#This Row],[HBA1C]]=6.5&gt;6.5,"diabetes ")))</f>
        <v xml:space="preserve">normal </v>
      </c>
      <c r="F1955" t="s">
        <v>2381</v>
      </c>
      <c r="G1955" t="s">
        <v>2380</v>
      </c>
      <c r="H1955" t="s">
        <v>2380</v>
      </c>
      <c r="I1955">
        <v>0</v>
      </c>
      <c r="J1955" t="s">
        <v>2380</v>
      </c>
    </row>
    <row r="1956" spans="1:10" x14ac:dyDescent="0.2">
      <c r="A1956" t="s">
        <v>413</v>
      </c>
      <c r="B1956">
        <v>34.799999999999997</v>
      </c>
      <c r="C19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56">
        <v>4.08</v>
      </c>
      <c r="E1956" t="str">
        <f>IF(Table2[[#This Row],[HBA1C]]&lt;5.7,"normal ",IF(Table2[[#This Row],[HBA1C]]&lt;6.5,"prediabetes",IF(Table2[[#This Row],[HBA1C]]=6.5&gt;6.5,"diabetes ")))</f>
        <v xml:space="preserve">normal </v>
      </c>
      <c r="F1956" t="s">
        <v>2381</v>
      </c>
      <c r="G1956" t="s">
        <v>2380</v>
      </c>
      <c r="H1956" t="s">
        <v>2380</v>
      </c>
      <c r="I1956">
        <v>1</v>
      </c>
      <c r="J1956" t="s">
        <v>2380</v>
      </c>
    </row>
    <row r="1957" spans="1:10" x14ac:dyDescent="0.2">
      <c r="A1957" t="s">
        <v>412</v>
      </c>
      <c r="B1957">
        <v>16.809999999999999</v>
      </c>
      <c r="C195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57">
        <v>5.51</v>
      </c>
      <c r="E1957" t="str">
        <f>IF(Table2[[#This Row],[HBA1C]]&lt;5.7,"normal ",IF(Table2[[#This Row],[HBA1C]]&lt;6.5,"prediabetes",IF(Table2[[#This Row],[HBA1C]]=6.5&gt;6.5,"diabetes ")))</f>
        <v xml:space="preserve">normal </v>
      </c>
      <c r="F1957" t="s">
        <v>2381</v>
      </c>
      <c r="G1957" t="s">
        <v>2380</v>
      </c>
      <c r="H1957" t="s">
        <v>2380</v>
      </c>
      <c r="I1957">
        <v>1</v>
      </c>
      <c r="J1957" t="s">
        <v>2380</v>
      </c>
    </row>
    <row r="1958" spans="1:10" x14ac:dyDescent="0.2">
      <c r="A1958" t="s">
        <v>411</v>
      </c>
      <c r="B1958">
        <v>16.690000000000001</v>
      </c>
      <c r="C195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58">
        <v>8.4</v>
      </c>
      <c r="E1958" t="str">
        <f>IF(Table2[[#This Row],[HBA1C]]&lt;5.7,"normal ",IF(Table2[[#This Row],[HBA1C]]&lt;6.5,"prediabetes",IF(Table2[[#This Row],[HBA1C]]=6.5&gt;6.5,"diabetes ")))</f>
        <v xml:space="preserve">diabetes </v>
      </c>
      <c r="F1958" t="s">
        <v>2381</v>
      </c>
      <c r="G1958" t="s">
        <v>2380</v>
      </c>
      <c r="H1958" t="s">
        <v>2380</v>
      </c>
      <c r="I1958">
        <v>0</v>
      </c>
      <c r="J1958" t="s">
        <v>2380</v>
      </c>
    </row>
    <row r="1959" spans="1:10" x14ac:dyDescent="0.2">
      <c r="A1959" t="s">
        <v>410</v>
      </c>
      <c r="B1959">
        <v>23.21</v>
      </c>
      <c r="C195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59">
        <v>5.14</v>
      </c>
      <c r="E1959" t="str">
        <f>IF(Table2[[#This Row],[HBA1C]]&lt;5.7,"normal ",IF(Table2[[#This Row],[HBA1C]]&lt;6.5,"prediabetes",IF(Table2[[#This Row],[HBA1C]]=6.5&gt;6.5,"diabetes ")))</f>
        <v xml:space="preserve">normal </v>
      </c>
      <c r="F1959" t="s">
        <v>2381</v>
      </c>
      <c r="G1959" t="s">
        <v>2380</v>
      </c>
      <c r="H1959" t="s">
        <v>2380</v>
      </c>
      <c r="I1959">
        <v>1</v>
      </c>
      <c r="J1959" t="s">
        <v>2380</v>
      </c>
    </row>
    <row r="1960" spans="1:10" x14ac:dyDescent="0.2">
      <c r="A1960" t="s">
        <v>409</v>
      </c>
      <c r="B1960">
        <v>25.175000000000001</v>
      </c>
      <c r="C196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60">
        <v>5.21</v>
      </c>
      <c r="E1960" t="str">
        <f>IF(Table2[[#This Row],[HBA1C]]&lt;5.7,"normal ",IF(Table2[[#This Row],[HBA1C]]&lt;6.5,"prediabetes",IF(Table2[[#This Row],[HBA1C]]=6.5&gt;6.5,"diabetes ")))</f>
        <v xml:space="preserve">normal </v>
      </c>
      <c r="F1960" t="s">
        <v>2381</v>
      </c>
      <c r="G1960" t="s">
        <v>2380</v>
      </c>
      <c r="H1960" t="s">
        <v>2380</v>
      </c>
      <c r="I1960">
        <v>1</v>
      </c>
      <c r="J1960" t="s">
        <v>2380</v>
      </c>
    </row>
    <row r="1961" spans="1:10" x14ac:dyDescent="0.2">
      <c r="A1961" t="s">
        <v>408</v>
      </c>
      <c r="B1961">
        <v>34.770000000000003</v>
      </c>
      <c r="C19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61">
        <v>6.23</v>
      </c>
      <c r="E1961" t="str">
        <f>IF(Table2[[#This Row],[HBA1C]]&lt;5.7,"normal ",IF(Table2[[#This Row],[HBA1C]]&lt;6.5,"prediabetes",IF(Table2[[#This Row],[HBA1C]]=6.5&gt;6.5,"diabetes ")))</f>
        <v>prediabetes</v>
      </c>
      <c r="F1961" t="s">
        <v>2380</v>
      </c>
      <c r="G1961" t="s">
        <v>2380</v>
      </c>
      <c r="H1961" t="s">
        <v>2380</v>
      </c>
      <c r="I1961">
        <v>0</v>
      </c>
      <c r="J1961" t="s">
        <v>2380</v>
      </c>
    </row>
    <row r="1962" spans="1:10" x14ac:dyDescent="0.2">
      <c r="A1962" t="s">
        <v>407</v>
      </c>
      <c r="B1962">
        <v>27.7</v>
      </c>
      <c r="C196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62">
        <v>5.6</v>
      </c>
      <c r="E1962" t="str">
        <f>IF(Table2[[#This Row],[HBA1C]]&lt;5.7,"normal ",IF(Table2[[#This Row],[HBA1C]]&lt;6.5,"prediabetes",IF(Table2[[#This Row],[HBA1C]]=6.5&gt;6.5,"diabetes ")))</f>
        <v xml:space="preserve">normal </v>
      </c>
      <c r="F1962" t="s">
        <v>2380</v>
      </c>
      <c r="G1962" t="s">
        <v>2380</v>
      </c>
      <c r="H1962" t="s">
        <v>2380</v>
      </c>
      <c r="I1962">
        <v>1</v>
      </c>
      <c r="J1962" t="s">
        <v>2380</v>
      </c>
    </row>
    <row r="1963" spans="1:10" x14ac:dyDescent="0.2">
      <c r="A1963" t="s">
        <v>406</v>
      </c>
      <c r="B1963">
        <v>19.12</v>
      </c>
      <c r="C196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63">
        <v>4.72</v>
      </c>
      <c r="E1963" t="str">
        <f>IF(Table2[[#This Row],[HBA1C]]&lt;5.7,"normal ",IF(Table2[[#This Row],[HBA1C]]&lt;6.5,"prediabetes",IF(Table2[[#This Row],[HBA1C]]=6.5&gt;6.5,"diabetes ")))</f>
        <v xml:space="preserve">normal </v>
      </c>
      <c r="F1963" t="s">
        <v>2381</v>
      </c>
      <c r="G1963" t="s">
        <v>2380</v>
      </c>
      <c r="H1963" t="s">
        <v>2380</v>
      </c>
      <c r="I1963">
        <v>1</v>
      </c>
      <c r="J1963" t="s">
        <v>2380</v>
      </c>
    </row>
    <row r="1964" spans="1:10" x14ac:dyDescent="0.2">
      <c r="A1964" t="s">
        <v>405</v>
      </c>
      <c r="B1964">
        <v>32.67</v>
      </c>
      <c r="C19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64">
        <v>4.67</v>
      </c>
      <c r="E1964" t="str">
        <f>IF(Table2[[#This Row],[HBA1C]]&lt;5.7,"normal ",IF(Table2[[#This Row],[HBA1C]]&lt;6.5,"prediabetes",IF(Table2[[#This Row],[HBA1C]]=6.5&gt;6.5,"diabetes ")))</f>
        <v xml:space="preserve">normal </v>
      </c>
      <c r="F1964" t="s">
        <v>2380</v>
      </c>
      <c r="G1964" t="s">
        <v>2380</v>
      </c>
      <c r="H1964" t="s">
        <v>2382</v>
      </c>
      <c r="I1964">
        <v>1</v>
      </c>
      <c r="J1964" t="s">
        <v>2380</v>
      </c>
    </row>
    <row r="1965" spans="1:10" x14ac:dyDescent="0.2">
      <c r="A1965" t="s">
        <v>404</v>
      </c>
      <c r="B1965">
        <v>28.5</v>
      </c>
      <c r="C196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65">
        <v>6.11</v>
      </c>
      <c r="E1965" t="str">
        <f>IF(Table2[[#This Row],[HBA1C]]&lt;5.7,"normal ",IF(Table2[[#This Row],[HBA1C]]&lt;6.5,"prediabetes",IF(Table2[[#This Row],[HBA1C]]=6.5&gt;6.5,"diabetes ")))</f>
        <v>prediabetes</v>
      </c>
      <c r="F1965" t="s">
        <v>2380</v>
      </c>
      <c r="G1965" t="s">
        <v>2380</v>
      </c>
      <c r="H1965" t="s">
        <v>2380</v>
      </c>
      <c r="I1965">
        <v>1</v>
      </c>
      <c r="J1965" t="s">
        <v>2380</v>
      </c>
    </row>
    <row r="1966" spans="1:10" x14ac:dyDescent="0.2">
      <c r="A1966" t="s">
        <v>403</v>
      </c>
      <c r="B1966">
        <v>39.270000000000003</v>
      </c>
      <c r="C196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66">
        <v>6.25</v>
      </c>
      <c r="E1966" t="str">
        <f>IF(Table2[[#This Row],[HBA1C]]&lt;5.7,"normal ",IF(Table2[[#This Row],[HBA1C]]&lt;6.5,"prediabetes",IF(Table2[[#This Row],[HBA1C]]=6.5&gt;6.5,"diabetes ")))</f>
        <v>prediabetes</v>
      </c>
      <c r="F1966" t="s">
        <v>2380</v>
      </c>
      <c r="G1966" t="s">
        <v>2380</v>
      </c>
      <c r="H1966" t="s">
        <v>2380</v>
      </c>
      <c r="I1966">
        <v>0</v>
      </c>
      <c r="J1966" t="s">
        <v>2380</v>
      </c>
    </row>
    <row r="1967" spans="1:10" x14ac:dyDescent="0.2">
      <c r="A1967" t="s">
        <v>402</v>
      </c>
      <c r="B1967">
        <v>32.49</v>
      </c>
      <c r="C19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67">
        <v>4</v>
      </c>
      <c r="E1967" t="str">
        <f>IF(Table2[[#This Row],[HBA1C]]&lt;5.7,"normal ",IF(Table2[[#This Row],[HBA1C]]&lt;6.5,"prediabetes",IF(Table2[[#This Row],[HBA1C]]=6.5&gt;6.5,"diabetes ")))</f>
        <v xml:space="preserve">normal </v>
      </c>
      <c r="F1967" t="s">
        <v>2381</v>
      </c>
      <c r="G1967" t="s">
        <v>2380</v>
      </c>
      <c r="H1967" t="s">
        <v>2380</v>
      </c>
      <c r="I1967">
        <v>0</v>
      </c>
      <c r="J1967" t="s">
        <v>2380</v>
      </c>
    </row>
    <row r="1968" spans="1:10" x14ac:dyDescent="0.2">
      <c r="A1968" t="s">
        <v>401</v>
      </c>
      <c r="B1968">
        <v>23.7</v>
      </c>
      <c r="C196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68">
        <v>5.55</v>
      </c>
      <c r="E1968" t="str">
        <f>IF(Table2[[#This Row],[HBA1C]]&lt;5.7,"normal ",IF(Table2[[#This Row],[HBA1C]]&lt;6.5,"prediabetes",IF(Table2[[#This Row],[HBA1C]]=6.5&gt;6.5,"diabetes ")))</f>
        <v xml:space="preserve">normal </v>
      </c>
      <c r="F1968" t="s">
        <v>2381</v>
      </c>
      <c r="G1968" t="s">
        <v>2380</v>
      </c>
      <c r="H1968" t="s">
        <v>2380</v>
      </c>
      <c r="I1968">
        <v>0</v>
      </c>
      <c r="J1968" t="s">
        <v>2380</v>
      </c>
    </row>
    <row r="1969" spans="1:10" x14ac:dyDescent="0.2">
      <c r="A1969" t="s">
        <v>400</v>
      </c>
      <c r="B1969">
        <v>30.4</v>
      </c>
      <c r="C19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69">
        <v>5.95</v>
      </c>
      <c r="E1969" t="str">
        <f>IF(Table2[[#This Row],[HBA1C]]&lt;5.7,"normal ",IF(Table2[[#This Row],[HBA1C]]&lt;6.5,"prediabetes",IF(Table2[[#This Row],[HBA1C]]=6.5&gt;6.5,"diabetes ")))</f>
        <v>prediabetes</v>
      </c>
      <c r="F1969" t="s">
        <v>2380</v>
      </c>
      <c r="G1969" t="s">
        <v>2381</v>
      </c>
      <c r="H1969" t="s">
        <v>2380</v>
      </c>
      <c r="I1969">
        <v>1</v>
      </c>
      <c r="J1969" t="s">
        <v>2380</v>
      </c>
    </row>
    <row r="1970" spans="1:10" x14ac:dyDescent="0.2">
      <c r="A1970" t="s">
        <v>399</v>
      </c>
      <c r="B1970">
        <v>38.94</v>
      </c>
      <c r="C19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70">
        <v>4.3600000000000003</v>
      </c>
      <c r="E1970" t="str">
        <f>IF(Table2[[#This Row],[HBA1C]]&lt;5.7,"normal ",IF(Table2[[#This Row],[HBA1C]]&lt;6.5,"prediabetes",IF(Table2[[#This Row],[HBA1C]]=6.5&gt;6.5,"diabetes ")))</f>
        <v xml:space="preserve">normal </v>
      </c>
      <c r="F1970" t="s">
        <v>2380</v>
      </c>
      <c r="G1970" t="s">
        <v>2380</v>
      </c>
      <c r="H1970" t="s">
        <v>2382</v>
      </c>
      <c r="I1970">
        <v>1</v>
      </c>
      <c r="J1970" t="s">
        <v>2380</v>
      </c>
    </row>
    <row r="1971" spans="1:10" x14ac:dyDescent="0.2">
      <c r="A1971" t="s">
        <v>398</v>
      </c>
      <c r="B1971">
        <v>31.02</v>
      </c>
      <c r="C197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71">
        <v>4.84</v>
      </c>
      <c r="E1971" t="str">
        <f>IF(Table2[[#This Row],[HBA1C]]&lt;5.7,"normal ",IF(Table2[[#This Row],[HBA1C]]&lt;6.5,"prediabetes",IF(Table2[[#This Row],[HBA1C]]=6.5&gt;6.5,"diabetes ")))</f>
        <v xml:space="preserve">normal </v>
      </c>
      <c r="F1971" t="s">
        <v>2380</v>
      </c>
      <c r="G1971" t="s">
        <v>2380</v>
      </c>
      <c r="H1971" t="s">
        <v>2382</v>
      </c>
      <c r="I1971">
        <v>1</v>
      </c>
      <c r="J1971" t="s">
        <v>2380</v>
      </c>
    </row>
    <row r="1972" spans="1:10" x14ac:dyDescent="0.2">
      <c r="A1972" t="s">
        <v>397</v>
      </c>
      <c r="B1972">
        <v>17.5</v>
      </c>
      <c r="C197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72">
        <v>4.5599999999999996</v>
      </c>
      <c r="E1972" t="str">
        <f>IF(Table2[[#This Row],[HBA1C]]&lt;5.7,"normal ",IF(Table2[[#This Row],[HBA1C]]&lt;6.5,"prediabetes",IF(Table2[[#This Row],[HBA1C]]=6.5&gt;6.5,"diabetes ")))</f>
        <v xml:space="preserve">normal </v>
      </c>
      <c r="F1972" t="s">
        <v>2380</v>
      </c>
      <c r="G1972" t="s">
        <v>2380</v>
      </c>
      <c r="H1972" t="s">
        <v>2380</v>
      </c>
      <c r="I1972">
        <v>1</v>
      </c>
      <c r="J1972" t="s">
        <v>2380</v>
      </c>
    </row>
    <row r="1973" spans="1:10" x14ac:dyDescent="0.2">
      <c r="A1973" t="s">
        <v>396</v>
      </c>
      <c r="B1973">
        <v>34.799999999999997</v>
      </c>
      <c r="C197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73">
        <v>4.42</v>
      </c>
      <c r="E1973" t="str">
        <f>IF(Table2[[#This Row],[HBA1C]]&lt;5.7,"normal ",IF(Table2[[#This Row],[HBA1C]]&lt;6.5,"prediabetes",IF(Table2[[#This Row],[HBA1C]]=6.5&gt;6.5,"diabetes ")))</f>
        <v xml:space="preserve">normal </v>
      </c>
      <c r="F1973" t="s">
        <v>2381</v>
      </c>
      <c r="G1973" t="s">
        <v>2381</v>
      </c>
      <c r="H1973" t="s">
        <v>2380</v>
      </c>
      <c r="I1973">
        <v>2</v>
      </c>
      <c r="J1973" t="s">
        <v>2380</v>
      </c>
    </row>
    <row r="1974" spans="1:10" x14ac:dyDescent="0.2">
      <c r="A1974" t="s">
        <v>395</v>
      </c>
      <c r="B1974">
        <v>17.3</v>
      </c>
      <c r="C197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1974">
        <v>7.66</v>
      </c>
      <c r="E1974" t="str">
        <f>IF(Table2[[#This Row],[HBA1C]]&lt;5.7,"normal ",IF(Table2[[#This Row],[HBA1C]]&lt;6.5,"prediabetes",IF(Table2[[#This Row],[HBA1C]]=6.5&gt;6.5,"diabetes ")))</f>
        <v xml:space="preserve">diabetes </v>
      </c>
      <c r="F1974" t="s">
        <v>2381</v>
      </c>
      <c r="G1974" t="s">
        <v>2380</v>
      </c>
      <c r="H1974" t="s">
        <v>2380</v>
      </c>
      <c r="I1974">
        <v>1</v>
      </c>
      <c r="J1974" t="s">
        <v>2380</v>
      </c>
    </row>
    <row r="1975" spans="1:10" x14ac:dyDescent="0.2">
      <c r="A1975" t="s">
        <v>394</v>
      </c>
      <c r="B1975">
        <v>32.25</v>
      </c>
      <c r="C19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75">
        <v>5.2</v>
      </c>
      <c r="E1975" t="str">
        <f>IF(Table2[[#This Row],[HBA1C]]&lt;5.7,"normal ",IF(Table2[[#This Row],[HBA1C]]&lt;6.5,"prediabetes",IF(Table2[[#This Row],[HBA1C]]=6.5&gt;6.5,"diabetes ")))</f>
        <v xml:space="preserve">normal </v>
      </c>
      <c r="F1975" t="s">
        <v>2381</v>
      </c>
      <c r="G1975" t="s">
        <v>2380</v>
      </c>
      <c r="H1975" t="s">
        <v>2380</v>
      </c>
      <c r="I1975">
        <v>0</v>
      </c>
      <c r="J1975" t="s">
        <v>2380</v>
      </c>
    </row>
    <row r="1976" spans="1:10" x14ac:dyDescent="0.2">
      <c r="A1976" t="s">
        <v>393</v>
      </c>
      <c r="B1976">
        <v>42.4</v>
      </c>
      <c r="C197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76">
        <v>5.53</v>
      </c>
      <c r="E1976" t="str">
        <f>IF(Table2[[#This Row],[HBA1C]]&lt;5.7,"normal ",IF(Table2[[#This Row],[HBA1C]]&lt;6.5,"prediabetes",IF(Table2[[#This Row],[HBA1C]]=6.5&gt;6.5,"diabetes ")))</f>
        <v xml:space="preserve">normal </v>
      </c>
      <c r="F1976" t="s">
        <v>2381</v>
      </c>
      <c r="G1976" t="s">
        <v>2380</v>
      </c>
      <c r="H1976" t="s">
        <v>2380</v>
      </c>
      <c r="I1976">
        <v>0</v>
      </c>
      <c r="J1976" t="s">
        <v>2380</v>
      </c>
    </row>
    <row r="1977" spans="1:10" x14ac:dyDescent="0.2">
      <c r="A1977" t="s">
        <v>392</v>
      </c>
      <c r="B1977">
        <v>38.664999999999999</v>
      </c>
      <c r="C19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77">
        <v>4.8600000000000003</v>
      </c>
      <c r="E1977" t="str">
        <f>IF(Table2[[#This Row],[HBA1C]]&lt;5.7,"normal ",IF(Table2[[#This Row],[HBA1C]]&lt;6.5,"prediabetes",IF(Table2[[#This Row],[HBA1C]]=6.5&gt;6.5,"diabetes ")))</f>
        <v xml:space="preserve">normal </v>
      </c>
      <c r="F1977" t="s">
        <v>2380</v>
      </c>
      <c r="G1977" t="s">
        <v>2381</v>
      </c>
      <c r="H1977" t="s">
        <v>2380</v>
      </c>
      <c r="I1977">
        <v>1</v>
      </c>
      <c r="J1977" t="s">
        <v>2380</v>
      </c>
    </row>
    <row r="1978" spans="1:10" x14ac:dyDescent="0.2">
      <c r="A1978" t="s">
        <v>391</v>
      </c>
      <c r="B1978">
        <v>29.92</v>
      </c>
      <c r="C197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78">
        <v>5.49</v>
      </c>
      <c r="E1978" t="str">
        <f>IF(Table2[[#This Row],[HBA1C]]&lt;5.7,"normal ",IF(Table2[[#This Row],[HBA1C]]&lt;6.5,"prediabetes",IF(Table2[[#This Row],[HBA1C]]=6.5&gt;6.5,"diabetes ")))</f>
        <v xml:space="preserve">normal </v>
      </c>
      <c r="F1978" t="s">
        <v>2381</v>
      </c>
      <c r="G1978" t="s">
        <v>2380</v>
      </c>
      <c r="H1978" t="s">
        <v>2380</v>
      </c>
      <c r="I1978">
        <v>0</v>
      </c>
      <c r="J1978" t="s">
        <v>2380</v>
      </c>
    </row>
    <row r="1979" spans="1:10" x14ac:dyDescent="0.2">
      <c r="A1979" t="s">
        <v>390</v>
      </c>
      <c r="B1979">
        <v>29.48</v>
      </c>
      <c r="C197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79">
        <v>4.09</v>
      </c>
      <c r="E1979" t="str">
        <f>IF(Table2[[#This Row],[HBA1C]]&lt;5.7,"normal ",IF(Table2[[#This Row],[HBA1C]]&lt;6.5,"prediabetes",IF(Table2[[#This Row],[HBA1C]]=6.5&gt;6.5,"diabetes ")))</f>
        <v xml:space="preserve">normal </v>
      </c>
      <c r="F1979" t="s">
        <v>2381</v>
      </c>
      <c r="G1979" t="s">
        <v>2380</v>
      </c>
      <c r="H1979" t="s">
        <v>2380</v>
      </c>
      <c r="I1979">
        <v>0</v>
      </c>
      <c r="J1979" t="s">
        <v>2380</v>
      </c>
    </row>
    <row r="1980" spans="1:10" x14ac:dyDescent="0.2">
      <c r="A1980" t="s">
        <v>389</v>
      </c>
      <c r="B1980">
        <v>28.785</v>
      </c>
      <c r="C198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80">
        <v>4.3099999999999996</v>
      </c>
      <c r="E1980" t="str">
        <f>IF(Table2[[#This Row],[HBA1C]]&lt;5.7,"normal ",IF(Table2[[#This Row],[HBA1C]]&lt;6.5,"prediabetes",IF(Table2[[#This Row],[HBA1C]]=6.5&gt;6.5,"diabetes ")))</f>
        <v xml:space="preserve">normal </v>
      </c>
      <c r="F1980" t="s">
        <v>2381</v>
      </c>
      <c r="G1980" t="s">
        <v>2380</v>
      </c>
      <c r="H1980" t="s">
        <v>2380</v>
      </c>
      <c r="I1980">
        <v>0</v>
      </c>
      <c r="J1980" t="s">
        <v>2380</v>
      </c>
    </row>
    <row r="1981" spans="1:10" x14ac:dyDescent="0.2">
      <c r="A1981" t="s">
        <v>388</v>
      </c>
      <c r="B1981">
        <v>19.8</v>
      </c>
      <c r="C198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81">
        <v>4</v>
      </c>
      <c r="E1981" t="str">
        <f>IF(Table2[[#This Row],[HBA1C]]&lt;5.7,"normal ",IF(Table2[[#This Row],[HBA1C]]&lt;6.5,"prediabetes",IF(Table2[[#This Row],[HBA1C]]=6.5&gt;6.5,"diabetes ")))</f>
        <v xml:space="preserve">normal </v>
      </c>
      <c r="F1981" t="s">
        <v>2381</v>
      </c>
      <c r="G1981" t="s">
        <v>2380</v>
      </c>
      <c r="H1981" t="s">
        <v>2380</v>
      </c>
      <c r="I1981">
        <v>0</v>
      </c>
      <c r="J1981" t="s">
        <v>2380</v>
      </c>
    </row>
    <row r="1982" spans="1:10" x14ac:dyDescent="0.2">
      <c r="A1982" t="s">
        <v>387</v>
      </c>
      <c r="B1982">
        <v>35.53</v>
      </c>
      <c r="C19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82">
        <v>4.68</v>
      </c>
      <c r="E1982" t="str">
        <f>IF(Table2[[#This Row],[HBA1C]]&lt;5.7,"normal ",IF(Table2[[#This Row],[HBA1C]]&lt;6.5,"prediabetes",IF(Table2[[#This Row],[HBA1C]]=6.5&gt;6.5,"diabetes ")))</f>
        <v xml:space="preserve">normal </v>
      </c>
      <c r="F1982" t="s">
        <v>2380</v>
      </c>
      <c r="G1982" t="s">
        <v>2380</v>
      </c>
      <c r="H1982" t="s">
        <v>2382</v>
      </c>
      <c r="I1982">
        <v>1</v>
      </c>
      <c r="J1982" t="s">
        <v>2380</v>
      </c>
    </row>
    <row r="1983" spans="1:10" x14ac:dyDescent="0.2">
      <c r="A1983" t="s">
        <v>386</v>
      </c>
      <c r="B1983">
        <v>21.47</v>
      </c>
      <c r="C198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83">
        <v>4.0199999999999996</v>
      </c>
      <c r="E1983" t="str">
        <f>IF(Table2[[#This Row],[HBA1C]]&lt;5.7,"normal ",IF(Table2[[#This Row],[HBA1C]]&lt;6.5,"prediabetes",IF(Table2[[#This Row],[HBA1C]]=6.5&gt;6.5,"diabetes ")))</f>
        <v xml:space="preserve">normal </v>
      </c>
      <c r="F1983" t="s">
        <v>2381</v>
      </c>
      <c r="G1983" t="s">
        <v>2380</v>
      </c>
      <c r="H1983" t="s">
        <v>2380</v>
      </c>
      <c r="I1983">
        <v>1</v>
      </c>
      <c r="J1983" t="s">
        <v>2380</v>
      </c>
    </row>
    <row r="1984" spans="1:10" x14ac:dyDescent="0.2">
      <c r="A1984" t="s">
        <v>385</v>
      </c>
      <c r="B1984">
        <v>25.9</v>
      </c>
      <c r="C198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84">
        <v>5.12</v>
      </c>
      <c r="E1984" t="str">
        <f>IF(Table2[[#This Row],[HBA1C]]&lt;5.7,"normal ",IF(Table2[[#This Row],[HBA1C]]&lt;6.5,"prediabetes",IF(Table2[[#This Row],[HBA1C]]=6.5&gt;6.5,"diabetes ")))</f>
        <v xml:space="preserve">normal </v>
      </c>
      <c r="F1984" t="s">
        <v>2380</v>
      </c>
      <c r="G1984" t="s">
        <v>2380</v>
      </c>
      <c r="H1984" t="s">
        <v>2382</v>
      </c>
      <c r="I1984">
        <v>1</v>
      </c>
      <c r="J1984" t="s">
        <v>2380</v>
      </c>
    </row>
    <row r="1985" spans="1:10" x14ac:dyDescent="0.2">
      <c r="A1985" t="s">
        <v>384</v>
      </c>
      <c r="B1985">
        <v>20.81</v>
      </c>
      <c r="C198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85">
        <v>5.52</v>
      </c>
      <c r="E1985" t="str">
        <f>IF(Table2[[#This Row],[HBA1C]]&lt;5.7,"normal ",IF(Table2[[#This Row],[HBA1C]]&lt;6.5,"prediabetes",IF(Table2[[#This Row],[HBA1C]]=6.5&gt;6.5,"diabetes ")))</f>
        <v xml:space="preserve">normal </v>
      </c>
      <c r="F1985" t="s">
        <v>2380</v>
      </c>
      <c r="G1985" t="s">
        <v>2380</v>
      </c>
      <c r="H1985" t="s">
        <v>2380</v>
      </c>
      <c r="I1985">
        <v>0</v>
      </c>
      <c r="J1985" t="s">
        <v>2380</v>
      </c>
    </row>
    <row r="1986" spans="1:10" x14ac:dyDescent="0.2">
      <c r="A1986" t="s">
        <v>383</v>
      </c>
      <c r="B1986">
        <v>25.84</v>
      </c>
      <c r="C198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86">
        <v>5.81</v>
      </c>
      <c r="E1986" t="str">
        <f>IF(Table2[[#This Row],[HBA1C]]&lt;5.7,"normal ",IF(Table2[[#This Row],[HBA1C]]&lt;6.5,"prediabetes",IF(Table2[[#This Row],[HBA1C]]=6.5&gt;6.5,"diabetes ")))</f>
        <v>prediabetes</v>
      </c>
      <c r="F1986" t="s">
        <v>2381</v>
      </c>
      <c r="G1986" t="s">
        <v>2380</v>
      </c>
      <c r="H1986" t="s">
        <v>2382</v>
      </c>
      <c r="I1986">
        <v>1</v>
      </c>
      <c r="J1986" t="s">
        <v>2380</v>
      </c>
    </row>
    <row r="1987" spans="1:10" x14ac:dyDescent="0.2">
      <c r="A1987" t="s">
        <v>382</v>
      </c>
      <c r="B1987">
        <v>30.95</v>
      </c>
      <c r="C198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87">
        <v>5.16</v>
      </c>
      <c r="E1987" t="str">
        <f>IF(Table2[[#This Row],[HBA1C]]&lt;5.7,"normal ",IF(Table2[[#This Row],[HBA1C]]&lt;6.5,"prediabetes",IF(Table2[[#This Row],[HBA1C]]=6.5&gt;6.5,"diabetes ")))</f>
        <v xml:space="preserve">normal </v>
      </c>
      <c r="F1987" t="s">
        <v>2380</v>
      </c>
      <c r="G1987" t="s">
        <v>2380</v>
      </c>
      <c r="H1987" t="s">
        <v>2382</v>
      </c>
      <c r="I1987">
        <v>1</v>
      </c>
      <c r="J1987" t="s">
        <v>2380</v>
      </c>
    </row>
    <row r="1988" spans="1:10" x14ac:dyDescent="0.2">
      <c r="A1988" t="s">
        <v>381</v>
      </c>
      <c r="B1988">
        <v>30.54</v>
      </c>
      <c r="C19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88">
        <v>5</v>
      </c>
      <c r="E1988" t="str">
        <f>IF(Table2[[#This Row],[HBA1C]]&lt;5.7,"normal ",IF(Table2[[#This Row],[HBA1C]]&lt;6.5,"prediabetes",IF(Table2[[#This Row],[HBA1C]]=6.5&gt;6.5,"diabetes ")))</f>
        <v xml:space="preserve">normal </v>
      </c>
      <c r="F1988" t="s">
        <v>2380</v>
      </c>
      <c r="G1988" t="s">
        <v>2380</v>
      </c>
      <c r="H1988" t="s">
        <v>2382</v>
      </c>
      <c r="I1988">
        <v>1</v>
      </c>
      <c r="J1988" t="s">
        <v>2380</v>
      </c>
    </row>
    <row r="1989" spans="1:10" x14ac:dyDescent="0.2">
      <c r="A1989" t="s">
        <v>380</v>
      </c>
      <c r="B1989">
        <v>33.914999999999999</v>
      </c>
      <c r="C19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89">
        <v>5.84</v>
      </c>
      <c r="E1989" t="str">
        <f>IF(Table2[[#This Row],[HBA1C]]&lt;5.7,"normal ",IF(Table2[[#This Row],[HBA1C]]&lt;6.5,"prediabetes",IF(Table2[[#This Row],[HBA1C]]=6.5&gt;6.5,"diabetes ")))</f>
        <v>prediabetes</v>
      </c>
      <c r="F1989" t="s">
        <v>2381</v>
      </c>
      <c r="G1989" t="s">
        <v>2380</v>
      </c>
      <c r="H1989" t="s">
        <v>2380</v>
      </c>
      <c r="I1989">
        <v>0</v>
      </c>
      <c r="J1989" t="s">
        <v>2380</v>
      </c>
    </row>
    <row r="1990" spans="1:10" x14ac:dyDescent="0.2">
      <c r="A1990" t="s">
        <v>379</v>
      </c>
      <c r="B1990">
        <v>33.31</v>
      </c>
      <c r="C199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90">
        <v>4.1900000000000004</v>
      </c>
      <c r="E1990" t="str">
        <f>IF(Table2[[#This Row],[HBA1C]]&lt;5.7,"normal ",IF(Table2[[#This Row],[HBA1C]]&lt;6.5,"prediabetes",IF(Table2[[#This Row],[HBA1C]]=6.5&gt;6.5,"diabetes ")))</f>
        <v xml:space="preserve">normal </v>
      </c>
      <c r="F1990" t="s">
        <v>2380</v>
      </c>
      <c r="G1990" t="s">
        <v>2380</v>
      </c>
      <c r="H1990" t="s">
        <v>2382</v>
      </c>
      <c r="I1990">
        <v>1</v>
      </c>
      <c r="J1990" t="s">
        <v>2380</v>
      </c>
    </row>
    <row r="1991" spans="1:10" x14ac:dyDescent="0.2">
      <c r="A1991" t="s">
        <v>378</v>
      </c>
      <c r="B1991">
        <v>25.745000000000001</v>
      </c>
      <c r="C199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91">
        <v>4.62</v>
      </c>
      <c r="E1991" t="str">
        <f>IF(Table2[[#This Row],[HBA1C]]&lt;5.7,"normal ",IF(Table2[[#This Row],[HBA1C]]&lt;6.5,"prediabetes",IF(Table2[[#This Row],[HBA1C]]=6.5&gt;6.5,"diabetes ")))</f>
        <v xml:space="preserve">normal </v>
      </c>
      <c r="F1991" t="s">
        <v>2381</v>
      </c>
      <c r="G1991" t="s">
        <v>2380</v>
      </c>
      <c r="H1991" t="s">
        <v>2380</v>
      </c>
      <c r="I1991">
        <v>0</v>
      </c>
      <c r="J1991" t="s">
        <v>2380</v>
      </c>
    </row>
    <row r="1992" spans="1:10" x14ac:dyDescent="0.2">
      <c r="A1992" t="s">
        <v>377</v>
      </c>
      <c r="B1992">
        <v>37.1</v>
      </c>
      <c r="C199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92">
        <v>6.24</v>
      </c>
      <c r="E1992" t="str">
        <f>IF(Table2[[#This Row],[HBA1C]]&lt;5.7,"normal ",IF(Table2[[#This Row],[HBA1C]]&lt;6.5,"prediabetes",IF(Table2[[#This Row],[HBA1C]]=6.5&gt;6.5,"diabetes ")))</f>
        <v>prediabetes</v>
      </c>
      <c r="F1992" t="s">
        <v>2380</v>
      </c>
      <c r="G1992" t="s">
        <v>2380</v>
      </c>
      <c r="H1992" t="s">
        <v>2380</v>
      </c>
      <c r="I1992">
        <v>0</v>
      </c>
      <c r="J1992" t="s">
        <v>2380</v>
      </c>
    </row>
    <row r="1993" spans="1:10" x14ac:dyDescent="0.2">
      <c r="A1993" t="s">
        <v>376</v>
      </c>
      <c r="B1993">
        <v>35.435000000000002</v>
      </c>
      <c r="C19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93">
        <v>5.81</v>
      </c>
      <c r="E1993" t="str">
        <f>IF(Table2[[#This Row],[HBA1C]]&lt;5.7,"normal ",IF(Table2[[#This Row],[HBA1C]]&lt;6.5,"prediabetes",IF(Table2[[#This Row],[HBA1C]]=6.5&gt;6.5,"diabetes ")))</f>
        <v>prediabetes</v>
      </c>
      <c r="F1993" t="s">
        <v>2380</v>
      </c>
      <c r="G1993" t="s">
        <v>2380</v>
      </c>
      <c r="H1993" t="s">
        <v>2380</v>
      </c>
      <c r="I1993">
        <v>0</v>
      </c>
      <c r="J1993" t="s">
        <v>2380</v>
      </c>
    </row>
    <row r="1994" spans="1:10" x14ac:dyDescent="0.2">
      <c r="A1994" t="s">
        <v>375</v>
      </c>
      <c r="B1994">
        <v>20.399999999999999</v>
      </c>
      <c r="C199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94">
        <v>4.83</v>
      </c>
      <c r="E1994" t="str">
        <f>IF(Table2[[#This Row],[HBA1C]]&lt;5.7,"normal ",IF(Table2[[#This Row],[HBA1C]]&lt;6.5,"prediabetes",IF(Table2[[#This Row],[HBA1C]]=6.5&gt;6.5,"diabetes ")))</f>
        <v xml:space="preserve">normal </v>
      </c>
      <c r="F1994" t="s">
        <v>2380</v>
      </c>
      <c r="G1994" t="s">
        <v>2380</v>
      </c>
      <c r="H1994" t="s">
        <v>2380</v>
      </c>
      <c r="I1994">
        <v>0</v>
      </c>
      <c r="J1994" t="s">
        <v>2380</v>
      </c>
    </row>
    <row r="1995" spans="1:10" x14ac:dyDescent="0.2">
      <c r="A1995" t="s">
        <v>374</v>
      </c>
      <c r="B1995">
        <v>42.13</v>
      </c>
      <c r="C199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95">
        <v>5.72</v>
      </c>
      <c r="E1995" t="str">
        <f>IF(Table2[[#This Row],[HBA1C]]&lt;5.7,"normal ",IF(Table2[[#This Row],[HBA1C]]&lt;6.5,"prediabetes",IF(Table2[[#This Row],[HBA1C]]=6.5&gt;6.5,"diabetes ")))</f>
        <v>prediabetes</v>
      </c>
      <c r="F1995" t="s">
        <v>2381</v>
      </c>
      <c r="G1995" t="s">
        <v>2380</v>
      </c>
      <c r="H1995" t="s">
        <v>2382</v>
      </c>
      <c r="I1995">
        <v>1</v>
      </c>
      <c r="J1995" t="s">
        <v>2380</v>
      </c>
    </row>
    <row r="1996" spans="1:10" x14ac:dyDescent="0.2">
      <c r="A1996" t="s">
        <v>373</v>
      </c>
      <c r="B1996">
        <v>33.99</v>
      </c>
      <c r="C19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1996">
        <v>4.83</v>
      </c>
      <c r="E1996" t="str">
        <f>IF(Table2[[#This Row],[HBA1C]]&lt;5.7,"normal ",IF(Table2[[#This Row],[HBA1C]]&lt;6.5,"prediabetes",IF(Table2[[#This Row],[HBA1C]]=6.5&gt;6.5,"diabetes ")))</f>
        <v xml:space="preserve">normal </v>
      </c>
      <c r="F1996" t="s">
        <v>2381</v>
      </c>
      <c r="G1996" t="s">
        <v>2380</v>
      </c>
      <c r="H1996" t="s">
        <v>2382</v>
      </c>
      <c r="I1996">
        <v>1</v>
      </c>
      <c r="J1996" t="s">
        <v>2380</v>
      </c>
    </row>
    <row r="1997" spans="1:10" x14ac:dyDescent="0.2">
      <c r="A1997" t="s">
        <v>372</v>
      </c>
      <c r="B1997">
        <v>28.594999999999999</v>
      </c>
      <c r="C199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1997">
        <v>4.1399999999999997</v>
      </c>
      <c r="E1997" t="str">
        <f>IF(Table2[[#This Row],[HBA1C]]&lt;5.7,"normal ",IF(Table2[[#This Row],[HBA1C]]&lt;6.5,"prediabetes",IF(Table2[[#This Row],[HBA1C]]=6.5&gt;6.5,"diabetes ")))</f>
        <v xml:space="preserve">normal </v>
      </c>
      <c r="F1997" t="s">
        <v>2381</v>
      </c>
      <c r="G1997" t="s">
        <v>2380</v>
      </c>
      <c r="H1997" t="s">
        <v>2382</v>
      </c>
      <c r="I1997">
        <v>1</v>
      </c>
      <c r="J1997" t="s">
        <v>2380</v>
      </c>
    </row>
    <row r="1998" spans="1:10" x14ac:dyDescent="0.2">
      <c r="A1998" t="s">
        <v>371</v>
      </c>
      <c r="B1998">
        <v>20.8</v>
      </c>
      <c r="C199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98">
        <v>4.07</v>
      </c>
      <c r="E1998" t="str">
        <f>IF(Table2[[#This Row],[HBA1C]]&lt;5.7,"normal ",IF(Table2[[#This Row],[HBA1C]]&lt;6.5,"prediabetes",IF(Table2[[#This Row],[HBA1C]]=6.5&gt;6.5,"diabetes ")))</f>
        <v xml:space="preserve">normal </v>
      </c>
      <c r="F1998" t="s">
        <v>2381</v>
      </c>
      <c r="G1998" t="s">
        <v>2380</v>
      </c>
      <c r="H1998" t="s">
        <v>2382</v>
      </c>
      <c r="I1998">
        <v>1</v>
      </c>
      <c r="J1998" t="s">
        <v>2380</v>
      </c>
    </row>
    <row r="1999" spans="1:10" x14ac:dyDescent="0.2">
      <c r="A1999" t="s">
        <v>370</v>
      </c>
      <c r="B1999">
        <v>23.465</v>
      </c>
      <c r="C199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1999">
        <v>6.26</v>
      </c>
      <c r="E1999" t="str">
        <f>IF(Table2[[#This Row],[HBA1C]]&lt;5.7,"normal ",IF(Table2[[#This Row],[HBA1C]]&lt;6.5,"prediabetes",IF(Table2[[#This Row],[HBA1C]]=6.5&gt;6.5,"diabetes ")))</f>
        <v>prediabetes</v>
      </c>
      <c r="F1999" t="s">
        <v>2381</v>
      </c>
      <c r="G1999" t="s">
        <v>2380</v>
      </c>
      <c r="H1999" t="s">
        <v>2382</v>
      </c>
      <c r="I1999">
        <v>1</v>
      </c>
      <c r="J1999" t="s">
        <v>2380</v>
      </c>
    </row>
    <row r="2000" spans="1:10" x14ac:dyDescent="0.2">
      <c r="A2000" t="s">
        <v>369</v>
      </c>
      <c r="B2000">
        <v>40.185000000000002</v>
      </c>
      <c r="C200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00">
        <v>5.88</v>
      </c>
      <c r="E2000" t="str">
        <f>IF(Table2[[#This Row],[HBA1C]]&lt;5.7,"normal ",IF(Table2[[#This Row],[HBA1C]]&lt;6.5,"prediabetes",IF(Table2[[#This Row],[HBA1C]]=6.5&gt;6.5,"diabetes ")))</f>
        <v>prediabetes</v>
      </c>
      <c r="F2000" t="s">
        <v>2381</v>
      </c>
      <c r="G2000" t="s">
        <v>2380</v>
      </c>
      <c r="H2000" t="s">
        <v>2380</v>
      </c>
      <c r="I2000">
        <v>0</v>
      </c>
      <c r="J2000" t="s">
        <v>2380</v>
      </c>
    </row>
    <row r="2001" spans="1:10" x14ac:dyDescent="0.2">
      <c r="A2001" t="s">
        <v>368</v>
      </c>
      <c r="B2001">
        <v>21.89</v>
      </c>
      <c r="C200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01">
        <v>5.72</v>
      </c>
      <c r="E2001" t="str">
        <f>IF(Table2[[#This Row],[HBA1C]]&lt;5.7,"normal ",IF(Table2[[#This Row],[HBA1C]]&lt;6.5,"prediabetes",IF(Table2[[#This Row],[HBA1C]]=6.5&gt;6.5,"diabetes ")))</f>
        <v>prediabetes</v>
      </c>
      <c r="F2001" t="s">
        <v>2381</v>
      </c>
      <c r="G2001" t="s">
        <v>2380</v>
      </c>
      <c r="H2001" t="s">
        <v>2380</v>
      </c>
      <c r="I2001">
        <v>0</v>
      </c>
      <c r="J2001" t="s">
        <v>2380</v>
      </c>
    </row>
    <row r="2002" spans="1:10" x14ac:dyDescent="0.2">
      <c r="A2002" t="s">
        <v>367</v>
      </c>
      <c r="B2002">
        <v>29.34</v>
      </c>
      <c r="C200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02">
        <v>6.09</v>
      </c>
      <c r="E2002" t="str">
        <f>IF(Table2[[#This Row],[HBA1C]]&lt;5.7,"normal ",IF(Table2[[#This Row],[HBA1C]]&lt;6.5,"prediabetes",IF(Table2[[#This Row],[HBA1C]]=6.5&gt;6.5,"diabetes ")))</f>
        <v>prediabetes</v>
      </c>
      <c r="F2002" t="s">
        <v>2381</v>
      </c>
      <c r="G2002" t="s">
        <v>2381</v>
      </c>
      <c r="H2002" t="s">
        <v>2380</v>
      </c>
      <c r="I2002">
        <v>2</v>
      </c>
      <c r="J2002" t="s">
        <v>2380</v>
      </c>
    </row>
    <row r="2003" spans="1:10" x14ac:dyDescent="0.2">
      <c r="A2003" t="s">
        <v>366</v>
      </c>
      <c r="B2003">
        <v>22.61</v>
      </c>
      <c r="C200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03">
        <v>4.25</v>
      </c>
      <c r="E2003" t="str">
        <f>IF(Table2[[#This Row],[HBA1C]]&lt;5.7,"normal ",IF(Table2[[#This Row],[HBA1C]]&lt;6.5,"prediabetes",IF(Table2[[#This Row],[HBA1C]]=6.5&gt;6.5,"diabetes ")))</f>
        <v xml:space="preserve">normal </v>
      </c>
      <c r="F2003" t="s">
        <v>2381</v>
      </c>
      <c r="G2003" t="s">
        <v>2380</v>
      </c>
      <c r="H2003" t="s">
        <v>2380</v>
      </c>
      <c r="I2003">
        <v>0</v>
      </c>
      <c r="J2003" t="s">
        <v>2380</v>
      </c>
    </row>
    <row r="2004" spans="1:10" x14ac:dyDescent="0.2">
      <c r="A2004" t="s">
        <v>365</v>
      </c>
      <c r="B2004">
        <v>22.23</v>
      </c>
      <c r="C200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04">
        <v>6.09</v>
      </c>
      <c r="E2004" t="str">
        <f>IF(Table2[[#This Row],[HBA1C]]&lt;5.7,"normal ",IF(Table2[[#This Row],[HBA1C]]&lt;6.5,"prediabetes",IF(Table2[[#This Row],[HBA1C]]=6.5&gt;6.5,"diabetes ")))</f>
        <v>prediabetes</v>
      </c>
      <c r="F2004" t="s">
        <v>2381</v>
      </c>
      <c r="G2004" t="s">
        <v>2380</v>
      </c>
      <c r="H2004" t="s">
        <v>2380</v>
      </c>
      <c r="I2004">
        <v>0</v>
      </c>
      <c r="J2004" t="s">
        <v>2380</v>
      </c>
    </row>
    <row r="2005" spans="1:10" x14ac:dyDescent="0.2">
      <c r="A2005" t="s">
        <v>364</v>
      </c>
      <c r="B2005">
        <v>33.4</v>
      </c>
      <c r="C20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05">
        <v>5.51</v>
      </c>
      <c r="E2005" t="str">
        <f>IF(Table2[[#This Row],[HBA1C]]&lt;5.7,"normal ",IF(Table2[[#This Row],[HBA1C]]&lt;6.5,"prediabetes",IF(Table2[[#This Row],[HBA1C]]=6.5&gt;6.5,"diabetes ")))</f>
        <v xml:space="preserve">normal </v>
      </c>
      <c r="F2005" t="s">
        <v>2380</v>
      </c>
      <c r="G2005" t="s">
        <v>2380</v>
      </c>
      <c r="H2005" t="s">
        <v>2380</v>
      </c>
      <c r="I2005">
        <v>0</v>
      </c>
      <c r="J2005" t="s">
        <v>2380</v>
      </c>
    </row>
    <row r="2006" spans="1:10" x14ac:dyDescent="0.2">
      <c r="A2006" t="s">
        <v>363</v>
      </c>
      <c r="B2006">
        <v>33.11</v>
      </c>
      <c r="C20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06">
        <v>5.63</v>
      </c>
      <c r="E2006" t="str">
        <f>IF(Table2[[#This Row],[HBA1C]]&lt;5.7,"normal ",IF(Table2[[#This Row],[HBA1C]]&lt;6.5,"prediabetes",IF(Table2[[#This Row],[HBA1C]]=6.5&gt;6.5,"diabetes ")))</f>
        <v xml:space="preserve">normal </v>
      </c>
      <c r="F2006" t="s">
        <v>2380</v>
      </c>
      <c r="G2006" t="s">
        <v>2380</v>
      </c>
      <c r="H2006" t="s">
        <v>2380</v>
      </c>
      <c r="I2006">
        <v>0</v>
      </c>
      <c r="J2006" t="s">
        <v>2380</v>
      </c>
    </row>
    <row r="2007" spans="1:10" x14ac:dyDescent="0.2">
      <c r="A2007" t="s">
        <v>362</v>
      </c>
      <c r="B2007">
        <v>16.815000000000001</v>
      </c>
      <c r="C200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07">
        <v>5.29</v>
      </c>
      <c r="E2007" t="str">
        <f>IF(Table2[[#This Row],[HBA1C]]&lt;5.7,"normal ",IF(Table2[[#This Row],[HBA1C]]&lt;6.5,"prediabetes",IF(Table2[[#This Row],[HBA1C]]=6.5&gt;6.5,"diabetes ")))</f>
        <v xml:space="preserve">normal </v>
      </c>
      <c r="F2007" t="s">
        <v>2381</v>
      </c>
      <c r="G2007" t="s">
        <v>2380</v>
      </c>
      <c r="H2007" t="s">
        <v>2380</v>
      </c>
      <c r="I2007">
        <v>0</v>
      </c>
      <c r="J2007" t="s">
        <v>2380</v>
      </c>
    </row>
    <row r="2008" spans="1:10" x14ac:dyDescent="0.2">
      <c r="A2008" t="s">
        <v>361</v>
      </c>
      <c r="B2008">
        <v>25.61</v>
      </c>
      <c r="C200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08">
        <v>4</v>
      </c>
      <c r="E2008" t="str">
        <f>IF(Table2[[#This Row],[HBA1C]]&lt;5.7,"normal ",IF(Table2[[#This Row],[HBA1C]]&lt;6.5,"prediabetes",IF(Table2[[#This Row],[HBA1C]]=6.5&gt;6.5,"diabetes ")))</f>
        <v xml:space="preserve">normal </v>
      </c>
      <c r="F2008" t="s">
        <v>2380</v>
      </c>
      <c r="G2008" t="s">
        <v>2380</v>
      </c>
      <c r="H2008" t="s">
        <v>2382</v>
      </c>
      <c r="I2008">
        <v>1</v>
      </c>
      <c r="J2008" t="s">
        <v>2380</v>
      </c>
    </row>
    <row r="2009" spans="1:10" x14ac:dyDescent="0.2">
      <c r="A2009" t="s">
        <v>360</v>
      </c>
      <c r="B2009">
        <v>25.8</v>
      </c>
      <c r="C200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09">
        <v>5.49</v>
      </c>
      <c r="E2009" t="str">
        <f>IF(Table2[[#This Row],[HBA1C]]&lt;5.7,"normal ",IF(Table2[[#This Row],[HBA1C]]&lt;6.5,"prediabetes",IF(Table2[[#This Row],[HBA1C]]=6.5&gt;6.5,"diabetes ")))</f>
        <v xml:space="preserve">normal </v>
      </c>
      <c r="F2009" t="s">
        <v>2380</v>
      </c>
      <c r="G2009" t="s">
        <v>2380</v>
      </c>
      <c r="H2009" t="s">
        <v>2380</v>
      </c>
      <c r="I2009">
        <v>0</v>
      </c>
      <c r="J2009" t="s">
        <v>2380</v>
      </c>
    </row>
    <row r="2010" spans="1:10" x14ac:dyDescent="0.2">
      <c r="A2010" t="s">
        <v>359</v>
      </c>
      <c r="B2010">
        <v>27.39</v>
      </c>
      <c r="C201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10">
        <v>5.34</v>
      </c>
      <c r="E2010" t="str">
        <f>IF(Table2[[#This Row],[HBA1C]]&lt;5.7,"normal ",IF(Table2[[#This Row],[HBA1C]]&lt;6.5,"prediabetes",IF(Table2[[#This Row],[HBA1C]]=6.5&gt;6.5,"diabetes ")))</f>
        <v xml:space="preserve">normal </v>
      </c>
      <c r="F2010" t="s">
        <v>2380</v>
      </c>
      <c r="G2010" t="s">
        <v>2380</v>
      </c>
      <c r="H2010" t="s">
        <v>2380</v>
      </c>
      <c r="I2010">
        <v>0</v>
      </c>
      <c r="J2010" t="s">
        <v>2380</v>
      </c>
    </row>
    <row r="2011" spans="1:10" x14ac:dyDescent="0.2">
      <c r="A2011" t="s">
        <v>358</v>
      </c>
      <c r="B2011">
        <v>17.03</v>
      </c>
      <c r="C201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11">
        <v>4.12</v>
      </c>
      <c r="E2011" t="str">
        <f>IF(Table2[[#This Row],[HBA1C]]&lt;5.7,"normal ",IF(Table2[[#This Row],[HBA1C]]&lt;6.5,"prediabetes",IF(Table2[[#This Row],[HBA1C]]=6.5&gt;6.5,"diabetes ")))</f>
        <v xml:space="preserve">normal </v>
      </c>
      <c r="F2011" t="s">
        <v>2380</v>
      </c>
      <c r="G2011" t="s">
        <v>2380</v>
      </c>
      <c r="H2011" t="s">
        <v>2380</v>
      </c>
      <c r="I2011">
        <v>1</v>
      </c>
      <c r="J2011" t="s">
        <v>2380</v>
      </c>
    </row>
    <row r="2012" spans="1:10" x14ac:dyDescent="0.2">
      <c r="A2012" t="s">
        <v>357</v>
      </c>
      <c r="B2012">
        <v>23.75</v>
      </c>
      <c r="C201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12">
        <v>5.49</v>
      </c>
      <c r="E2012" t="str">
        <f>IF(Table2[[#This Row],[HBA1C]]&lt;5.7,"normal ",IF(Table2[[#This Row],[HBA1C]]&lt;6.5,"prediabetes",IF(Table2[[#This Row],[HBA1C]]=6.5&gt;6.5,"diabetes ")))</f>
        <v xml:space="preserve">normal </v>
      </c>
      <c r="F2012" t="s">
        <v>2381</v>
      </c>
      <c r="G2012" t="s">
        <v>2380</v>
      </c>
      <c r="H2012" t="s">
        <v>2380</v>
      </c>
      <c r="I2012">
        <v>0</v>
      </c>
      <c r="J2012" t="s">
        <v>2380</v>
      </c>
    </row>
    <row r="2013" spans="1:10" x14ac:dyDescent="0.2">
      <c r="A2013" t="s">
        <v>355</v>
      </c>
      <c r="B2013">
        <v>26.03</v>
      </c>
      <c r="C201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13">
        <v>5.1100000000000003</v>
      </c>
      <c r="E2013" t="str">
        <f>IF(Table2[[#This Row],[HBA1C]]&lt;5.7,"normal ",IF(Table2[[#This Row],[HBA1C]]&lt;6.5,"prediabetes",IF(Table2[[#This Row],[HBA1C]]=6.5&gt;6.5,"diabetes ")))</f>
        <v xml:space="preserve">normal </v>
      </c>
      <c r="F2013" t="s">
        <v>2381</v>
      </c>
      <c r="G2013" t="s">
        <v>2380</v>
      </c>
      <c r="H2013" t="s">
        <v>2380</v>
      </c>
      <c r="I2013">
        <v>1</v>
      </c>
      <c r="J2013" t="s">
        <v>2380</v>
      </c>
    </row>
    <row r="2014" spans="1:10" x14ac:dyDescent="0.2">
      <c r="A2014" t="s">
        <v>354</v>
      </c>
      <c r="B2014">
        <v>16.079999999999998</v>
      </c>
      <c r="C201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14">
        <v>5.94</v>
      </c>
      <c r="E2014" t="str">
        <f>IF(Table2[[#This Row],[HBA1C]]&lt;5.7,"normal ",IF(Table2[[#This Row],[HBA1C]]&lt;6.5,"prediabetes",IF(Table2[[#This Row],[HBA1C]]=6.5&gt;6.5,"diabetes ")))</f>
        <v>prediabetes</v>
      </c>
      <c r="F2014" t="s">
        <v>2380</v>
      </c>
      <c r="G2014" t="s">
        <v>2380</v>
      </c>
      <c r="H2014" t="s">
        <v>2380</v>
      </c>
      <c r="I2014">
        <v>0</v>
      </c>
      <c r="J2014" t="s">
        <v>2380</v>
      </c>
    </row>
    <row r="2015" spans="1:10" x14ac:dyDescent="0.2">
      <c r="A2015" t="s">
        <v>353</v>
      </c>
      <c r="B2015">
        <v>30.875</v>
      </c>
      <c r="C20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15">
        <v>5.54</v>
      </c>
      <c r="E2015" t="str">
        <f>IF(Table2[[#This Row],[HBA1C]]&lt;5.7,"normal ",IF(Table2[[#This Row],[HBA1C]]&lt;6.5,"prediabetes",IF(Table2[[#This Row],[HBA1C]]=6.5&gt;6.5,"diabetes ")))</f>
        <v xml:space="preserve">normal </v>
      </c>
      <c r="F2015" t="s">
        <v>2380</v>
      </c>
      <c r="G2015" t="s">
        <v>2380</v>
      </c>
      <c r="H2015" t="s">
        <v>2380</v>
      </c>
      <c r="I2015">
        <v>0</v>
      </c>
      <c r="J2015" t="s">
        <v>2380</v>
      </c>
    </row>
    <row r="2016" spans="1:10" x14ac:dyDescent="0.2">
      <c r="A2016" t="s">
        <v>352</v>
      </c>
      <c r="B2016">
        <v>31.79</v>
      </c>
      <c r="C20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16">
        <v>7.09</v>
      </c>
      <c r="E2016" t="str">
        <f>IF(Table2[[#This Row],[HBA1C]]&lt;5.7,"normal ",IF(Table2[[#This Row],[HBA1C]]&lt;6.5,"prediabetes",IF(Table2[[#This Row],[HBA1C]]=6.5&gt;6.5,"diabetes ")))</f>
        <v xml:space="preserve">diabetes </v>
      </c>
      <c r="F2016" t="s">
        <v>2380</v>
      </c>
      <c r="G2016" t="s">
        <v>2380</v>
      </c>
      <c r="H2016" t="s">
        <v>2380</v>
      </c>
      <c r="I2016">
        <v>0</v>
      </c>
      <c r="J2016" t="s">
        <v>2380</v>
      </c>
    </row>
    <row r="2017" spans="1:10" x14ac:dyDescent="0.2">
      <c r="A2017" t="s">
        <v>351</v>
      </c>
      <c r="B2017">
        <v>28.48</v>
      </c>
      <c r="C201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17">
        <v>6.22</v>
      </c>
      <c r="E2017" t="str">
        <f>IF(Table2[[#This Row],[HBA1C]]&lt;5.7,"normal ",IF(Table2[[#This Row],[HBA1C]]&lt;6.5,"prediabetes",IF(Table2[[#This Row],[HBA1C]]=6.5&gt;6.5,"diabetes ")))</f>
        <v>prediabetes</v>
      </c>
      <c r="F2017" t="s">
        <v>2381</v>
      </c>
      <c r="G2017" t="s">
        <v>2380</v>
      </c>
      <c r="H2017" t="s">
        <v>2382</v>
      </c>
      <c r="I2017">
        <v>1</v>
      </c>
      <c r="J2017" t="s">
        <v>2380</v>
      </c>
    </row>
    <row r="2018" spans="1:10" x14ac:dyDescent="0.2">
      <c r="A2018" t="s">
        <v>350</v>
      </c>
      <c r="B2018">
        <v>26.6</v>
      </c>
      <c r="C201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18">
        <v>4.33</v>
      </c>
      <c r="E2018" t="str">
        <f>IF(Table2[[#This Row],[HBA1C]]&lt;5.7,"normal ",IF(Table2[[#This Row],[HBA1C]]&lt;6.5,"prediabetes",IF(Table2[[#This Row],[HBA1C]]=6.5&gt;6.5,"diabetes ")))</f>
        <v xml:space="preserve">normal </v>
      </c>
      <c r="F2018" t="s">
        <v>2380</v>
      </c>
      <c r="G2018" t="s">
        <v>2380</v>
      </c>
      <c r="H2018" t="s">
        <v>2380</v>
      </c>
      <c r="I2018">
        <v>1</v>
      </c>
      <c r="J2018" t="s">
        <v>2380</v>
      </c>
    </row>
    <row r="2019" spans="1:10" x14ac:dyDescent="0.2">
      <c r="A2019" t="s">
        <v>349</v>
      </c>
      <c r="B2019">
        <v>25.27</v>
      </c>
      <c r="C201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19">
        <v>5.83</v>
      </c>
      <c r="E2019" t="str">
        <f>IF(Table2[[#This Row],[HBA1C]]&lt;5.7,"normal ",IF(Table2[[#This Row],[HBA1C]]&lt;6.5,"prediabetes",IF(Table2[[#This Row],[HBA1C]]=6.5&gt;6.5,"diabetes ")))</f>
        <v>prediabetes</v>
      </c>
      <c r="F2019" t="s">
        <v>2380</v>
      </c>
      <c r="G2019" t="s">
        <v>2380</v>
      </c>
      <c r="H2019" t="s">
        <v>2380</v>
      </c>
      <c r="I2019">
        <v>1</v>
      </c>
      <c r="J2019" t="s">
        <v>2380</v>
      </c>
    </row>
    <row r="2020" spans="1:10" x14ac:dyDescent="0.2">
      <c r="A2020" t="s">
        <v>348</v>
      </c>
      <c r="B2020">
        <v>34.484999999999999</v>
      </c>
      <c r="C202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20">
        <v>4.7</v>
      </c>
      <c r="E2020" t="str">
        <f>IF(Table2[[#This Row],[HBA1C]]&lt;5.7,"normal ",IF(Table2[[#This Row],[HBA1C]]&lt;6.5,"prediabetes",IF(Table2[[#This Row],[HBA1C]]=6.5&gt;6.5,"diabetes ")))</f>
        <v xml:space="preserve">normal </v>
      </c>
      <c r="F2020" t="s">
        <v>2381</v>
      </c>
      <c r="G2020" t="s">
        <v>2380</v>
      </c>
      <c r="H2020" t="s">
        <v>2382</v>
      </c>
      <c r="I2020">
        <v>1</v>
      </c>
      <c r="J2020" t="s">
        <v>2380</v>
      </c>
    </row>
    <row r="2021" spans="1:10" x14ac:dyDescent="0.2">
      <c r="A2021" t="s">
        <v>347</v>
      </c>
      <c r="B2021">
        <v>15.57</v>
      </c>
      <c r="C202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21">
        <v>4.07</v>
      </c>
      <c r="E2021" t="str">
        <f>IF(Table2[[#This Row],[HBA1C]]&lt;5.7,"normal ",IF(Table2[[#This Row],[HBA1C]]&lt;6.5,"prediabetes",IF(Table2[[#This Row],[HBA1C]]=6.5&gt;6.5,"diabetes ")))</f>
        <v xml:space="preserve">normal </v>
      </c>
      <c r="F2021" t="s">
        <v>2381</v>
      </c>
      <c r="G2021" t="s">
        <v>2380</v>
      </c>
      <c r="H2021" t="s">
        <v>2380</v>
      </c>
      <c r="I2021">
        <v>1</v>
      </c>
      <c r="J2021" t="s">
        <v>2380</v>
      </c>
    </row>
    <row r="2022" spans="1:10" x14ac:dyDescent="0.2">
      <c r="A2022" t="s">
        <v>346</v>
      </c>
      <c r="B2022">
        <v>30.36</v>
      </c>
      <c r="C20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22">
        <v>9.39</v>
      </c>
      <c r="E2022" t="str">
        <f>IF(Table2[[#This Row],[HBA1C]]&lt;5.7,"normal ",IF(Table2[[#This Row],[HBA1C]]&lt;6.5,"prediabetes",IF(Table2[[#This Row],[HBA1C]]=6.5&gt;6.5,"diabetes ")))</f>
        <v xml:space="preserve">diabetes </v>
      </c>
      <c r="F2022" t="s">
        <v>2380</v>
      </c>
      <c r="G2022" t="s">
        <v>2380</v>
      </c>
      <c r="H2022" t="s">
        <v>2380</v>
      </c>
      <c r="I2022">
        <v>0</v>
      </c>
      <c r="J2022" t="s">
        <v>2380</v>
      </c>
    </row>
    <row r="2023" spans="1:10" x14ac:dyDescent="0.2">
      <c r="A2023" t="s">
        <v>345</v>
      </c>
      <c r="B2023">
        <v>19.37</v>
      </c>
      <c r="C202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23">
        <v>4.18</v>
      </c>
      <c r="E2023" t="str">
        <f>IF(Table2[[#This Row],[HBA1C]]&lt;5.7,"normal ",IF(Table2[[#This Row],[HBA1C]]&lt;6.5,"prediabetes",IF(Table2[[#This Row],[HBA1C]]=6.5&gt;6.5,"diabetes ")))</f>
        <v xml:space="preserve">normal </v>
      </c>
      <c r="F2023" t="s">
        <v>2380</v>
      </c>
      <c r="G2023" t="s">
        <v>2380</v>
      </c>
      <c r="H2023" t="s">
        <v>2380</v>
      </c>
      <c r="I2023">
        <v>0</v>
      </c>
      <c r="J2023" t="s">
        <v>2380</v>
      </c>
    </row>
    <row r="2024" spans="1:10" x14ac:dyDescent="0.2">
      <c r="A2024" t="s">
        <v>344</v>
      </c>
      <c r="B2024">
        <v>16.71</v>
      </c>
      <c r="C202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24">
        <v>4.18</v>
      </c>
      <c r="E2024" t="str">
        <f>IF(Table2[[#This Row],[HBA1C]]&lt;5.7,"normal ",IF(Table2[[#This Row],[HBA1C]]&lt;6.5,"prediabetes",IF(Table2[[#This Row],[HBA1C]]=6.5&gt;6.5,"diabetes ")))</f>
        <v xml:space="preserve">normal </v>
      </c>
      <c r="F2024" t="s">
        <v>2380</v>
      </c>
      <c r="G2024" t="s">
        <v>2380</v>
      </c>
      <c r="H2024" t="s">
        <v>2380</v>
      </c>
      <c r="I2024">
        <v>1</v>
      </c>
      <c r="J2024" t="s">
        <v>2380</v>
      </c>
    </row>
    <row r="2025" spans="1:10" x14ac:dyDescent="0.2">
      <c r="A2025" t="s">
        <v>343</v>
      </c>
      <c r="B2025">
        <v>24.1</v>
      </c>
      <c r="C202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25">
        <v>4.4000000000000004</v>
      </c>
      <c r="E2025" t="str">
        <f>IF(Table2[[#This Row],[HBA1C]]&lt;5.7,"normal ",IF(Table2[[#This Row],[HBA1C]]&lt;6.5,"prediabetes",IF(Table2[[#This Row],[HBA1C]]=6.5&gt;6.5,"diabetes ")))</f>
        <v xml:space="preserve">normal </v>
      </c>
      <c r="F2025" t="s">
        <v>2381</v>
      </c>
      <c r="G2025" t="s">
        <v>2380</v>
      </c>
      <c r="H2025" t="s">
        <v>2380</v>
      </c>
      <c r="I2025">
        <v>1</v>
      </c>
      <c r="J2025" t="s">
        <v>2380</v>
      </c>
    </row>
    <row r="2026" spans="1:10" x14ac:dyDescent="0.2">
      <c r="A2026" t="s">
        <v>342</v>
      </c>
      <c r="B2026">
        <v>29.77</v>
      </c>
      <c r="C202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26">
        <v>9.9</v>
      </c>
      <c r="E2026" t="str">
        <f>IF(Table2[[#This Row],[HBA1C]]&lt;5.7,"normal ",IF(Table2[[#This Row],[HBA1C]]&lt;6.5,"prediabetes",IF(Table2[[#This Row],[HBA1C]]=6.5&gt;6.5,"diabetes ")))</f>
        <v xml:space="preserve">diabetes </v>
      </c>
      <c r="F2026" t="s">
        <v>2380</v>
      </c>
      <c r="G2026" t="s">
        <v>2380</v>
      </c>
      <c r="H2026" t="s">
        <v>2380</v>
      </c>
      <c r="I2026">
        <v>0</v>
      </c>
      <c r="J2026" t="s">
        <v>2380</v>
      </c>
    </row>
    <row r="2027" spans="1:10" x14ac:dyDescent="0.2">
      <c r="A2027" t="s">
        <v>341</v>
      </c>
      <c r="B2027">
        <v>46.53</v>
      </c>
      <c r="C20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27">
        <v>4.84</v>
      </c>
      <c r="E2027" t="str">
        <f>IF(Table2[[#This Row],[HBA1C]]&lt;5.7,"normal ",IF(Table2[[#This Row],[HBA1C]]&lt;6.5,"prediabetes",IF(Table2[[#This Row],[HBA1C]]=6.5&gt;6.5,"diabetes ")))</f>
        <v xml:space="preserve">normal </v>
      </c>
      <c r="F2027" t="s">
        <v>2381</v>
      </c>
      <c r="G2027" t="s">
        <v>2380</v>
      </c>
      <c r="H2027" t="s">
        <v>2380</v>
      </c>
      <c r="I2027">
        <v>0</v>
      </c>
      <c r="J2027" t="s">
        <v>2380</v>
      </c>
    </row>
    <row r="2028" spans="1:10" x14ac:dyDescent="0.2">
      <c r="A2028" t="s">
        <v>340</v>
      </c>
      <c r="B2028">
        <v>23.4</v>
      </c>
      <c r="C202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28">
        <v>5.53</v>
      </c>
      <c r="E2028" t="str">
        <f>IF(Table2[[#This Row],[HBA1C]]&lt;5.7,"normal ",IF(Table2[[#This Row],[HBA1C]]&lt;6.5,"prediabetes",IF(Table2[[#This Row],[HBA1C]]=6.5&gt;6.5,"diabetes ")))</f>
        <v xml:space="preserve">normal </v>
      </c>
      <c r="F2028" t="s">
        <v>2380</v>
      </c>
      <c r="G2028" t="s">
        <v>2380</v>
      </c>
      <c r="H2028" t="s">
        <v>2382</v>
      </c>
      <c r="I2028">
        <v>1</v>
      </c>
      <c r="J2028" t="s">
        <v>2380</v>
      </c>
    </row>
    <row r="2029" spans="1:10" x14ac:dyDescent="0.2">
      <c r="A2029" t="s">
        <v>339</v>
      </c>
      <c r="B2029">
        <v>30</v>
      </c>
      <c r="C202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29">
        <v>4.33</v>
      </c>
      <c r="E2029" t="str">
        <f>IF(Table2[[#This Row],[HBA1C]]&lt;5.7,"normal ",IF(Table2[[#This Row],[HBA1C]]&lt;6.5,"prediabetes",IF(Table2[[#This Row],[HBA1C]]=6.5&gt;6.5,"diabetes ")))</f>
        <v xml:space="preserve">normal </v>
      </c>
      <c r="F2029" t="s">
        <v>2381</v>
      </c>
      <c r="G2029" t="s">
        <v>2380</v>
      </c>
      <c r="H2029" t="s">
        <v>2380</v>
      </c>
      <c r="I2029">
        <v>0</v>
      </c>
      <c r="J2029" t="s">
        <v>2380</v>
      </c>
    </row>
    <row r="2030" spans="1:10" x14ac:dyDescent="0.2">
      <c r="A2030" t="s">
        <v>338</v>
      </c>
      <c r="B2030">
        <v>29.15</v>
      </c>
      <c r="C203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30">
        <v>4.91</v>
      </c>
      <c r="E2030" t="str">
        <f>IF(Table2[[#This Row],[HBA1C]]&lt;5.7,"normal ",IF(Table2[[#This Row],[HBA1C]]&lt;6.5,"prediabetes",IF(Table2[[#This Row],[HBA1C]]=6.5&gt;6.5,"diabetes ")))</f>
        <v xml:space="preserve">normal </v>
      </c>
      <c r="F2030" t="s">
        <v>2381</v>
      </c>
      <c r="G2030" t="s">
        <v>2380</v>
      </c>
      <c r="H2030" t="s">
        <v>2380</v>
      </c>
      <c r="I2030">
        <v>0</v>
      </c>
      <c r="J2030" t="s">
        <v>2380</v>
      </c>
    </row>
    <row r="2031" spans="1:10" x14ac:dyDescent="0.2">
      <c r="A2031" t="s">
        <v>337</v>
      </c>
      <c r="B2031">
        <v>34.865000000000002</v>
      </c>
      <c r="C20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31">
        <v>4.8</v>
      </c>
      <c r="E2031" t="str">
        <f>IF(Table2[[#This Row],[HBA1C]]&lt;5.7,"normal ",IF(Table2[[#This Row],[HBA1C]]&lt;6.5,"prediabetes",IF(Table2[[#This Row],[HBA1C]]=6.5&gt;6.5,"diabetes ")))</f>
        <v xml:space="preserve">normal </v>
      </c>
      <c r="F2031" t="s">
        <v>2380</v>
      </c>
      <c r="G2031" t="s">
        <v>2380</v>
      </c>
      <c r="H2031" t="s">
        <v>2380</v>
      </c>
      <c r="I2031">
        <v>0</v>
      </c>
      <c r="J2031" t="s">
        <v>2380</v>
      </c>
    </row>
    <row r="2032" spans="1:10" x14ac:dyDescent="0.2">
      <c r="A2032" t="s">
        <v>336</v>
      </c>
      <c r="B2032">
        <v>28.12</v>
      </c>
      <c r="C203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32">
        <v>5.55</v>
      </c>
      <c r="E2032" t="str">
        <f>IF(Table2[[#This Row],[HBA1C]]&lt;5.7,"normal ",IF(Table2[[#This Row],[HBA1C]]&lt;6.5,"prediabetes",IF(Table2[[#This Row],[HBA1C]]=6.5&gt;6.5,"diabetes ")))</f>
        <v xml:space="preserve">normal </v>
      </c>
      <c r="F2032" t="s">
        <v>2381</v>
      </c>
      <c r="G2032" t="s">
        <v>2381</v>
      </c>
      <c r="H2032" t="s">
        <v>2380</v>
      </c>
      <c r="I2032">
        <v>2</v>
      </c>
      <c r="J2032" t="s">
        <v>2380</v>
      </c>
    </row>
    <row r="2033" spans="1:10" x14ac:dyDescent="0.2">
      <c r="A2033" t="s">
        <v>335</v>
      </c>
      <c r="B2033">
        <v>29.45</v>
      </c>
      <c r="C203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33">
        <v>5.24</v>
      </c>
      <c r="E2033" t="str">
        <f>IF(Table2[[#This Row],[HBA1C]]&lt;5.7,"normal ",IF(Table2[[#This Row],[HBA1C]]&lt;6.5,"prediabetes",IF(Table2[[#This Row],[HBA1C]]=6.5&gt;6.5,"diabetes ")))</f>
        <v xml:space="preserve">normal </v>
      </c>
      <c r="F2033" t="s">
        <v>2381</v>
      </c>
      <c r="G2033" t="s">
        <v>2380</v>
      </c>
      <c r="H2033" t="s">
        <v>2380</v>
      </c>
      <c r="I2033">
        <v>0</v>
      </c>
      <c r="J2033" t="s">
        <v>2380</v>
      </c>
    </row>
    <row r="2034" spans="1:10" x14ac:dyDescent="0.2">
      <c r="A2034" t="s">
        <v>334</v>
      </c>
      <c r="B2034">
        <v>27.94</v>
      </c>
      <c r="C203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34">
        <v>6.08</v>
      </c>
      <c r="E2034" t="str">
        <f>IF(Table2[[#This Row],[HBA1C]]&lt;5.7,"normal ",IF(Table2[[#This Row],[HBA1C]]&lt;6.5,"prediabetes",IF(Table2[[#This Row],[HBA1C]]=6.5&gt;6.5,"diabetes ")))</f>
        <v>prediabetes</v>
      </c>
      <c r="F2034" t="s">
        <v>2380</v>
      </c>
      <c r="G2034" t="s">
        <v>2380</v>
      </c>
      <c r="H2034" t="s">
        <v>2382</v>
      </c>
      <c r="I2034">
        <v>1</v>
      </c>
      <c r="J2034" t="s">
        <v>2380</v>
      </c>
    </row>
    <row r="2035" spans="1:10" x14ac:dyDescent="0.2">
      <c r="A2035" t="s">
        <v>333</v>
      </c>
      <c r="B2035">
        <v>27.2</v>
      </c>
      <c r="C203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35">
        <v>5.83</v>
      </c>
      <c r="E2035" t="str">
        <f>IF(Table2[[#This Row],[HBA1C]]&lt;5.7,"normal ",IF(Table2[[#This Row],[HBA1C]]&lt;6.5,"prediabetes",IF(Table2[[#This Row],[HBA1C]]=6.5&gt;6.5,"diabetes ")))</f>
        <v>prediabetes</v>
      </c>
      <c r="F2035" t="s">
        <v>2380</v>
      </c>
      <c r="G2035" t="s">
        <v>2380</v>
      </c>
      <c r="H2035" t="s">
        <v>2382</v>
      </c>
      <c r="I2035">
        <v>1</v>
      </c>
      <c r="J2035" t="s">
        <v>2380</v>
      </c>
    </row>
    <row r="2036" spans="1:10" x14ac:dyDescent="0.2">
      <c r="A2036" t="s">
        <v>332</v>
      </c>
      <c r="B2036">
        <v>33.344999999999999</v>
      </c>
      <c r="C203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36">
        <v>4.29</v>
      </c>
      <c r="E2036" t="str">
        <f>IF(Table2[[#This Row],[HBA1C]]&lt;5.7,"normal ",IF(Table2[[#This Row],[HBA1C]]&lt;6.5,"prediabetes",IF(Table2[[#This Row],[HBA1C]]=6.5&gt;6.5,"diabetes ")))</f>
        <v xml:space="preserve">normal </v>
      </c>
      <c r="F2036" t="s">
        <v>2380</v>
      </c>
      <c r="G2036" t="s">
        <v>2380</v>
      </c>
      <c r="H2036" t="s">
        <v>2380</v>
      </c>
      <c r="I2036">
        <v>1</v>
      </c>
      <c r="J2036" t="s">
        <v>2380</v>
      </c>
    </row>
    <row r="2037" spans="1:10" x14ac:dyDescent="0.2">
      <c r="A2037" t="s">
        <v>331</v>
      </c>
      <c r="B2037">
        <v>29.925000000000001</v>
      </c>
      <c r="C203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37">
        <v>5.3</v>
      </c>
      <c r="E2037" t="str">
        <f>IF(Table2[[#This Row],[HBA1C]]&lt;5.7,"normal ",IF(Table2[[#This Row],[HBA1C]]&lt;6.5,"prediabetes",IF(Table2[[#This Row],[HBA1C]]=6.5&gt;6.5,"diabetes ")))</f>
        <v xml:space="preserve">normal </v>
      </c>
      <c r="F2037" t="s">
        <v>2380</v>
      </c>
      <c r="G2037" t="s">
        <v>2380</v>
      </c>
      <c r="H2037" t="s">
        <v>2380</v>
      </c>
      <c r="I2037">
        <v>1</v>
      </c>
      <c r="J2037" t="s">
        <v>2380</v>
      </c>
    </row>
    <row r="2038" spans="1:10" x14ac:dyDescent="0.2">
      <c r="A2038" t="s">
        <v>330</v>
      </c>
      <c r="B2038">
        <v>24.225000000000001</v>
      </c>
      <c r="C203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38">
        <v>4.42</v>
      </c>
      <c r="E2038" t="str">
        <f>IF(Table2[[#This Row],[HBA1C]]&lt;5.7,"normal ",IF(Table2[[#This Row],[HBA1C]]&lt;6.5,"prediabetes",IF(Table2[[#This Row],[HBA1C]]=6.5&gt;6.5,"diabetes ")))</f>
        <v xml:space="preserve">normal </v>
      </c>
      <c r="F2038" t="s">
        <v>2380</v>
      </c>
      <c r="G2038" t="s">
        <v>2380</v>
      </c>
      <c r="H2038" t="s">
        <v>2380</v>
      </c>
      <c r="I2038">
        <v>1</v>
      </c>
      <c r="J2038" t="s">
        <v>2380</v>
      </c>
    </row>
    <row r="2039" spans="1:10" x14ac:dyDescent="0.2">
      <c r="A2039" t="s">
        <v>329</v>
      </c>
      <c r="B2039">
        <v>29.68</v>
      </c>
      <c r="C203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39">
        <v>5.68</v>
      </c>
      <c r="E2039" t="str">
        <f>IF(Table2[[#This Row],[HBA1C]]&lt;5.7,"normal ",IF(Table2[[#This Row],[HBA1C]]&lt;6.5,"prediabetes",IF(Table2[[#This Row],[HBA1C]]=6.5&gt;6.5,"diabetes ")))</f>
        <v xml:space="preserve">normal </v>
      </c>
      <c r="F2039" t="s">
        <v>2380</v>
      </c>
      <c r="G2039" t="s">
        <v>2381</v>
      </c>
      <c r="H2039" t="s">
        <v>2380</v>
      </c>
      <c r="I2039">
        <v>1</v>
      </c>
      <c r="J2039" t="s">
        <v>2380</v>
      </c>
    </row>
    <row r="2040" spans="1:10" x14ac:dyDescent="0.2">
      <c r="A2040" t="s">
        <v>328</v>
      </c>
      <c r="B2040">
        <v>20.614999999999998</v>
      </c>
      <c r="C204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40">
        <v>6.05</v>
      </c>
      <c r="E2040" t="str">
        <f>IF(Table2[[#This Row],[HBA1C]]&lt;5.7,"normal ",IF(Table2[[#This Row],[HBA1C]]&lt;6.5,"prediabetes",IF(Table2[[#This Row],[HBA1C]]=6.5&gt;6.5,"diabetes ")))</f>
        <v>prediabetes</v>
      </c>
      <c r="F2040" t="s">
        <v>2380</v>
      </c>
      <c r="G2040" t="s">
        <v>2380</v>
      </c>
      <c r="H2040" t="s">
        <v>2382</v>
      </c>
      <c r="I2040">
        <v>1</v>
      </c>
      <c r="J2040" t="s">
        <v>2380</v>
      </c>
    </row>
    <row r="2041" spans="1:10" x14ac:dyDescent="0.2">
      <c r="A2041" t="s">
        <v>327</v>
      </c>
      <c r="B2041">
        <v>32.119999999999997</v>
      </c>
      <c r="C204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41">
        <v>5.33</v>
      </c>
      <c r="E2041" t="str">
        <f>IF(Table2[[#This Row],[HBA1C]]&lt;5.7,"normal ",IF(Table2[[#This Row],[HBA1C]]&lt;6.5,"prediabetes",IF(Table2[[#This Row],[HBA1C]]=6.5&gt;6.5,"diabetes ")))</f>
        <v xml:space="preserve">normal </v>
      </c>
      <c r="F2041" t="s">
        <v>2380</v>
      </c>
      <c r="G2041" t="s">
        <v>2381</v>
      </c>
      <c r="H2041" t="s">
        <v>2380</v>
      </c>
      <c r="I2041">
        <v>1</v>
      </c>
      <c r="J2041" t="s">
        <v>2380</v>
      </c>
    </row>
    <row r="2042" spans="1:10" x14ac:dyDescent="0.2">
      <c r="A2042" t="s">
        <v>326</v>
      </c>
      <c r="B2042">
        <v>27.36</v>
      </c>
      <c r="C204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42">
        <v>6.22</v>
      </c>
      <c r="E2042" t="str">
        <f>IF(Table2[[#This Row],[HBA1C]]&lt;5.7,"normal ",IF(Table2[[#This Row],[HBA1C]]&lt;6.5,"prediabetes",IF(Table2[[#This Row],[HBA1C]]=6.5&gt;6.5,"diabetes ")))</f>
        <v>prediabetes</v>
      </c>
      <c r="F2042" t="s">
        <v>2380</v>
      </c>
      <c r="G2042" t="s">
        <v>2380</v>
      </c>
      <c r="H2042" t="s">
        <v>2380</v>
      </c>
      <c r="I2042">
        <v>0</v>
      </c>
      <c r="J2042" t="s">
        <v>2380</v>
      </c>
    </row>
    <row r="2043" spans="1:10" x14ac:dyDescent="0.2">
      <c r="A2043" t="s">
        <v>325</v>
      </c>
      <c r="B2043">
        <v>17.385000000000002</v>
      </c>
      <c r="C204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43">
        <v>5.84</v>
      </c>
      <c r="E2043" t="str">
        <f>IF(Table2[[#This Row],[HBA1C]]&lt;5.7,"normal ",IF(Table2[[#This Row],[HBA1C]]&lt;6.5,"prediabetes",IF(Table2[[#This Row],[HBA1C]]=6.5&gt;6.5,"diabetes ")))</f>
        <v>prediabetes</v>
      </c>
      <c r="F2043" t="s">
        <v>2380</v>
      </c>
      <c r="G2043" t="s">
        <v>2380</v>
      </c>
      <c r="H2043" t="s">
        <v>2380</v>
      </c>
      <c r="I2043">
        <v>0</v>
      </c>
      <c r="J2043" t="s">
        <v>2380</v>
      </c>
    </row>
    <row r="2044" spans="1:10" x14ac:dyDescent="0.2">
      <c r="A2044" t="s">
        <v>324</v>
      </c>
      <c r="B2044">
        <v>30.13</v>
      </c>
      <c r="C20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44">
        <v>5.71</v>
      </c>
      <c r="E2044" t="str">
        <f>IF(Table2[[#This Row],[HBA1C]]&lt;5.7,"normal ",IF(Table2[[#This Row],[HBA1C]]&lt;6.5,"prediabetes",IF(Table2[[#This Row],[HBA1C]]=6.5&gt;6.5,"diabetes ")))</f>
        <v>prediabetes</v>
      </c>
      <c r="F2044" t="s">
        <v>2380</v>
      </c>
      <c r="G2044" t="s">
        <v>2381</v>
      </c>
      <c r="H2044" t="s">
        <v>2380</v>
      </c>
      <c r="I2044">
        <v>1</v>
      </c>
      <c r="J2044" t="s">
        <v>2380</v>
      </c>
    </row>
    <row r="2045" spans="1:10" x14ac:dyDescent="0.2">
      <c r="A2045" t="s">
        <v>323</v>
      </c>
      <c r="B2045">
        <v>25.44</v>
      </c>
      <c r="C204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45">
        <v>6.04</v>
      </c>
      <c r="E2045" t="str">
        <f>IF(Table2[[#This Row],[HBA1C]]&lt;5.7,"normal ",IF(Table2[[#This Row],[HBA1C]]&lt;6.5,"prediabetes",IF(Table2[[#This Row],[HBA1C]]=6.5&gt;6.5,"diabetes ")))</f>
        <v>prediabetes</v>
      </c>
      <c r="F2045" t="s">
        <v>2381</v>
      </c>
      <c r="G2045" t="s">
        <v>2380</v>
      </c>
      <c r="H2045" t="s">
        <v>2382</v>
      </c>
      <c r="I2045">
        <v>1</v>
      </c>
      <c r="J2045" t="s">
        <v>2380</v>
      </c>
    </row>
    <row r="2046" spans="1:10" x14ac:dyDescent="0.2">
      <c r="A2046" t="s">
        <v>322</v>
      </c>
      <c r="B2046">
        <v>39.805</v>
      </c>
      <c r="C204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46">
        <v>4.38</v>
      </c>
      <c r="E2046" t="str">
        <f>IF(Table2[[#This Row],[HBA1C]]&lt;5.7,"normal ",IF(Table2[[#This Row],[HBA1C]]&lt;6.5,"prediabetes",IF(Table2[[#This Row],[HBA1C]]=6.5&gt;6.5,"diabetes ")))</f>
        <v xml:space="preserve">normal </v>
      </c>
      <c r="F2046" t="s">
        <v>2380</v>
      </c>
      <c r="G2046" t="s">
        <v>2381</v>
      </c>
      <c r="H2046" t="s">
        <v>2380</v>
      </c>
      <c r="I2046">
        <v>1</v>
      </c>
      <c r="J2046" t="s">
        <v>2380</v>
      </c>
    </row>
    <row r="2047" spans="1:10" x14ac:dyDescent="0.2">
      <c r="A2047" t="s">
        <v>321</v>
      </c>
      <c r="B2047">
        <v>30.4</v>
      </c>
      <c r="C20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47">
        <v>5.56</v>
      </c>
      <c r="E2047" t="str">
        <f>IF(Table2[[#This Row],[HBA1C]]&lt;5.7,"normal ",IF(Table2[[#This Row],[HBA1C]]&lt;6.5,"prediabetes",IF(Table2[[#This Row],[HBA1C]]=6.5&gt;6.5,"diabetes ")))</f>
        <v xml:space="preserve">normal </v>
      </c>
      <c r="F2047" t="s">
        <v>2381</v>
      </c>
      <c r="G2047" t="s">
        <v>2381</v>
      </c>
      <c r="H2047" t="s">
        <v>2380</v>
      </c>
      <c r="I2047">
        <v>1</v>
      </c>
      <c r="J2047" t="s">
        <v>2380</v>
      </c>
    </row>
    <row r="2048" spans="1:10" x14ac:dyDescent="0.2">
      <c r="A2048" t="s">
        <v>320</v>
      </c>
      <c r="B2048">
        <v>23.18</v>
      </c>
      <c r="C204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48">
        <v>4.24</v>
      </c>
      <c r="E2048" t="str">
        <f>IF(Table2[[#This Row],[HBA1C]]&lt;5.7,"normal ",IF(Table2[[#This Row],[HBA1C]]&lt;6.5,"prediabetes",IF(Table2[[#This Row],[HBA1C]]=6.5&gt;6.5,"diabetes ")))</f>
        <v xml:space="preserve">normal </v>
      </c>
      <c r="F2048" t="s">
        <v>2380</v>
      </c>
      <c r="G2048" t="s">
        <v>2381</v>
      </c>
      <c r="H2048" t="s">
        <v>2380</v>
      </c>
      <c r="I2048">
        <v>1</v>
      </c>
      <c r="J2048" t="s">
        <v>2380</v>
      </c>
    </row>
    <row r="2049" spans="1:10" x14ac:dyDescent="0.2">
      <c r="A2049" t="s">
        <v>319</v>
      </c>
      <c r="B2049">
        <v>39.615000000000002</v>
      </c>
      <c r="C20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49">
        <v>6.32</v>
      </c>
      <c r="E2049" t="str">
        <f>IF(Table2[[#This Row],[HBA1C]]&lt;5.7,"normal ",IF(Table2[[#This Row],[HBA1C]]&lt;6.5,"prediabetes",IF(Table2[[#This Row],[HBA1C]]=6.5&gt;6.5,"diabetes ")))</f>
        <v>prediabetes</v>
      </c>
      <c r="F2049" t="s">
        <v>2380</v>
      </c>
      <c r="G2049" t="s">
        <v>2380</v>
      </c>
      <c r="H2049" t="s">
        <v>2382</v>
      </c>
      <c r="I2049">
        <v>1</v>
      </c>
      <c r="J2049" t="s">
        <v>2380</v>
      </c>
    </row>
    <row r="2050" spans="1:10" x14ac:dyDescent="0.2">
      <c r="A2050" t="s">
        <v>318</v>
      </c>
      <c r="B2050">
        <v>30.59</v>
      </c>
      <c r="C205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50">
        <v>6.3</v>
      </c>
      <c r="E2050" t="str">
        <f>IF(Table2[[#This Row],[HBA1C]]&lt;5.7,"normal ",IF(Table2[[#This Row],[HBA1C]]&lt;6.5,"prediabetes",IF(Table2[[#This Row],[HBA1C]]=6.5&gt;6.5,"diabetes ")))</f>
        <v>prediabetes</v>
      </c>
      <c r="F2050" t="s">
        <v>2381</v>
      </c>
      <c r="G2050" t="s">
        <v>2380</v>
      </c>
      <c r="H2050" t="s">
        <v>2382</v>
      </c>
      <c r="I2050">
        <v>1</v>
      </c>
      <c r="J2050" t="s">
        <v>2380</v>
      </c>
    </row>
    <row r="2051" spans="1:10" x14ac:dyDescent="0.2">
      <c r="A2051" t="s">
        <v>317</v>
      </c>
      <c r="B2051">
        <v>16.72</v>
      </c>
      <c r="C205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51">
        <v>4.38</v>
      </c>
      <c r="E2051" t="str">
        <f>IF(Table2[[#This Row],[HBA1C]]&lt;5.7,"normal ",IF(Table2[[#This Row],[HBA1C]]&lt;6.5,"prediabetes",IF(Table2[[#This Row],[HBA1C]]=6.5&gt;6.5,"diabetes ")))</f>
        <v xml:space="preserve">normal </v>
      </c>
      <c r="F2051" t="s">
        <v>2381</v>
      </c>
      <c r="G2051" t="s">
        <v>2380</v>
      </c>
      <c r="H2051" t="s">
        <v>2380</v>
      </c>
      <c r="I2051">
        <v>1</v>
      </c>
      <c r="J2051" t="s">
        <v>2380</v>
      </c>
    </row>
    <row r="2052" spans="1:10" x14ac:dyDescent="0.2">
      <c r="A2052" t="s">
        <v>316</v>
      </c>
      <c r="B2052">
        <v>26.22</v>
      </c>
      <c r="C205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52">
        <v>4.6500000000000004</v>
      </c>
      <c r="E2052" t="str">
        <f>IF(Table2[[#This Row],[HBA1C]]&lt;5.7,"normal ",IF(Table2[[#This Row],[HBA1C]]&lt;6.5,"prediabetes",IF(Table2[[#This Row],[HBA1C]]=6.5&gt;6.5,"diabetes ")))</f>
        <v xml:space="preserve">normal </v>
      </c>
      <c r="F2052" t="s">
        <v>2381</v>
      </c>
      <c r="G2052" t="s">
        <v>2380</v>
      </c>
      <c r="H2052" t="s">
        <v>2382</v>
      </c>
      <c r="I2052">
        <v>1</v>
      </c>
      <c r="J2052" t="s">
        <v>2380</v>
      </c>
    </row>
    <row r="2053" spans="1:10" x14ac:dyDescent="0.2">
      <c r="A2053" t="s">
        <v>315</v>
      </c>
      <c r="B2053">
        <v>31.824999999999999</v>
      </c>
      <c r="C205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53">
        <v>4.7</v>
      </c>
      <c r="E2053" t="str">
        <f>IF(Table2[[#This Row],[HBA1C]]&lt;5.7,"normal ",IF(Table2[[#This Row],[HBA1C]]&lt;6.5,"prediabetes",IF(Table2[[#This Row],[HBA1C]]=6.5&gt;6.5,"diabetes ")))</f>
        <v xml:space="preserve">normal </v>
      </c>
      <c r="F2053" t="s">
        <v>2380</v>
      </c>
      <c r="G2053" t="s">
        <v>2380</v>
      </c>
      <c r="H2053" t="s">
        <v>2382</v>
      </c>
      <c r="I2053">
        <v>1</v>
      </c>
      <c r="J2053" t="s">
        <v>2380</v>
      </c>
    </row>
    <row r="2054" spans="1:10" x14ac:dyDescent="0.2">
      <c r="A2054" t="s">
        <v>314</v>
      </c>
      <c r="B2054">
        <v>25.745000000000001</v>
      </c>
      <c r="C205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54">
        <v>4.34</v>
      </c>
      <c r="E2054" t="str">
        <f>IF(Table2[[#This Row],[HBA1C]]&lt;5.7,"normal ",IF(Table2[[#This Row],[HBA1C]]&lt;6.5,"prediabetes",IF(Table2[[#This Row],[HBA1C]]=6.5&gt;6.5,"diabetes ")))</f>
        <v xml:space="preserve">normal </v>
      </c>
      <c r="F2054" t="s">
        <v>2380</v>
      </c>
      <c r="G2054" t="s">
        <v>2380</v>
      </c>
      <c r="H2054" t="s">
        <v>2382</v>
      </c>
      <c r="I2054">
        <v>1</v>
      </c>
      <c r="J2054" t="s">
        <v>2380</v>
      </c>
    </row>
    <row r="2055" spans="1:10" x14ac:dyDescent="0.2">
      <c r="A2055" t="s">
        <v>313</v>
      </c>
      <c r="B2055">
        <v>24.605</v>
      </c>
      <c r="C205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55">
        <v>5.62</v>
      </c>
      <c r="E2055" t="str">
        <f>IF(Table2[[#This Row],[HBA1C]]&lt;5.7,"normal ",IF(Table2[[#This Row],[HBA1C]]&lt;6.5,"prediabetes",IF(Table2[[#This Row],[HBA1C]]=6.5&gt;6.5,"diabetes ")))</f>
        <v xml:space="preserve">normal </v>
      </c>
      <c r="F2055" t="s">
        <v>2380</v>
      </c>
      <c r="G2055" t="s">
        <v>2380</v>
      </c>
      <c r="H2055" t="s">
        <v>2382</v>
      </c>
      <c r="I2055">
        <v>1</v>
      </c>
      <c r="J2055" t="s">
        <v>2380</v>
      </c>
    </row>
    <row r="2056" spans="1:10" x14ac:dyDescent="0.2">
      <c r="A2056" t="s">
        <v>312</v>
      </c>
      <c r="B2056">
        <v>24.51</v>
      </c>
      <c r="C205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56">
        <v>4.24</v>
      </c>
      <c r="E2056" t="str">
        <f>IF(Table2[[#This Row],[HBA1C]]&lt;5.7,"normal ",IF(Table2[[#This Row],[HBA1C]]&lt;6.5,"prediabetes",IF(Table2[[#This Row],[HBA1C]]=6.5&gt;6.5,"diabetes ")))</f>
        <v xml:space="preserve">normal </v>
      </c>
      <c r="F2056" t="s">
        <v>2380</v>
      </c>
      <c r="G2056" t="s">
        <v>2380</v>
      </c>
      <c r="H2056" t="s">
        <v>2382</v>
      </c>
      <c r="I2056">
        <v>1</v>
      </c>
      <c r="J2056" t="s">
        <v>2380</v>
      </c>
    </row>
    <row r="2057" spans="1:10" x14ac:dyDescent="0.2">
      <c r="A2057" t="s">
        <v>311</v>
      </c>
      <c r="B2057">
        <v>31.065000000000001</v>
      </c>
      <c r="C20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57">
        <v>4.57</v>
      </c>
      <c r="E2057" t="str">
        <f>IF(Table2[[#This Row],[HBA1C]]&lt;5.7,"normal ",IF(Table2[[#This Row],[HBA1C]]&lt;6.5,"prediabetes",IF(Table2[[#This Row],[HBA1C]]=6.5&gt;6.5,"diabetes ")))</f>
        <v xml:space="preserve">normal </v>
      </c>
      <c r="F2057" t="s">
        <v>2381</v>
      </c>
      <c r="G2057" t="s">
        <v>2380</v>
      </c>
      <c r="H2057" t="s">
        <v>2380</v>
      </c>
      <c r="I2057">
        <v>0</v>
      </c>
      <c r="J2057" t="s">
        <v>2380</v>
      </c>
    </row>
    <row r="2058" spans="1:10" x14ac:dyDescent="0.2">
      <c r="A2058" t="s">
        <v>310</v>
      </c>
      <c r="B2058">
        <v>28.12</v>
      </c>
      <c r="C205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58">
        <v>5.05</v>
      </c>
      <c r="E2058" t="str">
        <f>IF(Table2[[#This Row],[HBA1C]]&lt;5.7,"normal ",IF(Table2[[#This Row],[HBA1C]]&lt;6.5,"prediabetes",IF(Table2[[#This Row],[HBA1C]]=6.5&gt;6.5,"diabetes ")))</f>
        <v xml:space="preserve">normal </v>
      </c>
      <c r="F2058" t="s">
        <v>2380</v>
      </c>
      <c r="G2058" t="s">
        <v>2380</v>
      </c>
      <c r="H2058" t="s">
        <v>2380</v>
      </c>
      <c r="I2058">
        <v>0</v>
      </c>
      <c r="J2058" t="s">
        <v>2380</v>
      </c>
    </row>
    <row r="2059" spans="1:10" x14ac:dyDescent="0.2">
      <c r="A2059" t="s">
        <v>309</v>
      </c>
      <c r="B2059">
        <v>38.06</v>
      </c>
      <c r="C20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59">
        <v>6.16</v>
      </c>
      <c r="E2059" t="str">
        <f>IF(Table2[[#This Row],[HBA1C]]&lt;5.7,"normal ",IF(Table2[[#This Row],[HBA1C]]&lt;6.5,"prediabetes",IF(Table2[[#This Row],[HBA1C]]=6.5&gt;6.5,"diabetes ")))</f>
        <v>prediabetes</v>
      </c>
      <c r="F2059" t="s">
        <v>2380</v>
      </c>
      <c r="G2059" t="s">
        <v>2380</v>
      </c>
      <c r="H2059" t="s">
        <v>2380</v>
      </c>
      <c r="I2059">
        <v>0</v>
      </c>
      <c r="J2059" t="s">
        <v>2380</v>
      </c>
    </row>
    <row r="2060" spans="1:10" x14ac:dyDescent="0.2">
      <c r="A2060" t="s">
        <v>308</v>
      </c>
      <c r="B2060">
        <v>24.96</v>
      </c>
      <c r="C206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60">
        <v>4.57</v>
      </c>
      <c r="E2060" t="str">
        <f>IF(Table2[[#This Row],[HBA1C]]&lt;5.7,"normal ",IF(Table2[[#This Row],[HBA1C]]&lt;6.5,"prediabetes",IF(Table2[[#This Row],[HBA1C]]=6.5&gt;6.5,"diabetes ")))</f>
        <v xml:space="preserve">normal </v>
      </c>
      <c r="F2060" t="s">
        <v>2380</v>
      </c>
      <c r="G2060" t="s">
        <v>2380</v>
      </c>
      <c r="H2060" t="s">
        <v>2380</v>
      </c>
      <c r="I2060">
        <v>0</v>
      </c>
      <c r="J2060" t="s">
        <v>2380</v>
      </c>
    </row>
    <row r="2061" spans="1:10" x14ac:dyDescent="0.2">
      <c r="A2061" t="s">
        <v>307</v>
      </c>
      <c r="B2061">
        <v>17.670000000000002</v>
      </c>
      <c r="C206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61">
        <v>5.53</v>
      </c>
      <c r="E2061" t="str">
        <f>IF(Table2[[#This Row],[HBA1C]]&lt;5.7,"normal ",IF(Table2[[#This Row],[HBA1C]]&lt;6.5,"prediabetes",IF(Table2[[#This Row],[HBA1C]]=6.5&gt;6.5,"diabetes ")))</f>
        <v xml:space="preserve">normal </v>
      </c>
      <c r="F2061" t="s">
        <v>2381</v>
      </c>
      <c r="G2061" t="s">
        <v>2380</v>
      </c>
      <c r="H2061" t="s">
        <v>2380</v>
      </c>
      <c r="I2061">
        <v>0</v>
      </c>
      <c r="J2061" t="s">
        <v>2380</v>
      </c>
    </row>
    <row r="2062" spans="1:10" x14ac:dyDescent="0.2">
      <c r="A2062" t="s">
        <v>306</v>
      </c>
      <c r="B2062">
        <v>31.35</v>
      </c>
      <c r="C206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62">
        <v>5.84</v>
      </c>
      <c r="E2062" t="str">
        <f>IF(Table2[[#This Row],[HBA1C]]&lt;5.7,"normal ",IF(Table2[[#This Row],[HBA1C]]&lt;6.5,"prediabetes",IF(Table2[[#This Row],[HBA1C]]=6.5&gt;6.5,"diabetes ")))</f>
        <v>prediabetes</v>
      </c>
      <c r="F2062" t="s">
        <v>2380</v>
      </c>
      <c r="G2062" t="s">
        <v>2381</v>
      </c>
      <c r="H2062" t="s">
        <v>2380</v>
      </c>
      <c r="I2062">
        <v>1</v>
      </c>
      <c r="J2062" t="s">
        <v>2380</v>
      </c>
    </row>
    <row r="2063" spans="1:10" x14ac:dyDescent="0.2">
      <c r="A2063" t="s">
        <v>305</v>
      </c>
      <c r="B2063">
        <v>28.31</v>
      </c>
      <c r="C206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63">
        <v>6.41</v>
      </c>
      <c r="E2063" t="str">
        <f>IF(Table2[[#This Row],[HBA1C]]&lt;5.7,"normal ",IF(Table2[[#This Row],[HBA1C]]&lt;6.5,"prediabetes",IF(Table2[[#This Row],[HBA1C]]=6.5&gt;6.5,"diabetes ")))</f>
        <v>prediabetes</v>
      </c>
      <c r="F2063" t="s">
        <v>2380</v>
      </c>
      <c r="G2063" t="s">
        <v>2381</v>
      </c>
      <c r="H2063" t="s">
        <v>2380</v>
      </c>
      <c r="I2063">
        <v>1</v>
      </c>
      <c r="J2063" t="s">
        <v>2380</v>
      </c>
    </row>
    <row r="2064" spans="1:10" x14ac:dyDescent="0.2">
      <c r="A2064" t="s">
        <v>304</v>
      </c>
      <c r="B2064">
        <v>30.3</v>
      </c>
      <c r="C206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64">
        <v>4.7300000000000004</v>
      </c>
      <c r="E2064" t="str">
        <f>IF(Table2[[#This Row],[HBA1C]]&lt;5.7,"normal ",IF(Table2[[#This Row],[HBA1C]]&lt;6.5,"prediabetes",IF(Table2[[#This Row],[HBA1C]]=6.5&gt;6.5,"diabetes ")))</f>
        <v xml:space="preserve">normal </v>
      </c>
      <c r="F2064" t="s">
        <v>2381</v>
      </c>
      <c r="G2064" t="s">
        <v>2380</v>
      </c>
      <c r="H2064" t="s">
        <v>2382</v>
      </c>
      <c r="I2064">
        <v>1</v>
      </c>
      <c r="J2064" t="s">
        <v>2380</v>
      </c>
    </row>
    <row r="2065" spans="1:10" x14ac:dyDescent="0.2">
      <c r="A2065" t="s">
        <v>303</v>
      </c>
      <c r="B2065">
        <v>26.4</v>
      </c>
      <c r="C206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65">
        <v>6.22</v>
      </c>
      <c r="E2065" t="str">
        <f>IF(Table2[[#This Row],[HBA1C]]&lt;5.7,"normal ",IF(Table2[[#This Row],[HBA1C]]&lt;6.5,"prediabetes",IF(Table2[[#This Row],[HBA1C]]=6.5&gt;6.5,"diabetes ")))</f>
        <v>prediabetes</v>
      </c>
      <c r="F2065" t="s">
        <v>2381</v>
      </c>
      <c r="G2065" t="s">
        <v>2380</v>
      </c>
      <c r="H2065" t="s">
        <v>2380</v>
      </c>
      <c r="I2065">
        <v>0</v>
      </c>
      <c r="J2065" t="s">
        <v>2380</v>
      </c>
    </row>
    <row r="2066" spans="1:10" x14ac:dyDescent="0.2">
      <c r="A2066" t="s">
        <v>302</v>
      </c>
      <c r="B2066">
        <v>22.135000000000002</v>
      </c>
      <c r="C206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66">
        <v>4.46</v>
      </c>
      <c r="E2066" t="str">
        <f>IF(Table2[[#This Row],[HBA1C]]&lt;5.7,"normal ",IF(Table2[[#This Row],[HBA1C]]&lt;6.5,"prediabetes",IF(Table2[[#This Row],[HBA1C]]=6.5&gt;6.5,"diabetes ")))</f>
        <v xml:space="preserve">normal </v>
      </c>
      <c r="F2066" t="s">
        <v>2381</v>
      </c>
      <c r="G2066" t="s">
        <v>2380</v>
      </c>
      <c r="H2066" t="s">
        <v>2380</v>
      </c>
      <c r="I2066">
        <v>0</v>
      </c>
      <c r="J2066" t="s">
        <v>2380</v>
      </c>
    </row>
    <row r="2067" spans="1:10" x14ac:dyDescent="0.2">
      <c r="A2067" t="s">
        <v>301</v>
      </c>
      <c r="B2067">
        <v>17.399999999999999</v>
      </c>
      <c r="C206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67">
        <v>4.5</v>
      </c>
      <c r="E2067" t="str">
        <f>IF(Table2[[#This Row],[HBA1C]]&lt;5.7,"normal ",IF(Table2[[#This Row],[HBA1C]]&lt;6.5,"prediabetes",IF(Table2[[#This Row],[HBA1C]]=6.5&gt;6.5,"diabetes ")))</f>
        <v xml:space="preserve">normal </v>
      </c>
      <c r="F2067" t="s">
        <v>2381</v>
      </c>
      <c r="G2067" t="s">
        <v>2380</v>
      </c>
      <c r="H2067" t="s">
        <v>2380</v>
      </c>
      <c r="I2067">
        <v>0</v>
      </c>
      <c r="J2067" t="s">
        <v>2380</v>
      </c>
    </row>
    <row r="2068" spans="1:10" x14ac:dyDescent="0.2">
      <c r="A2068" t="s">
        <v>299</v>
      </c>
      <c r="B2068">
        <v>28.06</v>
      </c>
      <c r="C206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68">
        <v>8.93</v>
      </c>
      <c r="E2068" t="str">
        <f>IF(Table2[[#This Row],[HBA1C]]&lt;5.7,"normal ",IF(Table2[[#This Row],[HBA1C]]&lt;6.5,"prediabetes",IF(Table2[[#This Row],[HBA1C]]=6.5&gt;6.5,"diabetes ")))</f>
        <v xml:space="preserve">diabetes </v>
      </c>
      <c r="F2068" t="s">
        <v>2380</v>
      </c>
      <c r="G2068" t="s">
        <v>2380</v>
      </c>
      <c r="H2068" t="s">
        <v>2380</v>
      </c>
      <c r="I2068">
        <v>0</v>
      </c>
      <c r="J2068" t="s">
        <v>2380</v>
      </c>
    </row>
    <row r="2069" spans="1:10" x14ac:dyDescent="0.2">
      <c r="A2069" t="s">
        <v>298</v>
      </c>
      <c r="B2069">
        <v>31.13</v>
      </c>
      <c r="C206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69">
        <v>11.02</v>
      </c>
      <c r="E2069" t="str">
        <f>IF(Table2[[#This Row],[HBA1C]]&lt;5.7,"normal ",IF(Table2[[#This Row],[HBA1C]]&lt;6.5,"prediabetes",IF(Table2[[#This Row],[HBA1C]]=6.5&gt;6.5,"diabetes ")))</f>
        <v xml:space="preserve">diabetes </v>
      </c>
      <c r="F2069" t="s">
        <v>2380</v>
      </c>
      <c r="G2069" t="s">
        <v>2380</v>
      </c>
      <c r="H2069" t="s">
        <v>2380</v>
      </c>
      <c r="I2069">
        <v>0</v>
      </c>
      <c r="J2069" t="s">
        <v>2380</v>
      </c>
    </row>
    <row r="2070" spans="1:10" x14ac:dyDescent="0.2">
      <c r="A2070" t="s">
        <v>297</v>
      </c>
      <c r="B2070">
        <v>18.46</v>
      </c>
      <c r="C207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70">
        <v>5.25</v>
      </c>
      <c r="E2070" t="str">
        <f>IF(Table2[[#This Row],[HBA1C]]&lt;5.7,"normal ",IF(Table2[[#This Row],[HBA1C]]&lt;6.5,"prediabetes",IF(Table2[[#This Row],[HBA1C]]=6.5&gt;6.5,"diabetes ")))</f>
        <v xml:space="preserve">normal </v>
      </c>
      <c r="F2070" t="s">
        <v>2380</v>
      </c>
      <c r="G2070" t="s">
        <v>2380</v>
      </c>
      <c r="H2070" t="s">
        <v>2380</v>
      </c>
      <c r="I2070">
        <v>0</v>
      </c>
      <c r="J2070" t="s">
        <v>2380</v>
      </c>
    </row>
    <row r="2071" spans="1:10" x14ac:dyDescent="0.2">
      <c r="A2071" t="s">
        <v>296</v>
      </c>
      <c r="B2071">
        <v>17.3</v>
      </c>
      <c r="C207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71">
        <v>4.75</v>
      </c>
      <c r="E2071" t="str">
        <f>IF(Table2[[#This Row],[HBA1C]]&lt;5.7,"normal ",IF(Table2[[#This Row],[HBA1C]]&lt;6.5,"prediabetes",IF(Table2[[#This Row],[HBA1C]]=6.5&gt;6.5,"diabetes ")))</f>
        <v xml:space="preserve">normal </v>
      </c>
      <c r="F2071" t="s">
        <v>2380</v>
      </c>
      <c r="G2071" t="s">
        <v>2380</v>
      </c>
      <c r="H2071" t="s">
        <v>2380</v>
      </c>
      <c r="I2071">
        <v>0</v>
      </c>
      <c r="J2071" t="s">
        <v>2380</v>
      </c>
    </row>
    <row r="2072" spans="1:10" x14ac:dyDescent="0.2">
      <c r="A2072" t="s">
        <v>295</v>
      </c>
      <c r="B2072">
        <v>35.625</v>
      </c>
      <c r="C207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72">
        <v>4.68</v>
      </c>
      <c r="E2072" t="str">
        <f>IF(Table2[[#This Row],[HBA1C]]&lt;5.7,"normal ",IF(Table2[[#This Row],[HBA1C]]&lt;6.5,"prediabetes",IF(Table2[[#This Row],[HBA1C]]=6.5&gt;6.5,"diabetes ")))</f>
        <v xml:space="preserve">normal </v>
      </c>
      <c r="F2072" t="s">
        <v>2381</v>
      </c>
      <c r="G2072" t="s">
        <v>2380</v>
      </c>
      <c r="H2072" t="s">
        <v>2382</v>
      </c>
      <c r="I2072">
        <v>1</v>
      </c>
      <c r="J2072" t="s">
        <v>2380</v>
      </c>
    </row>
    <row r="2073" spans="1:10" x14ac:dyDescent="0.2">
      <c r="A2073" t="s">
        <v>294</v>
      </c>
      <c r="B2073">
        <v>20.234999999999999</v>
      </c>
      <c r="C207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73">
        <v>6.17</v>
      </c>
      <c r="E2073" t="str">
        <f>IF(Table2[[#This Row],[HBA1C]]&lt;5.7,"normal ",IF(Table2[[#This Row],[HBA1C]]&lt;6.5,"prediabetes",IF(Table2[[#This Row],[HBA1C]]=6.5&gt;6.5,"diabetes ")))</f>
        <v>prediabetes</v>
      </c>
      <c r="F2073" t="s">
        <v>2381</v>
      </c>
      <c r="G2073" t="s">
        <v>2381</v>
      </c>
      <c r="H2073" t="s">
        <v>2380</v>
      </c>
      <c r="I2073">
        <v>2</v>
      </c>
      <c r="J2073" t="s">
        <v>2380</v>
      </c>
    </row>
    <row r="2074" spans="1:10" x14ac:dyDescent="0.2">
      <c r="A2074" t="s">
        <v>293</v>
      </c>
      <c r="B2074">
        <v>27.55</v>
      </c>
      <c r="C207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74">
        <v>4.5599999999999996</v>
      </c>
      <c r="E2074" t="str">
        <f>IF(Table2[[#This Row],[HBA1C]]&lt;5.7,"normal ",IF(Table2[[#This Row],[HBA1C]]&lt;6.5,"prediabetes",IF(Table2[[#This Row],[HBA1C]]=6.5&gt;6.5,"diabetes ")))</f>
        <v xml:space="preserve">normal </v>
      </c>
      <c r="F2074" t="s">
        <v>2381</v>
      </c>
      <c r="G2074" t="s">
        <v>2380</v>
      </c>
      <c r="H2074" t="s">
        <v>2382</v>
      </c>
      <c r="I2074">
        <v>1</v>
      </c>
      <c r="J2074" t="s">
        <v>2380</v>
      </c>
    </row>
    <row r="2075" spans="1:10" x14ac:dyDescent="0.2">
      <c r="A2075" t="s">
        <v>292</v>
      </c>
      <c r="B2075">
        <v>17.97</v>
      </c>
      <c r="C207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75">
        <v>6.3</v>
      </c>
      <c r="E2075" t="str">
        <f>IF(Table2[[#This Row],[HBA1C]]&lt;5.7,"normal ",IF(Table2[[#This Row],[HBA1C]]&lt;6.5,"prediabetes",IF(Table2[[#This Row],[HBA1C]]=6.5&gt;6.5,"diabetes ")))</f>
        <v>prediabetes</v>
      </c>
      <c r="F2075" t="s">
        <v>2380</v>
      </c>
      <c r="G2075" t="s">
        <v>2380</v>
      </c>
      <c r="H2075" t="s">
        <v>2380</v>
      </c>
      <c r="I2075">
        <v>0</v>
      </c>
      <c r="J2075" t="s">
        <v>2380</v>
      </c>
    </row>
    <row r="2076" spans="1:10" x14ac:dyDescent="0.2">
      <c r="A2076" t="s">
        <v>291</v>
      </c>
      <c r="B2076">
        <v>29.98</v>
      </c>
      <c r="C207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76">
        <v>6.03</v>
      </c>
      <c r="E2076" t="str">
        <f>IF(Table2[[#This Row],[HBA1C]]&lt;5.7,"normal ",IF(Table2[[#This Row],[HBA1C]]&lt;6.5,"prediabetes",IF(Table2[[#This Row],[HBA1C]]=6.5&gt;6.5,"diabetes ")))</f>
        <v>prediabetes</v>
      </c>
      <c r="F2076" t="s">
        <v>2380</v>
      </c>
      <c r="G2076" t="s">
        <v>2381</v>
      </c>
      <c r="H2076" t="s">
        <v>2380</v>
      </c>
      <c r="I2076">
        <v>1</v>
      </c>
      <c r="J2076" t="s">
        <v>2380</v>
      </c>
    </row>
    <row r="2077" spans="1:10" x14ac:dyDescent="0.2">
      <c r="A2077" t="s">
        <v>290</v>
      </c>
      <c r="B2077">
        <v>33.659999999999997</v>
      </c>
      <c r="C20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77">
        <v>4.2</v>
      </c>
      <c r="E2077" t="str">
        <f>IF(Table2[[#This Row],[HBA1C]]&lt;5.7,"normal ",IF(Table2[[#This Row],[HBA1C]]&lt;6.5,"prediabetes",IF(Table2[[#This Row],[HBA1C]]=6.5&gt;6.5,"diabetes ")))</f>
        <v xml:space="preserve">normal </v>
      </c>
      <c r="F2077" t="s">
        <v>2381</v>
      </c>
      <c r="G2077" t="s">
        <v>2380</v>
      </c>
      <c r="H2077" t="s">
        <v>2380</v>
      </c>
      <c r="I2077">
        <v>1</v>
      </c>
      <c r="J2077" t="s">
        <v>2380</v>
      </c>
    </row>
    <row r="2078" spans="1:10" x14ac:dyDescent="0.2">
      <c r="A2078" t="s">
        <v>289</v>
      </c>
      <c r="B2078">
        <v>32.67</v>
      </c>
      <c r="C207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78">
        <v>5.61</v>
      </c>
      <c r="E2078" t="str">
        <f>IF(Table2[[#This Row],[HBA1C]]&lt;5.7,"normal ",IF(Table2[[#This Row],[HBA1C]]&lt;6.5,"prediabetes",IF(Table2[[#This Row],[HBA1C]]=6.5&gt;6.5,"diabetes ")))</f>
        <v xml:space="preserve">normal </v>
      </c>
      <c r="F2078" t="s">
        <v>2381</v>
      </c>
      <c r="G2078" t="s">
        <v>2380</v>
      </c>
      <c r="H2078" t="s">
        <v>2380</v>
      </c>
      <c r="I2078">
        <v>1</v>
      </c>
      <c r="J2078" t="s">
        <v>2380</v>
      </c>
    </row>
    <row r="2079" spans="1:10" x14ac:dyDescent="0.2">
      <c r="A2079" t="s">
        <v>288</v>
      </c>
      <c r="B2079">
        <v>30.5</v>
      </c>
      <c r="C207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79">
        <v>5.88</v>
      </c>
      <c r="E2079" t="str">
        <f>IF(Table2[[#This Row],[HBA1C]]&lt;5.7,"normal ",IF(Table2[[#This Row],[HBA1C]]&lt;6.5,"prediabetes",IF(Table2[[#This Row],[HBA1C]]=6.5&gt;6.5,"diabetes ")))</f>
        <v>prediabetes</v>
      </c>
      <c r="F2079" t="s">
        <v>2381</v>
      </c>
      <c r="G2079" t="s">
        <v>2380</v>
      </c>
      <c r="H2079" t="s">
        <v>2380</v>
      </c>
      <c r="I2079">
        <v>1</v>
      </c>
      <c r="J2079" t="s">
        <v>2380</v>
      </c>
    </row>
    <row r="2080" spans="1:10" x14ac:dyDescent="0.2">
      <c r="A2080" t="s">
        <v>287</v>
      </c>
      <c r="B2080">
        <v>23.1</v>
      </c>
      <c r="C208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80">
        <v>5.92</v>
      </c>
      <c r="E2080" t="str">
        <f>IF(Table2[[#This Row],[HBA1C]]&lt;5.7,"normal ",IF(Table2[[#This Row],[HBA1C]]&lt;6.5,"prediabetes",IF(Table2[[#This Row],[HBA1C]]=6.5&gt;6.5,"diabetes ")))</f>
        <v>prediabetes</v>
      </c>
      <c r="F2080" t="s">
        <v>2381</v>
      </c>
      <c r="G2080" t="s">
        <v>2380</v>
      </c>
      <c r="H2080" t="s">
        <v>2380</v>
      </c>
      <c r="I2080">
        <v>1</v>
      </c>
      <c r="J2080" t="s">
        <v>2380</v>
      </c>
    </row>
    <row r="2081" spans="1:10" x14ac:dyDescent="0.2">
      <c r="A2081" t="s">
        <v>286</v>
      </c>
      <c r="B2081">
        <v>39.49</v>
      </c>
      <c r="C208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81">
        <v>4.8099999999999996</v>
      </c>
      <c r="E2081" t="str">
        <f>IF(Table2[[#This Row],[HBA1C]]&lt;5.7,"normal ",IF(Table2[[#This Row],[HBA1C]]&lt;6.5,"prediabetes",IF(Table2[[#This Row],[HBA1C]]=6.5&gt;6.5,"diabetes ")))</f>
        <v xml:space="preserve">normal </v>
      </c>
      <c r="F2081" t="s">
        <v>2380</v>
      </c>
      <c r="G2081" t="s">
        <v>2380</v>
      </c>
      <c r="H2081" t="s">
        <v>2380</v>
      </c>
      <c r="I2081">
        <v>1</v>
      </c>
      <c r="J2081" t="s">
        <v>2380</v>
      </c>
    </row>
    <row r="2082" spans="1:10" x14ac:dyDescent="0.2">
      <c r="A2082" t="s">
        <v>285</v>
      </c>
      <c r="B2082">
        <v>33.99</v>
      </c>
      <c r="C20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82">
        <v>4.55</v>
      </c>
      <c r="E2082" t="str">
        <f>IF(Table2[[#This Row],[HBA1C]]&lt;5.7,"normal ",IF(Table2[[#This Row],[HBA1C]]&lt;6.5,"prediabetes",IF(Table2[[#This Row],[HBA1C]]=6.5&gt;6.5,"diabetes ")))</f>
        <v xml:space="preserve">normal </v>
      </c>
      <c r="F2082" t="s">
        <v>2380</v>
      </c>
      <c r="G2082" t="s">
        <v>2380</v>
      </c>
      <c r="H2082" t="s">
        <v>2380</v>
      </c>
      <c r="I2082">
        <v>1</v>
      </c>
      <c r="J2082" t="s">
        <v>2380</v>
      </c>
    </row>
    <row r="2083" spans="1:10" x14ac:dyDescent="0.2">
      <c r="A2083" t="s">
        <v>284</v>
      </c>
      <c r="B2083">
        <v>27.72</v>
      </c>
      <c r="C208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83">
        <v>6.43</v>
      </c>
      <c r="E2083" t="str">
        <f>IF(Table2[[#This Row],[HBA1C]]&lt;5.7,"normal ",IF(Table2[[#This Row],[HBA1C]]&lt;6.5,"prediabetes",IF(Table2[[#This Row],[HBA1C]]=6.5&gt;6.5,"diabetes ")))</f>
        <v>prediabetes</v>
      </c>
      <c r="F2083" t="s">
        <v>2380</v>
      </c>
      <c r="G2083" t="s">
        <v>2380</v>
      </c>
      <c r="H2083" t="s">
        <v>2380</v>
      </c>
      <c r="I2083">
        <v>1</v>
      </c>
      <c r="J2083" t="s">
        <v>2380</v>
      </c>
    </row>
    <row r="2084" spans="1:10" x14ac:dyDescent="0.2">
      <c r="A2084" t="s">
        <v>283</v>
      </c>
      <c r="B2084">
        <v>30.59</v>
      </c>
      <c r="C20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84">
        <v>11.62</v>
      </c>
      <c r="E2084" t="str">
        <f>IF(Table2[[#This Row],[HBA1C]]&lt;5.7,"normal ",IF(Table2[[#This Row],[HBA1C]]&lt;6.5,"prediabetes",IF(Table2[[#This Row],[HBA1C]]=6.5&gt;6.5,"diabetes ")))</f>
        <v xml:space="preserve">diabetes </v>
      </c>
      <c r="F2084" t="s">
        <v>2380</v>
      </c>
      <c r="G2084" t="s">
        <v>2380</v>
      </c>
      <c r="H2084" t="s">
        <v>2380</v>
      </c>
      <c r="I2084">
        <v>0</v>
      </c>
      <c r="J2084" t="s">
        <v>2380</v>
      </c>
    </row>
    <row r="2085" spans="1:10" x14ac:dyDescent="0.2">
      <c r="A2085" t="s">
        <v>282</v>
      </c>
      <c r="B2085">
        <v>22.6</v>
      </c>
      <c r="C208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85">
        <v>6.04</v>
      </c>
      <c r="E2085" t="str">
        <f>IF(Table2[[#This Row],[HBA1C]]&lt;5.7,"normal ",IF(Table2[[#This Row],[HBA1C]]&lt;6.5,"prediabetes",IF(Table2[[#This Row],[HBA1C]]=6.5&gt;6.5,"diabetes ")))</f>
        <v>prediabetes</v>
      </c>
      <c r="F2085" t="s">
        <v>2380</v>
      </c>
      <c r="G2085" t="s">
        <v>2380</v>
      </c>
      <c r="H2085" t="s">
        <v>2380</v>
      </c>
      <c r="I2085">
        <v>1</v>
      </c>
      <c r="J2085" t="s">
        <v>2380</v>
      </c>
    </row>
    <row r="2086" spans="1:10" x14ac:dyDescent="0.2">
      <c r="A2086" t="s">
        <v>281</v>
      </c>
      <c r="B2086">
        <v>28.785</v>
      </c>
      <c r="C208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86">
        <v>8.82</v>
      </c>
      <c r="E2086" t="str">
        <f>IF(Table2[[#This Row],[HBA1C]]&lt;5.7,"normal ",IF(Table2[[#This Row],[HBA1C]]&lt;6.5,"prediabetes",IF(Table2[[#This Row],[HBA1C]]=6.5&gt;6.5,"diabetes ")))</f>
        <v xml:space="preserve">diabetes </v>
      </c>
      <c r="F2086" t="s">
        <v>2380</v>
      </c>
      <c r="G2086" t="s">
        <v>2380</v>
      </c>
      <c r="H2086" t="s">
        <v>2380</v>
      </c>
      <c r="I2086">
        <v>0</v>
      </c>
      <c r="J2086" t="s">
        <v>2380</v>
      </c>
    </row>
    <row r="2087" spans="1:10" x14ac:dyDescent="0.2">
      <c r="A2087" t="s">
        <v>280</v>
      </c>
      <c r="B2087">
        <v>50.38</v>
      </c>
      <c r="C208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87">
        <v>5.8</v>
      </c>
      <c r="E2087" t="str">
        <f>IF(Table2[[#This Row],[HBA1C]]&lt;5.7,"normal ",IF(Table2[[#This Row],[HBA1C]]&lt;6.5,"prediabetes",IF(Table2[[#This Row],[HBA1C]]=6.5&gt;6.5,"diabetes ")))</f>
        <v>prediabetes</v>
      </c>
      <c r="F2087" t="s">
        <v>2380</v>
      </c>
      <c r="G2087" t="s">
        <v>2380</v>
      </c>
      <c r="H2087" t="s">
        <v>2380</v>
      </c>
      <c r="I2087">
        <v>0</v>
      </c>
      <c r="J2087" t="s">
        <v>2380</v>
      </c>
    </row>
    <row r="2088" spans="1:10" x14ac:dyDescent="0.2">
      <c r="A2088" t="s">
        <v>279</v>
      </c>
      <c r="B2088">
        <v>35.200000000000003</v>
      </c>
      <c r="C20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88">
        <v>4.28</v>
      </c>
      <c r="E2088" t="str">
        <f>IF(Table2[[#This Row],[HBA1C]]&lt;5.7,"normal ",IF(Table2[[#This Row],[HBA1C]]&lt;6.5,"prediabetes",IF(Table2[[#This Row],[HBA1C]]=6.5&gt;6.5,"diabetes ")))</f>
        <v xml:space="preserve">normal </v>
      </c>
      <c r="F2088" t="s">
        <v>2380</v>
      </c>
      <c r="G2088" t="s">
        <v>2380</v>
      </c>
      <c r="H2088" t="s">
        <v>2380</v>
      </c>
      <c r="I2088">
        <v>0</v>
      </c>
      <c r="J2088" t="s">
        <v>2380</v>
      </c>
    </row>
    <row r="2089" spans="1:10" x14ac:dyDescent="0.2">
      <c r="A2089" t="s">
        <v>278</v>
      </c>
      <c r="B2089">
        <v>35.72</v>
      </c>
      <c r="C208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89">
        <v>5.5</v>
      </c>
      <c r="E2089" t="str">
        <f>IF(Table2[[#This Row],[HBA1C]]&lt;5.7,"normal ",IF(Table2[[#This Row],[HBA1C]]&lt;6.5,"prediabetes",IF(Table2[[#This Row],[HBA1C]]=6.5&gt;6.5,"diabetes ")))</f>
        <v xml:space="preserve">normal </v>
      </c>
      <c r="F2089" t="s">
        <v>2381</v>
      </c>
      <c r="G2089" t="s">
        <v>2380</v>
      </c>
      <c r="H2089" t="s">
        <v>2380</v>
      </c>
      <c r="I2089">
        <v>0</v>
      </c>
      <c r="J2089" t="s">
        <v>2380</v>
      </c>
    </row>
    <row r="2090" spans="1:10" x14ac:dyDescent="0.2">
      <c r="A2090" t="s">
        <v>277</v>
      </c>
      <c r="B2090">
        <v>24.51</v>
      </c>
      <c r="C209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90">
        <v>4.6900000000000004</v>
      </c>
      <c r="E2090" t="str">
        <f>IF(Table2[[#This Row],[HBA1C]]&lt;5.7,"normal ",IF(Table2[[#This Row],[HBA1C]]&lt;6.5,"prediabetes",IF(Table2[[#This Row],[HBA1C]]=6.5&gt;6.5,"diabetes ")))</f>
        <v xml:space="preserve">normal </v>
      </c>
      <c r="F2090" t="s">
        <v>2380</v>
      </c>
      <c r="G2090" t="s">
        <v>2380</v>
      </c>
      <c r="H2090" t="s">
        <v>2380</v>
      </c>
      <c r="I2090">
        <v>0</v>
      </c>
      <c r="J2090" t="s">
        <v>2380</v>
      </c>
    </row>
    <row r="2091" spans="1:10" x14ac:dyDescent="0.2">
      <c r="A2091" t="s">
        <v>275</v>
      </c>
      <c r="B2091">
        <v>23.844999999999999</v>
      </c>
      <c r="C209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91">
        <v>4.43</v>
      </c>
      <c r="E2091" t="str">
        <f>IF(Table2[[#This Row],[HBA1C]]&lt;5.7,"normal ",IF(Table2[[#This Row],[HBA1C]]&lt;6.5,"prediabetes",IF(Table2[[#This Row],[HBA1C]]=6.5&gt;6.5,"diabetes ")))</f>
        <v xml:space="preserve">normal </v>
      </c>
      <c r="F2091" t="s">
        <v>2380</v>
      </c>
      <c r="G2091" t="s">
        <v>2380</v>
      </c>
      <c r="H2091" t="s">
        <v>2380</v>
      </c>
      <c r="I2091">
        <v>0</v>
      </c>
      <c r="J2091" t="s">
        <v>2380</v>
      </c>
    </row>
    <row r="2092" spans="1:10" x14ac:dyDescent="0.2">
      <c r="A2092" t="s">
        <v>274</v>
      </c>
      <c r="B2092">
        <v>15.68</v>
      </c>
      <c r="C209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92">
        <v>6.16</v>
      </c>
      <c r="E2092" t="str">
        <f>IF(Table2[[#This Row],[HBA1C]]&lt;5.7,"normal ",IF(Table2[[#This Row],[HBA1C]]&lt;6.5,"prediabetes",IF(Table2[[#This Row],[HBA1C]]=6.5&gt;6.5,"diabetes ")))</f>
        <v>prediabetes</v>
      </c>
      <c r="F2092" t="s">
        <v>2381</v>
      </c>
      <c r="G2092" t="s">
        <v>2380</v>
      </c>
      <c r="H2092" t="s">
        <v>2380</v>
      </c>
      <c r="I2092">
        <v>1</v>
      </c>
      <c r="J2092" t="s">
        <v>2380</v>
      </c>
    </row>
    <row r="2093" spans="1:10" x14ac:dyDescent="0.2">
      <c r="A2093" t="s">
        <v>273</v>
      </c>
      <c r="B2093">
        <v>32.395000000000003</v>
      </c>
      <c r="C20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93">
        <v>6.66</v>
      </c>
      <c r="E2093" t="str">
        <f>IF(Table2[[#This Row],[HBA1C]]&lt;5.7,"normal ",IF(Table2[[#This Row],[HBA1C]]&lt;6.5,"prediabetes",IF(Table2[[#This Row],[HBA1C]]=6.5&gt;6.5,"diabetes ")))</f>
        <v xml:space="preserve">diabetes </v>
      </c>
      <c r="F2093" t="s">
        <v>2380</v>
      </c>
      <c r="G2093" t="s">
        <v>2380</v>
      </c>
      <c r="H2093" t="s">
        <v>2380</v>
      </c>
      <c r="I2093">
        <v>0</v>
      </c>
      <c r="J2093" t="s">
        <v>2380</v>
      </c>
    </row>
    <row r="2094" spans="1:10" x14ac:dyDescent="0.2">
      <c r="A2094" t="s">
        <v>272</v>
      </c>
      <c r="B2094">
        <v>23.655000000000001</v>
      </c>
      <c r="C209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94">
        <v>5.92</v>
      </c>
      <c r="E2094" t="str">
        <f>IF(Table2[[#This Row],[HBA1C]]&lt;5.7,"normal ",IF(Table2[[#This Row],[HBA1C]]&lt;6.5,"prediabetes",IF(Table2[[#This Row],[HBA1C]]=6.5&gt;6.5,"diabetes ")))</f>
        <v>prediabetes</v>
      </c>
      <c r="F2094" t="s">
        <v>2380</v>
      </c>
      <c r="G2094" t="s">
        <v>2380</v>
      </c>
      <c r="H2094" t="s">
        <v>2380</v>
      </c>
      <c r="I2094">
        <v>1</v>
      </c>
      <c r="J2094" t="s">
        <v>2380</v>
      </c>
    </row>
    <row r="2095" spans="1:10" x14ac:dyDescent="0.2">
      <c r="A2095" t="s">
        <v>271</v>
      </c>
      <c r="B2095">
        <v>28.4</v>
      </c>
      <c r="C209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95">
        <v>5.97</v>
      </c>
      <c r="E2095" t="str">
        <f>IF(Table2[[#This Row],[HBA1C]]&lt;5.7,"normal ",IF(Table2[[#This Row],[HBA1C]]&lt;6.5,"prediabetes",IF(Table2[[#This Row],[HBA1C]]=6.5&gt;6.5,"diabetes ")))</f>
        <v>prediabetes</v>
      </c>
      <c r="F2095" t="s">
        <v>2380</v>
      </c>
      <c r="G2095" t="s">
        <v>2380</v>
      </c>
      <c r="H2095" t="s">
        <v>2382</v>
      </c>
      <c r="I2095">
        <v>1</v>
      </c>
      <c r="J2095" t="s">
        <v>2380</v>
      </c>
    </row>
    <row r="2096" spans="1:10" x14ac:dyDescent="0.2">
      <c r="A2096" t="s">
        <v>270</v>
      </c>
      <c r="B2096">
        <v>35.42</v>
      </c>
      <c r="C209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096">
        <v>4.6399999999999997</v>
      </c>
      <c r="E2096" t="str">
        <f>IF(Table2[[#This Row],[HBA1C]]&lt;5.7,"normal ",IF(Table2[[#This Row],[HBA1C]]&lt;6.5,"prediabetes",IF(Table2[[#This Row],[HBA1C]]=6.5&gt;6.5,"diabetes ")))</f>
        <v xml:space="preserve">normal </v>
      </c>
      <c r="F2096" t="s">
        <v>2381</v>
      </c>
      <c r="G2096" t="s">
        <v>2380</v>
      </c>
      <c r="H2096" t="s">
        <v>2380</v>
      </c>
      <c r="I2096">
        <v>0</v>
      </c>
      <c r="J2096" t="s">
        <v>2380</v>
      </c>
    </row>
    <row r="2097" spans="1:10" x14ac:dyDescent="0.2">
      <c r="A2097" t="s">
        <v>269</v>
      </c>
      <c r="B2097">
        <v>26.18</v>
      </c>
      <c r="C209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097">
        <v>6.12</v>
      </c>
      <c r="E2097" t="str">
        <f>IF(Table2[[#This Row],[HBA1C]]&lt;5.7,"normal ",IF(Table2[[#This Row],[HBA1C]]&lt;6.5,"prediabetes",IF(Table2[[#This Row],[HBA1C]]=6.5&gt;6.5,"diabetes ")))</f>
        <v>prediabetes</v>
      </c>
      <c r="F2097" t="s">
        <v>2380</v>
      </c>
      <c r="G2097" t="s">
        <v>2381</v>
      </c>
      <c r="H2097" t="s">
        <v>2380</v>
      </c>
      <c r="I2097">
        <v>1</v>
      </c>
      <c r="J2097" t="s">
        <v>2380</v>
      </c>
    </row>
    <row r="2098" spans="1:10" x14ac:dyDescent="0.2">
      <c r="A2098" t="s">
        <v>268</v>
      </c>
      <c r="B2098">
        <v>20.8</v>
      </c>
      <c r="C209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098">
        <v>4.87</v>
      </c>
      <c r="E2098" t="str">
        <f>IF(Table2[[#This Row],[HBA1C]]&lt;5.7,"normal ",IF(Table2[[#This Row],[HBA1C]]&lt;6.5,"prediabetes",IF(Table2[[#This Row],[HBA1C]]=6.5&gt;6.5,"diabetes ")))</f>
        <v xml:space="preserve">normal </v>
      </c>
      <c r="F2098" t="s">
        <v>2381</v>
      </c>
      <c r="G2098" t="s">
        <v>2380</v>
      </c>
      <c r="H2098" t="s">
        <v>2380</v>
      </c>
      <c r="I2098">
        <v>0</v>
      </c>
      <c r="J2098" t="s">
        <v>2380</v>
      </c>
    </row>
    <row r="2099" spans="1:10" x14ac:dyDescent="0.2">
      <c r="A2099" t="s">
        <v>267</v>
      </c>
      <c r="B2099">
        <v>15.82</v>
      </c>
      <c r="C209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099">
        <v>4.5999999999999996</v>
      </c>
      <c r="E2099" t="str">
        <f>IF(Table2[[#This Row],[HBA1C]]&lt;5.7,"normal ",IF(Table2[[#This Row],[HBA1C]]&lt;6.5,"prediabetes",IF(Table2[[#This Row],[HBA1C]]=6.5&gt;6.5,"diabetes ")))</f>
        <v xml:space="preserve">normal </v>
      </c>
      <c r="F2099" t="s">
        <v>2380</v>
      </c>
      <c r="G2099" t="s">
        <v>2380</v>
      </c>
      <c r="H2099" t="s">
        <v>2380</v>
      </c>
      <c r="I2099">
        <v>0</v>
      </c>
      <c r="J2099" t="s">
        <v>2380</v>
      </c>
    </row>
    <row r="2100" spans="1:10" x14ac:dyDescent="0.2">
      <c r="A2100" t="s">
        <v>266</v>
      </c>
      <c r="B2100">
        <v>17.670000000000002</v>
      </c>
      <c r="C210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100">
        <v>4.78</v>
      </c>
      <c r="E2100" t="str">
        <f>IF(Table2[[#This Row],[HBA1C]]&lt;5.7,"normal ",IF(Table2[[#This Row],[HBA1C]]&lt;6.5,"prediabetes",IF(Table2[[#This Row],[HBA1C]]=6.5&gt;6.5,"diabetes ")))</f>
        <v xml:space="preserve">normal </v>
      </c>
      <c r="F2100" t="s">
        <v>2380</v>
      </c>
      <c r="G2100" t="s">
        <v>2380</v>
      </c>
      <c r="H2100" t="s">
        <v>2380</v>
      </c>
      <c r="I2100">
        <v>0</v>
      </c>
      <c r="J2100" t="s">
        <v>2380</v>
      </c>
    </row>
    <row r="2101" spans="1:10" x14ac:dyDescent="0.2">
      <c r="A2101" t="s">
        <v>265</v>
      </c>
      <c r="B2101">
        <v>31.92</v>
      </c>
      <c r="C21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01">
        <v>11.05</v>
      </c>
      <c r="E2101" t="str">
        <f>IF(Table2[[#This Row],[HBA1C]]&lt;5.7,"normal ",IF(Table2[[#This Row],[HBA1C]]&lt;6.5,"prediabetes",IF(Table2[[#This Row],[HBA1C]]=6.5&gt;6.5,"diabetes ")))</f>
        <v xml:space="preserve">diabetes </v>
      </c>
      <c r="F2101" t="s">
        <v>2380</v>
      </c>
      <c r="G2101" t="s">
        <v>2380</v>
      </c>
      <c r="H2101" t="s">
        <v>2380</v>
      </c>
      <c r="I2101">
        <v>0</v>
      </c>
      <c r="J2101" t="s">
        <v>2380</v>
      </c>
    </row>
    <row r="2102" spans="1:10" x14ac:dyDescent="0.2">
      <c r="A2102" t="s">
        <v>264</v>
      </c>
      <c r="B2102">
        <v>28.975000000000001</v>
      </c>
      <c r="C210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02">
        <v>7.62</v>
      </c>
      <c r="E2102" t="str">
        <f>IF(Table2[[#This Row],[HBA1C]]&lt;5.7,"normal ",IF(Table2[[#This Row],[HBA1C]]&lt;6.5,"prediabetes",IF(Table2[[#This Row],[HBA1C]]=6.5&gt;6.5,"diabetes ")))</f>
        <v xml:space="preserve">diabetes </v>
      </c>
      <c r="F2102" t="s">
        <v>2380</v>
      </c>
      <c r="G2102" t="s">
        <v>2380</v>
      </c>
      <c r="H2102" t="s">
        <v>2380</v>
      </c>
      <c r="I2102">
        <v>0</v>
      </c>
      <c r="J2102" t="s">
        <v>2380</v>
      </c>
    </row>
    <row r="2103" spans="1:10" x14ac:dyDescent="0.2">
      <c r="A2103" t="s">
        <v>263</v>
      </c>
      <c r="B2103">
        <v>31.73</v>
      </c>
      <c r="C210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03">
        <v>4.78</v>
      </c>
      <c r="E2103" t="str">
        <f>IF(Table2[[#This Row],[HBA1C]]&lt;5.7,"normal ",IF(Table2[[#This Row],[HBA1C]]&lt;6.5,"prediabetes",IF(Table2[[#This Row],[HBA1C]]=6.5&gt;6.5,"diabetes ")))</f>
        <v xml:space="preserve">normal </v>
      </c>
      <c r="F2103" t="s">
        <v>2381</v>
      </c>
      <c r="G2103" t="s">
        <v>2381</v>
      </c>
      <c r="H2103" t="s">
        <v>2380</v>
      </c>
      <c r="I2103">
        <v>2</v>
      </c>
      <c r="J2103" t="s">
        <v>2380</v>
      </c>
    </row>
    <row r="2104" spans="1:10" x14ac:dyDescent="0.2">
      <c r="A2104" t="s">
        <v>262</v>
      </c>
      <c r="B2104">
        <v>28.88</v>
      </c>
      <c r="C210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04">
        <v>6.09</v>
      </c>
      <c r="E2104" t="str">
        <f>IF(Table2[[#This Row],[HBA1C]]&lt;5.7,"normal ",IF(Table2[[#This Row],[HBA1C]]&lt;6.5,"prediabetes",IF(Table2[[#This Row],[HBA1C]]=6.5&gt;6.5,"diabetes ")))</f>
        <v>prediabetes</v>
      </c>
      <c r="F2104" t="s">
        <v>2381</v>
      </c>
      <c r="G2104" t="s">
        <v>2381</v>
      </c>
      <c r="H2104" t="s">
        <v>2380</v>
      </c>
      <c r="I2104">
        <v>2</v>
      </c>
      <c r="J2104" t="s">
        <v>2380</v>
      </c>
    </row>
    <row r="2105" spans="1:10" x14ac:dyDescent="0.2">
      <c r="A2105" t="s">
        <v>261</v>
      </c>
      <c r="B2105">
        <v>25.555</v>
      </c>
      <c r="C210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05">
        <v>5.1100000000000003</v>
      </c>
      <c r="E2105" t="str">
        <f>IF(Table2[[#This Row],[HBA1C]]&lt;5.7,"normal ",IF(Table2[[#This Row],[HBA1C]]&lt;6.5,"prediabetes",IF(Table2[[#This Row],[HBA1C]]=6.5&gt;6.5,"diabetes ")))</f>
        <v xml:space="preserve">normal </v>
      </c>
      <c r="F2105" t="s">
        <v>2380</v>
      </c>
      <c r="G2105" t="s">
        <v>2380</v>
      </c>
      <c r="H2105" t="s">
        <v>2382</v>
      </c>
      <c r="I2105">
        <v>1</v>
      </c>
      <c r="J2105" t="s">
        <v>2380</v>
      </c>
    </row>
    <row r="2106" spans="1:10" x14ac:dyDescent="0.2">
      <c r="A2106" t="s">
        <v>260</v>
      </c>
      <c r="B2106">
        <v>37.29</v>
      </c>
      <c r="C21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06">
        <v>4.46</v>
      </c>
      <c r="E2106" t="str">
        <f>IF(Table2[[#This Row],[HBA1C]]&lt;5.7,"normal ",IF(Table2[[#This Row],[HBA1C]]&lt;6.5,"prediabetes",IF(Table2[[#This Row],[HBA1C]]=6.5&gt;6.5,"diabetes ")))</f>
        <v xml:space="preserve">normal </v>
      </c>
      <c r="F2106" t="s">
        <v>2380</v>
      </c>
      <c r="G2106" t="s">
        <v>2381</v>
      </c>
      <c r="H2106" t="s">
        <v>2380</v>
      </c>
      <c r="I2106">
        <v>1</v>
      </c>
      <c r="J2106" t="s">
        <v>2380</v>
      </c>
    </row>
    <row r="2107" spans="1:10" x14ac:dyDescent="0.2">
      <c r="A2107" t="s">
        <v>259</v>
      </c>
      <c r="B2107">
        <v>40.28</v>
      </c>
      <c r="C210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07">
        <v>6.11</v>
      </c>
      <c r="E2107" t="str">
        <f>IF(Table2[[#This Row],[HBA1C]]&lt;5.7,"normal ",IF(Table2[[#This Row],[HBA1C]]&lt;6.5,"prediabetes",IF(Table2[[#This Row],[HBA1C]]=6.5&gt;6.5,"diabetes ")))</f>
        <v>prediabetes</v>
      </c>
      <c r="F2107" t="s">
        <v>2380</v>
      </c>
      <c r="G2107" t="s">
        <v>2381</v>
      </c>
      <c r="H2107" t="s">
        <v>2380</v>
      </c>
      <c r="I2107">
        <v>1</v>
      </c>
      <c r="J2107" t="s">
        <v>2380</v>
      </c>
    </row>
    <row r="2108" spans="1:10" x14ac:dyDescent="0.2">
      <c r="A2108" t="s">
        <v>258</v>
      </c>
      <c r="B2108">
        <v>40.185000000000002</v>
      </c>
      <c r="C210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08">
        <v>4.66</v>
      </c>
      <c r="E2108" t="str">
        <f>IF(Table2[[#This Row],[HBA1C]]&lt;5.7,"normal ",IF(Table2[[#This Row],[HBA1C]]&lt;6.5,"prediabetes",IF(Table2[[#This Row],[HBA1C]]=6.5&gt;6.5,"diabetes ")))</f>
        <v xml:space="preserve">normal </v>
      </c>
      <c r="F2108" t="s">
        <v>2380</v>
      </c>
      <c r="G2108" t="s">
        <v>2381</v>
      </c>
      <c r="H2108" t="s">
        <v>2380</v>
      </c>
      <c r="I2108">
        <v>1</v>
      </c>
      <c r="J2108" t="s">
        <v>2380</v>
      </c>
    </row>
    <row r="2109" spans="1:10" x14ac:dyDescent="0.2">
      <c r="A2109" t="s">
        <v>257</v>
      </c>
      <c r="B2109">
        <v>23.57</v>
      </c>
      <c r="C210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09">
        <v>6.14</v>
      </c>
      <c r="E2109" t="str">
        <f>IF(Table2[[#This Row],[HBA1C]]&lt;5.7,"normal ",IF(Table2[[#This Row],[HBA1C]]&lt;6.5,"prediabetes",IF(Table2[[#This Row],[HBA1C]]=6.5&gt;6.5,"diabetes ")))</f>
        <v>prediabetes</v>
      </c>
      <c r="F2109" t="s">
        <v>2380</v>
      </c>
      <c r="G2109" t="s">
        <v>2380</v>
      </c>
      <c r="H2109" t="s">
        <v>2380</v>
      </c>
      <c r="I2109">
        <v>0</v>
      </c>
      <c r="J2109" t="s">
        <v>2380</v>
      </c>
    </row>
    <row r="2110" spans="1:10" x14ac:dyDescent="0.2">
      <c r="A2110" t="s">
        <v>256</v>
      </c>
      <c r="B2110">
        <v>35.625</v>
      </c>
      <c r="C21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10">
        <v>6.21</v>
      </c>
      <c r="E2110" t="str">
        <f>IF(Table2[[#This Row],[HBA1C]]&lt;5.7,"normal ",IF(Table2[[#This Row],[HBA1C]]&lt;6.5,"prediabetes",IF(Table2[[#This Row],[HBA1C]]=6.5&gt;6.5,"diabetes ")))</f>
        <v>prediabetes</v>
      </c>
      <c r="F2110" t="s">
        <v>2380</v>
      </c>
      <c r="G2110" t="s">
        <v>2381</v>
      </c>
      <c r="H2110" t="s">
        <v>2380</v>
      </c>
      <c r="I2110">
        <v>1</v>
      </c>
      <c r="J2110" t="s">
        <v>2380</v>
      </c>
    </row>
    <row r="2111" spans="1:10" x14ac:dyDescent="0.2">
      <c r="A2111" t="s">
        <v>255</v>
      </c>
      <c r="B2111">
        <v>33.155000000000001</v>
      </c>
      <c r="C21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11">
        <v>4.5999999999999996</v>
      </c>
      <c r="E2111" t="str">
        <f>IF(Table2[[#This Row],[HBA1C]]&lt;5.7,"normal ",IF(Table2[[#This Row],[HBA1C]]&lt;6.5,"prediabetes",IF(Table2[[#This Row],[HBA1C]]=6.5&gt;6.5,"diabetes ")))</f>
        <v xml:space="preserve">normal </v>
      </c>
      <c r="F2111" t="s">
        <v>2380</v>
      </c>
      <c r="G2111" t="s">
        <v>2381</v>
      </c>
      <c r="H2111" t="s">
        <v>2380</v>
      </c>
      <c r="I2111">
        <v>1</v>
      </c>
      <c r="J2111" t="s">
        <v>2380</v>
      </c>
    </row>
    <row r="2112" spans="1:10" x14ac:dyDescent="0.2">
      <c r="A2112" t="s">
        <v>254</v>
      </c>
      <c r="B2112">
        <v>31.92</v>
      </c>
      <c r="C211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12">
        <v>5.04</v>
      </c>
      <c r="E2112" t="str">
        <f>IF(Table2[[#This Row],[HBA1C]]&lt;5.7,"normal ",IF(Table2[[#This Row],[HBA1C]]&lt;6.5,"prediabetes",IF(Table2[[#This Row],[HBA1C]]=6.5&gt;6.5,"diabetes ")))</f>
        <v xml:space="preserve">normal </v>
      </c>
      <c r="F2112" t="s">
        <v>2380</v>
      </c>
      <c r="G2112" t="s">
        <v>2381</v>
      </c>
      <c r="H2112" t="s">
        <v>2380</v>
      </c>
      <c r="I2112">
        <v>1</v>
      </c>
      <c r="J2112" t="s">
        <v>2380</v>
      </c>
    </row>
    <row r="2113" spans="1:10" x14ac:dyDescent="0.2">
      <c r="A2113" t="s">
        <v>253</v>
      </c>
      <c r="B2113">
        <v>30.305</v>
      </c>
      <c r="C211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13">
        <v>5.08</v>
      </c>
      <c r="E2113" t="str">
        <f>IF(Table2[[#This Row],[HBA1C]]&lt;5.7,"normal ",IF(Table2[[#This Row],[HBA1C]]&lt;6.5,"prediabetes",IF(Table2[[#This Row],[HBA1C]]=6.5&gt;6.5,"diabetes ")))</f>
        <v xml:space="preserve">normal </v>
      </c>
      <c r="F2113" t="s">
        <v>2380</v>
      </c>
      <c r="G2113" t="s">
        <v>2381</v>
      </c>
      <c r="H2113" t="s">
        <v>2380</v>
      </c>
      <c r="I2113">
        <v>1</v>
      </c>
      <c r="J2113" t="s">
        <v>2380</v>
      </c>
    </row>
    <row r="2114" spans="1:10" x14ac:dyDescent="0.2">
      <c r="A2114" t="s">
        <v>252</v>
      </c>
      <c r="B2114">
        <v>30.114999999999998</v>
      </c>
      <c r="C211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14">
        <v>4.38</v>
      </c>
      <c r="E2114" t="str">
        <f>IF(Table2[[#This Row],[HBA1C]]&lt;5.7,"normal ",IF(Table2[[#This Row],[HBA1C]]&lt;6.5,"prediabetes",IF(Table2[[#This Row],[HBA1C]]=6.5&gt;6.5,"diabetes ")))</f>
        <v xml:space="preserve">normal </v>
      </c>
      <c r="F2114" t="s">
        <v>2380</v>
      </c>
      <c r="G2114" t="s">
        <v>2381</v>
      </c>
      <c r="H2114" t="s">
        <v>2380</v>
      </c>
      <c r="I2114">
        <v>1</v>
      </c>
      <c r="J2114" t="s">
        <v>2380</v>
      </c>
    </row>
    <row r="2115" spans="1:10" x14ac:dyDescent="0.2">
      <c r="A2115" t="s">
        <v>251</v>
      </c>
      <c r="B2115">
        <v>24.09</v>
      </c>
      <c r="C211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15">
        <v>4.79</v>
      </c>
      <c r="E2115" t="str">
        <f>IF(Table2[[#This Row],[HBA1C]]&lt;5.7,"normal ",IF(Table2[[#This Row],[HBA1C]]&lt;6.5,"prediabetes",IF(Table2[[#This Row],[HBA1C]]=6.5&gt;6.5,"diabetes ")))</f>
        <v xml:space="preserve">normal </v>
      </c>
      <c r="F2115" t="s">
        <v>2380</v>
      </c>
      <c r="G2115" t="s">
        <v>2381</v>
      </c>
      <c r="H2115" t="s">
        <v>2380</v>
      </c>
      <c r="I2115">
        <v>1</v>
      </c>
      <c r="J2115" t="s">
        <v>2380</v>
      </c>
    </row>
    <row r="2116" spans="1:10" x14ac:dyDescent="0.2">
      <c r="A2116" t="s">
        <v>250</v>
      </c>
      <c r="B2116">
        <v>28.215</v>
      </c>
      <c r="C211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16">
        <v>4.21</v>
      </c>
      <c r="E2116" t="str">
        <f>IF(Table2[[#This Row],[HBA1C]]&lt;5.7,"normal ",IF(Table2[[#This Row],[HBA1C]]&lt;6.5,"prediabetes",IF(Table2[[#This Row],[HBA1C]]=6.5&gt;6.5,"diabetes ")))</f>
        <v xml:space="preserve">normal </v>
      </c>
      <c r="F2116" t="s">
        <v>2380</v>
      </c>
      <c r="G2116" t="s">
        <v>2381</v>
      </c>
      <c r="H2116" t="s">
        <v>2380</v>
      </c>
      <c r="I2116">
        <v>1</v>
      </c>
      <c r="J2116" t="s">
        <v>2380</v>
      </c>
    </row>
    <row r="2117" spans="1:10" x14ac:dyDescent="0.2">
      <c r="A2117" t="s">
        <v>248</v>
      </c>
      <c r="B2117">
        <v>26.315000000000001</v>
      </c>
      <c r="C211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17">
        <v>5.47</v>
      </c>
      <c r="E2117" t="str">
        <f>IF(Table2[[#This Row],[HBA1C]]&lt;5.7,"normal ",IF(Table2[[#This Row],[HBA1C]]&lt;6.5,"prediabetes",IF(Table2[[#This Row],[HBA1C]]=6.5&gt;6.5,"diabetes ")))</f>
        <v xml:space="preserve">normal </v>
      </c>
      <c r="F2117" t="s">
        <v>2380</v>
      </c>
      <c r="G2117" t="s">
        <v>2381</v>
      </c>
      <c r="H2117" t="s">
        <v>2380</v>
      </c>
      <c r="I2117">
        <v>1</v>
      </c>
      <c r="J2117" t="s">
        <v>2380</v>
      </c>
    </row>
    <row r="2118" spans="1:10" x14ac:dyDescent="0.2">
      <c r="A2118" t="s">
        <v>246</v>
      </c>
      <c r="B2118">
        <v>25.08</v>
      </c>
      <c r="C211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18">
        <v>5.09</v>
      </c>
      <c r="E2118" t="str">
        <f>IF(Table2[[#This Row],[HBA1C]]&lt;5.7,"normal ",IF(Table2[[#This Row],[HBA1C]]&lt;6.5,"prediabetes",IF(Table2[[#This Row],[HBA1C]]=6.5&gt;6.5,"diabetes ")))</f>
        <v xml:space="preserve">normal </v>
      </c>
      <c r="F2118" t="s">
        <v>2380</v>
      </c>
      <c r="G2118" t="s">
        <v>2381</v>
      </c>
      <c r="H2118" t="s">
        <v>2380</v>
      </c>
      <c r="I2118">
        <v>1</v>
      </c>
      <c r="J2118" t="s">
        <v>2380</v>
      </c>
    </row>
    <row r="2119" spans="1:10" x14ac:dyDescent="0.2">
      <c r="A2119" t="s">
        <v>245</v>
      </c>
      <c r="B2119">
        <v>15.41</v>
      </c>
      <c r="C211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119">
        <v>5.08</v>
      </c>
      <c r="E2119" t="str">
        <f>IF(Table2[[#This Row],[HBA1C]]&lt;5.7,"normal ",IF(Table2[[#This Row],[HBA1C]]&lt;6.5,"prediabetes",IF(Table2[[#This Row],[HBA1C]]=6.5&gt;6.5,"diabetes ")))</f>
        <v xml:space="preserve">normal </v>
      </c>
      <c r="F2119" t="s">
        <v>2380</v>
      </c>
      <c r="G2119" t="s">
        <v>2380</v>
      </c>
      <c r="H2119" t="s">
        <v>2380</v>
      </c>
      <c r="I2119">
        <v>0</v>
      </c>
      <c r="J2119" t="s">
        <v>2380</v>
      </c>
    </row>
    <row r="2120" spans="1:10" x14ac:dyDescent="0.2">
      <c r="A2120" t="s">
        <v>244</v>
      </c>
      <c r="B2120">
        <v>23.83</v>
      </c>
      <c r="C212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20">
        <v>5.68</v>
      </c>
      <c r="E2120" t="str">
        <f>IF(Table2[[#This Row],[HBA1C]]&lt;5.7,"normal ",IF(Table2[[#This Row],[HBA1C]]&lt;6.5,"prediabetes",IF(Table2[[#This Row],[HBA1C]]=6.5&gt;6.5,"diabetes ")))</f>
        <v xml:space="preserve">normal </v>
      </c>
      <c r="F2120" t="s">
        <v>2380</v>
      </c>
      <c r="G2120" t="s">
        <v>2380</v>
      </c>
      <c r="H2120" t="s">
        <v>2380</v>
      </c>
      <c r="I2120">
        <v>0</v>
      </c>
      <c r="J2120" t="s">
        <v>2380</v>
      </c>
    </row>
    <row r="2121" spans="1:10" x14ac:dyDescent="0.2">
      <c r="A2121" t="s">
        <v>243</v>
      </c>
      <c r="B2121">
        <v>36</v>
      </c>
      <c r="C212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21">
        <v>4.66</v>
      </c>
      <c r="E2121" t="str">
        <f>IF(Table2[[#This Row],[HBA1C]]&lt;5.7,"normal ",IF(Table2[[#This Row],[HBA1C]]&lt;6.5,"prediabetes",IF(Table2[[#This Row],[HBA1C]]=6.5&gt;6.5,"diabetes ")))</f>
        <v xml:space="preserve">normal </v>
      </c>
      <c r="F2121" t="s">
        <v>2380</v>
      </c>
      <c r="G2121" t="s">
        <v>2381</v>
      </c>
      <c r="H2121" t="s">
        <v>2380</v>
      </c>
      <c r="I2121">
        <v>1</v>
      </c>
      <c r="J2121" t="s">
        <v>2380</v>
      </c>
    </row>
    <row r="2122" spans="1:10" x14ac:dyDescent="0.2">
      <c r="A2122" t="s">
        <v>242</v>
      </c>
      <c r="B2122">
        <v>28.82</v>
      </c>
      <c r="C212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22">
        <v>5.59</v>
      </c>
      <c r="E2122" t="str">
        <f>IF(Table2[[#This Row],[HBA1C]]&lt;5.7,"normal ",IF(Table2[[#This Row],[HBA1C]]&lt;6.5,"prediabetes",IF(Table2[[#This Row],[HBA1C]]=6.5&gt;6.5,"diabetes ")))</f>
        <v xml:space="preserve">normal </v>
      </c>
      <c r="F2122" t="s">
        <v>2380</v>
      </c>
      <c r="G2122" t="s">
        <v>2381</v>
      </c>
      <c r="H2122" t="s">
        <v>2380</v>
      </c>
      <c r="I2122">
        <v>1</v>
      </c>
      <c r="J2122" t="s">
        <v>2380</v>
      </c>
    </row>
    <row r="2123" spans="1:10" x14ac:dyDescent="0.2">
      <c r="A2123" t="s">
        <v>241</v>
      </c>
      <c r="B2123">
        <v>28.05</v>
      </c>
      <c r="C212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23">
        <v>6.2</v>
      </c>
      <c r="E2123" t="str">
        <f>IF(Table2[[#This Row],[HBA1C]]&lt;5.7,"normal ",IF(Table2[[#This Row],[HBA1C]]&lt;6.5,"prediabetes",IF(Table2[[#This Row],[HBA1C]]=6.5&gt;6.5,"diabetes ")))</f>
        <v>prediabetes</v>
      </c>
      <c r="F2123" t="s">
        <v>2380</v>
      </c>
      <c r="G2123" t="s">
        <v>2381</v>
      </c>
      <c r="H2123" t="s">
        <v>2380</v>
      </c>
      <c r="I2123">
        <v>1</v>
      </c>
      <c r="J2123" t="s">
        <v>2380</v>
      </c>
    </row>
    <row r="2124" spans="1:10" x14ac:dyDescent="0.2">
      <c r="A2124" t="s">
        <v>240</v>
      </c>
      <c r="B2124">
        <v>27.1</v>
      </c>
      <c r="C212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24">
        <v>4.45</v>
      </c>
      <c r="E2124" t="str">
        <f>IF(Table2[[#This Row],[HBA1C]]&lt;5.7,"normal ",IF(Table2[[#This Row],[HBA1C]]&lt;6.5,"prediabetes",IF(Table2[[#This Row],[HBA1C]]=6.5&gt;6.5,"diabetes ")))</f>
        <v xml:space="preserve">normal </v>
      </c>
      <c r="F2124" t="s">
        <v>2380</v>
      </c>
      <c r="G2124" t="s">
        <v>2381</v>
      </c>
      <c r="H2124" t="s">
        <v>2380</v>
      </c>
      <c r="I2124">
        <v>1</v>
      </c>
      <c r="J2124" t="s">
        <v>2380</v>
      </c>
    </row>
    <row r="2125" spans="1:10" x14ac:dyDescent="0.2">
      <c r="A2125" t="s">
        <v>239</v>
      </c>
      <c r="B2125">
        <v>24.3</v>
      </c>
      <c r="C212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25">
        <v>6.1</v>
      </c>
      <c r="E2125" t="str">
        <f>IF(Table2[[#This Row],[HBA1C]]&lt;5.7,"normal ",IF(Table2[[#This Row],[HBA1C]]&lt;6.5,"prediabetes",IF(Table2[[#This Row],[HBA1C]]=6.5&gt;6.5,"diabetes ")))</f>
        <v>prediabetes</v>
      </c>
      <c r="F2125" t="s">
        <v>2381</v>
      </c>
      <c r="G2125" t="s">
        <v>2381</v>
      </c>
      <c r="H2125" t="s">
        <v>2380</v>
      </c>
      <c r="I2125">
        <v>1</v>
      </c>
      <c r="J2125" t="s">
        <v>2380</v>
      </c>
    </row>
    <row r="2126" spans="1:10" x14ac:dyDescent="0.2">
      <c r="A2126" t="s">
        <v>238</v>
      </c>
      <c r="B2126">
        <v>30.72</v>
      </c>
      <c r="C212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26">
        <v>6.06</v>
      </c>
      <c r="E2126" t="str">
        <f>IF(Table2[[#This Row],[HBA1C]]&lt;5.7,"normal ",IF(Table2[[#This Row],[HBA1C]]&lt;6.5,"prediabetes",IF(Table2[[#This Row],[HBA1C]]=6.5&gt;6.5,"diabetes ")))</f>
        <v>prediabetes</v>
      </c>
      <c r="F2126" t="s">
        <v>2380</v>
      </c>
      <c r="G2126" t="s">
        <v>2381</v>
      </c>
      <c r="H2126" t="s">
        <v>2380</v>
      </c>
      <c r="I2126">
        <v>1</v>
      </c>
      <c r="J2126" t="s">
        <v>2380</v>
      </c>
    </row>
    <row r="2127" spans="1:10" x14ac:dyDescent="0.2">
      <c r="A2127" t="s">
        <v>237</v>
      </c>
      <c r="B2127">
        <v>37.43</v>
      </c>
      <c r="C212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27">
        <v>4.5599999999999996</v>
      </c>
      <c r="E2127" t="str">
        <f>IF(Table2[[#This Row],[HBA1C]]&lt;5.7,"normal ",IF(Table2[[#This Row],[HBA1C]]&lt;6.5,"prediabetes",IF(Table2[[#This Row],[HBA1C]]=6.5&gt;6.5,"diabetes ")))</f>
        <v xml:space="preserve">normal </v>
      </c>
      <c r="F2127" t="s">
        <v>2380</v>
      </c>
      <c r="G2127" t="s">
        <v>2380</v>
      </c>
      <c r="H2127" t="s">
        <v>2382</v>
      </c>
      <c r="I2127">
        <v>1</v>
      </c>
      <c r="J2127" t="s">
        <v>2380</v>
      </c>
    </row>
    <row r="2128" spans="1:10" x14ac:dyDescent="0.2">
      <c r="A2128" t="s">
        <v>236</v>
      </c>
      <c r="B2128">
        <v>25.74</v>
      </c>
      <c r="C212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28">
        <v>6.41</v>
      </c>
      <c r="E2128" t="str">
        <f>IF(Table2[[#This Row],[HBA1C]]&lt;5.7,"normal ",IF(Table2[[#This Row],[HBA1C]]&lt;6.5,"prediabetes",IF(Table2[[#This Row],[HBA1C]]=6.5&gt;6.5,"diabetes ")))</f>
        <v>prediabetes</v>
      </c>
      <c r="F2128" t="s">
        <v>2381</v>
      </c>
      <c r="G2128" t="s">
        <v>2380</v>
      </c>
      <c r="H2128" t="s">
        <v>2382</v>
      </c>
      <c r="I2128">
        <v>1</v>
      </c>
      <c r="J2128" t="s">
        <v>2380</v>
      </c>
    </row>
    <row r="2129" spans="1:10" x14ac:dyDescent="0.2">
      <c r="A2129" t="s">
        <v>235</v>
      </c>
      <c r="B2129">
        <v>36.575000000000003</v>
      </c>
      <c r="C212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29">
        <v>5.57</v>
      </c>
      <c r="E2129" t="str">
        <f>IF(Table2[[#This Row],[HBA1C]]&lt;5.7,"normal ",IF(Table2[[#This Row],[HBA1C]]&lt;6.5,"prediabetes",IF(Table2[[#This Row],[HBA1C]]=6.5&gt;6.5,"diabetes ")))</f>
        <v xml:space="preserve">normal </v>
      </c>
      <c r="F2129" t="s">
        <v>2380</v>
      </c>
      <c r="G2129" t="s">
        <v>2380</v>
      </c>
      <c r="H2129" t="s">
        <v>2382</v>
      </c>
      <c r="I2129">
        <v>1</v>
      </c>
      <c r="J2129" t="s">
        <v>2380</v>
      </c>
    </row>
    <row r="2130" spans="1:10" x14ac:dyDescent="0.2">
      <c r="A2130" t="s">
        <v>234</v>
      </c>
      <c r="B2130">
        <v>35.15</v>
      </c>
      <c r="C213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30">
        <v>5.47</v>
      </c>
      <c r="E2130" t="str">
        <f>IF(Table2[[#This Row],[HBA1C]]&lt;5.7,"normal ",IF(Table2[[#This Row],[HBA1C]]&lt;6.5,"prediabetes",IF(Table2[[#This Row],[HBA1C]]=6.5&gt;6.5,"diabetes ")))</f>
        <v xml:space="preserve">normal </v>
      </c>
      <c r="F2130" t="s">
        <v>2380</v>
      </c>
      <c r="G2130" t="s">
        <v>2380</v>
      </c>
      <c r="H2130" t="s">
        <v>2382</v>
      </c>
      <c r="I2130">
        <v>1</v>
      </c>
      <c r="J2130" t="s">
        <v>2380</v>
      </c>
    </row>
    <row r="2131" spans="1:10" x14ac:dyDescent="0.2">
      <c r="A2131" t="s">
        <v>233</v>
      </c>
      <c r="B2131">
        <v>32.11</v>
      </c>
      <c r="C213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31">
        <v>4.43</v>
      </c>
      <c r="E2131" t="str">
        <f>IF(Table2[[#This Row],[HBA1C]]&lt;5.7,"normal ",IF(Table2[[#This Row],[HBA1C]]&lt;6.5,"prediabetes",IF(Table2[[#This Row],[HBA1C]]=6.5&gt;6.5,"diabetes ")))</f>
        <v xml:space="preserve">normal </v>
      </c>
      <c r="F2131" t="s">
        <v>2380</v>
      </c>
      <c r="G2131" t="s">
        <v>2380</v>
      </c>
      <c r="H2131" t="s">
        <v>2382</v>
      </c>
      <c r="I2131">
        <v>1</v>
      </c>
      <c r="J2131" t="s">
        <v>2380</v>
      </c>
    </row>
    <row r="2132" spans="1:10" x14ac:dyDescent="0.2">
      <c r="A2132" t="s">
        <v>232</v>
      </c>
      <c r="B2132">
        <v>30.495000000000001</v>
      </c>
      <c r="C213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32">
        <v>4.95</v>
      </c>
      <c r="E2132" t="str">
        <f>IF(Table2[[#This Row],[HBA1C]]&lt;5.7,"normal ",IF(Table2[[#This Row],[HBA1C]]&lt;6.5,"prediabetes",IF(Table2[[#This Row],[HBA1C]]=6.5&gt;6.5,"diabetes ")))</f>
        <v xml:space="preserve">normal </v>
      </c>
      <c r="F2132" t="s">
        <v>2380</v>
      </c>
      <c r="G2132" t="s">
        <v>2380</v>
      </c>
      <c r="H2132" t="s">
        <v>2382</v>
      </c>
      <c r="I2132">
        <v>1</v>
      </c>
      <c r="J2132" t="s">
        <v>2380</v>
      </c>
    </row>
    <row r="2133" spans="1:10" x14ac:dyDescent="0.2">
      <c r="A2133" t="s">
        <v>231</v>
      </c>
      <c r="B2133">
        <v>29.24</v>
      </c>
      <c r="C213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33">
        <v>4.04</v>
      </c>
      <c r="E2133" t="str">
        <f>IF(Table2[[#This Row],[HBA1C]]&lt;5.7,"normal ",IF(Table2[[#This Row],[HBA1C]]&lt;6.5,"prediabetes",IF(Table2[[#This Row],[HBA1C]]=6.5&gt;6.5,"diabetes ")))</f>
        <v xml:space="preserve">normal </v>
      </c>
      <c r="F2133" t="s">
        <v>2380</v>
      </c>
      <c r="G2133" t="s">
        <v>2381</v>
      </c>
      <c r="H2133" t="s">
        <v>2380</v>
      </c>
      <c r="I2133">
        <v>1</v>
      </c>
      <c r="J2133" t="s">
        <v>2380</v>
      </c>
    </row>
    <row r="2134" spans="1:10" x14ac:dyDescent="0.2">
      <c r="A2134" t="s">
        <v>230</v>
      </c>
      <c r="B2134">
        <v>22.515000000000001</v>
      </c>
      <c r="C213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34">
        <v>5.93</v>
      </c>
      <c r="E2134" t="str">
        <f>IF(Table2[[#This Row],[HBA1C]]&lt;5.7,"normal ",IF(Table2[[#This Row],[HBA1C]]&lt;6.5,"prediabetes",IF(Table2[[#This Row],[HBA1C]]=6.5&gt;6.5,"diabetes ")))</f>
        <v>prediabetes</v>
      </c>
      <c r="F2134" t="s">
        <v>2380</v>
      </c>
      <c r="G2134" t="s">
        <v>2380</v>
      </c>
      <c r="H2134" t="s">
        <v>2382</v>
      </c>
      <c r="I2134">
        <v>1</v>
      </c>
      <c r="J2134" t="s">
        <v>2380</v>
      </c>
    </row>
    <row r="2135" spans="1:10" x14ac:dyDescent="0.2">
      <c r="A2135" t="s">
        <v>229</v>
      </c>
      <c r="B2135">
        <v>15.65</v>
      </c>
      <c r="C213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135">
        <v>4.2300000000000004</v>
      </c>
      <c r="E2135" t="str">
        <f>IF(Table2[[#This Row],[HBA1C]]&lt;5.7,"normal ",IF(Table2[[#This Row],[HBA1C]]&lt;6.5,"prediabetes",IF(Table2[[#This Row],[HBA1C]]=6.5&gt;6.5,"diabetes ")))</f>
        <v xml:space="preserve">normal </v>
      </c>
      <c r="F2135" t="s">
        <v>2380</v>
      </c>
      <c r="G2135" t="s">
        <v>2380</v>
      </c>
      <c r="H2135" t="s">
        <v>2380</v>
      </c>
      <c r="I2135">
        <v>0</v>
      </c>
      <c r="J2135" t="s">
        <v>2380</v>
      </c>
    </row>
    <row r="2136" spans="1:10" x14ac:dyDescent="0.2">
      <c r="A2136" t="s">
        <v>228</v>
      </c>
      <c r="B2136">
        <v>27.36</v>
      </c>
      <c r="C213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36">
        <v>5.59</v>
      </c>
      <c r="E2136" t="str">
        <f>IF(Table2[[#This Row],[HBA1C]]&lt;5.7,"normal ",IF(Table2[[#This Row],[HBA1C]]&lt;6.5,"prediabetes",IF(Table2[[#This Row],[HBA1C]]=6.5&gt;6.5,"diabetes ")))</f>
        <v xml:space="preserve">normal </v>
      </c>
      <c r="F2136" t="s">
        <v>2381</v>
      </c>
      <c r="G2136" t="s">
        <v>2380</v>
      </c>
      <c r="H2136" t="s">
        <v>2380</v>
      </c>
      <c r="I2136">
        <v>0</v>
      </c>
      <c r="J2136" t="s">
        <v>2380</v>
      </c>
    </row>
    <row r="2137" spans="1:10" x14ac:dyDescent="0.2">
      <c r="A2137" t="s">
        <v>227</v>
      </c>
      <c r="B2137">
        <v>22.3</v>
      </c>
      <c r="C213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37">
        <v>4.8899999999999997</v>
      </c>
      <c r="E2137" t="str">
        <f>IF(Table2[[#This Row],[HBA1C]]&lt;5.7,"normal ",IF(Table2[[#This Row],[HBA1C]]&lt;6.5,"prediabetes",IF(Table2[[#This Row],[HBA1C]]=6.5&gt;6.5,"diabetes ")))</f>
        <v xml:space="preserve">normal </v>
      </c>
      <c r="F2137" t="s">
        <v>2381</v>
      </c>
      <c r="G2137" t="s">
        <v>2380</v>
      </c>
      <c r="H2137" t="s">
        <v>2380</v>
      </c>
      <c r="I2137">
        <v>0</v>
      </c>
      <c r="J2137" t="s">
        <v>2380</v>
      </c>
    </row>
    <row r="2138" spans="1:10" x14ac:dyDescent="0.2">
      <c r="A2138" t="s">
        <v>226</v>
      </c>
      <c r="B2138">
        <v>26.03</v>
      </c>
      <c r="C213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38">
        <v>5.81</v>
      </c>
      <c r="E2138" t="str">
        <f>IF(Table2[[#This Row],[HBA1C]]&lt;5.7,"normal ",IF(Table2[[#This Row],[HBA1C]]&lt;6.5,"prediabetes",IF(Table2[[#This Row],[HBA1C]]=6.5&gt;6.5,"diabetes ")))</f>
        <v>prediabetes</v>
      </c>
      <c r="F2138" t="s">
        <v>2381</v>
      </c>
      <c r="G2138" t="s">
        <v>2380</v>
      </c>
      <c r="H2138" t="s">
        <v>2380</v>
      </c>
      <c r="I2138">
        <v>0</v>
      </c>
      <c r="J2138" t="s">
        <v>2380</v>
      </c>
    </row>
    <row r="2139" spans="1:10" x14ac:dyDescent="0.2">
      <c r="A2139" t="s">
        <v>225</v>
      </c>
      <c r="B2139">
        <v>27.74</v>
      </c>
      <c r="C213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39">
        <v>4.29</v>
      </c>
      <c r="E2139" t="str">
        <f>IF(Table2[[#This Row],[HBA1C]]&lt;5.7,"normal ",IF(Table2[[#This Row],[HBA1C]]&lt;6.5,"prediabetes",IF(Table2[[#This Row],[HBA1C]]=6.5&gt;6.5,"diabetes ")))</f>
        <v xml:space="preserve">normal </v>
      </c>
      <c r="F2139" t="s">
        <v>2380</v>
      </c>
      <c r="G2139" t="s">
        <v>2381</v>
      </c>
      <c r="H2139" t="s">
        <v>2380</v>
      </c>
      <c r="I2139">
        <v>1</v>
      </c>
      <c r="J2139" t="s">
        <v>2380</v>
      </c>
    </row>
    <row r="2140" spans="1:10" x14ac:dyDescent="0.2">
      <c r="A2140" t="s">
        <v>224</v>
      </c>
      <c r="B2140">
        <v>32.11</v>
      </c>
      <c r="C214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40">
        <v>4.03</v>
      </c>
      <c r="E2140" t="str">
        <f>IF(Table2[[#This Row],[HBA1C]]&lt;5.7,"normal ",IF(Table2[[#This Row],[HBA1C]]&lt;6.5,"prediabetes",IF(Table2[[#This Row],[HBA1C]]=6.5&gt;6.5,"diabetes ")))</f>
        <v xml:space="preserve">normal </v>
      </c>
      <c r="F2140" t="s">
        <v>2381</v>
      </c>
      <c r="G2140" t="s">
        <v>2381</v>
      </c>
      <c r="H2140" t="s">
        <v>2380</v>
      </c>
      <c r="I2140">
        <v>2</v>
      </c>
      <c r="J2140" t="s">
        <v>2380</v>
      </c>
    </row>
    <row r="2141" spans="1:10" x14ac:dyDescent="0.2">
      <c r="A2141" t="s">
        <v>223</v>
      </c>
      <c r="B2141">
        <v>25.175000000000001</v>
      </c>
      <c r="C214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41">
        <v>6.29</v>
      </c>
      <c r="E2141" t="str">
        <f>IF(Table2[[#This Row],[HBA1C]]&lt;5.7,"normal ",IF(Table2[[#This Row],[HBA1C]]&lt;6.5,"prediabetes",IF(Table2[[#This Row],[HBA1C]]=6.5&gt;6.5,"diabetes ")))</f>
        <v>prediabetes</v>
      </c>
      <c r="F2141" t="s">
        <v>2381</v>
      </c>
      <c r="G2141" t="s">
        <v>2381</v>
      </c>
      <c r="H2141" t="s">
        <v>2380</v>
      </c>
      <c r="I2141">
        <v>2</v>
      </c>
      <c r="J2141" t="s">
        <v>2380</v>
      </c>
    </row>
    <row r="2142" spans="1:10" x14ac:dyDescent="0.2">
      <c r="A2142" t="s">
        <v>222</v>
      </c>
      <c r="B2142">
        <v>39.49</v>
      </c>
      <c r="C214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42">
        <v>4.4800000000000004</v>
      </c>
      <c r="E2142" t="str">
        <f>IF(Table2[[#This Row],[HBA1C]]&lt;5.7,"normal ",IF(Table2[[#This Row],[HBA1C]]&lt;6.5,"prediabetes",IF(Table2[[#This Row],[HBA1C]]=6.5&gt;6.5,"diabetes ")))</f>
        <v xml:space="preserve">normal </v>
      </c>
      <c r="F2142" t="s">
        <v>2381</v>
      </c>
      <c r="G2142" t="s">
        <v>2380</v>
      </c>
      <c r="H2142" t="s">
        <v>2380</v>
      </c>
      <c r="I2142">
        <v>0</v>
      </c>
      <c r="J2142" t="s">
        <v>2380</v>
      </c>
    </row>
    <row r="2143" spans="1:10" x14ac:dyDescent="0.2">
      <c r="A2143" t="s">
        <v>221</v>
      </c>
      <c r="B2143">
        <v>34.869999999999997</v>
      </c>
      <c r="C214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43">
        <v>5.51</v>
      </c>
      <c r="E2143" t="str">
        <f>IF(Table2[[#This Row],[HBA1C]]&lt;5.7,"normal ",IF(Table2[[#This Row],[HBA1C]]&lt;6.5,"prediabetes",IF(Table2[[#This Row],[HBA1C]]=6.5&gt;6.5,"diabetes ")))</f>
        <v xml:space="preserve">normal </v>
      </c>
      <c r="F2143" t="s">
        <v>2381</v>
      </c>
      <c r="G2143" t="s">
        <v>2380</v>
      </c>
      <c r="H2143" t="s">
        <v>2380</v>
      </c>
      <c r="I2143">
        <v>0</v>
      </c>
      <c r="J2143" t="s">
        <v>2380</v>
      </c>
    </row>
    <row r="2144" spans="1:10" x14ac:dyDescent="0.2">
      <c r="A2144" t="s">
        <v>220</v>
      </c>
      <c r="B2144">
        <v>34.6</v>
      </c>
      <c r="C214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44">
        <v>4.5</v>
      </c>
      <c r="E2144" t="str">
        <f>IF(Table2[[#This Row],[HBA1C]]&lt;5.7,"normal ",IF(Table2[[#This Row],[HBA1C]]&lt;6.5,"prediabetes",IF(Table2[[#This Row],[HBA1C]]=6.5&gt;6.5,"diabetes ")))</f>
        <v xml:space="preserve">normal </v>
      </c>
      <c r="F2144" t="s">
        <v>2381</v>
      </c>
      <c r="G2144" t="s">
        <v>2380</v>
      </c>
      <c r="H2144" t="s">
        <v>2380</v>
      </c>
      <c r="I2144">
        <v>0</v>
      </c>
      <c r="J2144" t="s">
        <v>2380</v>
      </c>
    </row>
    <row r="2145" spans="1:10" x14ac:dyDescent="0.2">
      <c r="A2145" t="s">
        <v>219</v>
      </c>
      <c r="B2145">
        <v>25.8</v>
      </c>
      <c r="C2145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45">
        <v>6.29</v>
      </c>
      <c r="E2145" t="str">
        <f>IF(Table2[[#This Row],[HBA1C]]&lt;5.7,"normal ",IF(Table2[[#This Row],[HBA1C]]&lt;6.5,"prediabetes",IF(Table2[[#This Row],[HBA1C]]=6.5&gt;6.5,"diabetes ")))</f>
        <v>prediabetes</v>
      </c>
      <c r="F2145" t="s">
        <v>2381</v>
      </c>
      <c r="G2145" t="s">
        <v>2380</v>
      </c>
      <c r="H2145" t="s">
        <v>2380</v>
      </c>
      <c r="I2145">
        <v>0</v>
      </c>
      <c r="J2145" t="s">
        <v>2380</v>
      </c>
    </row>
    <row r="2146" spans="1:10" x14ac:dyDescent="0.2">
      <c r="A2146" t="s">
        <v>218</v>
      </c>
      <c r="B2146">
        <v>35.86</v>
      </c>
      <c r="C214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46">
        <v>4.33</v>
      </c>
      <c r="E2146" t="str">
        <f>IF(Table2[[#This Row],[HBA1C]]&lt;5.7,"normal ",IF(Table2[[#This Row],[HBA1C]]&lt;6.5,"prediabetes",IF(Table2[[#This Row],[HBA1C]]=6.5&gt;6.5,"diabetes ")))</f>
        <v xml:space="preserve">normal </v>
      </c>
      <c r="F2146" t="s">
        <v>2380</v>
      </c>
      <c r="G2146" t="s">
        <v>2380</v>
      </c>
      <c r="H2146" t="s">
        <v>2380</v>
      </c>
      <c r="I2146">
        <v>1</v>
      </c>
      <c r="J2146" t="s">
        <v>2380</v>
      </c>
    </row>
    <row r="2147" spans="1:10" x14ac:dyDescent="0.2">
      <c r="A2147" t="s">
        <v>217</v>
      </c>
      <c r="B2147">
        <v>40.47</v>
      </c>
      <c r="C214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47">
        <v>11.15</v>
      </c>
      <c r="E2147" t="str">
        <f>IF(Table2[[#This Row],[HBA1C]]&lt;5.7,"normal ",IF(Table2[[#This Row],[HBA1C]]&lt;6.5,"prediabetes",IF(Table2[[#This Row],[HBA1C]]=6.5&gt;6.5,"diabetes ")))</f>
        <v xml:space="preserve">diabetes </v>
      </c>
      <c r="F2147" t="s">
        <v>2380</v>
      </c>
      <c r="G2147" t="s">
        <v>2380</v>
      </c>
      <c r="H2147" t="s">
        <v>2380</v>
      </c>
      <c r="I2147">
        <v>0</v>
      </c>
      <c r="J2147" t="s">
        <v>2380</v>
      </c>
    </row>
    <row r="2148" spans="1:10" x14ac:dyDescent="0.2">
      <c r="A2148" t="s">
        <v>216</v>
      </c>
      <c r="B2148">
        <v>32.01</v>
      </c>
      <c r="C214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48">
        <v>6.45</v>
      </c>
      <c r="E2148" t="str">
        <f>IF(Table2[[#This Row],[HBA1C]]&lt;5.7,"normal ",IF(Table2[[#This Row],[HBA1C]]&lt;6.5,"prediabetes",IF(Table2[[#This Row],[HBA1C]]=6.5&gt;6.5,"diabetes ")))</f>
        <v>prediabetes</v>
      </c>
      <c r="F2148" t="s">
        <v>2380</v>
      </c>
      <c r="G2148" t="s">
        <v>2380</v>
      </c>
      <c r="H2148" t="s">
        <v>2380</v>
      </c>
      <c r="I2148">
        <v>1</v>
      </c>
      <c r="J2148" t="s">
        <v>2380</v>
      </c>
    </row>
    <row r="2149" spans="1:10" x14ac:dyDescent="0.2">
      <c r="A2149" t="s">
        <v>215</v>
      </c>
      <c r="B2149">
        <v>33</v>
      </c>
      <c r="C214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49">
        <v>9.27</v>
      </c>
      <c r="E2149" t="str">
        <f>IF(Table2[[#This Row],[HBA1C]]&lt;5.7,"normal ",IF(Table2[[#This Row],[HBA1C]]&lt;6.5,"prediabetes",IF(Table2[[#This Row],[HBA1C]]=6.5&gt;6.5,"diabetes ")))</f>
        <v xml:space="preserve">diabetes </v>
      </c>
      <c r="F2149" t="s">
        <v>2380</v>
      </c>
      <c r="G2149" t="s">
        <v>2380</v>
      </c>
      <c r="H2149" t="s">
        <v>2380</v>
      </c>
      <c r="I2149">
        <v>0</v>
      </c>
      <c r="J2149" t="s">
        <v>2380</v>
      </c>
    </row>
    <row r="2150" spans="1:10" x14ac:dyDescent="0.2">
      <c r="A2150" t="s">
        <v>214</v>
      </c>
      <c r="B2150">
        <v>29.3</v>
      </c>
      <c r="C215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50">
        <v>6.15</v>
      </c>
      <c r="E2150" t="str">
        <f>IF(Table2[[#This Row],[HBA1C]]&lt;5.7,"normal ",IF(Table2[[#This Row],[HBA1C]]&lt;6.5,"prediabetes",IF(Table2[[#This Row],[HBA1C]]=6.5&gt;6.5,"diabetes ")))</f>
        <v>prediabetes</v>
      </c>
      <c r="F2150" t="s">
        <v>2380</v>
      </c>
      <c r="G2150" t="s">
        <v>2380</v>
      </c>
      <c r="H2150" t="s">
        <v>2380</v>
      </c>
      <c r="I2150">
        <v>1</v>
      </c>
      <c r="J2150" t="s">
        <v>2380</v>
      </c>
    </row>
    <row r="2151" spans="1:10" x14ac:dyDescent="0.2">
      <c r="A2151" t="s">
        <v>213</v>
      </c>
      <c r="B2151">
        <v>25.8</v>
      </c>
      <c r="C215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51">
        <v>4.13</v>
      </c>
      <c r="E2151" t="str">
        <f>IF(Table2[[#This Row],[HBA1C]]&lt;5.7,"normal ",IF(Table2[[#This Row],[HBA1C]]&lt;6.5,"prediabetes",IF(Table2[[#This Row],[HBA1C]]=6.5&gt;6.5,"diabetes ")))</f>
        <v xml:space="preserve">normal </v>
      </c>
      <c r="F2151" t="s">
        <v>2380</v>
      </c>
      <c r="G2151" t="s">
        <v>2380</v>
      </c>
      <c r="H2151" t="s">
        <v>2380</v>
      </c>
      <c r="I2151">
        <v>1</v>
      </c>
      <c r="J2151" t="s">
        <v>2380</v>
      </c>
    </row>
    <row r="2152" spans="1:10" x14ac:dyDescent="0.2">
      <c r="A2152" t="s">
        <v>212</v>
      </c>
      <c r="B2152">
        <v>23.4</v>
      </c>
      <c r="C215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52">
        <v>4.24</v>
      </c>
      <c r="E2152" t="str">
        <f>IF(Table2[[#This Row],[HBA1C]]&lt;5.7,"normal ",IF(Table2[[#This Row],[HBA1C]]&lt;6.5,"prediabetes",IF(Table2[[#This Row],[HBA1C]]=6.5&gt;6.5,"diabetes ")))</f>
        <v xml:space="preserve">normal </v>
      </c>
      <c r="F2152" t="s">
        <v>2380</v>
      </c>
      <c r="G2152" t="s">
        <v>2380</v>
      </c>
      <c r="H2152" t="s">
        <v>2380</v>
      </c>
      <c r="I2152">
        <v>1</v>
      </c>
      <c r="J2152" t="s">
        <v>2380</v>
      </c>
    </row>
    <row r="2153" spans="1:10" x14ac:dyDescent="0.2">
      <c r="A2153" t="s">
        <v>211</v>
      </c>
      <c r="B2153">
        <v>27.93</v>
      </c>
      <c r="C215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53">
        <v>9.8800000000000008</v>
      </c>
      <c r="E2153" t="str">
        <f>IF(Table2[[#This Row],[HBA1C]]&lt;5.7,"normal ",IF(Table2[[#This Row],[HBA1C]]&lt;6.5,"prediabetes",IF(Table2[[#This Row],[HBA1C]]=6.5&gt;6.5,"diabetes ")))</f>
        <v xml:space="preserve">diabetes </v>
      </c>
      <c r="F2153" t="s">
        <v>2380</v>
      </c>
      <c r="G2153" t="s">
        <v>2380</v>
      </c>
      <c r="H2153" t="s">
        <v>2380</v>
      </c>
      <c r="I2153">
        <v>0</v>
      </c>
      <c r="J2153" t="s">
        <v>2380</v>
      </c>
    </row>
    <row r="2154" spans="1:10" x14ac:dyDescent="0.2">
      <c r="A2154" t="s">
        <v>210</v>
      </c>
      <c r="B2154">
        <v>22</v>
      </c>
      <c r="C215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54">
        <v>9.5</v>
      </c>
      <c r="E2154" t="str">
        <f>IF(Table2[[#This Row],[HBA1C]]&lt;5.7,"normal ",IF(Table2[[#This Row],[HBA1C]]&lt;6.5,"prediabetes",IF(Table2[[#This Row],[HBA1C]]=6.5&gt;6.5,"diabetes ")))</f>
        <v xml:space="preserve">diabetes </v>
      </c>
      <c r="F2154" t="s">
        <v>2380</v>
      </c>
      <c r="G2154" t="s">
        <v>2380</v>
      </c>
      <c r="H2154" t="s">
        <v>2380</v>
      </c>
      <c r="I2154">
        <v>0</v>
      </c>
      <c r="J2154" t="s">
        <v>2380</v>
      </c>
    </row>
    <row r="2155" spans="1:10" x14ac:dyDescent="0.2">
      <c r="A2155" t="s">
        <v>209</v>
      </c>
      <c r="B2155">
        <v>36.86</v>
      </c>
      <c r="C215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55">
        <v>4.97</v>
      </c>
      <c r="E2155" t="str">
        <f>IF(Table2[[#This Row],[HBA1C]]&lt;5.7,"normal ",IF(Table2[[#This Row],[HBA1C]]&lt;6.5,"prediabetes",IF(Table2[[#This Row],[HBA1C]]=6.5&gt;6.5,"diabetes ")))</f>
        <v xml:space="preserve">normal </v>
      </c>
      <c r="F2155" t="s">
        <v>2381</v>
      </c>
      <c r="G2155" t="s">
        <v>2380</v>
      </c>
      <c r="H2155" t="s">
        <v>2380</v>
      </c>
      <c r="I2155">
        <v>0</v>
      </c>
      <c r="J2155" t="s">
        <v>2380</v>
      </c>
    </row>
    <row r="2156" spans="1:10" x14ac:dyDescent="0.2">
      <c r="A2156" t="s">
        <v>208</v>
      </c>
      <c r="B2156">
        <v>31.254999999999999</v>
      </c>
      <c r="C215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56">
        <v>5.49</v>
      </c>
      <c r="E2156" t="str">
        <f>IF(Table2[[#This Row],[HBA1C]]&lt;5.7,"normal ",IF(Table2[[#This Row],[HBA1C]]&lt;6.5,"prediabetes",IF(Table2[[#This Row],[HBA1C]]=6.5&gt;6.5,"diabetes ")))</f>
        <v xml:space="preserve">normal </v>
      </c>
      <c r="F2156" t="s">
        <v>2381</v>
      </c>
      <c r="G2156" t="s">
        <v>2380</v>
      </c>
      <c r="H2156" t="s">
        <v>2380</v>
      </c>
      <c r="I2156">
        <v>0</v>
      </c>
      <c r="J2156" t="s">
        <v>2380</v>
      </c>
    </row>
    <row r="2157" spans="1:10" x14ac:dyDescent="0.2">
      <c r="A2157" t="s">
        <v>207</v>
      </c>
      <c r="B2157">
        <v>23.06</v>
      </c>
      <c r="C215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57">
        <v>4.47</v>
      </c>
      <c r="E2157" t="str">
        <f>IF(Table2[[#This Row],[HBA1C]]&lt;5.7,"normal ",IF(Table2[[#This Row],[HBA1C]]&lt;6.5,"prediabetes",IF(Table2[[#This Row],[HBA1C]]=6.5&gt;6.5,"diabetes ")))</f>
        <v xml:space="preserve">normal </v>
      </c>
      <c r="F2157" t="s">
        <v>2380</v>
      </c>
      <c r="G2157" t="s">
        <v>2380</v>
      </c>
      <c r="H2157" t="s">
        <v>2380</v>
      </c>
      <c r="I2157">
        <v>0</v>
      </c>
      <c r="J2157" t="s">
        <v>2380</v>
      </c>
    </row>
    <row r="2158" spans="1:10" x14ac:dyDescent="0.2">
      <c r="A2158" t="s">
        <v>206</v>
      </c>
      <c r="B2158">
        <v>28.975000000000001</v>
      </c>
      <c r="C215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58">
        <v>4.34</v>
      </c>
      <c r="E2158" t="str">
        <f>IF(Table2[[#This Row],[HBA1C]]&lt;5.7,"normal ",IF(Table2[[#This Row],[HBA1C]]&lt;6.5,"prediabetes",IF(Table2[[#This Row],[HBA1C]]=6.5&gt;6.5,"diabetes ")))</f>
        <v xml:space="preserve">normal </v>
      </c>
      <c r="F2158" t="s">
        <v>2381</v>
      </c>
      <c r="G2158" t="s">
        <v>2380</v>
      </c>
      <c r="H2158" t="s">
        <v>2380</v>
      </c>
      <c r="I2158">
        <v>0</v>
      </c>
      <c r="J2158" t="s">
        <v>2380</v>
      </c>
    </row>
    <row r="2159" spans="1:10" x14ac:dyDescent="0.2">
      <c r="A2159" t="s">
        <v>205</v>
      </c>
      <c r="B2159">
        <v>33.299999999999997</v>
      </c>
      <c r="C21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59">
        <v>9.49</v>
      </c>
      <c r="E2159" t="str">
        <f>IF(Table2[[#This Row],[HBA1C]]&lt;5.7,"normal ",IF(Table2[[#This Row],[HBA1C]]&lt;6.5,"prediabetes",IF(Table2[[#This Row],[HBA1C]]=6.5&gt;6.5,"diabetes ")))</f>
        <v xml:space="preserve">diabetes </v>
      </c>
      <c r="F2159" t="s">
        <v>2380</v>
      </c>
      <c r="G2159" t="s">
        <v>2380</v>
      </c>
      <c r="H2159" t="s">
        <v>2380</v>
      </c>
      <c r="I2159">
        <v>0</v>
      </c>
      <c r="J2159" t="s">
        <v>2380</v>
      </c>
    </row>
    <row r="2160" spans="1:10" x14ac:dyDescent="0.2">
      <c r="A2160" t="s">
        <v>204</v>
      </c>
      <c r="B2160">
        <v>33</v>
      </c>
      <c r="C21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60">
        <v>10.16</v>
      </c>
      <c r="E2160" t="str">
        <f>IF(Table2[[#This Row],[HBA1C]]&lt;5.7,"normal ",IF(Table2[[#This Row],[HBA1C]]&lt;6.5,"prediabetes",IF(Table2[[#This Row],[HBA1C]]=6.5&gt;6.5,"diabetes ")))</f>
        <v xml:space="preserve">diabetes </v>
      </c>
      <c r="F2160" t="s">
        <v>2380</v>
      </c>
      <c r="G2160" t="s">
        <v>2380</v>
      </c>
      <c r="H2160" t="s">
        <v>2380</v>
      </c>
      <c r="I2160">
        <v>0</v>
      </c>
      <c r="J2160" t="s">
        <v>2380</v>
      </c>
    </row>
    <row r="2161" spans="1:10" x14ac:dyDescent="0.2">
      <c r="A2161" t="s">
        <v>203</v>
      </c>
      <c r="B2161">
        <v>31.46</v>
      </c>
      <c r="C216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61">
        <v>11.19</v>
      </c>
      <c r="E2161" t="str">
        <f>IF(Table2[[#This Row],[HBA1C]]&lt;5.7,"normal ",IF(Table2[[#This Row],[HBA1C]]&lt;6.5,"prediabetes",IF(Table2[[#This Row],[HBA1C]]=6.5&gt;6.5,"diabetes ")))</f>
        <v xml:space="preserve">diabetes </v>
      </c>
      <c r="F2161" t="s">
        <v>2380</v>
      </c>
      <c r="G2161" t="s">
        <v>2380</v>
      </c>
      <c r="H2161" t="s">
        <v>2380</v>
      </c>
      <c r="I2161">
        <v>0</v>
      </c>
      <c r="J2161" t="s">
        <v>2380</v>
      </c>
    </row>
    <row r="2162" spans="1:10" x14ac:dyDescent="0.2">
      <c r="A2162" t="s">
        <v>202</v>
      </c>
      <c r="B2162">
        <v>29.6</v>
      </c>
      <c r="C216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62">
        <v>11.03</v>
      </c>
      <c r="E2162" t="str">
        <f>IF(Table2[[#This Row],[HBA1C]]&lt;5.7,"normal ",IF(Table2[[#This Row],[HBA1C]]&lt;6.5,"prediabetes",IF(Table2[[#This Row],[HBA1C]]=6.5&gt;6.5,"diabetes ")))</f>
        <v xml:space="preserve">diabetes </v>
      </c>
      <c r="F2162" t="s">
        <v>2380</v>
      </c>
      <c r="G2162" t="s">
        <v>2380</v>
      </c>
      <c r="H2162" t="s">
        <v>2380</v>
      </c>
      <c r="I2162">
        <v>0</v>
      </c>
      <c r="J2162" t="s">
        <v>2380</v>
      </c>
    </row>
    <row r="2163" spans="1:10" x14ac:dyDescent="0.2">
      <c r="A2163" t="s">
        <v>201</v>
      </c>
      <c r="B2163">
        <v>22.05</v>
      </c>
      <c r="C216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63">
        <v>4.43</v>
      </c>
      <c r="E2163" t="str">
        <f>IF(Table2[[#This Row],[HBA1C]]&lt;5.7,"normal ",IF(Table2[[#This Row],[HBA1C]]&lt;6.5,"prediabetes",IF(Table2[[#This Row],[HBA1C]]=6.5&gt;6.5,"diabetes ")))</f>
        <v xml:space="preserve">normal </v>
      </c>
      <c r="F2163" t="s">
        <v>2381</v>
      </c>
      <c r="G2163" t="s">
        <v>2380</v>
      </c>
      <c r="H2163" t="s">
        <v>2380</v>
      </c>
      <c r="I2163">
        <v>0</v>
      </c>
      <c r="J2163" t="s">
        <v>2380</v>
      </c>
    </row>
    <row r="2164" spans="1:10" x14ac:dyDescent="0.2">
      <c r="A2164" t="s">
        <v>199</v>
      </c>
      <c r="B2164">
        <v>27.06</v>
      </c>
      <c r="C216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64">
        <v>6.14</v>
      </c>
      <c r="E2164" t="str">
        <f>IF(Table2[[#This Row],[HBA1C]]&lt;5.7,"normal ",IF(Table2[[#This Row],[HBA1C]]&lt;6.5,"prediabetes",IF(Table2[[#This Row],[HBA1C]]=6.5&gt;6.5,"diabetes ")))</f>
        <v>prediabetes</v>
      </c>
      <c r="F2164" t="s">
        <v>2380</v>
      </c>
      <c r="G2164" t="s">
        <v>2381</v>
      </c>
      <c r="H2164" t="s">
        <v>2380</v>
      </c>
      <c r="I2164">
        <v>1</v>
      </c>
      <c r="J2164" t="s">
        <v>2380</v>
      </c>
    </row>
    <row r="2165" spans="1:10" x14ac:dyDescent="0.2">
      <c r="A2165" t="s">
        <v>198</v>
      </c>
      <c r="B2165">
        <v>20.49</v>
      </c>
      <c r="C216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65">
        <v>4.87</v>
      </c>
      <c r="E2165" t="str">
        <f>IF(Table2[[#This Row],[HBA1C]]&lt;5.7,"normal ",IF(Table2[[#This Row],[HBA1C]]&lt;6.5,"prediabetes",IF(Table2[[#This Row],[HBA1C]]=6.5&gt;6.5,"diabetes ")))</f>
        <v xml:space="preserve">normal </v>
      </c>
      <c r="F2165" t="s">
        <v>2380</v>
      </c>
      <c r="G2165" t="s">
        <v>2380</v>
      </c>
      <c r="H2165" t="s">
        <v>2380</v>
      </c>
      <c r="I2165">
        <v>0</v>
      </c>
      <c r="J2165" t="s">
        <v>2380</v>
      </c>
    </row>
    <row r="2166" spans="1:10" x14ac:dyDescent="0.2">
      <c r="A2166" t="s">
        <v>197</v>
      </c>
      <c r="B2166">
        <v>28.4</v>
      </c>
      <c r="C216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66">
        <v>4.3</v>
      </c>
      <c r="E2166" t="str">
        <f>IF(Table2[[#This Row],[HBA1C]]&lt;5.7,"normal ",IF(Table2[[#This Row],[HBA1C]]&lt;6.5,"prediabetes",IF(Table2[[#This Row],[HBA1C]]=6.5&gt;6.5,"diabetes ")))</f>
        <v xml:space="preserve">normal </v>
      </c>
      <c r="F2166" t="s">
        <v>2380</v>
      </c>
      <c r="G2166" t="s">
        <v>2380</v>
      </c>
      <c r="H2166" t="s">
        <v>2382</v>
      </c>
      <c r="I2166">
        <v>1</v>
      </c>
      <c r="J2166" t="s">
        <v>2380</v>
      </c>
    </row>
    <row r="2167" spans="1:10" x14ac:dyDescent="0.2">
      <c r="A2167" t="s">
        <v>196</v>
      </c>
      <c r="B2167">
        <v>41.91</v>
      </c>
      <c r="C216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67">
        <v>6.19</v>
      </c>
      <c r="E2167" t="str">
        <f>IF(Table2[[#This Row],[HBA1C]]&lt;5.7,"normal ",IF(Table2[[#This Row],[HBA1C]]&lt;6.5,"prediabetes",IF(Table2[[#This Row],[HBA1C]]=6.5&gt;6.5,"diabetes ")))</f>
        <v>prediabetes</v>
      </c>
      <c r="F2167" t="s">
        <v>2380</v>
      </c>
      <c r="G2167" t="s">
        <v>2380</v>
      </c>
      <c r="H2167" t="s">
        <v>2380</v>
      </c>
      <c r="I2167">
        <v>0</v>
      </c>
      <c r="J2167" t="s">
        <v>2380</v>
      </c>
    </row>
    <row r="2168" spans="1:10" x14ac:dyDescent="0.2">
      <c r="A2168" t="s">
        <v>195</v>
      </c>
      <c r="B2168">
        <v>24.6</v>
      </c>
      <c r="C216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68">
        <v>6.19</v>
      </c>
      <c r="E2168" t="str">
        <f>IF(Table2[[#This Row],[HBA1C]]&lt;5.7,"normal ",IF(Table2[[#This Row],[HBA1C]]&lt;6.5,"prediabetes",IF(Table2[[#This Row],[HBA1C]]=6.5&gt;6.5,"diabetes ")))</f>
        <v>prediabetes</v>
      </c>
      <c r="F2168" t="s">
        <v>2380</v>
      </c>
      <c r="G2168" t="s">
        <v>2380</v>
      </c>
      <c r="H2168" t="s">
        <v>2382</v>
      </c>
      <c r="I2168">
        <v>1</v>
      </c>
      <c r="J2168" t="s">
        <v>2380</v>
      </c>
    </row>
    <row r="2169" spans="1:10" x14ac:dyDescent="0.2">
      <c r="A2169" t="s">
        <v>194</v>
      </c>
      <c r="B2169">
        <v>20.9</v>
      </c>
      <c r="C216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69">
        <v>5.12</v>
      </c>
      <c r="E2169" t="str">
        <f>IF(Table2[[#This Row],[HBA1C]]&lt;5.7,"normal ",IF(Table2[[#This Row],[HBA1C]]&lt;6.5,"prediabetes",IF(Table2[[#This Row],[HBA1C]]=6.5&gt;6.5,"diabetes ")))</f>
        <v xml:space="preserve">normal </v>
      </c>
      <c r="F2169" t="s">
        <v>2380</v>
      </c>
      <c r="G2169" t="s">
        <v>2380</v>
      </c>
      <c r="H2169" t="s">
        <v>2382</v>
      </c>
      <c r="I2169">
        <v>1</v>
      </c>
      <c r="J2169" t="s">
        <v>2380</v>
      </c>
    </row>
    <row r="2170" spans="1:10" x14ac:dyDescent="0.2">
      <c r="A2170" t="s">
        <v>193</v>
      </c>
      <c r="B2170">
        <v>34.4</v>
      </c>
      <c r="C217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70">
        <v>4.04</v>
      </c>
      <c r="E2170" t="str">
        <f>IF(Table2[[#This Row],[HBA1C]]&lt;5.7,"normal ",IF(Table2[[#This Row],[HBA1C]]&lt;6.5,"prediabetes",IF(Table2[[#This Row],[HBA1C]]=6.5&gt;6.5,"diabetes ")))</f>
        <v xml:space="preserve">normal </v>
      </c>
      <c r="F2170" t="s">
        <v>2380</v>
      </c>
      <c r="G2170" t="s">
        <v>2380</v>
      </c>
      <c r="H2170" t="s">
        <v>2380</v>
      </c>
      <c r="I2170">
        <v>0</v>
      </c>
      <c r="J2170" t="s">
        <v>2380</v>
      </c>
    </row>
    <row r="2171" spans="1:10" x14ac:dyDescent="0.2">
      <c r="A2171" t="s">
        <v>192</v>
      </c>
      <c r="B2171">
        <v>32.56</v>
      </c>
      <c r="C217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71">
        <v>5.36</v>
      </c>
      <c r="E2171" t="str">
        <f>IF(Table2[[#This Row],[HBA1C]]&lt;5.7,"normal ",IF(Table2[[#This Row],[HBA1C]]&lt;6.5,"prediabetes",IF(Table2[[#This Row],[HBA1C]]=6.5&gt;6.5,"diabetes ")))</f>
        <v xml:space="preserve">normal </v>
      </c>
      <c r="F2171" t="s">
        <v>2380</v>
      </c>
      <c r="G2171" t="s">
        <v>2380</v>
      </c>
      <c r="H2171" t="s">
        <v>2380</v>
      </c>
      <c r="I2171">
        <v>0</v>
      </c>
      <c r="J2171" t="s">
        <v>2380</v>
      </c>
    </row>
    <row r="2172" spans="1:10" x14ac:dyDescent="0.2">
      <c r="A2172" t="s">
        <v>191</v>
      </c>
      <c r="B2172">
        <v>27.98</v>
      </c>
      <c r="C217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72">
        <v>4.38</v>
      </c>
      <c r="E2172" t="str">
        <f>IF(Table2[[#This Row],[HBA1C]]&lt;5.7,"normal ",IF(Table2[[#This Row],[HBA1C]]&lt;6.5,"prediabetes",IF(Table2[[#This Row],[HBA1C]]=6.5&gt;6.5,"diabetes ")))</f>
        <v xml:space="preserve">normal </v>
      </c>
      <c r="F2172" t="s">
        <v>2380</v>
      </c>
      <c r="G2172" t="s">
        <v>2381</v>
      </c>
      <c r="H2172" t="s">
        <v>2380</v>
      </c>
      <c r="I2172">
        <v>1</v>
      </c>
      <c r="J2172" t="s">
        <v>2380</v>
      </c>
    </row>
    <row r="2173" spans="1:10" x14ac:dyDescent="0.2">
      <c r="A2173" t="s">
        <v>190</v>
      </c>
      <c r="B2173">
        <v>26.51</v>
      </c>
      <c r="C217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73">
        <v>4.58</v>
      </c>
      <c r="E2173" t="str">
        <f>IF(Table2[[#This Row],[HBA1C]]&lt;5.7,"normal ",IF(Table2[[#This Row],[HBA1C]]&lt;6.5,"prediabetes",IF(Table2[[#This Row],[HBA1C]]=6.5&gt;6.5,"diabetes ")))</f>
        <v xml:space="preserve">normal </v>
      </c>
      <c r="F2173" t="s">
        <v>2380</v>
      </c>
      <c r="G2173" t="s">
        <v>2380</v>
      </c>
      <c r="H2173" t="s">
        <v>2380</v>
      </c>
      <c r="I2173">
        <v>0</v>
      </c>
      <c r="J2173" t="s">
        <v>2380</v>
      </c>
    </row>
    <row r="2174" spans="1:10" x14ac:dyDescent="0.2">
      <c r="A2174" t="s">
        <v>189</v>
      </c>
      <c r="B2174">
        <v>29.734999999999999</v>
      </c>
      <c r="C2174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74">
        <v>11.92</v>
      </c>
      <c r="E2174" t="str">
        <f>IF(Table2[[#This Row],[HBA1C]]&lt;5.7,"normal ",IF(Table2[[#This Row],[HBA1C]]&lt;6.5,"prediabetes",IF(Table2[[#This Row],[HBA1C]]=6.5&gt;6.5,"diabetes ")))</f>
        <v xml:space="preserve">diabetes </v>
      </c>
      <c r="F2174" t="s">
        <v>2380</v>
      </c>
      <c r="G2174" t="s">
        <v>2380</v>
      </c>
      <c r="H2174" t="s">
        <v>2380</v>
      </c>
      <c r="I2174">
        <v>0</v>
      </c>
      <c r="J2174" t="s">
        <v>2380</v>
      </c>
    </row>
    <row r="2175" spans="1:10" x14ac:dyDescent="0.2">
      <c r="A2175" t="s">
        <v>188</v>
      </c>
      <c r="B2175">
        <v>40.5</v>
      </c>
      <c r="C217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75">
        <v>5.4</v>
      </c>
      <c r="E2175" t="str">
        <f>IF(Table2[[#This Row],[HBA1C]]&lt;5.7,"normal ",IF(Table2[[#This Row],[HBA1C]]&lt;6.5,"prediabetes",IF(Table2[[#This Row],[HBA1C]]=6.5&gt;6.5,"diabetes ")))</f>
        <v xml:space="preserve">normal </v>
      </c>
      <c r="F2175" t="s">
        <v>2380</v>
      </c>
      <c r="G2175" t="s">
        <v>2380</v>
      </c>
      <c r="H2175" t="s">
        <v>2382</v>
      </c>
      <c r="I2175">
        <v>1</v>
      </c>
      <c r="J2175" t="s">
        <v>2380</v>
      </c>
    </row>
    <row r="2176" spans="1:10" x14ac:dyDescent="0.2">
      <c r="A2176" t="s">
        <v>187</v>
      </c>
      <c r="B2176">
        <v>25.64</v>
      </c>
      <c r="C2176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76">
        <v>4.76</v>
      </c>
      <c r="E2176" t="str">
        <f>IF(Table2[[#This Row],[HBA1C]]&lt;5.7,"normal ",IF(Table2[[#This Row],[HBA1C]]&lt;6.5,"prediabetes",IF(Table2[[#This Row],[HBA1C]]=6.5&gt;6.5,"diabetes ")))</f>
        <v xml:space="preserve">normal </v>
      </c>
      <c r="F2176" t="s">
        <v>2380</v>
      </c>
      <c r="G2176" t="s">
        <v>2380</v>
      </c>
      <c r="H2176" t="s">
        <v>2380</v>
      </c>
      <c r="I2176">
        <v>1</v>
      </c>
      <c r="J2176" t="s">
        <v>2380</v>
      </c>
    </row>
    <row r="2177" spans="1:10" x14ac:dyDescent="0.2">
      <c r="A2177" t="s">
        <v>186</v>
      </c>
      <c r="B2177">
        <v>32.9</v>
      </c>
      <c r="C217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77">
        <v>4.78</v>
      </c>
      <c r="E2177" t="str">
        <f>IF(Table2[[#This Row],[HBA1C]]&lt;5.7,"normal ",IF(Table2[[#This Row],[HBA1C]]&lt;6.5,"prediabetes",IF(Table2[[#This Row],[HBA1C]]=6.5&gt;6.5,"diabetes ")))</f>
        <v xml:space="preserve">normal </v>
      </c>
      <c r="F2177" t="s">
        <v>2380</v>
      </c>
      <c r="G2177" t="s">
        <v>2380</v>
      </c>
      <c r="H2177" t="s">
        <v>2382</v>
      </c>
      <c r="I2177">
        <v>1</v>
      </c>
      <c r="J2177" t="s">
        <v>2380</v>
      </c>
    </row>
    <row r="2178" spans="1:10" x14ac:dyDescent="0.2">
      <c r="A2178" t="s">
        <v>185</v>
      </c>
      <c r="B2178">
        <v>29.8</v>
      </c>
      <c r="C217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78">
        <v>4.26</v>
      </c>
      <c r="E2178" t="str">
        <f>IF(Table2[[#This Row],[HBA1C]]&lt;5.7,"normal ",IF(Table2[[#This Row],[HBA1C]]&lt;6.5,"prediabetes",IF(Table2[[#This Row],[HBA1C]]=6.5&gt;6.5,"diabetes ")))</f>
        <v xml:space="preserve">normal </v>
      </c>
      <c r="F2178" t="s">
        <v>2380</v>
      </c>
      <c r="G2178" t="s">
        <v>2380</v>
      </c>
      <c r="H2178" t="s">
        <v>2382</v>
      </c>
      <c r="I2178">
        <v>1</v>
      </c>
      <c r="J2178" t="s">
        <v>2380</v>
      </c>
    </row>
    <row r="2179" spans="1:10" x14ac:dyDescent="0.2">
      <c r="A2179" t="s">
        <v>184</v>
      </c>
      <c r="B2179">
        <v>28.9</v>
      </c>
      <c r="C217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79">
        <v>5.85</v>
      </c>
      <c r="E2179" t="str">
        <f>IF(Table2[[#This Row],[HBA1C]]&lt;5.7,"normal ",IF(Table2[[#This Row],[HBA1C]]&lt;6.5,"prediabetes",IF(Table2[[#This Row],[HBA1C]]=6.5&gt;6.5,"diabetes ")))</f>
        <v>prediabetes</v>
      </c>
      <c r="F2179" t="s">
        <v>2380</v>
      </c>
      <c r="G2179" t="s">
        <v>2380</v>
      </c>
      <c r="H2179" t="s">
        <v>2382</v>
      </c>
      <c r="I2179">
        <v>1</v>
      </c>
      <c r="J2179" t="s">
        <v>2380</v>
      </c>
    </row>
    <row r="2180" spans="1:10" x14ac:dyDescent="0.2">
      <c r="A2180" t="s">
        <v>183</v>
      </c>
      <c r="B2180">
        <v>24.7</v>
      </c>
      <c r="C218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80">
        <v>5.32</v>
      </c>
      <c r="E2180" t="str">
        <f>IF(Table2[[#This Row],[HBA1C]]&lt;5.7,"normal ",IF(Table2[[#This Row],[HBA1C]]&lt;6.5,"prediabetes",IF(Table2[[#This Row],[HBA1C]]=6.5&gt;6.5,"diabetes ")))</f>
        <v xml:space="preserve">normal </v>
      </c>
      <c r="F2180" t="s">
        <v>2380</v>
      </c>
      <c r="G2180" t="s">
        <v>2380</v>
      </c>
      <c r="H2180" t="s">
        <v>2382</v>
      </c>
      <c r="I2180">
        <v>1</v>
      </c>
      <c r="J2180" t="s">
        <v>2380</v>
      </c>
    </row>
    <row r="2181" spans="1:10" x14ac:dyDescent="0.2">
      <c r="A2181" t="s">
        <v>182</v>
      </c>
      <c r="B2181">
        <v>20.6</v>
      </c>
      <c r="C218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81">
        <v>5.14</v>
      </c>
      <c r="E2181" t="str">
        <f>IF(Table2[[#This Row],[HBA1C]]&lt;5.7,"normal ",IF(Table2[[#This Row],[HBA1C]]&lt;6.5,"prediabetes",IF(Table2[[#This Row],[HBA1C]]=6.5&gt;6.5,"diabetes ")))</f>
        <v xml:space="preserve">normal </v>
      </c>
      <c r="F2181" t="s">
        <v>2380</v>
      </c>
      <c r="G2181" t="s">
        <v>2380</v>
      </c>
      <c r="H2181" t="s">
        <v>2382</v>
      </c>
      <c r="I2181">
        <v>1</v>
      </c>
      <c r="J2181" t="s">
        <v>2380</v>
      </c>
    </row>
    <row r="2182" spans="1:10" x14ac:dyDescent="0.2">
      <c r="A2182" t="s">
        <v>181</v>
      </c>
      <c r="B2182">
        <v>18.600000000000001</v>
      </c>
      <c r="C218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82">
        <v>5</v>
      </c>
      <c r="E2182" t="str">
        <f>IF(Table2[[#This Row],[HBA1C]]&lt;5.7,"normal ",IF(Table2[[#This Row],[HBA1C]]&lt;6.5,"prediabetes",IF(Table2[[#This Row],[HBA1C]]=6.5&gt;6.5,"diabetes ")))</f>
        <v xml:space="preserve">normal </v>
      </c>
      <c r="F2182" t="s">
        <v>2380</v>
      </c>
      <c r="G2182" t="s">
        <v>2380</v>
      </c>
      <c r="H2182" t="s">
        <v>2382</v>
      </c>
      <c r="I2182">
        <v>1</v>
      </c>
      <c r="J2182" t="s">
        <v>2380</v>
      </c>
    </row>
    <row r="2183" spans="1:10" x14ac:dyDescent="0.2">
      <c r="A2183" t="s">
        <v>180</v>
      </c>
      <c r="B2183">
        <v>17.8</v>
      </c>
      <c r="C218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183">
        <v>4.55</v>
      </c>
      <c r="E2183" t="str">
        <f>IF(Table2[[#This Row],[HBA1C]]&lt;5.7,"normal ",IF(Table2[[#This Row],[HBA1C]]&lt;6.5,"prediabetes",IF(Table2[[#This Row],[HBA1C]]=6.5&gt;6.5,"diabetes ")))</f>
        <v xml:space="preserve">normal </v>
      </c>
      <c r="F2183" t="s">
        <v>2380</v>
      </c>
      <c r="G2183" t="s">
        <v>2380</v>
      </c>
      <c r="H2183" t="s">
        <v>2382</v>
      </c>
      <c r="I2183">
        <v>1</v>
      </c>
      <c r="J2183" t="s">
        <v>2380</v>
      </c>
    </row>
    <row r="2184" spans="1:10" x14ac:dyDescent="0.2">
      <c r="A2184" t="s">
        <v>179</v>
      </c>
      <c r="B2184">
        <v>35.200000000000003</v>
      </c>
      <c r="C21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84">
        <v>5.97</v>
      </c>
      <c r="E2184" t="str">
        <f>IF(Table2[[#This Row],[HBA1C]]&lt;5.7,"normal ",IF(Table2[[#This Row],[HBA1C]]&lt;6.5,"prediabetes",IF(Table2[[#This Row],[HBA1C]]=6.5&gt;6.5,"diabetes ")))</f>
        <v>prediabetes</v>
      </c>
      <c r="F2184" t="s">
        <v>2380</v>
      </c>
      <c r="G2184" t="s">
        <v>2381</v>
      </c>
      <c r="H2184" t="s">
        <v>2380</v>
      </c>
      <c r="I2184">
        <v>1</v>
      </c>
      <c r="J2184" t="s">
        <v>2380</v>
      </c>
    </row>
    <row r="2185" spans="1:10" x14ac:dyDescent="0.2">
      <c r="A2185" t="s">
        <v>178</v>
      </c>
      <c r="B2185">
        <v>33.770000000000003</v>
      </c>
      <c r="C218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85">
        <v>4.0199999999999996</v>
      </c>
      <c r="E2185" t="str">
        <f>IF(Table2[[#This Row],[HBA1C]]&lt;5.7,"normal ",IF(Table2[[#This Row],[HBA1C]]&lt;6.5,"prediabetes",IF(Table2[[#This Row],[HBA1C]]=6.5&gt;6.5,"diabetes ")))</f>
        <v xml:space="preserve">normal </v>
      </c>
      <c r="F2185" t="s">
        <v>2380</v>
      </c>
      <c r="G2185" t="s">
        <v>2381</v>
      </c>
      <c r="H2185" t="s">
        <v>2380</v>
      </c>
      <c r="I2185">
        <v>1</v>
      </c>
      <c r="J2185" t="s">
        <v>2380</v>
      </c>
    </row>
    <row r="2186" spans="1:10" x14ac:dyDescent="0.2">
      <c r="A2186" t="s">
        <v>177</v>
      </c>
      <c r="B2186">
        <v>30.03</v>
      </c>
      <c r="C21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86">
        <v>4.04</v>
      </c>
      <c r="E2186" t="str">
        <f>IF(Table2[[#This Row],[HBA1C]]&lt;5.7,"normal ",IF(Table2[[#This Row],[HBA1C]]&lt;6.5,"prediabetes",IF(Table2[[#This Row],[HBA1C]]=6.5&gt;6.5,"diabetes ")))</f>
        <v xml:space="preserve">normal </v>
      </c>
      <c r="F2186" t="s">
        <v>2380</v>
      </c>
      <c r="G2186" t="s">
        <v>2381</v>
      </c>
      <c r="H2186" t="s">
        <v>2380</v>
      </c>
      <c r="I2186">
        <v>1</v>
      </c>
      <c r="J2186" t="s">
        <v>2380</v>
      </c>
    </row>
    <row r="2187" spans="1:10" x14ac:dyDescent="0.2">
      <c r="A2187" t="s">
        <v>176</v>
      </c>
      <c r="B2187">
        <v>29.37</v>
      </c>
      <c r="C218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87">
        <v>5.54</v>
      </c>
      <c r="E2187" t="str">
        <f>IF(Table2[[#This Row],[HBA1C]]&lt;5.7,"normal ",IF(Table2[[#This Row],[HBA1C]]&lt;6.5,"prediabetes",IF(Table2[[#This Row],[HBA1C]]=6.5&gt;6.5,"diabetes ")))</f>
        <v xml:space="preserve">normal </v>
      </c>
      <c r="F2187" t="s">
        <v>2380</v>
      </c>
      <c r="G2187" t="s">
        <v>2381</v>
      </c>
      <c r="H2187" t="s">
        <v>2380</v>
      </c>
      <c r="I2187">
        <v>1</v>
      </c>
      <c r="J2187" t="s">
        <v>2380</v>
      </c>
    </row>
    <row r="2188" spans="1:10" x14ac:dyDescent="0.2">
      <c r="A2188" t="s">
        <v>175</v>
      </c>
      <c r="B2188">
        <v>28.5</v>
      </c>
      <c r="C218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88">
        <v>4.03</v>
      </c>
      <c r="E2188" t="str">
        <f>IF(Table2[[#This Row],[HBA1C]]&lt;5.7,"normal ",IF(Table2[[#This Row],[HBA1C]]&lt;6.5,"prediabetes",IF(Table2[[#This Row],[HBA1C]]=6.5&gt;6.5,"diabetes ")))</f>
        <v xml:space="preserve">normal </v>
      </c>
      <c r="F2188" t="s">
        <v>2380</v>
      </c>
      <c r="G2188" t="s">
        <v>2381</v>
      </c>
      <c r="H2188" t="s">
        <v>2380</v>
      </c>
      <c r="I2188">
        <v>1</v>
      </c>
      <c r="J2188" t="s">
        <v>2380</v>
      </c>
    </row>
    <row r="2189" spans="1:10" x14ac:dyDescent="0.2">
      <c r="A2189" t="s">
        <v>174</v>
      </c>
      <c r="B2189">
        <v>23.32</v>
      </c>
      <c r="C218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89">
        <v>5.62</v>
      </c>
      <c r="E2189" t="str">
        <f>IF(Table2[[#This Row],[HBA1C]]&lt;5.7,"normal ",IF(Table2[[#This Row],[HBA1C]]&lt;6.5,"prediabetes",IF(Table2[[#This Row],[HBA1C]]=6.5&gt;6.5,"diabetes ")))</f>
        <v xml:space="preserve">normal </v>
      </c>
      <c r="F2189" t="s">
        <v>2380</v>
      </c>
      <c r="G2189" t="s">
        <v>2381</v>
      </c>
      <c r="H2189" t="s">
        <v>2380</v>
      </c>
      <c r="I2189">
        <v>1</v>
      </c>
      <c r="J2189" t="s">
        <v>2380</v>
      </c>
    </row>
    <row r="2190" spans="1:10" x14ac:dyDescent="0.2">
      <c r="A2190" t="s">
        <v>173</v>
      </c>
      <c r="B2190">
        <v>26.125</v>
      </c>
      <c r="C2190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90">
        <v>5.27</v>
      </c>
      <c r="E2190" t="str">
        <f>IF(Table2[[#This Row],[HBA1C]]&lt;5.7,"normal ",IF(Table2[[#This Row],[HBA1C]]&lt;6.5,"prediabetes",IF(Table2[[#This Row],[HBA1C]]=6.5&gt;6.5,"diabetes ")))</f>
        <v xml:space="preserve">normal </v>
      </c>
      <c r="F2190" t="s">
        <v>2380</v>
      </c>
      <c r="G2190" t="s">
        <v>2381</v>
      </c>
      <c r="H2190" t="s">
        <v>2380</v>
      </c>
      <c r="I2190">
        <v>1</v>
      </c>
      <c r="J2190" t="s">
        <v>2380</v>
      </c>
    </row>
    <row r="2191" spans="1:10" x14ac:dyDescent="0.2">
      <c r="A2191" t="s">
        <v>172</v>
      </c>
      <c r="B2191">
        <v>25.46</v>
      </c>
      <c r="C219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91">
        <v>5.18</v>
      </c>
      <c r="E2191" t="str">
        <f>IF(Table2[[#This Row],[HBA1C]]&lt;5.7,"normal ",IF(Table2[[#This Row],[HBA1C]]&lt;6.5,"prediabetes",IF(Table2[[#This Row],[HBA1C]]=6.5&gt;6.5,"diabetes ")))</f>
        <v xml:space="preserve">normal </v>
      </c>
      <c r="F2191" t="s">
        <v>2380</v>
      </c>
      <c r="G2191" t="s">
        <v>2381</v>
      </c>
      <c r="H2191" t="s">
        <v>2380</v>
      </c>
      <c r="I2191">
        <v>1</v>
      </c>
      <c r="J2191" t="s">
        <v>2380</v>
      </c>
    </row>
    <row r="2192" spans="1:10" x14ac:dyDescent="0.2">
      <c r="A2192" t="s">
        <v>171</v>
      </c>
      <c r="B2192">
        <v>23.75</v>
      </c>
      <c r="C219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92">
        <v>5.27</v>
      </c>
      <c r="E2192" t="str">
        <f>IF(Table2[[#This Row],[HBA1C]]&lt;5.7,"normal ",IF(Table2[[#This Row],[HBA1C]]&lt;6.5,"prediabetes",IF(Table2[[#This Row],[HBA1C]]=6.5&gt;6.5,"diabetes ")))</f>
        <v xml:space="preserve">normal </v>
      </c>
      <c r="F2192" t="s">
        <v>2380</v>
      </c>
      <c r="G2192" t="s">
        <v>2381</v>
      </c>
      <c r="H2192" t="s">
        <v>2380</v>
      </c>
      <c r="I2192">
        <v>1</v>
      </c>
      <c r="J2192" t="s">
        <v>2380</v>
      </c>
    </row>
    <row r="2193" spans="1:10" x14ac:dyDescent="0.2">
      <c r="A2193" t="s">
        <v>169</v>
      </c>
      <c r="B2193">
        <v>23.085000000000001</v>
      </c>
      <c r="C219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93">
        <v>5.62</v>
      </c>
      <c r="E2193" t="str">
        <f>IF(Table2[[#This Row],[HBA1C]]&lt;5.7,"normal ",IF(Table2[[#This Row],[HBA1C]]&lt;6.5,"prediabetes",IF(Table2[[#This Row],[HBA1C]]=6.5&gt;6.5,"diabetes ")))</f>
        <v xml:space="preserve">normal </v>
      </c>
      <c r="F2193" t="s">
        <v>2380</v>
      </c>
      <c r="G2193" t="s">
        <v>2381</v>
      </c>
      <c r="H2193" t="s">
        <v>2380</v>
      </c>
      <c r="I2193">
        <v>1</v>
      </c>
      <c r="J2193" t="s">
        <v>2380</v>
      </c>
    </row>
    <row r="2194" spans="1:10" x14ac:dyDescent="0.2">
      <c r="A2194" t="s">
        <v>167</v>
      </c>
      <c r="B2194">
        <v>22.99</v>
      </c>
      <c r="C219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94">
        <v>5.0599999999999996</v>
      </c>
      <c r="E2194" t="str">
        <f>IF(Table2[[#This Row],[HBA1C]]&lt;5.7,"normal ",IF(Table2[[#This Row],[HBA1C]]&lt;6.5,"prediabetes",IF(Table2[[#This Row],[HBA1C]]=6.5&gt;6.5,"diabetes ")))</f>
        <v xml:space="preserve">normal </v>
      </c>
      <c r="F2194" t="s">
        <v>2380</v>
      </c>
      <c r="G2194" t="s">
        <v>2381</v>
      </c>
      <c r="H2194" t="s">
        <v>2380</v>
      </c>
      <c r="I2194">
        <v>1</v>
      </c>
      <c r="J2194" t="s">
        <v>2380</v>
      </c>
    </row>
    <row r="2195" spans="1:10" x14ac:dyDescent="0.2">
      <c r="A2195" t="s">
        <v>165</v>
      </c>
      <c r="B2195">
        <v>21.47</v>
      </c>
      <c r="C219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195">
        <v>4.6900000000000004</v>
      </c>
      <c r="E2195" t="str">
        <f>IF(Table2[[#This Row],[HBA1C]]&lt;5.7,"normal ",IF(Table2[[#This Row],[HBA1C]]&lt;6.5,"prediabetes",IF(Table2[[#This Row],[HBA1C]]=6.5&gt;6.5,"diabetes ")))</f>
        <v xml:space="preserve">normal </v>
      </c>
      <c r="F2195" t="s">
        <v>2380</v>
      </c>
      <c r="G2195" t="s">
        <v>2381</v>
      </c>
      <c r="H2195" t="s">
        <v>2380</v>
      </c>
      <c r="I2195">
        <v>1</v>
      </c>
      <c r="J2195" t="s">
        <v>2380</v>
      </c>
    </row>
    <row r="2196" spans="1:10" x14ac:dyDescent="0.2">
      <c r="A2196" t="s">
        <v>163</v>
      </c>
      <c r="B2196">
        <v>15.96</v>
      </c>
      <c r="C219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196">
        <v>5.44</v>
      </c>
      <c r="E2196" t="str">
        <f>IF(Table2[[#This Row],[HBA1C]]&lt;5.7,"normal ",IF(Table2[[#This Row],[HBA1C]]&lt;6.5,"prediabetes",IF(Table2[[#This Row],[HBA1C]]=6.5&gt;6.5,"diabetes ")))</f>
        <v xml:space="preserve">normal </v>
      </c>
      <c r="F2196" t="s">
        <v>2380</v>
      </c>
      <c r="G2196" t="s">
        <v>2381</v>
      </c>
      <c r="H2196" t="s">
        <v>2380</v>
      </c>
      <c r="I2196">
        <v>1</v>
      </c>
      <c r="J2196" t="s">
        <v>2380</v>
      </c>
    </row>
    <row r="2197" spans="1:10" x14ac:dyDescent="0.2">
      <c r="A2197" t="s">
        <v>162</v>
      </c>
      <c r="B2197">
        <v>39.5</v>
      </c>
      <c r="C21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97">
        <v>5.05</v>
      </c>
      <c r="E2197" t="str">
        <f>IF(Table2[[#This Row],[HBA1C]]&lt;5.7,"normal ",IF(Table2[[#This Row],[HBA1C]]&lt;6.5,"prediabetes",IF(Table2[[#This Row],[HBA1C]]=6.5&gt;6.5,"diabetes ")))</f>
        <v xml:space="preserve">normal </v>
      </c>
      <c r="F2197" t="s">
        <v>2380</v>
      </c>
      <c r="G2197" t="s">
        <v>2381</v>
      </c>
      <c r="H2197" t="s">
        <v>2380</v>
      </c>
      <c r="I2197">
        <v>1</v>
      </c>
      <c r="J2197" t="s">
        <v>2380</v>
      </c>
    </row>
    <row r="2198" spans="1:10" x14ac:dyDescent="0.2">
      <c r="A2198" t="s">
        <v>161</v>
      </c>
      <c r="B2198">
        <v>33.770000000000003</v>
      </c>
      <c r="C219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198">
        <v>6</v>
      </c>
      <c r="E2198" t="str">
        <f>IF(Table2[[#This Row],[HBA1C]]&lt;5.7,"normal ",IF(Table2[[#This Row],[HBA1C]]&lt;6.5,"prediabetes",IF(Table2[[#This Row],[HBA1C]]=6.5&gt;6.5,"diabetes ")))</f>
        <v>prediabetes</v>
      </c>
      <c r="F2198" t="s">
        <v>2380</v>
      </c>
      <c r="G2198" t="s">
        <v>2381</v>
      </c>
      <c r="H2198" t="s">
        <v>2380</v>
      </c>
      <c r="I2198">
        <v>1</v>
      </c>
      <c r="J2198" t="s">
        <v>2380</v>
      </c>
    </row>
    <row r="2199" spans="1:10" x14ac:dyDescent="0.2">
      <c r="A2199" t="s">
        <v>160</v>
      </c>
      <c r="B2199">
        <v>26.84</v>
      </c>
      <c r="C219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199">
        <v>5.99</v>
      </c>
      <c r="E2199" t="str">
        <f>IF(Table2[[#This Row],[HBA1C]]&lt;5.7,"normal ",IF(Table2[[#This Row],[HBA1C]]&lt;6.5,"prediabetes",IF(Table2[[#This Row],[HBA1C]]=6.5&gt;6.5,"diabetes ")))</f>
        <v>prediabetes</v>
      </c>
      <c r="F2199" t="s">
        <v>2381</v>
      </c>
      <c r="G2199" t="s">
        <v>2381</v>
      </c>
      <c r="H2199" t="s">
        <v>2380</v>
      </c>
      <c r="I2199">
        <v>1</v>
      </c>
      <c r="J2199" t="s">
        <v>2380</v>
      </c>
    </row>
    <row r="2200" spans="1:10" x14ac:dyDescent="0.2">
      <c r="A2200" t="s">
        <v>159</v>
      </c>
      <c r="B2200">
        <v>35.53</v>
      </c>
      <c r="C220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00">
        <v>4.3600000000000003</v>
      </c>
      <c r="E2200" t="str">
        <f>IF(Table2[[#This Row],[HBA1C]]&lt;5.7,"normal ",IF(Table2[[#This Row],[HBA1C]]&lt;6.5,"prediabetes",IF(Table2[[#This Row],[HBA1C]]=6.5&gt;6.5,"diabetes ")))</f>
        <v xml:space="preserve">normal </v>
      </c>
      <c r="F2200" t="s">
        <v>2380</v>
      </c>
      <c r="G2200" t="s">
        <v>2380</v>
      </c>
      <c r="H2200" t="s">
        <v>2382</v>
      </c>
      <c r="I2200">
        <v>1</v>
      </c>
      <c r="J2200" t="s">
        <v>2380</v>
      </c>
    </row>
    <row r="2201" spans="1:10" x14ac:dyDescent="0.2">
      <c r="A2201" t="s">
        <v>158</v>
      </c>
      <c r="B2201">
        <v>30.59</v>
      </c>
      <c r="C220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01">
        <v>4.41</v>
      </c>
      <c r="E2201" t="str">
        <f>IF(Table2[[#This Row],[HBA1C]]&lt;5.7,"normal ",IF(Table2[[#This Row],[HBA1C]]&lt;6.5,"prediabetes",IF(Table2[[#This Row],[HBA1C]]=6.5&gt;6.5,"diabetes ")))</f>
        <v xml:space="preserve">normal </v>
      </c>
      <c r="F2201" t="s">
        <v>2380</v>
      </c>
      <c r="G2201" t="s">
        <v>2380</v>
      </c>
      <c r="H2201" t="s">
        <v>2382</v>
      </c>
      <c r="I2201">
        <v>1</v>
      </c>
      <c r="J2201" t="s">
        <v>2380</v>
      </c>
    </row>
    <row r="2202" spans="1:10" x14ac:dyDescent="0.2">
      <c r="A2202" t="s">
        <v>157</v>
      </c>
      <c r="B2202">
        <v>30.59</v>
      </c>
      <c r="C220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02">
        <v>4.17</v>
      </c>
      <c r="E2202" t="str">
        <f>IF(Table2[[#This Row],[HBA1C]]&lt;5.7,"normal ",IF(Table2[[#This Row],[HBA1C]]&lt;6.5,"prediabetes",IF(Table2[[#This Row],[HBA1C]]=6.5&gt;6.5,"diabetes ")))</f>
        <v xml:space="preserve">normal </v>
      </c>
      <c r="F2202" t="s">
        <v>2380</v>
      </c>
      <c r="G2202" t="s">
        <v>2380</v>
      </c>
      <c r="H2202" t="s">
        <v>2382</v>
      </c>
      <c r="I2202">
        <v>1</v>
      </c>
      <c r="J2202" t="s">
        <v>2380</v>
      </c>
    </row>
    <row r="2203" spans="1:10" x14ac:dyDescent="0.2">
      <c r="A2203" t="s">
        <v>156</v>
      </c>
      <c r="B2203">
        <v>27.835000000000001</v>
      </c>
      <c r="C220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203">
        <v>4.4400000000000004</v>
      </c>
      <c r="E2203" t="str">
        <f>IF(Table2[[#This Row],[HBA1C]]&lt;5.7,"normal ",IF(Table2[[#This Row],[HBA1C]]&lt;6.5,"prediabetes",IF(Table2[[#This Row],[HBA1C]]=6.5&gt;6.5,"diabetes ")))</f>
        <v xml:space="preserve">normal </v>
      </c>
      <c r="F2203" t="s">
        <v>2380</v>
      </c>
      <c r="G2203" t="s">
        <v>2380</v>
      </c>
      <c r="H2203" t="s">
        <v>2382</v>
      </c>
      <c r="I2203">
        <v>1</v>
      </c>
      <c r="J2203" t="s">
        <v>2380</v>
      </c>
    </row>
    <row r="2204" spans="1:10" x14ac:dyDescent="0.2">
      <c r="A2204" t="s">
        <v>155</v>
      </c>
      <c r="B2204">
        <v>40.26</v>
      </c>
      <c r="C220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04">
        <v>5.52</v>
      </c>
      <c r="E2204" t="str">
        <f>IF(Table2[[#This Row],[HBA1C]]&lt;5.7,"normal ",IF(Table2[[#This Row],[HBA1C]]&lt;6.5,"prediabetes",IF(Table2[[#This Row],[HBA1C]]=6.5&gt;6.5,"diabetes ")))</f>
        <v xml:space="preserve">normal </v>
      </c>
      <c r="F2204" t="s">
        <v>2380</v>
      </c>
      <c r="G2204" t="s">
        <v>2381</v>
      </c>
      <c r="H2204" t="s">
        <v>2380</v>
      </c>
      <c r="I2204">
        <v>1</v>
      </c>
      <c r="J2204" t="s">
        <v>2380</v>
      </c>
    </row>
    <row r="2205" spans="1:10" x14ac:dyDescent="0.2">
      <c r="A2205" t="s">
        <v>154</v>
      </c>
      <c r="B2205">
        <v>39.82</v>
      </c>
      <c r="C220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05">
        <v>6.01</v>
      </c>
      <c r="E2205" t="str">
        <f>IF(Table2[[#This Row],[HBA1C]]&lt;5.7,"normal ",IF(Table2[[#This Row],[HBA1C]]&lt;6.5,"prediabetes",IF(Table2[[#This Row],[HBA1C]]=6.5&gt;6.5,"diabetes ")))</f>
        <v>prediabetes</v>
      </c>
      <c r="F2205" t="s">
        <v>2380</v>
      </c>
      <c r="G2205" t="s">
        <v>2381</v>
      </c>
      <c r="H2205" t="s">
        <v>2380</v>
      </c>
      <c r="I2205">
        <v>1</v>
      </c>
      <c r="J2205" t="s">
        <v>2380</v>
      </c>
    </row>
    <row r="2206" spans="1:10" x14ac:dyDescent="0.2">
      <c r="A2206" t="s">
        <v>153</v>
      </c>
      <c r="B2206">
        <v>39.159999999999997</v>
      </c>
      <c r="C220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06">
        <v>5.81</v>
      </c>
      <c r="E2206" t="str">
        <f>IF(Table2[[#This Row],[HBA1C]]&lt;5.7,"normal ",IF(Table2[[#This Row],[HBA1C]]&lt;6.5,"prediabetes",IF(Table2[[#This Row],[HBA1C]]=6.5&gt;6.5,"diabetes ")))</f>
        <v>prediabetes</v>
      </c>
      <c r="F2206" t="s">
        <v>2380</v>
      </c>
      <c r="G2206" t="s">
        <v>2381</v>
      </c>
      <c r="H2206" t="s">
        <v>2380</v>
      </c>
      <c r="I2206">
        <v>1</v>
      </c>
      <c r="J2206" t="s">
        <v>2380</v>
      </c>
    </row>
    <row r="2207" spans="1:10" x14ac:dyDescent="0.2">
      <c r="A2207" t="s">
        <v>152</v>
      </c>
      <c r="B2207">
        <v>25.555</v>
      </c>
      <c r="C220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207">
        <v>4.37</v>
      </c>
      <c r="E2207" t="str">
        <f>IF(Table2[[#This Row],[HBA1C]]&lt;5.7,"normal ",IF(Table2[[#This Row],[HBA1C]]&lt;6.5,"prediabetes",IF(Table2[[#This Row],[HBA1C]]=6.5&gt;6.5,"diabetes ")))</f>
        <v xml:space="preserve">normal </v>
      </c>
      <c r="F2207" t="s">
        <v>2380</v>
      </c>
      <c r="G2207" t="s">
        <v>2380</v>
      </c>
      <c r="H2207" t="s">
        <v>2382</v>
      </c>
      <c r="I2207">
        <v>1</v>
      </c>
      <c r="J2207" t="s">
        <v>2380</v>
      </c>
    </row>
    <row r="2208" spans="1:10" x14ac:dyDescent="0.2">
      <c r="A2208" t="s">
        <v>151</v>
      </c>
      <c r="B2208">
        <v>25.175000000000001</v>
      </c>
      <c r="C2208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208">
        <v>5.74</v>
      </c>
      <c r="E2208" t="str">
        <f>IF(Table2[[#This Row],[HBA1C]]&lt;5.7,"normal ",IF(Table2[[#This Row],[HBA1C]]&lt;6.5,"prediabetes",IF(Table2[[#This Row],[HBA1C]]=6.5&gt;6.5,"diabetes ")))</f>
        <v>prediabetes</v>
      </c>
      <c r="F2208" t="s">
        <v>2380</v>
      </c>
      <c r="G2208" t="s">
        <v>2380</v>
      </c>
      <c r="H2208" t="s">
        <v>2382</v>
      </c>
      <c r="I2208">
        <v>1</v>
      </c>
      <c r="J2208" t="s">
        <v>2380</v>
      </c>
    </row>
    <row r="2209" spans="1:10" x14ac:dyDescent="0.2">
      <c r="A2209" t="s">
        <v>150</v>
      </c>
      <c r="B2209">
        <v>38.28</v>
      </c>
      <c r="C220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09">
        <v>5.39</v>
      </c>
      <c r="E2209" t="str">
        <f>IF(Table2[[#This Row],[HBA1C]]&lt;5.7,"normal ",IF(Table2[[#This Row],[HBA1C]]&lt;6.5,"prediabetes",IF(Table2[[#This Row],[HBA1C]]=6.5&gt;6.5,"diabetes ")))</f>
        <v xml:space="preserve">normal </v>
      </c>
      <c r="F2209" t="s">
        <v>2380</v>
      </c>
      <c r="G2209" t="s">
        <v>2381</v>
      </c>
      <c r="H2209" t="s">
        <v>2380</v>
      </c>
      <c r="I2209">
        <v>1</v>
      </c>
      <c r="J2209" t="s">
        <v>2380</v>
      </c>
    </row>
    <row r="2210" spans="1:10" x14ac:dyDescent="0.2">
      <c r="A2210" t="s">
        <v>149</v>
      </c>
      <c r="B2210">
        <v>38.17</v>
      </c>
      <c r="C221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10">
        <v>4.07</v>
      </c>
      <c r="E2210" t="str">
        <f>IF(Table2[[#This Row],[HBA1C]]&lt;5.7,"normal ",IF(Table2[[#This Row],[HBA1C]]&lt;6.5,"prediabetes",IF(Table2[[#This Row],[HBA1C]]=6.5&gt;6.5,"diabetes ")))</f>
        <v xml:space="preserve">normal </v>
      </c>
      <c r="F2210" t="s">
        <v>2380</v>
      </c>
      <c r="G2210" t="s">
        <v>2381</v>
      </c>
      <c r="H2210" t="s">
        <v>2380</v>
      </c>
      <c r="I2210">
        <v>1</v>
      </c>
      <c r="J2210" t="s">
        <v>2380</v>
      </c>
    </row>
    <row r="2211" spans="1:10" x14ac:dyDescent="0.2">
      <c r="A2211" t="s">
        <v>148</v>
      </c>
      <c r="B2211">
        <v>36.85</v>
      </c>
      <c r="C221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11">
        <v>5.49</v>
      </c>
      <c r="E2211" t="str">
        <f>IF(Table2[[#This Row],[HBA1C]]&lt;5.7,"normal ",IF(Table2[[#This Row],[HBA1C]]&lt;6.5,"prediabetes",IF(Table2[[#This Row],[HBA1C]]=6.5&gt;6.5,"diabetes ")))</f>
        <v xml:space="preserve">normal </v>
      </c>
      <c r="F2211" t="s">
        <v>2380</v>
      </c>
      <c r="G2211" t="s">
        <v>2381</v>
      </c>
      <c r="H2211" t="s">
        <v>2380</v>
      </c>
      <c r="I2211">
        <v>1</v>
      </c>
      <c r="J2211" t="s">
        <v>2380</v>
      </c>
    </row>
    <row r="2212" spans="1:10" x14ac:dyDescent="0.2">
      <c r="A2212" t="s">
        <v>147</v>
      </c>
      <c r="B2212">
        <v>22.61</v>
      </c>
      <c r="C221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12">
        <v>5.68</v>
      </c>
      <c r="E2212" t="str">
        <f>IF(Table2[[#This Row],[HBA1C]]&lt;5.7,"normal ",IF(Table2[[#This Row],[HBA1C]]&lt;6.5,"prediabetes",IF(Table2[[#This Row],[HBA1C]]=6.5&gt;6.5,"diabetes ")))</f>
        <v xml:space="preserve">normal </v>
      </c>
      <c r="F2212" t="s">
        <v>2380</v>
      </c>
      <c r="G2212" t="s">
        <v>2380</v>
      </c>
      <c r="H2212" t="s">
        <v>2382</v>
      </c>
      <c r="I2212">
        <v>1</v>
      </c>
      <c r="J2212" t="s">
        <v>2380</v>
      </c>
    </row>
    <row r="2213" spans="1:10" x14ac:dyDescent="0.2">
      <c r="A2213" t="s">
        <v>146</v>
      </c>
      <c r="B2213">
        <v>21.754999999999999</v>
      </c>
      <c r="C221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13">
        <v>6.09</v>
      </c>
      <c r="E2213" t="str">
        <f>IF(Table2[[#This Row],[HBA1C]]&lt;5.7,"normal ",IF(Table2[[#This Row],[HBA1C]]&lt;6.5,"prediabetes",IF(Table2[[#This Row],[HBA1C]]=6.5&gt;6.5,"diabetes ")))</f>
        <v>prediabetes</v>
      </c>
      <c r="F2213" t="s">
        <v>2380</v>
      </c>
      <c r="G2213" t="s">
        <v>2380</v>
      </c>
      <c r="H2213" t="s">
        <v>2382</v>
      </c>
      <c r="I2213">
        <v>1</v>
      </c>
      <c r="J2213" t="s">
        <v>2380</v>
      </c>
    </row>
    <row r="2214" spans="1:10" x14ac:dyDescent="0.2">
      <c r="A2214" t="s">
        <v>145</v>
      </c>
      <c r="B2214">
        <v>20.425000000000001</v>
      </c>
      <c r="C221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14">
        <v>5.53</v>
      </c>
      <c r="E2214" t="str">
        <f>IF(Table2[[#This Row],[HBA1C]]&lt;5.7,"normal ",IF(Table2[[#This Row],[HBA1C]]&lt;6.5,"prediabetes",IF(Table2[[#This Row],[HBA1C]]=6.5&gt;6.5,"diabetes ")))</f>
        <v xml:space="preserve">normal </v>
      </c>
      <c r="F2214" t="s">
        <v>2380</v>
      </c>
      <c r="G2214" t="s">
        <v>2380</v>
      </c>
      <c r="H2214" t="s">
        <v>2382</v>
      </c>
      <c r="I2214">
        <v>1</v>
      </c>
      <c r="J2214" t="s">
        <v>2380</v>
      </c>
    </row>
    <row r="2215" spans="1:10" x14ac:dyDescent="0.2">
      <c r="A2215" t="s">
        <v>144</v>
      </c>
      <c r="B2215">
        <v>31.35</v>
      </c>
      <c r="C2215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15">
        <v>4.28</v>
      </c>
      <c r="E2215" t="str">
        <f>IF(Table2[[#This Row],[HBA1C]]&lt;5.7,"normal ",IF(Table2[[#This Row],[HBA1C]]&lt;6.5,"prediabetes",IF(Table2[[#This Row],[HBA1C]]=6.5&gt;6.5,"diabetes ")))</f>
        <v xml:space="preserve">normal </v>
      </c>
      <c r="F2215" t="s">
        <v>2380</v>
      </c>
      <c r="G2215" t="s">
        <v>2381</v>
      </c>
      <c r="H2215" t="s">
        <v>2380</v>
      </c>
      <c r="I2215">
        <v>1</v>
      </c>
      <c r="J2215" t="s">
        <v>2380</v>
      </c>
    </row>
    <row r="2216" spans="1:10" x14ac:dyDescent="0.2">
      <c r="A2216" t="s">
        <v>143</v>
      </c>
      <c r="B2216">
        <v>31.13</v>
      </c>
      <c r="C221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16">
        <v>6.01</v>
      </c>
      <c r="E2216" t="str">
        <f>IF(Table2[[#This Row],[HBA1C]]&lt;5.7,"normal ",IF(Table2[[#This Row],[HBA1C]]&lt;6.5,"prediabetes",IF(Table2[[#This Row],[HBA1C]]=6.5&gt;6.5,"diabetes ")))</f>
        <v>prediabetes</v>
      </c>
      <c r="F2216" t="s">
        <v>2380</v>
      </c>
      <c r="G2216" t="s">
        <v>2381</v>
      </c>
      <c r="H2216" t="s">
        <v>2380</v>
      </c>
      <c r="I2216">
        <v>1</v>
      </c>
      <c r="J2216" t="s">
        <v>2380</v>
      </c>
    </row>
    <row r="2217" spans="1:10" x14ac:dyDescent="0.2">
      <c r="A2217" t="s">
        <v>142</v>
      </c>
      <c r="B2217">
        <v>17.48</v>
      </c>
      <c r="C221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17">
        <v>4.59</v>
      </c>
      <c r="E2217" t="str">
        <f>IF(Table2[[#This Row],[HBA1C]]&lt;5.7,"normal ",IF(Table2[[#This Row],[HBA1C]]&lt;6.5,"prediabetes",IF(Table2[[#This Row],[HBA1C]]=6.5&gt;6.5,"diabetes ")))</f>
        <v xml:space="preserve">normal </v>
      </c>
      <c r="F2217" t="s">
        <v>2380</v>
      </c>
      <c r="G2217" t="s">
        <v>2380</v>
      </c>
      <c r="H2217" t="s">
        <v>2382</v>
      </c>
      <c r="I2217">
        <v>1</v>
      </c>
      <c r="J2217" t="s">
        <v>2380</v>
      </c>
    </row>
    <row r="2218" spans="1:10" x14ac:dyDescent="0.2">
      <c r="A2218" t="s">
        <v>141</v>
      </c>
      <c r="B2218">
        <v>22.57</v>
      </c>
      <c r="C221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18">
        <v>5.8</v>
      </c>
      <c r="E2218" t="str">
        <f>IF(Table2[[#This Row],[HBA1C]]&lt;5.7,"normal ",IF(Table2[[#This Row],[HBA1C]]&lt;6.5,"prediabetes",IF(Table2[[#This Row],[HBA1C]]=6.5&gt;6.5,"diabetes ")))</f>
        <v>prediabetes</v>
      </c>
      <c r="F2218" t="s">
        <v>2381</v>
      </c>
      <c r="G2218" t="s">
        <v>2380</v>
      </c>
      <c r="H2218" t="s">
        <v>2380</v>
      </c>
      <c r="I2218">
        <v>1</v>
      </c>
      <c r="J2218" t="s">
        <v>2380</v>
      </c>
    </row>
    <row r="2219" spans="1:10" x14ac:dyDescent="0.2">
      <c r="A2219" t="s">
        <v>140</v>
      </c>
      <c r="B2219">
        <v>26.73</v>
      </c>
      <c r="C2219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219">
        <v>5.08</v>
      </c>
      <c r="E2219" t="str">
        <f>IF(Table2[[#This Row],[HBA1C]]&lt;5.7,"normal ",IF(Table2[[#This Row],[HBA1C]]&lt;6.5,"prediabetes",IF(Table2[[#This Row],[HBA1C]]=6.5&gt;6.5,"diabetes ")))</f>
        <v xml:space="preserve">normal </v>
      </c>
      <c r="F2219" t="s">
        <v>2380</v>
      </c>
      <c r="G2219" t="s">
        <v>2381</v>
      </c>
      <c r="H2219" t="s">
        <v>2380</v>
      </c>
      <c r="I2219">
        <v>1</v>
      </c>
      <c r="J2219" t="s">
        <v>2380</v>
      </c>
    </row>
    <row r="2220" spans="1:10" x14ac:dyDescent="0.2">
      <c r="A2220" t="s">
        <v>139</v>
      </c>
      <c r="B2220">
        <v>20.79</v>
      </c>
      <c r="C222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20">
        <v>5.84</v>
      </c>
      <c r="E2220" t="str">
        <f>IF(Table2[[#This Row],[HBA1C]]&lt;5.7,"normal ",IF(Table2[[#This Row],[HBA1C]]&lt;6.5,"prediabetes",IF(Table2[[#This Row],[HBA1C]]=6.5&gt;6.5,"diabetes ")))</f>
        <v>prediabetes</v>
      </c>
      <c r="F2220" t="s">
        <v>2380</v>
      </c>
      <c r="G2220" t="s">
        <v>2381</v>
      </c>
      <c r="H2220" t="s">
        <v>2380</v>
      </c>
      <c r="I2220">
        <v>1</v>
      </c>
      <c r="J2220" t="s">
        <v>2380</v>
      </c>
    </row>
    <row r="2221" spans="1:10" x14ac:dyDescent="0.2">
      <c r="A2221" t="s">
        <v>138</v>
      </c>
      <c r="B2221">
        <v>20.149999999999999</v>
      </c>
      <c r="C222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21">
        <v>4.1500000000000004</v>
      </c>
      <c r="E2221" t="str">
        <f>IF(Table2[[#This Row],[HBA1C]]&lt;5.7,"normal ",IF(Table2[[#This Row],[HBA1C]]&lt;6.5,"prediabetes",IF(Table2[[#This Row],[HBA1C]]=6.5&gt;6.5,"diabetes ")))</f>
        <v xml:space="preserve">normal </v>
      </c>
      <c r="F2221" t="s">
        <v>2380</v>
      </c>
      <c r="G2221" t="s">
        <v>2380</v>
      </c>
      <c r="H2221" t="s">
        <v>2380</v>
      </c>
      <c r="I2221">
        <v>1</v>
      </c>
      <c r="J2221" t="s">
        <v>2380</v>
      </c>
    </row>
    <row r="2222" spans="1:10" x14ac:dyDescent="0.2">
      <c r="A2222" t="s">
        <v>137</v>
      </c>
      <c r="B2222">
        <v>36.85</v>
      </c>
      <c r="C222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22">
        <v>4.3600000000000003</v>
      </c>
      <c r="E2222" t="str">
        <f>IF(Table2[[#This Row],[HBA1C]]&lt;5.7,"normal ",IF(Table2[[#This Row],[HBA1C]]&lt;6.5,"prediabetes",IF(Table2[[#This Row],[HBA1C]]=6.5&gt;6.5,"diabetes ")))</f>
        <v xml:space="preserve">normal </v>
      </c>
      <c r="F2222" t="s">
        <v>2381</v>
      </c>
      <c r="G2222" t="s">
        <v>2380</v>
      </c>
      <c r="H2222" t="s">
        <v>2380</v>
      </c>
      <c r="I2222">
        <v>0</v>
      </c>
      <c r="J2222" t="s">
        <v>2380</v>
      </c>
    </row>
    <row r="2223" spans="1:10" x14ac:dyDescent="0.2">
      <c r="A2223" t="s">
        <v>136</v>
      </c>
      <c r="B2223">
        <v>35.53</v>
      </c>
      <c r="C222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23">
        <v>4.55</v>
      </c>
      <c r="E2223" t="str">
        <f>IF(Table2[[#This Row],[HBA1C]]&lt;5.7,"normal ",IF(Table2[[#This Row],[HBA1C]]&lt;6.5,"prediabetes",IF(Table2[[#This Row],[HBA1C]]=6.5&gt;6.5,"diabetes ")))</f>
        <v xml:space="preserve">normal </v>
      </c>
      <c r="F2223" t="s">
        <v>2381</v>
      </c>
      <c r="G2223" t="s">
        <v>2380</v>
      </c>
      <c r="H2223" t="s">
        <v>2380</v>
      </c>
      <c r="I2223">
        <v>0</v>
      </c>
      <c r="J2223" t="s">
        <v>2380</v>
      </c>
    </row>
    <row r="2224" spans="1:10" x14ac:dyDescent="0.2">
      <c r="A2224" t="s">
        <v>135</v>
      </c>
      <c r="B2224">
        <v>31.1</v>
      </c>
      <c r="C222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24">
        <v>4.37</v>
      </c>
      <c r="E2224" t="str">
        <f>IF(Table2[[#This Row],[HBA1C]]&lt;5.7,"normal ",IF(Table2[[#This Row],[HBA1C]]&lt;6.5,"prediabetes",IF(Table2[[#This Row],[HBA1C]]=6.5&gt;6.5,"diabetes ")))</f>
        <v xml:space="preserve">normal </v>
      </c>
      <c r="F2224" t="s">
        <v>2381</v>
      </c>
      <c r="G2224" t="s">
        <v>2380</v>
      </c>
      <c r="H2224" t="s">
        <v>2380</v>
      </c>
      <c r="I2224">
        <v>0</v>
      </c>
      <c r="J2224" t="s">
        <v>2380</v>
      </c>
    </row>
    <row r="2225" spans="1:10" x14ac:dyDescent="0.2">
      <c r="A2225" t="s">
        <v>134</v>
      </c>
      <c r="B2225">
        <v>23.21</v>
      </c>
      <c r="C222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25">
        <v>5.24</v>
      </c>
      <c r="E2225" t="str">
        <f>IF(Table2[[#This Row],[HBA1C]]&lt;5.7,"normal ",IF(Table2[[#This Row],[HBA1C]]&lt;6.5,"prediabetes",IF(Table2[[#This Row],[HBA1C]]=6.5&gt;6.5,"diabetes ")))</f>
        <v xml:space="preserve">normal </v>
      </c>
      <c r="F2225" t="s">
        <v>2381</v>
      </c>
      <c r="G2225" t="s">
        <v>2380</v>
      </c>
      <c r="H2225" t="s">
        <v>2380</v>
      </c>
      <c r="I2225">
        <v>0</v>
      </c>
      <c r="J2225" t="s">
        <v>2380</v>
      </c>
    </row>
    <row r="2226" spans="1:10" x14ac:dyDescent="0.2">
      <c r="A2226" t="s">
        <v>133</v>
      </c>
      <c r="B2226">
        <v>18.36</v>
      </c>
      <c r="C222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26">
        <v>5.96</v>
      </c>
      <c r="E2226" t="str">
        <f>IF(Table2[[#This Row],[HBA1C]]&lt;5.7,"normal ",IF(Table2[[#This Row],[HBA1C]]&lt;6.5,"prediabetes",IF(Table2[[#This Row],[HBA1C]]=6.5&gt;6.5,"diabetes ")))</f>
        <v>prediabetes</v>
      </c>
      <c r="F2226" t="s">
        <v>2380</v>
      </c>
      <c r="G2226" t="s">
        <v>2380</v>
      </c>
      <c r="H2226" t="s">
        <v>2380</v>
      </c>
      <c r="I2226">
        <v>1</v>
      </c>
      <c r="J2226" t="s">
        <v>2380</v>
      </c>
    </row>
    <row r="2227" spans="1:10" x14ac:dyDescent="0.2">
      <c r="A2227" t="s">
        <v>132</v>
      </c>
      <c r="B2227">
        <v>15.92</v>
      </c>
      <c r="C222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27">
        <v>4.76</v>
      </c>
      <c r="E2227" t="str">
        <f>IF(Table2[[#This Row],[HBA1C]]&lt;5.7,"normal ",IF(Table2[[#This Row],[HBA1C]]&lt;6.5,"prediabetes",IF(Table2[[#This Row],[HBA1C]]=6.5&gt;6.5,"diabetes ")))</f>
        <v xml:space="preserve">normal </v>
      </c>
      <c r="F2227" t="s">
        <v>2381</v>
      </c>
      <c r="G2227" t="s">
        <v>2380</v>
      </c>
      <c r="H2227" t="s">
        <v>2380</v>
      </c>
      <c r="I2227">
        <v>1</v>
      </c>
      <c r="J2227" t="s">
        <v>2380</v>
      </c>
    </row>
    <row r="2228" spans="1:10" x14ac:dyDescent="0.2">
      <c r="A2228" t="s">
        <v>131</v>
      </c>
      <c r="B2228">
        <v>15.17</v>
      </c>
      <c r="C222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28">
        <v>4.3</v>
      </c>
      <c r="E2228" t="str">
        <f>IF(Table2[[#This Row],[HBA1C]]&lt;5.7,"normal ",IF(Table2[[#This Row],[HBA1C]]&lt;6.5,"prediabetes",IF(Table2[[#This Row],[HBA1C]]=6.5&gt;6.5,"diabetes ")))</f>
        <v xml:space="preserve">normal </v>
      </c>
      <c r="F2228" t="s">
        <v>2381</v>
      </c>
      <c r="G2228" t="s">
        <v>2380</v>
      </c>
      <c r="H2228" t="s">
        <v>2382</v>
      </c>
      <c r="I2228">
        <v>1</v>
      </c>
      <c r="J2228" t="s">
        <v>2380</v>
      </c>
    </row>
    <row r="2229" spans="1:10" x14ac:dyDescent="0.2">
      <c r="A2229" t="s">
        <v>130</v>
      </c>
      <c r="B2229">
        <v>16.63</v>
      </c>
      <c r="C222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29">
        <v>4.5</v>
      </c>
      <c r="E2229" t="str">
        <f>IF(Table2[[#This Row],[HBA1C]]&lt;5.7,"normal ",IF(Table2[[#This Row],[HBA1C]]&lt;6.5,"prediabetes",IF(Table2[[#This Row],[HBA1C]]=6.5&gt;6.5,"diabetes ")))</f>
        <v xml:space="preserve">normal </v>
      </c>
      <c r="F2229" t="s">
        <v>2380</v>
      </c>
      <c r="G2229" t="s">
        <v>2380</v>
      </c>
      <c r="H2229" t="s">
        <v>2380</v>
      </c>
      <c r="I2229">
        <v>1</v>
      </c>
      <c r="J2229" t="s">
        <v>2380</v>
      </c>
    </row>
    <row r="2230" spans="1:10" x14ac:dyDescent="0.2">
      <c r="A2230" t="s">
        <v>129</v>
      </c>
      <c r="B2230">
        <v>19.39</v>
      </c>
      <c r="C223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30">
        <v>5.59</v>
      </c>
      <c r="E2230" t="str">
        <f>IF(Table2[[#This Row],[HBA1C]]&lt;5.7,"normal ",IF(Table2[[#This Row],[HBA1C]]&lt;6.5,"prediabetes",IF(Table2[[#This Row],[HBA1C]]=6.5&gt;6.5,"diabetes ")))</f>
        <v xml:space="preserve">normal </v>
      </c>
      <c r="F2230" t="s">
        <v>2380</v>
      </c>
      <c r="G2230" t="s">
        <v>2380</v>
      </c>
      <c r="H2230" t="s">
        <v>2382</v>
      </c>
      <c r="I2230">
        <v>1</v>
      </c>
      <c r="J2230" t="s">
        <v>2380</v>
      </c>
    </row>
    <row r="2231" spans="1:10" x14ac:dyDescent="0.2">
      <c r="A2231" t="s">
        <v>128</v>
      </c>
      <c r="B2231">
        <v>17.34</v>
      </c>
      <c r="C223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31">
        <v>6.29</v>
      </c>
      <c r="E2231" t="str">
        <f>IF(Table2[[#This Row],[HBA1C]]&lt;5.7,"normal ",IF(Table2[[#This Row],[HBA1C]]&lt;6.5,"prediabetes",IF(Table2[[#This Row],[HBA1C]]=6.5&gt;6.5,"diabetes ")))</f>
        <v>prediabetes</v>
      </c>
      <c r="F2231" t="s">
        <v>2381</v>
      </c>
      <c r="G2231" t="s">
        <v>2380</v>
      </c>
      <c r="H2231" t="s">
        <v>2382</v>
      </c>
      <c r="I2231">
        <v>1</v>
      </c>
      <c r="J2231" t="s">
        <v>2380</v>
      </c>
    </row>
    <row r="2232" spans="1:10" x14ac:dyDescent="0.2">
      <c r="A2232" t="s">
        <v>127</v>
      </c>
      <c r="B2232">
        <v>17.940000000000001</v>
      </c>
      <c r="C223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32">
        <v>4.1900000000000004</v>
      </c>
      <c r="E2232" t="str">
        <f>IF(Table2[[#This Row],[HBA1C]]&lt;5.7,"normal ",IF(Table2[[#This Row],[HBA1C]]&lt;6.5,"prediabetes",IF(Table2[[#This Row],[HBA1C]]=6.5&gt;6.5,"diabetes ")))</f>
        <v xml:space="preserve">normal </v>
      </c>
      <c r="F2232" t="s">
        <v>2380</v>
      </c>
      <c r="G2232" t="s">
        <v>2381</v>
      </c>
      <c r="H2232" t="s">
        <v>2380</v>
      </c>
      <c r="I2232">
        <v>1</v>
      </c>
      <c r="J2232" t="s">
        <v>2380</v>
      </c>
    </row>
    <row r="2233" spans="1:10" x14ac:dyDescent="0.2">
      <c r="A2233" t="s">
        <v>126</v>
      </c>
      <c r="B2233">
        <v>16.670000000000002</v>
      </c>
      <c r="C223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33">
        <v>4.7</v>
      </c>
      <c r="E2233" t="str">
        <f>IF(Table2[[#This Row],[HBA1C]]&lt;5.7,"normal ",IF(Table2[[#This Row],[HBA1C]]&lt;6.5,"prediabetes",IF(Table2[[#This Row],[HBA1C]]=6.5&gt;6.5,"diabetes ")))</f>
        <v xml:space="preserve">normal </v>
      </c>
      <c r="F2233" t="s">
        <v>2381</v>
      </c>
      <c r="G2233" t="s">
        <v>2380</v>
      </c>
      <c r="H2233" t="s">
        <v>2382</v>
      </c>
      <c r="I2233">
        <v>1</v>
      </c>
      <c r="J2233" t="s">
        <v>2380</v>
      </c>
    </row>
    <row r="2234" spans="1:10" x14ac:dyDescent="0.2">
      <c r="A2234" t="s">
        <v>125</v>
      </c>
      <c r="B2234">
        <v>20.58</v>
      </c>
      <c r="C223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34">
        <v>5.64</v>
      </c>
      <c r="E2234" t="str">
        <f>IF(Table2[[#This Row],[HBA1C]]&lt;5.7,"normal ",IF(Table2[[#This Row],[HBA1C]]&lt;6.5,"prediabetes",IF(Table2[[#This Row],[HBA1C]]=6.5&gt;6.5,"diabetes ")))</f>
        <v xml:space="preserve">normal </v>
      </c>
      <c r="F2234" t="s">
        <v>2381</v>
      </c>
      <c r="G2234" t="s">
        <v>2380</v>
      </c>
      <c r="H2234" t="s">
        <v>2380</v>
      </c>
      <c r="I2234">
        <v>0</v>
      </c>
      <c r="J2234" t="s">
        <v>2380</v>
      </c>
    </row>
    <row r="2235" spans="1:10" x14ac:dyDescent="0.2">
      <c r="A2235" t="s">
        <v>124</v>
      </c>
      <c r="B2235">
        <v>16.5</v>
      </c>
      <c r="C223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35">
        <v>4.1100000000000003</v>
      </c>
      <c r="E2235" t="str">
        <f>IF(Table2[[#This Row],[HBA1C]]&lt;5.7,"normal ",IF(Table2[[#This Row],[HBA1C]]&lt;6.5,"prediabetes",IF(Table2[[#This Row],[HBA1C]]=6.5&gt;6.5,"diabetes ")))</f>
        <v xml:space="preserve">normal </v>
      </c>
      <c r="F2235" t="s">
        <v>2381</v>
      </c>
      <c r="G2235" t="s">
        <v>2380</v>
      </c>
      <c r="H2235" t="s">
        <v>2380</v>
      </c>
      <c r="I2235">
        <v>0</v>
      </c>
      <c r="J2235" t="s">
        <v>2380</v>
      </c>
    </row>
    <row r="2236" spans="1:10" x14ac:dyDescent="0.2">
      <c r="A2236" t="s">
        <v>123</v>
      </c>
      <c r="B2236">
        <v>15.41</v>
      </c>
      <c r="C223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36">
        <v>5.43</v>
      </c>
      <c r="E2236" t="str">
        <f>IF(Table2[[#This Row],[HBA1C]]&lt;5.7,"normal ",IF(Table2[[#This Row],[HBA1C]]&lt;6.5,"prediabetes",IF(Table2[[#This Row],[HBA1C]]=6.5&gt;6.5,"diabetes ")))</f>
        <v xml:space="preserve">normal </v>
      </c>
      <c r="F2236" t="s">
        <v>2381</v>
      </c>
      <c r="G2236" t="s">
        <v>2380</v>
      </c>
      <c r="H2236" t="s">
        <v>2382</v>
      </c>
      <c r="I2236">
        <v>1</v>
      </c>
      <c r="J2236" t="s">
        <v>2380</v>
      </c>
    </row>
    <row r="2237" spans="1:10" x14ac:dyDescent="0.2">
      <c r="A2237" t="s">
        <v>122</v>
      </c>
      <c r="B2237">
        <v>24.59</v>
      </c>
      <c r="C223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37">
        <v>4.38</v>
      </c>
      <c r="E2237" t="str">
        <f>IF(Table2[[#This Row],[HBA1C]]&lt;5.7,"normal ",IF(Table2[[#This Row],[HBA1C]]&lt;6.5,"prediabetes",IF(Table2[[#This Row],[HBA1C]]=6.5&gt;6.5,"diabetes ")))</f>
        <v xml:space="preserve">normal </v>
      </c>
      <c r="F2237" t="s">
        <v>2380</v>
      </c>
      <c r="G2237" t="s">
        <v>2380</v>
      </c>
      <c r="H2237" t="s">
        <v>2380</v>
      </c>
      <c r="I2237">
        <v>1</v>
      </c>
      <c r="J2237" t="s">
        <v>2380</v>
      </c>
    </row>
    <row r="2238" spans="1:10" x14ac:dyDescent="0.2">
      <c r="A2238" t="s">
        <v>121</v>
      </c>
      <c r="B2238">
        <v>33.33</v>
      </c>
      <c r="C223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38">
        <v>9.7899999999999991</v>
      </c>
      <c r="E2238" t="str">
        <f>IF(Table2[[#This Row],[HBA1C]]&lt;5.7,"normal ",IF(Table2[[#This Row],[HBA1C]]&lt;6.5,"prediabetes",IF(Table2[[#This Row],[HBA1C]]=6.5&gt;6.5,"diabetes ")))</f>
        <v xml:space="preserve">diabetes </v>
      </c>
      <c r="F2238" t="s">
        <v>2380</v>
      </c>
      <c r="G2238" t="s">
        <v>2380</v>
      </c>
      <c r="H2238" t="s">
        <v>2380</v>
      </c>
      <c r="I2238">
        <v>0</v>
      </c>
      <c r="J2238" t="s">
        <v>2380</v>
      </c>
    </row>
    <row r="2239" spans="1:10" x14ac:dyDescent="0.2">
      <c r="A2239" t="s">
        <v>120</v>
      </c>
      <c r="B2239">
        <v>18.5</v>
      </c>
      <c r="C223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39">
        <v>11.84</v>
      </c>
      <c r="E2239" t="str">
        <f>IF(Table2[[#This Row],[HBA1C]]&lt;5.7,"normal ",IF(Table2[[#This Row],[HBA1C]]&lt;6.5,"prediabetes",IF(Table2[[#This Row],[HBA1C]]=6.5&gt;6.5,"diabetes ")))</f>
        <v xml:space="preserve">diabetes </v>
      </c>
      <c r="F2239" t="s">
        <v>2380</v>
      </c>
      <c r="G2239" t="s">
        <v>2380</v>
      </c>
      <c r="H2239" t="s">
        <v>2380</v>
      </c>
      <c r="I2239">
        <v>0</v>
      </c>
      <c r="J2239" t="s">
        <v>2380</v>
      </c>
    </row>
    <row r="2240" spans="1:10" x14ac:dyDescent="0.2">
      <c r="A2240" t="s">
        <v>119</v>
      </c>
      <c r="B2240">
        <v>18.579999999999998</v>
      </c>
      <c r="C224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40">
        <v>6.22</v>
      </c>
      <c r="E2240" t="str">
        <f>IF(Table2[[#This Row],[HBA1C]]&lt;5.7,"normal ",IF(Table2[[#This Row],[HBA1C]]&lt;6.5,"prediabetes",IF(Table2[[#This Row],[HBA1C]]=6.5&gt;6.5,"diabetes ")))</f>
        <v>prediabetes</v>
      </c>
      <c r="F2240" t="s">
        <v>2380</v>
      </c>
      <c r="G2240" t="s">
        <v>2380</v>
      </c>
      <c r="H2240" t="s">
        <v>2380</v>
      </c>
      <c r="I2240">
        <v>0</v>
      </c>
      <c r="J2240" t="s">
        <v>2380</v>
      </c>
    </row>
    <row r="2241" spans="1:10" x14ac:dyDescent="0.2">
      <c r="A2241" t="s">
        <v>118</v>
      </c>
      <c r="B2241">
        <v>16.64</v>
      </c>
      <c r="C224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41">
        <v>10.01</v>
      </c>
      <c r="E2241" t="str">
        <f>IF(Table2[[#This Row],[HBA1C]]&lt;5.7,"normal ",IF(Table2[[#This Row],[HBA1C]]&lt;6.5,"prediabetes",IF(Table2[[#This Row],[HBA1C]]=6.5&gt;6.5,"diabetes ")))</f>
        <v xml:space="preserve">diabetes </v>
      </c>
      <c r="F2241" t="s">
        <v>2380</v>
      </c>
      <c r="G2241" t="s">
        <v>2380</v>
      </c>
      <c r="H2241" t="s">
        <v>2380</v>
      </c>
      <c r="I2241">
        <v>0</v>
      </c>
      <c r="J2241" t="s">
        <v>2380</v>
      </c>
    </row>
    <row r="2242" spans="1:10" x14ac:dyDescent="0.2">
      <c r="A2242" t="s">
        <v>117</v>
      </c>
      <c r="B2242">
        <v>19.329999999999998</v>
      </c>
      <c r="C224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42">
        <v>4.32</v>
      </c>
      <c r="E2242" t="str">
        <f>IF(Table2[[#This Row],[HBA1C]]&lt;5.7,"normal ",IF(Table2[[#This Row],[HBA1C]]&lt;6.5,"prediabetes",IF(Table2[[#This Row],[HBA1C]]=6.5&gt;6.5,"diabetes ")))</f>
        <v xml:space="preserve">normal </v>
      </c>
      <c r="F2242" t="s">
        <v>2380</v>
      </c>
      <c r="G2242" t="s">
        <v>2380</v>
      </c>
      <c r="H2242" t="s">
        <v>2380</v>
      </c>
      <c r="I2242">
        <v>1</v>
      </c>
      <c r="J2242" t="s">
        <v>2380</v>
      </c>
    </row>
    <row r="2243" spans="1:10" x14ac:dyDescent="0.2">
      <c r="A2243" t="s">
        <v>116</v>
      </c>
      <c r="B2243">
        <v>21.26</v>
      </c>
      <c r="C224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43">
        <v>5.65</v>
      </c>
      <c r="E2243" t="str">
        <f>IF(Table2[[#This Row],[HBA1C]]&lt;5.7,"normal ",IF(Table2[[#This Row],[HBA1C]]&lt;6.5,"prediabetes",IF(Table2[[#This Row],[HBA1C]]=6.5&gt;6.5,"diabetes ")))</f>
        <v xml:space="preserve">normal </v>
      </c>
      <c r="F2243" t="s">
        <v>2381</v>
      </c>
      <c r="G2243" t="s">
        <v>2380</v>
      </c>
      <c r="H2243" t="s">
        <v>2382</v>
      </c>
      <c r="I2243">
        <v>1</v>
      </c>
      <c r="J2243" t="s">
        <v>2380</v>
      </c>
    </row>
    <row r="2244" spans="1:10" x14ac:dyDescent="0.2">
      <c r="A2244" t="s">
        <v>115</v>
      </c>
      <c r="B2244">
        <v>15.6</v>
      </c>
      <c r="C224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44">
        <v>4.12</v>
      </c>
      <c r="E2244" t="str">
        <f>IF(Table2[[#This Row],[HBA1C]]&lt;5.7,"normal ",IF(Table2[[#This Row],[HBA1C]]&lt;6.5,"prediabetes",IF(Table2[[#This Row],[HBA1C]]=6.5&gt;6.5,"diabetes ")))</f>
        <v xml:space="preserve">normal </v>
      </c>
      <c r="F2244" t="s">
        <v>2381</v>
      </c>
      <c r="G2244" t="s">
        <v>2380</v>
      </c>
      <c r="H2244" t="s">
        <v>2380</v>
      </c>
      <c r="I2244">
        <v>1</v>
      </c>
      <c r="J2244" t="s">
        <v>2380</v>
      </c>
    </row>
    <row r="2245" spans="1:10" x14ac:dyDescent="0.2">
      <c r="A2245" t="s">
        <v>114</v>
      </c>
      <c r="B2245">
        <v>24.39</v>
      </c>
      <c r="C224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45">
        <v>6.24</v>
      </c>
      <c r="E2245" t="str">
        <f>IF(Table2[[#This Row],[HBA1C]]&lt;5.7,"normal ",IF(Table2[[#This Row],[HBA1C]]&lt;6.5,"prediabetes",IF(Table2[[#This Row],[HBA1C]]=6.5&gt;6.5,"diabetes ")))</f>
        <v>prediabetes</v>
      </c>
      <c r="F2245" t="s">
        <v>2380</v>
      </c>
      <c r="G2245" t="s">
        <v>2380</v>
      </c>
      <c r="H2245" t="s">
        <v>2380</v>
      </c>
      <c r="I2245">
        <v>1</v>
      </c>
      <c r="J2245" t="s">
        <v>2380</v>
      </c>
    </row>
    <row r="2246" spans="1:10" x14ac:dyDescent="0.2">
      <c r="A2246" t="s">
        <v>113</v>
      </c>
      <c r="B2246">
        <v>24.75</v>
      </c>
      <c r="C224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46">
        <v>4.83</v>
      </c>
      <c r="E2246" t="str">
        <f>IF(Table2[[#This Row],[HBA1C]]&lt;5.7,"normal ",IF(Table2[[#This Row],[HBA1C]]&lt;6.5,"prediabetes",IF(Table2[[#This Row],[HBA1C]]=6.5&gt;6.5,"diabetes ")))</f>
        <v xml:space="preserve">normal </v>
      </c>
      <c r="F2246" t="s">
        <v>2380</v>
      </c>
      <c r="G2246" t="s">
        <v>2380</v>
      </c>
      <c r="H2246" t="s">
        <v>2380</v>
      </c>
      <c r="I2246">
        <v>0</v>
      </c>
      <c r="J2246" t="s">
        <v>2380</v>
      </c>
    </row>
    <row r="2247" spans="1:10" x14ac:dyDescent="0.2">
      <c r="A2247" t="s">
        <v>112</v>
      </c>
      <c r="B2247">
        <v>20.88</v>
      </c>
      <c r="C224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47">
        <v>7.4</v>
      </c>
      <c r="E2247" t="str">
        <f>IF(Table2[[#This Row],[HBA1C]]&lt;5.7,"normal ",IF(Table2[[#This Row],[HBA1C]]&lt;6.5,"prediabetes",IF(Table2[[#This Row],[HBA1C]]=6.5&gt;6.5,"diabetes ")))</f>
        <v xml:space="preserve">diabetes </v>
      </c>
      <c r="F2247" t="s">
        <v>2380</v>
      </c>
      <c r="G2247" t="s">
        <v>2380</v>
      </c>
      <c r="H2247" t="s">
        <v>2380</v>
      </c>
      <c r="I2247">
        <v>0</v>
      </c>
      <c r="J2247" t="s">
        <v>2380</v>
      </c>
    </row>
    <row r="2248" spans="1:10" x14ac:dyDescent="0.2">
      <c r="A2248" t="s">
        <v>111</v>
      </c>
      <c r="B2248">
        <v>20.43</v>
      </c>
      <c r="C224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48">
        <v>4.54</v>
      </c>
      <c r="E2248" t="str">
        <f>IF(Table2[[#This Row],[HBA1C]]&lt;5.7,"normal ",IF(Table2[[#This Row],[HBA1C]]&lt;6.5,"prediabetes",IF(Table2[[#This Row],[HBA1C]]=6.5&gt;6.5,"diabetes ")))</f>
        <v xml:space="preserve">normal </v>
      </c>
      <c r="F2248" t="s">
        <v>2380</v>
      </c>
      <c r="G2248" t="s">
        <v>2380</v>
      </c>
      <c r="H2248" t="s">
        <v>2380</v>
      </c>
      <c r="I2248">
        <v>0</v>
      </c>
      <c r="J2248" t="s">
        <v>2380</v>
      </c>
    </row>
    <row r="2249" spans="1:10" x14ac:dyDescent="0.2">
      <c r="A2249" t="s">
        <v>110</v>
      </c>
      <c r="B2249">
        <v>15.18</v>
      </c>
      <c r="C224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49">
        <v>11.11</v>
      </c>
      <c r="E2249" t="str">
        <f>IF(Table2[[#This Row],[HBA1C]]&lt;5.7,"normal ",IF(Table2[[#This Row],[HBA1C]]&lt;6.5,"prediabetes",IF(Table2[[#This Row],[HBA1C]]=6.5&gt;6.5,"diabetes ")))</f>
        <v xml:space="preserve">diabetes </v>
      </c>
      <c r="F2249" t="s">
        <v>2380</v>
      </c>
      <c r="G2249" t="s">
        <v>2380</v>
      </c>
      <c r="H2249" t="s">
        <v>2380</v>
      </c>
      <c r="I2249">
        <v>0</v>
      </c>
      <c r="J2249" t="s">
        <v>2380</v>
      </c>
    </row>
    <row r="2250" spans="1:10" x14ac:dyDescent="0.2">
      <c r="A2250" t="s">
        <v>109</v>
      </c>
      <c r="B2250">
        <v>15.12</v>
      </c>
      <c r="C225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50">
        <v>4.03</v>
      </c>
      <c r="E2250" t="str">
        <f>IF(Table2[[#This Row],[HBA1C]]&lt;5.7,"normal ",IF(Table2[[#This Row],[HBA1C]]&lt;6.5,"prediabetes",IF(Table2[[#This Row],[HBA1C]]=6.5&gt;6.5,"diabetes ")))</f>
        <v xml:space="preserve">normal </v>
      </c>
      <c r="F2250" t="s">
        <v>2381</v>
      </c>
      <c r="G2250" t="s">
        <v>2380</v>
      </c>
      <c r="H2250" t="s">
        <v>2380</v>
      </c>
      <c r="I2250">
        <v>0</v>
      </c>
      <c r="J2250" t="s">
        <v>2380</v>
      </c>
    </row>
    <row r="2251" spans="1:10" x14ac:dyDescent="0.2">
      <c r="A2251" t="s">
        <v>108</v>
      </c>
      <c r="B2251">
        <v>23.88</v>
      </c>
      <c r="C225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51">
        <v>4.51</v>
      </c>
      <c r="E2251" t="str">
        <f>IF(Table2[[#This Row],[HBA1C]]&lt;5.7,"normal ",IF(Table2[[#This Row],[HBA1C]]&lt;6.5,"prediabetes",IF(Table2[[#This Row],[HBA1C]]=6.5&gt;6.5,"diabetes ")))</f>
        <v xml:space="preserve">normal </v>
      </c>
      <c r="F2251" t="s">
        <v>2380</v>
      </c>
      <c r="G2251" t="s">
        <v>2380</v>
      </c>
      <c r="H2251" t="s">
        <v>2380</v>
      </c>
      <c r="I2251">
        <v>1</v>
      </c>
      <c r="J2251" t="s">
        <v>2380</v>
      </c>
    </row>
    <row r="2252" spans="1:10" x14ac:dyDescent="0.2">
      <c r="A2252" t="s">
        <v>107</v>
      </c>
      <c r="B2252">
        <v>16.13</v>
      </c>
      <c r="C225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52">
        <v>5.56</v>
      </c>
      <c r="E2252" t="str">
        <f>IF(Table2[[#This Row],[HBA1C]]&lt;5.7,"normal ",IF(Table2[[#This Row],[HBA1C]]&lt;6.5,"prediabetes",IF(Table2[[#This Row],[HBA1C]]=6.5&gt;6.5,"diabetes ")))</f>
        <v xml:space="preserve">normal </v>
      </c>
      <c r="F2252" t="s">
        <v>2380</v>
      </c>
      <c r="G2252" t="s">
        <v>2381</v>
      </c>
      <c r="H2252" t="s">
        <v>2380</v>
      </c>
      <c r="I2252">
        <v>1</v>
      </c>
      <c r="J2252" t="s">
        <v>2380</v>
      </c>
    </row>
    <row r="2253" spans="1:10" x14ac:dyDescent="0.2">
      <c r="A2253" t="s">
        <v>106</v>
      </c>
      <c r="B2253">
        <v>24.09</v>
      </c>
      <c r="C225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53">
        <v>4.0999999999999996</v>
      </c>
      <c r="E2253" t="str">
        <f>IF(Table2[[#This Row],[HBA1C]]&lt;5.7,"normal ",IF(Table2[[#This Row],[HBA1C]]&lt;6.5,"prediabetes",IF(Table2[[#This Row],[HBA1C]]=6.5&gt;6.5,"diabetes ")))</f>
        <v xml:space="preserve">normal </v>
      </c>
      <c r="F2253" t="s">
        <v>2380</v>
      </c>
      <c r="G2253" t="s">
        <v>2381</v>
      </c>
      <c r="H2253" t="s">
        <v>2380</v>
      </c>
      <c r="I2253">
        <v>1</v>
      </c>
      <c r="J2253" t="s">
        <v>2380</v>
      </c>
    </row>
    <row r="2254" spans="1:10" x14ac:dyDescent="0.2">
      <c r="A2254" t="s">
        <v>105</v>
      </c>
      <c r="B2254">
        <v>19.43</v>
      </c>
      <c r="C225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54">
        <v>5.85</v>
      </c>
      <c r="E2254" t="str">
        <f>IF(Table2[[#This Row],[HBA1C]]&lt;5.7,"normal ",IF(Table2[[#This Row],[HBA1C]]&lt;6.5,"prediabetes",IF(Table2[[#This Row],[HBA1C]]=6.5&gt;6.5,"diabetes ")))</f>
        <v>prediabetes</v>
      </c>
      <c r="F2254" t="s">
        <v>2380</v>
      </c>
      <c r="G2254" t="s">
        <v>2381</v>
      </c>
      <c r="H2254" t="s">
        <v>2380</v>
      </c>
      <c r="I2254">
        <v>1</v>
      </c>
      <c r="J2254" t="s">
        <v>2380</v>
      </c>
    </row>
    <row r="2255" spans="1:10" x14ac:dyDescent="0.2">
      <c r="A2255" t="s">
        <v>104</v>
      </c>
      <c r="B2255">
        <v>15.22</v>
      </c>
      <c r="C225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55">
        <v>4.92</v>
      </c>
      <c r="E2255" t="str">
        <f>IF(Table2[[#This Row],[HBA1C]]&lt;5.7,"normal ",IF(Table2[[#This Row],[HBA1C]]&lt;6.5,"prediabetes",IF(Table2[[#This Row],[HBA1C]]=6.5&gt;6.5,"diabetes ")))</f>
        <v xml:space="preserve">normal </v>
      </c>
      <c r="F2255" t="s">
        <v>2381</v>
      </c>
      <c r="G2255" t="s">
        <v>2380</v>
      </c>
      <c r="H2255" t="s">
        <v>2382</v>
      </c>
      <c r="I2255">
        <v>1</v>
      </c>
      <c r="J2255" t="s">
        <v>2380</v>
      </c>
    </row>
    <row r="2256" spans="1:10" x14ac:dyDescent="0.2">
      <c r="A2256" t="s">
        <v>103</v>
      </c>
      <c r="B2256">
        <v>20.72</v>
      </c>
      <c r="C225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56">
        <v>9.4600000000000009</v>
      </c>
      <c r="E2256" t="str">
        <f>IF(Table2[[#This Row],[HBA1C]]&lt;5.7,"normal ",IF(Table2[[#This Row],[HBA1C]]&lt;6.5,"prediabetes",IF(Table2[[#This Row],[HBA1C]]=6.5&gt;6.5,"diabetes ")))</f>
        <v xml:space="preserve">diabetes </v>
      </c>
      <c r="F2256" t="s">
        <v>2380</v>
      </c>
      <c r="G2256" t="s">
        <v>2380</v>
      </c>
      <c r="H2256" t="s">
        <v>2380</v>
      </c>
      <c r="I2256">
        <v>0</v>
      </c>
      <c r="J2256" t="s">
        <v>2380</v>
      </c>
    </row>
    <row r="2257" spans="1:10" x14ac:dyDescent="0.2">
      <c r="A2257" t="s">
        <v>102</v>
      </c>
      <c r="B2257">
        <v>35.4</v>
      </c>
      <c r="C225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57">
        <v>5.94</v>
      </c>
      <c r="E2257" t="str">
        <f>IF(Table2[[#This Row],[HBA1C]]&lt;5.7,"normal ",IF(Table2[[#This Row],[HBA1C]]&lt;6.5,"prediabetes",IF(Table2[[#This Row],[HBA1C]]=6.5&gt;6.5,"diabetes ")))</f>
        <v>prediabetes</v>
      </c>
      <c r="F2257" t="s">
        <v>2380</v>
      </c>
      <c r="G2257" t="s">
        <v>2380</v>
      </c>
      <c r="H2257" t="s">
        <v>2382</v>
      </c>
      <c r="I2257">
        <v>1</v>
      </c>
      <c r="J2257" t="s">
        <v>2380</v>
      </c>
    </row>
    <row r="2258" spans="1:10" x14ac:dyDescent="0.2">
      <c r="A2258" t="s">
        <v>101</v>
      </c>
      <c r="B2258">
        <v>34.4</v>
      </c>
      <c r="C225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58">
        <v>5.7</v>
      </c>
      <c r="E2258" t="str">
        <f>IF(Table2[[#This Row],[HBA1C]]&lt;5.7,"normal ",IF(Table2[[#This Row],[HBA1C]]&lt;6.5,"prediabetes",IF(Table2[[#This Row],[HBA1C]]=6.5&gt;6.5,"diabetes ")))</f>
        <v>prediabetes</v>
      </c>
      <c r="F2258" t="s">
        <v>2380</v>
      </c>
      <c r="G2258" t="s">
        <v>2380</v>
      </c>
      <c r="H2258" t="s">
        <v>2382</v>
      </c>
      <c r="I2258">
        <v>1</v>
      </c>
      <c r="J2258" t="s">
        <v>2380</v>
      </c>
    </row>
    <row r="2259" spans="1:10" x14ac:dyDescent="0.2">
      <c r="A2259" t="s">
        <v>100</v>
      </c>
      <c r="B2259">
        <v>34.1</v>
      </c>
      <c r="C2259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59">
        <v>4.13</v>
      </c>
      <c r="E2259" t="str">
        <f>IF(Table2[[#This Row],[HBA1C]]&lt;5.7,"normal ",IF(Table2[[#This Row],[HBA1C]]&lt;6.5,"prediabetes",IF(Table2[[#This Row],[HBA1C]]=6.5&gt;6.5,"diabetes ")))</f>
        <v xml:space="preserve">normal </v>
      </c>
      <c r="F2259" t="s">
        <v>2380</v>
      </c>
      <c r="G2259" t="s">
        <v>2380</v>
      </c>
      <c r="H2259" t="s">
        <v>2382</v>
      </c>
      <c r="I2259">
        <v>1</v>
      </c>
      <c r="J2259" t="s">
        <v>2380</v>
      </c>
    </row>
    <row r="2260" spans="1:10" x14ac:dyDescent="0.2">
      <c r="A2260" t="s">
        <v>99</v>
      </c>
      <c r="B2260">
        <v>30.4</v>
      </c>
      <c r="C226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60">
        <v>4.7699999999999996</v>
      </c>
      <c r="E2260" t="str">
        <f>IF(Table2[[#This Row],[HBA1C]]&lt;5.7,"normal ",IF(Table2[[#This Row],[HBA1C]]&lt;6.5,"prediabetes",IF(Table2[[#This Row],[HBA1C]]=6.5&gt;6.5,"diabetes ")))</f>
        <v xml:space="preserve">normal </v>
      </c>
      <c r="F2260" t="s">
        <v>2380</v>
      </c>
      <c r="G2260" t="s">
        <v>2380</v>
      </c>
      <c r="H2260" t="s">
        <v>2382</v>
      </c>
      <c r="I2260">
        <v>1</v>
      </c>
      <c r="J2260" t="s">
        <v>2380</v>
      </c>
    </row>
    <row r="2261" spans="1:10" x14ac:dyDescent="0.2">
      <c r="A2261" t="s">
        <v>98</v>
      </c>
      <c r="B2261">
        <v>28.7</v>
      </c>
      <c r="C2261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261">
        <v>4.99</v>
      </c>
      <c r="E2261" t="str">
        <f>IF(Table2[[#This Row],[HBA1C]]&lt;5.7,"normal ",IF(Table2[[#This Row],[HBA1C]]&lt;6.5,"prediabetes",IF(Table2[[#This Row],[HBA1C]]=6.5&gt;6.5,"diabetes ")))</f>
        <v xml:space="preserve">normal </v>
      </c>
      <c r="F2261" t="s">
        <v>2380</v>
      </c>
      <c r="G2261" t="s">
        <v>2380</v>
      </c>
      <c r="H2261" t="s">
        <v>2382</v>
      </c>
      <c r="I2261">
        <v>1</v>
      </c>
      <c r="J2261" t="s">
        <v>2380</v>
      </c>
    </row>
    <row r="2262" spans="1:10" x14ac:dyDescent="0.2">
      <c r="A2262" t="s">
        <v>97</v>
      </c>
      <c r="B2262">
        <v>17.440000000000001</v>
      </c>
      <c r="C226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62">
        <v>4.42</v>
      </c>
      <c r="E2262" t="str">
        <f>IF(Table2[[#This Row],[HBA1C]]&lt;5.7,"normal ",IF(Table2[[#This Row],[HBA1C]]&lt;6.5,"prediabetes",IF(Table2[[#This Row],[HBA1C]]=6.5&gt;6.5,"diabetes ")))</f>
        <v xml:space="preserve">normal </v>
      </c>
      <c r="F2262" t="s">
        <v>2381</v>
      </c>
      <c r="G2262" t="s">
        <v>2380</v>
      </c>
      <c r="H2262" t="s">
        <v>2382</v>
      </c>
      <c r="I2262">
        <v>1</v>
      </c>
      <c r="J2262" t="s">
        <v>2380</v>
      </c>
    </row>
    <row r="2263" spans="1:10" x14ac:dyDescent="0.2">
      <c r="A2263" t="s">
        <v>96</v>
      </c>
      <c r="B2263">
        <v>27.6</v>
      </c>
      <c r="C2263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263">
        <v>4.01</v>
      </c>
      <c r="E2263" t="str">
        <f>IF(Table2[[#This Row],[HBA1C]]&lt;5.7,"normal ",IF(Table2[[#This Row],[HBA1C]]&lt;6.5,"prediabetes",IF(Table2[[#This Row],[HBA1C]]=6.5&gt;6.5,"diabetes ")))</f>
        <v xml:space="preserve">normal </v>
      </c>
      <c r="F2263" t="s">
        <v>2380</v>
      </c>
      <c r="G2263" t="s">
        <v>2380</v>
      </c>
      <c r="H2263" t="s">
        <v>2382</v>
      </c>
      <c r="I2263">
        <v>1</v>
      </c>
      <c r="J2263" t="s">
        <v>2380</v>
      </c>
    </row>
    <row r="2264" spans="1:10" x14ac:dyDescent="0.2">
      <c r="A2264" t="s">
        <v>95</v>
      </c>
      <c r="B2264">
        <v>20.7</v>
      </c>
      <c r="C226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64">
        <v>4.49</v>
      </c>
      <c r="E2264" t="str">
        <f>IF(Table2[[#This Row],[HBA1C]]&lt;5.7,"normal ",IF(Table2[[#This Row],[HBA1C]]&lt;6.5,"prediabetes",IF(Table2[[#This Row],[HBA1C]]=6.5&gt;6.5,"diabetes ")))</f>
        <v xml:space="preserve">normal </v>
      </c>
      <c r="F2264" t="s">
        <v>2380</v>
      </c>
      <c r="G2264" t="s">
        <v>2380</v>
      </c>
      <c r="H2264" t="s">
        <v>2382</v>
      </c>
      <c r="I2264">
        <v>1</v>
      </c>
      <c r="J2264" t="s">
        <v>2380</v>
      </c>
    </row>
    <row r="2265" spans="1:10" x14ac:dyDescent="0.2">
      <c r="A2265" t="s">
        <v>94</v>
      </c>
      <c r="B2265">
        <v>20.3</v>
      </c>
      <c r="C226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65">
        <v>6.37</v>
      </c>
      <c r="E2265" t="str">
        <f>IF(Table2[[#This Row],[HBA1C]]&lt;5.7,"normal ",IF(Table2[[#This Row],[HBA1C]]&lt;6.5,"prediabetes",IF(Table2[[#This Row],[HBA1C]]=6.5&gt;6.5,"diabetes ")))</f>
        <v>prediabetes</v>
      </c>
      <c r="F2265" t="s">
        <v>2380</v>
      </c>
      <c r="G2265" t="s">
        <v>2380</v>
      </c>
      <c r="H2265" t="s">
        <v>2382</v>
      </c>
      <c r="I2265">
        <v>1</v>
      </c>
      <c r="J2265" t="s">
        <v>2380</v>
      </c>
    </row>
    <row r="2266" spans="1:10" x14ac:dyDescent="0.2">
      <c r="A2266" t="s">
        <v>93</v>
      </c>
      <c r="B2266">
        <v>19.8</v>
      </c>
      <c r="C226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66">
        <v>5.12</v>
      </c>
      <c r="E2266" t="str">
        <f>IF(Table2[[#This Row],[HBA1C]]&lt;5.7,"normal ",IF(Table2[[#This Row],[HBA1C]]&lt;6.5,"prediabetes",IF(Table2[[#This Row],[HBA1C]]=6.5&gt;6.5,"diabetes ")))</f>
        <v xml:space="preserve">normal </v>
      </c>
      <c r="F2266" t="s">
        <v>2380</v>
      </c>
      <c r="G2266" t="s">
        <v>2380</v>
      </c>
      <c r="H2266" t="s">
        <v>2382</v>
      </c>
      <c r="I2266">
        <v>1</v>
      </c>
      <c r="J2266" t="s">
        <v>2380</v>
      </c>
    </row>
    <row r="2267" spans="1:10" x14ac:dyDescent="0.2">
      <c r="A2267" t="s">
        <v>92</v>
      </c>
      <c r="B2267">
        <v>21.87</v>
      </c>
      <c r="C226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67">
        <v>8.59</v>
      </c>
      <c r="E2267" t="str">
        <f>IF(Table2[[#This Row],[HBA1C]]&lt;5.7,"normal ",IF(Table2[[#This Row],[HBA1C]]&lt;6.5,"prediabetes",IF(Table2[[#This Row],[HBA1C]]=6.5&gt;6.5,"diabetes ")))</f>
        <v xml:space="preserve">diabetes </v>
      </c>
      <c r="F2267" t="s">
        <v>2380</v>
      </c>
      <c r="G2267" t="s">
        <v>2380</v>
      </c>
      <c r="H2267" t="s">
        <v>2380</v>
      </c>
      <c r="I2267">
        <v>0</v>
      </c>
      <c r="J2267" t="s">
        <v>2380</v>
      </c>
    </row>
    <row r="2268" spans="1:10" x14ac:dyDescent="0.2">
      <c r="A2268" t="s">
        <v>91</v>
      </c>
      <c r="B2268">
        <v>16.600000000000001</v>
      </c>
      <c r="C2268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68">
        <v>5.87</v>
      </c>
      <c r="E2268" t="str">
        <f>IF(Table2[[#This Row],[HBA1C]]&lt;5.7,"normal ",IF(Table2[[#This Row],[HBA1C]]&lt;6.5,"prediabetes",IF(Table2[[#This Row],[HBA1C]]=6.5&gt;6.5,"diabetes ")))</f>
        <v>prediabetes</v>
      </c>
      <c r="F2268" t="s">
        <v>2380</v>
      </c>
      <c r="G2268" t="s">
        <v>2380</v>
      </c>
      <c r="H2268" t="s">
        <v>2380</v>
      </c>
      <c r="I2268">
        <v>1</v>
      </c>
      <c r="J2268" t="s">
        <v>2380</v>
      </c>
    </row>
    <row r="2269" spans="1:10" x14ac:dyDescent="0.2">
      <c r="A2269" t="s">
        <v>90</v>
      </c>
      <c r="B2269">
        <v>21.98</v>
      </c>
      <c r="C226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69">
        <v>7.03</v>
      </c>
      <c r="E2269" t="str">
        <f>IF(Table2[[#This Row],[HBA1C]]&lt;5.7,"normal ",IF(Table2[[#This Row],[HBA1C]]&lt;6.5,"prediabetes",IF(Table2[[#This Row],[HBA1C]]=6.5&gt;6.5,"diabetes ")))</f>
        <v xml:space="preserve">diabetes </v>
      </c>
      <c r="F2269" t="s">
        <v>2380</v>
      </c>
      <c r="G2269" t="s">
        <v>2380</v>
      </c>
      <c r="H2269" t="s">
        <v>2380</v>
      </c>
      <c r="I2269">
        <v>0</v>
      </c>
      <c r="J2269" t="s">
        <v>2380</v>
      </c>
    </row>
    <row r="2270" spans="1:10" x14ac:dyDescent="0.2">
      <c r="A2270" t="s">
        <v>89</v>
      </c>
      <c r="B2270">
        <v>19.7</v>
      </c>
      <c r="C227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70">
        <v>5.51</v>
      </c>
      <c r="E2270" t="str">
        <f>IF(Table2[[#This Row],[HBA1C]]&lt;5.7,"normal ",IF(Table2[[#This Row],[HBA1C]]&lt;6.5,"prediabetes",IF(Table2[[#This Row],[HBA1C]]=6.5&gt;6.5,"diabetes ")))</f>
        <v xml:space="preserve">normal </v>
      </c>
      <c r="F2270" t="s">
        <v>2380</v>
      </c>
      <c r="G2270" t="s">
        <v>2380</v>
      </c>
      <c r="H2270" t="s">
        <v>2380</v>
      </c>
      <c r="I2270">
        <v>1</v>
      </c>
      <c r="J2270" t="s">
        <v>2380</v>
      </c>
    </row>
    <row r="2271" spans="1:10" x14ac:dyDescent="0.2">
      <c r="A2271" t="s">
        <v>88</v>
      </c>
      <c r="B2271">
        <v>19.21</v>
      </c>
      <c r="C227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71">
        <v>4.76</v>
      </c>
      <c r="E2271" t="str">
        <f>IF(Table2[[#This Row],[HBA1C]]&lt;5.7,"normal ",IF(Table2[[#This Row],[HBA1C]]&lt;6.5,"prediabetes",IF(Table2[[#This Row],[HBA1C]]=6.5&gt;6.5,"diabetes ")))</f>
        <v xml:space="preserve">normal </v>
      </c>
      <c r="F2271" t="s">
        <v>2380</v>
      </c>
      <c r="G2271" t="s">
        <v>2381</v>
      </c>
      <c r="H2271" t="s">
        <v>2380</v>
      </c>
      <c r="I2271">
        <v>1</v>
      </c>
      <c r="J2271" t="s">
        <v>2380</v>
      </c>
    </row>
    <row r="2272" spans="1:10" x14ac:dyDescent="0.2">
      <c r="A2272" t="s">
        <v>87</v>
      </c>
      <c r="B2272">
        <v>19.3</v>
      </c>
      <c r="C227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72">
        <v>4.7</v>
      </c>
      <c r="E2272" t="str">
        <f>IF(Table2[[#This Row],[HBA1C]]&lt;5.7,"normal ",IF(Table2[[#This Row],[HBA1C]]&lt;6.5,"prediabetes",IF(Table2[[#This Row],[HBA1C]]=6.5&gt;6.5,"diabetes ")))</f>
        <v xml:space="preserve">normal </v>
      </c>
      <c r="F2272" t="s">
        <v>2380</v>
      </c>
      <c r="G2272" t="s">
        <v>2381</v>
      </c>
      <c r="H2272" t="s">
        <v>2380</v>
      </c>
      <c r="I2272">
        <v>1</v>
      </c>
      <c r="J2272" t="s">
        <v>2380</v>
      </c>
    </row>
    <row r="2273" spans="1:10" x14ac:dyDescent="0.2">
      <c r="A2273" t="s">
        <v>86</v>
      </c>
      <c r="B2273">
        <v>16.22</v>
      </c>
      <c r="C227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73">
        <v>6.21</v>
      </c>
      <c r="E2273" t="str">
        <f>IF(Table2[[#This Row],[HBA1C]]&lt;5.7,"normal ",IF(Table2[[#This Row],[HBA1C]]&lt;6.5,"prediabetes",IF(Table2[[#This Row],[HBA1C]]=6.5&gt;6.5,"diabetes ")))</f>
        <v>prediabetes</v>
      </c>
      <c r="F2273" t="s">
        <v>2381</v>
      </c>
      <c r="G2273" t="s">
        <v>2380</v>
      </c>
      <c r="H2273" t="s">
        <v>2380</v>
      </c>
      <c r="I2273">
        <v>0</v>
      </c>
      <c r="J2273" t="s">
        <v>2380</v>
      </c>
    </row>
    <row r="2274" spans="1:10" x14ac:dyDescent="0.2">
      <c r="A2274" t="s">
        <v>85</v>
      </c>
      <c r="B2274">
        <v>17.12</v>
      </c>
      <c r="C227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74">
        <v>4.5199999999999996</v>
      </c>
      <c r="E2274" t="str">
        <f>IF(Table2[[#This Row],[HBA1C]]&lt;5.7,"normal ",IF(Table2[[#This Row],[HBA1C]]&lt;6.5,"prediabetes",IF(Table2[[#This Row],[HBA1C]]=6.5&gt;6.5,"diabetes ")))</f>
        <v xml:space="preserve">normal </v>
      </c>
      <c r="F2274" t="s">
        <v>2380</v>
      </c>
      <c r="G2274" t="s">
        <v>2381</v>
      </c>
      <c r="H2274" t="s">
        <v>2380</v>
      </c>
      <c r="I2274">
        <v>1</v>
      </c>
      <c r="J2274" t="s">
        <v>2380</v>
      </c>
    </row>
    <row r="2275" spans="1:10" x14ac:dyDescent="0.2">
      <c r="A2275" t="s">
        <v>84</v>
      </c>
      <c r="B2275">
        <v>19.07</v>
      </c>
      <c r="C227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75">
        <v>5.45</v>
      </c>
      <c r="E2275" t="str">
        <f>IF(Table2[[#This Row],[HBA1C]]&lt;5.7,"normal ",IF(Table2[[#This Row],[HBA1C]]&lt;6.5,"prediabetes",IF(Table2[[#This Row],[HBA1C]]=6.5&gt;6.5,"diabetes ")))</f>
        <v xml:space="preserve">normal </v>
      </c>
      <c r="F2275" t="s">
        <v>2380</v>
      </c>
      <c r="G2275" t="s">
        <v>2380</v>
      </c>
      <c r="H2275" t="s">
        <v>2380</v>
      </c>
      <c r="I2275">
        <v>1</v>
      </c>
      <c r="J2275" t="s">
        <v>2380</v>
      </c>
    </row>
    <row r="2276" spans="1:10" x14ac:dyDescent="0.2">
      <c r="A2276" t="s">
        <v>83</v>
      </c>
      <c r="B2276">
        <v>15.56</v>
      </c>
      <c r="C227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76">
        <v>4.42</v>
      </c>
      <c r="E2276" t="str">
        <f>IF(Table2[[#This Row],[HBA1C]]&lt;5.7,"normal ",IF(Table2[[#This Row],[HBA1C]]&lt;6.5,"prediabetes",IF(Table2[[#This Row],[HBA1C]]=6.5&gt;6.5,"diabetes ")))</f>
        <v xml:space="preserve">normal </v>
      </c>
      <c r="F2276" t="s">
        <v>2380</v>
      </c>
      <c r="G2276" t="s">
        <v>2380</v>
      </c>
      <c r="H2276" t="s">
        <v>2380</v>
      </c>
      <c r="I2276">
        <v>0</v>
      </c>
      <c r="J2276" t="s">
        <v>2380</v>
      </c>
    </row>
    <row r="2277" spans="1:10" x14ac:dyDescent="0.2">
      <c r="A2277" t="s">
        <v>82</v>
      </c>
      <c r="B2277">
        <v>22.76</v>
      </c>
      <c r="C227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77">
        <v>9.44</v>
      </c>
      <c r="E2277" t="str">
        <f>IF(Table2[[#This Row],[HBA1C]]&lt;5.7,"normal ",IF(Table2[[#This Row],[HBA1C]]&lt;6.5,"prediabetes",IF(Table2[[#This Row],[HBA1C]]=6.5&gt;6.5,"diabetes ")))</f>
        <v xml:space="preserve">diabetes </v>
      </c>
      <c r="F2277" t="s">
        <v>2380</v>
      </c>
      <c r="G2277" t="s">
        <v>2380</v>
      </c>
      <c r="H2277" t="s">
        <v>2380</v>
      </c>
      <c r="I2277">
        <v>0</v>
      </c>
      <c r="J2277" t="s">
        <v>2380</v>
      </c>
    </row>
    <row r="2278" spans="1:10" x14ac:dyDescent="0.2">
      <c r="A2278" t="s">
        <v>81</v>
      </c>
      <c r="B2278">
        <v>22.79</v>
      </c>
      <c r="C227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78">
        <v>6.15</v>
      </c>
      <c r="E2278" t="str">
        <f>IF(Table2[[#This Row],[HBA1C]]&lt;5.7,"normal ",IF(Table2[[#This Row],[HBA1C]]&lt;6.5,"prediabetes",IF(Table2[[#This Row],[HBA1C]]=6.5&gt;6.5,"diabetes ")))</f>
        <v>prediabetes</v>
      </c>
      <c r="F2278" t="s">
        <v>2381</v>
      </c>
      <c r="G2278" t="s">
        <v>2380</v>
      </c>
      <c r="H2278" t="s">
        <v>2382</v>
      </c>
      <c r="I2278">
        <v>1</v>
      </c>
      <c r="J2278" t="s">
        <v>2380</v>
      </c>
    </row>
    <row r="2279" spans="1:10" x14ac:dyDescent="0.2">
      <c r="A2279" t="s">
        <v>80</v>
      </c>
      <c r="B2279">
        <v>17.41</v>
      </c>
      <c r="C227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79">
        <v>5.13</v>
      </c>
      <c r="E2279" t="str">
        <f>IF(Table2[[#This Row],[HBA1C]]&lt;5.7,"normal ",IF(Table2[[#This Row],[HBA1C]]&lt;6.5,"prediabetes",IF(Table2[[#This Row],[HBA1C]]=6.5&gt;6.5,"diabetes ")))</f>
        <v xml:space="preserve">normal </v>
      </c>
      <c r="F2279" t="s">
        <v>2381</v>
      </c>
      <c r="G2279" t="s">
        <v>2380</v>
      </c>
      <c r="H2279" t="s">
        <v>2380</v>
      </c>
      <c r="I2279">
        <v>0</v>
      </c>
      <c r="J2279" t="s">
        <v>2380</v>
      </c>
    </row>
    <row r="2280" spans="1:10" x14ac:dyDescent="0.2">
      <c r="A2280" t="s">
        <v>79</v>
      </c>
      <c r="B2280">
        <v>19.32</v>
      </c>
      <c r="C228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80">
        <v>4.96</v>
      </c>
      <c r="E2280" t="str">
        <f>IF(Table2[[#This Row],[HBA1C]]&lt;5.7,"normal ",IF(Table2[[#This Row],[HBA1C]]&lt;6.5,"prediabetes",IF(Table2[[#This Row],[HBA1C]]=6.5&gt;6.5,"diabetes ")))</f>
        <v xml:space="preserve">normal </v>
      </c>
      <c r="F2280" t="s">
        <v>2381</v>
      </c>
      <c r="G2280" t="s">
        <v>2380</v>
      </c>
      <c r="H2280" t="s">
        <v>2380</v>
      </c>
      <c r="I2280">
        <v>0</v>
      </c>
      <c r="J2280" t="s">
        <v>2380</v>
      </c>
    </row>
    <row r="2281" spans="1:10" x14ac:dyDescent="0.2">
      <c r="A2281" t="s">
        <v>78</v>
      </c>
      <c r="B2281">
        <v>18.25</v>
      </c>
      <c r="C228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81">
        <v>10.95</v>
      </c>
      <c r="E2281" t="str">
        <f>IF(Table2[[#This Row],[HBA1C]]&lt;5.7,"normal ",IF(Table2[[#This Row],[HBA1C]]&lt;6.5,"prediabetes",IF(Table2[[#This Row],[HBA1C]]=6.5&gt;6.5,"diabetes ")))</f>
        <v xml:space="preserve">diabetes </v>
      </c>
      <c r="F2281" t="s">
        <v>2380</v>
      </c>
      <c r="G2281" t="s">
        <v>2380</v>
      </c>
      <c r="H2281" t="s">
        <v>2380</v>
      </c>
      <c r="I2281">
        <v>0</v>
      </c>
      <c r="J2281" t="s">
        <v>2380</v>
      </c>
    </row>
    <row r="2282" spans="1:10" x14ac:dyDescent="0.2">
      <c r="A2282" t="s">
        <v>77</v>
      </c>
      <c r="B2282">
        <v>53.13</v>
      </c>
      <c r="C2282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82">
        <v>4.4400000000000004</v>
      </c>
      <c r="E2282" t="str">
        <f>IF(Table2[[#This Row],[HBA1C]]&lt;5.7,"normal ",IF(Table2[[#This Row],[HBA1C]]&lt;6.5,"prediabetes",IF(Table2[[#This Row],[HBA1C]]=6.5&gt;6.5,"diabetes ")))</f>
        <v xml:space="preserve">normal </v>
      </c>
      <c r="F2282" t="s">
        <v>2380</v>
      </c>
      <c r="G2282" t="s">
        <v>2381</v>
      </c>
      <c r="H2282" t="s">
        <v>2380</v>
      </c>
      <c r="I2282">
        <v>1</v>
      </c>
      <c r="J2282" t="s">
        <v>2380</v>
      </c>
    </row>
    <row r="2283" spans="1:10" x14ac:dyDescent="0.2">
      <c r="A2283" t="s">
        <v>76</v>
      </c>
      <c r="B2283">
        <v>20.46</v>
      </c>
      <c r="C228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83">
        <v>4.0199999999999996</v>
      </c>
      <c r="E2283" t="str">
        <f>IF(Table2[[#This Row],[HBA1C]]&lt;5.7,"normal ",IF(Table2[[#This Row],[HBA1C]]&lt;6.5,"prediabetes",IF(Table2[[#This Row],[HBA1C]]=6.5&gt;6.5,"diabetes ")))</f>
        <v xml:space="preserve">normal </v>
      </c>
      <c r="F2283" t="s">
        <v>2380</v>
      </c>
      <c r="G2283" t="s">
        <v>2380</v>
      </c>
      <c r="H2283" t="s">
        <v>2380</v>
      </c>
      <c r="I2283">
        <v>0</v>
      </c>
      <c r="J2283" t="s">
        <v>2380</v>
      </c>
    </row>
    <row r="2284" spans="1:10" x14ac:dyDescent="0.2">
      <c r="A2284" t="s">
        <v>75</v>
      </c>
      <c r="B2284">
        <v>43.01</v>
      </c>
      <c r="C228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84">
        <v>5.44</v>
      </c>
      <c r="E2284" t="str">
        <f>IF(Table2[[#This Row],[HBA1C]]&lt;5.7,"normal ",IF(Table2[[#This Row],[HBA1C]]&lt;6.5,"prediabetes",IF(Table2[[#This Row],[HBA1C]]=6.5&gt;6.5,"diabetes ")))</f>
        <v xml:space="preserve">normal </v>
      </c>
      <c r="F2284" t="s">
        <v>2380</v>
      </c>
      <c r="G2284" t="s">
        <v>2381</v>
      </c>
      <c r="H2284" t="s">
        <v>2380</v>
      </c>
      <c r="I2284">
        <v>1</v>
      </c>
      <c r="J2284" t="s">
        <v>2380</v>
      </c>
    </row>
    <row r="2285" spans="1:10" x14ac:dyDescent="0.2">
      <c r="A2285" t="s">
        <v>74</v>
      </c>
      <c r="B2285">
        <v>15.01</v>
      </c>
      <c r="C228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85">
        <v>4.1500000000000004</v>
      </c>
      <c r="E2285" t="str">
        <f>IF(Table2[[#This Row],[HBA1C]]&lt;5.7,"normal ",IF(Table2[[#This Row],[HBA1C]]&lt;6.5,"prediabetes",IF(Table2[[#This Row],[HBA1C]]=6.5&gt;6.5,"diabetes ")))</f>
        <v xml:space="preserve">normal </v>
      </c>
      <c r="F2285" t="s">
        <v>2380</v>
      </c>
      <c r="G2285" t="s">
        <v>2380</v>
      </c>
      <c r="H2285" t="s">
        <v>2382</v>
      </c>
      <c r="I2285">
        <v>1</v>
      </c>
      <c r="J2285" t="s">
        <v>2380</v>
      </c>
    </row>
    <row r="2286" spans="1:10" x14ac:dyDescent="0.2">
      <c r="A2286" t="s">
        <v>73</v>
      </c>
      <c r="B2286">
        <v>41.14</v>
      </c>
      <c r="C2286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86">
        <v>6.02</v>
      </c>
      <c r="E2286" t="str">
        <f>IF(Table2[[#This Row],[HBA1C]]&lt;5.7,"normal ",IF(Table2[[#This Row],[HBA1C]]&lt;6.5,"prediabetes",IF(Table2[[#This Row],[HBA1C]]=6.5&gt;6.5,"diabetes ")))</f>
        <v>prediabetes</v>
      </c>
      <c r="F2286" t="s">
        <v>2380</v>
      </c>
      <c r="G2286" t="s">
        <v>2381</v>
      </c>
      <c r="H2286" t="s">
        <v>2380</v>
      </c>
      <c r="I2286">
        <v>1</v>
      </c>
      <c r="J2286" t="s">
        <v>2380</v>
      </c>
    </row>
    <row r="2287" spans="1:10" x14ac:dyDescent="0.2">
      <c r="A2287" t="s">
        <v>72</v>
      </c>
      <c r="B2287">
        <v>16.55</v>
      </c>
      <c r="C228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87">
        <v>7.73</v>
      </c>
      <c r="E2287" t="str">
        <f>IF(Table2[[#This Row],[HBA1C]]&lt;5.7,"normal ",IF(Table2[[#This Row],[HBA1C]]&lt;6.5,"prediabetes",IF(Table2[[#This Row],[HBA1C]]=6.5&gt;6.5,"diabetes ")))</f>
        <v xml:space="preserve">diabetes </v>
      </c>
      <c r="F2287" t="s">
        <v>2380</v>
      </c>
      <c r="G2287" t="s">
        <v>2380</v>
      </c>
      <c r="H2287" t="s">
        <v>2380</v>
      </c>
      <c r="I2287">
        <v>0</v>
      </c>
      <c r="J2287" t="s">
        <v>2380</v>
      </c>
    </row>
    <row r="2288" spans="1:10" x14ac:dyDescent="0.2">
      <c r="A2288" t="s">
        <v>71</v>
      </c>
      <c r="B2288">
        <v>37.29</v>
      </c>
      <c r="C2288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88">
        <v>5.03</v>
      </c>
      <c r="E2288" t="str">
        <f>IF(Table2[[#This Row],[HBA1C]]&lt;5.7,"normal ",IF(Table2[[#This Row],[HBA1C]]&lt;6.5,"prediabetes",IF(Table2[[#This Row],[HBA1C]]=6.5&gt;6.5,"diabetes ")))</f>
        <v xml:space="preserve">normal </v>
      </c>
      <c r="F2288" t="s">
        <v>2380</v>
      </c>
      <c r="G2288" t="s">
        <v>2381</v>
      </c>
      <c r="H2288" t="s">
        <v>2380</v>
      </c>
      <c r="I2288">
        <v>1</v>
      </c>
      <c r="J2288" t="s">
        <v>2380</v>
      </c>
    </row>
    <row r="2289" spans="1:10" x14ac:dyDescent="0.2">
      <c r="A2289" t="s">
        <v>70</v>
      </c>
      <c r="B2289">
        <v>16.739999999999998</v>
      </c>
      <c r="C228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89">
        <v>4.08</v>
      </c>
      <c r="E2289" t="str">
        <f>IF(Table2[[#This Row],[HBA1C]]&lt;5.7,"normal ",IF(Table2[[#This Row],[HBA1C]]&lt;6.5,"prediabetes",IF(Table2[[#This Row],[HBA1C]]=6.5&gt;6.5,"diabetes ")))</f>
        <v xml:space="preserve">normal </v>
      </c>
      <c r="F2289" t="s">
        <v>2381</v>
      </c>
      <c r="G2289" t="s">
        <v>2380</v>
      </c>
      <c r="H2289" t="s">
        <v>2380</v>
      </c>
      <c r="I2289">
        <v>0</v>
      </c>
      <c r="J2289" t="s">
        <v>2380</v>
      </c>
    </row>
    <row r="2290" spans="1:10" x14ac:dyDescent="0.2">
      <c r="A2290" t="s">
        <v>69</v>
      </c>
      <c r="B2290">
        <v>34.43</v>
      </c>
      <c r="C2290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90">
        <v>4.2699999999999996</v>
      </c>
      <c r="E2290" t="str">
        <f>IF(Table2[[#This Row],[HBA1C]]&lt;5.7,"normal ",IF(Table2[[#This Row],[HBA1C]]&lt;6.5,"prediabetes",IF(Table2[[#This Row],[HBA1C]]=6.5&gt;6.5,"diabetes ")))</f>
        <v xml:space="preserve">normal </v>
      </c>
      <c r="F2290" t="s">
        <v>2380</v>
      </c>
      <c r="G2290" t="s">
        <v>2381</v>
      </c>
      <c r="H2290" t="s">
        <v>2380</v>
      </c>
      <c r="I2290">
        <v>1</v>
      </c>
      <c r="J2290" t="s">
        <v>2380</v>
      </c>
    </row>
    <row r="2291" spans="1:10" x14ac:dyDescent="0.2">
      <c r="A2291" t="s">
        <v>68</v>
      </c>
      <c r="B2291">
        <v>34.1</v>
      </c>
      <c r="C2291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91">
        <v>4.07</v>
      </c>
      <c r="E2291" t="str">
        <f>IF(Table2[[#This Row],[HBA1C]]&lt;5.7,"normal ",IF(Table2[[#This Row],[HBA1C]]&lt;6.5,"prediabetes",IF(Table2[[#This Row],[HBA1C]]=6.5&gt;6.5,"diabetes ")))</f>
        <v xml:space="preserve">normal </v>
      </c>
      <c r="F2291" t="s">
        <v>2380</v>
      </c>
      <c r="G2291" t="s">
        <v>2381</v>
      </c>
      <c r="H2291" t="s">
        <v>2380</v>
      </c>
      <c r="I2291">
        <v>1</v>
      </c>
      <c r="J2291" t="s">
        <v>2380</v>
      </c>
    </row>
    <row r="2292" spans="1:10" x14ac:dyDescent="0.2">
      <c r="A2292" t="s">
        <v>67</v>
      </c>
      <c r="B2292">
        <v>19.3</v>
      </c>
      <c r="C229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92">
        <v>10.36</v>
      </c>
      <c r="E2292" t="str">
        <f>IF(Table2[[#This Row],[HBA1C]]&lt;5.7,"normal ",IF(Table2[[#This Row],[HBA1C]]&lt;6.5,"prediabetes",IF(Table2[[#This Row],[HBA1C]]=6.5&gt;6.5,"diabetes ")))</f>
        <v xml:space="preserve">diabetes </v>
      </c>
      <c r="F2292" t="s">
        <v>2380</v>
      </c>
      <c r="G2292" t="s">
        <v>2380</v>
      </c>
      <c r="H2292" t="s">
        <v>2380</v>
      </c>
      <c r="I2292">
        <v>0</v>
      </c>
      <c r="J2292" t="s">
        <v>2380</v>
      </c>
    </row>
    <row r="2293" spans="1:10" x14ac:dyDescent="0.2">
      <c r="A2293" t="s">
        <v>66</v>
      </c>
      <c r="B2293">
        <v>33.659999999999997</v>
      </c>
      <c r="C2293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93">
        <v>5.71</v>
      </c>
      <c r="E2293" t="str">
        <f>IF(Table2[[#This Row],[HBA1C]]&lt;5.7,"normal ",IF(Table2[[#This Row],[HBA1C]]&lt;6.5,"prediabetes",IF(Table2[[#This Row],[HBA1C]]=6.5&gt;6.5,"diabetes ")))</f>
        <v>prediabetes</v>
      </c>
      <c r="F2293" t="s">
        <v>2380</v>
      </c>
      <c r="G2293" t="s">
        <v>2381</v>
      </c>
      <c r="H2293" t="s">
        <v>2380</v>
      </c>
      <c r="I2293">
        <v>1</v>
      </c>
      <c r="J2293" t="s">
        <v>2380</v>
      </c>
    </row>
    <row r="2294" spans="1:10" x14ac:dyDescent="0.2">
      <c r="A2294" t="s">
        <v>65</v>
      </c>
      <c r="B2294">
        <v>33.33</v>
      </c>
      <c r="C2294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94">
        <v>6.08</v>
      </c>
      <c r="E2294" t="str">
        <f>IF(Table2[[#This Row],[HBA1C]]&lt;5.7,"normal ",IF(Table2[[#This Row],[HBA1C]]&lt;6.5,"prediabetes",IF(Table2[[#This Row],[HBA1C]]=6.5&gt;6.5,"diabetes ")))</f>
        <v>prediabetes</v>
      </c>
      <c r="F2294" t="s">
        <v>2380</v>
      </c>
      <c r="G2294" t="s">
        <v>2381</v>
      </c>
      <c r="H2294" t="s">
        <v>2380</v>
      </c>
      <c r="I2294">
        <v>1</v>
      </c>
      <c r="J2294" t="s">
        <v>2380</v>
      </c>
    </row>
    <row r="2295" spans="1:10" x14ac:dyDescent="0.2">
      <c r="A2295" t="s">
        <v>64</v>
      </c>
      <c r="B2295">
        <v>21.84</v>
      </c>
      <c r="C229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95">
        <v>5.71</v>
      </c>
      <c r="E2295" t="str">
        <f>IF(Table2[[#This Row],[HBA1C]]&lt;5.7,"normal ",IF(Table2[[#This Row],[HBA1C]]&lt;6.5,"prediabetes",IF(Table2[[#This Row],[HBA1C]]=6.5&gt;6.5,"diabetes ")))</f>
        <v>prediabetes</v>
      </c>
      <c r="F2295" t="s">
        <v>2380</v>
      </c>
      <c r="G2295" t="s">
        <v>2381</v>
      </c>
      <c r="H2295" t="s">
        <v>2380</v>
      </c>
      <c r="I2295">
        <v>1</v>
      </c>
      <c r="J2295" t="s">
        <v>2380</v>
      </c>
    </row>
    <row r="2296" spans="1:10" x14ac:dyDescent="0.2">
      <c r="A2296" t="s">
        <v>63</v>
      </c>
      <c r="B2296">
        <v>16.87</v>
      </c>
      <c r="C229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96">
        <v>9.1300000000000008</v>
      </c>
      <c r="E2296" t="str">
        <f>IF(Table2[[#This Row],[HBA1C]]&lt;5.7,"normal ",IF(Table2[[#This Row],[HBA1C]]&lt;6.5,"prediabetes",IF(Table2[[#This Row],[HBA1C]]=6.5&gt;6.5,"diabetes ")))</f>
        <v xml:space="preserve">diabetes </v>
      </c>
      <c r="F2296" t="s">
        <v>2380</v>
      </c>
      <c r="G2296" t="s">
        <v>2380</v>
      </c>
      <c r="H2296" t="s">
        <v>2380</v>
      </c>
      <c r="I2296">
        <v>0</v>
      </c>
      <c r="J2296" t="s">
        <v>2380</v>
      </c>
    </row>
    <row r="2297" spans="1:10" x14ac:dyDescent="0.2">
      <c r="A2297" t="s">
        <v>62</v>
      </c>
      <c r="B2297">
        <v>30.14</v>
      </c>
      <c r="C2297" t="str">
        <f>IF(Table2[[#This Row],[BMI]]&lt;18.5,"under weight ",IF(Table2[[#This Row],[BMI]]&lt;24.9,"normal weight",IF(Table2[[#This Row],[BMI]]&lt;30,"over weight",IF(Table2[[#This Row],[BMI]]&gt;29.9," obesity "))))</f>
        <v xml:space="preserve"> obesity </v>
      </c>
      <c r="D2297">
        <v>5.49</v>
      </c>
      <c r="E2297" t="str">
        <f>IF(Table2[[#This Row],[HBA1C]]&lt;5.7,"normal ",IF(Table2[[#This Row],[HBA1C]]&lt;6.5,"prediabetes",IF(Table2[[#This Row],[HBA1C]]=6.5&gt;6.5,"diabetes ")))</f>
        <v xml:space="preserve">normal </v>
      </c>
      <c r="F2297" t="s">
        <v>2380</v>
      </c>
      <c r="G2297" t="s">
        <v>2381</v>
      </c>
      <c r="H2297" t="s">
        <v>2380</v>
      </c>
      <c r="I2297">
        <v>1</v>
      </c>
      <c r="J2297" t="s">
        <v>2380</v>
      </c>
    </row>
    <row r="2298" spans="1:10" x14ac:dyDescent="0.2">
      <c r="A2298" t="s">
        <v>61</v>
      </c>
      <c r="B2298">
        <v>23.21</v>
      </c>
      <c r="C229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298">
        <v>4.37</v>
      </c>
      <c r="E2298" t="str">
        <f>IF(Table2[[#This Row],[HBA1C]]&lt;5.7,"normal ",IF(Table2[[#This Row],[HBA1C]]&lt;6.5,"prediabetes",IF(Table2[[#This Row],[HBA1C]]=6.5&gt;6.5,"diabetes ")))</f>
        <v xml:space="preserve">normal </v>
      </c>
      <c r="F2298" t="s">
        <v>2380</v>
      </c>
      <c r="G2298" t="s">
        <v>2381</v>
      </c>
      <c r="H2298" t="s">
        <v>2380</v>
      </c>
      <c r="I2298">
        <v>1</v>
      </c>
      <c r="J2298" t="s">
        <v>2380</v>
      </c>
    </row>
    <row r="2299" spans="1:10" x14ac:dyDescent="0.2">
      <c r="A2299" t="s">
        <v>60</v>
      </c>
      <c r="B2299">
        <v>17.170000000000002</v>
      </c>
      <c r="C229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299">
        <v>8.4600000000000009</v>
      </c>
      <c r="E2299" t="str">
        <f>IF(Table2[[#This Row],[HBA1C]]&lt;5.7,"normal ",IF(Table2[[#This Row],[HBA1C]]&lt;6.5,"prediabetes",IF(Table2[[#This Row],[HBA1C]]=6.5&gt;6.5,"diabetes ")))</f>
        <v xml:space="preserve">diabetes </v>
      </c>
      <c r="F2299" t="s">
        <v>2380</v>
      </c>
      <c r="G2299" t="s">
        <v>2380</v>
      </c>
      <c r="H2299" t="s">
        <v>2380</v>
      </c>
      <c r="I2299">
        <v>0</v>
      </c>
      <c r="J2299" t="s">
        <v>2380</v>
      </c>
    </row>
    <row r="2300" spans="1:10" x14ac:dyDescent="0.2">
      <c r="A2300" t="s">
        <v>59</v>
      </c>
      <c r="B2300">
        <v>15.61</v>
      </c>
      <c r="C230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00">
        <v>5.28</v>
      </c>
      <c r="E2300" t="str">
        <f>IF(Table2[[#This Row],[HBA1C]]&lt;5.7,"normal ",IF(Table2[[#This Row],[HBA1C]]&lt;6.5,"prediabetes",IF(Table2[[#This Row],[HBA1C]]=6.5&gt;6.5,"diabetes ")))</f>
        <v xml:space="preserve">normal </v>
      </c>
      <c r="F2300" t="s">
        <v>2380</v>
      </c>
      <c r="G2300" t="s">
        <v>2380</v>
      </c>
      <c r="H2300" t="s">
        <v>2380</v>
      </c>
      <c r="I2300">
        <v>1</v>
      </c>
      <c r="J2300" t="s">
        <v>2380</v>
      </c>
    </row>
    <row r="2301" spans="1:10" x14ac:dyDescent="0.2">
      <c r="A2301" t="s">
        <v>58</v>
      </c>
      <c r="B2301">
        <v>17.98</v>
      </c>
      <c r="C2301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01">
        <v>5.33</v>
      </c>
      <c r="E2301" t="str">
        <f>IF(Table2[[#This Row],[HBA1C]]&lt;5.7,"normal ",IF(Table2[[#This Row],[HBA1C]]&lt;6.5,"prediabetes",IF(Table2[[#This Row],[HBA1C]]=6.5&gt;6.5,"diabetes ")))</f>
        <v xml:space="preserve">normal </v>
      </c>
      <c r="F2301" t="s">
        <v>2381</v>
      </c>
      <c r="G2301" t="s">
        <v>2380</v>
      </c>
      <c r="H2301" t="s">
        <v>2382</v>
      </c>
      <c r="I2301">
        <v>1</v>
      </c>
      <c r="J2301" t="s">
        <v>2380</v>
      </c>
    </row>
    <row r="2302" spans="1:10" x14ac:dyDescent="0.2">
      <c r="A2302" t="s">
        <v>57</v>
      </c>
      <c r="B2302">
        <v>21.64</v>
      </c>
      <c r="C230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02">
        <v>5.5</v>
      </c>
      <c r="E2302" t="str">
        <f>IF(Table2[[#This Row],[HBA1C]]&lt;5.7,"normal ",IF(Table2[[#This Row],[HBA1C]]&lt;6.5,"prediabetes",IF(Table2[[#This Row],[HBA1C]]=6.5&gt;6.5,"diabetes ")))</f>
        <v xml:space="preserve">normal </v>
      </c>
      <c r="F2302" t="s">
        <v>2380</v>
      </c>
      <c r="G2302" t="s">
        <v>2381</v>
      </c>
      <c r="H2302" t="s">
        <v>2380</v>
      </c>
      <c r="I2302">
        <v>1</v>
      </c>
      <c r="J2302" t="s">
        <v>2380</v>
      </c>
    </row>
    <row r="2303" spans="1:10" x14ac:dyDescent="0.2">
      <c r="A2303" t="s">
        <v>56</v>
      </c>
      <c r="B2303">
        <v>16.399999999999999</v>
      </c>
      <c r="C230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03">
        <v>5.4</v>
      </c>
      <c r="E2303" t="str">
        <f>IF(Table2[[#This Row],[HBA1C]]&lt;5.7,"normal ",IF(Table2[[#This Row],[HBA1C]]&lt;6.5,"prediabetes",IF(Table2[[#This Row],[HBA1C]]=6.5&gt;6.5,"diabetes ")))</f>
        <v xml:space="preserve">normal </v>
      </c>
      <c r="F2303" t="s">
        <v>2380</v>
      </c>
      <c r="G2303" t="s">
        <v>2380</v>
      </c>
      <c r="H2303" t="s">
        <v>2382</v>
      </c>
      <c r="I2303">
        <v>1</v>
      </c>
      <c r="J2303" t="s">
        <v>2380</v>
      </c>
    </row>
    <row r="2304" spans="1:10" x14ac:dyDescent="0.2">
      <c r="A2304" t="s">
        <v>55</v>
      </c>
      <c r="B2304">
        <v>15.77</v>
      </c>
      <c r="C230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04">
        <v>6.05</v>
      </c>
      <c r="E2304" t="str">
        <f>IF(Table2[[#This Row],[HBA1C]]&lt;5.7,"normal ",IF(Table2[[#This Row],[HBA1C]]&lt;6.5,"prediabetes",IF(Table2[[#This Row],[HBA1C]]=6.5&gt;6.5,"diabetes ")))</f>
        <v>prediabetes</v>
      </c>
      <c r="F2304" t="s">
        <v>2381</v>
      </c>
      <c r="G2304" t="s">
        <v>2380</v>
      </c>
      <c r="H2304" t="s">
        <v>2380</v>
      </c>
      <c r="I2304">
        <v>1</v>
      </c>
      <c r="J2304" t="s">
        <v>2380</v>
      </c>
    </row>
    <row r="2305" spans="1:10" x14ac:dyDescent="0.2">
      <c r="A2305" t="s">
        <v>54</v>
      </c>
      <c r="B2305">
        <v>18.27</v>
      </c>
      <c r="C230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05">
        <v>11.46</v>
      </c>
      <c r="E2305" t="str">
        <f>IF(Table2[[#This Row],[HBA1C]]&lt;5.7,"normal ",IF(Table2[[#This Row],[HBA1C]]&lt;6.5,"prediabetes",IF(Table2[[#This Row],[HBA1C]]=6.5&gt;6.5,"diabetes ")))</f>
        <v xml:space="preserve">diabetes </v>
      </c>
      <c r="F2305" t="s">
        <v>2380</v>
      </c>
      <c r="G2305" t="s">
        <v>2380</v>
      </c>
      <c r="H2305" t="s">
        <v>2380</v>
      </c>
      <c r="I2305">
        <v>0</v>
      </c>
      <c r="J2305" t="s">
        <v>2380</v>
      </c>
    </row>
    <row r="2306" spans="1:10" x14ac:dyDescent="0.2">
      <c r="A2306" t="s">
        <v>53</v>
      </c>
      <c r="B2306">
        <v>16.489999999999998</v>
      </c>
      <c r="C230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06">
        <v>8.48</v>
      </c>
      <c r="E2306" t="str">
        <f>IF(Table2[[#This Row],[HBA1C]]&lt;5.7,"normal ",IF(Table2[[#This Row],[HBA1C]]&lt;6.5,"prediabetes",IF(Table2[[#This Row],[HBA1C]]=6.5&gt;6.5,"diabetes ")))</f>
        <v xml:space="preserve">diabetes </v>
      </c>
      <c r="F2306" t="s">
        <v>2380</v>
      </c>
      <c r="G2306" t="s">
        <v>2380</v>
      </c>
      <c r="H2306" t="s">
        <v>2380</v>
      </c>
      <c r="I2306">
        <v>0</v>
      </c>
      <c r="J2306" t="s">
        <v>2380</v>
      </c>
    </row>
    <row r="2307" spans="1:10" x14ac:dyDescent="0.2">
      <c r="A2307" t="s">
        <v>52</v>
      </c>
      <c r="B2307">
        <v>16.14</v>
      </c>
      <c r="C2307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07">
        <v>4.8600000000000003</v>
      </c>
      <c r="E2307" t="str">
        <f>IF(Table2[[#This Row],[HBA1C]]&lt;5.7,"normal ",IF(Table2[[#This Row],[HBA1C]]&lt;6.5,"prediabetes",IF(Table2[[#This Row],[HBA1C]]=6.5&gt;6.5,"diabetes ")))</f>
        <v xml:space="preserve">normal </v>
      </c>
      <c r="F2307" t="s">
        <v>2380</v>
      </c>
      <c r="G2307" t="s">
        <v>2380</v>
      </c>
      <c r="H2307" t="s">
        <v>2380</v>
      </c>
      <c r="I2307">
        <v>0</v>
      </c>
      <c r="J2307" t="s">
        <v>2380</v>
      </c>
    </row>
    <row r="2308" spans="1:10" x14ac:dyDescent="0.2">
      <c r="A2308" t="s">
        <v>51</v>
      </c>
      <c r="B2308">
        <v>20.85</v>
      </c>
      <c r="C230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08">
        <v>4.45</v>
      </c>
      <c r="E2308" t="str">
        <f>IF(Table2[[#This Row],[HBA1C]]&lt;5.7,"normal ",IF(Table2[[#This Row],[HBA1C]]&lt;6.5,"prediabetes",IF(Table2[[#This Row],[HBA1C]]=6.5&gt;6.5,"diabetes ")))</f>
        <v xml:space="preserve">normal </v>
      </c>
      <c r="F2308" t="s">
        <v>2381</v>
      </c>
      <c r="G2308" t="s">
        <v>2380</v>
      </c>
      <c r="H2308" t="s">
        <v>2380</v>
      </c>
      <c r="I2308">
        <v>1</v>
      </c>
      <c r="J2308" t="s">
        <v>2380</v>
      </c>
    </row>
    <row r="2309" spans="1:10" x14ac:dyDescent="0.2">
      <c r="A2309" t="s">
        <v>50</v>
      </c>
      <c r="B2309">
        <v>15.88</v>
      </c>
      <c r="C230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09">
        <v>4.3600000000000003</v>
      </c>
      <c r="E2309" t="str">
        <f>IF(Table2[[#This Row],[HBA1C]]&lt;5.7,"normal ",IF(Table2[[#This Row],[HBA1C]]&lt;6.5,"prediabetes",IF(Table2[[#This Row],[HBA1C]]=6.5&gt;6.5,"diabetes ")))</f>
        <v xml:space="preserve">normal </v>
      </c>
      <c r="F2309" t="s">
        <v>2380</v>
      </c>
      <c r="G2309" t="s">
        <v>2380</v>
      </c>
      <c r="H2309" t="s">
        <v>2380</v>
      </c>
      <c r="I2309">
        <v>0</v>
      </c>
      <c r="J2309" t="s">
        <v>2380</v>
      </c>
    </row>
    <row r="2310" spans="1:10" x14ac:dyDescent="0.2">
      <c r="A2310" t="s">
        <v>49</v>
      </c>
      <c r="B2310">
        <v>20.66</v>
      </c>
      <c r="C2310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10">
        <v>5.8</v>
      </c>
      <c r="E2310" t="str">
        <f>IF(Table2[[#This Row],[HBA1C]]&lt;5.7,"normal ",IF(Table2[[#This Row],[HBA1C]]&lt;6.5,"prediabetes",IF(Table2[[#This Row],[HBA1C]]=6.5&gt;6.5,"diabetes ")))</f>
        <v>prediabetes</v>
      </c>
      <c r="F2310" t="s">
        <v>2380</v>
      </c>
      <c r="G2310" t="s">
        <v>2381</v>
      </c>
      <c r="H2310" t="s">
        <v>2380</v>
      </c>
      <c r="I2310">
        <v>1</v>
      </c>
      <c r="J2310" t="s">
        <v>2380</v>
      </c>
    </row>
    <row r="2311" spans="1:10" x14ac:dyDescent="0.2">
      <c r="A2311" t="s">
        <v>48</v>
      </c>
      <c r="B2311">
        <v>20.399999999999999</v>
      </c>
      <c r="C231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11">
        <v>5.27</v>
      </c>
      <c r="E2311" t="str">
        <f>IF(Table2[[#This Row],[HBA1C]]&lt;5.7,"normal ",IF(Table2[[#This Row],[HBA1C]]&lt;6.5,"prediabetes",IF(Table2[[#This Row],[HBA1C]]=6.5&gt;6.5,"diabetes ")))</f>
        <v xml:space="preserve">normal </v>
      </c>
      <c r="F2311" t="s">
        <v>2380</v>
      </c>
      <c r="G2311" t="s">
        <v>2380</v>
      </c>
      <c r="H2311" t="s">
        <v>2380</v>
      </c>
      <c r="I2311">
        <v>0</v>
      </c>
      <c r="J2311" t="s">
        <v>2380</v>
      </c>
    </row>
    <row r="2312" spans="1:10" x14ac:dyDescent="0.2">
      <c r="A2312" t="s">
        <v>47</v>
      </c>
      <c r="B2312">
        <v>25.19</v>
      </c>
      <c r="C2312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312">
        <v>5.64</v>
      </c>
      <c r="E2312" t="str">
        <f>IF(Table2[[#This Row],[HBA1C]]&lt;5.7,"normal ",IF(Table2[[#This Row],[HBA1C]]&lt;6.5,"prediabetes",IF(Table2[[#This Row],[HBA1C]]=6.5&gt;6.5,"diabetes ")))</f>
        <v xml:space="preserve">normal </v>
      </c>
      <c r="F2312" t="s">
        <v>2381</v>
      </c>
      <c r="G2312" t="s">
        <v>2380</v>
      </c>
      <c r="H2312" t="s">
        <v>2380</v>
      </c>
      <c r="I2312">
        <v>0</v>
      </c>
      <c r="J2312" t="s">
        <v>2380</v>
      </c>
    </row>
    <row r="2313" spans="1:10" x14ac:dyDescent="0.2">
      <c r="A2313" t="s">
        <v>46</v>
      </c>
      <c r="B2313">
        <v>20.54</v>
      </c>
      <c r="C231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13">
        <v>4.2</v>
      </c>
      <c r="E2313" t="str">
        <f>IF(Table2[[#This Row],[HBA1C]]&lt;5.7,"normal ",IF(Table2[[#This Row],[HBA1C]]&lt;6.5,"prediabetes",IF(Table2[[#This Row],[HBA1C]]=6.5&gt;6.5,"diabetes ")))</f>
        <v xml:space="preserve">normal </v>
      </c>
      <c r="F2313" t="s">
        <v>2381</v>
      </c>
      <c r="G2313" t="s">
        <v>2380</v>
      </c>
      <c r="H2313" t="s">
        <v>2380</v>
      </c>
      <c r="I2313">
        <v>1</v>
      </c>
      <c r="J2313" t="s">
        <v>2380</v>
      </c>
    </row>
    <row r="2314" spans="1:10" x14ac:dyDescent="0.2">
      <c r="A2314" t="s">
        <v>45</v>
      </c>
      <c r="B2314">
        <v>20.13</v>
      </c>
      <c r="C231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14">
        <v>5.42</v>
      </c>
      <c r="E2314" t="str">
        <f>IF(Table2[[#This Row],[HBA1C]]&lt;5.7,"normal ",IF(Table2[[#This Row],[HBA1C]]&lt;6.5,"prediabetes",IF(Table2[[#This Row],[HBA1C]]=6.5&gt;6.5,"diabetes ")))</f>
        <v xml:space="preserve">normal </v>
      </c>
      <c r="F2314" t="s">
        <v>2380</v>
      </c>
      <c r="G2314" t="s">
        <v>2380</v>
      </c>
      <c r="H2314" t="s">
        <v>2380</v>
      </c>
      <c r="I2314">
        <v>0</v>
      </c>
      <c r="J2314" t="s">
        <v>2380</v>
      </c>
    </row>
    <row r="2315" spans="1:10" x14ac:dyDescent="0.2">
      <c r="A2315" t="s">
        <v>44</v>
      </c>
      <c r="B2315">
        <v>18.93</v>
      </c>
      <c r="C231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15">
        <v>6.11</v>
      </c>
      <c r="E2315" t="str">
        <f>IF(Table2[[#This Row],[HBA1C]]&lt;5.7,"normal ",IF(Table2[[#This Row],[HBA1C]]&lt;6.5,"prediabetes",IF(Table2[[#This Row],[HBA1C]]=6.5&gt;6.5,"diabetes ")))</f>
        <v>prediabetes</v>
      </c>
      <c r="F2315" t="s">
        <v>2380</v>
      </c>
      <c r="G2315" t="s">
        <v>2380</v>
      </c>
      <c r="H2315" t="s">
        <v>2382</v>
      </c>
      <c r="I2315">
        <v>1</v>
      </c>
      <c r="J2315" t="s">
        <v>2380</v>
      </c>
    </row>
    <row r="2316" spans="1:10" x14ac:dyDescent="0.2">
      <c r="A2316" t="s">
        <v>43</v>
      </c>
      <c r="B2316">
        <v>24.14</v>
      </c>
      <c r="C231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16">
        <v>5.29</v>
      </c>
      <c r="E2316" t="str">
        <f>IF(Table2[[#This Row],[HBA1C]]&lt;5.7,"normal ",IF(Table2[[#This Row],[HBA1C]]&lt;6.5,"prediabetes",IF(Table2[[#This Row],[HBA1C]]=6.5&gt;6.5,"diabetes ")))</f>
        <v xml:space="preserve">normal </v>
      </c>
      <c r="F2316" t="s">
        <v>2380</v>
      </c>
      <c r="G2316" t="s">
        <v>2381</v>
      </c>
      <c r="H2316" t="s">
        <v>2380</v>
      </c>
      <c r="I2316">
        <v>1</v>
      </c>
      <c r="J2316" t="s">
        <v>2380</v>
      </c>
    </row>
    <row r="2317" spans="1:10" x14ac:dyDescent="0.2">
      <c r="A2317" t="s">
        <v>41</v>
      </c>
      <c r="B2317">
        <v>25.03</v>
      </c>
      <c r="C2317" t="str">
        <f>IF(Table2[[#This Row],[BMI]]&lt;18.5,"under weight ",IF(Table2[[#This Row],[BMI]]&lt;24.9,"normal weight",IF(Table2[[#This Row],[BMI]]&lt;30,"over weight",IF(Table2[[#This Row],[BMI]]&gt;29.9," obesity "))))</f>
        <v>over weight</v>
      </c>
      <c r="D2317">
        <v>5.91</v>
      </c>
      <c r="E2317" t="str">
        <f>IF(Table2[[#This Row],[HBA1C]]&lt;5.7,"normal ",IF(Table2[[#This Row],[HBA1C]]&lt;6.5,"prediabetes",IF(Table2[[#This Row],[HBA1C]]=6.5&gt;6.5,"diabetes ")))</f>
        <v>prediabetes</v>
      </c>
      <c r="F2317" t="s">
        <v>2380</v>
      </c>
      <c r="G2317" t="s">
        <v>2381</v>
      </c>
      <c r="H2317" t="s">
        <v>2380</v>
      </c>
      <c r="I2317">
        <v>1</v>
      </c>
      <c r="J2317" t="s">
        <v>2380</v>
      </c>
    </row>
    <row r="2318" spans="1:10" x14ac:dyDescent="0.2">
      <c r="A2318" t="s">
        <v>40</v>
      </c>
      <c r="B2318">
        <v>20.47</v>
      </c>
      <c r="C231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18">
        <v>5.81</v>
      </c>
      <c r="E2318" t="str">
        <f>IF(Table2[[#This Row],[HBA1C]]&lt;5.7,"normal ",IF(Table2[[#This Row],[HBA1C]]&lt;6.5,"prediabetes",IF(Table2[[#This Row],[HBA1C]]=6.5&gt;6.5,"diabetes ")))</f>
        <v>prediabetes</v>
      </c>
      <c r="F2318" t="s">
        <v>2381</v>
      </c>
      <c r="G2318" t="s">
        <v>2380</v>
      </c>
      <c r="H2318" t="s">
        <v>2380</v>
      </c>
      <c r="I2318">
        <v>1</v>
      </c>
      <c r="J2318" t="s">
        <v>2380</v>
      </c>
    </row>
    <row r="2319" spans="1:10" x14ac:dyDescent="0.2">
      <c r="A2319" t="s">
        <v>39</v>
      </c>
      <c r="B2319">
        <v>18.82</v>
      </c>
      <c r="C2319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19">
        <v>5.51</v>
      </c>
      <c r="E2319" t="str">
        <f>IF(Table2[[#This Row],[HBA1C]]&lt;5.7,"normal ",IF(Table2[[#This Row],[HBA1C]]&lt;6.5,"prediabetes",IF(Table2[[#This Row],[HBA1C]]=6.5&gt;6.5,"diabetes ")))</f>
        <v xml:space="preserve">normal </v>
      </c>
      <c r="F2319" t="s">
        <v>2381</v>
      </c>
      <c r="G2319" t="s">
        <v>2380</v>
      </c>
      <c r="H2319" t="s">
        <v>2380</v>
      </c>
      <c r="I2319">
        <v>0</v>
      </c>
      <c r="J2319" t="s">
        <v>2380</v>
      </c>
    </row>
    <row r="2320" spans="1:10" x14ac:dyDescent="0.2">
      <c r="A2320" t="s">
        <v>38</v>
      </c>
      <c r="B2320">
        <v>17.079999999999998</v>
      </c>
      <c r="C232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20">
        <v>5.73</v>
      </c>
      <c r="E2320" t="str">
        <f>IF(Table2[[#This Row],[HBA1C]]&lt;5.7,"normal ",IF(Table2[[#This Row],[HBA1C]]&lt;6.5,"prediabetes",IF(Table2[[#This Row],[HBA1C]]=6.5&gt;6.5,"diabetes ")))</f>
        <v>prediabetes</v>
      </c>
      <c r="F2320" t="s">
        <v>2380</v>
      </c>
      <c r="G2320" t="s">
        <v>2380</v>
      </c>
      <c r="H2320" t="s">
        <v>2382</v>
      </c>
      <c r="I2320">
        <v>1</v>
      </c>
      <c r="J2320" t="s">
        <v>2380</v>
      </c>
    </row>
    <row r="2321" spans="1:10" x14ac:dyDescent="0.2">
      <c r="A2321" t="s">
        <v>36</v>
      </c>
      <c r="B2321">
        <v>19.21</v>
      </c>
      <c r="C232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21">
        <v>5.53</v>
      </c>
      <c r="E2321" t="str">
        <f>IF(Table2[[#This Row],[HBA1C]]&lt;5.7,"normal ",IF(Table2[[#This Row],[HBA1C]]&lt;6.5,"prediabetes",IF(Table2[[#This Row],[HBA1C]]=6.5&gt;6.5,"diabetes ")))</f>
        <v xml:space="preserve">normal </v>
      </c>
      <c r="F2321" t="s">
        <v>2381</v>
      </c>
      <c r="G2321" t="s">
        <v>2380</v>
      </c>
      <c r="H2321" t="s">
        <v>2380</v>
      </c>
      <c r="I2321">
        <v>0</v>
      </c>
      <c r="J2321" t="s">
        <v>2380</v>
      </c>
    </row>
    <row r="2322" spans="1:10" x14ac:dyDescent="0.2">
      <c r="A2322" t="s">
        <v>34</v>
      </c>
      <c r="B2322">
        <v>17.86</v>
      </c>
      <c r="C2322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22">
        <v>5.43</v>
      </c>
      <c r="E2322" t="str">
        <f>IF(Table2[[#This Row],[HBA1C]]&lt;5.7,"normal ",IF(Table2[[#This Row],[HBA1C]]&lt;6.5,"prediabetes",IF(Table2[[#This Row],[HBA1C]]=6.5&gt;6.5,"diabetes ")))</f>
        <v xml:space="preserve">normal </v>
      </c>
      <c r="F2322" t="s">
        <v>2380</v>
      </c>
      <c r="G2322" t="s">
        <v>2380</v>
      </c>
      <c r="H2322" t="s">
        <v>2382</v>
      </c>
      <c r="I2322">
        <v>1</v>
      </c>
      <c r="J2322" t="s">
        <v>2380</v>
      </c>
    </row>
    <row r="2323" spans="1:10" x14ac:dyDescent="0.2">
      <c r="A2323" t="s">
        <v>33</v>
      </c>
      <c r="B2323">
        <v>21.38</v>
      </c>
      <c r="C2323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23">
        <v>8.01</v>
      </c>
      <c r="E2323" t="str">
        <f>IF(Table2[[#This Row],[HBA1C]]&lt;5.7,"normal ",IF(Table2[[#This Row],[HBA1C]]&lt;6.5,"prediabetes",IF(Table2[[#This Row],[HBA1C]]=6.5&gt;6.5,"diabetes ")))</f>
        <v xml:space="preserve">diabetes </v>
      </c>
      <c r="F2323" t="s">
        <v>2380</v>
      </c>
      <c r="G2323" t="s">
        <v>2380</v>
      </c>
      <c r="H2323" t="s">
        <v>2380</v>
      </c>
      <c r="I2323">
        <v>0</v>
      </c>
      <c r="J2323" t="s">
        <v>2380</v>
      </c>
    </row>
    <row r="2324" spans="1:10" x14ac:dyDescent="0.2">
      <c r="A2324" t="s">
        <v>32</v>
      </c>
      <c r="B2324">
        <v>23.35</v>
      </c>
      <c r="C2324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24">
        <v>5.94</v>
      </c>
      <c r="E2324" t="str">
        <f>IF(Table2[[#This Row],[HBA1C]]&lt;5.7,"normal ",IF(Table2[[#This Row],[HBA1C]]&lt;6.5,"prediabetes",IF(Table2[[#This Row],[HBA1C]]=6.5&gt;6.5,"diabetes ")))</f>
        <v>prediabetes</v>
      </c>
      <c r="F2324" t="s">
        <v>2380</v>
      </c>
      <c r="G2324" t="s">
        <v>2380</v>
      </c>
      <c r="H2324" t="s">
        <v>2380</v>
      </c>
      <c r="I2324">
        <v>0</v>
      </c>
      <c r="J2324" t="s">
        <v>2380</v>
      </c>
    </row>
    <row r="2325" spans="1:10" x14ac:dyDescent="0.2">
      <c r="A2325" t="s">
        <v>29</v>
      </c>
      <c r="B2325">
        <v>22.24</v>
      </c>
      <c r="C2325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25">
        <v>5.04</v>
      </c>
      <c r="E2325" t="str">
        <f>IF(Table2[[#This Row],[HBA1C]]&lt;5.7,"normal ",IF(Table2[[#This Row],[HBA1C]]&lt;6.5,"prediabetes",IF(Table2[[#This Row],[HBA1C]]=6.5&gt;6.5,"diabetes ")))</f>
        <v xml:space="preserve">normal </v>
      </c>
      <c r="F2325" t="s">
        <v>2380</v>
      </c>
      <c r="G2325" t="s">
        <v>2380</v>
      </c>
      <c r="H2325" t="s">
        <v>2380</v>
      </c>
      <c r="I2325">
        <v>0</v>
      </c>
      <c r="J2325" t="s">
        <v>2380</v>
      </c>
    </row>
    <row r="2326" spans="1:10" x14ac:dyDescent="0.2">
      <c r="A2326" t="s">
        <v>28</v>
      </c>
      <c r="B2326">
        <v>24.76</v>
      </c>
      <c r="C2326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26">
        <v>4.54</v>
      </c>
      <c r="E2326" t="str">
        <f>IF(Table2[[#This Row],[HBA1C]]&lt;5.7,"normal ",IF(Table2[[#This Row],[HBA1C]]&lt;6.5,"prediabetes",IF(Table2[[#This Row],[HBA1C]]=6.5&gt;6.5,"diabetes ")))</f>
        <v xml:space="preserve">normal </v>
      </c>
      <c r="F2326" t="s">
        <v>2381</v>
      </c>
      <c r="G2326" t="s">
        <v>2380</v>
      </c>
      <c r="H2326" t="s">
        <v>2380</v>
      </c>
      <c r="I2326">
        <v>0</v>
      </c>
      <c r="J2326" t="s">
        <v>2380</v>
      </c>
    </row>
    <row r="2327" spans="1:10" x14ac:dyDescent="0.2">
      <c r="A2327" t="s">
        <v>27</v>
      </c>
      <c r="B2327">
        <v>20.100000000000001</v>
      </c>
      <c r="C2327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27">
        <v>5.6</v>
      </c>
      <c r="E2327" t="str">
        <f>IF(Table2[[#This Row],[HBA1C]]&lt;5.7,"normal ",IF(Table2[[#This Row],[HBA1C]]&lt;6.5,"prediabetes",IF(Table2[[#This Row],[HBA1C]]=6.5&gt;6.5,"diabetes ")))</f>
        <v xml:space="preserve">normal </v>
      </c>
      <c r="F2327" t="s">
        <v>2381</v>
      </c>
      <c r="G2327" t="s">
        <v>2380</v>
      </c>
      <c r="H2327" t="s">
        <v>2382</v>
      </c>
      <c r="I2327">
        <v>1</v>
      </c>
      <c r="J2327" t="s">
        <v>2380</v>
      </c>
    </row>
    <row r="2328" spans="1:10" x14ac:dyDescent="0.2">
      <c r="A2328" t="s">
        <v>26</v>
      </c>
      <c r="B2328">
        <v>21.77</v>
      </c>
      <c r="C2328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28">
        <v>10.67</v>
      </c>
      <c r="E2328" t="str">
        <f>IF(Table2[[#This Row],[HBA1C]]&lt;5.7,"normal ",IF(Table2[[#This Row],[HBA1C]]&lt;6.5,"prediabetes",IF(Table2[[#This Row],[HBA1C]]=6.5&gt;6.5,"diabetes ")))</f>
        <v xml:space="preserve">diabetes </v>
      </c>
      <c r="F2328" t="s">
        <v>2380</v>
      </c>
      <c r="G2328" t="s">
        <v>2380</v>
      </c>
      <c r="H2328" t="s">
        <v>2380</v>
      </c>
      <c r="I2328">
        <v>0</v>
      </c>
      <c r="J2328" t="s">
        <v>2380</v>
      </c>
    </row>
    <row r="2329" spans="1:10" x14ac:dyDescent="0.2">
      <c r="A2329" t="s">
        <v>25</v>
      </c>
      <c r="B2329">
        <v>17.82</v>
      </c>
      <c r="C2329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29">
        <v>5.26</v>
      </c>
      <c r="E2329" t="str">
        <f>IF(Table2[[#This Row],[HBA1C]]&lt;5.7,"normal ",IF(Table2[[#This Row],[HBA1C]]&lt;6.5,"prediabetes",IF(Table2[[#This Row],[HBA1C]]=6.5&gt;6.5,"diabetes ")))</f>
        <v xml:space="preserve">normal </v>
      </c>
      <c r="F2329" t="s">
        <v>2381</v>
      </c>
      <c r="G2329" t="s">
        <v>2380</v>
      </c>
      <c r="H2329" t="s">
        <v>2380</v>
      </c>
      <c r="I2329">
        <v>1</v>
      </c>
      <c r="J2329" t="s">
        <v>2380</v>
      </c>
    </row>
    <row r="2330" spans="1:10" x14ac:dyDescent="0.2">
      <c r="A2330" t="s">
        <v>24</v>
      </c>
      <c r="B2330">
        <v>17.07</v>
      </c>
      <c r="C2330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30">
        <v>5.22</v>
      </c>
      <c r="E2330" t="str">
        <f>IF(Table2[[#This Row],[HBA1C]]&lt;5.7,"normal ",IF(Table2[[#This Row],[HBA1C]]&lt;6.5,"prediabetes",IF(Table2[[#This Row],[HBA1C]]=6.5&gt;6.5,"diabetes ")))</f>
        <v xml:space="preserve">normal </v>
      </c>
      <c r="F2330" t="s">
        <v>2380</v>
      </c>
      <c r="G2330" t="s">
        <v>2380</v>
      </c>
      <c r="H2330" t="s">
        <v>2382</v>
      </c>
      <c r="I2330">
        <v>1</v>
      </c>
      <c r="J2330" t="s">
        <v>2380</v>
      </c>
    </row>
    <row r="2331" spans="1:10" x14ac:dyDescent="0.2">
      <c r="A2331" t="s">
        <v>22</v>
      </c>
      <c r="B2331">
        <v>22.24</v>
      </c>
      <c r="C2331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31">
        <v>4.29</v>
      </c>
      <c r="E2331" t="str">
        <f>IF(Table2[[#This Row],[HBA1C]]&lt;5.7,"normal ",IF(Table2[[#This Row],[HBA1C]]&lt;6.5,"prediabetes",IF(Table2[[#This Row],[HBA1C]]=6.5&gt;6.5,"diabetes ")))</f>
        <v xml:space="preserve">normal </v>
      </c>
      <c r="F2331" t="s">
        <v>2381</v>
      </c>
      <c r="G2331" t="s">
        <v>2380</v>
      </c>
      <c r="H2331" t="s">
        <v>2380</v>
      </c>
      <c r="I2331">
        <v>0</v>
      </c>
      <c r="J2331" t="s">
        <v>2380</v>
      </c>
    </row>
    <row r="2332" spans="1:10" x14ac:dyDescent="0.2">
      <c r="A2332" t="s">
        <v>21</v>
      </c>
      <c r="B2332">
        <v>22.34</v>
      </c>
      <c r="C2332" t="str">
        <f>IF(Table2[[#This Row],[BMI]]&lt;18.5,"under weight ",IF(Table2[[#This Row],[BMI]]&lt;24.9,"normal weight",IF(Table2[[#This Row],[BMI]]&lt;30,"over weight",IF(Table2[[#This Row],[BMI]]&gt;29.9," obesity "))))</f>
        <v>normal weight</v>
      </c>
      <c r="D2332">
        <v>5.57</v>
      </c>
      <c r="E2332" t="str">
        <f>IF(Table2[[#This Row],[HBA1C]]&lt;5.7,"normal ",IF(Table2[[#This Row],[HBA1C]]&lt;6.5,"prediabetes",IF(Table2[[#This Row],[HBA1C]]=6.5&gt;6.5,"diabetes ")))</f>
        <v xml:space="preserve">normal </v>
      </c>
      <c r="F2332" t="s">
        <v>2380</v>
      </c>
      <c r="G2332" t="s">
        <v>2380</v>
      </c>
      <c r="H2332" t="s">
        <v>2380</v>
      </c>
      <c r="I2332">
        <v>1</v>
      </c>
      <c r="J2332" t="s">
        <v>2380</v>
      </c>
    </row>
    <row r="2333" spans="1:10" x14ac:dyDescent="0.2">
      <c r="A2333" t="s">
        <v>19</v>
      </c>
      <c r="B2333">
        <v>17.7</v>
      </c>
      <c r="C2333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33">
        <v>6.28</v>
      </c>
      <c r="E2333" t="str">
        <f>IF(Table2[[#This Row],[HBA1C]]&lt;5.7,"normal ",IF(Table2[[#This Row],[HBA1C]]&lt;6.5,"prediabetes",IF(Table2[[#This Row],[HBA1C]]=6.5&gt;6.5,"diabetes ")))</f>
        <v>prediabetes</v>
      </c>
      <c r="F2333" t="s">
        <v>2380</v>
      </c>
      <c r="G2333" t="s">
        <v>2380</v>
      </c>
      <c r="H2333" t="s">
        <v>2380</v>
      </c>
      <c r="I2333">
        <v>1</v>
      </c>
      <c r="J2333" t="s">
        <v>2380</v>
      </c>
    </row>
    <row r="2334" spans="1:10" x14ac:dyDescent="0.2">
      <c r="A2334" t="s">
        <v>17</v>
      </c>
      <c r="B2334">
        <v>16.47</v>
      </c>
      <c r="C2334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34">
        <v>6.35</v>
      </c>
      <c r="E2334" t="str">
        <f>IF(Table2[[#This Row],[HBA1C]]&lt;5.7,"normal ",IF(Table2[[#This Row],[HBA1C]]&lt;6.5,"prediabetes",IF(Table2[[#This Row],[HBA1C]]=6.5&gt;6.5,"diabetes ")))</f>
        <v>prediabetes</v>
      </c>
      <c r="F2334" t="s">
        <v>2380</v>
      </c>
      <c r="G2334" t="s">
        <v>2380</v>
      </c>
      <c r="H2334" t="s">
        <v>2382</v>
      </c>
      <c r="I2334">
        <v>1</v>
      </c>
      <c r="J2334" t="s">
        <v>2380</v>
      </c>
    </row>
    <row r="2335" spans="1:10" x14ac:dyDescent="0.2">
      <c r="A2335" t="s">
        <v>14</v>
      </c>
      <c r="B2335">
        <v>17.600000000000001</v>
      </c>
      <c r="C2335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35">
        <v>4.3899999999999997</v>
      </c>
      <c r="E2335" t="str">
        <f>IF(Table2[[#This Row],[HBA1C]]&lt;5.7,"normal ",IF(Table2[[#This Row],[HBA1C]]&lt;6.5,"prediabetes",IF(Table2[[#This Row],[HBA1C]]=6.5&gt;6.5,"diabetes ")))</f>
        <v xml:space="preserve">normal </v>
      </c>
      <c r="F2335" t="s">
        <v>2380</v>
      </c>
      <c r="G2335" t="s">
        <v>2380</v>
      </c>
      <c r="H2335" t="s">
        <v>2380</v>
      </c>
      <c r="I2335">
        <v>1</v>
      </c>
      <c r="J2335" t="s">
        <v>2380</v>
      </c>
    </row>
    <row r="2336" spans="1:10" x14ac:dyDescent="0.2">
      <c r="A2336" t="s">
        <v>9</v>
      </c>
      <c r="B2336">
        <v>17.579999999999998</v>
      </c>
      <c r="C2336" t="str">
        <f>IF(Table2[[#This Row],[BMI]]&lt;18.5,"under weight ",IF(Table2[[#This Row],[BMI]]&lt;24.9,"normal weight",IF(Table2[[#This Row],[BMI]]&lt;30,"over weight",IF(Table2[[#This Row],[BMI]]&gt;29.9," obesity "))))</f>
        <v xml:space="preserve">under weight </v>
      </c>
      <c r="D2336">
        <v>4.51</v>
      </c>
      <c r="E2336" t="str">
        <f>IF(Table2[[#This Row],[HBA1C]]&lt;5.7,"normal ",IF(Table2[[#This Row],[HBA1C]]&lt;6.5,"prediabetes",IF(Table2[[#This Row],[HBA1C]]=6.5&gt;6.5,"diabetes ")))</f>
        <v xml:space="preserve">normal </v>
      </c>
      <c r="F2336" t="s">
        <v>2380</v>
      </c>
      <c r="G2336" t="s">
        <v>2380</v>
      </c>
      <c r="H2336" t="s">
        <v>2380</v>
      </c>
      <c r="I2336">
        <v>1</v>
      </c>
      <c r="J2336" t="s">
        <v>2380</v>
      </c>
    </row>
  </sheetData>
  <conditionalFormatting sqref="A1:XFD589 A590:L594 N590:XFD594 A595:XFD1048576">
    <cfRule type="beginsWith" dxfId="3" priority="1" operator="beginsWith" text="?">
      <formula>LEFT(A1,LEN("?"))="?"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44"/>
  <sheetViews>
    <sheetView workbookViewId="0">
      <selection activeCell="H1" sqref="H1:K1"/>
    </sheetView>
  </sheetViews>
  <sheetFormatPr defaultRowHeight="15" x14ac:dyDescent="0.2"/>
  <cols>
    <col min="1" max="1" width="14.52734375" bestFit="1" customWidth="1"/>
    <col min="3" max="3" width="9.55078125" bestFit="1" customWidth="1"/>
    <col min="5" max="5" width="19.63671875" style="10" customWidth="1"/>
    <col min="6" max="6" width="10.76171875" style="12" bestFit="1" customWidth="1"/>
    <col min="7" max="7" width="10.35546875" bestFit="1" customWidth="1"/>
    <col min="8" max="8" width="14.52734375" style="14" bestFit="1" customWidth="1"/>
    <col min="9" max="10" width="10.625" bestFit="1" customWidth="1"/>
    <col min="12" max="12" width="16.41015625" customWidth="1"/>
    <col min="13" max="13" width="17.08203125" customWidth="1"/>
  </cols>
  <sheetData>
    <row r="1" spans="1:14" s="2" customFormat="1" ht="18.9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9" t="s">
        <v>5373</v>
      </c>
      <c r="F1" s="11" t="s">
        <v>5374</v>
      </c>
      <c r="G1" s="6" t="s">
        <v>4</v>
      </c>
      <c r="H1" s="13" t="s">
        <v>5</v>
      </c>
      <c r="I1" s="6" t="s">
        <v>6</v>
      </c>
      <c r="J1" s="6" t="s">
        <v>7</v>
      </c>
      <c r="K1" s="6" t="s">
        <v>8</v>
      </c>
    </row>
    <row r="2" spans="1:14" x14ac:dyDescent="0.2">
      <c r="A2" t="s">
        <v>9</v>
      </c>
      <c r="B2">
        <v>1992</v>
      </c>
      <c r="C2" t="s">
        <v>10</v>
      </c>
      <c r="D2">
        <v>9</v>
      </c>
      <c r="E2" s="8" t="str">
        <f>Table1[[#This Row],[date]]&amp;" "&amp;Table1[[#This Row],[month]]&amp;" "&amp;Table1[[#This Row],[year]]</f>
        <v>9 Jul 1992</v>
      </c>
      <c r="F2" s="12">
        <f>DATEDIF(Table1[[#This Row],[DOB]],"8-6-2023","y")</f>
        <v>30</v>
      </c>
      <c r="G2">
        <v>0</v>
      </c>
      <c r="H2" s="14">
        <v>563.84</v>
      </c>
      <c r="I2" t="s">
        <v>11</v>
      </c>
      <c r="J2" t="s">
        <v>12</v>
      </c>
      <c r="K2" t="s">
        <v>13</v>
      </c>
    </row>
    <row r="3" spans="1:14" x14ac:dyDescent="0.2">
      <c r="A3" t="s">
        <v>14</v>
      </c>
      <c r="B3">
        <v>1992</v>
      </c>
      <c r="C3" t="s">
        <v>15</v>
      </c>
      <c r="D3">
        <v>30</v>
      </c>
      <c r="E3" s="10" t="str">
        <f>Table1[[#This Row],[date]]&amp;" "&amp;Table1[[#This Row],[month]]&amp;" "&amp;Table1[[#This Row],[year]]</f>
        <v>30 Nov 1992</v>
      </c>
      <c r="F3" s="12">
        <f>DATEDIF(Table1[[#This Row],[DOB]],"8-6-2023","y")</f>
        <v>30</v>
      </c>
      <c r="G3">
        <v>0</v>
      </c>
      <c r="H3" s="14">
        <v>570.62</v>
      </c>
      <c r="I3" t="s">
        <v>11</v>
      </c>
      <c r="J3" t="s">
        <v>16</v>
      </c>
      <c r="K3" t="s">
        <v>13</v>
      </c>
      <c r="N3">
        <f>COUNTIF(A:A,"?")</f>
        <v>6</v>
      </c>
    </row>
    <row r="4" spans="1:14" x14ac:dyDescent="0.2">
      <c r="A4" t="s">
        <v>17</v>
      </c>
      <c r="B4">
        <v>1993</v>
      </c>
      <c r="C4" t="s">
        <v>18</v>
      </c>
      <c r="D4">
        <v>30</v>
      </c>
      <c r="E4" s="10" t="str">
        <f>Table1[[#This Row],[date]]&amp;" "&amp;Table1[[#This Row],[month]]&amp;" "&amp;Table1[[#This Row],[year]]</f>
        <v>30 Jun 1993</v>
      </c>
      <c r="F4" s="12">
        <f>DATEDIF(Table1[[#This Row],[DOB]],"8-6-2023","y")</f>
        <v>29</v>
      </c>
      <c r="G4">
        <v>0</v>
      </c>
      <c r="H4" s="14">
        <v>600</v>
      </c>
      <c r="I4" t="s">
        <v>11</v>
      </c>
      <c r="J4" t="s">
        <v>16</v>
      </c>
      <c r="K4" t="s">
        <v>13</v>
      </c>
      <c r="N4">
        <f>COUNTIF(B:B,"?")</f>
        <v>0</v>
      </c>
    </row>
    <row r="5" spans="1:14" x14ac:dyDescent="0.2">
      <c r="A5" t="s">
        <v>19</v>
      </c>
      <c r="B5">
        <v>1992</v>
      </c>
      <c r="C5" t="s">
        <v>20</v>
      </c>
      <c r="D5">
        <v>13</v>
      </c>
      <c r="E5" s="10" t="str">
        <f>Table1[[#This Row],[date]]&amp;" "&amp;Table1[[#This Row],[month]]&amp;" "&amp;Table1[[#This Row],[year]]</f>
        <v>13 Sep 1992</v>
      </c>
      <c r="F5" s="12">
        <f>DATEDIF(Table1[[#This Row],[DOB]],"8-6-2023","y")</f>
        <v>30</v>
      </c>
      <c r="G5">
        <v>0</v>
      </c>
      <c r="H5" s="14">
        <v>604.54</v>
      </c>
      <c r="I5" t="s">
        <v>12</v>
      </c>
      <c r="J5" t="s">
        <v>12</v>
      </c>
      <c r="K5" t="s">
        <v>13</v>
      </c>
      <c r="N5">
        <f>COUNTIF(C:C,"?")</f>
        <v>0</v>
      </c>
    </row>
    <row r="6" spans="1:14" x14ac:dyDescent="0.2">
      <c r="A6" t="s">
        <v>21</v>
      </c>
      <c r="B6">
        <v>1998</v>
      </c>
      <c r="C6" t="s">
        <v>10</v>
      </c>
      <c r="D6">
        <v>27</v>
      </c>
      <c r="E6" s="10" t="str">
        <f>Table1[[#This Row],[date]]&amp;" "&amp;Table1[[#This Row],[month]]&amp;" "&amp;Table1[[#This Row],[year]]</f>
        <v>27 Jul 1998</v>
      </c>
      <c r="F6" s="12">
        <f>DATEDIF(Table1[[#This Row],[DOB]],"8-6-2023","y")</f>
        <v>24</v>
      </c>
      <c r="G6">
        <v>0</v>
      </c>
      <c r="H6" s="14">
        <v>637.26</v>
      </c>
      <c r="I6" t="s">
        <v>12</v>
      </c>
      <c r="J6" t="s">
        <v>12</v>
      </c>
      <c r="K6" t="s">
        <v>13</v>
      </c>
      <c r="N6">
        <f>COUNTIF(D:D,"?")</f>
        <v>0</v>
      </c>
    </row>
    <row r="7" spans="1:14" x14ac:dyDescent="0.2">
      <c r="A7" t="s">
        <v>22</v>
      </c>
      <c r="B7">
        <v>2001</v>
      </c>
      <c r="C7" t="s">
        <v>15</v>
      </c>
      <c r="D7">
        <v>20</v>
      </c>
      <c r="E7" s="10" t="str">
        <f>Table1[[#This Row],[date]]&amp;" "&amp;Table1[[#This Row],[month]]&amp;" "&amp;Table1[[#This Row],[year]]</f>
        <v>20 Nov 2001</v>
      </c>
      <c r="F7" s="12">
        <f>DATEDIF(Table1[[#This Row],[DOB]],"8-6-2023","y")</f>
        <v>21</v>
      </c>
      <c r="G7">
        <v>0</v>
      </c>
      <c r="H7" s="14">
        <v>646.14</v>
      </c>
      <c r="I7" t="s">
        <v>12</v>
      </c>
      <c r="J7" t="s">
        <v>12</v>
      </c>
      <c r="K7" t="s">
        <v>23</v>
      </c>
      <c r="N7">
        <f>COUNTIF(D:D,"?")</f>
        <v>0</v>
      </c>
    </row>
    <row r="8" spans="1:14" x14ac:dyDescent="0.2">
      <c r="A8" t="s">
        <v>24</v>
      </c>
      <c r="B8">
        <v>1993</v>
      </c>
      <c r="C8" t="s">
        <v>18</v>
      </c>
      <c r="D8">
        <v>1</v>
      </c>
      <c r="E8" s="10" t="str">
        <f>Table1[[#This Row],[date]]&amp;" "&amp;Table1[[#This Row],[month]]&amp;" "&amp;Table1[[#This Row],[year]]</f>
        <v>1 Jun 1993</v>
      </c>
      <c r="F8" s="12">
        <f>DATEDIF(Table1[[#This Row],[DOB]],"8-6-2023","y")</f>
        <v>30</v>
      </c>
      <c r="G8">
        <v>0</v>
      </c>
      <c r="H8" s="14">
        <v>650</v>
      </c>
      <c r="I8" t="s">
        <v>12</v>
      </c>
      <c r="J8" t="s">
        <v>12</v>
      </c>
      <c r="K8" t="s">
        <v>13</v>
      </c>
      <c r="N8">
        <f>COUNTIF(F:F,"?")</f>
        <v>0</v>
      </c>
    </row>
    <row r="9" spans="1:14" x14ac:dyDescent="0.2">
      <c r="A9" t="s">
        <v>25</v>
      </c>
      <c r="B9">
        <v>1995</v>
      </c>
      <c r="C9" t="s">
        <v>10</v>
      </c>
      <c r="D9">
        <v>4</v>
      </c>
      <c r="E9" s="10" t="str">
        <f>Table1[[#This Row],[date]]&amp;" "&amp;Table1[[#This Row],[month]]&amp;" "&amp;Table1[[#This Row],[year]]</f>
        <v>4 Jul 1995</v>
      </c>
      <c r="F9" s="12">
        <f>DATEDIF(Table1[[#This Row],[DOB]],"8-6-2023","y")</f>
        <v>27</v>
      </c>
      <c r="G9">
        <v>0</v>
      </c>
      <c r="H9" s="14">
        <v>650</v>
      </c>
      <c r="I9" t="s">
        <v>12</v>
      </c>
      <c r="J9" t="s">
        <v>12</v>
      </c>
      <c r="K9" t="s">
        <v>13</v>
      </c>
      <c r="N9">
        <f>COUNTIF(Table1[children],"?")</f>
        <v>0</v>
      </c>
    </row>
    <row r="10" spans="1:14" x14ac:dyDescent="0.2">
      <c r="A10" t="s">
        <v>26</v>
      </c>
      <c r="B10">
        <v>2002</v>
      </c>
      <c r="C10" t="s">
        <v>15</v>
      </c>
      <c r="D10">
        <v>29</v>
      </c>
      <c r="E10" s="10" t="str">
        <f>Table1[[#This Row],[date]]&amp;" "&amp;Table1[[#This Row],[month]]&amp;" "&amp;Table1[[#This Row],[year]]</f>
        <v>29 Nov 2002</v>
      </c>
      <c r="F10" s="12">
        <f>DATEDIF(Table1[[#This Row],[DOB]],"8-6-2023","y")</f>
        <v>20</v>
      </c>
      <c r="G10">
        <v>0</v>
      </c>
      <c r="H10" s="14">
        <v>668</v>
      </c>
      <c r="I10" t="s">
        <v>12</v>
      </c>
      <c r="J10" t="s">
        <v>11</v>
      </c>
      <c r="K10" t="s">
        <v>23</v>
      </c>
      <c r="N10">
        <f>COUNTIF(I:I,"?")</f>
        <v>0</v>
      </c>
    </row>
    <row r="11" spans="1:14" x14ac:dyDescent="0.2">
      <c r="A11" t="s">
        <v>27</v>
      </c>
      <c r="B11">
        <v>1997</v>
      </c>
      <c r="C11" t="s">
        <v>15</v>
      </c>
      <c r="D11">
        <v>9</v>
      </c>
      <c r="E11" s="10" t="str">
        <f>Table1[[#This Row],[date]]&amp;" "&amp;Table1[[#This Row],[month]]&amp;" "&amp;Table1[[#This Row],[year]]</f>
        <v>9 Nov 1997</v>
      </c>
      <c r="F11" s="12">
        <f>DATEDIF(Table1[[#This Row],[DOB]],"8-6-2023","y")</f>
        <v>25</v>
      </c>
      <c r="G11">
        <v>0</v>
      </c>
      <c r="H11" s="14">
        <v>670</v>
      </c>
      <c r="I11" t="s">
        <v>12</v>
      </c>
      <c r="J11" t="s">
        <v>12</v>
      </c>
      <c r="K11" t="s">
        <v>13</v>
      </c>
      <c r="N11">
        <f>COUNTIF(Table1[charges],"?")</f>
        <v>0</v>
      </c>
    </row>
    <row r="12" spans="1:14" x14ac:dyDescent="0.2">
      <c r="A12" t="s">
        <v>28</v>
      </c>
      <c r="B12">
        <v>2001</v>
      </c>
      <c r="C12" t="s">
        <v>20</v>
      </c>
      <c r="D12">
        <v>12</v>
      </c>
      <c r="E12" s="10" t="str">
        <f>Table1[[#This Row],[date]]&amp;" "&amp;Table1[[#This Row],[month]]&amp;" "&amp;Table1[[#This Row],[year]]</f>
        <v>12 Sep 2001</v>
      </c>
      <c r="F12" s="12">
        <f>DATEDIF(Table1[[#This Row],[DOB]],"8-6-2023","y")</f>
        <v>21</v>
      </c>
      <c r="G12">
        <v>0</v>
      </c>
      <c r="H12" s="14">
        <v>687.54</v>
      </c>
      <c r="I12" t="s">
        <v>12</v>
      </c>
      <c r="J12" t="s">
        <v>11</v>
      </c>
      <c r="K12" t="s">
        <v>13</v>
      </c>
      <c r="N12">
        <f>COUNTIF(Table1[City tier],"?")</f>
        <v>0</v>
      </c>
    </row>
    <row r="13" spans="1:14" x14ac:dyDescent="0.2">
      <c r="A13" t="s">
        <v>29</v>
      </c>
      <c r="B13">
        <v>1999</v>
      </c>
      <c r="C13" t="s">
        <v>30</v>
      </c>
      <c r="D13">
        <v>26</v>
      </c>
      <c r="E13" s="10" t="str">
        <f>Table1[[#This Row],[date]]&amp;" "&amp;Table1[[#This Row],[month]]&amp;" "&amp;Table1[[#This Row],[year]]</f>
        <v>26 Dec 1999</v>
      </c>
      <c r="F13" s="12">
        <f>DATEDIF(Table1[[#This Row],[DOB]],"8-6-2023","y")</f>
        <v>23</v>
      </c>
      <c r="G13">
        <v>0</v>
      </c>
      <c r="H13" s="14">
        <v>700</v>
      </c>
      <c r="I13" t="s">
        <v>11</v>
      </c>
      <c r="J13" t="s">
        <v>12</v>
      </c>
      <c r="K13" t="s">
        <v>13</v>
      </c>
      <c r="N13">
        <f>COUNTIF(Table1[State ID],"?")</f>
        <v>0</v>
      </c>
    </row>
    <row r="14" spans="1:14" x14ac:dyDescent="0.2">
      <c r="A14" t="s">
        <v>32</v>
      </c>
      <c r="B14">
        <v>1999</v>
      </c>
      <c r="C14" t="s">
        <v>30</v>
      </c>
      <c r="D14">
        <v>14</v>
      </c>
      <c r="E14" s="10" t="str">
        <f>Table1[[#This Row],[date]]&amp;" "&amp;Table1[[#This Row],[month]]&amp;" "&amp;Table1[[#This Row],[year]]</f>
        <v>14 Dec 1999</v>
      </c>
      <c r="F14" s="12">
        <f>DATEDIF(Table1[[#This Row],[DOB]],"8-6-2023","y")</f>
        <v>23</v>
      </c>
      <c r="G14">
        <v>0</v>
      </c>
      <c r="H14" s="14">
        <v>722.99</v>
      </c>
      <c r="I14" t="s">
        <v>12</v>
      </c>
      <c r="J14" t="s">
        <v>16</v>
      </c>
      <c r="K14" t="s">
        <v>13</v>
      </c>
      <c r="M14" t="s">
        <v>2384</v>
      </c>
      <c r="N14">
        <f>SUM(N3:N13)</f>
        <v>6</v>
      </c>
    </row>
    <row r="15" spans="1:14" x14ac:dyDescent="0.2">
      <c r="A15" t="s">
        <v>33</v>
      </c>
      <c r="B15">
        <v>2002</v>
      </c>
      <c r="C15" t="s">
        <v>2385</v>
      </c>
      <c r="D15">
        <v>19</v>
      </c>
      <c r="E15" s="10" t="str">
        <f>Table1[[#This Row],[date]]&amp;" "&amp;Table1[[#This Row],[month]]&amp;" "&amp;Table1[[#This Row],[year]]</f>
        <v>19 sep 2002</v>
      </c>
      <c r="F15" s="12">
        <f>DATEDIF(Table1[[#This Row],[DOB]],"8-6-2023","y")</f>
        <v>20</v>
      </c>
      <c r="G15">
        <v>0</v>
      </c>
      <c r="H15" s="14">
        <v>750</v>
      </c>
      <c r="I15" t="s">
        <v>12</v>
      </c>
      <c r="J15" t="s">
        <v>16</v>
      </c>
      <c r="K15" t="s">
        <v>23</v>
      </c>
    </row>
    <row r="16" spans="1:14" x14ac:dyDescent="0.2">
      <c r="A16" t="s">
        <v>34</v>
      </c>
      <c r="B16">
        <v>1993</v>
      </c>
      <c r="C16" t="s">
        <v>35</v>
      </c>
      <c r="D16">
        <v>9</v>
      </c>
      <c r="E16" s="10" t="str">
        <f>Table1[[#This Row],[date]]&amp;" "&amp;Table1[[#This Row],[month]]&amp;" "&amp;Table1[[#This Row],[year]]</f>
        <v>9 Aug 1993</v>
      </c>
      <c r="F16" s="12">
        <f>DATEDIF(Table1[[#This Row],[DOB]],"8-6-2023","y")</f>
        <v>29</v>
      </c>
      <c r="G16">
        <v>0</v>
      </c>
      <c r="H16" s="14">
        <v>760</v>
      </c>
      <c r="I16" t="s">
        <v>12</v>
      </c>
      <c r="J16" t="s">
        <v>16</v>
      </c>
      <c r="K16" t="s">
        <v>13</v>
      </c>
    </row>
    <row r="17" spans="1:16" x14ac:dyDescent="0.2">
      <c r="A17" t="s">
        <v>36</v>
      </c>
      <c r="B17">
        <v>1996</v>
      </c>
      <c r="C17" t="s">
        <v>37</v>
      </c>
      <c r="D17">
        <v>22</v>
      </c>
      <c r="E17" s="10" t="str">
        <f>Table1[[#This Row],[date]]&amp;" "&amp;Table1[[#This Row],[month]]&amp;" "&amp;Table1[[#This Row],[year]]</f>
        <v>22 Oct 1996</v>
      </c>
      <c r="F17" s="12">
        <f>DATEDIF(Table1[[#This Row],[DOB]],"8-6-2023","y")</f>
        <v>26</v>
      </c>
      <c r="G17">
        <v>0</v>
      </c>
      <c r="H17" s="14">
        <v>760</v>
      </c>
      <c r="I17" t="s">
        <v>12</v>
      </c>
      <c r="J17" t="s">
        <v>12</v>
      </c>
      <c r="K17" t="s">
        <v>13</v>
      </c>
      <c r="M17" t="s">
        <v>2386</v>
      </c>
      <c r="N17">
        <f xml:space="preserve"> AVERAGE(Table1[year])</f>
        <v>1982.8416559965856</v>
      </c>
    </row>
    <row r="18" spans="1:16" x14ac:dyDescent="0.2">
      <c r="A18" t="s">
        <v>38</v>
      </c>
      <c r="B18">
        <v>1993</v>
      </c>
      <c r="C18" t="s">
        <v>18</v>
      </c>
      <c r="D18">
        <v>28</v>
      </c>
      <c r="E18" s="10" t="str">
        <f>Table1[[#This Row],[date]]&amp;" "&amp;Table1[[#This Row],[month]]&amp;" "&amp;Table1[[#This Row],[year]]</f>
        <v>28 Jun 1993</v>
      </c>
      <c r="F18" s="12">
        <f>DATEDIF(Table1[[#This Row],[DOB]],"8-6-2023","y")</f>
        <v>29</v>
      </c>
      <c r="G18">
        <v>0</v>
      </c>
      <c r="H18" s="14">
        <v>770</v>
      </c>
      <c r="I18" t="s">
        <v>12</v>
      </c>
      <c r="J18" t="s">
        <v>12</v>
      </c>
      <c r="K18" t="s">
        <v>13</v>
      </c>
      <c r="M18" t="s">
        <v>2388</v>
      </c>
      <c r="N18">
        <f>COUNTIF(Table1[Hospital tier],"tier - 3")</f>
        <v>694</v>
      </c>
      <c r="O18">
        <f>COUNTIF(Table1[Hospital tier],"tier - 2")</f>
        <v>1340</v>
      </c>
      <c r="P18">
        <f>COUNTIF(Table1[Hospital tier],"tier - 1")</f>
        <v>309</v>
      </c>
    </row>
    <row r="19" spans="1:16" x14ac:dyDescent="0.2">
      <c r="A19" t="s">
        <v>39</v>
      </c>
      <c r="B19">
        <v>1996</v>
      </c>
      <c r="C19" t="s">
        <v>2385</v>
      </c>
      <c r="D19">
        <v>18</v>
      </c>
      <c r="E19" s="10" t="str">
        <f>Table1[[#This Row],[date]]&amp;" "&amp;Table1[[#This Row],[month]]&amp;" "&amp;Table1[[#This Row],[year]]</f>
        <v>18 sep 1996</v>
      </c>
      <c r="F19" s="12">
        <f>DATEDIF(Table1[[#This Row],[DOB]],"8-6-2023","y")</f>
        <v>26</v>
      </c>
      <c r="G19">
        <v>0</v>
      </c>
      <c r="H19" s="14">
        <v>770.38</v>
      </c>
      <c r="I19" t="s">
        <v>12</v>
      </c>
      <c r="J19" t="s">
        <v>11</v>
      </c>
      <c r="K19" t="s">
        <v>23</v>
      </c>
      <c r="M19" t="s">
        <v>7</v>
      </c>
      <c r="N19">
        <f>COUNTIF(Table1[City tier],"tier - 1")</f>
        <v>734</v>
      </c>
      <c r="O19">
        <f>COUNTIF(Table1[City tier],"tier - 2")</f>
        <v>813</v>
      </c>
      <c r="P19">
        <f>COUNTIF(Table1[City tier],"tier - 3")</f>
        <v>796</v>
      </c>
    </row>
    <row r="20" spans="1:16" x14ac:dyDescent="0.2">
      <c r="A20" t="s">
        <v>40</v>
      </c>
      <c r="B20">
        <v>1995</v>
      </c>
      <c r="C20" t="s">
        <v>30</v>
      </c>
      <c r="D20">
        <v>7</v>
      </c>
      <c r="E20" s="10" t="str">
        <f>Table1[[#This Row],[date]]&amp;" "&amp;Table1[[#This Row],[month]]&amp;" "&amp;Table1[[#This Row],[year]]</f>
        <v>7 Dec 1995</v>
      </c>
      <c r="F20" s="12">
        <f>DATEDIF(Table1[[#This Row],[DOB]],"8-6-2023","y")</f>
        <v>27</v>
      </c>
      <c r="G20">
        <v>0</v>
      </c>
      <c r="H20" s="14">
        <v>773.54</v>
      </c>
      <c r="I20" t="s">
        <v>12</v>
      </c>
      <c r="J20" t="s">
        <v>11</v>
      </c>
      <c r="K20" t="s">
        <v>13</v>
      </c>
    </row>
    <row r="21" spans="1:16" x14ac:dyDescent="0.2">
      <c r="A21" t="s">
        <v>41</v>
      </c>
      <c r="B21">
        <v>2004</v>
      </c>
      <c r="C21" t="s">
        <v>37</v>
      </c>
      <c r="D21">
        <v>7</v>
      </c>
      <c r="E21" s="10" t="str">
        <f>Table1[[#This Row],[date]]&amp;" "&amp;Table1[[#This Row],[month]]&amp;" "&amp;Table1[[#This Row],[year]]</f>
        <v>7 Oct 2004</v>
      </c>
      <c r="F21" s="12">
        <f>DATEDIF(Table1[[#This Row],[DOB]],"8-6-2023","y")</f>
        <v>18</v>
      </c>
      <c r="G21">
        <v>0</v>
      </c>
      <c r="H21" s="14">
        <v>830.52</v>
      </c>
      <c r="I21" t="s">
        <v>12</v>
      </c>
      <c r="J21" t="s">
        <v>11</v>
      </c>
      <c r="K21" t="s">
        <v>42</v>
      </c>
    </row>
    <row r="22" spans="1:16" x14ac:dyDescent="0.2">
      <c r="A22" t="s">
        <v>43</v>
      </c>
      <c r="B22">
        <v>2000</v>
      </c>
      <c r="C22" t="s">
        <v>15</v>
      </c>
      <c r="D22">
        <v>18</v>
      </c>
      <c r="E22" s="10" t="str">
        <f>Table1[[#This Row],[date]]&amp;" "&amp;Table1[[#This Row],[month]]&amp;" "&amp;Table1[[#This Row],[year]]</f>
        <v>18 Nov 2000</v>
      </c>
      <c r="F22" s="12">
        <f>DATEDIF(Table1[[#This Row],[DOB]],"8-6-2023","y")</f>
        <v>22</v>
      </c>
      <c r="G22">
        <v>0</v>
      </c>
      <c r="H22" s="14">
        <v>865.41</v>
      </c>
      <c r="I22" t="s">
        <v>12</v>
      </c>
      <c r="J22" t="s">
        <v>16</v>
      </c>
      <c r="K22" t="s">
        <v>13</v>
      </c>
    </row>
    <row r="23" spans="1:16" x14ac:dyDescent="0.2">
      <c r="A23" t="s">
        <v>44</v>
      </c>
      <c r="B23">
        <v>1993</v>
      </c>
      <c r="C23" t="s">
        <v>15</v>
      </c>
      <c r="D23">
        <v>27</v>
      </c>
      <c r="E23" s="10" t="str">
        <f>Table1[[#This Row],[date]]&amp;" "&amp;Table1[[#This Row],[month]]&amp;" "&amp;Table1[[#This Row],[year]]</f>
        <v>27 Nov 1993</v>
      </c>
      <c r="F23" s="12">
        <f>DATEDIF(Table1[[#This Row],[DOB]],"8-6-2023","y")</f>
        <v>29</v>
      </c>
      <c r="G23">
        <v>0</v>
      </c>
      <c r="H23" s="14">
        <v>896.21</v>
      </c>
      <c r="I23" t="s">
        <v>12</v>
      </c>
      <c r="J23" t="s">
        <v>16</v>
      </c>
      <c r="K23" t="s">
        <v>13</v>
      </c>
    </row>
    <row r="24" spans="1:16" x14ac:dyDescent="0.2">
      <c r="A24" t="s">
        <v>45</v>
      </c>
      <c r="B24">
        <v>1994</v>
      </c>
      <c r="C24" t="s">
        <v>37</v>
      </c>
      <c r="D24">
        <v>30</v>
      </c>
      <c r="E24" s="10" t="str">
        <f>Table1[[#This Row],[date]]&amp;" "&amp;Table1[[#This Row],[month]]&amp;" "&amp;Table1[[#This Row],[year]]</f>
        <v>30 Oct 1994</v>
      </c>
      <c r="F24" s="12">
        <f>DATEDIF(Table1[[#This Row],[DOB]],"8-6-2023","y")</f>
        <v>28</v>
      </c>
      <c r="G24">
        <v>0</v>
      </c>
      <c r="H24" s="14">
        <v>915.07</v>
      </c>
      <c r="I24" t="s">
        <v>12</v>
      </c>
      <c r="J24" t="s">
        <v>16</v>
      </c>
      <c r="K24" t="s">
        <v>13</v>
      </c>
    </row>
    <row r="25" spans="1:16" x14ac:dyDescent="0.2">
      <c r="A25" t="s">
        <v>46</v>
      </c>
      <c r="B25">
        <v>1995</v>
      </c>
      <c r="C25" t="s">
        <v>37</v>
      </c>
      <c r="D25">
        <v>28</v>
      </c>
      <c r="E25" s="10" t="str">
        <f>Table1[[#This Row],[date]]&amp;" "&amp;Table1[[#This Row],[month]]&amp;" "&amp;Table1[[#This Row],[year]]</f>
        <v>28 Oct 1995</v>
      </c>
      <c r="F25" s="12">
        <f>DATEDIF(Table1[[#This Row],[DOB]],"8-6-2023","y")</f>
        <v>27</v>
      </c>
      <c r="G25">
        <v>0</v>
      </c>
      <c r="H25" s="14">
        <v>928.59</v>
      </c>
      <c r="I25" t="s">
        <v>12</v>
      </c>
      <c r="J25" t="s">
        <v>16</v>
      </c>
      <c r="K25" t="s">
        <v>13</v>
      </c>
    </row>
    <row r="26" spans="1:16" x14ac:dyDescent="0.2">
      <c r="A26" t="s">
        <v>47</v>
      </c>
      <c r="B26">
        <v>2001</v>
      </c>
      <c r="C26" t="s">
        <v>35</v>
      </c>
      <c r="D26">
        <v>19</v>
      </c>
      <c r="E26" s="10" t="str">
        <f>Table1[[#This Row],[date]]&amp;" "&amp;Table1[[#This Row],[month]]&amp;" "&amp;Table1[[#This Row],[year]]</f>
        <v>19 Aug 2001</v>
      </c>
      <c r="F26" s="12">
        <f>DATEDIF(Table1[[#This Row],[DOB]],"8-6-2023","y")</f>
        <v>21</v>
      </c>
      <c r="G26">
        <v>0</v>
      </c>
      <c r="H26" s="14">
        <v>964.71</v>
      </c>
      <c r="I26" t="s">
        <v>12</v>
      </c>
      <c r="J26" t="s">
        <v>11</v>
      </c>
      <c r="K26" t="s">
        <v>13</v>
      </c>
    </row>
    <row r="27" spans="1:16" x14ac:dyDescent="0.2">
      <c r="A27" t="s">
        <v>48</v>
      </c>
      <c r="B27">
        <v>1994</v>
      </c>
      <c r="C27" t="s">
        <v>15</v>
      </c>
      <c r="D27">
        <v>22</v>
      </c>
      <c r="E27" s="10" t="str">
        <f>Table1[[#This Row],[date]]&amp;" "&amp;Table1[[#This Row],[month]]&amp;" "&amp;Table1[[#This Row],[year]]</f>
        <v>22 Nov 1994</v>
      </c>
      <c r="F27" s="12">
        <f>DATEDIF(Table1[[#This Row],[DOB]],"8-6-2023","y")</f>
        <v>28</v>
      </c>
      <c r="G27">
        <v>0</v>
      </c>
      <c r="H27" s="14">
        <v>1006.65</v>
      </c>
      <c r="I27" t="s">
        <v>12</v>
      </c>
      <c r="J27" t="s">
        <v>11</v>
      </c>
      <c r="K27" t="s">
        <v>13</v>
      </c>
    </row>
    <row r="28" spans="1:16" x14ac:dyDescent="0.2">
      <c r="A28" t="s">
        <v>49</v>
      </c>
      <c r="B28">
        <v>2000</v>
      </c>
      <c r="C28" t="s">
        <v>37</v>
      </c>
      <c r="D28">
        <v>9</v>
      </c>
      <c r="E28" s="10" t="str">
        <f>Table1[[#This Row],[date]]&amp;" "&amp;Table1[[#This Row],[month]]&amp;" "&amp;Table1[[#This Row],[year]]</f>
        <v>9 Oct 2000</v>
      </c>
      <c r="F28" s="12">
        <f>DATEDIF(Table1[[#This Row],[DOB]],"8-6-2023","y")</f>
        <v>22</v>
      </c>
      <c r="G28">
        <v>0</v>
      </c>
      <c r="H28" s="14">
        <v>1012</v>
      </c>
      <c r="I28" t="s">
        <v>12</v>
      </c>
      <c r="J28" t="s">
        <v>11</v>
      </c>
      <c r="K28" t="s">
        <v>13</v>
      </c>
    </row>
    <row r="29" spans="1:16" x14ac:dyDescent="0.2">
      <c r="A29" t="s">
        <v>50</v>
      </c>
      <c r="B29">
        <v>1999</v>
      </c>
      <c r="C29" t="s">
        <v>35</v>
      </c>
      <c r="D29">
        <v>5</v>
      </c>
      <c r="E29" s="10" t="str">
        <f>Table1[[#This Row],[date]]&amp;" "&amp;Table1[[#This Row],[month]]&amp;" "&amp;Table1[[#This Row],[year]]</f>
        <v>5 Aug 1999</v>
      </c>
      <c r="F29" s="12">
        <f>DATEDIF(Table1[[#This Row],[DOB]],"8-6-2023","y")</f>
        <v>23</v>
      </c>
      <c r="G29">
        <v>0</v>
      </c>
      <c r="H29" s="14">
        <v>1019</v>
      </c>
      <c r="I29" t="s">
        <v>12</v>
      </c>
      <c r="J29" t="s">
        <v>11</v>
      </c>
      <c r="K29" t="s">
        <v>13</v>
      </c>
    </row>
    <row r="30" spans="1:16" x14ac:dyDescent="0.2">
      <c r="A30" t="s">
        <v>51</v>
      </c>
      <c r="B30">
        <v>1995</v>
      </c>
      <c r="C30" t="s">
        <v>37</v>
      </c>
      <c r="D30">
        <v>5</v>
      </c>
      <c r="E30" s="10" t="str">
        <f>Table1[[#This Row],[date]]&amp;" "&amp;Table1[[#This Row],[month]]&amp;" "&amp;Table1[[#This Row],[year]]</f>
        <v>5 Oct 1995</v>
      </c>
      <c r="F30" s="12">
        <f>DATEDIF(Table1[[#This Row],[DOB]],"8-6-2023","y")</f>
        <v>27</v>
      </c>
      <c r="G30">
        <v>0</v>
      </c>
      <c r="H30" s="14">
        <v>1033.74</v>
      </c>
      <c r="I30" t="s">
        <v>12</v>
      </c>
      <c r="J30" t="s">
        <v>16</v>
      </c>
      <c r="K30" t="s">
        <v>13</v>
      </c>
    </row>
    <row r="31" spans="1:16" x14ac:dyDescent="0.2">
      <c r="A31" t="s">
        <v>52</v>
      </c>
      <c r="B31">
        <v>1994</v>
      </c>
      <c r="C31" t="s">
        <v>15</v>
      </c>
      <c r="D31">
        <v>17</v>
      </c>
      <c r="E31" s="10" t="str">
        <f>Table1[[#This Row],[date]]&amp;" "&amp;Table1[[#This Row],[month]]&amp;" "&amp;Table1[[#This Row],[year]]</f>
        <v>17 Nov 1994</v>
      </c>
      <c r="F31" s="12">
        <f>DATEDIF(Table1[[#This Row],[DOB]],"8-6-2023","y")</f>
        <v>28</v>
      </c>
      <c r="G31">
        <v>0</v>
      </c>
      <c r="H31" s="14">
        <v>1044</v>
      </c>
      <c r="I31" t="s">
        <v>12</v>
      </c>
      <c r="J31" t="s">
        <v>11</v>
      </c>
      <c r="K31" t="s">
        <v>13</v>
      </c>
    </row>
    <row r="32" spans="1:16" x14ac:dyDescent="0.2">
      <c r="A32" t="s">
        <v>53</v>
      </c>
      <c r="B32">
        <v>2002</v>
      </c>
      <c r="C32" t="s">
        <v>10</v>
      </c>
      <c r="D32">
        <v>20</v>
      </c>
      <c r="E32" s="10" t="str">
        <f>Table1[[#This Row],[date]]&amp;" "&amp;Table1[[#This Row],[month]]&amp;" "&amp;Table1[[#This Row],[year]]</f>
        <v>20 Jul 2002</v>
      </c>
      <c r="F32" s="12">
        <f>DATEDIF(Table1[[#This Row],[DOB]],"8-6-2023","y")</f>
        <v>20</v>
      </c>
      <c r="G32">
        <v>0</v>
      </c>
      <c r="H32" s="14">
        <v>1047</v>
      </c>
      <c r="I32" t="s">
        <v>12</v>
      </c>
      <c r="J32" t="s">
        <v>16</v>
      </c>
      <c r="K32" t="s">
        <v>13</v>
      </c>
    </row>
    <row r="33" spans="1:11" x14ac:dyDescent="0.2">
      <c r="A33" t="s">
        <v>54</v>
      </c>
      <c r="B33">
        <v>2002</v>
      </c>
      <c r="C33" t="s">
        <v>10</v>
      </c>
      <c r="D33">
        <v>1</v>
      </c>
      <c r="E33" s="10" t="str">
        <f>Table1[[#This Row],[date]]&amp;" "&amp;Table1[[#This Row],[month]]&amp;" "&amp;Table1[[#This Row],[year]]</f>
        <v>1 Jul 2002</v>
      </c>
      <c r="F33" s="12">
        <f>DATEDIF(Table1[[#This Row],[DOB]],"8-6-2023","y")</f>
        <v>20</v>
      </c>
      <c r="G33">
        <v>0</v>
      </c>
      <c r="H33" s="14">
        <v>1049</v>
      </c>
      <c r="I33" t="s">
        <v>12</v>
      </c>
      <c r="J33" t="s">
        <v>11</v>
      </c>
      <c r="K33" t="s">
        <v>23</v>
      </c>
    </row>
    <row r="34" spans="1:11" x14ac:dyDescent="0.2">
      <c r="A34" t="s">
        <v>55</v>
      </c>
      <c r="B34">
        <v>1995</v>
      </c>
      <c r="C34" t="s">
        <v>18</v>
      </c>
      <c r="D34">
        <v>1</v>
      </c>
      <c r="E34" s="10" t="str">
        <f>Table1[[#This Row],[date]]&amp;" "&amp;Table1[[#This Row],[month]]&amp;" "&amp;Table1[[#This Row],[year]]</f>
        <v>1 Jun 1995</v>
      </c>
      <c r="F34" s="12">
        <f>DATEDIF(Table1[[#This Row],[DOB]],"8-6-2023","y")</f>
        <v>28</v>
      </c>
      <c r="G34">
        <v>0</v>
      </c>
      <c r="H34" s="14">
        <v>1056</v>
      </c>
      <c r="I34" t="s">
        <v>12</v>
      </c>
      <c r="J34" t="s">
        <v>11</v>
      </c>
      <c r="K34" t="s">
        <v>13</v>
      </c>
    </row>
    <row r="35" spans="1:11" x14ac:dyDescent="0.2">
      <c r="A35" t="s">
        <v>56</v>
      </c>
      <c r="B35">
        <v>1993</v>
      </c>
      <c r="C35" t="s">
        <v>20</v>
      </c>
      <c r="D35">
        <v>28</v>
      </c>
      <c r="E35" s="10" t="str">
        <f>Table1[[#This Row],[date]]&amp;" "&amp;Table1[[#This Row],[month]]&amp;" "&amp;Table1[[#This Row],[year]]</f>
        <v>28 Sep 1993</v>
      </c>
      <c r="F35" s="12">
        <f>DATEDIF(Table1[[#This Row],[DOB]],"8-6-2023","y")</f>
        <v>29</v>
      </c>
      <c r="G35">
        <v>0</v>
      </c>
      <c r="H35" s="14">
        <v>1068</v>
      </c>
      <c r="I35" t="s">
        <v>12</v>
      </c>
      <c r="J35" t="s">
        <v>16</v>
      </c>
      <c r="K35" t="s">
        <v>13</v>
      </c>
    </row>
    <row r="36" spans="1:11" x14ac:dyDescent="0.2">
      <c r="A36" t="s">
        <v>57</v>
      </c>
      <c r="B36">
        <v>2004</v>
      </c>
      <c r="C36" t="s">
        <v>35</v>
      </c>
      <c r="D36">
        <v>24</v>
      </c>
      <c r="E36" s="10" t="str">
        <f>Table1[[#This Row],[date]]&amp;" "&amp;Table1[[#This Row],[month]]&amp;" "&amp;Table1[[#This Row],[year]]</f>
        <v>24 Aug 2004</v>
      </c>
      <c r="F36" s="12">
        <f>DATEDIF(Table1[[#This Row],[DOB]],"8-6-2023","y")</f>
        <v>18</v>
      </c>
      <c r="G36">
        <v>0</v>
      </c>
      <c r="H36" s="14">
        <v>1070</v>
      </c>
      <c r="I36" t="s">
        <v>12</v>
      </c>
      <c r="J36" t="s">
        <v>12</v>
      </c>
      <c r="K36" t="s">
        <v>13</v>
      </c>
    </row>
    <row r="37" spans="1:11" x14ac:dyDescent="0.2">
      <c r="A37" t="s">
        <v>58</v>
      </c>
      <c r="B37">
        <v>1997</v>
      </c>
      <c r="C37" t="s">
        <v>35</v>
      </c>
      <c r="D37">
        <v>13</v>
      </c>
      <c r="E37" s="10" t="str">
        <f>Table1[[#This Row],[date]]&amp;" "&amp;Table1[[#This Row],[month]]&amp;" "&amp;Table1[[#This Row],[year]]</f>
        <v>13 Aug 1997</v>
      </c>
      <c r="F37" s="12">
        <f>DATEDIF(Table1[[#This Row],[DOB]],"8-6-2023","y")</f>
        <v>25</v>
      </c>
      <c r="G37">
        <v>0</v>
      </c>
      <c r="H37" s="14">
        <v>1071</v>
      </c>
      <c r="I37" t="s">
        <v>12</v>
      </c>
      <c r="J37" t="s">
        <v>12</v>
      </c>
      <c r="K37" t="s">
        <v>13</v>
      </c>
    </row>
    <row r="38" spans="1:11" x14ac:dyDescent="0.2">
      <c r="A38" t="s">
        <v>59</v>
      </c>
      <c r="B38">
        <v>1998</v>
      </c>
      <c r="C38" t="s">
        <v>30</v>
      </c>
      <c r="D38">
        <v>26</v>
      </c>
      <c r="E38" s="10" t="str">
        <f>Table1[[#This Row],[date]]&amp;" "&amp;Table1[[#This Row],[month]]&amp;" "&amp;Table1[[#This Row],[year]]</f>
        <v>26 Dec 1998</v>
      </c>
      <c r="F38" s="12">
        <f>DATEDIF(Table1[[#This Row],[DOB]],"8-6-2023","y")</f>
        <v>24</v>
      </c>
      <c r="G38">
        <v>0</v>
      </c>
      <c r="H38" s="14">
        <v>1082</v>
      </c>
      <c r="I38" t="s">
        <v>12</v>
      </c>
      <c r="J38" t="s">
        <v>11</v>
      </c>
      <c r="K38" t="s">
        <v>13</v>
      </c>
    </row>
    <row r="39" spans="1:11" x14ac:dyDescent="0.2">
      <c r="A39" t="s">
        <v>60</v>
      </c>
      <c r="B39">
        <v>2002</v>
      </c>
      <c r="C39" t="s">
        <v>35</v>
      </c>
      <c r="D39">
        <v>13</v>
      </c>
      <c r="E39" s="10" t="str">
        <f>Table1[[#This Row],[date]]&amp;" "&amp;Table1[[#This Row],[month]]&amp;" "&amp;Table1[[#This Row],[year]]</f>
        <v>13 Aug 2002</v>
      </c>
      <c r="F39" s="12">
        <f>DATEDIF(Table1[[#This Row],[DOB]],"8-6-2023","y")</f>
        <v>20</v>
      </c>
      <c r="G39">
        <v>0</v>
      </c>
      <c r="H39" s="14">
        <v>1086</v>
      </c>
      <c r="I39" t="s">
        <v>12</v>
      </c>
      <c r="J39" t="s">
        <v>12</v>
      </c>
      <c r="K39" t="s">
        <v>13</v>
      </c>
    </row>
    <row r="40" spans="1:11" x14ac:dyDescent="0.2">
      <c r="A40" t="s">
        <v>61</v>
      </c>
      <c r="B40">
        <v>2004</v>
      </c>
      <c r="C40" t="s">
        <v>15</v>
      </c>
      <c r="D40">
        <v>12</v>
      </c>
      <c r="E40" s="10" t="str">
        <f>Table1[[#This Row],[date]]&amp;" "&amp;Table1[[#This Row],[month]]&amp;" "&amp;Table1[[#This Row],[year]]</f>
        <v>12 Nov 2004</v>
      </c>
      <c r="F40" s="12">
        <f>DATEDIF(Table1[[#This Row],[DOB]],"8-6-2023","y")</f>
        <v>18</v>
      </c>
      <c r="G40">
        <v>0</v>
      </c>
      <c r="H40" s="14">
        <v>1121.8699999999999</v>
      </c>
      <c r="I40" t="s">
        <v>12</v>
      </c>
      <c r="J40" t="s">
        <v>16</v>
      </c>
      <c r="K40" t="s">
        <v>13</v>
      </c>
    </row>
    <row r="41" spans="1:11" x14ac:dyDescent="0.2">
      <c r="A41" t="s">
        <v>62</v>
      </c>
      <c r="B41">
        <v>2004</v>
      </c>
      <c r="C41" t="s">
        <v>18</v>
      </c>
      <c r="D41">
        <v>14</v>
      </c>
      <c r="E41" s="10" t="str">
        <f>Table1[[#This Row],[date]]&amp;" "&amp;Table1[[#This Row],[month]]&amp;" "&amp;Table1[[#This Row],[year]]</f>
        <v>14 Jun 2004</v>
      </c>
      <c r="F41" s="12">
        <f>DATEDIF(Table1[[#This Row],[DOB]],"8-6-2023","y")</f>
        <v>18</v>
      </c>
      <c r="G41">
        <v>0</v>
      </c>
      <c r="H41" s="14">
        <v>1131.51</v>
      </c>
      <c r="I41" t="s">
        <v>12</v>
      </c>
      <c r="J41" t="s">
        <v>16</v>
      </c>
      <c r="K41" t="s">
        <v>13</v>
      </c>
    </row>
    <row r="42" spans="1:11" x14ac:dyDescent="0.2">
      <c r="A42" t="s">
        <v>63</v>
      </c>
      <c r="B42">
        <v>2002</v>
      </c>
      <c r="C42" t="s">
        <v>10</v>
      </c>
      <c r="D42">
        <v>19</v>
      </c>
      <c r="E42" s="10" t="str">
        <f>Table1[[#This Row],[date]]&amp;" "&amp;Table1[[#This Row],[month]]&amp;" "&amp;Table1[[#This Row],[year]]</f>
        <v>19 Jul 2002</v>
      </c>
      <c r="F42" s="12">
        <f>DATEDIF(Table1[[#This Row],[DOB]],"8-6-2023","y")</f>
        <v>20</v>
      </c>
      <c r="G42">
        <v>0</v>
      </c>
      <c r="H42" s="14">
        <v>1132</v>
      </c>
      <c r="I42" t="s">
        <v>12</v>
      </c>
      <c r="J42" t="s">
        <v>16</v>
      </c>
      <c r="K42" t="s">
        <v>13</v>
      </c>
    </row>
    <row r="43" spans="1:11" x14ac:dyDescent="0.2">
      <c r="A43" t="s">
        <v>64</v>
      </c>
      <c r="B43">
        <v>2004</v>
      </c>
      <c r="C43" t="s">
        <v>37</v>
      </c>
      <c r="D43">
        <v>6</v>
      </c>
      <c r="E43" s="10" t="str">
        <f>Table1[[#This Row],[date]]&amp;" "&amp;Table1[[#This Row],[month]]&amp;" "&amp;Table1[[#This Row],[year]]</f>
        <v>6 Oct 2004</v>
      </c>
      <c r="F43" s="12">
        <f>DATEDIF(Table1[[#This Row],[DOB]],"8-6-2023","y")</f>
        <v>18</v>
      </c>
      <c r="G43">
        <v>0</v>
      </c>
      <c r="H43" s="14">
        <v>1135</v>
      </c>
      <c r="I43" t="s">
        <v>12</v>
      </c>
      <c r="J43" t="s">
        <v>12</v>
      </c>
      <c r="K43" t="s">
        <v>13</v>
      </c>
    </row>
    <row r="44" spans="1:11" x14ac:dyDescent="0.2">
      <c r="A44" t="s">
        <v>65</v>
      </c>
      <c r="B44">
        <v>2004</v>
      </c>
      <c r="C44" t="s">
        <v>18</v>
      </c>
      <c r="D44">
        <v>11</v>
      </c>
      <c r="E44" s="10" t="str">
        <f>Table1[[#This Row],[date]]&amp;" "&amp;Table1[[#This Row],[month]]&amp;" "&amp;Table1[[#This Row],[year]]</f>
        <v>11 Jun 2004</v>
      </c>
      <c r="F44" s="12">
        <f>DATEDIF(Table1[[#This Row],[DOB]],"8-6-2023","y")</f>
        <v>18</v>
      </c>
      <c r="G44">
        <v>0</v>
      </c>
      <c r="H44" s="14">
        <v>1135.94</v>
      </c>
      <c r="I44" t="s">
        <v>12</v>
      </c>
      <c r="J44" t="s">
        <v>12</v>
      </c>
      <c r="K44" t="s">
        <v>13</v>
      </c>
    </row>
    <row r="45" spans="1:11" x14ac:dyDescent="0.2">
      <c r="A45" t="s">
        <v>66</v>
      </c>
      <c r="B45">
        <v>2004</v>
      </c>
      <c r="C45" t="s">
        <v>15</v>
      </c>
      <c r="D45">
        <v>28</v>
      </c>
      <c r="E45" s="10" t="str">
        <f>Table1[[#This Row],[date]]&amp;" "&amp;Table1[[#This Row],[month]]&amp;" "&amp;Table1[[#This Row],[year]]</f>
        <v>28 Nov 2004</v>
      </c>
      <c r="F45" s="12">
        <f>DATEDIF(Table1[[#This Row],[DOB]],"8-6-2023","y")</f>
        <v>18</v>
      </c>
      <c r="G45">
        <v>0</v>
      </c>
      <c r="H45" s="14">
        <v>1136.4000000000001</v>
      </c>
      <c r="I45" t="s">
        <v>12</v>
      </c>
      <c r="J45" t="s">
        <v>12</v>
      </c>
      <c r="K45" t="s">
        <v>13</v>
      </c>
    </row>
    <row r="46" spans="1:11" x14ac:dyDescent="0.2">
      <c r="A46" t="s">
        <v>67</v>
      </c>
      <c r="B46">
        <v>2002</v>
      </c>
      <c r="C46" t="s">
        <v>35</v>
      </c>
      <c r="D46">
        <v>11</v>
      </c>
      <c r="E46" s="10" t="str">
        <f>Table1[[#This Row],[date]]&amp;" "&amp;Table1[[#This Row],[month]]&amp;" "&amp;Table1[[#This Row],[year]]</f>
        <v>11 Aug 2002</v>
      </c>
      <c r="F46" s="12">
        <f>DATEDIF(Table1[[#This Row],[DOB]],"8-6-2023","y")</f>
        <v>20</v>
      </c>
      <c r="G46">
        <v>0</v>
      </c>
      <c r="H46" s="14">
        <v>1137</v>
      </c>
      <c r="I46" t="s">
        <v>12</v>
      </c>
      <c r="J46" t="s">
        <v>16</v>
      </c>
      <c r="K46" t="s">
        <v>13</v>
      </c>
    </row>
    <row r="47" spans="1:11" x14ac:dyDescent="0.2">
      <c r="A47" t="s">
        <v>31</v>
      </c>
      <c r="B47">
        <v>2004</v>
      </c>
      <c r="C47" t="s">
        <v>15</v>
      </c>
      <c r="D47">
        <v>6</v>
      </c>
      <c r="E47" s="10" t="str">
        <f>Table1[[#This Row],[date]]&amp;" "&amp;Table1[[#This Row],[month]]&amp;" "&amp;Table1[[#This Row],[year]]</f>
        <v>6 Nov 2004</v>
      </c>
      <c r="F47" s="12">
        <f>DATEDIF(Table1[[#This Row],[DOB]],"8-6-2023","y")</f>
        <v>18</v>
      </c>
      <c r="G47">
        <v>0</v>
      </c>
      <c r="H47" s="14">
        <v>1137.01</v>
      </c>
      <c r="I47" t="s">
        <v>12</v>
      </c>
      <c r="J47" t="s">
        <v>16</v>
      </c>
      <c r="K47" t="s">
        <v>13</v>
      </c>
    </row>
    <row r="48" spans="1:11" x14ac:dyDescent="0.2">
      <c r="A48" t="s">
        <v>68</v>
      </c>
      <c r="B48">
        <v>2004</v>
      </c>
      <c r="C48" t="s">
        <v>37</v>
      </c>
      <c r="D48">
        <v>15</v>
      </c>
      <c r="E48" s="10" t="str">
        <f>Table1[[#This Row],[date]]&amp;" "&amp;Table1[[#This Row],[month]]&amp;" "&amp;Table1[[#This Row],[year]]</f>
        <v>15 Oct 2004</v>
      </c>
      <c r="F48" s="12">
        <f>DATEDIF(Table1[[#This Row],[DOB]],"8-6-2023","y")</f>
        <v>18</v>
      </c>
      <c r="G48">
        <v>0</v>
      </c>
      <c r="H48" s="14">
        <v>1137.01</v>
      </c>
      <c r="I48" t="s">
        <v>12</v>
      </c>
      <c r="J48" t="s">
        <v>16</v>
      </c>
      <c r="K48" t="s">
        <v>13</v>
      </c>
    </row>
    <row r="49" spans="1:11" x14ac:dyDescent="0.2">
      <c r="A49" t="s">
        <v>69</v>
      </c>
      <c r="B49">
        <v>2004</v>
      </c>
      <c r="C49" t="s">
        <v>15</v>
      </c>
      <c r="D49">
        <v>27</v>
      </c>
      <c r="E49" s="10" t="str">
        <f>Table1[[#This Row],[date]]&amp;" "&amp;Table1[[#This Row],[month]]&amp;" "&amp;Table1[[#This Row],[year]]</f>
        <v>27 Nov 2004</v>
      </c>
      <c r="F49" s="12">
        <f>DATEDIF(Table1[[#This Row],[DOB]],"8-6-2023","y")</f>
        <v>18</v>
      </c>
      <c r="G49">
        <v>0</v>
      </c>
      <c r="H49" s="14">
        <v>1137.47</v>
      </c>
      <c r="I49" t="s">
        <v>12</v>
      </c>
      <c r="J49" t="s">
        <v>11</v>
      </c>
      <c r="K49" t="s">
        <v>13</v>
      </c>
    </row>
    <row r="50" spans="1:11" x14ac:dyDescent="0.2">
      <c r="A50" t="s">
        <v>70</v>
      </c>
      <c r="B50">
        <v>2001</v>
      </c>
      <c r="C50" t="s">
        <v>37</v>
      </c>
      <c r="D50">
        <v>25</v>
      </c>
      <c r="E50" s="10" t="str">
        <f>Table1[[#This Row],[date]]&amp;" "&amp;Table1[[#This Row],[month]]&amp;" "&amp;Table1[[#This Row],[year]]</f>
        <v>25 Oct 2001</v>
      </c>
      <c r="F50" s="12">
        <f>DATEDIF(Table1[[#This Row],[DOB]],"8-6-2023","y")</f>
        <v>21</v>
      </c>
      <c r="G50">
        <v>0</v>
      </c>
      <c r="H50" s="14">
        <v>1141</v>
      </c>
      <c r="I50" t="s">
        <v>12</v>
      </c>
      <c r="J50" t="s">
        <v>16</v>
      </c>
      <c r="K50" t="s">
        <v>13</v>
      </c>
    </row>
    <row r="51" spans="1:11" x14ac:dyDescent="0.2">
      <c r="A51" t="s">
        <v>71</v>
      </c>
      <c r="B51">
        <v>2004</v>
      </c>
      <c r="C51" t="s">
        <v>20</v>
      </c>
      <c r="D51">
        <v>12</v>
      </c>
      <c r="E51" s="10" t="str">
        <f>Table1[[#This Row],[date]]&amp;" "&amp;Table1[[#This Row],[month]]&amp;" "&amp;Table1[[#This Row],[year]]</f>
        <v>12 Sep 2004</v>
      </c>
      <c r="F51" s="12">
        <f>DATEDIF(Table1[[#This Row],[DOB]],"8-6-2023","y")</f>
        <v>18</v>
      </c>
      <c r="G51">
        <v>0</v>
      </c>
      <c r="H51" s="14">
        <v>1141.45</v>
      </c>
      <c r="I51" t="s">
        <v>12</v>
      </c>
      <c r="J51" t="s">
        <v>12</v>
      </c>
      <c r="K51" t="s">
        <v>13</v>
      </c>
    </row>
    <row r="52" spans="1:11" x14ac:dyDescent="0.2">
      <c r="A52" t="s">
        <v>72</v>
      </c>
      <c r="B52">
        <v>2002</v>
      </c>
      <c r="C52" t="s">
        <v>37</v>
      </c>
      <c r="D52">
        <v>1</v>
      </c>
      <c r="E52" s="10" t="str">
        <f>Table1[[#This Row],[date]]&amp;" "&amp;Table1[[#This Row],[month]]&amp;" "&amp;Table1[[#This Row],[year]]</f>
        <v>1 Oct 2002</v>
      </c>
      <c r="F52" s="12">
        <f>DATEDIF(Table1[[#This Row],[DOB]],"8-6-2023","y")</f>
        <v>20</v>
      </c>
      <c r="G52">
        <v>0</v>
      </c>
      <c r="H52" s="14">
        <v>1142</v>
      </c>
      <c r="I52" t="s">
        <v>12</v>
      </c>
      <c r="J52" t="s">
        <v>11</v>
      </c>
      <c r="K52" t="s">
        <v>42</v>
      </c>
    </row>
    <row r="53" spans="1:11" x14ac:dyDescent="0.2">
      <c r="A53" t="s">
        <v>73</v>
      </c>
      <c r="B53">
        <v>2004</v>
      </c>
      <c r="C53" t="s">
        <v>18</v>
      </c>
      <c r="D53">
        <v>10</v>
      </c>
      <c r="E53" s="10" t="str">
        <f>Table1[[#This Row],[date]]&amp;" "&amp;Table1[[#This Row],[month]]&amp;" "&amp;Table1[[#This Row],[year]]</f>
        <v>10 Jun 2004</v>
      </c>
      <c r="F53" s="12">
        <f>DATEDIF(Table1[[#This Row],[DOB]],"8-6-2023","y")</f>
        <v>18</v>
      </c>
      <c r="G53">
        <v>0</v>
      </c>
      <c r="H53" s="14">
        <v>1146.8</v>
      </c>
      <c r="I53" t="s">
        <v>11</v>
      </c>
      <c r="J53" t="s">
        <v>11</v>
      </c>
      <c r="K53" t="s">
        <v>13</v>
      </c>
    </row>
    <row r="54" spans="1:11" x14ac:dyDescent="0.2">
      <c r="A54" t="s">
        <v>74</v>
      </c>
      <c r="B54">
        <v>2003</v>
      </c>
      <c r="C54" t="s">
        <v>18</v>
      </c>
      <c r="D54">
        <v>12</v>
      </c>
      <c r="E54" s="10" t="str">
        <f>Table1[[#This Row],[date]]&amp;" "&amp;Table1[[#This Row],[month]]&amp;" "&amp;Table1[[#This Row],[year]]</f>
        <v>12 Jun 2003</v>
      </c>
      <c r="F54" s="12">
        <f>DATEDIF(Table1[[#This Row],[DOB]],"8-6-2023","y")</f>
        <v>19</v>
      </c>
      <c r="G54">
        <v>0</v>
      </c>
      <c r="H54" s="14">
        <v>1149</v>
      </c>
      <c r="I54" t="s">
        <v>11</v>
      </c>
      <c r="J54" t="s">
        <v>16</v>
      </c>
      <c r="K54" t="s">
        <v>23</v>
      </c>
    </row>
    <row r="55" spans="1:11" x14ac:dyDescent="0.2">
      <c r="A55" t="s">
        <v>75</v>
      </c>
      <c r="B55">
        <v>2004</v>
      </c>
      <c r="C55" t="s">
        <v>10</v>
      </c>
      <c r="D55">
        <v>18</v>
      </c>
      <c r="E55" s="10" t="str">
        <f>Table1[[#This Row],[date]]&amp;" "&amp;Table1[[#This Row],[month]]&amp;" "&amp;Table1[[#This Row],[year]]</f>
        <v>18 Jul 2004</v>
      </c>
      <c r="F55" s="12">
        <f>DATEDIF(Table1[[#This Row],[DOB]],"8-6-2023","y")</f>
        <v>18</v>
      </c>
      <c r="G55">
        <v>0</v>
      </c>
      <c r="H55" s="14">
        <v>1149.4000000000001</v>
      </c>
      <c r="I55" t="s">
        <v>11</v>
      </c>
      <c r="J55" t="s">
        <v>11</v>
      </c>
      <c r="K55" t="s">
        <v>13</v>
      </c>
    </row>
    <row r="56" spans="1:11" x14ac:dyDescent="0.2">
      <c r="A56" t="s">
        <v>76</v>
      </c>
      <c r="B56">
        <v>1994</v>
      </c>
      <c r="C56" t="s">
        <v>10</v>
      </c>
      <c r="D56">
        <v>26</v>
      </c>
      <c r="E56" s="10" t="str">
        <f>Table1[[#This Row],[date]]&amp;" "&amp;Table1[[#This Row],[month]]&amp;" "&amp;Table1[[#This Row],[year]]</f>
        <v>26 Jul 1994</v>
      </c>
      <c r="F56" s="12">
        <f>DATEDIF(Table1[[#This Row],[DOB]],"8-6-2023","y")</f>
        <v>28</v>
      </c>
      <c r="G56">
        <v>0</v>
      </c>
      <c r="H56" s="14">
        <v>1158.32</v>
      </c>
      <c r="I56" t="s">
        <v>11</v>
      </c>
      <c r="J56" t="s">
        <v>16</v>
      </c>
      <c r="K56" t="s">
        <v>13</v>
      </c>
    </row>
    <row r="57" spans="1:11" x14ac:dyDescent="0.2">
      <c r="A57" t="s">
        <v>77</v>
      </c>
      <c r="B57">
        <v>2004</v>
      </c>
      <c r="C57" t="s">
        <v>15</v>
      </c>
      <c r="D57">
        <v>11</v>
      </c>
      <c r="E57" s="10" t="str">
        <f>Table1[[#This Row],[date]]&amp;" "&amp;Table1[[#This Row],[month]]&amp;" "&amp;Table1[[#This Row],[year]]</f>
        <v>11 Nov 2004</v>
      </c>
      <c r="F57" s="12">
        <f>DATEDIF(Table1[[#This Row],[DOB]],"8-6-2023","y")</f>
        <v>18</v>
      </c>
      <c r="G57">
        <v>0</v>
      </c>
      <c r="H57" s="14">
        <v>1163.46</v>
      </c>
      <c r="I57" t="s">
        <v>11</v>
      </c>
      <c r="J57" t="s">
        <v>12</v>
      </c>
      <c r="K57" t="s">
        <v>13</v>
      </c>
    </row>
    <row r="58" spans="1:11" x14ac:dyDescent="0.2">
      <c r="A58" t="s">
        <v>78</v>
      </c>
      <c r="B58">
        <v>2002</v>
      </c>
      <c r="C58" t="s">
        <v>18</v>
      </c>
      <c r="D58">
        <v>11</v>
      </c>
      <c r="E58" s="10" t="str">
        <f>Table1[[#This Row],[date]]&amp;" "&amp;Table1[[#This Row],[month]]&amp;" "&amp;Table1[[#This Row],[year]]</f>
        <v>11 Jun 2002</v>
      </c>
      <c r="F58" s="12">
        <f>DATEDIF(Table1[[#This Row],[DOB]],"8-6-2023","y")</f>
        <v>20</v>
      </c>
      <c r="G58">
        <v>0</v>
      </c>
      <c r="H58" s="14">
        <v>1165</v>
      </c>
      <c r="I58" t="s">
        <v>11</v>
      </c>
      <c r="J58" t="s">
        <v>12</v>
      </c>
      <c r="K58" t="s">
        <v>23</v>
      </c>
    </row>
    <row r="59" spans="1:11" x14ac:dyDescent="0.2">
      <c r="A59" t="s">
        <v>79</v>
      </c>
      <c r="B59">
        <v>2001</v>
      </c>
      <c r="C59" t="s">
        <v>15</v>
      </c>
      <c r="D59">
        <v>12</v>
      </c>
      <c r="E59" s="10" t="str">
        <f>Table1[[#This Row],[date]]&amp;" "&amp;Table1[[#This Row],[month]]&amp;" "&amp;Table1[[#This Row],[year]]</f>
        <v>12 Nov 2001</v>
      </c>
      <c r="F59" s="12">
        <f>DATEDIF(Table1[[#This Row],[DOB]],"8-6-2023","y")</f>
        <v>21</v>
      </c>
      <c r="G59">
        <v>0</v>
      </c>
      <c r="H59" s="14">
        <v>1167</v>
      </c>
      <c r="I59" t="s">
        <v>11</v>
      </c>
      <c r="J59" t="s">
        <v>16</v>
      </c>
      <c r="K59" t="s">
        <v>13</v>
      </c>
    </row>
    <row r="60" spans="1:11" x14ac:dyDescent="0.2">
      <c r="A60" t="s">
        <v>80</v>
      </c>
      <c r="B60">
        <v>1996</v>
      </c>
      <c r="C60" t="s">
        <v>35</v>
      </c>
      <c r="D60">
        <v>11</v>
      </c>
      <c r="E60" s="10" t="str">
        <f>Table1[[#This Row],[date]]&amp;" "&amp;Table1[[#This Row],[month]]&amp;" "&amp;Table1[[#This Row],[year]]</f>
        <v>11 Aug 1996</v>
      </c>
      <c r="F60" s="12">
        <f>DATEDIF(Table1[[#This Row],[DOB]],"8-6-2023","y")</f>
        <v>26</v>
      </c>
      <c r="G60">
        <v>0</v>
      </c>
      <c r="H60" s="14">
        <v>1178</v>
      </c>
      <c r="I60" t="s">
        <v>11</v>
      </c>
      <c r="J60" t="s">
        <v>12</v>
      </c>
      <c r="K60" t="s">
        <v>13</v>
      </c>
    </row>
    <row r="61" spans="1:11" x14ac:dyDescent="0.2">
      <c r="A61" t="s">
        <v>81</v>
      </c>
      <c r="B61">
        <v>1997</v>
      </c>
      <c r="C61" t="s">
        <v>18</v>
      </c>
      <c r="D61">
        <v>28</v>
      </c>
      <c r="E61" s="10" t="str">
        <f>Table1[[#This Row],[date]]&amp;" "&amp;Table1[[#This Row],[month]]&amp;" "&amp;Table1[[#This Row],[year]]</f>
        <v>28 Jun 1997</v>
      </c>
      <c r="F61" s="12">
        <f>DATEDIF(Table1[[#This Row],[DOB]],"8-6-2023","y")</f>
        <v>25</v>
      </c>
      <c r="G61">
        <v>0</v>
      </c>
      <c r="H61" s="14">
        <v>1178.07</v>
      </c>
      <c r="I61" t="s">
        <v>11</v>
      </c>
      <c r="J61" t="s">
        <v>11</v>
      </c>
      <c r="K61" t="s">
        <v>13</v>
      </c>
    </row>
    <row r="62" spans="1:11" x14ac:dyDescent="0.2">
      <c r="A62" t="s">
        <v>82</v>
      </c>
      <c r="B62">
        <v>2002</v>
      </c>
      <c r="C62" t="s">
        <v>35</v>
      </c>
      <c r="D62">
        <v>26</v>
      </c>
      <c r="E62" s="10" t="str">
        <f>Table1[[#This Row],[date]]&amp;" "&amp;Table1[[#This Row],[month]]&amp;" "&amp;Table1[[#This Row],[year]]</f>
        <v>26 Aug 2002</v>
      </c>
      <c r="F62" s="12">
        <f>DATEDIF(Table1[[#This Row],[DOB]],"8-6-2023","y")</f>
        <v>20</v>
      </c>
      <c r="G62">
        <v>0</v>
      </c>
      <c r="H62" s="14">
        <v>1191</v>
      </c>
      <c r="I62" t="s">
        <v>11</v>
      </c>
      <c r="J62" t="s">
        <v>16</v>
      </c>
      <c r="K62" t="s">
        <v>13</v>
      </c>
    </row>
    <row r="63" spans="1:11" x14ac:dyDescent="0.2">
      <c r="A63" t="s">
        <v>83</v>
      </c>
      <c r="B63">
        <v>1999</v>
      </c>
      <c r="C63" t="s">
        <v>18</v>
      </c>
      <c r="D63">
        <v>28</v>
      </c>
      <c r="E63" s="10" t="str">
        <f>Table1[[#This Row],[date]]&amp;" "&amp;Table1[[#This Row],[month]]&amp;" "&amp;Table1[[#This Row],[year]]</f>
        <v>28 Jun 1999</v>
      </c>
      <c r="F63" s="12">
        <f>DATEDIF(Table1[[#This Row],[DOB]],"8-6-2023","y")</f>
        <v>23</v>
      </c>
      <c r="G63">
        <v>0</v>
      </c>
      <c r="H63" s="14">
        <v>1200</v>
      </c>
      <c r="I63" t="s">
        <v>11</v>
      </c>
      <c r="J63" t="s">
        <v>12</v>
      </c>
      <c r="K63" t="s">
        <v>23</v>
      </c>
    </row>
    <row r="64" spans="1:11" x14ac:dyDescent="0.2">
      <c r="A64" t="s">
        <v>84</v>
      </c>
      <c r="B64">
        <v>1992</v>
      </c>
      <c r="C64" t="s">
        <v>37</v>
      </c>
      <c r="D64">
        <v>6</v>
      </c>
      <c r="E64" s="10" t="str">
        <f>Table1[[#This Row],[date]]&amp;" "&amp;Table1[[#This Row],[month]]&amp;" "&amp;Table1[[#This Row],[year]]</f>
        <v>6 Oct 1992</v>
      </c>
      <c r="F64" s="12">
        <f>DATEDIF(Table1[[#This Row],[DOB]],"8-6-2023","y")</f>
        <v>30</v>
      </c>
      <c r="G64">
        <v>0</v>
      </c>
      <c r="H64" s="14">
        <v>1200.55</v>
      </c>
      <c r="I64" t="s">
        <v>11</v>
      </c>
      <c r="J64" t="s">
        <v>12</v>
      </c>
      <c r="K64" t="s">
        <v>13</v>
      </c>
    </row>
    <row r="65" spans="1:11" x14ac:dyDescent="0.2">
      <c r="A65" t="s">
        <v>85</v>
      </c>
      <c r="B65">
        <v>2004</v>
      </c>
      <c r="C65" t="s">
        <v>18</v>
      </c>
      <c r="D65">
        <v>2</v>
      </c>
      <c r="E65" s="10" t="str">
        <f>Table1[[#This Row],[date]]&amp;" "&amp;Table1[[#This Row],[month]]&amp;" "&amp;Table1[[#This Row],[year]]</f>
        <v>2 Jun 2004</v>
      </c>
      <c r="F65" s="12">
        <f>DATEDIF(Table1[[#This Row],[DOB]],"8-6-2023","y")</f>
        <v>19</v>
      </c>
      <c r="G65">
        <v>0</v>
      </c>
      <c r="H65" s="14">
        <v>1210</v>
      </c>
      <c r="I65" t="s">
        <v>11</v>
      </c>
      <c r="J65" t="s">
        <v>16</v>
      </c>
      <c r="K65" t="s">
        <v>13</v>
      </c>
    </row>
    <row r="66" spans="1:11" x14ac:dyDescent="0.2">
      <c r="A66" t="s">
        <v>86</v>
      </c>
      <c r="B66">
        <v>1996</v>
      </c>
      <c r="C66" t="s">
        <v>15</v>
      </c>
      <c r="D66">
        <v>4</v>
      </c>
      <c r="E66" s="10" t="str">
        <f>Table1[[#This Row],[date]]&amp;" "&amp;Table1[[#This Row],[month]]&amp;" "&amp;Table1[[#This Row],[year]]</f>
        <v>4 Nov 1996</v>
      </c>
      <c r="F66" s="12">
        <f>DATEDIF(Table1[[#This Row],[DOB]],"8-6-2023","y")</f>
        <v>26</v>
      </c>
      <c r="G66">
        <v>0</v>
      </c>
      <c r="H66" s="14">
        <v>1220</v>
      </c>
      <c r="I66" t="s">
        <v>11</v>
      </c>
      <c r="J66" t="s">
        <v>12</v>
      </c>
      <c r="K66" t="s">
        <v>23</v>
      </c>
    </row>
    <row r="67" spans="1:11" x14ac:dyDescent="0.2">
      <c r="A67" t="s">
        <v>87</v>
      </c>
      <c r="B67">
        <v>2004</v>
      </c>
      <c r="C67" t="s">
        <v>10</v>
      </c>
      <c r="D67">
        <v>9</v>
      </c>
      <c r="E67" s="10" t="str">
        <f>Table1[[#This Row],[date]]&amp;" "&amp;Table1[[#This Row],[month]]&amp;" "&amp;Table1[[#This Row],[year]]</f>
        <v>9 Jul 2004</v>
      </c>
      <c r="F67" s="12">
        <f>DATEDIF(Table1[[#This Row],[DOB]],"8-6-2023","y")</f>
        <v>18</v>
      </c>
      <c r="G67">
        <v>0</v>
      </c>
      <c r="H67" s="14">
        <v>1224</v>
      </c>
      <c r="I67" t="s">
        <v>11</v>
      </c>
      <c r="J67" t="s">
        <v>16</v>
      </c>
      <c r="K67" t="s">
        <v>13</v>
      </c>
    </row>
    <row r="68" spans="1:11" x14ac:dyDescent="0.2">
      <c r="A68" t="s">
        <v>88</v>
      </c>
      <c r="B68">
        <v>2004</v>
      </c>
      <c r="C68" t="s">
        <v>37</v>
      </c>
      <c r="D68">
        <v>16</v>
      </c>
      <c r="E68" s="10" t="str">
        <f>Table1[[#This Row],[date]]&amp;" "&amp;Table1[[#This Row],[month]]&amp;" "&amp;Table1[[#This Row],[year]]</f>
        <v>16 Oct 2004</v>
      </c>
      <c r="F68" s="12">
        <f>DATEDIF(Table1[[#This Row],[DOB]],"8-6-2023","y")</f>
        <v>18</v>
      </c>
      <c r="G68">
        <v>0</v>
      </c>
      <c r="H68" s="14">
        <v>1228</v>
      </c>
      <c r="I68" t="s">
        <v>11</v>
      </c>
      <c r="J68" t="s">
        <v>16</v>
      </c>
      <c r="K68" t="s">
        <v>23</v>
      </c>
    </row>
    <row r="69" spans="1:11" x14ac:dyDescent="0.2">
      <c r="A69" t="s">
        <v>89</v>
      </c>
      <c r="B69">
        <v>1998</v>
      </c>
      <c r="C69" t="s">
        <v>10</v>
      </c>
      <c r="D69">
        <v>13</v>
      </c>
      <c r="E69" s="10" t="str">
        <f>Table1[[#This Row],[date]]&amp;" "&amp;Table1[[#This Row],[month]]&amp;" "&amp;Table1[[#This Row],[year]]</f>
        <v>13 Jul 1998</v>
      </c>
      <c r="F69" s="12">
        <f>DATEDIF(Table1[[#This Row],[DOB]],"8-6-2023","y")</f>
        <v>24</v>
      </c>
      <c r="G69">
        <v>0</v>
      </c>
      <c r="H69" s="14">
        <v>1234</v>
      </c>
      <c r="I69" t="s">
        <v>11</v>
      </c>
      <c r="J69" t="s">
        <v>16</v>
      </c>
      <c r="K69" t="s">
        <v>13</v>
      </c>
    </row>
    <row r="70" spans="1:11" x14ac:dyDescent="0.2">
      <c r="A70" t="s">
        <v>90</v>
      </c>
      <c r="B70">
        <v>2002</v>
      </c>
      <c r="C70" t="s">
        <v>30</v>
      </c>
      <c r="D70">
        <v>12</v>
      </c>
      <c r="E70" s="10" t="str">
        <f>Table1[[#This Row],[date]]&amp;" "&amp;Table1[[#This Row],[month]]&amp;" "&amp;Table1[[#This Row],[year]]</f>
        <v>12 Dec 2002</v>
      </c>
      <c r="F70" s="12">
        <f>DATEDIF(Table1[[#This Row],[DOB]],"8-6-2023","y")</f>
        <v>20</v>
      </c>
      <c r="G70">
        <v>0</v>
      </c>
      <c r="H70" s="14">
        <v>1237</v>
      </c>
      <c r="I70" t="s">
        <v>11</v>
      </c>
      <c r="J70" t="s">
        <v>11</v>
      </c>
      <c r="K70" t="s">
        <v>13</v>
      </c>
    </row>
    <row r="71" spans="1:11" x14ac:dyDescent="0.2">
      <c r="A71" t="s">
        <v>91</v>
      </c>
      <c r="B71">
        <v>1998</v>
      </c>
      <c r="C71" t="s">
        <v>37</v>
      </c>
      <c r="D71">
        <v>11</v>
      </c>
      <c r="E71" s="10" t="str">
        <f>Table1[[#This Row],[date]]&amp;" "&amp;Table1[[#This Row],[month]]&amp;" "&amp;Table1[[#This Row],[year]]</f>
        <v>11 Oct 1998</v>
      </c>
      <c r="F71" s="12">
        <f>DATEDIF(Table1[[#This Row],[DOB]],"8-6-2023","y")</f>
        <v>24</v>
      </c>
      <c r="G71">
        <v>0</v>
      </c>
      <c r="H71" s="14">
        <v>1240</v>
      </c>
      <c r="I71" t="s">
        <v>11</v>
      </c>
      <c r="J71" t="s">
        <v>16</v>
      </c>
      <c r="K71" t="s">
        <v>23</v>
      </c>
    </row>
    <row r="72" spans="1:11" x14ac:dyDescent="0.2">
      <c r="A72" t="s">
        <v>92</v>
      </c>
      <c r="B72">
        <v>2002</v>
      </c>
      <c r="C72" t="s">
        <v>10</v>
      </c>
      <c r="D72">
        <v>1</v>
      </c>
      <c r="E72" s="10" t="str">
        <f>Table1[[#This Row],[date]]&amp;" "&amp;Table1[[#This Row],[month]]&amp;" "&amp;Table1[[#This Row],[year]]</f>
        <v>1 Jul 2002</v>
      </c>
      <c r="F72" s="12">
        <f>DATEDIF(Table1[[#This Row],[DOB]],"8-6-2023","y")</f>
        <v>20</v>
      </c>
      <c r="G72">
        <v>0</v>
      </c>
      <c r="H72" s="14">
        <v>1241</v>
      </c>
      <c r="I72" t="s">
        <v>11</v>
      </c>
      <c r="J72" t="s">
        <v>11</v>
      </c>
      <c r="K72" t="s">
        <v>13</v>
      </c>
    </row>
    <row r="73" spans="1:11" x14ac:dyDescent="0.2">
      <c r="A73" t="s">
        <v>93</v>
      </c>
      <c r="B73">
        <v>2003</v>
      </c>
      <c r="C73" t="s">
        <v>35</v>
      </c>
      <c r="D73">
        <v>2</v>
      </c>
      <c r="E73" s="10" t="str">
        <f>Table1[[#This Row],[date]]&amp;" "&amp;Table1[[#This Row],[month]]&amp;" "&amp;Table1[[#This Row],[year]]</f>
        <v>2 Aug 2003</v>
      </c>
      <c r="F73" s="12">
        <f>DATEDIF(Table1[[#This Row],[DOB]],"8-6-2023","y")</f>
        <v>19</v>
      </c>
      <c r="G73">
        <v>0</v>
      </c>
      <c r="H73" s="14">
        <v>1241.57</v>
      </c>
      <c r="I73" t="s">
        <v>11</v>
      </c>
      <c r="J73" t="s">
        <v>11</v>
      </c>
      <c r="K73" t="s">
        <v>42</v>
      </c>
    </row>
    <row r="74" spans="1:11" x14ac:dyDescent="0.2">
      <c r="A74" t="s">
        <v>94</v>
      </c>
      <c r="B74">
        <v>2003</v>
      </c>
      <c r="C74" t="s">
        <v>20</v>
      </c>
      <c r="D74">
        <v>15</v>
      </c>
      <c r="E74" s="10" t="str">
        <f>Table1[[#This Row],[date]]&amp;" "&amp;Table1[[#This Row],[month]]&amp;" "&amp;Table1[[#This Row],[year]]</f>
        <v>15 Sep 2003</v>
      </c>
      <c r="F74" s="12">
        <f>DATEDIF(Table1[[#This Row],[DOB]],"8-6-2023","y")</f>
        <v>19</v>
      </c>
      <c r="G74">
        <v>0</v>
      </c>
      <c r="H74" s="14">
        <v>1242.26</v>
      </c>
      <c r="I74" t="s">
        <v>11</v>
      </c>
      <c r="J74" t="s">
        <v>16</v>
      </c>
      <c r="K74" t="s">
        <v>42</v>
      </c>
    </row>
    <row r="75" spans="1:11" x14ac:dyDescent="0.2">
      <c r="A75" t="s">
        <v>95</v>
      </c>
      <c r="B75">
        <v>2003</v>
      </c>
      <c r="C75" t="s">
        <v>20</v>
      </c>
      <c r="D75">
        <v>8</v>
      </c>
      <c r="E75" s="10" t="str">
        <f>Table1[[#This Row],[date]]&amp;" "&amp;Table1[[#This Row],[month]]&amp;" "&amp;Table1[[#This Row],[year]]</f>
        <v>8 Sep 2003</v>
      </c>
      <c r="F75" s="12">
        <f>DATEDIF(Table1[[#This Row],[DOB]],"8-6-2023","y")</f>
        <v>19</v>
      </c>
      <c r="G75">
        <v>0</v>
      </c>
      <c r="H75" s="14">
        <v>1242.82</v>
      </c>
      <c r="I75" t="s">
        <v>11</v>
      </c>
      <c r="J75" t="s">
        <v>16</v>
      </c>
      <c r="K75" t="s">
        <v>42</v>
      </c>
    </row>
    <row r="76" spans="1:11" x14ac:dyDescent="0.2">
      <c r="A76" t="s">
        <v>96</v>
      </c>
      <c r="B76">
        <v>2003</v>
      </c>
      <c r="C76" t="s">
        <v>20</v>
      </c>
      <c r="D76">
        <v>15</v>
      </c>
      <c r="E76" s="10" t="str">
        <f>Table1[[#This Row],[date]]&amp;" "&amp;Table1[[#This Row],[month]]&amp;" "&amp;Table1[[#This Row],[year]]</f>
        <v>15 Sep 2003</v>
      </c>
      <c r="F76" s="12">
        <f>DATEDIF(Table1[[#This Row],[DOB]],"8-6-2023","y")</f>
        <v>19</v>
      </c>
      <c r="G76">
        <v>0</v>
      </c>
      <c r="H76" s="14">
        <v>1252.4100000000001</v>
      </c>
      <c r="I76" t="s">
        <v>11</v>
      </c>
      <c r="J76" t="s">
        <v>12</v>
      </c>
      <c r="K76" t="s">
        <v>42</v>
      </c>
    </row>
    <row r="77" spans="1:11" x14ac:dyDescent="0.2">
      <c r="A77" t="s">
        <v>97</v>
      </c>
      <c r="B77">
        <v>1997</v>
      </c>
      <c r="C77" t="s">
        <v>15</v>
      </c>
      <c r="D77">
        <v>4</v>
      </c>
      <c r="E77" s="10" t="str">
        <f>Table1[[#This Row],[date]]&amp;" "&amp;Table1[[#This Row],[month]]&amp;" "&amp;Table1[[#This Row],[year]]</f>
        <v>4 Nov 1997</v>
      </c>
      <c r="F77" s="12">
        <f>DATEDIF(Table1[[#This Row],[DOB]],"8-6-2023","y")</f>
        <v>25</v>
      </c>
      <c r="G77">
        <v>0</v>
      </c>
      <c r="H77" s="14">
        <v>1253</v>
      </c>
      <c r="I77" t="s">
        <v>11</v>
      </c>
      <c r="J77" t="s">
        <v>11</v>
      </c>
      <c r="K77" t="s">
        <v>13</v>
      </c>
    </row>
    <row r="78" spans="1:11" x14ac:dyDescent="0.2">
      <c r="A78" t="s">
        <v>98</v>
      </c>
      <c r="B78">
        <v>2003</v>
      </c>
      <c r="C78" t="s">
        <v>30</v>
      </c>
      <c r="D78">
        <v>10</v>
      </c>
      <c r="E78" s="10" t="str">
        <f>Table1[[#This Row],[date]]&amp;" "&amp;Table1[[#This Row],[month]]&amp;" "&amp;Table1[[#This Row],[year]]</f>
        <v>10 Dec 2003</v>
      </c>
      <c r="F78" s="12">
        <f>DATEDIF(Table1[[#This Row],[DOB]],"8-6-2023","y")</f>
        <v>19</v>
      </c>
      <c r="G78">
        <v>0</v>
      </c>
      <c r="H78" s="14">
        <v>1253.94</v>
      </c>
      <c r="I78" t="s">
        <v>11</v>
      </c>
      <c r="J78" t="s">
        <v>11</v>
      </c>
      <c r="K78" t="s">
        <v>42</v>
      </c>
    </row>
    <row r="79" spans="1:11" x14ac:dyDescent="0.2">
      <c r="A79" t="s">
        <v>99</v>
      </c>
      <c r="B79">
        <v>2003</v>
      </c>
      <c r="C79" t="s">
        <v>37</v>
      </c>
      <c r="D79">
        <v>13</v>
      </c>
      <c r="E79" s="10" t="str">
        <f>Table1[[#This Row],[date]]&amp;" "&amp;Table1[[#This Row],[month]]&amp;" "&amp;Table1[[#This Row],[year]]</f>
        <v>13 Oct 2003</v>
      </c>
      <c r="F79" s="12">
        <f>DATEDIF(Table1[[#This Row],[DOB]],"8-6-2023","y")</f>
        <v>19</v>
      </c>
      <c r="G79">
        <v>0</v>
      </c>
      <c r="H79" s="14">
        <v>1256.3</v>
      </c>
      <c r="I79" t="s">
        <v>11</v>
      </c>
      <c r="J79" t="s">
        <v>12</v>
      </c>
      <c r="K79" t="s">
        <v>42</v>
      </c>
    </row>
    <row r="80" spans="1:11" x14ac:dyDescent="0.2">
      <c r="A80" t="s">
        <v>100</v>
      </c>
      <c r="B80">
        <v>2003</v>
      </c>
      <c r="C80" t="s">
        <v>37</v>
      </c>
      <c r="D80">
        <v>30</v>
      </c>
      <c r="E80" s="10" t="str">
        <f>Table1[[#This Row],[date]]&amp;" "&amp;Table1[[#This Row],[month]]&amp;" "&amp;Table1[[#This Row],[year]]</f>
        <v>30 Oct 2003</v>
      </c>
      <c r="F80" s="12">
        <f>DATEDIF(Table1[[#This Row],[DOB]],"8-6-2023","y")</f>
        <v>19</v>
      </c>
      <c r="G80">
        <v>0</v>
      </c>
      <c r="H80" s="14">
        <v>1261.44</v>
      </c>
      <c r="I80" t="s">
        <v>11</v>
      </c>
      <c r="J80" t="s">
        <v>12</v>
      </c>
      <c r="K80" t="s">
        <v>42</v>
      </c>
    </row>
    <row r="81" spans="1:11" x14ac:dyDescent="0.2">
      <c r="A81" t="s">
        <v>101</v>
      </c>
      <c r="B81">
        <v>2003</v>
      </c>
      <c r="C81" t="s">
        <v>35</v>
      </c>
      <c r="D81">
        <v>15</v>
      </c>
      <c r="E81" s="10" t="str">
        <f>Table1[[#This Row],[date]]&amp;" "&amp;Table1[[#This Row],[month]]&amp;" "&amp;Table1[[#This Row],[year]]</f>
        <v>15 Aug 2003</v>
      </c>
      <c r="F81" s="12">
        <f>DATEDIF(Table1[[#This Row],[DOB]],"8-6-2023","y")</f>
        <v>19</v>
      </c>
      <c r="G81">
        <v>0</v>
      </c>
      <c r="H81" s="14">
        <v>1261.8599999999999</v>
      </c>
      <c r="I81" t="s">
        <v>11</v>
      </c>
      <c r="J81" t="s">
        <v>12</v>
      </c>
      <c r="K81" t="s">
        <v>42</v>
      </c>
    </row>
    <row r="82" spans="1:11" x14ac:dyDescent="0.2">
      <c r="A82" t="s">
        <v>102</v>
      </c>
      <c r="B82">
        <v>2003</v>
      </c>
      <c r="C82" t="s">
        <v>15</v>
      </c>
      <c r="D82">
        <v>21</v>
      </c>
      <c r="E82" s="10" t="str">
        <f>Table1[[#This Row],[date]]&amp;" "&amp;Table1[[#This Row],[month]]&amp;" "&amp;Table1[[#This Row],[year]]</f>
        <v>21 Nov 2003</v>
      </c>
      <c r="F82" s="12">
        <f>DATEDIF(Table1[[#This Row],[DOB]],"8-6-2023","y")</f>
        <v>19</v>
      </c>
      <c r="G82">
        <v>0</v>
      </c>
      <c r="H82" s="14">
        <v>1263.25</v>
      </c>
      <c r="I82" t="s">
        <v>11</v>
      </c>
      <c r="J82" t="s">
        <v>12</v>
      </c>
      <c r="K82" t="s">
        <v>42</v>
      </c>
    </row>
    <row r="83" spans="1:11" x14ac:dyDescent="0.2">
      <c r="A83" t="s">
        <v>103</v>
      </c>
      <c r="B83">
        <v>2002</v>
      </c>
      <c r="C83" t="s">
        <v>30</v>
      </c>
      <c r="D83">
        <v>4</v>
      </c>
      <c r="E83" s="10" t="str">
        <f>Table1[[#This Row],[date]]&amp;" "&amp;Table1[[#This Row],[month]]&amp;" "&amp;Table1[[#This Row],[year]]</f>
        <v>4 Dec 2002</v>
      </c>
      <c r="F83" s="12">
        <f>DATEDIF(Table1[[#This Row],[DOB]],"8-6-2023","y")</f>
        <v>20</v>
      </c>
      <c r="G83">
        <v>0</v>
      </c>
      <c r="H83" s="14">
        <v>1267</v>
      </c>
      <c r="I83" t="s">
        <v>11</v>
      </c>
      <c r="J83" t="s">
        <v>16</v>
      </c>
      <c r="K83" t="s">
        <v>13</v>
      </c>
    </row>
    <row r="84" spans="1:11" x14ac:dyDescent="0.2">
      <c r="A84" t="s">
        <v>104</v>
      </c>
      <c r="B84">
        <v>1997</v>
      </c>
      <c r="C84" t="s">
        <v>37</v>
      </c>
      <c r="D84">
        <v>26</v>
      </c>
      <c r="E84" s="10" t="str">
        <f>Table1[[#This Row],[date]]&amp;" "&amp;Table1[[#This Row],[month]]&amp;" "&amp;Table1[[#This Row],[year]]</f>
        <v>26 Oct 1997</v>
      </c>
      <c r="F84" s="12">
        <f>DATEDIF(Table1[[#This Row],[DOB]],"8-6-2023","y")</f>
        <v>25</v>
      </c>
      <c r="G84">
        <v>0</v>
      </c>
      <c r="H84" s="14">
        <v>1276</v>
      </c>
      <c r="I84" t="s">
        <v>11</v>
      </c>
      <c r="J84" t="s">
        <v>11</v>
      </c>
      <c r="K84" t="s">
        <v>23</v>
      </c>
    </row>
    <row r="85" spans="1:11" x14ac:dyDescent="0.2">
      <c r="A85" t="s">
        <v>105</v>
      </c>
      <c r="B85">
        <v>2004</v>
      </c>
      <c r="C85" t="s">
        <v>20</v>
      </c>
      <c r="D85">
        <v>30</v>
      </c>
      <c r="E85" s="10" t="str">
        <f>Table1[[#This Row],[date]]&amp;" "&amp;Table1[[#This Row],[month]]&amp;" "&amp;Table1[[#This Row],[year]]</f>
        <v>30 Sep 2004</v>
      </c>
      <c r="F85" s="12">
        <f>DATEDIF(Table1[[#This Row],[DOB]],"8-6-2023","y")</f>
        <v>18</v>
      </c>
      <c r="G85">
        <v>0</v>
      </c>
      <c r="H85" s="14">
        <v>1283</v>
      </c>
      <c r="I85" t="s">
        <v>11</v>
      </c>
      <c r="J85" t="s">
        <v>16</v>
      </c>
      <c r="K85" t="s">
        <v>13</v>
      </c>
    </row>
    <row r="86" spans="1:11" x14ac:dyDescent="0.2">
      <c r="A86" t="s">
        <v>106</v>
      </c>
      <c r="B86">
        <v>2004</v>
      </c>
      <c r="C86" t="s">
        <v>10</v>
      </c>
      <c r="D86">
        <v>28</v>
      </c>
      <c r="E86" s="10" t="str">
        <f>Table1[[#This Row],[date]]&amp;" "&amp;Table1[[#This Row],[month]]&amp;" "&amp;Table1[[#This Row],[year]]</f>
        <v>28 Jul 2004</v>
      </c>
      <c r="F86" s="12">
        <f>DATEDIF(Table1[[#This Row],[DOB]],"8-6-2023","y")</f>
        <v>18</v>
      </c>
      <c r="G86">
        <v>0</v>
      </c>
      <c r="H86" s="14">
        <v>1285</v>
      </c>
      <c r="I86" t="s">
        <v>11</v>
      </c>
      <c r="J86" t="s">
        <v>12</v>
      </c>
      <c r="K86" t="s">
        <v>13</v>
      </c>
    </row>
    <row r="87" spans="1:11" x14ac:dyDescent="0.2">
      <c r="A87" t="s">
        <v>107</v>
      </c>
      <c r="B87">
        <v>2000</v>
      </c>
      <c r="C87" t="s">
        <v>18</v>
      </c>
      <c r="D87">
        <v>26</v>
      </c>
      <c r="E87" s="10" t="str">
        <f>Table1[[#This Row],[date]]&amp;" "&amp;Table1[[#This Row],[month]]&amp;" "&amp;Table1[[#This Row],[year]]</f>
        <v>26 Jun 2000</v>
      </c>
      <c r="F87" s="12">
        <f>DATEDIF(Table1[[#This Row],[DOB]],"8-6-2023","y")</f>
        <v>22</v>
      </c>
      <c r="G87">
        <v>0</v>
      </c>
      <c r="H87" s="14">
        <v>1286</v>
      </c>
      <c r="I87" t="s">
        <v>11</v>
      </c>
      <c r="J87" t="s">
        <v>11</v>
      </c>
      <c r="K87" t="s">
        <v>13</v>
      </c>
    </row>
    <row r="88" spans="1:11" x14ac:dyDescent="0.2">
      <c r="A88" t="s">
        <v>108</v>
      </c>
      <c r="B88">
        <v>1998</v>
      </c>
      <c r="C88" t="s">
        <v>18</v>
      </c>
      <c r="D88">
        <v>4</v>
      </c>
      <c r="E88" s="10" t="str">
        <f>Table1[[#This Row],[date]]&amp;" "&amp;Table1[[#This Row],[month]]&amp;" "&amp;Table1[[#This Row],[year]]</f>
        <v>4 Jun 1998</v>
      </c>
      <c r="F88" s="12">
        <f>DATEDIF(Table1[[#This Row],[DOB]],"8-6-2023","y")</f>
        <v>25</v>
      </c>
      <c r="G88">
        <v>0</v>
      </c>
      <c r="H88" s="14">
        <v>1290.93</v>
      </c>
      <c r="I88" t="s">
        <v>11</v>
      </c>
      <c r="J88" t="s">
        <v>11</v>
      </c>
      <c r="K88" t="s">
        <v>13</v>
      </c>
    </row>
    <row r="89" spans="1:11" x14ac:dyDescent="0.2">
      <c r="A89" t="s">
        <v>109</v>
      </c>
      <c r="B89">
        <v>2001</v>
      </c>
      <c r="C89" t="s">
        <v>15</v>
      </c>
      <c r="D89">
        <v>29</v>
      </c>
      <c r="E89" s="10" t="str">
        <f>Table1[[#This Row],[date]]&amp;" "&amp;Table1[[#This Row],[month]]&amp;" "&amp;Table1[[#This Row],[year]]</f>
        <v>29 Nov 2001</v>
      </c>
      <c r="F89" s="12">
        <f>DATEDIF(Table1[[#This Row],[DOB]],"8-6-2023","y")</f>
        <v>21</v>
      </c>
      <c r="G89">
        <v>0</v>
      </c>
      <c r="H89" s="14">
        <v>1293</v>
      </c>
      <c r="I89" t="s">
        <v>11</v>
      </c>
      <c r="J89" t="s">
        <v>12</v>
      </c>
      <c r="K89" t="s">
        <v>23</v>
      </c>
    </row>
    <row r="90" spans="1:11" x14ac:dyDescent="0.2">
      <c r="A90" t="s">
        <v>110</v>
      </c>
      <c r="B90">
        <v>2002</v>
      </c>
      <c r="C90" t="s">
        <v>30</v>
      </c>
      <c r="D90">
        <v>10</v>
      </c>
      <c r="E90" s="10" t="str">
        <f>Table1[[#This Row],[date]]&amp;" "&amp;Table1[[#This Row],[month]]&amp;" "&amp;Table1[[#This Row],[year]]</f>
        <v>10 Dec 2002</v>
      </c>
      <c r="F90" s="12">
        <f>DATEDIF(Table1[[#This Row],[DOB]],"8-6-2023","y")</f>
        <v>20</v>
      </c>
      <c r="G90">
        <v>0</v>
      </c>
      <c r="H90" s="14">
        <v>1304</v>
      </c>
      <c r="I90" t="s">
        <v>11</v>
      </c>
      <c r="J90" t="s">
        <v>11</v>
      </c>
      <c r="K90" t="s">
        <v>23</v>
      </c>
    </row>
    <row r="91" spans="1:11" x14ac:dyDescent="0.2">
      <c r="A91" t="s">
        <v>111</v>
      </c>
      <c r="B91">
        <v>1999</v>
      </c>
      <c r="C91" t="s">
        <v>30</v>
      </c>
      <c r="D91">
        <v>2</v>
      </c>
      <c r="E91" s="10" t="str">
        <f>Table1[[#This Row],[date]]&amp;" "&amp;Table1[[#This Row],[month]]&amp;" "&amp;Table1[[#This Row],[year]]</f>
        <v>2 Dec 1999</v>
      </c>
      <c r="F91" s="12">
        <f>DATEDIF(Table1[[#This Row],[DOB]],"8-6-2023","y")</f>
        <v>23</v>
      </c>
      <c r="G91">
        <v>0</v>
      </c>
      <c r="H91" s="14">
        <v>1304</v>
      </c>
      <c r="I91" t="s">
        <v>11</v>
      </c>
      <c r="J91" t="s">
        <v>11</v>
      </c>
      <c r="K91" t="s">
        <v>13</v>
      </c>
    </row>
    <row r="92" spans="1:11" x14ac:dyDescent="0.2">
      <c r="A92" t="s">
        <v>112</v>
      </c>
      <c r="B92">
        <v>2002</v>
      </c>
      <c r="C92" t="s">
        <v>37</v>
      </c>
      <c r="D92">
        <v>13</v>
      </c>
      <c r="E92" s="10" t="str">
        <f>Table1[[#This Row],[date]]&amp;" "&amp;Table1[[#This Row],[month]]&amp;" "&amp;Table1[[#This Row],[year]]</f>
        <v>13 Oct 2002</v>
      </c>
      <c r="F92" s="12">
        <f>DATEDIF(Table1[[#This Row],[DOB]],"8-6-2023","y")</f>
        <v>20</v>
      </c>
      <c r="G92">
        <v>0</v>
      </c>
      <c r="H92" s="14">
        <v>1315</v>
      </c>
      <c r="I92" t="s">
        <v>11</v>
      </c>
      <c r="J92" t="s">
        <v>11</v>
      </c>
      <c r="K92" t="s">
        <v>13</v>
      </c>
    </row>
    <row r="93" spans="1:11" x14ac:dyDescent="0.2">
      <c r="A93" t="s">
        <v>113</v>
      </c>
      <c r="B93">
        <v>1999</v>
      </c>
      <c r="C93" t="s">
        <v>37</v>
      </c>
      <c r="D93">
        <v>14</v>
      </c>
      <c r="E93" s="10" t="str">
        <f>Table1[[#This Row],[date]]&amp;" "&amp;Table1[[#This Row],[month]]&amp;" "&amp;Table1[[#This Row],[year]]</f>
        <v>14 Oct 1999</v>
      </c>
      <c r="F93" s="12">
        <f>DATEDIF(Table1[[#This Row],[DOB]],"8-6-2023","y")</f>
        <v>23</v>
      </c>
      <c r="G93">
        <v>0</v>
      </c>
      <c r="H93" s="14">
        <v>1329.17</v>
      </c>
      <c r="I93" t="s">
        <v>11</v>
      </c>
      <c r="J93" t="s">
        <v>12</v>
      </c>
      <c r="K93" t="s">
        <v>13</v>
      </c>
    </row>
    <row r="94" spans="1:11" x14ac:dyDescent="0.2">
      <c r="A94" t="s">
        <v>114</v>
      </c>
      <c r="B94">
        <v>1998</v>
      </c>
      <c r="C94" t="s">
        <v>10</v>
      </c>
      <c r="D94">
        <v>12</v>
      </c>
      <c r="E94" s="10" t="str">
        <f>Table1[[#This Row],[date]]&amp;" "&amp;Table1[[#This Row],[month]]&amp;" "&amp;Table1[[#This Row],[year]]</f>
        <v>12 Jul 1998</v>
      </c>
      <c r="F94" s="12">
        <f>DATEDIF(Table1[[#This Row],[DOB]],"8-6-2023","y")</f>
        <v>24</v>
      </c>
      <c r="G94">
        <v>0</v>
      </c>
      <c r="H94" s="14">
        <v>1332.61</v>
      </c>
      <c r="I94" t="s">
        <v>11</v>
      </c>
      <c r="J94" t="s">
        <v>12</v>
      </c>
      <c r="K94" t="s">
        <v>13</v>
      </c>
    </row>
    <row r="95" spans="1:11" x14ac:dyDescent="0.2">
      <c r="A95" t="s">
        <v>115</v>
      </c>
      <c r="B95">
        <v>1995</v>
      </c>
      <c r="C95" t="s">
        <v>10</v>
      </c>
      <c r="D95">
        <v>30</v>
      </c>
      <c r="E95" s="10" t="str">
        <f>Table1[[#This Row],[date]]&amp;" "&amp;Table1[[#This Row],[month]]&amp;" "&amp;Table1[[#This Row],[year]]</f>
        <v>30 Jul 1995</v>
      </c>
      <c r="F95" s="12">
        <f>DATEDIF(Table1[[#This Row],[DOB]],"8-6-2023","y")</f>
        <v>27</v>
      </c>
      <c r="G95">
        <v>0</v>
      </c>
      <c r="H95" s="14">
        <v>1338</v>
      </c>
      <c r="I95" t="s">
        <v>11</v>
      </c>
      <c r="J95" t="s">
        <v>12</v>
      </c>
      <c r="K95" t="s">
        <v>23</v>
      </c>
    </row>
    <row r="96" spans="1:11" x14ac:dyDescent="0.2">
      <c r="A96" t="s">
        <v>116</v>
      </c>
      <c r="B96">
        <v>1997</v>
      </c>
      <c r="C96" t="s">
        <v>15</v>
      </c>
      <c r="D96">
        <v>7</v>
      </c>
      <c r="E96" s="10" t="str">
        <f>Table1[[#This Row],[date]]&amp;" "&amp;Table1[[#This Row],[month]]&amp;" "&amp;Table1[[#This Row],[year]]</f>
        <v>7 Nov 1997</v>
      </c>
      <c r="F96" s="12">
        <f>DATEDIF(Table1[[#This Row],[DOB]],"8-6-2023","y")</f>
        <v>25</v>
      </c>
      <c r="G96">
        <v>0</v>
      </c>
      <c r="H96" s="14">
        <v>1341.16</v>
      </c>
      <c r="I96" t="s">
        <v>11</v>
      </c>
      <c r="J96" t="s">
        <v>11</v>
      </c>
      <c r="K96" t="s">
        <v>23</v>
      </c>
    </row>
    <row r="97" spans="1:11" x14ac:dyDescent="0.2">
      <c r="A97" t="s">
        <v>117</v>
      </c>
      <c r="B97">
        <v>1998</v>
      </c>
      <c r="C97" t="s">
        <v>30</v>
      </c>
      <c r="D97">
        <v>3</v>
      </c>
      <c r="E97" s="10" t="str">
        <f>Table1[[#This Row],[date]]&amp;" "&amp;Table1[[#This Row],[month]]&amp;" "&amp;Table1[[#This Row],[year]]</f>
        <v>3 Dec 1998</v>
      </c>
      <c r="F97" s="12">
        <f>DATEDIF(Table1[[#This Row],[DOB]],"8-6-2023","y")</f>
        <v>24</v>
      </c>
      <c r="G97">
        <v>0</v>
      </c>
      <c r="H97" s="14">
        <v>1359</v>
      </c>
      <c r="I97" t="s">
        <v>11</v>
      </c>
      <c r="J97" t="s">
        <v>16</v>
      </c>
      <c r="K97" t="s">
        <v>13</v>
      </c>
    </row>
    <row r="98" spans="1:11" x14ac:dyDescent="0.2">
      <c r="A98" t="s">
        <v>118</v>
      </c>
      <c r="B98">
        <v>2002</v>
      </c>
      <c r="C98" t="s">
        <v>35</v>
      </c>
      <c r="D98">
        <v>15</v>
      </c>
      <c r="E98" s="10" t="str">
        <f>Table1[[#This Row],[date]]&amp;" "&amp;Table1[[#This Row],[month]]&amp;" "&amp;Table1[[#This Row],[year]]</f>
        <v>15 Aug 2002</v>
      </c>
      <c r="F98" s="12">
        <f>DATEDIF(Table1[[#This Row],[DOB]],"8-6-2023","y")</f>
        <v>20</v>
      </c>
      <c r="G98">
        <v>0</v>
      </c>
      <c r="H98" s="14">
        <v>1382</v>
      </c>
      <c r="I98" t="s">
        <v>11</v>
      </c>
      <c r="J98" t="s">
        <v>16</v>
      </c>
      <c r="K98" t="s">
        <v>13</v>
      </c>
    </row>
    <row r="99" spans="1:11" x14ac:dyDescent="0.2">
      <c r="A99" t="s">
        <v>119</v>
      </c>
      <c r="B99">
        <v>1999</v>
      </c>
      <c r="C99" t="s">
        <v>10</v>
      </c>
      <c r="D99">
        <v>6</v>
      </c>
      <c r="E99" s="10" t="str">
        <f>Table1[[#This Row],[date]]&amp;" "&amp;Table1[[#This Row],[month]]&amp;" "&amp;Table1[[#This Row],[year]]</f>
        <v>6 Jul 1999</v>
      </c>
      <c r="F99" s="12">
        <f>DATEDIF(Table1[[#This Row],[DOB]],"8-6-2023","y")</f>
        <v>23</v>
      </c>
      <c r="G99">
        <v>0</v>
      </c>
      <c r="H99" s="14">
        <v>1389</v>
      </c>
      <c r="I99" t="s">
        <v>11</v>
      </c>
      <c r="J99" t="s">
        <v>11</v>
      </c>
      <c r="K99" t="s">
        <v>13</v>
      </c>
    </row>
    <row r="100" spans="1:11" x14ac:dyDescent="0.2">
      <c r="A100" t="s">
        <v>120</v>
      </c>
      <c r="B100">
        <v>2002</v>
      </c>
      <c r="C100" t="s">
        <v>15</v>
      </c>
      <c r="D100">
        <v>14</v>
      </c>
      <c r="E100" s="10" t="str">
        <f>Table1[[#This Row],[date]]&amp;" "&amp;Table1[[#This Row],[month]]&amp;" "&amp;Table1[[#This Row],[year]]</f>
        <v>14 Nov 2002</v>
      </c>
      <c r="F100" s="12">
        <f>DATEDIF(Table1[[#This Row],[DOB]],"8-6-2023","y")</f>
        <v>20</v>
      </c>
      <c r="G100">
        <v>0</v>
      </c>
      <c r="H100" s="14">
        <v>1390</v>
      </c>
      <c r="I100" t="s">
        <v>11</v>
      </c>
      <c r="J100" t="s">
        <v>11</v>
      </c>
      <c r="K100" t="s">
        <v>13</v>
      </c>
    </row>
    <row r="101" spans="1:11" x14ac:dyDescent="0.2">
      <c r="A101" t="s">
        <v>121</v>
      </c>
      <c r="B101">
        <v>2002</v>
      </c>
      <c r="C101" t="s">
        <v>30</v>
      </c>
      <c r="D101">
        <v>22</v>
      </c>
      <c r="E101" s="10" t="str">
        <f>Table1[[#This Row],[date]]&amp;" "&amp;Table1[[#This Row],[month]]&amp;" "&amp;Table1[[#This Row],[year]]</f>
        <v>22 Dec 2002</v>
      </c>
      <c r="F101" s="12">
        <f>DATEDIF(Table1[[#This Row],[DOB]],"8-6-2023","y")</f>
        <v>20</v>
      </c>
      <c r="G101">
        <v>0</v>
      </c>
      <c r="H101" s="14">
        <v>1391.53</v>
      </c>
      <c r="I101" t="s">
        <v>11</v>
      </c>
      <c r="J101" t="s">
        <v>16</v>
      </c>
      <c r="K101" t="s">
        <v>13</v>
      </c>
    </row>
    <row r="102" spans="1:11" x14ac:dyDescent="0.2">
      <c r="A102" t="s">
        <v>122</v>
      </c>
      <c r="B102">
        <v>1998</v>
      </c>
      <c r="C102" t="s">
        <v>20</v>
      </c>
      <c r="D102">
        <v>5</v>
      </c>
      <c r="E102" s="10" t="str">
        <f>Table1[[#This Row],[date]]&amp;" "&amp;Table1[[#This Row],[month]]&amp;" "&amp;Table1[[#This Row],[year]]</f>
        <v>5 Sep 1998</v>
      </c>
      <c r="F102" s="12">
        <f>DATEDIF(Table1[[#This Row],[DOB]],"8-6-2023","y")</f>
        <v>24</v>
      </c>
      <c r="G102">
        <v>0</v>
      </c>
      <c r="H102" s="14">
        <v>1400.44</v>
      </c>
      <c r="I102" t="s">
        <v>11</v>
      </c>
      <c r="J102" t="s">
        <v>11</v>
      </c>
      <c r="K102" t="s">
        <v>13</v>
      </c>
    </row>
    <row r="103" spans="1:11" x14ac:dyDescent="0.2">
      <c r="A103" t="s">
        <v>123</v>
      </c>
      <c r="B103">
        <v>1997</v>
      </c>
      <c r="C103" t="s">
        <v>37</v>
      </c>
      <c r="D103">
        <v>27</v>
      </c>
      <c r="E103" s="10" t="str">
        <f>Table1[[#This Row],[date]]&amp;" "&amp;Table1[[#This Row],[month]]&amp;" "&amp;Table1[[#This Row],[year]]</f>
        <v>27 Oct 1997</v>
      </c>
      <c r="F103" s="12">
        <f>DATEDIF(Table1[[#This Row],[DOB]],"8-6-2023","y")</f>
        <v>25</v>
      </c>
      <c r="G103">
        <v>0</v>
      </c>
      <c r="H103" s="14">
        <v>1402</v>
      </c>
      <c r="I103" t="s">
        <v>11</v>
      </c>
      <c r="J103" t="s">
        <v>12</v>
      </c>
      <c r="K103" t="s">
        <v>42</v>
      </c>
    </row>
    <row r="104" spans="1:11" x14ac:dyDescent="0.2">
      <c r="A104" t="s">
        <v>124</v>
      </c>
      <c r="B104">
        <v>1996</v>
      </c>
      <c r="C104" t="s">
        <v>18</v>
      </c>
      <c r="D104">
        <v>23</v>
      </c>
      <c r="E104" s="10" t="str">
        <f>Table1[[#This Row],[date]]&amp;" "&amp;Table1[[#This Row],[month]]&amp;" "&amp;Table1[[#This Row],[year]]</f>
        <v>23 Jun 1996</v>
      </c>
      <c r="F104" s="12">
        <f>DATEDIF(Table1[[#This Row],[DOB]],"8-6-2023","y")</f>
        <v>26</v>
      </c>
      <c r="G104">
        <v>0</v>
      </c>
      <c r="H104" s="14">
        <v>1417</v>
      </c>
      <c r="I104" t="s">
        <v>11</v>
      </c>
      <c r="J104" t="s">
        <v>12</v>
      </c>
      <c r="K104" t="s">
        <v>13</v>
      </c>
    </row>
    <row r="105" spans="1:11" x14ac:dyDescent="0.2">
      <c r="A105" t="s">
        <v>125</v>
      </c>
      <c r="B105">
        <v>2001</v>
      </c>
      <c r="C105" t="s">
        <v>35</v>
      </c>
      <c r="D105">
        <v>23</v>
      </c>
      <c r="E105" s="10" t="str">
        <f>Table1[[#This Row],[date]]&amp;" "&amp;Table1[[#This Row],[month]]&amp;" "&amp;Table1[[#This Row],[year]]</f>
        <v>23 Aug 2001</v>
      </c>
      <c r="F105" s="12">
        <f>DATEDIF(Table1[[#This Row],[DOB]],"8-6-2023","y")</f>
        <v>21</v>
      </c>
      <c r="G105">
        <v>0</v>
      </c>
      <c r="H105" s="14">
        <v>1421</v>
      </c>
      <c r="I105" t="s">
        <v>11</v>
      </c>
      <c r="J105" t="s">
        <v>11</v>
      </c>
      <c r="K105" t="s">
        <v>13</v>
      </c>
    </row>
    <row r="106" spans="1:11" x14ac:dyDescent="0.2">
      <c r="A106" t="s">
        <v>126</v>
      </c>
      <c r="B106">
        <v>1997</v>
      </c>
      <c r="C106" t="s">
        <v>30</v>
      </c>
      <c r="D106">
        <v>5</v>
      </c>
      <c r="E106" s="10" t="str">
        <f>Table1[[#This Row],[date]]&amp;" "&amp;Table1[[#This Row],[month]]&amp;" "&amp;Table1[[#This Row],[year]]</f>
        <v>5 Dec 1997</v>
      </c>
      <c r="F106" s="12">
        <f>DATEDIF(Table1[[#This Row],[DOB]],"8-6-2023","y")</f>
        <v>25</v>
      </c>
      <c r="G106">
        <v>0</v>
      </c>
      <c r="H106" s="14">
        <v>1422</v>
      </c>
      <c r="I106" t="s">
        <v>11</v>
      </c>
      <c r="J106" t="s">
        <v>11</v>
      </c>
      <c r="K106" t="s">
        <v>13</v>
      </c>
    </row>
    <row r="107" spans="1:11" x14ac:dyDescent="0.2">
      <c r="A107" t="s">
        <v>127</v>
      </c>
      <c r="B107">
        <v>2000</v>
      </c>
      <c r="C107" t="s">
        <v>20</v>
      </c>
      <c r="D107">
        <v>1</v>
      </c>
      <c r="E107" s="10" t="str">
        <f>Table1[[#This Row],[date]]&amp;" "&amp;Table1[[#This Row],[month]]&amp;" "&amp;Table1[[#This Row],[year]]</f>
        <v>1 Sep 2000</v>
      </c>
      <c r="F107" s="12">
        <f>DATEDIF(Table1[[#This Row],[DOB]],"8-6-2023","y")</f>
        <v>22</v>
      </c>
      <c r="G107">
        <v>0</v>
      </c>
      <c r="H107" s="14">
        <v>1438</v>
      </c>
      <c r="I107" t="s">
        <v>11</v>
      </c>
      <c r="J107" t="s">
        <v>11</v>
      </c>
      <c r="K107" t="s">
        <v>13</v>
      </c>
    </row>
    <row r="108" spans="1:11" x14ac:dyDescent="0.2">
      <c r="A108" t="s">
        <v>128</v>
      </c>
      <c r="B108">
        <v>1997</v>
      </c>
      <c r="C108" t="s">
        <v>18</v>
      </c>
      <c r="D108">
        <v>19</v>
      </c>
      <c r="E108" s="10" t="str">
        <f>Table1[[#This Row],[date]]&amp;" "&amp;Table1[[#This Row],[month]]&amp;" "&amp;Table1[[#This Row],[year]]</f>
        <v>19 Jun 1997</v>
      </c>
      <c r="F108" s="12">
        <f>DATEDIF(Table1[[#This Row],[DOB]],"8-6-2023","y")</f>
        <v>25</v>
      </c>
      <c r="G108">
        <v>0</v>
      </c>
      <c r="H108" s="14">
        <v>1445</v>
      </c>
      <c r="I108" t="s">
        <v>11</v>
      </c>
      <c r="J108" t="s">
        <v>16</v>
      </c>
      <c r="K108" t="s">
        <v>13</v>
      </c>
    </row>
    <row r="109" spans="1:11" x14ac:dyDescent="0.2">
      <c r="A109" t="s">
        <v>129</v>
      </c>
      <c r="B109">
        <v>2003</v>
      </c>
      <c r="C109" t="s">
        <v>18</v>
      </c>
      <c r="D109">
        <v>20</v>
      </c>
      <c r="E109" s="10" t="str">
        <f>Table1[[#This Row],[date]]&amp;" "&amp;Table1[[#This Row],[month]]&amp;" "&amp;Table1[[#This Row],[year]]</f>
        <v>20 Jun 2003</v>
      </c>
      <c r="F109" s="12">
        <f>DATEDIF(Table1[[#This Row],[DOB]],"8-6-2023","y")</f>
        <v>19</v>
      </c>
      <c r="G109">
        <v>0</v>
      </c>
      <c r="H109" s="14">
        <v>1467</v>
      </c>
      <c r="I109" t="s">
        <v>11</v>
      </c>
      <c r="J109" t="s">
        <v>11</v>
      </c>
      <c r="K109" t="s">
        <v>13</v>
      </c>
    </row>
    <row r="110" spans="1:11" x14ac:dyDescent="0.2">
      <c r="A110" t="s">
        <v>130</v>
      </c>
      <c r="B110">
        <v>1998</v>
      </c>
      <c r="C110" t="s">
        <v>30</v>
      </c>
      <c r="D110">
        <v>7</v>
      </c>
      <c r="E110" s="10" t="str">
        <f>Table1[[#This Row],[date]]&amp;" "&amp;Table1[[#This Row],[month]]&amp;" "&amp;Table1[[#This Row],[year]]</f>
        <v>7 Dec 1998</v>
      </c>
      <c r="F110" s="12">
        <f>DATEDIF(Table1[[#This Row],[DOB]],"8-6-2023","y")</f>
        <v>24</v>
      </c>
      <c r="G110">
        <v>0</v>
      </c>
      <c r="H110" s="14">
        <v>1477</v>
      </c>
      <c r="I110" t="s">
        <v>11</v>
      </c>
      <c r="J110" t="s">
        <v>16</v>
      </c>
      <c r="K110" t="s">
        <v>13</v>
      </c>
    </row>
    <row r="111" spans="1:11" x14ac:dyDescent="0.2">
      <c r="A111" t="s">
        <v>131</v>
      </c>
      <c r="B111">
        <v>1997</v>
      </c>
      <c r="C111" t="s">
        <v>18</v>
      </c>
      <c r="D111">
        <v>9</v>
      </c>
      <c r="E111" s="10" t="str">
        <f>Table1[[#This Row],[date]]&amp;" "&amp;Table1[[#This Row],[month]]&amp;" "&amp;Table1[[#This Row],[year]]</f>
        <v>9 Jun 1997</v>
      </c>
      <c r="F111" s="12">
        <f>DATEDIF(Table1[[#This Row],[DOB]],"8-6-2023","y")</f>
        <v>25</v>
      </c>
      <c r="G111">
        <v>0</v>
      </c>
      <c r="H111" s="14">
        <v>1481</v>
      </c>
      <c r="I111" t="s">
        <v>11</v>
      </c>
      <c r="J111" t="s">
        <v>16</v>
      </c>
      <c r="K111" t="s">
        <v>23</v>
      </c>
    </row>
    <row r="112" spans="1:11" x14ac:dyDescent="0.2">
      <c r="A112" t="s">
        <v>132</v>
      </c>
      <c r="B112">
        <v>1995</v>
      </c>
      <c r="C112" t="s">
        <v>37</v>
      </c>
      <c r="D112">
        <v>7</v>
      </c>
      <c r="E112" s="10" t="str">
        <f>Table1[[#This Row],[date]]&amp;" "&amp;Table1[[#This Row],[month]]&amp;" "&amp;Table1[[#This Row],[year]]</f>
        <v>7 Oct 1995</v>
      </c>
      <c r="F112" s="12">
        <f>DATEDIF(Table1[[#This Row],[DOB]],"8-6-2023","y")</f>
        <v>27</v>
      </c>
      <c r="G112">
        <v>0</v>
      </c>
      <c r="H112" s="14">
        <v>1493</v>
      </c>
      <c r="I112" t="s">
        <v>11</v>
      </c>
      <c r="J112" t="s">
        <v>12</v>
      </c>
      <c r="K112" t="s">
        <v>13</v>
      </c>
    </row>
    <row r="113" spans="1:11" x14ac:dyDescent="0.2">
      <c r="A113" t="s">
        <v>133</v>
      </c>
      <c r="B113">
        <v>1998</v>
      </c>
      <c r="C113" t="s">
        <v>18</v>
      </c>
      <c r="D113">
        <v>19</v>
      </c>
      <c r="E113" s="10" t="str">
        <f>Table1[[#This Row],[date]]&amp;" "&amp;Table1[[#This Row],[month]]&amp;" "&amp;Table1[[#This Row],[year]]</f>
        <v>19 Jun 1998</v>
      </c>
      <c r="F113" s="12">
        <f>DATEDIF(Table1[[#This Row],[DOB]],"8-6-2023","y")</f>
        <v>24</v>
      </c>
      <c r="G113">
        <v>0</v>
      </c>
      <c r="H113" s="14">
        <v>1497</v>
      </c>
      <c r="I113" t="s">
        <v>11</v>
      </c>
      <c r="J113" t="s">
        <v>11</v>
      </c>
      <c r="K113" t="s">
        <v>13</v>
      </c>
    </row>
    <row r="114" spans="1:11" x14ac:dyDescent="0.2">
      <c r="A114" t="s">
        <v>134</v>
      </c>
      <c r="B114">
        <v>2001</v>
      </c>
      <c r="C114" t="s">
        <v>35</v>
      </c>
      <c r="D114">
        <v>25</v>
      </c>
      <c r="E114" s="10" t="str">
        <f>Table1[[#This Row],[date]]&amp;" "&amp;Table1[[#This Row],[month]]&amp;" "&amp;Table1[[#This Row],[year]]</f>
        <v>25 Aug 2001</v>
      </c>
      <c r="F114" s="12">
        <f>DATEDIF(Table1[[#This Row],[DOB]],"8-6-2023","y")</f>
        <v>21</v>
      </c>
      <c r="G114">
        <v>0</v>
      </c>
      <c r="H114" s="14">
        <v>1515.34</v>
      </c>
      <c r="I114" t="s">
        <v>11</v>
      </c>
      <c r="J114" t="s">
        <v>12</v>
      </c>
      <c r="K114" t="s">
        <v>13</v>
      </c>
    </row>
    <row r="115" spans="1:11" x14ac:dyDescent="0.2">
      <c r="A115" t="s">
        <v>135</v>
      </c>
      <c r="B115">
        <v>2001</v>
      </c>
      <c r="C115" t="s">
        <v>10</v>
      </c>
      <c r="D115">
        <v>7</v>
      </c>
      <c r="E115" s="10" t="str">
        <f>Table1[[#This Row],[date]]&amp;" "&amp;Table1[[#This Row],[month]]&amp;" "&amp;Table1[[#This Row],[year]]</f>
        <v>7 Jul 2001</v>
      </c>
      <c r="F115" s="12">
        <f>DATEDIF(Table1[[#This Row],[DOB]],"8-6-2023","y")</f>
        <v>21</v>
      </c>
      <c r="G115">
        <v>0</v>
      </c>
      <c r="H115" s="14">
        <v>1526.31</v>
      </c>
      <c r="I115" t="s">
        <v>11</v>
      </c>
      <c r="J115" t="s">
        <v>12</v>
      </c>
      <c r="K115" t="s">
        <v>42</v>
      </c>
    </row>
    <row r="116" spans="1:11" x14ac:dyDescent="0.2">
      <c r="A116" t="s">
        <v>136</v>
      </c>
      <c r="B116">
        <v>2001</v>
      </c>
      <c r="C116" t="s">
        <v>18</v>
      </c>
      <c r="D116">
        <v>2</v>
      </c>
      <c r="E116" s="10" t="str">
        <f>Table1[[#This Row],[date]]&amp;" "&amp;Table1[[#This Row],[month]]&amp;" "&amp;Table1[[#This Row],[year]]</f>
        <v>2 Jun 2001</v>
      </c>
      <c r="F116" s="12">
        <f>DATEDIF(Table1[[#This Row],[DOB]],"8-6-2023","y")</f>
        <v>22</v>
      </c>
      <c r="G116">
        <v>0</v>
      </c>
      <c r="H116" s="14">
        <v>1532.47</v>
      </c>
      <c r="I116" t="s">
        <v>11</v>
      </c>
      <c r="J116" t="s">
        <v>11</v>
      </c>
      <c r="K116" t="s">
        <v>13</v>
      </c>
    </row>
    <row r="117" spans="1:11" x14ac:dyDescent="0.2">
      <c r="A117" t="s">
        <v>137</v>
      </c>
      <c r="B117">
        <v>2001</v>
      </c>
      <c r="C117" t="s">
        <v>30</v>
      </c>
      <c r="D117">
        <v>5</v>
      </c>
      <c r="E117" s="10" t="str">
        <f>Table1[[#This Row],[date]]&amp;" "&amp;Table1[[#This Row],[month]]&amp;" "&amp;Table1[[#This Row],[year]]</f>
        <v>5 Dec 2001</v>
      </c>
      <c r="F117" s="12">
        <f>DATEDIF(Table1[[#This Row],[DOB]],"8-6-2023","y")</f>
        <v>21</v>
      </c>
      <c r="G117">
        <v>0</v>
      </c>
      <c r="H117" s="14">
        <v>1534.3</v>
      </c>
      <c r="I117" t="s">
        <v>11</v>
      </c>
      <c r="J117" t="s">
        <v>11</v>
      </c>
      <c r="K117" t="s">
        <v>13</v>
      </c>
    </row>
    <row r="118" spans="1:11" x14ac:dyDescent="0.2">
      <c r="A118" t="s">
        <v>138</v>
      </c>
      <c r="B118">
        <v>1992</v>
      </c>
      <c r="C118" t="s">
        <v>20</v>
      </c>
      <c r="D118">
        <v>22</v>
      </c>
      <c r="E118" s="10" t="str">
        <f>Table1[[#This Row],[date]]&amp;" "&amp;Table1[[#This Row],[month]]&amp;" "&amp;Table1[[#This Row],[year]]</f>
        <v>22 Sep 1992</v>
      </c>
      <c r="F118" s="12">
        <f>DATEDIF(Table1[[#This Row],[DOB]],"8-6-2023","y")</f>
        <v>30</v>
      </c>
      <c r="G118">
        <v>0</v>
      </c>
      <c r="H118" s="14">
        <v>1566.88</v>
      </c>
      <c r="I118" t="s">
        <v>11</v>
      </c>
      <c r="J118" t="s">
        <v>16</v>
      </c>
      <c r="K118" t="s">
        <v>13</v>
      </c>
    </row>
    <row r="119" spans="1:11" x14ac:dyDescent="0.2">
      <c r="A119" t="s">
        <v>139</v>
      </c>
      <c r="B119">
        <v>2004</v>
      </c>
      <c r="C119" t="s">
        <v>15</v>
      </c>
      <c r="D119">
        <v>19</v>
      </c>
      <c r="E119" s="10" t="str">
        <f>Table1[[#This Row],[date]]&amp;" "&amp;Table1[[#This Row],[month]]&amp;" "&amp;Table1[[#This Row],[year]]</f>
        <v>19 Nov 2004</v>
      </c>
      <c r="F119" s="12">
        <f>DATEDIF(Table1[[#This Row],[DOB]],"8-6-2023","y")</f>
        <v>18</v>
      </c>
      <c r="G119">
        <v>0</v>
      </c>
      <c r="H119" s="14">
        <v>1607.51</v>
      </c>
      <c r="I119" t="s">
        <v>11</v>
      </c>
      <c r="J119" t="s">
        <v>12</v>
      </c>
      <c r="K119" t="s">
        <v>13</v>
      </c>
    </row>
    <row r="120" spans="1:11" x14ac:dyDescent="0.2">
      <c r="A120" t="s">
        <v>140</v>
      </c>
      <c r="B120">
        <v>2004</v>
      </c>
      <c r="C120" t="s">
        <v>10</v>
      </c>
      <c r="D120">
        <v>22</v>
      </c>
      <c r="E120" s="10" t="str">
        <f>Table1[[#This Row],[date]]&amp;" "&amp;Table1[[#This Row],[month]]&amp;" "&amp;Table1[[#This Row],[year]]</f>
        <v>22 Jul 2004</v>
      </c>
      <c r="F120" s="12">
        <f>DATEDIF(Table1[[#This Row],[DOB]],"8-6-2023","y")</f>
        <v>18</v>
      </c>
      <c r="G120">
        <v>0</v>
      </c>
      <c r="H120" s="14">
        <v>1615.77</v>
      </c>
      <c r="I120" t="s">
        <v>11</v>
      </c>
      <c r="J120" t="s">
        <v>16</v>
      </c>
      <c r="K120" t="s">
        <v>13</v>
      </c>
    </row>
    <row r="121" spans="1:11" x14ac:dyDescent="0.2">
      <c r="A121" t="s">
        <v>141</v>
      </c>
      <c r="B121">
        <v>1995</v>
      </c>
      <c r="C121" t="s">
        <v>35</v>
      </c>
      <c r="D121">
        <v>5</v>
      </c>
      <c r="E121" s="10" t="str">
        <f>Table1[[#This Row],[date]]&amp;" "&amp;Table1[[#This Row],[month]]&amp;" "&amp;Table1[[#This Row],[year]]</f>
        <v>5 Aug 1995</v>
      </c>
      <c r="F121" s="12">
        <f>DATEDIF(Table1[[#This Row],[DOB]],"8-6-2023","y")</f>
        <v>27</v>
      </c>
      <c r="G121">
        <v>0</v>
      </c>
      <c r="H121" s="14">
        <v>1617.16</v>
      </c>
      <c r="I121" t="s">
        <v>11</v>
      </c>
      <c r="J121" t="s">
        <v>16</v>
      </c>
      <c r="K121" t="s">
        <v>13</v>
      </c>
    </row>
    <row r="122" spans="1:11" x14ac:dyDescent="0.2">
      <c r="A122" t="s">
        <v>142</v>
      </c>
      <c r="B122">
        <v>2003</v>
      </c>
      <c r="C122" t="s">
        <v>20</v>
      </c>
      <c r="D122">
        <v>14</v>
      </c>
      <c r="E122" s="10" t="str">
        <f>Table1[[#This Row],[date]]&amp;" "&amp;Table1[[#This Row],[month]]&amp;" "&amp;Table1[[#This Row],[year]]</f>
        <v>14 Sep 2003</v>
      </c>
      <c r="F122" s="12">
        <f>DATEDIF(Table1[[#This Row],[DOB]],"8-6-2023","y")</f>
        <v>19</v>
      </c>
      <c r="G122">
        <v>0</v>
      </c>
      <c r="H122" s="14">
        <v>1621.34</v>
      </c>
      <c r="I122" t="s">
        <v>11</v>
      </c>
      <c r="J122" t="s">
        <v>11</v>
      </c>
      <c r="K122" t="s">
        <v>23</v>
      </c>
    </row>
    <row r="123" spans="1:11" x14ac:dyDescent="0.2">
      <c r="A123" t="s">
        <v>143</v>
      </c>
      <c r="B123">
        <v>2004</v>
      </c>
      <c r="C123" t="s">
        <v>35</v>
      </c>
      <c r="D123">
        <v>21</v>
      </c>
      <c r="E123" s="10" t="str">
        <f>Table1[[#This Row],[date]]&amp;" "&amp;Table1[[#This Row],[month]]&amp;" "&amp;Table1[[#This Row],[year]]</f>
        <v>21 Aug 2004</v>
      </c>
      <c r="F123" s="12">
        <f>DATEDIF(Table1[[#This Row],[DOB]],"8-6-2023","y")</f>
        <v>18</v>
      </c>
      <c r="G123">
        <v>0</v>
      </c>
      <c r="H123" s="14">
        <v>1621.88</v>
      </c>
      <c r="I123" t="s">
        <v>11</v>
      </c>
      <c r="J123" t="s">
        <v>11</v>
      </c>
      <c r="K123" t="s">
        <v>13</v>
      </c>
    </row>
    <row r="124" spans="1:11" x14ac:dyDescent="0.2">
      <c r="A124" t="s">
        <v>144</v>
      </c>
      <c r="B124">
        <v>2004</v>
      </c>
      <c r="C124" t="s">
        <v>10</v>
      </c>
      <c r="D124">
        <v>25</v>
      </c>
      <c r="E124" s="10" t="str">
        <f>Table1[[#This Row],[date]]&amp;" "&amp;Table1[[#This Row],[month]]&amp;" "&amp;Table1[[#This Row],[year]]</f>
        <v>25 Jul 2004</v>
      </c>
      <c r="F124" s="12">
        <f>DATEDIF(Table1[[#This Row],[DOB]],"8-6-2023","y")</f>
        <v>18</v>
      </c>
      <c r="G124">
        <v>0</v>
      </c>
      <c r="H124" s="14">
        <v>1622.19</v>
      </c>
      <c r="I124" t="s">
        <v>11</v>
      </c>
      <c r="J124" t="s">
        <v>16</v>
      </c>
      <c r="K124" t="s">
        <v>13</v>
      </c>
    </row>
    <row r="125" spans="1:11" x14ac:dyDescent="0.2">
      <c r="A125" t="s">
        <v>145</v>
      </c>
      <c r="B125">
        <v>2003</v>
      </c>
      <c r="C125" t="s">
        <v>20</v>
      </c>
      <c r="D125">
        <v>9</v>
      </c>
      <c r="E125" s="10" t="str">
        <f>Table1[[#This Row],[date]]&amp;" "&amp;Table1[[#This Row],[month]]&amp;" "&amp;Table1[[#This Row],[year]]</f>
        <v>9 Sep 2003</v>
      </c>
      <c r="F125" s="12">
        <f>DATEDIF(Table1[[#This Row],[DOB]],"8-6-2023","y")</f>
        <v>19</v>
      </c>
      <c r="G125">
        <v>0</v>
      </c>
      <c r="H125" s="14">
        <v>1625.43</v>
      </c>
      <c r="I125" t="s">
        <v>11</v>
      </c>
      <c r="J125" t="s">
        <v>12</v>
      </c>
      <c r="K125" t="s">
        <v>23</v>
      </c>
    </row>
    <row r="126" spans="1:11" x14ac:dyDescent="0.2">
      <c r="A126" t="s">
        <v>146</v>
      </c>
      <c r="B126">
        <v>2003</v>
      </c>
      <c r="C126" t="s">
        <v>30</v>
      </c>
      <c r="D126">
        <v>4</v>
      </c>
      <c r="E126" s="10" t="str">
        <f>Table1[[#This Row],[date]]&amp;" "&amp;Table1[[#This Row],[month]]&amp;" "&amp;Table1[[#This Row],[year]]</f>
        <v>4 Dec 2003</v>
      </c>
      <c r="F126" s="12">
        <f>DATEDIF(Table1[[#This Row],[DOB]],"8-6-2023","y")</f>
        <v>19</v>
      </c>
      <c r="G126">
        <v>0</v>
      </c>
      <c r="H126" s="14">
        <v>1627.28</v>
      </c>
      <c r="I126" t="s">
        <v>11</v>
      </c>
      <c r="J126" t="s">
        <v>11</v>
      </c>
      <c r="K126" t="s">
        <v>23</v>
      </c>
    </row>
    <row r="127" spans="1:11" x14ac:dyDescent="0.2">
      <c r="A127" t="s">
        <v>147</v>
      </c>
      <c r="B127">
        <v>2003</v>
      </c>
      <c r="C127" t="s">
        <v>10</v>
      </c>
      <c r="D127">
        <v>17</v>
      </c>
      <c r="E127" s="10" t="str">
        <f>Table1[[#This Row],[date]]&amp;" "&amp;Table1[[#This Row],[month]]&amp;" "&amp;Table1[[#This Row],[year]]</f>
        <v>17 Jul 2003</v>
      </c>
      <c r="F127" s="12">
        <f>DATEDIF(Table1[[#This Row],[DOB]],"8-6-2023","y")</f>
        <v>19</v>
      </c>
      <c r="G127">
        <v>0</v>
      </c>
      <c r="H127" s="14">
        <v>1628.47</v>
      </c>
      <c r="I127" t="s">
        <v>11</v>
      </c>
      <c r="J127" t="s">
        <v>16</v>
      </c>
      <c r="K127" t="s">
        <v>23</v>
      </c>
    </row>
    <row r="128" spans="1:11" x14ac:dyDescent="0.2">
      <c r="A128" t="s">
        <v>148</v>
      </c>
      <c r="B128">
        <v>2004</v>
      </c>
      <c r="C128" t="s">
        <v>37</v>
      </c>
      <c r="D128">
        <v>4</v>
      </c>
      <c r="E128" s="10" t="str">
        <f>Table1[[#This Row],[date]]&amp;" "&amp;Table1[[#This Row],[month]]&amp;" "&amp;Table1[[#This Row],[year]]</f>
        <v>4 Oct 2004</v>
      </c>
      <c r="F128" s="12">
        <f>DATEDIF(Table1[[#This Row],[DOB]],"8-6-2023","y")</f>
        <v>18</v>
      </c>
      <c r="G128">
        <v>0</v>
      </c>
      <c r="H128" s="14">
        <v>1629.83</v>
      </c>
      <c r="I128" t="s">
        <v>11</v>
      </c>
      <c r="J128" t="s">
        <v>11</v>
      </c>
      <c r="K128" t="s">
        <v>13</v>
      </c>
    </row>
    <row r="129" spans="1:11" x14ac:dyDescent="0.2">
      <c r="A129" t="s">
        <v>149</v>
      </c>
      <c r="B129">
        <v>2004</v>
      </c>
      <c r="C129" t="s">
        <v>30</v>
      </c>
      <c r="D129">
        <v>5</v>
      </c>
      <c r="E129" s="10" t="str">
        <f>Table1[[#This Row],[date]]&amp;" "&amp;Table1[[#This Row],[month]]&amp;" "&amp;Table1[[#This Row],[year]]</f>
        <v>5 Dec 2004</v>
      </c>
      <c r="F129" s="12">
        <f>DATEDIF(Table1[[#This Row],[DOB]],"8-6-2023","y")</f>
        <v>18</v>
      </c>
      <c r="G129">
        <v>0</v>
      </c>
      <c r="H129" s="14">
        <v>1631.67</v>
      </c>
      <c r="I129" t="s">
        <v>11</v>
      </c>
      <c r="J129" t="s">
        <v>12</v>
      </c>
      <c r="K129" t="s">
        <v>13</v>
      </c>
    </row>
    <row r="130" spans="1:11" x14ac:dyDescent="0.2">
      <c r="A130" t="s">
        <v>150</v>
      </c>
      <c r="B130">
        <v>2004</v>
      </c>
      <c r="C130" t="s">
        <v>10</v>
      </c>
      <c r="D130">
        <v>9</v>
      </c>
      <c r="E130" s="10" t="str">
        <f>Table1[[#This Row],[date]]&amp;" "&amp;Table1[[#This Row],[month]]&amp;" "&amp;Table1[[#This Row],[year]]</f>
        <v>9 Jul 2004</v>
      </c>
      <c r="F130" s="12">
        <f>DATEDIF(Table1[[#This Row],[DOB]],"8-6-2023","y")</f>
        <v>18</v>
      </c>
      <c r="G130">
        <v>0</v>
      </c>
      <c r="H130" s="14">
        <v>1631.82</v>
      </c>
      <c r="I130" t="s">
        <v>11</v>
      </c>
      <c r="J130" t="s">
        <v>16</v>
      </c>
      <c r="K130" t="s">
        <v>13</v>
      </c>
    </row>
    <row r="131" spans="1:11" x14ac:dyDescent="0.2">
      <c r="A131" t="s">
        <v>151</v>
      </c>
      <c r="B131">
        <v>2003</v>
      </c>
      <c r="C131" t="s">
        <v>37</v>
      </c>
      <c r="D131">
        <v>3</v>
      </c>
      <c r="E131" s="10" t="str">
        <f>Table1[[#This Row],[date]]&amp;" "&amp;Table1[[#This Row],[month]]&amp;" "&amp;Table1[[#This Row],[year]]</f>
        <v>3 Oct 2003</v>
      </c>
      <c r="F131" s="12">
        <f>DATEDIF(Table1[[#This Row],[DOB]],"8-6-2023","y")</f>
        <v>19</v>
      </c>
      <c r="G131">
        <v>0</v>
      </c>
      <c r="H131" s="14">
        <v>1632.04</v>
      </c>
      <c r="I131" t="s">
        <v>11</v>
      </c>
      <c r="J131" t="s">
        <v>11</v>
      </c>
      <c r="K131" t="s">
        <v>23</v>
      </c>
    </row>
    <row r="132" spans="1:11" x14ac:dyDescent="0.2">
      <c r="A132" t="s">
        <v>152</v>
      </c>
      <c r="B132">
        <v>2003</v>
      </c>
      <c r="C132" t="s">
        <v>20</v>
      </c>
      <c r="D132">
        <v>16</v>
      </c>
      <c r="E132" s="10" t="str">
        <f>Table1[[#This Row],[date]]&amp;" "&amp;Table1[[#This Row],[month]]&amp;" "&amp;Table1[[#This Row],[year]]</f>
        <v>16 Sep 2003</v>
      </c>
      <c r="F132" s="12">
        <f>DATEDIF(Table1[[#This Row],[DOB]],"8-6-2023","y")</f>
        <v>19</v>
      </c>
      <c r="G132">
        <v>0</v>
      </c>
      <c r="H132" s="14">
        <v>1632.56</v>
      </c>
      <c r="I132" t="s">
        <v>11</v>
      </c>
      <c r="J132" t="s">
        <v>11</v>
      </c>
      <c r="K132" t="s">
        <v>23</v>
      </c>
    </row>
    <row r="133" spans="1:11" x14ac:dyDescent="0.2">
      <c r="A133" t="s">
        <v>153</v>
      </c>
      <c r="B133">
        <v>2004</v>
      </c>
      <c r="C133" t="s">
        <v>30</v>
      </c>
      <c r="D133">
        <v>13</v>
      </c>
      <c r="E133" s="10" t="str">
        <f>Table1[[#This Row],[date]]&amp;" "&amp;Table1[[#This Row],[month]]&amp;" "&amp;Table1[[#This Row],[year]]</f>
        <v>13 Dec 2004</v>
      </c>
      <c r="F133" s="12">
        <f>DATEDIF(Table1[[#This Row],[DOB]],"8-6-2023","y")</f>
        <v>18</v>
      </c>
      <c r="G133">
        <v>0</v>
      </c>
      <c r="H133" s="14">
        <v>1633.04</v>
      </c>
      <c r="I133" t="s">
        <v>11</v>
      </c>
      <c r="J133" t="s">
        <v>11</v>
      </c>
      <c r="K133" t="s">
        <v>13</v>
      </c>
    </row>
    <row r="134" spans="1:11" x14ac:dyDescent="0.2">
      <c r="A134" t="s">
        <v>154</v>
      </c>
      <c r="B134">
        <v>2004</v>
      </c>
      <c r="C134" t="s">
        <v>35</v>
      </c>
      <c r="D134">
        <v>8</v>
      </c>
      <c r="E134" s="10" t="str">
        <f>Table1[[#This Row],[date]]&amp;" "&amp;Table1[[#This Row],[month]]&amp;" "&amp;Table1[[#This Row],[year]]</f>
        <v>8 Aug 2004</v>
      </c>
      <c r="F134" s="12">
        <f>DATEDIF(Table1[[#This Row],[DOB]],"8-6-2023","y")</f>
        <v>18</v>
      </c>
      <c r="G134">
        <v>0</v>
      </c>
      <c r="H134" s="14">
        <v>1633.96</v>
      </c>
      <c r="I134" t="s">
        <v>11</v>
      </c>
      <c r="J134" t="s">
        <v>16</v>
      </c>
      <c r="K134" t="s">
        <v>13</v>
      </c>
    </row>
    <row r="135" spans="1:11" x14ac:dyDescent="0.2">
      <c r="A135" t="s">
        <v>155</v>
      </c>
      <c r="B135">
        <v>2004</v>
      </c>
      <c r="C135" t="s">
        <v>18</v>
      </c>
      <c r="D135">
        <v>13</v>
      </c>
      <c r="E135" s="10" t="str">
        <f>Table1[[#This Row],[date]]&amp;" "&amp;Table1[[#This Row],[month]]&amp;" "&amp;Table1[[#This Row],[year]]</f>
        <v>13 Jun 2004</v>
      </c>
      <c r="F135" s="12">
        <f>DATEDIF(Table1[[#This Row],[DOB]],"8-6-2023","y")</f>
        <v>18</v>
      </c>
      <c r="G135">
        <v>0</v>
      </c>
      <c r="H135" s="14">
        <v>1634.57</v>
      </c>
      <c r="I135" t="s">
        <v>11</v>
      </c>
      <c r="J135" t="s">
        <v>11</v>
      </c>
      <c r="K135" t="s">
        <v>13</v>
      </c>
    </row>
    <row r="136" spans="1:11" x14ac:dyDescent="0.2">
      <c r="A136" t="s">
        <v>156</v>
      </c>
      <c r="B136">
        <v>2003</v>
      </c>
      <c r="C136" t="s">
        <v>30</v>
      </c>
      <c r="D136">
        <v>30</v>
      </c>
      <c r="E136" s="10" t="str">
        <f>Table1[[#This Row],[date]]&amp;" "&amp;Table1[[#This Row],[month]]&amp;" "&amp;Table1[[#This Row],[year]]</f>
        <v>30 Dec 2003</v>
      </c>
      <c r="F136" s="12">
        <f>DATEDIF(Table1[[#This Row],[DOB]],"8-6-2023","y")</f>
        <v>19</v>
      </c>
      <c r="G136">
        <v>0</v>
      </c>
      <c r="H136" s="14">
        <v>1635.73</v>
      </c>
      <c r="I136" t="s">
        <v>11</v>
      </c>
      <c r="J136" t="s">
        <v>12</v>
      </c>
      <c r="K136" t="s">
        <v>23</v>
      </c>
    </row>
    <row r="137" spans="1:11" x14ac:dyDescent="0.2">
      <c r="A137" t="s">
        <v>157</v>
      </c>
      <c r="B137">
        <v>2003</v>
      </c>
      <c r="C137" t="s">
        <v>20</v>
      </c>
      <c r="D137">
        <v>16</v>
      </c>
      <c r="E137" s="10" t="str">
        <f>Table1[[#This Row],[date]]&amp;" "&amp;Table1[[#This Row],[month]]&amp;" "&amp;Table1[[#This Row],[year]]</f>
        <v>16 Sep 2003</v>
      </c>
      <c r="F137" s="12">
        <f>DATEDIF(Table1[[#This Row],[DOB]],"8-6-2023","y")</f>
        <v>19</v>
      </c>
      <c r="G137">
        <v>0</v>
      </c>
      <c r="H137" s="14">
        <v>1639.56</v>
      </c>
      <c r="I137" t="s">
        <v>11</v>
      </c>
      <c r="J137" t="s">
        <v>11</v>
      </c>
      <c r="K137" t="s">
        <v>23</v>
      </c>
    </row>
    <row r="138" spans="1:11" x14ac:dyDescent="0.2">
      <c r="A138" t="s">
        <v>158</v>
      </c>
      <c r="B138">
        <v>2003</v>
      </c>
      <c r="C138" t="s">
        <v>35</v>
      </c>
      <c r="D138">
        <v>21</v>
      </c>
      <c r="E138" s="10" t="str">
        <f>Table1[[#This Row],[date]]&amp;" "&amp;Table1[[#This Row],[month]]&amp;" "&amp;Table1[[#This Row],[year]]</f>
        <v>21 Aug 2003</v>
      </c>
      <c r="F138" s="12">
        <f>DATEDIF(Table1[[#This Row],[DOB]],"8-6-2023","y")</f>
        <v>19</v>
      </c>
      <c r="G138">
        <v>0</v>
      </c>
      <c r="H138" s="14">
        <v>1639.56</v>
      </c>
      <c r="I138" t="s">
        <v>11</v>
      </c>
      <c r="J138" t="s">
        <v>11</v>
      </c>
      <c r="K138" t="s">
        <v>23</v>
      </c>
    </row>
    <row r="139" spans="1:11" x14ac:dyDescent="0.2">
      <c r="A139" t="s">
        <v>159</v>
      </c>
      <c r="B139">
        <v>2003</v>
      </c>
      <c r="C139" t="s">
        <v>30</v>
      </c>
      <c r="D139">
        <v>30</v>
      </c>
      <c r="E139" s="10" t="str">
        <f>Table1[[#This Row],[date]]&amp;" "&amp;Table1[[#This Row],[month]]&amp;" "&amp;Table1[[#This Row],[year]]</f>
        <v>30 Dec 2003</v>
      </c>
      <c r="F139" s="12">
        <f>DATEDIF(Table1[[#This Row],[DOB]],"8-6-2023","y")</f>
        <v>19</v>
      </c>
      <c r="G139">
        <v>0</v>
      </c>
      <c r="H139" s="14">
        <v>1646.43</v>
      </c>
      <c r="I139" t="s">
        <v>11</v>
      </c>
      <c r="J139" t="s">
        <v>16</v>
      </c>
      <c r="K139" t="s">
        <v>23</v>
      </c>
    </row>
    <row r="140" spans="1:11" x14ac:dyDescent="0.2">
      <c r="A140" t="s">
        <v>160</v>
      </c>
      <c r="B140">
        <v>2000</v>
      </c>
      <c r="C140" t="s">
        <v>37</v>
      </c>
      <c r="D140">
        <v>23</v>
      </c>
      <c r="E140" s="10" t="str">
        <f>Table1[[#This Row],[date]]&amp;" "&amp;Table1[[#This Row],[month]]&amp;" "&amp;Table1[[#This Row],[year]]</f>
        <v>23 Oct 2000</v>
      </c>
      <c r="F140" s="12">
        <f>DATEDIF(Table1[[#This Row],[DOB]],"8-6-2023","y")</f>
        <v>22</v>
      </c>
      <c r="G140">
        <v>0</v>
      </c>
      <c r="H140" s="14">
        <v>1665</v>
      </c>
      <c r="I140" t="s">
        <v>11</v>
      </c>
      <c r="J140" t="s">
        <v>11</v>
      </c>
      <c r="K140" t="s">
        <v>13</v>
      </c>
    </row>
    <row r="141" spans="1:11" x14ac:dyDescent="0.2">
      <c r="A141" t="s">
        <v>161</v>
      </c>
      <c r="B141">
        <v>2000</v>
      </c>
      <c r="C141" t="s">
        <v>18</v>
      </c>
      <c r="D141">
        <v>10</v>
      </c>
      <c r="E141" s="10" t="str">
        <f>Table1[[#This Row],[date]]&amp;" "&amp;Table1[[#This Row],[month]]&amp;" "&amp;Table1[[#This Row],[year]]</f>
        <v>10 Jun 2000</v>
      </c>
      <c r="F141" s="12">
        <f>DATEDIF(Table1[[#This Row],[DOB]],"8-6-2023","y")</f>
        <v>22</v>
      </c>
      <c r="G141">
        <v>0</v>
      </c>
      <c r="H141" s="14">
        <v>1674.63</v>
      </c>
      <c r="I141" t="s">
        <v>11</v>
      </c>
      <c r="J141" t="s">
        <v>11</v>
      </c>
      <c r="K141" t="s">
        <v>13</v>
      </c>
    </row>
    <row r="142" spans="1:11" x14ac:dyDescent="0.2">
      <c r="A142" t="s">
        <v>162</v>
      </c>
      <c r="B142">
        <v>2000</v>
      </c>
      <c r="C142" t="s">
        <v>37</v>
      </c>
      <c r="D142">
        <v>21</v>
      </c>
      <c r="E142" s="10" t="str">
        <f>Table1[[#This Row],[date]]&amp;" "&amp;Table1[[#This Row],[month]]&amp;" "&amp;Table1[[#This Row],[year]]</f>
        <v>21 Oct 2000</v>
      </c>
      <c r="F142" s="12">
        <f>DATEDIF(Table1[[#This Row],[DOB]],"8-6-2023","y")</f>
        <v>22</v>
      </c>
      <c r="G142">
        <v>0</v>
      </c>
      <c r="H142" s="14">
        <v>1682.6</v>
      </c>
      <c r="I142" t="s">
        <v>11</v>
      </c>
      <c r="J142" t="s">
        <v>11</v>
      </c>
      <c r="K142" t="s">
        <v>42</v>
      </c>
    </row>
    <row r="143" spans="1:11" x14ac:dyDescent="0.2">
      <c r="A143" t="s">
        <v>163</v>
      </c>
      <c r="B143">
        <v>2004</v>
      </c>
      <c r="C143" t="s">
        <v>15</v>
      </c>
      <c r="D143">
        <v>17</v>
      </c>
      <c r="E143" s="10" t="str">
        <f>Table1[[#This Row],[date]]&amp;" "&amp;Table1[[#This Row],[month]]&amp;" "&amp;Table1[[#This Row],[year]]</f>
        <v>17 Nov 2004</v>
      </c>
      <c r="F143" s="12">
        <f>DATEDIF(Table1[[#This Row],[DOB]],"8-6-2023","y")</f>
        <v>18</v>
      </c>
      <c r="G143">
        <v>0</v>
      </c>
      <c r="H143" s="14">
        <v>1694.8</v>
      </c>
      <c r="I143" t="s">
        <v>11</v>
      </c>
      <c r="J143" t="s">
        <v>11</v>
      </c>
      <c r="K143" t="s">
        <v>164</v>
      </c>
    </row>
    <row r="144" spans="1:11" x14ac:dyDescent="0.2">
      <c r="A144" t="s">
        <v>165</v>
      </c>
      <c r="B144">
        <v>2004</v>
      </c>
      <c r="C144" t="s">
        <v>30</v>
      </c>
      <c r="D144">
        <v>10</v>
      </c>
      <c r="E144" s="10" t="str">
        <f>Table1[[#This Row],[date]]&amp;" "&amp;Table1[[#This Row],[month]]&amp;" "&amp;Table1[[#This Row],[year]]</f>
        <v>10 Dec 2004</v>
      </c>
      <c r="F144" s="12">
        <f>DATEDIF(Table1[[#This Row],[DOB]],"8-6-2023","y")</f>
        <v>18</v>
      </c>
      <c r="G144">
        <v>0</v>
      </c>
      <c r="H144" s="14">
        <v>1702.46</v>
      </c>
      <c r="I144" t="s">
        <v>11</v>
      </c>
      <c r="J144" t="s">
        <v>12</v>
      </c>
      <c r="K144" t="s">
        <v>166</v>
      </c>
    </row>
    <row r="145" spans="1:11" x14ac:dyDescent="0.2">
      <c r="A145" t="s">
        <v>167</v>
      </c>
      <c r="B145">
        <v>2004</v>
      </c>
      <c r="C145" t="s">
        <v>15</v>
      </c>
      <c r="D145">
        <v>7</v>
      </c>
      <c r="E145" s="10" t="str">
        <f>Table1[[#This Row],[date]]&amp;" "&amp;Table1[[#This Row],[month]]&amp;" "&amp;Table1[[#This Row],[year]]</f>
        <v>7 Nov 2004</v>
      </c>
      <c r="F145" s="12">
        <f>DATEDIF(Table1[[#This Row],[DOB]],"8-6-2023","y")</f>
        <v>18</v>
      </c>
      <c r="G145">
        <v>0</v>
      </c>
      <c r="H145" s="14">
        <v>1704.57</v>
      </c>
      <c r="I145" t="s">
        <v>11</v>
      </c>
      <c r="J145" t="s">
        <v>16</v>
      </c>
      <c r="K145" t="s">
        <v>168</v>
      </c>
    </row>
    <row r="146" spans="1:11" x14ac:dyDescent="0.2">
      <c r="A146" t="s">
        <v>169</v>
      </c>
      <c r="B146">
        <v>2004</v>
      </c>
      <c r="C146" t="s">
        <v>30</v>
      </c>
      <c r="D146">
        <v>14</v>
      </c>
      <c r="E146" s="10" t="str">
        <f>Table1[[#This Row],[date]]&amp;" "&amp;Table1[[#This Row],[month]]&amp;" "&amp;Table1[[#This Row],[year]]</f>
        <v>14 Dec 2004</v>
      </c>
      <c r="F146" s="12">
        <f>DATEDIF(Table1[[#This Row],[DOB]],"8-6-2023","y")</f>
        <v>18</v>
      </c>
      <c r="G146">
        <v>0</v>
      </c>
      <c r="H146" s="14">
        <v>1704.7</v>
      </c>
      <c r="I146" t="s">
        <v>11</v>
      </c>
      <c r="J146" t="s">
        <v>12</v>
      </c>
      <c r="K146" t="s">
        <v>170</v>
      </c>
    </row>
    <row r="147" spans="1:11" x14ac:dyDescent="0.2">
      <c r="A147" t="s">
        <v>171</v>
      </c>
      <c r="B147">
        <v>2004</v>
      </c>
      <c r="C147" t="s">
        <v>30</v>
      </c>
      <c r="D147">
        <v>6</v>
      </c>
      <c r="E147" s="10" t="str">
        <f>Table1[[#This Row],[date]]&amp;" "&amp;Table1[[#This Row],[month]]&amp;" "&amp;Table1[[#This Row],[year]]</f>
        <v>6 Dec 2004</v>
      </c>
      <c r="F147" s="12">
        <f>DATEDIF(Table1[[#This Row],[DOB]],"8-6-2023","y")</f>
        <v>18</v>
      </c>
      <c r="G147">
        <v>0</v>
      </c>
      <c r="H147" s="14">
        <v>1705.62</v>
      </c>
      <c r="I147" t="s">
        <v>11</v>
      </c>
      <c r="J147" t="s">
        <v>11</v>
      </c>
      <c r="K147" t="s">
        <v>164</v>
      </c>
    </row>
    <row r="148" spans="1:11" x14ac:dyDescent="0.2">
      <c r="A148" t="s">
        <v>172</v>
      </c>
      <c r="B148">
        <v>2004</v>
      </c>
      <c r="C148" t="s">
        <v>37</v>
      </c>
      <c r="D148">
        <v>17</v>
      </c>
      <c r="E148" s="10" t="str">
        <f>Table1[[#This Row],[date]]&amp;" "&amp;Table1[[#This Row],[month]]&amp;" "&amp;Table1[[#This Row],[year]]</f>
        <v>17 Oct 2004</v>
      </c>
      <c r="F148" s="12">
        <f>DATEDIF(Table1[[#This Row],[DOB]],"8-6-2023","y")</f>
        <v>18</v>
      </c>
      <c r="G148">
        <v>0</v>
      </c>
      <c r="H148" s="14">
        <v>1708</v>
      </c>
      <c r="I148" t="s">
        <v>12</v>
      </c>
      <c r="J148" t="s">
        <v>11</v>
      </c>
      <c r="K148" t="s">
        <v>168</v>
      </c>
    </row>
    <row r="149" spans="1:11" x14ac:dyDescent="0.2">
      <c r="A149" t="s">
        <v>173</v>
      </c>
      <c r="B149">
        <v>2004</v>
      </c>
      <c r="C149" t="s">
        <v>30</v>
      </c>
      <c r="D149">
        <v>12</v>
      </c>
      <c r="E149" s="10" t="str">
        <f>Table1[[#This Row],[date]]&amp;" "&amp;Table1[[#This Row],[month]]&amp;" "&amp;Table1[[#This Row],[year]]</f>
        <v>12 Dec 2004</v>
      </c>
      <c r="F149" s="12">
        <f>DATEDIF(Table1[[#This Row],[DOB]],"8-6-2023","y")</f>
        <v>18</v>
      </c>
      <c r="G149">
        <v>0</v>
      </c>
      <c r="H149" s="14">
        <v>1708.93</v>
      </c>
      <c r="I149" t="s">
        <v>12</v>
      </c>
      <c r="J149" t="s">
        <v>16</v>
      </c>
      <c r="K149" t="s">
        <v>166</v>
      </c>
    </row>
    <row r="150" spans="1:11" x14ac:dyDescent="0.2">
      <c r="A150" t="s">
        <v>174</v>
      </c>
      <c r="B150">
        <v>2004</v>
      </c>
      <c r="C150" t="s">
        <v>20</v>
      </c>
      <c r="D150">
        <v>19</v>
      </c>
      <c r="E150" s="10" t="str">
        <f>Table1[[#This Row],[date]]&amp;" "&amp;Table1[[#This Row],[month]]&amp;" "&amp;Table1[[#This Row],[year]]</f>
        <v>19 Sep 2004</v>
      </c>
      <c r="F150" s="12">
        <f>DATEDIF(Table1[[#This Row],[DOB]],"8-6-2023","y")</f>
        <v>18</v>
      </c>
      <c r="G150">
        <v>1</v>
      </c>
      <c r="H150" s="14">
        <v>1711.03</v>
      </c>
      <c r="I150" t="s">
        <v>12</v>
      </c>
      <c r="J150" t="s">
        <v>12</v>
      </c>
      <c r="K150" t="s">
        <v>13</v>
      </c>
    </row>
    <row r="151" spans="1:11" x14ac:dyDescent="0.2">
      <c r="A151" t="s">
        <v>175</v>
      </c>
      <c r="B151">
        <v>2004</v>
      </c>
      <c r="C151" t="s">
        <v>20</v>
      </c>
      <c r="D151">
        <v>21</v>
      </c>
      <c r="E151" s="10" t="str">
        <f>Table1[[#This Row],[date]]&amp;" "&amp;Table1[[#This Row],[month]]&amp;" "&amp;Table1[[#This Row],[year]]</f>
        <v>21 Sep 2004</v>
      </c>
      <c r="F151" s="12">
        <f>DATEDIF(Table1[[#This Row],[DOB]],"8-6-2023","y")</f>
        <v>18</v>
      </c>
      <c r="G151">
        <v>0</v>
      </c>
      <c r="H151" s="14">
        <v>1712.23</v>
      </c>
      <c r="I151" t="s">
        <v>12</v>
      </c>
      <c r="J151" t="s">
        <v>16</v>
      </c>
      <c r="K151" t="s">
        <v>168</v>
      </c>
    </row>
    <row r="152" spans="1:11" x14ac:dyDescent="0.2">
      <c r="A152" t="s">
        <v>176</v>
      </c>
      <c r="B152">
        <v>2004</v>
      </c>
      <c r="C152" t="s">
        <v>18</v>
      </c>
      <c r="D152">
        <v>10</v>
      </c>
      <c r="E152" s="10" t="str">
        <f>Table1[[#This Row],[date]]&amp;" "&amp;Table1[[#This Row],[month]]&amp;" "&amp;Table1[[#This Row],[year]]</f>
        <v>10 Jun 2004</v>
      </c>
      <c r="F152" s="12">
        <f>DATEDIF(Table1[[#This Row],[DOB]],"8-6-2023","y")</f>
        <v>18</v>
      </c>
      <c r="G152">
        <v>1</v>
      </c>
      <c r="H152" s="14">
        <v>1719.44</v>
      </c>
      <c r="I152" t="s">
        <v>12</v>
      </c>
      <c r="J152" t="s">
        <v>12</v>
      </c>
      <c r="K152" t="s">
        <v>13</v>
      </c>
    </row>
    <row r="153" spans="1:11" x14ac:dyDescent="0.2">
      <c r="A153" t="s">
        <v>177</v>
      </c>
      <c r="B153">
        <v>2004</v>
      </c>
      <c r="C153" t="s">
        <v>20</v>
      </c>
      <c r="D153">
        <v>11</v>
      </c>
      <c r="E153" s="10" t="str">
        <f>Table1[[#This Row],[date]]&amp;" "&amp;Table1[[#This Row],[month]]&amp;" "&amp;Table1[[#This Row],[year]]</f>
        <v>11 Sep 2004</v>
      </c>
      <c r="F153" s="12">
        <f>DATEDIF(Table1[[#This Row],[DOB]],"8-6-2023","y")</f>
        <v>18</v>
      </c>
      <c r="G153">
        <v>1</v>
      </c>
      <c r="H153" s="14">
        <v>1720.35</v>
      </c>
      <c r="I153" t="s">
        <v>12</v>
      </c>
      <c r="J153" t="s">
        <v>12</v>
      </c>
      <c r="K153" t="s">
        <v>13</v>
      </c>
    </row>
    <row r="154" spans="1:11" x14ac:dyDescent="0.2">
      <c r="A154" t="s">
        <v>178</v>
      </c>
      <c r="B154">
        <v>2004</v>
      </c>
      <c r="C154" t="s">
        <v>37</v>
      </c>
      <c r="D154">
        <v>21</v>
      </c>
      <c r="E154" s="10" t="str">
        <f>Table1[[#This Row],[date]]&amp;" "&amp;Table1[[#This Row],[month]]&amp;" "&amp;Table1[[#This Row],[year]]</f>
        <v>21 Oct 2004</v>
      </c>
      <c r="F154" s="12">
        <f>DATEDIF(Table1[[#This Row],[DOB]],"8-6-2023","y")</f>
        <v>18</v>
      </c>
      <c r="G154">
        <v>1</v>
      </c>
      <c r="H154" s="14">
        <v>1725.55</v>
      </c>
      <c r="I154" t="s">
        <v>12</v>
      </c>
      <c r="J154" t="s">
        <v>11</v>
      </c>
      <c r="K154" t="s">
        <v>13</v>
      </c>
    </row>
    <row r="155" spans="1:11" x14ac:dyDescent="0.2">
      <c r="A155" t="s">
        <v>179</v>
      </c>
      <c r="B155">
        <v>2004</v>
      </c>
      <c r="C155" t="s">
        <v>20</v>
      </c>
      <c r="D155">
        <v>9</v>
      </c>
      <c r="E155" s="10" t="str">
        <f>Table1[[#This Row],[date]]&amp;" "&amp;Table1[[#This Row],[month]]&amp;" "&amp;Table1[[#This Row],[year]]</f>
        <v>9 Sep 2004</v>
      </c>
      <c r="F155" s="12">
        <f>DATEDIF(Table1[[#This Row],[DOB]],"8-6-2023","y")</f>
        <v>18</v>
      </c>
      <c r="G155">
        <v>1</v>
      </c>
      <c r="H155" s="14">
        <v>1727.54</v>
      </c>
      <c r="I155" t="s">
        <v>12</v>
      </c>
      <c r="J155" t="s">
        <v>16</v>
      </c>
      <c r="K155" t="s">
        <v>13</v>
      </c>
    </row>
    <row r="156" spans="1:11" x14ac:dyDescent="0.2">
      <c r="A156" t="s">
        <v>180</v>
      </c>
      <c r="B156">
        <v>2003</v>
      </c>
      <c r="C156" t="s">
        <v>15</v>
      </c>
      <c r="D156">
        <v>21</v>
      </c>
      <c r="E156" s="10" t="str">
        <f>Table1[[#This Row],[date]]&amp;" "&amp;Table1[[#This Row],[month]]&amp;" "&amp;Table1[[#This Row],[year]]</f>
        <v>21 Nov 2003</v>
      </c>
      <c r="F156" s="12">
        <f>DATEDIF(Table1[[#This Row],[DOB]],"8-6-2023","y")</f>
        <v>19</v>
      </c>
      <c r="G156">
        <v>0</v>
      </c>
      <c r="H156" s="14">
        <v>1727.79</v>
      </c>
      <c r="I156" t="s">
        <v>12</v>
      </c>
      <c r="J156" t="s">
        <v>12</v>
      </c>
      <c r="K156" t="s">
        <v>42</v>
      </c>
    </row>
    <row r="157" spans="1:11" x14ac:dyDescent="0.2">
      <c r="A157" t="s">
        <v>181</v>
      </c>
      <c r="B157">
        <v>2003</v>
      </c>
      <c r="C157" t="s">
        <v>20</v>
      </c>
      <c r="D157">
        <v>1</v>
      </c>
      <c r="E157" s="10" t="str">
        <f>Table1[[#This Row],[date]]&amp;" "&amp;Table1[[#This Row],[month]]&amp;" "&amp;Table1[[#This Row],[year]]</f>
        <v>1 Sep 2003</v>
      </c>
      <c r="F157" s="12">
        <f>DATEDIF(Table1[[#This Row],[DOB]],"8-6-2023","y")</f>
        <v>19</v>
      </c>
      <c r="G157">
        <v>0</v>
      </c>
      <c r="H157" s="14">
        <v>1728.9</v>
      </c>
      <c r="I157" t="s">
        <v>12</v>
      </c>
      <c r="J157" t="s">
        <v>11</v>
      </c>
      <c r="K157" t="s">
        <v>42</v>
      </c>
    </row>
    <row r="158" spans="1:11" x14ac:dyDescent="0.2">
      <c r="A158" t="s">
        <v>182</v>
      </c>
      <c r="B158">
        <v>2003</v>
      </c>
      <c r="C158" t="s">
        <v>15</v>
      </c>
      <c r="D158">
        <v>9</v>
      </c>
      <c r="E158" s="10" t="str">
        <f>Table1[[#This Row],[date]]&amp;" "&amp;Table1[[#This Row],[month]]&amp;" "&amp;Table1[[#This Row],[year]]</f>
        <v>9 Nov 2003</v>
      </c>
      <c r="F158" s="12">
        <f>DATEDIF(Table1[[#This Row],[DOB]],"8-6-2023","y")</f>
        <v>19</v>
      </c>
      <c r="G158">
        <v>0</v>
      </c>
      <c r="H158" s="14">
        <v>1731.68</v>
      </c>
      <c r="I158" t="s">
        <v>12</v>
      </c>
      <c r="J158" t="s">
        <v>11</v>
      </c>
      <c r="K158" t="s">
        <v>42</v>
      </c>
    </row>
    <row r="159" spans="1:11" x14ac:dyDescent="0.2">
      <c r="A159" t="s">
        <v>183</v>
      </c>
      <c r="B159">
        <v>2003</v>
      </c>
      <c r="C159" t="s">
        <v>15</v>
      </c>
      <c r="D159">
        <v>14</v>
      </c>
      <c r="E159" s="10" t="str">
        <f>Table1[[#This Row],[date]]&amp;" "&amp;Table1[[#This Row],[month]]&amp;" "&amp;Table1[[#This Row],[year]]</f>
        <v>14 Nov 2003</v>
      </c>
      <c r="F159" s="12">
        <f>DATEDIF(Table1[[#This Row],[DOB]],"8-6-2023","y")</f>
        <v>19</v>
      </c>
      <c r="G159">
        <v>0</v>
      </c>
      <c r="H159" s="14">
        <v>1737.38</v>
      </c>
      <c r="I159" t="s">
        <v>12</v>
      </c>
      <c r="J159" t="s">
        <v>11</v>
      </c>
      <c r="K159" t="s">
        <v>42</v>
      </c>
    </row>
    <row r="160" spans="1:11" x14ac:dyDescent="0.2">
      <c r="A160" t="s">
        <v>184</v>
      </c>
      <c r="B160">
        <v>2003</v>
      </c>
      <c r="C160" t="s">
        <v>10</v>
      </c>
      <c r="D160">
        <v>25</v>
      </c>
      <c r="E160" s="10" t="str">
        <f>Table1[[#This Row],[date]]&amp;" "&amp;Table1[[#This Row],[month]]&amp;" "&amp;Table1[[#This Row],[year]]</f>
        <v>25 Jul 2003</v>
      </c>
      <c r="F160" s="12">
        <f>DATEDIF(Table1[[#This Row],[DOB]],"8-6-2023","y")</f>
        <v>19</v>
      </c>
      <c r="G160">
        <v>0</v>
      </c>
      <c r="H160" s="14">
        <v>1743.21</v>
      </c>
      <c r="I160" t="s">
        <v>12</v>
      </c>
      <c r="J160" t="s">
        <v>16</v>
      </c>
      <c r="K160" t="s">
        <v>42</v>
      </c>
    </row>
    <row r="161" spans="1:11" x14ac:dyDescent="0.2">
      <c r="A161" t="s">
        <v>185</v>
      </c>
      <c r="B161">
        <v>2003</v>
      </c>
      <c r="C161" t="s">
        <v>10</v>
      </c>
      <c r="D161">
        <v>28</v>
      </c>
      <c r="E161" s="10" t="str">
        <f>Table1[[#This Row],[date]]&amp;" "&amp;Table1[[#This Row],[month]]&amp;" "&amp;Table1[[#This Row],[year]]</f>
        <v>28 Jul 2003</v>
      </c>
      <c r="F161" s="12">
        <f>DATEDIF(Table1[[#This Row],[DOB]],"8-6-2023","y")</f>
        <v>19</v>
      </c>
      <c r="G161">
        <v>0</v>
      </c>
      <c r="H161" s="14">
        <v>1744.47</v>
      </c>
      <c r="I161" t="s">
        <v>12</v>
      </c>
      <c r="J161" t="s">
        <v>16</v>
      </c>
      <c r="K161" t="s">
        <v>42</v>
      </c>
    </row>
    <row r="162" spans="1:11" x14ac:dyDescent="0.2">
      <c r="A162" t="s">
        <v>186</v>
      </c>
      <c r="B162">
        <v>2003</v>
      </c>
      <c r="C162" t="s">
        <v>20</v>
      </c>
      <c r="D162">
        <v>26</v>
      </c>
      <c r="E162" s="10" t="str">
        <f>Table1[[#This Row],[date]]&amp;" "&amp;Table1[[#This Row],[month]]&amp;" "&amp;Table1[[#This Row],[year]]</f>
        <v>26 Sep 2003</v>
      </c>
      <c r="F162" s="12">
        <f>DATEDIF(Table1[[#This Row],[DOB]],"8-6-2023","y")</f>
        <v>19</v>
      </c>
      <c r="G162">
        <v>0</v>
      </c>
      <c r="H162" s="14">
        <v>1748.77</v>
      </c>
      <c r="I162" t="s">
        <v>12</v>
      </c>
      <c r="J162" t="s">
        <v>16</v>
      </c>
      <c r="K162" t="s">
        <v>42</v>
      </c>
    </row>
    <row r="163" spans="1:11" x14ac:dyDescent="0.2">
      <c r="A163" t="s">
        <v>187</v>
      </c>
      <c r="B163">
        <v>1998</v>
      </c>
      <c r="C163" t="s">
        <v>37</v>
      </c>
      <c r="D163">
        <v>7</v>
      </c>
      <c r="E163" s="10" t="str">
        <f>Table1[[#This Row],[date]]&amp;" "&amp;Table1[[#This Row],[month]]&amp;" "&amp;Table1[[#This Row],[year]]</f>
        <v>7 Oct 1998</v>
      </c>
      <c r="F163" s="12">
        <f>DATEDIF(Table1[[#This Row],[DOB]],"8-6-2023","y")</f>
        <v>24</v>
      </c>
      <c r="G163">
        <v>0</v>
      </c>
      <c r="H163" s="14">
        <v>1756.6</v>
      </c>
      <c r="I163" t="s">
        <v>12</v>
      </c>
      <c r="J163" t="s">
        <v>12</v>
      </c>
      <c r="K163" t="s">
        <v>13</v>
      </c>
    </row>
    <row r="164" spans="1:11" x14ac:dyDescent="0.2">
      <c r="A164" t="s">
        <v>188</v>
      </c>
      <c r="B164">
        <v>2003</v>
      </c>
      <c r="C164" t="s">
        <v>15</v>
      </c>
      <c r="D164">
        <v>19</v>
      </c>
      <c r="E164" s="10" t="str">
        <f>Table1[[#This Row],[date]]&amp;" "&amp;Table1[[#This Row],[month]]&amp;" "&amp;Table1[[#This Row],[year]]</f>
        <v>19 Nov 2003</v>
      </c>
      <c r="F164" s="12">
        <f>DATEDIF(Table1[[#This Row],[DOB]],"8-6-2023","y")</f>
        <v>19</v>
      </c>
      <c r="G164">
        <v>0</v>
      </c>
      <c r="H164" s="14">
        <v>1759.34</v>
      </c>
      <c r="I164" t="s">
        <v>12</v>
      </c>
      <c r="J164" t="s">
        <v>16</v>
      </c>
      <c r="K164" t="s">
        <v>42</v>
      </c>
    </row>
    <row r="165" spans="1:11" x14ac:dyDescent="0.2">
      <c r="A165" t="s">
        <v>189</v>
      </c>
      <c r="B165">
        <v>2002</v>
      </c>
      <c r="C165" t="s">
        <v>30</v>
      </c>
      <c r="D165">
        <v>13</v>
      </c>
      <c r="E165" s="10" t="str">
        <f>Table1[[#This Row],[date]]&amp;" "&amp;Table1[[#This Row],[month]]&amp;" "&amp;Table1[[#This Row],[year]]</f>
        <v>13 Dec 2002</v>
      </c>
      <c r="F165" s="12">
        <f>DATEDIF(Table1[[#This Row],[DOB]],"8-6-2023","y")</f>
        <v>20</v>
      </c>
      <c r="G165">
        <v>0</v>
      </c>
      <c r="H165" s="14">
        <v>1769.53</v>
      </c>
      <c r="I165" t="s">
        <v>12</v>
      </c>
      <c r="J165" t="s">
        <v>12</v>
      </c>
      <c r="K165" t="s">
        <v>23</v>
      </c>
    </row>
    <row r="166" spans="1:11" x14ac:dyDescent="0.2">
      <c r="A166" t="s">
        <v>190</v>
      </c>
      <c r="B166">
        <v>1999</v>
      </c>
      <c r="C166" t="s">
        <v>20</v>
      </c>
      <c r="D166">
        <v>25</v>
      </c>
      <c r="E166" s="10" t="str">
        <f>Table1[[#This Row],[date]]&amp;" "&amp;Table1[[#This Row],[month]]&amp;" "&amp;Table1[[#This Row],[year]]</f>
        <v>25 Sep 1999</v>
      </c>
      <c r="F166" s="12">
        <f>DATEDIF(Table1[[#This Row],[DOB]],"8-6-2023","y")</f>
        <v>23</v>
      </c>
      <c r="G166">
        <v>0</v>
      </c>
      <c r="H166" s="14">
        <v>1815.88</v>
      </c>
      <c r="I166" t="s">
        <v>12</v>
      </c>
      <c r="J166" t="s">
        <v>12</v>
      </c>
      <c r="K166" t="s">
        <v>13</v>
      </c>
    </row>
    <row r="167" spans="1:11" x14ac:dyDescent="0.2">
      <c r="A167" t="s">
        <v>191</v>
      </c>
      <c r="B167">
        <v>2004</v>
      </c>
      <c r="C167" t="s">
        <v>35</v>
      </c>
      <c r="D167">
        <v>19</v>
      </c>
      <c r="E167" s="10" t="str">
        <f>Table1[[#This Row],[date]]&amp;" "&amp;Table1[[#This Row],[month]]&amp;" "&amp;Table1[[#This Row],[year]]</f>
        <v>19 Aug 2004</v>
      </c>
      <c r="F167" s="12">
        <f>DATEDIF(Table1[[#This Row],[DOB]],"8-6-2023","y")</f>
        <v>18</v>
      </c>
      <c r="G167">
        <v>0</v>
      </c>
      <c r="H167" s="14">
        <v>1822.54</v>
      </c>
      <c r="I167" t="s">
        <v>12</v>
      </c>
      <c r="J167" t="s">
        <v>16</v>
      </c>
      <c r="K167" t="s">
        <v>23</v>
      </c>
    </row>
    <row r="168" spans="1:11" x14ac:dyDescent="0.2">
      <c r="A168" t="s">
        <v>192</v>
      </c>
      <c r="B168">
        <v>1999</v>
      </c>
      <c r="C168" t="s">
        <v>15</v>
      </c>
      <c r="D168">
        <v>17</v>
      </c>
      <c r="E168" s="10" t="str">
        <f>Table1[[#This Row],[date]]&amp;" "&amp;Table1[[#This Row],[month]]&amp;" "&amp;Table1[[#This Row],[year]]</f>
        <v>17 Nov 1999</v>
      </c>
      <c r="F168" s="12">
        <f>DATEDIF(Table1[[#This Row],[DOB]],"8-6-2023","y")</f>
        <v>23</v>
      </c>
      <c r="G168">
        <v>0</v>
      </c>
      <c r="H168" s="14">
        <v>1824.29</v>
      </c>
      <c r="I168" t="s">
        <v>12</v>
      </c>
      <c r="J168" t="s">
        <v>12</v>
      </c>
      <c r="K168" t="s">
        <v>13</v>
      </c>
    </row>
    <row r="169" spans="1:11" x14ac:dyDescent="0.2">
      <c r="A169" t="s">
        <v>193</v>
      </c>
      <c r="B169">
        <v>1999</v>
      </c>
      <c r="C169" t="s">
        <v>37</v>
      </c>
      <c r="D169">
        <v>1</v>
      </c>
      <c r="E169" s="10" t="str">
        <f>Table1[[#This Row],[date]]&amp;" "&amp;Table1[[#This Row],[month]]&amp;" "&amp;Table1[[#This Row],[year]]</f>
        <v>1 Oct 1999</v>
      </c>
      <c r="F169" s="12">
        <f>DATEDIF(Table1[[#This Row],[DOB]],"8-6-2023","y")</f>
        <v>23</v>
      </c>
      <c r="G169">
        <v>0</v>
      </c>
      <c r="H169" s="14">
        <v>1826.84</v>
      </c>
      <c r="I169" t="s">
        <v>12</v>
      </c>
      <c r="J169" t="s">
        <v>11</v>
      </c>
      <c r="K169" t="s">
        <v>42</v>
      </c>
    </row>
    <row r="170" spans="1:11" x14ac:dyDescent="0.2">
      <c r="A170" t="s">
        <v>194</v>
      </c>
      <c r="B170">
        <v>2003</v>
      </c>
      <c r="C170" t="s">
        <v>35</v>
      </c>
      <c r="D170">
        <v>11</v>
      </c>
      <c r="E170" s="10" t="str">
        <f>Table1[[#This Row],[date]]&amp;" "&amp;Table1[[#This Row],[month]]&amp;" "&amp;Table1[[#This Row],[year]]</f>
        <v>11 Aug 2003</v>
      </c>
      <c r="F170" s="12">
        <f>DATEDIF(Table1[[#This Row],[DOB]],"8-6-2023","y")</f>
        <v>19</v>
      </c>
      <c r="G170">
        <v>1</v>
      </c>
      <c r="H170" s="14">
        <v>1832.09</v>
      </c>
      <c r="I170" t="s">
        <v>12</v>
      </c>
      <c r="J170" t="s">
        <v>12</v>
      </c>
      <c r="K170" t="s">
        <v>42</v>
      </c>
    </row>
    <row r="171" spans="1:11" x14ac:dyDescent="0.2">
      <c r="A171" t="s">
        <v>195</v>
      </c>
      <c r="B171">
        <v>2003</v>
      </c>
      <c r="C171" t="s">
        <v>35</v>
      </c>
      <c r="D171">
        <v>4</v>
      </c>
      <c r="E171" s="10" t="str">
        <f>Table1[[#This Row],[date]]&amp;" "&amp;Table1[[#This Row],[month]]&amp;" "&amp;Table1[[#This Row],[year]]</f>
        <v>4 Aug 2003</v>
      </c>
      <c r="F171" s="12">
        <f>DATEDIF(Table1[[#This Row],[DOB]],"8-6-2023","y")</f>
        <v>19</v>
      </c>
      <c r="G171">
        <v>1</v>
      </c>
      <c r="H171" s="14">
        <v>1837.24</v>
      </c>
      <c r="I171" t="s">
        <v>12</v>
      </c>
      <c r="J171" t="s">
        <v>11</v>
      </c>
      <c r="K171" t="s">
        <v>42</v>
      </c>
    </row>
    <row r="172" spans="1:11" x14ac:dyDescent="0.2">
      <c r="A172" t="s">
        <v>196</v>
      </c>
      <c r="B172">
        <v>1999</v>
      </c>
      <c r="C172" t="s">
        <v>30</v>
      </c>
      <c r="D172">
        <v>12</v>
      </c>
      <c r="E172" s="10" t="str">
        <f>Table1[[#This Row],[date]]&amp;" "&amp;Table1[[#This Row],[month]]&amp;" "&amp;Table1[[#This Row],[year]]</f>
        <v>12 Dec 1999</v>
      </c>
      <c r="F172" s="12">
        <f>DATEDIF(Table1[[#This Row],[DOB]],"8-6-2023","y")</f>
        <v>23</v>
      </c>
      <c r="G172">
        <v>0</v>
      </c>
      <c r="H172" s="14">
        <v>1837.28</v>
      </c>
      <c r="I172" t="s">
        <v>12</v>
      </c>
      <c r="J172" t="s">
        <v>11</v>
      </c>
      <c r="K172" t="s">
        <v>13</v>
      </c>
    </row>
    <row r="173" spans="1:11" x14ac:dyDescent="0.2">
      <c r="A173" t="s">
        <v>197</v>
      </c>
      <c r="B173">
        <v>2003</v>
      </c>
      <c r="C173" t="s">
        <v>10</v>
      </c>
      <c r="D173">
        <v>20</v>
      </c>
      <c r="E173" s="10" t="str">
        <f>Table1[[#This Row],[date]]&amp;" "&amp;Table1[[#This Row],[month]]&amp;" "&amp;Table1[[#This Row],[year]]</f>
        <v>20 Jul 2003</v>
      </c>
      <c r="F173" s="12">
        <f>DATEDIF(Table1[[#This Row],[DOB]],"8-6-2023","y")</f>
        <v>19</v>
      </c>
      <c r="G173">
        <v>1</v>
      </c>
      <c r="H173" s="14">
        <v>1842.52</v>
      </c>
      <c r="I173" t="s">
        <v>12</v>
      </c>
      <c r="J173" t="s">
        <v>11</v>
      </c>
      <c r="K173" t="s">
        <v>42</v>
      </c>
    </row>
    <row r="174" spans="1:11" x14ac:dyDescent="0.2">
      <c r="A174" t="s">
        <v>198</v>
      </c>
      <c r="B174">
        <v>1994</v>
      </c>
      <c r="C174" t="s">
        <v>30</v>
      </c>
      <c r="D174">
        <v>6</v>
      </c>
      <c r="E174" s="10" t="str">
        <f>Table1[[#This Row],[date]]&amp;" "&amp;Table1[[#This Row],[month]]&amp;" "&amp;Table1[[#This Row],[year]]</f>
        <v>6 Dec 1994</v>
      </c>
      <c r="F174" s="12">
        <f>DATEDIF(Table1[[#This Row],[DOB]],"8-6-2023","y")</f>
        <v>28</v>
      </c>
      <c r="G174">
        <v>0</v>
      </c>
      <c r="H174" s="14">
        <v>1850.55</v>
      </c>
      <c r="I174" t="s">
        <v>12</v>
      </c>
      <c r="J174" t="s">
        <v>11</v>
      </c>
      <c r="K174" t="s">
        <v>23</v>
      </c>
    </row>
    <row r="175" spans="1:11" x14ac:dyDescent="0.2">
      <c r="A175" t="s">
        <v>199</v>
      </c>
      <c r="B175">
        <v>2004</v>
      </c>
      <c r="C175" t="s">
        <v>30</v>
      </c>
      <c r="D175">
        <v>27</v>
      </c>
      <c r="E175" s="10" t="str">
        <f>Table1[[#This Row],[date]]&amp;" "&amp;Table1[[#This Row],[month]]&amp;" "&amp;Table1[[#This Row],[year]]</f>
        <v>27 Dec 2004</v>
      </c>
      <c r="F175" s="12">
        <f>DATEDIF(Table1[[#This Row],[DOB]],"8-6-2023","y")</f>
        <v>18</v>
      </c>
      <c r="G175">
        <v>0</v>
      </c>
      <c r="H175" s="14">
        <v>1863.45</v>
      </c>
      <c r="I175" t="s">
        <v>12</v>
      </c>
      <c r="J175" t="s">
        <v>16</v>
      </c>
      <c r="K175" t="s">
        <v>200</v>
      </c>
    </row>
    <row r="176" spans="1:11" x14ac:dyDescent="0.2">
      <c r="A176" t="s">
        <v>201</v>
      </c>
      <c r="B176">
        <v>1996</v>
      </c>
      <c r="C176" t="s">
        <v>10</v>
      </c>
      <c r="D176">
        <v>2</v>
      </c>
      <c r="E176" s="10" t="str">
        <f>Table1[[#This Row],[date]]&amp;" "&amp;Table1[[#This Row],[month]]&amp;" "&amp;Table1[[#This Row],[year]]</f>
        <v>2 Jul 1996</v>
      </c>
      <c r="F176" s="12">
        <f>DATEDIF(Table1[[#This Row],[DOB]],"8-6-2023","y")</f>
        <v>26</v>
      </c>
      <c r="G176">
        <v>0</v>
      </c>
      <c r="H176" s="14">
        <v>1865.98</v>
      </c>
      <c r="I176" t="s">
        <v>12</v>
      </c>
      <c r="J176" t="s">
        <v>12</v>
      </c>
      <c r="K176" t="s">
        <v>23</v>
      </c>
    </row>
    <row r="177" spans="1:11" x14ac:dyDescent="0.2">
      <c r="A177" t="s">
        <v>202</v>
      </c>
      <c r="B177">
        <v>2002</v>
      </c>
      <c r="C177" t="s">
        <v>20</v>
      </c>
      <c r="D177">
        <v>22</v>
      </c>
      <c r="E177" s="10" t="str">
        <f>Table1[[#This Row],[date]]&amp;" "&amp;Table1[[#This Row],[month]]&amp;" "&amp;Table1[[#This Row],[year]]</f>
        <v>22 Sep 2002</v>
      </c>
      <c r="F177" s="12">
        <f>DATEDIF(Table1[[#This Row],[DOB]],"8-6-2023","y")</f>
        <v>20</v>
      </c>
      <c r="G177">
        <v>0</v>
      </c>
      <c r="H177" s="14">
        <v>1875.34</v>
      </c>
      <c r="I177" t="s">
        <v>12</v>
      </c>
      <c r="J177" t="s">
        <v>11</v>
      </c>
      <c r="K177" t="s">
        <v>42</v>
      </c>
    </row>
    <row r="178" spans="1:11" x14ac:dyDescent="0.2">
      <c r="A178" t="s">
        <v>203</v>
      </c>
      <c r="B178">
        <v>2002</v>
      </c>
      <c r="C178" t="s">
        <v>37</v>
      </c>
      <c r="D178">
        <v>29</v>
      </c>
      <c r="E178" s="10" t="str">
        <f>Table1[[#This Row],[date]]&amp;" "&amp;Table1[[#This Row],[month]]&amp;" "&amp;Table1[[#This Row],[year]]</f>
        <v>29 Oct 2002</v>
      </c>
      <c r="F178" s="12">
        <f>DATEDIF(Table1[[#This Row],[DOB]],"8-6-2023","y")</f>
        <v>20</v>
      </c>
      <c r="G178">
        <v>0</v>
      </c>
      <c r="H178" s="14">
        <v>1877.93</v>
      </c>
      <c r="I178" t="s">
        <v>12</v>
      </c>
      <c r="J178" t="s">
        <v>16</v>
      </c>
      <c r="K178" t="s">
        <v>13</v>
      </c>
    </row>
    <row r="179" spans="1:11" x14ac:dyDescent="0.2">
      <c r="A179" t="s">
        <v>204</v>
      </c>
      <c r="B179">
        <v>2002</v>
      </c>
      <c r="C179" t="s">
        <v>35</v>
      </c>
      <c r="D179">
        <v>29</v>
      </c>
      <c r="E179" s="10" t="str">
        <f>Table1[[#This Row],[date]]&amp;" "&amp;Table1[[#This Row],[month]]&amp;" "&amp;Table1[[#This Row],[year]]</f>
        <v>29 Aug 2002</v>
      </c>
      <c r="F179" s="12">
        <f>DATEDIF(Table1[[#This Row],[DOB]],"8-6-2023","y")</f>
        <v>20</v>
      </c>
      <c r="G179">
        <v>0</v>
      </c>
      <c r="H179" s="14">
        <v>1880.07</v>
      </c>
      <c r="I179" t="s">
        <v>12</v>
      </c>
      <c r="J179" t="s">
        <v>11</v>
      </c>
      <c r="K179" t="s">
        <v>13</v>
      </c>
    </row>
    <row r="180" spans="1:11" x14ac:dyDescent="0.2">
      <c r="A180" t="s">
        <v>205</v>
      </c>
      <c r="B180">
        <v>2002</v>
      </c>
      <c r="C180" t="s">
        <v>35</v>
      </c>
      <c r="D180">
        <v>21</v>
      </c>
      <c r="E180" s="10" t="str">
        <f>Table1[[#This Row],[date]]&amp;" "&amp;Table1[[#This Row],[month]]&amp;" "&amp;Table1[[#This Row],[year]]</f>
        <v>21 Aug 2002</v>
      </c>
      <c r="F180" s="12">
        <f>DATEDIF(Table1[[#This Row],[DOB]],"8-6-2023","y")</f>
        <v>20</v>
      </c>
      <c r="G180">
        <v>0</v>
      </c>
      <c r="H180" s="14">
        <v>1880.49</v>
      </c>
      <c r="I180" t="s">
        <v>12</v>
      </c>
      <c r="J180" t="s">
        <v>16</v>
      </c>
      <c r="K180" t="s">
        <v>42</v>
      </c>
    </row>
    <row r="181" spans="1:11" x14ac:dyDescent="0.2">
      <c r="A181" t="s">
        <v>206</v>
      </c>
      <c r="B181">
        <v>2001</v>
      </c>
      <c r="C181" t="s">
        <v>35</v>
      </c>
      <c r="D181">
        <v>10</v>
      </c>
      <c r="E181" s="10" t="str">
        <f>Table1[[#This Row],[date]]&amp;" "&amp;Table1[[#This Row],[month]]&amp;" "&amp;Table1[[#This Row],[year]]</f>
        <v>10 Aug 2001</v>
      </c>
      <c r="F181" s="12">
        <f>DATEDIF(Table1[[#This Row],[DOB]],"8-6-2023","y")</f>
        <v>21</v>
      </c>
      <c r="G181">
        <v>0</v>
      </c>
      <c r="H181" s="14">
        <v>1906.36</v>
      </c>
      <c r="I181" t="s">
        <v>12</v>
      </c>
      <c r="J181" t="s">
        <v>16</v>
      </c>
      <c r="K181" t="s">
        <v>23</v>
      </c>
    </row>
    <row r="182" spans="1:11" x14ac:dyDescent="0.2">
      <c r="A182" t="s">
        <v>207</v>
      </c>
      <c r="B182">
        <v>1994</v>
      </c>
      <c r="C182" t="s">
        <v>37</v>
      </c>
      <c r="D182">
        <v>6</v>
      </c>
      <c r="E182" s="10" t="str">
        <f>Table1[[#This Row],[date]]&amp;" "&amp;Table1[[#This Row],[month]]&amp;" "&amp;Table1[[#This Row],[year]]</f>
        <v>6 Oct 1994</v>
      </c>
      <c r="F182" s="12">
        <f>DATEDIF(Table1[[#This Row],[DOB]],"8-6-2023","y")</f>
        <v>28</v>
      </c>
      <c r="G182">
        <v>0</v>
      </c>
      <c r="H182" s="14">
        <v>1908.9</v>
      </c>
      <c r="I182" t="s">
        <v>12</v>
      </c>
      <c r="J182" t="s">
        <v>12</v>
      </c>
      <c r="K182" t="s">
        <v>13</v>
      </c>
    </row>
    <row r="183" spans="1:11" x14ac:dyDescent="0.2">
      <c r="A183" t="s">
        <v>208</v>
      </c>
      <c r="B183">
        <v>2001</v>
      </c>
      <c r="C183" t="s">
        <v>35</v>
      </c>
      <c r="D183">
        <v>3</v>
      </c>
      <c r="E183" s="10" t="str">
        <f>Table1[[#This Row],[date]]&amp;" "&amp;Table1[[#This Row],[month]]&amp;" "&amp;Table1[[#This Row],[year]]</f>
        <v>3 Aug 2001</v>
      </c>
      <c r="F183" s="12">
        <f>DATEDIF(Table1[[#This Row],[DOB]],"8-6-2023","y")</f>
        <v>21</v>
      </c>
      <c r="G183">
        <v>0</v>
      </c>
      <c r="H183" s="14">
        <v>1909.53</v>
      </c>
      <c r="I183" t="s">
        <v>12</v>
      </c>
      <c r="J183" t="s">
        <v>12</v>
      </c>
      <c r="K183" t="s">
        <v>23</v>
      </c>
    </row>
    <row r="184" spans="1:11" x14ac:dyDescent="0.2">
      <c r="A184" t="s">
        <v>209</v>
      </c>
      <c r="B184">
        <v>2001</v>
      </c>
      <c r="C184" t="s">
        <v>30</v>
      </c>
      <c r="D184">
        <v>9</v>
      </c>
      <c r="E184" s="10" t="str">
        <f>Table1[[#This Row],[date]]&amp;" "&amp;Table1[[#This Row],[month]]&amp;" "&amp;Table1[[#This Row],[year]]</f>
        <v>9 Dec 2001</v>
      </c>
      <c r="F184" s="12">
        <f>DATEDIF(Table1[[#This Row],[DOB]],"8-6-2023","y")</f>
        <v>21</v>
      </c>
      <c r="G184">
        <v>0</v>
      </c>
      <c r="H184" s="14">
        <v>1917.32</v>
      </c>
      <c r="I184" t="s">
        <v>12</v>
      </c>
      <c r="J184" t="s">
        <v>11</v>
      </c>
      <c r="K184" t="s">
        <v>23</v>
      </c>
    </row>
    <row r="185" spans="1:11" x14ac:dyDescent="0.2">
      <c r="A185" t="s">
        <v>210</v>
      </c>
      <c r="B185">
        <v>2002</v>
      </c>
      <c r="C185" t="s">
        <v>20</v>
      </c>
      <c r="D185">
        <v>7</v>
      </c>
      <c r="E185" s="10" t="str">
        <f>Table1[[#This Row],[date]]&amp;" "&amp;Table1[[#This Row],[month]]&amp;" "&amp;Table1[[#This Row],[year]]</f>
        <v>7 Sep 2002</v>
      </c>
      <c r="F185" s="12">
        <f>DATEDIF(Table1[[#This Row],[DOB]],"8-6-2023","y")</f>
        <v>20</v>
      </c>
      <c r="G185">
        <v>1</v>
      </c>
      <c r="H185" s="14">
        <v>1964.78</v>
      </c>
      <c r="I185" t="s">
        <v>12</v>
      </c>
      <c r="J185" t="s">
        <v>16</v>
      </c>
      <c r="K185" t="s">
        <v>42</v>
      </c>
    </row>
    <row r="186" spans="1:11" x14ac:dyDescent="0.2">
      <c r="A186" t="s">
        <v>211</v>
      </c>
      <c r="B186">
        <v>2002</v>
      </c>
      <c r="C186" t="s">
        <v>10</v>
      </c>
      <c r="D186">
        <v>29</v>
      </c>
      <c r="E186" s="10" t="str">
        <f>Table1[[#This Row],[date]]&amp;" "&amp;Table1[[#This Row],[month]]&amp;" "&amp;Table1[[#This Row],[year]]</f>
        <v>29 Jul 2002</v>
      </c>
      <c r="F186" s="12">
        <f>DATEDIF(Table1[[#This Row],[DOB]],"8-6-2023","y")</f>
        <v>20</v>
      </c>
      <c r="G186">
        <v>0</v>
      </c>
      <c r="H186" s="14">
        <v>1967.02</v>
      </c>
      <c r="I186" t="s">
        <v>12</v>
      </c>
      <c r="J186" t="s">
        <v>11</v>
      </c>
      <c r="K186" t="s">
        <v>168</v>
      </c>
    </row>
    <row r="187" spans="1:11" x14ac:dyDescent="0.2">
      <c r="A187" t="s">
        <v>212</v>
      </c>
      <c r="B187">
        <v>1998</v>
      </c>
      <c r="C187" t="s">
        <v>20</v>
      </c>
      <c r="D187">
        <v>28</v>
      </c>
      <c r="E187" s="10" t="str">
        <f>Table1[[#This Row],[date]]&amp;" "&amp;Table1[[#This Row],[month]]&amp;" "&amp;Table1[[#This Row],[year]]</f>
        <v>28 Sep 1998</v>
      </c>
      <c r="F187" s="12">
        <f>DATEDIF(Table1[[#This Row],[DOB]],"8-6-2023","y")</f>
        <v>24</v>
      </c>
      <c r="G187">
        <v>0</v>
      </c>
      <c r="H187" s="14">
        <v>1969.61</v>
      </c>
      <c r="I187" t="s">
        <v>12</v>
      </c>
      <c r="J187" t="s">
        <v>12</v>
      </c>
      <c r="K187" t="s">
        <v>42</v>
      </c>
    </row>
    <row r="188" spans="1:11" x14ac:dyDescent="0.2">
      <c r="A188" t="s">
        <v>213</v>
      </c>
      <c r="B188">
        <v>1998</v>
      </c>
      <c r="C188" t="s">
        <v>37</v>
      </c>
      <c r="D188">
        <v>5</v>
      </c>
      <c r="E188" s="10" t="str">
        <f>Table1[[#This Row],[date]]&amp;" "&amp;Table1[[#This Row],[month]]&amp;" "&amp;Table1[[#This Row],[year]]</f>
        <v>5 Oct 1998</v>
      </c>
      <c r="F188" s="12">
        <f>DATEDIF(Table1[[#This Row],[DOB]],"8-6-2023","y")</f>
        <v>24</v>
      </c>
      <c r="G188">
        <v>0</v>
      </c>
      <c r="H188" s="14">
        <v>1972.95</v>
      </c>
      <c r="I188" t="s">
        <v>12</v>
      </c>
      <c r="J188" t="s">
        <v>16</v>
      </c>
      <c r="K188" t="s">
        <v>42</v>
      </c>
    </row>
    <row r="189" spans="1:11" x14ac:dyDescent="0.2">
      <c r="A189" t="s">
        <v>214</v>
      </c>
      <c r="B189">
        <v>1998</v>
      </c>
      <c r="C189" t="s">
        <v>20</v>
      </c>
      <c r="D189">
        <v>29</v>
      </c>
      <c r="E189" s="10" t="str">
        <f>Table1[[#This Row],[date]]&amp;" "&amp;Table1[[#This Row],[month]]&amp;" "&amp;Table1[[#This Row],[year]]</f>
        <v>29 Sep 1998</v>
      </c>
      <c r="F189" s="12">
        <f>DATEDIF(Table1[[#This Row],[DOB]],"8-6-2023","y")</f>
        <v>24</v>
      </c>
      <c r="G189">
        <v>0</v>
      </c>
      <c r="H189" s="14">
        <v>1977.82</v>
      </c>
      <c r="I189" t="s">
        <v>12</v>
      </c>
      <c r="J189" t="s">
        <v>16</v>
      </c>
      <c r="K189" t="s">
        <v>42</v>
      </c>
    </row>
    <row r="190" spans="1:11" x14ac:dyDescent="0.2">
      <c r="A190" t="s">
        <v>215</v>
      </c>
      <c r="B190">
        <v>2002</v>
      </c>
      <c r="C190" t="s">
        <v>10</v>
      </c>
      <c r="D190">
        <v>16</v>
      </c>
      <c r="E190" s="10" t="str">
        <f>Table1[[#This Row],[date]]&amp;" "&amp;Table1[[#This Row],[month]]&amp;" "&amp;Table1[[#This Row],[year]]</f>
        <v>16 Jul 2002</v>
      </c>
      <c r="F190" s="12">
        <f>DATEDIF(Table1[[#This Row],[DOB]],"8-6-2023","y")</f>
        <v>20</v>
      </c>
      <c r="G190">
        <v>1</v>
      </c>
      <c r="H190" s="14">
        <v>1980.07</v>
      </c>
      <c r="I190" t="s">
        <v>12</v>
      </c>
      <c r="J190" t="s">
        <v>12</v>
      </c>
      <c r="K190" t="s">
        <v>42</v>
      </c>
    </row>
    <row r="191" spans="1:11" x14ac:dyDescent="0.2">
      <c r="A191" t="s">
        <v>216</v>
      </c>
      <c r="B191">
        <v>1998</v>
      </c>
      <c r="C191" t="s">
        <v>30</v>
      </c>
      <c r="D191">
        <v>29</v>
      </c>
      <c r="E191" s="10" t="str">
        <f>Table1[[#This Row],[date]]&amp;" "&amp;Table1[[#This Row],[month]]&amp;" "&amp;Table1[[#This Row],[year]]</f>
        <v>29 Dec 1998</v>
      </c>
      <c r="F191" s="12">
        <f>DATEDIF(Table1[[#This Row],[DOB]],"8-6-2023","y")</f>
        <v>24</v>
      </c>
      <c r="G191">
        <v>0</v>
      </c>
      <c r="H191" s="14">
        <v>1981.58</v>
      </c>
      <c r="I191" t="s">
        <v>12</v>
      </c>
      <c r="J191" t="s">
        <v>16</v>
      </c>
      <c r="K191" t="s">
        <v>13</v>
      </c>
    </row>
    <row r="192" spans="1:11" x14ac:dyDescent="0.2">
      <c r="A192" t="s">
        <v>217</v>
      </c>
      <c r="B192">
        <v>2002</v>
      </c>
      <c r="C192" t="s">
        <v>20</v>
      </c>
      <c r="D192">
        <v>29</v>
      </c>
      <c r="E192" s="10" t="str">
        <f>Table1[[#This Row],[date]]&amp;" "&amp;Table1[[#This Row],[month]]&amp;" "&amp;Table1[[#This Row],[year]]</f>
        <v>29 Sep 2002</v>
      </c>
      <c r="F192" s="12">
        <f>DATEDIF(Table1[[#This Row],[DOB]],"8-6-2023","y")</f>
        <v>20</v>
      </c>
      <c r="G192">
        <v>0</v>
      </c>
      <c r="H192" s="14">
        <v>1984.45</v>
      </c>
      <c r="I192" t="s">
        <v>12</v>
      </c>
      <c r="J192" t="s">
        <v>12</v>
      </c>
      <c r="K192" t="s">
        <v>168</v>
      </c>
    </row>
    <row r="193" spans="1:11" x14ac:dyDescent="0.2">
      <c r="A193" t="s">
        <v>218</v>
      </c>
      <c r="B193">
        <v>1998</v>
      </c>
      <c r="C193" t="s">
        <v>20</v>
      </c>
      <c r="D193">
        <v>14</v>
      </c>
      <c r="E193" s="10" t="str">
        <f>Table1[[#This Row],[date]]&amp;" "&amp;Table1[[#This Row],[month]]&amp;" "&amp;Table1[[#This Row],[year]]</f>
        <v>14 Sep 1998</v>
      </c>
      <c r="F193" s="12">
        <f>DATEDIF(Table1[[#This Row],[DOB]],"8-6-2023","y")</f>
        <v>24</v>
      </c>
      <c r="G193">
        <v>0</v>
      </c>
      <c r="H193" s="14">
        <v>1986.93</v>
      </c>
      <c r="I193" t="s">
        <v>12</v>
      </c>
      <c r="J193" t="s">
        <v>11</v>
      </c>
      <c r="K193" t="s">
        <v>13</v>
      </c>
    </row>
    <row r="194" spans="1:11" x14ac:dyDescent="0.2">
      <c r="A194" t="s">
        <v>219</v>
      </c>
      <c r="B194">
        <v>2001</v>
      </c>
      <c r="C194" t="s">
        <v>35</v>
      </c>
      <c r="D194">
        <v>14</v>
      </c>
      <c r="E194" s="10" t="str">
        <f>Table1[[#This Row],[date]]&amp;" "&amp;Table1[[#This Row],[month]]&amp;" "&amp;Table1[[#This Row],[year]]</f>
        <v>14 Aug 2001</v>
      </c>
      <c r="F194" s="12">
        <f>DATEDIF(Table1[[#This Row],[DOB]],"8-6-2023","y")</f>
        <v>21</v>
      </c>
      <c r="G194">
        <v>0</v>
      </c>
      <c r="H194" s="14">
        <v>2007.95</v>
      </c>
      <c r="I194" t="s">
        <v>12</v>
      </c>
      <c r="J194" t="s">
        <v>11</v>
      </c>
      <c r="K194" t="s">
        <v>42</v>
      </c>
    </row>
    <row r="195" spans="1:11" x14ac:dyDescent="0.2">
      <c r="A195" t="s">
        <v>220</v>
      </c>
      <c r="B195">
        <v>2001</v>
      </c>
      <c r="C195" t="s">
        <v>10</v>
      </c>
      <c r="D195">
        <v>1</v>
      </c>
      <c r="E195" s="10" t="str">
        <f>Table1[[#This Row],[date]]&amp;" "&amp;Table1[[#This Row],[month]]&amp;" "&amp;Table1[[#This Row],[year]]</f>
        <v>1 Jul 2001</v>
      </c>
      <c r="F195" s="12">
        <f>DATEDIF(Table1[[#This Row],[DOB]],"8-6-2023","y")</f>
        <v>21</v>
      </c>
      <c r="G195">
        <v>0</v>
      </c>
      <c r="H195" s="14">
        <v>2020.18</v>
      </c>
      <c r="I195" t="s">
        <v>12</v>
      </c>
      <c r="J195" t="s">
        <v>16</v>
      </c>
      <c r="K195" t="s">
        <v>42</v>
      </c>
    </row>
    <row r="196" spans="1:11" x14ac:dyDescent="0.2">
      <c r="A196" t="s">
        <v>221</v>
      </c>
      <c r="B196">
        <v>2001</v>
      </c>
      <c r="C196" t="s">
        <v>20</v>
      </c>
      <c r="D196">
        <v>6</v>
      </c>
      <c r="E196" s="10" t="str">
        <f>Table1[[#This Row],[date]]&amp;" "&amp;Table1[[#This Row],[month]]&amp;" "&amp;Table1[[#This Row],[year]]</f>
        <v>6 Sep 2001</v>
      </c>
      <c r="F196" s="12">
        <f>DATEDIF(Table1[[#This Row],[DOB]],"8-6-2023","y")</f>
        <v>21</v>
      </c>
      <c r="G196">
        <v>0</v>
      </c>
      <c r="H196" s="14">
        <v>2020.55</v>
      </c>
      <c r="I196" t="s">
        <v>12</v>
      </c>
      <c r="J196" t="s">
        <v>11</v>
      </c>
      <c r="K196" t="s">
        <v>13</v>
      </c>
    </row>
    <row r="197" spans="1:11" x14ac:dyDescent="0.2">
      <c r="A197" t="s">
        <v>222</v>
      </c>
      <c r="B197">
        <v>2001</v>
      </c>
      <c r="C197" t="s">
        <v>35</v>
      </c>
      <c r="D197">
        <v>4</v>
      </c>
      <c r="E197" s="10" t="str">
        <f>Table1[[#This Row],[date]]&amp;" "&amp;Table1[[#This Row],[month]]&amp;" "&amp;Table1[[#This Row],[year]]</f>
        <v>4 Aug 2001</v>
      </c>
      <c r="F197" s="12">
        <f>DATEDIF(Table1[[#This Row],[DOB]],"8-6-2023","y")</f>
        <v>21</v>
      </c>
      <c r="G197">
        <v>0</v>
      </c>
      <c r="H197" s="14">
        <v>2026.97</v>
      </c>
      <c r="I197" t="s">
        <v>12</v>
      </c>
      <c r="J197" t="s">
        <v>11</v>
      </c>
      <c r="K197" t="s">
        <v>13</v>
      </c>
    </row>
    <row r="198" spans="1:11" x14ac:dyDescent="0.2">
      <c r="A198" t="s">
        <v>223</v>
      </c>
      <c r="B198">
        <v>2000</v>
      </c>
      <c r="C198" t="s">
        <v>20</v>
      </c>
      <c r="D198">
        <v>2</v>
      </c>
      <c r="E198" s="10" t="str">
        <f>Table1[[#This Row],[date]]&amp;" "&amp;Table1[[#This Row],[month]]&amp;" "&amp;Table1[[#This Row],[year]]</f>
        <v>2 Sep 2000</v>
      </c>
      <c r="F198" s="12">
        <f>DATEDIF(Table1[[#This Row],[DOB]],"8-6-2023","y")</f>
        <v>22</v>
      </c>
      <c r="G198">
        <v>0</v>
      </c>
      <c r="H198" s="14">
        <v>2045.69</v>
      </c>
      <c r="I198" t="s">
        <v>12</v>
      </c>
      <c r="J198" t="s">
        <v>12</v>
      </c>
      <c r="K198" t="s">
        <v>23</v>
      </c>
    </row>
    <row r="199" spans="1:11" x14ac:dyDescent="0.2">
      <c r="A199" t="s">
        <v>224</v>
      </c>
      <c r="B199">
        <v>2000</v>
      </c>
      <c r="C199" t="s">
        <v>10</v>
      </c>
      <c r="D199">
        <v>26</v>
      </c>
      <c r="E199" s="10" t="str">
        <f>Table1[[#This Row],[date]]&amp;" "&amp;Table1[[#This Row],[month]]&amp;" "&amp;Table1[[#This Row],[year]]</f>
        <v>26 Jul 2000</v>
      </c>
      <c r="F199" s="12">
        <f>DATEDIF(Table1[[#This Row],[DOB]],"8-6-2023","y")</f>
        <v>22</v>
      </c>
      <c r="G199">
        <v>0</v>
      </c>
      <c r="H199" s="14">
        <v>2055.3200000000002</v>
      </c>
      <c r="I199" t="s">
        <v>12</v>
      </c>
      <c r="J199" t="s">
        <v>12</v>
      </c>
      <c r="K199" t="s">
        <v>23</v>
      </c>
    </row>
    <row r="200" spans="1:11" x14ac:dyDescent="0.2">
      <c r="A200" t="s">
        <v>225</v>
      </c>
      <c r="B200">
        <v>2004</v>
      </c>
      <c r="C200" t="s">
        <v>18</v>
      </c>
      <c r="D200">
        <v>12</v>
      </c>
      <c r="E200" s="10" t="str">
        <f>Table1[[#This Row],[date]]&amp;" "&amp;Table1[[#This Row],[month]]&amp;" "&amp;Table1[[#This Row],[year]]</f>
        <v>12 Jun 2004</v>
      </c>
      <c r="F200" s="12">
        <f>DATEDIF(Table1[[#This Row],[DOB]],"8-6-2023","y")</f>
        <v>18</v>
      </c>
      <c r="G200">
        <v>0</v>
      </c>
      <c r="H200" s="14">
        <v>2094.1</v>
      </c>
      <c r="I200" t="s">
        <v>12</v>
      </c>
      <c r="J200" t="s">
        <v>11</v>
      </c>
      <c r="K200" t="s">
        <v>200</v>
      </c>
    </row>
    <row r="201" spans="1:11" x14ac:dyDescent="0.2">
      <c r="A201" t="s">
        <v>226</v>
      </c>
      <c r="B201">
        <v>2001</v>
      </c>
      <c r="C201" t="s">
        <v>35</v>
      </c>
      <c r="D201">
        <v>14</v>
      </c>
      <c r="E201" s="10" t="str">
        <f>Table1[[#This Row],[date]]&amp;" "&amp;Table1[[#This Row],[month]]&amp;" "&amp;Table1[[#This Row],[year]]</f>
        <v>14 Aug 2001</v>
      </c>
      <c r="F201" s="12">
        <f>DATEDIF(Table1[[#This Row],[DOB]],"8-6-2023","y")</f>
        <v>21</v>
      </c>
      <c r="G201">
        <v>0</v>
      </c>
      <c r="H201" s="14">
        <v>2102.2600000000002</v>
      </c>
      <c r="I201" t="s">
        <v>12</v>
      </c>
      <c r="J201" t="s">
        <v>11</v>
      </c>
      <c r="K201" t="s">
        <v>166</v>
      </c>
    </row>
    <row r="202" spans="1:11" x14ac:dyDescent="0.2">
      <c r="A202" t="s">
        <v>227</v>
      </c>
      <c r="B202">
        <v>2001</v>
      </c>
      <c r="C202" t="s">
        <v>18</v>
      </c>
      <c r="D202">
        <v>22</v>
      </c>
      <c r="E202" s="10" t="str">
        <f>Table1[[#This Row],[date]]&amp;" "&amp;Table1[[#This Row],[month]]&amp;" "&amp;Table1[[#This Row],[year]]</f>
        <v>22 Jun 2001</v>
      </c>
      <c r="F202" s="12">
        <f>DATEDIF(Table1[[#This Row],[DOB]],"8-6-2023","y")</f>
        <v>21</v>
      </c>
      <c r="G202">
        <v>1</v>
      </c>
      <c r="H202" s="14">
        <v>2103.08</v>
      </c>
      <c r="I202" t="s">
        <v>12</v>
      </c>
      <c r="J202" t="s">
        <v>11</v>
      </c>
      <c r="K202" t="s">
        <v>42</v>
      </c>
    </row>
    <row r="203" spans="1:11" x14ac:dyDescent="0.2">
      <c r="A203" t="s">
        <v>228</v>
      </c>
      <c r="B203">
        <v>2001</v>
      </c>
      <c r="C203" t="s">
        <v>15</v>
      </c>
      <c r="D203">
        <v>28</v>
      </c>
      <c r="E203" s="10" t="str">
        <f>Table1[[#This Row],[date]]&amp;" "&amp;Table1[[#This Row],[month]]&amp;" "&amp;Table1[[#This Row],[year]]</f>
        <v>28 Nov 2001</v>
      </c>
      <c r="F203" s="12">
        <f>DATEDIF(Table1[[#This Row],[DOB]],"8-6-2023","y")</f>
        <v>21</v>
      </c>
      <c r="G203">
        <v>0</v>
      </c>
      <c r="H203" s="14">
        <v>2104.11</v>
      </c>
      <c r="I203" t="s">
        <v>11</v>
      </c>
      <c r="J203" t="s">
        <v>16</v>
      </c>
      <c r="K203" t="s">
        <v>168</v>
      </c>
    </row>
    <row r="204" spans="1:11" x14ac:dyDescent="0.2">
      <c r="A204" t="s">
        <v>229</v>
      </c>
      <c r="B204">
        <v>1989</v>
      </c>
      <c r="C204" t="s">
        <v>10</v>
      </c>
      <c r="D204">
        <v>21</v>
      </c>
      <c r="E204" s="10" t="str">
        <f>Table1[[#This Row],[date]]&amp;" "&amp;Table1[[#This Row],[month]]&amp;" "&amp;Table1[[#This Row],[year]]</f>
        <v>21 Jul 1989</v>
      </c>
      <c r="F204" s="12">
        <f>DATEDIF(Table1[[#This Row],[DOB]],"8-6-2023","y")</f>
        <v>33</v>
      </c>
      <c r="G204">
        <v>3</v>
      </c>
      <c r="H204" s="14">
        <v>2106.2600000000002</v>
      </c>
      <c r="I204" t="s">
        <v>11</v>
      </c>
      <c r="J204" t="s">
        <v>11</v>
      </c>
      <c r="K204" t="s">
        <v>13</v>
      </c>
    </row>
    <row r="205" spans="1:11" x14ac:dyDescent="0.2">
      <c r="A205" t="s">
        <v>230</v>
      </c>
      <c r="B205">
        <v>2003</v>
      </c>
      <c r="C205" t="s">
        <v>20</v>
      </c>
      <c r="D205">
        <v>30</v>
      </c>
      <c r="E205" s="10" t="str">
        <f>Table1[[#This Row],[date]]&amp;" "&amp;Table1[[#This Row],[month]]&amp;" "&amp;Table1[[#This Row],[year]]</f>
        <v>30 Sep 2003</v>
      </c>
      <c r="F205" s="12">
        <f>DATEDIF(Table1[[#This Row],[DOB]],"8-6-2023","y")</f>
        <v>19</v>
      </c>
      <c r="G205">
        <v>0</v>
      </c>
      <c r="H205" s="14">
        <v>2117.34</v>
      </c>
      <c r="I205" t="s">
        <v>11</v>
      </c>
      <c r="J205" t="s">
        <v>12</v>
      </c>
      <c r="K205" t="s">
        <v>23</v>
      </c>
    </row>
    <row r="206" spans="1:11" x14ac:dyDescent="0.2">
      <c r="A206" t="s">
        <v>231</v>
      </c>
      <c r="B206">
        <v>2004</v>
      </c>
      <c r="C206" t="s">
        <v>15</v>
      </c>
      <c r="D206">
        <v>4</v>
      </c>
      <c r="E206" s="10" t="str">
        <f>Table1[[#This Row],[date]]&amp;" "&amp;Table1[[#This Row],[month]]&amp;" "&amp;Table1[[#This Row],[year]]</f>
        <v>4 Nov 2004</v>
      </c>
      <c r="F206" s="12">
        <f>DATEDIF(Table1[[#This Row],[DOB]],"8-6-2023","y")</f>
        <v>18</v>
      </c>
      <c r="G206">
        <v>0</v>
      </c>
      <c r="H206" s="14">
        <v>2118.61</v>
      </c>
      <c r="I206" t="s">
        <v>11</v>
      </c>
      <c r="J206" t="s">
        <v>16</v>
      </c>
      <c r="K206" t="s">
        <v>23</v>
      </c>
    </row>
    <row r="207" spans="1:11" x14ac:dyDescent="0.2">
      <c r="A207" t="s">
        <v>232</v>
      </c>
      <c r="B207">
        <v>2003</v>
      </c>
      <c r="C207" t="s">
        <v>35</v>
      </c>
      <c r="D207">
        <v>30</v>
      </c>
      <c r="E207" s="10" t="str">
        <f>Table1[[#This Row],[date]]&amp;" "&amp;Table1[[#This Row],[month]]&amp;" "&amp;Table1[[#This Row],[year]]</f>
        <v>30 Aug 2003</v>
      </c>
      <c r="F207" s="12">
        <f>DATEDIF(Table1[[#This Row],[DOB]],"8-6-2023","y")</f>
        <v>19</v>
      </c>
      <c r="G207">
        <v>0</v>
      </c>
      <c r="H207" s="14">
        <v>2128.4299999999998</v>
      </c>
      <c r="I207" t="s">
        <v>11</v>
      </c>
      <c r="J207" t="s">
        <v>16</v>
      </c>
      <c r="K207" t="s">
        <v>23</v>
      </c>
    </row>
    <row r="208" spans="1:11" x14ac:dyDescent="0.2">
      <c r="A208" t="s">
        <v>233</v>
      </c>
      <c r="B208">
        <v>2003</v>
      </c>
      <c r="C208" t="s">
        <v>30</v>
      </c>
      <c r="D208">
        <v>22</v>
      </c>
      <c r="E208" s="10" t="str">
        <f>Table1[[#This Row],[date]]&amp;" "&amp;Table1[[#This Row],[month]]&amp;" "&amp;Table1[[#This Row],[year]]</f>
        <v>22 Dec 2003</v>
      </c>
      <c r="F208" s="12">
        <f>DATEDIF(Table1[[#This Row],[DOB]],"8-6-2023","y")</f>
        <v>19</v>
      </c>
      <c r="G208">
        <v>0</v>
      </c>
      <c r="H208" s="14">
        <v>2130.6799999999998</v>
      </c>
      <c r="I208" t="s">
        <v>11</v>
      </c>
      <c r="J208" t="s">
        <v>12</v>
      </c>
      <c r="K208" t="s">
        <v>23</v>
      </c>
    </row>
    <row r="209" spans="1:11" x14ac:dyDescent="0.2">
      <c r="A209" t="s">
        <v>234</v>
      </c>
      <c r="B209">
        <v>2003</v>
      </c>
      <c r="C209" t="s">
        <v>20</v>
      </c>
      <c r="D209">
        <v>1</v>
      </c>
      <c r="E209" s="10" t="str">
        <f>Table1[[#This Row],[date]]&amp;" "&amp;Table1[[#This Row],[month]]&amp;" "&amp;Table1[[#This Row],[year]]</f>
        <v>1 Sep 2003</v>
      </c>
      <c r="F209" s="12">
        <f>DATEDIF(Table1[[#This Row],[DOB]],"8-6-2023","y")</f>
        <v>19</v>
      </c>
      <c r="G209">
        <v>0</v>
      </c>
      <c r="H209" s="14">
        <v>2134.9</v>
      </c>
      <c r="I209" t="s">
        <v>11</v>
      </c>
      <c r="J209" t="s">
        <v>12</v>
      </c>
      <c r="K209" t="s">
        <v>23</v>
      </c>
    </row>
    <row r="210" spans="1:11" x14ac:dyDescent="0.2">
      <c r="A210" t="s">
        <v>235</v>
      </c>
      <c r="B210">
        <v>2003</v>
      </c>
      <c r="C210" t="s">
        <v>20</v>
      </c>
      <c r="D210">
        <v>26</v>
      </c>
      <c r="E210" s="10" t="str">
        <f>Table1[[#This Row],[date]]&amp;" "&amp;Table1[[#This Row],[month]]&amp;" "&amp;Table1[[#This Row],[year]]</f>
        <v>26 Sep 2003</v>
      </c>
      <c r="F210" s="12">
        <f>DATEDIF(Table1[[#This Row],[DOB]],"8-6-2023","y")</f>
        <v>19</v>
      </c>
      <c r="G210">
        <v>0</v>
      </c>
      <c r="H210" s="14">
        <v>2136.88</v>
      </c>
      <c r="I210" t="s">
        <v>11</v>
      </c>
      <c r="J210" t="s">
        <v>11</v>
      </c>
      <c r="K210" t="s">
        <v>23</v>
      </c>
    </row>
    <row r="211" spans="1:11" x14ac:dyDescent="0.2">
      <c r="A211" t="s">
        <v>236</v>
      </c>
      <c r="B211">
        <v>1997</v>
      </c>
      <c r="C211" t="s">
        <v>20</v>
      </c>
      <c r="D211">
        <v>3</v>
      </c>
      <c r="E211" s="10" t="str">
        <f>Table1[[#This Row],[date]]&amp;" "&amp;Table1[[#This Row],[month]]&amp;" "&amp;Table1[[#This Row],[year]]</f>
        <v>3 Sep 1997</v>
      </c>
      <c r="F211" s="12">
        <f>DATEDIF(Table1[[#This Row],[DOB]],"8-6-2023","y")</f>
        <v>25</v>
      </c>
      <c r="G211">
        <v>0</v>
      </c>
      <c r="H211" s="14">
        <v>2137.65</v>
      </c>
      <c r="I211" t="s">
        <v>12</v>
      </c>
      <c r="J211" t="s">
        <v>16</v>
      </c>
      <c r="K211" t="s">
        <v>13</v>
      </c>
    </row>
    <row r="212" spans="1:11" x14ac:dyDescent="0.2">
      <c r="A212" t="s">
        <v>237</v>
      </c>
      <c r="B212">
        <v>2003</v>
      </c>
      <c r="C212" t="s">
        <v>35</v>
      </c>
      <c r="D212">
        <v>19</v>
      </c>
      <c r="E212" s="10" t="str">
        <f>Table1[[#This Row],[date]]&amp;" "&amp;Table1[[#This Row],[month]]&amp;" "&amp;Table1[[#This Row],[year]]</f>
        <v>19 Aug 2003</v>
      </c>
      <c r="F212" s="12">
        <f>DATEDIF(Table1[[#This Row],[DOB]],"8-6-2023","y")</f>
        <v>19</v>
      </c>
      <c r="G212">
        <v>0</v>
      </c>
      <c r="H212" s="14">
        <v>2138.0700000000002</v>
      </c>
      <c r="I212" t="s">
        <v>11</v>
      </c>
      <c r="J212" t="s">
        <v>16</v>
      </c>
      <c r="K212" t="s">
        <v>23</v>
      </c>
    </row>
    <row r="213" spans="1:11" x14ac:dyDescent="0.2">
      <c r="A213" t="s">
        <v>238</v>
      </c>
      <c r="B213">
        <v>2004</v>
      </c>
      <c r="C213" t="s">
        <v>37</v>
      </c>
      <c r="D213">
        <v>4</v>
      </c>
      <c r="E213" s="10" t="str">
        <f>Table1[[#This Row],[date]]&amp;" "&amp;Table1[[#This Row],[month]]&amp;" "&amp;Table1[[#This Row],[year]]</f>
        <v>4 Oct 2004</v>
      </c>
      <c r="F213" s="12">
        <f>DATEDIF(Table1[[#This Row],[DOB]],"8-6-2023","y")</f>
        <v>18</v>
      </c>
      <c r="G213">
        <v>0</v>
      </c>
      <c r="H213" s="14">
        <v>2144.85</v>
      </c>
      <c r="I213" t="s">
        <v>11</v>
      </c>
      <c r="J213" t="s">
        <v>16</v>
      </c>
      <c r="K213" t="s">
        <v>42</v>
      </c>
    </row>
    <row r="214" spans="1:11" x14ac:dyDescent="0.2">
      <c r="A214" t="s">
        <v>239</v>
      </c>
      <c r="B214">
        <v>2000</v>
      </c>
      <c r="C214" t="s">
        <v>30</v>
      </c>
      <c r="D214">
        <v>27</v>
      </c>
      <c r="E214" s="10" t="str">
        <f>Table1[[#This Row],[date]]&amp;" "&amp;Table1[[#This Row],[month]]&amp;" "&amp;Table1[[#This Row],[year]]</f>
        <v>27 Dec 2000</v>
      </c>
      <c r="F214" s="12">
        <f>DATEDIF(Table1[[#This Row],[DOB]],"8-6-2023","y")</f>
        <v>22</v>
      </c>
      <c r="G214">
        <v>0</v>
      </c>
      <c r="H214" s="14">
        <v>2150.4699999999998</v>
      </c>
      <c r="I214" t="s">
        <v>11</v>
      </c>
      <c r="J214" t="s">
        <v>12</v>
      </c>
      <c r="K214" t="s">
        <v>42</v>
      </c>
    </row>
    <row r="215" spans="1:11" x14ac:dyDescent="0.2">
      <c r="A215" t="s">
        <v>240</v>
      </c>
      <c r="B215">
        <v>2000</v>
      </c>
      <c r="C215" t="s">
        <v>37</v>
      </c>
      <c r="D215">
        <v>22</v>
      </c>
      <c r="E215" s="10" t="str">
        <f>Table1[[#This Row],[date]]&amp;" "&amp;Table1[[#This Row],[month]]&amp;" "&amp;Table1[[#This Row],[year]]</f>
        <v>22 Oct 2000</v>
      </c>
      <c r="F215" s="12">
        <f>DATEDIF(Table1[[#This Row],[DOB]],"8-6-2023","y")</f>
        <v>22</v>
      </c>
      <c r="G215">
        <v>0</v>
      </c>
      <c r="H215" s="14">
        <v>2154.36</v>
      </c>
      <c r="I215" t="s">
        <v>11</v>
      </c>
      <c r="J215" t="s">
        <v>11</v>
      </c>
      <c r="K215" t="s">
        <v>42</v>
      </c>
    </row>
    <row r="216" spans="1:11" x14ac:dyDescent="0.2">
      <c r="A216" t="s">
        <v>241</v>
      </c>
      <c r="B216">
        <v>2000</v>
      </c>
      <c r="C216" t="s">
        <v>15</v>
      </c>
      <c r="D216">
        <v>29</v>
      </c>
      <c r="E216" s="10" t="str">
        <f>Table1[[#This Row],[date]]&amp;" "&amp;Table1[[#This Row],[month]]&amp;" "&amp;Table1[[#This Row],[year]]</f>
        <v>29 Nov 2000</v>
      </c>
      <c r="F216" s="12">
        <f>DATEDIF(Table1[[#This Row],[DOB]],"8-6-2023","y")</f>
        <v>22</v>
      </c>
      <c r="G216">
        <v>0</v>
      </c>
      <c r="H216" s="14">
        <v>2155.6799999999998</v>
      </c>
      <c r="I216" t="s">
        <v>11</v>
      </c>
      <c r="J216" t="s">
        <v>12</v>
      </c>
      <c r="K216" t="s">
        <v>13</v>
      </c>
    </row>
    <row r="217" spans="1:11" x14ac:dyDescent="0.2">
      <c r="A217" t="s">
        <v>242</v>
      </c>
      <c r="B217">
        <v>2000</v>
      </c>
      <c r="C217" t="s">
        <v>30</v>
      </c>
      <c r="D217">
        <v>10</v>
      </c>
      <c r="E217" s="10" t="str">
        <f>Table1[[#This Row],[date]]&amp;" "&amp;Table1[[#This Row],[month]]&amp;" "&amp;Table1[[#This Row],[year]]</f>
        <v>10 Dec 2000</v>
      </c>
      <c r="F217" s="12">
        <f>DATEDIF(Table1[[#This Row],[DOB]],"8-6-2023","y")</f>
        <v>22</v>
      </c>
      <c r="G217">
        <v>0</v>
      </c>
      <c r="H217" s="14">
        <v>2156.75</v>
      </c>
      <c r="I217" t="s">
        <v>11</v>
      </c>
      <c r="J217" t="s">
        <v>11</v>
      </c>
      <c r="K217" t="s">
        <v>13</v>
      </c>
    </row>
    <row r="218" spans="1:11" x14ac:dyDescent="0.2">
      <c r="A218" t="s">
        <v>243</v>
      </c>
      <c r="B218">
        <v>2000</v>
      </c>
      <c r="C218" t="s">
        <v>35</v>
      </c>
      <c r="D218">
        <v>23</v>
      </c>
      <c r="E218" s="10" t="str">
        <f>Table1[[#This Row],[date]]&amp;" "&amp;Table1[[#This Row],[month]]&amp;" "&amp;Table1[[#This Row],[year]]</f>
        <v>23 Aug 2000</v>
      </c>
      <c r="F218" s="12">
        <f>DATEDIF(Table1[[#This Row],[DOB]],"8-6-2023","y")</f>
        <v>22</v>
      </c>
      <c r="G218">
        <v>0</v>
      </c>
      <c r="H218" s="14">
        <v>2166.73</v>
      </c>
      <c r="I218" t="s">
        <v>11</v>
      </c>
      <c r="J218" t="s">
        <v>11</v>
      </c>
      <c r="K218" t="s">
        <v>42</v>
      </c>
    </row>
    <row r="219" spans="1:11" x14ac:dyDescent="0.2">
      <c r="A219" t="s">
        <v>244</v>
      </c>
      <c r="B219">
        <v>1994</v>
      </c>
      <c r="C219" t="s">
        <v>20</v>
      </c>
      <c r="D219">
        <v>27</v>
      </c>
      <c r="E219" s="10" t="str">
        <f>Table1[[#This Row],[date]]&amp;" "&amp;Table1[[#This Row],[month]]&amp;" "&amp;Table1[[#This Row],[year]]</f>
        <v>27 Sep 1994</v>
      </c>
      <c r="F219" s="12">
        <f>DATEDIF(Table1[[#This Row],[DOB]],"8-6-2023","y")</f>
        <v>28</v>
      </c>
      <c r="G219">
        <v>0</v>
      </c>
      <c r="H219" s="14">
        <v>2170.08</v>
      </c>
      <c r="I219" t="s">
        <v>11</v>
      </c>
      <c r="J219" t="s">
        <v>11</v>
      </c>
      <c r="K219" t="s">
        <v>13</v>
      </c>
    </row>
    <row r="220" spans="1:11" x14ac:dyDescent="0.2">
      <c r="A220" t="s">
        <v>245</v>
      </c>
      <c r="B220">
        <v>1991</v>
      </c>
      <c r="C220" t="s">
        <v>30</v>
      </c>
      <c r="D220">
        <v>16</v>
      </c>
      <c r="E220" s="10" t="str">
        <f>Table1[[#This Row],[date]]&amp;" "&amp;Table1[[#This Row],[month]]&amp;" "&amp;Table1[[#This Row],[year]]</f>
        <v>16 Dec 1991</v>
      </c>
      <c r="F220" s="12">
        <f>DATEDIF(Table1[[#This Row],[DOB]],"8-6-2023","y")</f>
        <v>31</v>
      </c>
      <c r="G220">
        <v>3</v>
      </c>
      <c r="H220" s="14">
        <v>2193.1999999999998</v>
      </c>
      <c r="I220" t="s">
        <v>11</v>
      </c>
      <c r="J220" t="s">
        <v>11</v>
      </c>
      <c r="K220" t="s">
        <v>23</v>
      </c>
    </row>
    <row r="221" spans="1:11" x14ac:dyDescent="0.2">
      <c r="A221" t="s">
        <v>246</v>
      </c>
      <c r="B221">
        <v>2004</v>
      </c>
      <c r="C221" t="s">
        <v>30</v>
      </c>
      <c r="D221">
        <v>7</v>
      </c>
      <c r="E221" s="10" t="str">
        <f>Table1[[#This Row],[date]]&amp;" "&amp;Table1[[#This Row],[month]]&amp;" "&amp;Table1[[#This Row],[year]]</f>
        <v>7 Dec 2004</v>
      </c>
      <c r="F221" s="12">
        <f>DATEDIF(Table1[[#This Row],[DOB]],"8-6-2023","y")</f>
        <v>18</v>
      </c>
      <c r="G221">
        <v>0</v>
      </c>
      <c r="H221" s="14">
        <v>2196.4699999999998</v>
      </c>
      <c r="I221" t="s">
        <v>11</v>
      </c>
      <c r="J221" t="s">
        <v>12</v>
      </c>
      <c r="K221" t="s">
        <v>247</v>
      </c>
    </row>
    <row r="222" spans="1:11" x14ac:dyDescent="0.2">
      <c r="A222" t="s">
        <v>248</v>
      </c>
      <c r="B222">
        <v>2004</v>
      </c>
      <c r="C222" t="s">
        <v>20</v>
      </c>
      <c r="D222">
        <v>3</v>
      </c>
      <c r="E222" s="10" t="str">
        <f>Table1[[#This Row],[date]]&amp;" "&amp;Table1[[#This Row],[month]]&amp;" "&amp;Table1[[#This Row],[year]]</f>
        <v>3 Sep 2004</v>
      </c>
      <c r="F222" s="12">
        <f>DATEDIF(Table1[[#This Row],[DOB]],"8-6-2023","y")</f>
        <v>18</v>
      </c>
      <c r="G222">
        <v>0</v>
      </c>
      <c r="H222" s="14">
        <v>2198.19</v>
      </c>
      <c r="I222" t="s">
        <v>11</v>
      </c>
      <c r="J222" t="s">
        <v>16</v>
      </c>
      <c r="K222" t="s">
        <v>249</v>
      </c>
    </row>
    <row r="223" spans="1:11" x14ac:dyDescent="0.2">
      <c r="A223" t="s">
        <v>250</v>
      </c>
      <c r="B223">
        <v>2004</v>
      </c>
      <c r="C223" t="s">
        <v>20</v>
      </c>
      <c r="D223">
        <v>12</v>
      </c>
      <c r="E223" s="10" t="str">
        <f>Table1[[#This Row],[date]]&amp;" "&amp;Table1[[#This Row],[month]]&amp;" "&amp;Table1[[#This Row],[year]]</f>
        <v>12 Sep 2004</v>
      </c>
      <c r="F223" s="12">
        <f>DATEDIF(Table1[[#This Row],[DOB]],"8-6-2023","y")</f>
        <v>18</v>
      </c>
      <c r="G223">
        <v>0</v>
      </c>
      <c r="H223" s="14">
        <v>2200.83</v>
      </c>
      <c r="I223" t="s">
        <v>11</v>
      </c>
      <c r="J223" t="s">
        <v>11</v>
      </c>
      <c r="K223" t="s">
        <v>247</v>
      </c>
    </row>
    <row r="224" spans="1:11" x14ac:dyDescent="0.2">
      <c r="A224" t="s">
        <v>251</v>
      </c>
      <c r="B224">
        <v>2004</v>
      </c>
      <c r="C224" t="s">
        <v>10</v>
      </c>
      <c r="D224">
        <v>27</v>
      </c>
      <c r="E224" s="10" t="str">
        <f>Table1[[#This Row],[date]]&amp;" "&amp;Table1[[#This Row],[month]]&amp;" "&amp;Table1[[#This Row],[year]]</f>
        <v>27 Jul 2004</v>
      </c>
      <c r="F224" s="12">
        <f>DATEDIF(Table1[[#This Row],[DOB]],"8-6-2023","y")</f>
        <v>18</v>
      </c>
      <c r="G224">
        <v>1</v>
      </c>
      <c r="H224" s="14">
        <v>2201.1</v>
      </c>
      <c r="I224" t="s">
        <v>11</v>
      </c>
      <c r="J224" t="s">
        <v>12</v>
      </c>
      <c r="K224" t="s">
        <v>13</v>
      </c>
    </row>
    <row r="225" spans="1:11" x14ac:dyDescent="0.2">
      <c r="A225" t="s">
        <v>252</v>
      </c>
      <c r="B225">
        <v>2004</v>
      </c>
      <c r="C225" t="s">
        <v>35</v>
      </c>
      <c r="D225">
        <v>6</v>
      </c>
      <c r="E225" s="10" t="str">
        <f>Table1[[#This Row],[date]]&amp;" "&amp;Table1[[#This Row],[month]]&amp;" "&amp;Table1[[#This Row],[year]]</f>
        <v>6 Aug 2004</v>
      </c>
      <c r="F225" s="12">
        <f>DATEDIF(Table1[[#This Row],[DOB]],"8-6-2023","y")</f>
        <v>18</v>
      </c>
      <c r="G225">
        <v>0</v>
      </c>
      <c r="H225" s="14">
        <v>2203.4699999999998</v>
      </c>
      <c r="I225" t="s">
        <v>11</v>
      </c>
      <c r="J225" t="s">
        <v>11</v>
      </c>
      <c r="K225" t="s">
        <v>247</v>
      </c>
    </row>
    <row r="226" spans="1:11" x14ac:dyDescent="0.2">
      <c r="A226" t="s">
        <v>253</v>
      </c>
      <c r="B226">
        <v>2004</v>
      </c>
      <c r="C226" t="s">
        <v>37</v>
      </c>
      <c r="D226">
        <v>28</v>
      </c>
      <c r="E226" s="10" t="str">
        <f>Table1[[#This Row],[date]]&amp;" "&amp;Table1[[#This Row],[month]]&amp;" "&amp;Table1[[#This Row],[year]]</f>
        <v>28 Oct 2004</v>
      </c>
      <c r="F226" s="12">
        <f>DATEDIF(Table1[[#This Row],[DOB]],"8-6-2023","y")</f>
        <v>18</v>
      </c>
      <c r="G226">
        <v>0</v>
      </c>
      <c r="H226" s="14">
        <v>2203.7399999999998</v>
      </c>
      <c r="I226" t="s">
        <v>11</v>
      </c>
      <c r="J226" t="s">
        <v>11</v>
      </c>
      <c r="K226" t="s">
        <v>247</v>
      </c>
    </row>
    <row r="227" spans="1:11" x14ac:dyDescent="0.2">
      <c r="A227" t="s">
        <v>254</v>
      </c>
      <c r="B227">
        <v>2004</v>
      </c>
      <c r="C227" t="s">
        <v>15</v>
      </c>
      <c r="D227">
        <v>13</v>
      </c>
      <c r="E227" s="10" t="str">
        <f>Table1[[#This Row],[date]]&amp;" "&amp;Table1[[#This Row],[month]]&amp;" "&amp;Table1[[#This Row],[year]]</f>
        <v>13 Nov 2004</v>
      </c>
      <c r="F227" s="12">
        <f>DATEDIF(Table1[[#This Row],[DOB]],"8-6-2023","y")</f>
        <v>18</v>
      </c>
      <c r="G227">
        <v>0</v>
      </c>
      <c r="H227" s="14">
        <v>2205.98</v>
      </c>
      <c r="I227" t="s">
        <v>11</v>
      </c>
      <c r="J227" t="s">
        <v>12</v>
      </c>
      <c r="K227" t="s">
        <v>247</v>
      </c>
    </row>
    <row r="228" spans="1:11" x14ac:dyDescent="0.2">
      <c r="A228" t="s">
        <v>255</v>
      </c>
      <c r="B228">
        <v>2004</v>
      </c>
      <c r="C228" t="s">
        <v>35</v>
      </c>
      <c r="D228">
        <v>6</v>
      </c>
      <c r="E228" s="10" t="str">
        <f>Table1[[#This Row],[date]]&amp;" "&amp;Table1[[#This Row],[month]]&amp;" "&amp;Table1[[#This Row],[year]]</f>
        <v>6 Aug 2004</v>
      </c>
      <c r="F228" s="12">
        <f>DATEDIF(Table1[[#This Row],[DOB]],"8-6-2023","y")</f>
        <v>18</v>
      </c>
      <c r="G228">
        <v>0</v>
      </c>
      <c r="H228" s="14">
        <v>2207.6999999999998</v>
      </c>
      <c r="I228" t="s">
        <v>11</v>
      </c>
      <c r="J228" t="s">
        <v>11</v>
      </c>
      <c r="K228" t="s">
        <v>247</v>
      </c>
    </row>
    <row r="229" spans="1:11" x14ac:dyDescent="0.2">
      <c r="A229" t="s">
        <v>256</v>
      </c>
      <c r="B229">
        <v>2004</v>
      </c>
      <c r="C229" t="s">
        <v>10</v>
      </c>
      <c r="D229">
        <v>27</v>
      </c>
      <c r="E229" s="10" t="str">
        <f>Table1[[#This Row],[date]]&amp;" "&amp;Table1[[#This Row],[month]]&amp;" "&amp;Table1[[#This Row],[year]]</f>
        <v>27 Jul 2004</v>
      </c>
      <c r="F229" s="12">
        <f>DATEDIF(Table1[[#This Row],[DOB]],"8-6-2023","y")</f>
        <v>18</v>
      </c>
      <c r="G229">
        <v>0</v>
      </c>
      <c r="H229" s="14">
        <v>2211.13</v>
      </c>
      <c r="I229" t="s">
        <v>11</v>
      </c>
      <c r="J229" t="s">
        <v>11</v>
      </c>
      <c r="K229" t="s">
        <v>247</v>
      </c>
    </row>
    <row r="230" spans="1:11" x14ac:dyDescent="0.2">
      <c r="A230" t="s">
        <v>257</v>
      </c>
      <c r="B230">
        <v>1994</v>
      </c>
      <c r="C230" t="s">
        <v>15</v>
      </c>
      <c r="D230">
        <v>17</v>
      </c>
      <c r="E230" s="10" t="str">
        <f>Table1[[#This Row],[date]]&amp;" "&amp;Table1[[#This Row],[month]]&amp;" "&amp;Table1[[#This Row],[year]]</f>
        <v>17 Nov 1994</v>
      </c>
      <c r="F230" s="12">
        <f>DATEDIF(Table1[[#This Row],[DOB]],"8-6-2023","y")</f>
        <v>28</v>
      </c>
      <c r="G230">
        <v>0</v>
      </c>
      <c r="H230" s="14">
        <v>2213.21</v>
      </c>
      <c r="I230" t="s">
        <v>11</v>
      </c>
      <c r="J230" t="s">
        <v>11</v>
      </c>
      <c r="K230" t="s">
        <v>13</v>
      </c>
    </row>
    <row r="231" spans="1:11" x14ac:dyDescent="0.2">
      <c r="A231" t="s">
        <v>258</v>
      </c>
      <c r="B231">
        <v>2004</v>
      </c>
      <c r="C231" t="s">
        <v>18</v>
      </c>
      <c r="D231">
        <v>13</v>
      </c>
      <c r="E231" s="10" t="str">
        <f>Table1[[#This Row],[date]]&amp;" "&amp;Table1[[#This Row],[month]]&amp;" "&amp;Table1[[#This Row],[year]]</f>
        <v>13 Jun 2004</v>
      </c>
      <c r="F231" s="12">
        <f>DATEDIF(Table1[[#This Row],[DOB]],"8-6-2023","y")</f>
        <v>18</v>
      </c>
      <c r="G231">
        <v>0</v>
      </c>
      <c r="H231" s="14">
        <v>2217.4699999999998</v>
      </c>
      <c r="I231" t="s">
        <v>11</v>
      </c>
      <c r="J231" t="s">
        <v>16</v>
      </c>
      <c r="K231" t="s">
        <v>247</v>
      </c>
    </row>
    <row r="232" spans="1:11" x14ac:dyDescent="0.2">
      <c r="A232" t="s">
        <v>259</v>
      </c>
      <c r="B232">
        <v>2004</v>
      </c>
      <c r="C232" t="s">
        <v>20</v>
      </c>
      <c r="D232">
        <v>25</v>
      </c>
      <c r="E232" s="10" t="str">
        <f>Table1[[#This Row],[date]]&amp;" "&amp;Table1[[#This Row],[month]]&amp;" "&amp;Table1[[#This Row],[year]]</f>
        <v>25 Sep 2004</v>
      </c>
      <c r="F232" s="12">
        <f>DATEDIF(Table1[[#This Row],[DOB]],"8-6-2023","y")</f>
        <v>18</v>
      </c>
      <c r="G232">
        <v>0</v>
      </c>
      <c r="H232" s="14">
        <v>2217.6</v>
      </c>
      <c r="I232" t="s">
        <v>11</v>
      </c>
      <c r="J232" t="s">
        <v>16</v>
      </c>
      <c r="K232" t="s">
        <v>247</v>
      </c>
    </row>
    <row r="233" spans="1:11" x14ac:dyDescent="0.2">
      <c r="A233" t="s">
        <v>260</v>
      </c>
      <c r="B233">
        <v>2004</v>
      </c>
      <c r="C233" t="s">
        <v>30</v>
      </c>
      <c r="D233">
        <v>12</v>
      </c>
      <c r="E233" s="10" t="str">
        <f>Table1[[#This Row],[date]]&amp;" "&amp;Table1[[#This Row],[month]]&amp;" "&amp;Table1[[#This Row],[year]]</f>
        <v>12 Dec 2004</v>
      </c>
      <c r="F233" s="12">
        <f>DATEDIF(Table1[[#This Row],[DOB]],"8-6-2023","y")</f>
        <v>18</v>
      </c>
      <c r="G233">
        <v>1</v>
      </c>
      <c r="H233" s="14">
        <v>2219.4499999999998</v>
      </c>
      <c r="I233" t="s">
        <v>11</v>
      </c>
      <c r="J233" t="s">
        <v>16</v>
      </c>
      <c r="K233" t="s">
        <v>13</v>
      </c>
    </row>
    <row r="234" spans="1:11" x14ac:dyDescent="0.2">
      <c r="A234" t="s">
        <v>261</v>
      </c>
      <c r="B234">
        <v>2003</v>
      </c>
      <c r="C234" t="s">
        <v>30</v>
      </c>
      <c r="D234">
        <v>10</v>
      </c>
      <c r="E234" s="10" t="str">
        <f>Table1[[#This Row],[date]]&amp;" "&amp;Table1[[#This Row],[month]]&amp;" "&amp;Table1[[#This Row],[year]]</f>
        <v>10 Dec 2003</v>
      </c>
      <c r="F234" s="12">
        <f>DATEDIF(Table1[[#This Row],[DOB]],"8-6-2023","y")</f>
        <v>19</v>
      </c>
      <c r="G234">
        <v>1</v>
      </c>
      <c r="H234" s="14">
        <v>2221.56</v>
      </c>
      <c r="I234" t="s">
        <v>11</v>
      </c>
      <c r="J234" t="s">
        <v>12</v>
      </c>
      <c r="K234" t="s">
        <v>23</v>
      </c>
    </row>
    <row r="235" spans="1:11" x14ac:dyDescent="0.2">
      <c r="A235" t="s">
        <v>262</v>
      </c>
      <c r="B235">
        <v>2000</v>
      </c>
      <c r="C235" t="s">
        <v>18</v>
      </c>
      <c r="D235">
        <v>30</v>
      </c>
      <c r="E235" s="10" t="str">
        <f>Table1[[#This Row],[date]]&amp;" "&amp;Table1[[#This Row],[month]]&amp;" "&amp;Table1[[#This Row],[year]]</f>
        <v>30 Jun 2000</v>
      </c>
      <c r="F235" s="12">
        <f>DATEDIF(Table1[[#This Row],[DOB]],"8-6-2023","y")</f>
        <v>22</v>
      </c>
      <c r="G235">
        <v>0</v>
      </c>
      <c r="H235" s="14">
        <v>2250.84</v>
      </c>
      <c r="I235" t="s">
        <v>11</v>
      </c>
      <c r="J235" t="s">
        <v>11</v>
      </c>
      <c r="K235" t="s">
        <v>170</v>
      </c>
    </row>
    <row r="236" spans="1:11" x14ac:dyDescent="0.2">
      <c r="A236" t="s">
        <v>263</v>
      </c>
      <c r="B236">
        <v>2000</v>
      </c>
      <c r="C236" t="s">
        <v>30</v>
      </c>
      <c r="D236">
        <v>11</v>
      </c>
      <c r="E236" s="10" t="str">
        <f>Table1[[#This Row],[date]]&amp;" "&amp;Table1[[#This Row],[month]]&amp;" "&amp;Table1[[#This Row],[year]]</f>
        <v>11 Dec 2000</v>
      </c>
      <c r="F236" s="12">
        <f>DATEDIF(Table1[[#This Row],[DOB]],"8-6-2023","y")</f>
        <v>22</v>
      </c>
      <c r="G236">
        <v>0</v>
      </c>
      <c r="H236" s="14">
        <v>2254.8000000000002</v>
      </c>
      <c r="I236" t="s">
        <v>11</v>
      </c>
      <c r="J236" t="s">
        <v>12</v>
      </c>
      <c r="K236" t="s">
        <v>168</v>
      </c>
    </row>
    <row r="237" spans="1:11" x14ac:dyDescent="0.2">
      <c r="A237" t="s">
        <v>264</v>
      </c>
      <c r="B237">
        <v>2002</v>
      </c>
      <c r="C237" t="s">
        <v>10</v>
      </c>
      <c r="D237">
        <v>15</v>
      </c>
      <c r="E237" s="10" t="str">
        <f>Table1[[#This Row],[date]]&amp;" "&amp;Table1[[#This Row],[month]]&amp;" "&amp;Table1[[#This Row],[year]]</f>
        <v>15 Jul 2002</v>
      </c>
      <c r="F237" s="12">
        <f>DATEDIF(Table1[[#This Row],[DOB]],"8-6-2023","y")</f>
        <v>20</v>
      </c>
      <c r="G237">
        <v>0</v>
      </c>
      <c r="H237" s="14">
        <v>2257.48</v>
      </c>
      <c r="I237" t="s">
        <v>11</v>
      </c>
      <c r="J237" t="s">
        <v>16</v>
      </c>
      <c r="K237" t="s">
        <v>23</v>
      </c>
    </row>
    <row r="238" spans="1:11" x14ac:dyDescent="0.2">
      <c r="A238" t="s">
        <v>265</v>
      </c>
      <c r="B238">
        <v>2002</v>
      </c>
      <c r="C238" t="s">
        <v>15</v>
      </c>
      <c r="D238">
        <v>12</v>
      </c>
      <c r="E238" s="10" t="str">
        <f>Table1[[#This Row],[date]]&amp;" "&amp;Table1[[#This Row],[month]]&amp;" "&amp;Table1[[#This Row],[year]]</f>
        <v>12 Nov 2002</v>
      </c>
      <c r="F238" s="12">
        <f>DATEDIF(Table1[[#This Row],[DOB]],"8-6-2023","y")</f>
        <v>20</v>
      </c>
      <c r="G238">
        <v>0</v>
      </c>
      <c r="H238" s="14">
        <v>2261.5700000000002</v>
      </c>
      <c r="I238" t="s">
        <v>11</v>
      </c>
      <c r="J238" t="s">
        <v>16</v>
      </c>
      <c r="K238" t="s">
        <v>23</v>
      </c>
    </row>
    <row r="239" spans="1:11" x14ac:dyDescent="0.2">
      <c r="A239" t="s">
        <v>266</v>
      </c>
      <c r="B239">
        <v>1991</v>
      </c>
      <c r="C239" t="s">
        <v>18</v>
      </c>
      <c r="D239">
        <v>16</v>
      </c>
      <c r="E239" s="10" t="str">
        <f>Table1[[#This Row],[date]]&amp;" "&amp;Table1[[#This Row],[month]]&amp;" "&amp;Table1[[#This Row],[year]]</f>
        <v>16 Jun 1991</v>
      </c>
      <c r="F239" s="12">
        <f>DATEDIF(Table1[[#This Row],[DOB]],"8-6-2023","y")</f>
        <v>31</v>
      </c>
      <c r="G239">
        <v>3</v>
      </c>
      <c r="H239" s="14">
        <v>2277.7199999999998</v>
      </c>
      <c r="I239" t="s">
        <v>11</v>
      </c>
      <c r="J239" t="s">
        <v>16</v>
      </c>
      <c r="K239" t="s">
        <v>13</v>
      </c>
    </row>
    <row r="240" spans="1:11" x14ac:dyDescent="0.2">
      <c r="A240" t="s">
        <v>267</v>
      </c>
      <c r="B240">
        <v>1989</v>
      </c>
      <c r="C240" t="s">
        <v>37</v>
      </c>
      <c r="D240">
        <v>5</v>
      </c>
      <c r="E240" s="10" t="str">
        <f>Table1[[#This Row],[date]]&amp;" "&amp;Table1[[#This Row],[month]]&amp;" "&amp;Table1[[#This Row],[year]]</f>
        <v>5 Oct 1989</v>
      </c>
      <c r="F240" s="12">
        <f>DATEDIF(Table1[[#This Row],[DOB]],"8-6-2023","y")</f>
        <v>33</v>
      </c>
      <c r="G240">
        <v>3</v>
      </c>
      <c r="H240" s="14">
        <v>2295.2399999999998</v>
      </c>
      <c r="I240" t="s">
        <v>11</v>
      </c>
      <c r="J240" t="s">
        <v>16</v>
      </c>
      <c r="K240" t="s">
        <v>13</v>
      </c>
    </row>
    <row r="241" spans="1:11" x14ac:dyDescent="0.2">
      <c r="A241" t="s">
        <v>268</v>
      </c>
      <c r="B241">
        <v>1996</v>
      </c>
      <c r="C241" t="s">
        <v>15</v>
      </c>
      <c r="D241">
        <v>28</v>
      </c>
      <c r="E241" s="10" t="str">
        <f>Table1[[#This Row],[date]]&amp;" "&amp;Table1[[#This Row],[month]]&amp;" "&amp;Table1[[#This Row],[year]]</f>
        <v>28 Nov 1996</v>
      </c>
      <c r="F241" s="12">
        <f>DATEDIF(Table1[[#This Row],[DOB]],"8-6-2023","y")</f>
        <v>26</v>
      </c>
      <c r="G241">
        <v>0</v>
      </c>
      <c r="H241" s="14">
        <v>2302.3000000000002</v>
      </c>
      <c r="I241" t="s">
        <v>16</v>
      </c>
      <c r="J241" t="s">
        <v>11</v>
      </c>
      <c r="K241" t="s">
        <v>42</v>
      </c>
    </row>
    <row r="242" spans="1:11" x14ac:dyDescent="0.2">
      <c r="A242" t="s">
        <v>269</v>
      </c>
      <c r="B242">
        <v>2004</v>
      </c>
      <c r="C242" t="s">
        <v>20</v>
      </c>
      <c r="D242">
        <v>6</v>
      </c>
      <c r="E242" s="10" t="str">
        <f>Table1[[#This Row],[date]]&amp;" "&amp;Table1[[#This Row],[month]]&amp;" "&amp;Table1[[#This Row],[year]]</f>
        <v>6 Sep 2004</v>
      </c>
      <c r="F242" s="12">
        <f>DATEDIF(Table1[[#This Row],[DOB]],"8-6-2023","y")</f>
        <v>18</v>
      </c>
      <c r="G242">
        <v>2</v>
      </c>
      <c r="H242" s="14">
        <v>2304</v>
      </c>
      <c r="I242" t="s">
        <v>11</v>
      </c>
      <c r="J242" t="s">
        <v>12</v>
      </c>
      <c r="K242" t="s">
        <v>13</v>
      </c>
    </row>
    <row r="243" spans="1:11" x14ac:dyDescent="0.2">
      <c r="A243" t="s">
        <v>270</v>
      </c>
      <c r="B243">
        <v>1996</v>
      </c>
      <c r="C243" t="s">
        <v>30</v>
      </c>
      <c r="D243">
        <v>17</v>
      </c>
      <c r="E243" s="10" t="str">
        <f>Table1[[#This Row],[date]]&amp;" "&amp;Table1[[#This Row],[month]]&amp;" "&amp;Table1[[#This Row],[year]]</f>
        <v>17 Dec 1996</v>
      </c>
      <c r="F243" s="12">
        <f>DATEDIF(Table1[[#This Row],[DOB]],"8-6-2023","y")</f>
        <v>26</v>
      </c>
      <c r="G243">
        <v>0</v>
      </c>
      <c r="H243" s="14">
        <v>2322.62</v>
      </c>
      <c r="I243" t="s">
        <v>11</v>
      </c>
      <c r="J243" t="s">
        <v>16</v>
      </c>
      <c r="K243" t="s">
        <v>13</v>
      </c>
    </row>
    <row r="244" spans="1:11" x14ac:dyDescent="0.2">
      <c r="A244" t="s">
        <v>271</v>
      </c>
      <c r="B244">
        <v>2003</v>
      </c>
      <c r="C244" t="s">
        <v>15</v>
      </c>
      <c r="D244">
        <v>18</v>
      </c>
      <c r="E244" s="10" t="str">
        <f>Table1[[#This Row],[date]]&amp;" "&amp;Table1[[#This Row],[month]]&amp;" "&amp;Table1[[#This Row],[year]]</f>
        <v>18 Nov 2003</v>
      </c>
      <c r="F244" s="12">
        <f>DATEDIF(Table1[[#This Row],[DOB]],"8-6-2023","y")</f>
        <v>19</v>
      </c>
      <c r="G244">
        <v>1</v>
      </c>
      <c r="H244" s="14">
        <v>2331.52</v>
      </c>
      <c r="I244" t="s">
        <v>11</v>
      </c>
      <c r="J244" t="s">
        <v>12</v>
      </c>
      <c r="K244" t="s">
        <v>42</v>
      </c>
    </row>
    <row r="245" spans="1:11" x14ac:dyDescent="0.2">
      <c r="A245" t="s">
        <v>272</v>
      </c>
      <c r="B245">
        <v>1998</v>
      </c>
      <c r="C245" t="s">
        <v>37</v>
      </c>
      <c r="D245">
        <v>21</v>
      </c>
      <c r="E245" s="10" t="str">
        <f>Table1[[#This Row],[date]]&amp;" "&amp;Table1[[#This Row],[month]]&amp;" "&amp;Table1[[#This Row],[year]]</f>
        <v>21 Oct 1998</v>
      </c>
      <c r="F245" s="12">
        <f>DATEDIF(Table1[[#This Row],[DOB]],"8-6-2023","y")</f>
        <v>24</v>
      </c>
      <c r="G245">
        <v>0</v>
      </c>
      <c r="H245" s="14">
        <v>2352.9699999999998</v>
      </c>
      <c r="I245" t="s">
        <v>12</v>
      </c>
      <c r="J245" t="s">
        <v>12</v>
      </c>
      <c r="K245" t="s">
        <v>23</v>
      </c>
    </row>
    <row r="246" spans="1:11" x14ac:dyDescent="0.2">
      <c r="A246" t="s">
        <v>273</v>
      </c>
      <c r="B246">
        <v>2002</v>
      </c>
      <c r="C246" t="s">
        <v>15</v>
      </c>
      <c r="D246">
        <v>5</v>
      </c>
      <c r="E246" s="10" t="str">
        <f>Table1[[#This Row],[date]]&amp;" "&amp;Table1[[#This Row],[month]]&amp;" "&amp;Table1[[#This Row],[year]]</f>
        <v>5 Nov 2002</v>
      </c>
      <c r="F246" s="12">
        <f>DATEDIF(Table1[[#This Row],[DOB]],"8-6-2023","y")</f>
        <v>20</v>
      </c>
      <c r="G246">
        <v>1</v>
      </c>
      <c r="H246" s="14">
        <v>2362.23</v>
      </c>
      <c r="I246" t="s">
        <v>11</v>
      </c>
      <c r="J246" t="s">
        <v>16</v>
      </c>
      <c r="K246" t="s">
        <v>23</v>
      </c>
    </row>
    <row r="247" spans="1:11" x14ac:dyDescent="0.2">
      <c r="A247" t="s">
        <v>274</v>
      </c>
      <c r="B247">
        <v>1988</v>
      </c>
      <c r="C247" t="s">
        <v>30</v>
      </c>
      <c r="D247">
        <v>12</v>
      </c>
      <c r="E247" s="10" t="str">
        <f>Table1[[#This Row],[date]]&amp;" "&amp;Table1[[#This Row],[month]]&amp;" "&amp;Table1[[#This Row],[year]]</f>
        <v>12 Dec 1988</v>
      </c>
      <c r="F247" s="12">
        <f>DATEDIF(Table1[[#This Row],[DOB]],"8-6-2023","y")</f>
        <v>34</v>
      </c>
      <c r="G247">
        <v>3</v>
      </c>
      <c r="H247" s="14">
        <v>2373.3000000000002</v>
      </c>
      <c r="I247" t="s">
        <v>11</v>
      </c>
      <c r="J247" t="s">
        <v>11</v>
      </c>
      <c r="K247" t="s">
        <v>13</v>
      </c>
    </row>
    <row r="248" spans="1:11" x14ac:dyDescent="0.2">
      <c r="A248" t="s">
        <v>275</v>
      </c>
      <c r="B248">
        <v>1999</v>
      </c>
      <c r="C248" t="s">
        <v>30</v>
      </c>
      <c r="D248">
        <v>17</v>
      </c>
      <c r="E248" s="10" t="str">
        <f>Table1[[#This Row],[date]]&amp;" "&amp;Table1[[#This Row],[month]]&amp;" "&amp;Table1[[#This Row],[year]]</f>
        <v>17 Dec 1999</v>
      </c>
      <c r="F248" s="12">
        <f>DATEDIF(Table1[[#This Row],[DOB]],"8-6-2023","y")</f>
        <v>23</v>
      </c>
      <c r="G248">
        <v>0</v>
      </c>
      <c r="H248" s="14">
        <v>2395.17</v>
      </c>
      <c r="I248" t="s">
        <v>11</v>
      </c>
      <c r="J248" t="s">
        <v>16</v>
      </c>
      <c r="K248" t="s">
        <v>276</v>
      </c>
    </row>
    <row r="249" spans="1:11" x14ac:dyDescent="0.2">
      <c r="A249" t="s">
        <v>277</v>
      </c>
      <c r="B249">
        <v>1999</v>
      </c>
      <c r="C249" t="s">
        <v>35</v>
      </c>
      <c r="D249">
        <v>10</v>
      </c>
      <c r="E249" s="10" t="str">
        <f>Table1[[#This Row],[date]]&amp;" "&amp;Table1[[#This Row],[month]]&amp;" "&amp;Table1[[#This Row],[year]]</f>
        <v>10 Aug 1999</v>
      </c>
      <c r="F249" s="12">
        <f>DATEDIF(Table1[[#This Row],[DOB]],"8-6-2023","y")</f>
        <v>23</v>
      </c>
      <c r="G249">
        <v>0</v>
      </c>
      <c r="H249" s="14">
        <v>2396.1</v>
      </c>
      <c r="I249" t="s">
        <v>11</v>
      </c>
      <c r="J249" t="s">
        <v>16</v>
      </c>
      <c r="K249" t="s">
        <v>166</v>
      </c>
    </row>
    <row r="250" spans="1:11" x14ac:dyDescent="0.2">
      <c r="A250" t="s">
        <v>278</v>
      </c>
      <c r="B250">
        <v>2001</v>
      </c>
      <c r="C250" t="s">
        <v>18</v>
      </c>
      <c r="D250">
        <v>3</v>
      </c>
      <c r="E250" s="10" t="str">
        <f>Table1[[#This Row],[date]]&amp;" "&amp;Table1[[#This Row],[month]]&amp;" "&amp;Table1[[#This Row],[year]]</f>
        <v>3 Jun 2001</v>
      </c>
      <c r="F250" s="12">
        <f>DATEDIF(Table1[[#This Row],[DOB]],"8-6-2023","y")</f>
        <v>22</v>
      </c>
      <c r="G250">
        <v>0</v>
      </c>
      <c r="H250" s="14">
        <v>2404.73</v>
      </c>
      <c r="I250" t="s">
        <v>11</v>
      </c>
      <c r="J250" t="s">
        <v>12</v>
      </c>
      <c r="K250" t="s">
        <v>23</v>
      </c>
    </row>
    <row r="251" spans="1:11" x14ac:dyDescent="0.2">
      <c r="A251" t="s">
        <v>279</v>
      </c>
      <c r="B251">
        <v>1999</v>
      </c>
      <c r="C251" t="s">
        <v>15</v>
      </c>
      <c r="D251">
        <v>12</v>
      </c>
      <c r="E251" s="10" t="str">
        <f>Table1[[#This Row],[date]]&amp;" "&amp;Table1[[#This Row],[month]]&amp;" "&amp;Table1[[#This Row],[year]]</f>
        <v>12 Nov 1999</v>
      </c>
      <c r="F251" s="12">
        <f>DATEDIF(Table1[[#This Row],[DOB]],"8-6-2023","y")</f>
        <v>23</v>
      </c>
      <c r="G251">
        <v>1</v>
      </c>
      <c r="H251" s="14">
        <v>2416.96</v>
      </c>
      <c r="I251" t="s">
        <v>11</v>
      </c>
      <c r="J251" t="s">
        <v>11</v>
      </c>
      <c r="K251" t="s">
        <v>42</v>
      </c>
    </row>
    <row r="252" spans="1:11" x14ac:dyDescent="0.2">
      <c r="A252" t="s">
        <v>280</v>
      </c>
      <c r="B252">
        <v>1999</v>
      </c>
      <c r="C252" t="s">
        <v>15</v>
      </c>
      <c r="D252">
        <v>21</v>
      </c>
      <c r="E252" s="10" t="str">
        <f>Table1[[#This Row],[date]]&amp;" "&amp;Table1[[#This Row],[month]]&amp;" "&amp;Table1[[#This Row],[year]]</f>
        <v>21 Nov 1999</v>
      </c>
      <c r="F252" s="12">
        <f>DATEDIF(Table1[[#This Row],[DOB]],"8-6-2023","y")</f>
        <v>23</v>
      </c>
      <c r="G252">
        <v>1</v>
      </c>
      <c r="H252" s="14">
        <v>2438.06</v>
      </c>
      <c r="I252" t="s">
        <v>11</v>
      </c>
      <c r="J252" t="s">
        <v>11</v>
      </c>
      <c r="K252" t="s">
        <v>13</v>
      </c>
    </row>
    <row r="253" spans="1:11" x14ac:dyDescent="0.2">
      <c r="A253" t="s">
        <v>281</v>
      </c>
      <c r="B253">
        <v>2002</v>
      </c>
      <c r="C253" t="s">
        <v>10</v>
      </c>
      <c r="D253">
        <v>29</v>
      </c>
      <c r="E253" s="10" t="str">
        <f>Table1[[#This Row],[date]]&amp;" "&amp;Table1[[#This Row],[month]]&amp;" "&amp;Table1[[#This Row],[year]]</f>
        <v>29 Jul 2002</v>
      </c>
      <c r="F253" s="12">
        <f>DATEDIF(Table1[[#This Row],[DOB]],"8-6-2023","y")</f>
        <v>20</v>
      </c>
      <c r="G253">
        <v>0</v>
      </c>
      <c r="H253" s="14">
        <v>2457.21</v>
      </c>
      <c r="I253" t="s">
        <v>11</v>
      </c>
      <c r="J253" t="s">
        <v>16</v>
      </c>
      <c r="K253" t="s">
        <v>247</v>
      </c>
    </row>
    <row r="254" spans="1:11" x14ac:dyDescent="0.2">
      <c r="A254" t="s">
        <v>282</v>
      </c>
      <c r="B254">
        <v>1998</v>
      </c>
      <c r="C254" t="s">
        <v>15</v>
      </c>
      <c r="D254">
        <v>19</v>
      </c>
      <c r="E254" s="10" t="str">
        <f>Table1[[#This Row],[date]]&amp;" "&amp;Table1[[#This Row],[month]]&amp;" "&amp;Table1[[#This Row],[year]]</f>
        <v>19 Nov 1998</v>
      </c>
      <c r="F254" s="12">
        <f>DATEDIF(Table1[[#This Row],[DOB]],"8-6-2023","y")</f>
        <v>24</v>
      </c>
      <c r="G254">
        <v>0</v>
      </c>
      <c r="H254" s="14">
        <v>2457.5</v>
      </c>
      <c r="I254" t="s">
        <v>11</v>
      </c>
      <c r="J254" t="s">
        <v>16</v>
      </c>
      <c r="K254" t="s">
        <v>42</v>
      </c>
    </row>
    <row r="255" spans="1:11" x14ac:dyDescent="0.2">
      <c r="A255" t="s">
        <v>283</v>
      </c>
      <c r="B255">
        <v>2002</v>
      </c>
      <c r="C255" t="s">
        <v>10</v>
      </c>
      <c r="D255">
        <v>11</v>
      </c>
      <c r="E255" s="10" t="str">
        <f>Table1[[#This Row],[date]]&amp;" "&amp;Table1[[#This Row],[month]]&amp;" "&amp;Table1[[#This Row],[year]]</f>
        <v>11 Jul 2002</v>
      </c>
      <c r="F255" s="12">
        <f>DATEDIF(Table1[[#This Row],[DOB]],"8-6-2023","y")</f>
        <v>20</v>
      </c>
      <c r="G255">
        <v>0</v>
      </c>
      <c r="H255" s="14">
        <v>2459.7199999999998</v>
      </c>
      <c r="I255" t="s">
        <v>11</v>
      </c>
      <c r="J255" t="s">
        <v>11</v>
      </c>
      <c r="K255" t="s">
        <v>247</v>
      </c>
    </row>
    <row r="256" spans="1:11" x14ac:dyDescent="0.2">
      <c r="A256" t="s">
        <v>284</v>
      </c>
      <c r="B256">
        <v>1998</v>
      </c>
      <c r="C256" t="s">
        <v>35</v>
      </c>
      <c r="D256">
        <v>17</v>
      </c>
      <c r="E256" s="10" t="str">
        <f>Table1[[#This Row],[date]]&amp;" "&amp;Table1[[#This Row],[month]]&amp;" "&amp;Table1[[#This Row],[year]]</f>
        <v>17 Aug 1998</v>
      </c>
      <c r="F256" s="12">
        <f>DATEDIF(Table1[[#This Row],[DOB]],"8-6-2023","y")</f>
        <v>24</v>
      </c>
      <c r="G256">
        <v>0</v>
      </c>
      <c r="H256" s="14">
        <v>2464.62</v>
      </c>
      <c r="I256" t="s">
        <v>11</v>
      </c>
      <c r="J256" t="s">
        <v>12</v>
      </c>
      <c r="K256" t="s">
        <v>13</v>
      </c>
    </row>
    <row r="257" spans="1:11" x14ac:dyDescent="0.2">
      <c r="A257" t="s">
        <v>285</v>
      </c>
      <c r="B257">
        <v>1998</v>
      </c>
      <c r="C257" t="s">
        <v>10</v>
      </c>
      <c r="D257">
        <v>2</v>
      </c>
      <c r="E257" s="10" t="str">
        <f>Table1[[#This Row],[date]]&amp;" "&amp;Table1[[#This Row],[month]]&amp;" "&amp;Table1[[#This Row],[year]]</f>
        <v>2 Jul 1998</v>
      </c>
      <c r="F257" s="12">
        <f>DATEDIF(Table1[[#This Row],[DOB]],"8-6-2023","y")</f>
        <v>24</v>
      </c>
      <c r="G257">
        <v>0</v>
      </c>
      <c r="H257" s="14">
        <v>2473.33</v>
      </c>
      <c r="I257" t="s">
        <v>11</v>
      </c>
      <c r="J257" t="s">
        <v>12</v>
      </c>
      <c r="K257" t="s">
        <v>13</v>
      </c>
    </row>
    <row r="258" spans="1:11" x14ac:dyDescent="0.2">
      <c r="A258" t="s">
        <v>286</v>
      </c>
      <c r="B258">
        <v>1998</v>
      </c>
      <c r="C258" t="s">
        <v>18</v>
      </c>
      <c r="D258">
        <v>20</v>
      </c>
      <c r="E258" s="10" t="str">
        <f>Table1[[#This Row],[date]]&amp;" "&amp;Table1[[#This Row],[month]]&amp;" "&amp;Table1[[#This Row],[year]]</f>
        <v>20 Jun 1998</v>
      </c>
      <c r="F258" s="12">
        <f>DATEDIF(Table1[[#This Row],[DOB]],"8-6-2023","y")</f>
        <v>24</v>
      </c>
      <c r="G258">
        <v>0</v>
      </c>
      <c r="H258" s="14">
        <v>2480.98</v>
      </c>
      <c r="I258" t="s">
        <v>11</v>
      </c>
      <c r="J258" t="s">
        <v>11</v>
      </c>
      <c r="K258" t="s">
        <v>13</v>
      </c>
    </row>
    <row r="259" spans="1:11" x14ac:dyDescent="0.2">
      <c r="A259" t="s">
        <v>287</v>
      </c>
      <c r="B259">
        <v>1995</v>
      </c>
      <c r="C259" t="s">
        <v>15</v>
      </c>
      <c r="D259">
        <v>6</v>
      </c>
      <c r="E259" s="10" t="str">
        <f>Table1[[#This Row],[date]]&amp;" "&amp;Table1[[#This Row],[month]]&amp;" "&amp;Table1[[#This Row],[year]]</f>
        <v>6 Nov 1995</v>
      </c>
      <c r="F259" s="12">
        <f>DATEDIF(Table1[[#This Row],[DOB]],"8-6-2023","y")</f>
        <v>27</v>
      </c>
      <c r="G259">
        <v>0</v>
      </c>
      <c r="H259" s="14">
        <v>2483.7399999999998</v>
      </c>
      <c r="I259" t="s">
        <v>12</v>
      </c>
      <c r="J259" t="s">
        <v>11</v>
      </c>
      <c r="K259" t="s">
        <v>13</v>
      </c>
    </row>
    <row r="260" spans="1:11" x14ac:dyDescent="0.2">
      <c r="A260" t="s">
        <v>288</v>
      </c>
      <c r="B260">
        <v>1995</v>
      </c>
      <c r="C260" t="s">
        <v>37</v>
      </c>
      <c r="D260">
        <v>14</v>
      </c>
      <c r="E260" s="10" t="str">
        <f>Table1[[#This Row],[date]]&amp;" "&amp;Table1[[#This Row],[month]]&amp;" "&amp;Table1[[#This Row],[year]]</f>
        <v>14 Oct 1995</v>
      </c>
      <c r="F260" s="12">
        <f>DATEDIF(Table1[[#This Row],[DOB]],"8-6-2023","y")</f>
        <v>27</v>
      </c>
      <c r="G260">
        <v>0</v>
      </c>
      <c r="H260" s="14">
        <v>2494.02</v>
      </c>
      <c r="I260" t="s">
        <v>12</v>
      </c>
      <c r="J260" t="s">
        <v>16</v>
      </c>
      <c r="K260" t="s">
        <v>42</v>
      </c>
    </row>
    <row r="261" spans="1:11" x14ac:dyDescent="0.2">
      <c r="A261" t="s">
        <v>289</v>
      </c>
      <c r="B261">
        <v>1995</v>
      </c>
      <c r="C261" t="s">
        <v>10</v>
      </c>
      <c r="D261">
        <v>9</v>
      </c>
      <c r="E261" s="10" t="str">
        <f>Table1[[#This Row],[date]]&amp;" "&amp;Table1[[#This Row],[month]]&amp;" "&amp;Table1[[#This Row],[year]]</f>
        <v>9 Jul 1995</v>
      </c>
      <c r="F261" s="12">
        <f>DATEDIF(Table1[[#This Row],[DOB]],"8-6-2023","y")</f>
        <v>27</v>
      </c>
      <c r="G261">
        <v>0</v>
      </c>
      <c r="H261" s="14">
        <v>2497.04</v>
      </c>
      <c r="I261" t="s">
        <v>12</v>
      </c>
      <c r="J261" t="s">
        <v>12</v>
      </c>
      <c r="K261" t="s">
        <v>13</v>
      </c>
    </row>
    <row r="262" spans="1:11" x14ac:dyDescent="0.2">
      <c r="A262" t="s">
        <v>290</v>
      </c>
      <c r="B262">
        <v>1995</v>
      </c>
      <c r="C262" t="s">
        <v>37</v>
      </c>
      <c r="D262">
        <v>15</v>
      </c>
      <c r="E262" s="10" t="str">
        <f>Table1[[#This Row],[date]]&amp;" "&amp;Table1[[#This Row],[month]]&amp;" "&amp;Table1[[#This Row],[year]]</f>
        <v>15 Oct 1995</v>
      </c>
      <c r="F262" s="12">
        <f>DATEDIF(Table1[[#This Row],[DOB]],"8-6-2023","y")</f>
        <v>27</v>
      </c>
      <c r="G262">
        <v>0</v>
      </c>
      <c r="H262" s="14">
        <v>2498.41</v>
      </c>
      <c r="I262" t="s">
        <v>12</v>
      </c>
      <c r="J262" t="s">
        <v>12</v>
      </c>
      <c r="K262" t="s">
        <v>13</v>
      </c>
    </row>
    <row r="263" spans="1:11" x14ac:dyDescent="0.2">
      <c r="A263" t="s">
        <v>291</v>
      </c>
      <c r="B263">
        <v>2004</v>
      </c>
      <c r="C263" t="s">
        <v>20</v>
      </c>
      <c r="D263">
        <v>6</v>
      </c>
      <c r="E263" s="10" t="str">
        <f>Table1[[#This Row],[date]]&amp;" "&amp;Table1[[#This Row],[month]]&amp;" "&amp;Table1[[#This Row],[year]]</f>
        <v>6 Sep 2004</v>
      </c>
      <c r="F263" s="12">
        <f>DATEDIF(Table1[[#This Row],[DOB]],"8-6-2023","y")</f>
        <v>18</v>
      </c>
      <c r="G263">
        <v>0</v>
      </c>
      <c r="H263" s="14">
        <v>2500.9299999999998</v>
      </c>
      <c r="I263" t="s">
        <v>11</v>
      </c>
      <c r="J263" t="s">
        <v>11</v>
      </c>
      <c r="K263" t="s">
        <v>23</v>
      </c>
    </row>
    <row r="264" spans="1:11" x14ac:dyDescent="0.2">
      <c r="A264" t="s">
        <v>292</v>
      </c>
      <c r="B264">
        <v>1991</v>
      </c>
      <c r="C264" t="s">
        <v>35</v>
      </c>
      <c r="D264">
        <v>5</v>
      </c>
      <c r="E264" s="10" t="str">
        <f>Table1[[#This Row],[date]]&amp;" "&amp;Table1[[#This Row],[month]]&amp;" "&amp;Table1[[#This Row],[year]]</f>
        <v>5 Aug 1991</v>
      </c>
      <c r="F264" s="12">
        <f>DATEDIF(Table1[[#This Row],[DOB]],"8-6-2023","y")</f>
        <v>31</v>
      </c>
      <c r="G264">
        <v>3</v>
      </c>
      <c r="H264" s="14">
        <v>2510.79</v>
      </c>
      <c r="I264" t="s">
        <v>11</v>
      </c>
      <c r="J264" t="s">
        <v>16</v>
      </c>
      <c r="K264" t="s">
        <v>13</v>
      </c>
    </row>
    <row r="265" spans="1:11" x14ac:dyDescent="0.2">
      <c r="A265" t="s">
        <v>293</v>
      </c>
      <c r="B265">
        <v>1997</v>
      </c>
      <c r="C265" t="s">
        <v>15</v>
      </c>
      <c r="D265">
        <v>2</v>
      </c>
      <c r="E265" s="10" t="str">
        <f>Table1[[#This Row],[date]]&amp;" "&amp;Table1[[#This Row],[month]]&amp;" "&amp;Table1[[#This Row],[year]]</f>
        <v>2 Nov 1997</v>
      </c>
      <c r="F265" s="12">
        <f>DATEDIF(Table1[[#This Row],[DOB]],"8-6-2023","y")</f>
        <v>25</v>
      </c>
      <c r="G265">
        <v>0</v>
      </c>
      <c r="H265" s="14">
        <v>2523.17</v>
      </c>
      <c r="I265" t="s">
        <v>12</v>
      </c>
      <c r="J265" t="s">
        <v>16</v>
      </c>
      <c r="K265" t="s">
        <v>23</v>
      </c>
    </row>
    <row r="266" spans="1:11" x14ac:dyDescent="0.2">
      <c r="A266" t="s">
        <v>294</v>
      </c>
      <c r="B266">
        <v>2000</v>
      </c>
      <c r="C266" t="s">
        <v>35</v>
      </c>
      <c r="D266">
        <v>25</v>
      </c>
      <c r="E266" s="10" t="str">
        <f>Table1[[#This Row],[date]]&amp;" "&amp;Table1[[#This Row],[month]]&amp;" "&amp;Table1[[#This Row],[year]]</f>
        <v>25 Aug 2000</v>
      </c>
      <c r="F266" s="12">
        <f>DATEDIF(Table1[[#This Row],[DOB]],"8-6-2023","y")</f>
        <v>22</v>
      </c>
      <c r="G266">
        <v>0</v>
      </c>
      <c r="H266" s="14">
        <v>2527.8200000000002</v>
      </c>
      <c r="I266" t="s">
        <v>11</v>
      </c>
      <c r="J266" t="s">
        <v>12</v>
      </c>
      <c r="K266" t="s">
        <v>23</v>
      </c>
    </row>
    <row r="267" spans="1:11" x14ac:dyDescent="0.2">
      <c r="A267" t="s">
        <v>295</v>
      </c>
      <c r="B267">
        <v>1997</v>
      </c>
      <c r="C267" t="s">
        <v>10</v>
      </c>
      <c r="D267">
        <v>28</v>
      </c>
      <c r="E267" s="10" t="str">
        <f>Table1[[#This Row],[date]]&amp;" "&amp;Table1[[#This Row],[month]]&amp;" "&amp;Table1[[#This Row],[year]]</f>
        <v>28 Jul 1997</v>
      </c>
      <c r="F267" s="12">
        <f>DATEDIF(Table1[[#This Row],[DOB]],"8-6-2023","y")</f>
        <v>25</v>
      </c>
      <c r="G267">
        <v>0</v>
      </c>
      <c r="H267" s="14">
        <v>2534.39</v>
      </c>
      <c r="I267" t="s">
        <v>12</v>
      </c>
      <c r="J267" t="s">
        <v>12</v>
      </c>
      <c r="K267" t="s">
        <v>23</v>
      </c>
    </row>
    <row r="268" spans="1:11" x14ac:dyDescent="0.2">
      <c r="A268" t="s">
        <v>296</v>
      </c>
      <c r="B268">
        <v>1990</v>
      </c>
      <c r="C268" t="s">
        <v>37</v>
      </c>
      <c r="D268">
        <v>1</v>
      </c>
      <c r="E268" s="10" t="str">
        <f>Table1[[#This Row],[date]]&amp;" "&amp;Table1[[#This Row],[month]]&amp;" "&amp;Table1[[#This Row],[year]]</f>
        <v>1 Oct 1990</v>
      </c>
      <c r="F268" s="12">
        <f>DATEDIF(Table1[[#This Row],[DOB]],"8-6-2023","y")</f>
        <v>32</v>
      </c>
      <c r="G268">
        <v>3</v>
      </c>
      <c r="H268" s="14">
        <v>2540.39</v>
      </c>
      <c r="I268" t="s">
        <v>11</v>
      </c>
      <c r="J268" t="s">
        <v>11</v>
      </c>
      <c r="K268" t="s">
        <v>13</v>
      </c>
    </row>
    <row r="269" spans="1:11" x14ac:dyDescent="0.2">
      <c r="A269" t="s">
        <v>297</v>
      </c>
      <c r="B269">
        <v>1991</v>
      </c>
      <c r="C269" t="s">
        <v>15</v>
      </c>
      <c r="D269">
        <v>17</v>
      </c>
      <c r="E269" s="10" t="str">
        <f>Table1[[#This Row],[date]]&amp;" "&amp;Table1[[#This Row],[month]]&amp;" "&amp;Table1[[#This Row],[year]]</f>
        <v>17 Nov 1991</v>
      </c>
      <c r="F269" s="12">
        <f>DATEDIF(Table1[[#This Row],[DOB]],"8-6-2023","y")</f>
        <v>31</v>
      </c>
      <c r="G269">
        <v>3</v>
      </c>
      <c r="H269" s="14">
        <v>2545.6799999999998</v>
      </c>
      <c r="I269" t="s">
        <v>11</v>
      </c>
      <c r="J269" t="s">
        <v>16</v>
      </c>
      <c r="K269" t="s">
        <v>13</v>
      </c>
    </row>
    <row r="270" spans="1:11" x14ac:dyDescent="0.2">
      <c r="A270" t="s">
        <v>298</v>
      </c>
      <c r="B270">
        <v>2002</v>
      </c>
      <c r="C270" t="s">
        <v>37</v>
      </c>
      <c r="D270">
        <v>11</v>
      </c>
      <c r="E270" s="10" t="str">
        <f>Table1[[#This Row],[date]]&amp;" "&amp;Table1[[#This Row],[month]]&amp;" "&amp;Table1[[#This Row],[year]]</f>
        <v>11 Oct 2002</v>
      </c>
      <c r="F270" s="12">
        <f>DATEDIF(Table1[[#This Row],[DOB]],"8-6-2023","y")</f>
        <v>20</v>
      </c>
      <c r="G270">
        <v>2</v>
      </c>
      <c r="H270" s="14">
        <v>2566.4699999999998</v>
      </c>
      <c r="I270" t="s">
        <v>11</v>
      </c>
      <c r="J270" t="s">
        <v>12</v>
      </c>
      <c r="K270" t="s">
        <v>13</v>
      </c>
    </row>
    <row r="271" spans="1:11" x14ac:dyDescent="0.2">
      <c r="A271" t="s">
        <v>299</v>
      </c>
      <c r="B271">
        <v>2002</v>
      </c>
      <c r="C271" t="s">
        <v>10</v>
      </c>
      <c r="D271">
        <v>20</v>
      </c>
      <c r="E271" s="10" t="str">
        <f>Table1[[#This Row],[date]]&amp;" "&amp;Table1[[#This Row],[month]]&amp;" "&amp;Table1[[#This Row],[year]]</f>
        <v>20 Jul 2002</v>
      </c>
      <c r="F271" s="12">
        <f>DATEDIF(Table1[[#This Row],[DOB]],"8-6-2023","y")</f>
        <v>20</v>
      </c>
      <c r="G271">
        <v>0</v>
      </c>
      <c r="H271" s="14">
        <v>2585.04</v>
      </c>
      <c r="I271" t="s">
        <v>11</v>
      </c>
      <c r="J271" t="s">
        <v>11</v>
      </c>
      <c r="K271" t="s">
        <v>300</v>
      </c>
    </row>
    <row r="272" spans="1:11" x14ac:dyDescent="0.2">
      <c r="A272" t="s">
        <v>301</v>
      </c>
      <c r="B272">
        <v>2001</v>
      </c>
      <c r="C272" t="s">
        <v>37</v>
      </c>
      <c r="D272">
        <v>15</v>
      </c>
      <c r="E272" s="10" t="str">
        <f>Table1[[#This Row],[date]]&amp;" "&amp;Table1[[#This Row],[month]]&amp;" "&amp;Table1[[#This Row],[year]]</f>
        <v>15 Oct 2001</v>
      </c>
      <c r="F272" s="12">
        <f>DATEDIF(Table1[[#This Row],[DOB]],"8-6-2023","y")</f>
        <v>21</v>
      </c>
      <c r="G272">
        <v>1</v>
      </c>
      <c r="H272" s="14">
        <v>2585.27</v>
      </c>
      <c r="I272" t="s">
        <v>11</v>
      </c>
      <c r="J272" t="s">
        <v>12</v>
      </c>
      <c r="K272" t="s">
        <v>42</v>
      </c>
    </row>
    <row r="273" spans="1:11" x14ac:dyDescent="0.2">
      <c r="A273" t="s">
        <v>302</v>
      </c>
      <c r="B273">
        <v>2001</v>
      </c>
      <c r="C273" t="s">
        <v>10</v>
      </c>
      <c r="D273">
        <v>28</v>
      </c>
      <c r="E273" s="10" t="str">
        <f>Table1[[#This Row],[date]]&amp;" "&amp;Table1[[#This Row],[month]]&amp;" "&amp;Table1[[#This Row],[year]]</f>
        <v>28 Jul 2001</v>
      </c>
      <c r="F273" s="12">
        <f>DATEDIF(Table1[[#This Row],[DOB]],"8-6-2023","y")</f>
        <v>21</v>
      </c>
      <c r="G273">
        <v>0</v>
      </c>
      <c r="H273" s="14">
        <v>2585.85</v>
      </c>
      <c r="I273" t="s">
        <v>11</v>
      </c>
      <c r="J273" t="s">
        <v>11</v>
      </c>
      <c r="K273" t="s">
        <v>247</v>
      </c>
    </row>
    <row r="274" spans="1:11" x14ac:dyDescent="0.2">
      <c r="A274" t="s">
        <v>303</v>
      </c>
      <c r="B274">
        <v>2001</v>
      </c>
      <c r="C274" t="s">
        <v>35</v>
      </c>
      <c r="D274">
        <v>26</v>
      </c>
      <c r="E274" s="10" t="str">
        <f>Table1[[#This Row],[date]]&amp;" "&amp;Table1[[#This Row],[month]]&amp;" "&amp;Table1[[#This Row],[year]]</f>
        <v>26 Aug 2001</v>
      </c>
      <c r="F274" s="12">
        <f>DATEDIF(Table1[[#This Row],[DOB]],"8-6-2023","y")</f>
        <v>21</v>
      </c>
      <c r="G274">
        <v>1</v>
      </c>
      <c r="H274" s="14">
        <v>2597.7800000000002</v>
      </c>
      <c r="I274" t="s">
        <v>11</v>
      </c>
      <c r="J274" t="s">
        <v>16</v>
      </c>
      <c r="K274" t="s">
        <v>42</v>
      </c>
    </row>
    <row r="275" spans="1:11" x14ac:dyDescent="0.2">
      <c r="A275" t="s">
        <v>304</v>
      </c>
      <c r="B275">
        <v>1997</v>
      </c>
      <c r="C275" t="s">
        <v>35</v>
      </c>
      <c r="D275">
        <v>26</v>
      </c>
      <c r="E275" s="10" t="str">
        <f>Table1[[#This Row],[date]]&amp;" "&amp;Table1[[#This Row],[month]]&amp;" "&amp;Table1[[#This Row],[year]]</f>
        <v>26 Aug 1997</v>
      </c>
      <c r="F275" s="12">
        <f>DATEDIF(Table1[[#This Row],[DOB]],"8-6-2023","y")</f>
        <v>25</v>
      </c>
      <c r="G275">
        <v>0</v>
      </c>
      <c r="H275" s="14">
        <v>2632.99</v>
      </c>
      <c r="I275" t="s">
        <v>11</v>
      </c>
      <c r="J275" t="s">
        <v>16</v>
      </c>
      <c r="K275" t="s">
        <v>42</v>
      </c>
    </row>
    <row r="276" spans="1:11" x14ac:dyDescent="0.2">
      <c r="A276" t="s">
        <v>305</v>
      </c>
      <c r="B276">
        <v>2000</v>
      </c>
      <c r="C276" t="s">
        <v>18</v>
      </c>
      <c r="D276">
        <v>24</v>
      </c>
      <c r="E276" s="10" t="str">
        <f>Table1[[#This Row],[date]]&amp;" "&amp;Table1[[#This Row],[month]]&amp;" "&amp;Table1[[#This Row],[year]]</f>
        <v>24 Jun 2000</v>
      </c>
      <c r="F276" s="12">
        <f>DATEDIF(Table1[[#This Row],[DOB]],"8-6-2023","y")</f>
        <v>22</v>
      </c>
      <c r="G276">
        <v>1</v>
      </c>
      <c r="H276" s="14">
        <v>2639.04</v>
      </c>
      <c r="I276" t="s">
        <v>11</v>
      </c>
      <c r="J276" t="s">
        <v>11</v>
      </c>
      <c r="K276" t="s">
        <v>23</v>
      </c>
    </row>
    <row r="277" spans="1:11" x14ac:dyDescent="0.2">
      <c r="A277" t="s">
        <v>306</v>
      </c>
      <c r="B277">
        <v>2000</v>
      </c>
      <c r="C277" t="s">
        <v>30</v>
      </c>
      <c r="D277">
        <v>9</v>
      </c>
      <c r="E277" s="10" t="str">
        <f>Table1[[#This Row],[date]]&amp;" "&amp;Table1[[#This Row],[month]]&amp;" "&amp;Table1[[#This Row],[year]]</f>
        <v>9 Dec 2000</v>
      </c>
      <c r="F277" s="12">
        <f>DATEDIF(Table1[[#This Row],[DOB]],"8-6-2023","y")</f>
        <v>22</v>
      </c>
      <c r="G277">
        <v>1</v>
      </c>
      <c r="H277" s="14">
        <v>2643.27</v>
      </c>
      <c r="I277" t="s">
        <v>11</v>
      </c>
      <c r="J277" t="s">
        <v>16</v>
      </c>
      <c r="K277" t="s">
        <v>23</v>
      </c>
    </row>
    <row r="278" spans="1:11" x14ac:dyDescent="0.2">
      <c r="A278" t="s">
        <v>307</v>
      </c>
      <c r="B278">
        <v>1996</v>
      </c>
      <c r="C278" t="s">
        <v>35</v>
      </c>
      <c r="D278">
        <v>5</v>
      </c>
      <c r="E278" s="10" t="str">
        <f>Table1[[#This Row],[date]]&amp;" "&amp;Table1[[#This Row],[month]]&amp;" "&amp;Table1[[#This Row],[year]]</f>
        <v>5 Aug 1996</v>
      </c>
      <c r="F278" s="12">
        <f>DATEDIF(Table1[[#This Row],[DOB]],"8-6-2023","y")</f>
        <v>26</v>
      </c>
      <c r="G278">
        <v>0</v>
      </c>
      <c r="H278" s="14">
        <v>2680.95</v>
      </c>
      <c r="I278" t="s">
        <v>12</v>
      </c>
      <c r="J278" t="s">
        <v>11</v>
      </c>
      <c r="K278" t="s">
        <v>23</v>
      </c>
    </row>
    <row r="279" spans="1:11" x14ac:dyDescent="0.2">
      <c r="A279" t="s">
        <v>308</v>
      </c>
      <c r="B279">
        <v>1994</v>
      </c>
      <c r="C279" t="s">
        <v>20</v>
      </c>
      <c r="D279">
        <v>17</v>
      </c>
      <c r="E279" s="10" t="str">
        <f>Table1[[#This Row],[date]]&amp;" "&amp;Table1[[#This Row],[month]]&amp;" "&amp;Table1[[#This Row],[year]]</f>
        <v>17 Sep 1994</v>
      </c>
      <c r="F279" s="12">
        <f>DATEDIF(Table1[[#This Row],[DOB]],"8-6-2023","y")</f>
        <v>28</v>
      </c>
      <c r="G279">
        <v>0</v>
      </c>
      <c r="H279" s="14">
        <v>2684.69</v>
      </c>
      <c r="I279" t="s">
        <v>11</v>
      </c>
      <c r="J279" t="s">
        <v>11</v>
      </c>
      <c r="K279" t="s">
        <v>13</v>
      </c>
    </row>
    <row r="280" spans="1:11" x14ac:dyDescent="0.2">
      <c r="A280" t="s">
        <v>309</v>
      </c>
      <c r="B280">
        <v>1994</v>
      </c>
      <c r="C280" t="s">
        <v>37</v>
      </c>
      <c r="D280">
        <v>2</v>
      </c>
      <c r="E280" s="10" t="str">
        <f>Table1[[#This Row],[date]]&amp;" "&amp;Table1[[#This Row],[month]]&amp;" "&amp;Table1[[#This Row],[year]]</f>
        <v>2 Oct 1994</v>
      </c>
      <c r="F280" s="12">
        <f>DATEDIF(Table1[[#This Row],[DOB]],"8-6-2023","y")</f>
        <v>28</v>
      </c>
      <c r="G280">
        <v>0</v>
      </c>
      <c r="H280" s="14">
        <v>2689.5</v>
      </c>
      <c r="I280" t="s">
        <v>12</v>
      </c>
      <c r="J280" t="s">
        <v>11</v>
      </c>
      <c r="K280" t="s">
        <v>13</v>
      </c>
    </row>
    <row r="281" spans="1:11" x14ac:dyDescent="0.2">
      <c r="A281" t="s">
        <v>310</v>
      </c>
      <c r="B281">
        <v>1999</v>
      </c>
      <c r="C281" t="s">
        <v>18</v>
      </c>
      <c r="D281">
        <v>11</v>
      </c>
      <c r="E281" s="10" t="str">
        <f>Table1[[#This Row],[date]]&amp;" "&amp;Table1[[#This Row],[month]]&amp;" "&amp;Table1[[#This Row],[year]]</f>
        <v>11 Jun 1999</v>
      </c>
      <c r="F281" s="12">
        <f>DATEDIF(Table1[[#This Row],[DOB]],"8-6-2023","y")</f>
        <v>23</v>
      </c>
      <c r="G281">
        <v>0</v>
      </c>
      <c r="H281" s="14">
        <v>2690.11</v>
      </c>
      <c r="I281" t="s">
        <v>11</v>
      </c>
      <c r="J281" t="s">
        <v>11</v>
      </c>
      <c r="K281" t="s">
        <v>23</v>
      </c>
    </row>
    <row r="282" spans="1:11" x14ac:dyDescent="0.2">
      <c r="A282" t="s">
        <v>311</v>
      </c>
      <c r="B282">
        <v>1996</v>
      </c>
      <c r="C282" t="s">
        <v>18</v>
      </c>
      <c r="D282">
        <v>13</v>
      </c>
      <c r="E282" s="10" t="str">
        <f>Table1[[#This Row],[date]]&amp;" "&amp;Table1[[#This Row],[month]]&amp;" "&amp;Table1[[#This Row],[year]]</f>
        <v>13 Jun 1996</v>
      </c>
      <c r="F282" s="12">
        <f>DATEDIF(Table1[[#This Row],[DOB]],"8-6-2023","y")</f>
        <v>26</v>
      </c>
      <c r="G282">
        <v>0</v>
      </c>
      <c r="H282" s="14">
        <v>2699.57</v>
      </c>
      <c r="I282" t="s">
        <v>11</v>
      </c>
      <c r="J282" t="s">
        <v>16</v>
      </c>
      <c r="K282" t="s">
        <v>23</v>
      </c>
    </row>
    <row r="283" spans="1:11" x14ac:dyDescent="0.2">
      <c r="A283" t="s">
        <v>312</v>
      </c>
      <c r="B283">
        <v>2003</v>
      </c>
      <c r="C283" t="s">
        <v>10</v>
      </c>
      <c r="D283">
        <v>17</v>
      </c>
      <c r="E283" s="10" t="str">
        <f>Table1[[#This Row],[date]]&amp;" "&amp;Table1[[#This Row],[month]]&amp;" "&amp;Table1[[#This Row],[year]]</f>
        <v>17 Jul 2003</v>
      </c>
      <c r="F283" s="12">
        <f>DATEDIF(Table1[[#This Row],[DOB]],"8-6-2023","y")</f>
        <v>19</v>
      </c>
      <c r="G283">
        <v>1</v>
      </c>
      <c r="H283" s="14">
        <v>2709.11</v>
      </c>
      <c r="I283" t="s">
        <v>11</v>
      </c>
      <c r="J283" t="s">
        <v>11</v>
      </c>
      <c r="K283" t="s">
        <v>23</v>
      </c>
    </row>
    <row r="284" spans="1:11" x14ac:dyDescent="0.2">
      <c r="A284" t="s">
        <v>313</v>
      </c>
      <c r="B284">
        <v>2003</v>
      </c>
      <c r="C284" t="s">
        <v>15</v>
      </c>
      <c r="D284">
        <v>21</v>
      </c>
      <c r="E284" s="10" t="str">
        <f>Table1[[#This Row],[date]]&amp;" "&amp;Table1[[#This Row],[month]]&amp;" "&amp;Table1[[#This Row],[year]]</f>
        <v>21 Nov 2003</v>
      </c>
      <c r="F284" s="12">
        <f>DATEDIF(Table1[[#This Row],[DOB]],"8-6-2023","y")</f>
        <v>19</v>
      </c>
      <c r="G284">
        <v>1</v>
      </c>
      <c r="H284" s="14">
        <v>2709.24</v>
      </c>
      <c r="I284" t="s">
        <v>11</v>
      </c>
      <c r="J284" t="s">
        <v>11</v>
      </c>
      <c r="K284" t="s">
        <v>23</v>
      </c>
    </row>
    <row r="285" spans="1:11" x14ac:dyDescent="0.2">
      <c r="A285" t="s">
        <v>314</v>
      </c>
      <c r="B285">
        <v>2003</v>
      </c>
      <c r="C285" t="s">
        <v>30</v>
      </c>
      <c r="D285">
        <v>1</v>
      </c>
      <c r="E285" s="10" t="str">
        <f>Table1[[#This Row],[date]]&amp;" "&amp;Table1[[#This Row],[month]]&amp;" "&amp;Table1[[#This Row],[year]]</f>
        <v>1 Dec 2003</v>
      </c>
      <c r="F285" s="12">
        <f>DATEDIF(Table1[[#This Row],[DOB]],"8-6-2023","y")</f>
        <v>19</v>
      </c>
      <c r="G285">
        <v>1</v>
      </c>
      <c r="H285" s="14">
        <v>2710.83</v>
      </c>
      <c r="I285" t="s">
        <v>11</v>
      </c>
      <c r="J285" t="s">
        <v>12</v>
      </c>
      <c r="K285" t="s">
        <v>23</v>
      </c>
    </row>
    <row r="286" spans="1:11" x14ac:dyDescent="0.2">
      <c r="A286" t="s">
        <v>315</v>
      </c>
      <c r="B286">
        <v>2003</v>
      </c>
      <c r="C286" t="s">
        <v>35</v>
      </c>
      <c r="D286">
        <v>6</v>
      </c>
      <c r="E286" s="10" t="str">
        <f>Table1[[#This Row],[date]]&amp;" "&amp;Table1[[#This Row],[month]]&amp;" "&amp;Table1[[#This Row],[year]]</f>
        <v>6 Aug 2003</v>
      </c>
      <c r="F286" s="12">
        <f>DATEDIF(Table1[[#This Row],[DOB]],"8-6-2023","y")</f>
        <v>19</v>
      </c>
      <c r="G286">
        <v>1</v>
      </c>
      <c r="H286" s="14">
        <v>2719.28</v>
      </c>
      <c r="I286" t="s">
        <v>11</v>
      </c>
      <c r="J286" t="s">
        <v>11</v>
      </c>
      <c r="K286" t="s">
        <v>23</v>
      </c>
    </row>
    <row r="287" spans="1:11" x14ac:dyDescent="0.2">
      <c r="A287" t="s">
        <v>316</v>
      </c>
      <c r="B287">
        <v>1997</v>
      </c>
      <c r="C287" t="s">
        <v>37</v>
      </c>
      <c r="D287">
        <v>30</v>
      </c>
      <c r="E287" s="10" t="str">
        <f>Table1[[#This Row],[date]]&amp;" "&amp;Table1[[#This Row],[month]]&amp;" "&amp;Table1[[#This Row],[year]]</f>
        <v>30 Oct 1997</v>
      </c>
      <c r="F287" s="12">
        <f>DATEDIF(Table1[[#This Row],[DOB]],"8-6-2023","y")</f>
        <v>25</v>
      </c>
      <c r="G287">
        <v>0</v>
      </c>
      <c r="H287" s="14">
        <v>2721.32</v>
      </c>
      <c r="I287" t="s">
        <v>16</v>
      </c>
      <c r="J287" t="s">
        <v>12</v>
      </c>
      <c r="K287" t="s">
        <v>276</v>
      </c>
    </row>
    <row r="288" spans="1:11" x14ac:dyDescent="0.2">
      <c r="A288" t="s">
        <v>317</v>
      </c>
      <c r="B288">
        <v>1988</v>
      </c>
      <c r="C288" t="s">
        <v>35</v>
      </c>
      <c r="D288">
        <v>20</v>
      </c>
      <c r="E288" s="10" t="str">
        <f>Table1[[#This Row],[date]]&amp;" "&amp;Table1[[#This Row],[month]]&amp;" "&amp;Table1[[#This Row],[year]]</f>
        <v>20 Aug 1988</v>
      </c>
      <c r="F288" s="12">
        <f>DATEDIF(Table1[[#This Row],[DOB]],"8-6-2023","y")</f>
        <v>34</v>
      </c>
      <c r="G288">
        <v>3</v>
      </c>
      <c r="H288" s="14">
        <v>2726.06</v>
      </c>
      <c r="I288" t="s">
        <v>11</v>
      </c>
      <c r="J288" t="s">
        <v>11</v>
      </c>
      <c r="K288" t="s">
        <v>13</v>
      </c>
    </row>
    <row r="289" spans="1:11" x14ac:dyDescent="0.2">
      <c r="A289" t="s">
        <v>318</v>
      </c>
      <c r="B289">
        <v>1997</v>
      </c>
      <c r="C289" t="s">
        <v>37</v>
      </c>
      <c r="D289">
        <v>6</v>
      </c>
      <c r="E289" s="10" t="str">
        <f>Table1[[#This Row],[date]]&amp;" "&amp;Table1[[#This Row],[month]]&amp;" "&amp;Table1[[#This Row],[year]]</f>
        <v>6 Oct 1997</v>
      </c>
      <c r="F289" s="12">
        <f>DATEDIF(Table1[[#This Row],[DOB]],"8-6-2023","y")</f>
        <v>25</v>
      </c>
      <c r="G289">
        <v>0</v>
      </c>
      <c r="H289" s="14">
        <v>2727.4</v>
      </c>
      <c r="I289" t="s">
        <v>12</v>
      </c>
      <c r="J289" t="s">
        <v>12</v>
      </c>
      <c r="K289" t="s">
        <v>168</v>
      </c>
    </row>
    <row r="290" spans="1:11" x14ac:dyDescent="0.2">
      <c r="A290" t="s">
        <v>319</v>
      </c>
      <c r="B290">
        <v>2003</v>
      </c>
      <c r="C290" t="s">
        <v>30</v>
      </c>
      <c r="D290">
        <v>3</v>
      </c>
      <c r="E290" s="10" t="str">
        <f>Table1[[#This Row],[date]]&amp;" "&amp;Table1[[#This Row],[month]]&amp;" "&amp;Table1[[#This Row],[year]]</f>
        <v>3 Dec 2003</v>
      </c>
      <c r="F290" s="12">
        <f>DATEDIF(Table1[[#This Row],[DOB]],"8-6-2023","y")</f>
        <v>19</v>
      </c>
      <c r="G290">
        <v>1</v>
      </c>
      <c r="H290" s="14">
        <v>2730.11</v>
      </c>
      <c r="I290" t="s">
        <v>11</v>
      </c>
      <c r="J290" t="s">
        <v>12</v>
      </c>
      <c r="K290" t="s">
        <v>23</v>
      </c>
    </row>
    <row r="291" spans="1:11" x14ac:dyDescent="0.2">
      <c r="A291" t="s">
        <v>320</v>
      </c>
      <c r="B291">
        <v>2000</v>
      </c>
      <c r="C291" t="s">
        <v>30</v>
      </c>
      <c r="D291">
        <v>17</v>
      </c>
      <c r="E291" s="10" t="str">
        <f>Table1[[#This Row],[date]]&amp;" "&amp;Table1[[#This Row],[month]]&amp;" "&amp;Table1[[#This Row],[year]]</f>
        <v>17 Dec 2000</v>
      </c>
      <c r="F291" s="12">
        <f>DATEDIF(Table1[[#This Row],[DOB]],"8-6-2023","y")</f>
        <v>22</v>
      </c>
      <c r="G291">
        <v>0</v>
      </c>
      <c r="H291" s="14">
        <v>2731.91</v>
      </c>
      <c r="I291" t="s">
        <v>11</v>
      </c>
      <c r="J291" t="s">
        <v>12</v>
      </c>
      <c r="K291" t="s">
        <v>247</v>
      </c>
    </row>
    <row r="292" spans="1:11" x14ac:dyDescent="0.2">
      <c r="A292" t="s">
        <v>321</v>
      </c>
      <c r="B292">
        <v>2000</v>
      </c>
      <c r="C292" t="s">
        <v>37</v>
      </c>
      <c r="D292">
        <v>3</v>
      </c>
      <c r="E292" s="10" t="str">
        <f>Table1[[#This Row],[date]]&amp;" "&amp;Table1[[#This Row],[month]]&amp;" "&amp;Table1[[#This Row],[year]]</f>
        <v>3 Oct 2000</v>
      </c>
      <c r="F292" s="12">
        <f>DATEDIF(Table1[[#This Row],[DOB]],"8-6-2023","y")</f>
        <v>22</v>
      </c>
      <c r="G292">
        <v>0</v>
      </c>
      <c r="H292" s="14">
        <v>2741.95</v>
      </c>
      <c r="I292" t="s">
        <v>11</v>
      </c>
      <c r="J292" t="s">
        <v>12</v>
      </c>
      <c r="K292" t="s">
        <v>247</v>
      </c>
    </row>
    <row r="293" spans="1:11" x14ac:dyDescent="0.2">
      <c r="A293" t="s">
        <v>322</v>
      </c>
      <c r="B293">
        <v>2000</v>
      </c>
      <c r="C293" t="s">
        <v>37</v>
      </c>
      <c r="D293">
        <v>11</v>
      </c>
      <c r="E293" s="10" t="str">
        <f>Table1[[#This Row],[date]]&amp;" "&amp;Table1[[#This Row],[month]]&amp;" "&amp;Table1[[#This Row],[year]]</f>
        <v>11 Oct 2000</v>
      </c>
      <c r="F293" s="12">
        <f>DATEDIF(Table1[[#This Row],[DOB]],"8-6-2023","y")</f>
        <v>22</v>
      </c>
      <c r="G293">
        <v>0</v>
      </c>
      <c r="H293" s="14">
        <v>2755.02</v>
      </c>
      <c r="I293" t="s">
        <v>11</v>
      </c>
      <c r="J293" t="s">
        <v>16</v>
      </c>
      <c r="K293" t="s">
        <v>247</v>
      </c>
    </row>
    <row r="294" spans="1:11" x14ac:dyDescent="0.2">
      <c r="A294" t="s">
        <v>323</v>
      </c>
      <c r="B294">
        <v>1997</v>
      </c>
      <c r="C294" t="s">
        <v>35</v>
      </c>
      <c r="D294">
        <v>10</v>
      </c>
      <c r="E294" s="10" t="str">
        <f>Table1[[#This Row],[date]]&amp;" "&amp;Table1[[#This Row],[month]]&amp;" "&amp;Table1[[#This Row],[year]]</f>
        <v>10 Aug 1997</v>
      </c>
      <c r="F294" s="12">
        <f>DATEDIF(Table1[[#This Row],[DOB]],"8-6-2023","y")</f>
        <v>25</v>
      </c>
      <c r="G294">
        <v>0</v>
      </c>
      <c r="H294" s="14">
        <v>2758.99</v>
      </c>
      <c r="I294" t="s">
        <v>11</v>
      </c>
      <c r="J294" t="s">
        <v>16</v>
      </c>
      <c r="K294" t="s">
        <v>23</v>
      </c>
    </row>
    <row r="295" spans="1:11" x14ac:dyDescent="0.2">
      <c r="A295" t="s">
        <v>324</v>
      </c>
      <c r="B295">
        <v>2004</v>
      </c>
      <c r="C295" t="s">
        <v>15</v>
      </c>
      <c r="D295">
        <v>14</v>
      </c>
      <c r="E295" s="10" t="str">
        <f>Table1[[#This Row],[date]]&amp;" "&amp;Table1[[#This Row],[month]]&amp;" "&amp;Table1[[#This Row],[year]]</f>
        <v>14 Nov 2004</v>
      </c>
      <c r="F295" s="12">
        <f>DATEDIF(Table1[[#This Row],[DOB]],"8-6-2023","y")</f>
        <v>18</v>
      </c>
      <c r="G295">
        <v>0</v>
      </c>
      <c r="H295" s="14">
        <v>2773.46</v>
      </c>
      <c r="I295" t="s">
        <v>11</v>
      </c>
      <c r="J295" t="s">
        <v>16</v>
      </c>
      <c r="K295" t="s">
        <v>300</v>
      </c>
    </row>
    <row r="296" spans="1:11" x14ac:dyDescent="0.2">
      <c r="A296" t="s">
        <v>31</v>
      </c>
      <c r="B296">
        <v>1999</v>
      </c>
      <c r="C296" t="s">
        <v>18</v>
      </c>
      <c r="D296">
        <v>9</v>
      </c>
      <c r="E296" s="10" t="str">
        <f>Table1[[#This Row],[date]]&amp;" "&amp;Table1[[#This Row],[month]]&amp;" "&amp;Table1[[#This Row],[year]]</f>
        <v>9 Jun 1999</v>
      </c>
      <c r="F296" s="12">
        <f>DATEDIF(Table1[[#This Row],[DOB]],"8-6-2023","y")</f>
        <v>23</v>
      </c>
      <c r="G296">
        <v>1</v>
      </c>
      <c r="H296" s="14">
        <v>2775.19</v>
      </c>
      <c r="I296" t="s">
        <v>11</v>
      </c>
      <c r="J296" t="s">
        <v>16</v>
      </c>
      <c r="K296" t="s">
        <v>23</v>
      </c>
    </row>
    <row r="297" spans="1:11" x14ac:dyDescent="0.2">
      <c r="A297" t="s">
        <v>325</v>
      </c>
      <c r="B297">
        <v>1999</v>
      </c>
      <c r="C297" t="s">
        <v>35</v>
      </c>
      <c r="D297">
        <v>29</v>
      </c>
      <c r="E297" s="10" t="str">
        <f>Table1[[#This Row],[date]]&amp;" "&amp;Table1[[#This Row],[month]]&amp;" "&amp;Table1[[#This Row],[year]]</f>
        <v>29 Aug 1999</v>
      </c>
      <c r="F297" s="12">
        <f>DATEDIF(Table1[[#This Row],[DOB]],"8-6-2023","y")</f>
        <v>23</v>
      </c>
      <c r="G297">
        <v>1</v>
      </c>
      <c r="H297" s="14">
        <v>2775.19</v>
      </c>
      <c r="I297" t="s">
        <v>11</v>
      </c>
      <c r="J297" t="s">
        <v>16</v>
      </c>
      <c r="K297" t="s">
        <v>23</v>
      </c>
    </row>
    <row r="298" spans="1:11" x14ac:dyDescent="0.2">
      <c r="A298" t="s">
        <v>326</v>
      </c>
      <c r="B298">
        <v>1999</v>
      </c>
      <c r="C298" t="s">
        <v>30</v>
      </c>
      <c r="D298">
        <v>24</v>
      </c>
      <c r="E298" s="10" t="str">
        <f>Table1[[#This Row],[date]]&amp;" "&amp;Table1[[#This Row],[month]]&amp;" "&amp;Table1[[#This Row],[year]]</f>
        <v>24 Dec 1999</v>
      </c>
      <c r="F298" s="12">
        <f>DATEDIF(Table1[[#This Row],[DOB]],"8-6-2023","y")</f>
        <v>23</v>
      </c>
      <c r="G298">
        <v>1</v>
      </c>
      <c r="H298" s="14">
        <v>2789.06</v>
      </c>
      <c r="I298" t="s">
        <v>11</v>
      </c>
      <c r="J298" t="s">
        <v>12</v>
      </c>
      <c r="K298" t="s">
        <v>23</v>
      </c>
    </row>
    <row r="299" spans="1:11" x14ac:dyDescent="0.2">
      <c r="A299" t="s">
        <v>327</v>
      </c>
      <c r="B299">
        <v>2004</v>
      </c>
      <c r="C299" t="s">
        <v>35</v>
      </c>
      <c r="D299">
        <v>4</v>
      </c>
      <c r="E299" s="10" t="str">
        <f>Table1[[#This Row],[date]]&amp;" "&amp;Table1[[#This Row],[month]]&amp;" "&amp;Table1[[#This Row],[year]]</f>
        <v>4 Aug 2004</v>
      </c>
      <c r="F299" s="12">
        <f>DATEDIF(Table1[[#This Row],[DOB]],"8-6-2023","y")</f>
        <v>18</v>
      </c>
      <c r="G299">
        <v>2</v>
      </c>
      <c r="H299" s="14">
        <v>2801.26</v>
      </c>
      <c r="I299" t="s">
        <v>11</v>
      </c>
      <c r="J299" t="s">
        <v>12</v>
      </c>
      <c r="K299" t="s">
        <v>13</v>
      </c>
    </row>
    <row r="300" spans="1:11" x14ac:dyDescent="0.2">
      <c r="A300" t="s">
        <v>328</v>
      </c>
      <c r="B300">
        <v>2003</v>
      </c>
      <c r="C300" t="s">
        <v>20</v>
      </c>
      <c r="D300">
        <v>23</v>
      </c>
      <c r="E300" s="10" t="str">
        <f>Table1[[#This Row],[date]]&amp;" "&amp;Table1[[#This Row],[month]]&amp;" "&amp;Table1[[#This Row],[year]]</f>
        <v>23 Sep 2003</v>
      </c>
      <c r="F300" s="12">
        <f>DATEDIF(Table1[[#This Row],[DOB]],"8-6-2023","y")</f>
        <v>19</v>
      </c>
      <c r="G300">
        <v>2</v>
      </c>
      <c r="H300" s="14">
        <v>2803.7</v>
      </c>
      <c r="I300" t="s">
        <v>11</v>
      </c>
      <c r="J300" t="s">
        <v>16</v>
      </c>
      <c r="K300" t="s">
        <v>23</v>
      </c>
    </row>
    <row r="301" spans="1:11" x14ac:dyDescent="0.2">
      <c r="A301" t="s">
        <v>329</v>
      </c>
      <c r="B301">
        <v>2000</v>
      </c>
      <c r="C301" t="s">
        <v>37</v>
      </c>
      <c r="D301">
        <v>1</v>
      </c>
      <c r="E301" s="10" t="str">
        <f>Table1[[#This Row],[date]]&amp;" "&amp;Table1[[#This Row],[month]]&amp;" "&amp;Table1[[#This Row],[year]]</f>
        <v>1 Oct 2000</v>
      </c>
      <c r="F301" s="12">
        <f>DATEDIF(Table1[[#This Row],[DOB]],"8-6-2023","y")</f>
        <v>22</v>
      </c>
      <c r="G301">
        <v>0</v>
      </c>
      <c r="H301" s="14">
        <v>2819.51</v>
      </c>
      <c r="I301" t="s">
        <v>11</v>
      </c>
      <c r="J301" t="s">
        <v>12</v>
      </c>
      <c r="K301" t="s">
        <v>42</v>
      </c>
    </row>
    <row r="302" spans="1:11" x14ac:dyDescent="0.2">
      <c r="A302" t="s">
        <v>330</v>
      </c>
      <c r="B302">
        <v>1998</v>
      </c>
      <c r="C302" t="s">
        <v>15</v>
      </c>
      <c r="D302">
        <v>15</v>
      </c>
      <c r="E302" s="10" t="str">
        <f>Table1[[#This Row],[date]]&amp;" "&amp;Table1[[#This Row],[month]]&amp;" "&amp;Table1[[#This Row],[year]]</f>
        <v>15 Nov 1998</v>
      </c>
      <c r="F302" s="12">
        <f>DATEDIF(Table1[[#This Row],[DOB]],"8-6-2023","y")</f>
        <v>24</v>
      </c>
      <c r="G302">
        <v>0</v>
      </c>
      <c r="H302" s="14">
        <v>2842.76</v>
      </c>
      <c r="I302" t="s">
        <v>11</v>
      </c>
      <c r="J302" t="s">
        <v>12</v>
      </c>
      <c r="K302" t="s">
        <v>23</v>
      </c>
    </row>
    <row r="303" spans="1:11" x14ac:dyDescent="0.2">
      <c r="A303" t="s">
        <v>331</v>
      </c>
      <c r="B303">
        <v>1998</v>
      </c>
      <c r="C303" t="s">
        <v>18</v>
      </c>
      <c r="D303">
        <v>17</v>
      </c>
      <c r="E303" s="10" t="str">
        <f>Table1[[#This Row],[date]]&amp;" "&amp;Table1[[#This Row],[month]]&amp;" "&amp;Table1[[#This Row],[year]]</f>
        <v>17 Jun 1998</v>
      </c>
      <c r="F303" s="12">
        <f>DATEDIF(Table1[[#This Row],[DOB]],"8-6-2023","y")</f>
        <v>24</v>
      </c>
      <c r="G303">
        <v>0</v>
      </c>
      <c r="H303" s="14">
        <v>2850.68</v>
      </c>
      <c r="I303" t="s">
        <v>11</v>
      </c>
      <c r="J303" t="s">
        <v>12</v>
      </c>
      <c r="K303" t="s">
        <v>23</v>
      </c>
    </row>
    <row r="304" spans="1:11" x14ac:dyDescent="0.2">
      <c r="A304" t="s">
        <v>332</v>
      </c>
      <c r="B304">
        <v>1998</v>
      </c>
      <c r="C304" t="s">
        <v>20</v>
      </c>
      <c r="D304">
        <v>4</v>
      </c>
      <c r="E304" s="10" t="str">
        <f>Table1[[#This Row],[date]]&amp;" "&amp;Table1[[#This Row],[month]]&amp;" "&amp;Table1[[#This Row],[year]]</f>
        <v>4 Sep 1998</v>
      </c>
      <c r="F304" s="12">
        <f>DATEDIF(Table1[[#This Row],[DOB]],"8-6-2023","y")</f>
        <v>24</v>
      </c>
      <c r="G304">
        <v>0</v>
      </c>
      <c r="H304" s="14">
        <v>2855.44</v>
      </c>
      <c r="I304" t="s">
        <v>11</v>
      </c>
      <c r="J304" t="s">
        <v>12</v>
      </c>
      <c r="K304" t="s">
        <v>23</v>
      </c>
    </row>
    <row r="305" spans="1:11" x14ac:dyDescent="0.2">
      <c r="A305" t="s">
        <v>333</v>
      </c>
      <c r="B305">
        <v>1993</v>
      </c>
      <c r="C305" t="s">
        <v>15</v>
      </c>
      <c r="D305">
        <v>1</v>
      </c>
      <c r="E305" s="10" t="str">
        <f>Table1[[#This Row],[date]]&amp;" "&amp;Table1[[#This Row],[month]]&amp;" "&amp;Table1[[#This Row],[year]]</f>
        <v>1 Nov 1993</v>
      </c>
      <c r="F305" s="12">
        <f>DATEDIF(Table1[[#This Row],[DOB]],"8-6-2023","y")</f>
        <v>29</v>
      </c>
      <c r="G305">
        <v>0</v>
      </c>
      <c r="H305" s="14">
        <v>2866.09</v>
      </c>
      <c r="I305" t="s">
        <v>12</v>
      </c>
      <c r="J305" t="s">
        <v>12</v>
      </c>
      <c r="K305" t="s">
        <v>42</v>
      </c>
    </row>
    <row r="306" spans="1:11" x14ac:dyDescent="0.2">
      <c r="A306" t="s">
        <v>334</v>
      </c>
      <c r="B306">
        <v>1993</v>
      </c>
      <c r="C306" t="s">
        <v>35</v>
      </c>
      <c r="D306">
        <v>12</v>
      </c>
      <c r="E306" s="10" t="str">
        <f>Table1[[#This Row],[date]]&amp;" "&amp;Table1[[#This Row],[month]]&amp;" "&amp;Table1[[#This Row],[year]]</f>
        <v>12 Aug 1993</v>
      </c>
      <c r="F306" s="12">
        <f>DATEDIF(Table1[[#This Row],[DOB]],"8-6-2023","y")</f>
        <v>29</v>
      </c>
      <c r="G306">
        <v>0</v>
      </c>
      <c r="H306" s="14">
        <v>2867.12</v>
      </c>
      <c r="I306" t="s">
        <v>16</v>
      </c>
      <c r="J306" t="s">
        <v>12</v>
      </c>
      <c r="K306" t="s">
        <v>13</v>
      </c>
    </row>
    <row r="307" spans="1:11" x14ac:dyDescent="0.2">
      <c r="A307" t="s">
        <v>335</v>
      </c>
      <c r="B307">
        <v>1996</v>
      </c>
      <c r="C307" t="s">
        <v>18</v>
      </c>
      <c r="D307">
        <v>21</v>
      </c>
      <c r="E307" s="10" t="str">
        <f>Table1[[#This Row],[date]]&amp;" "&amp;Table1[[#This Row],[month]]&amp;" "&amp;Table1[[#This Row],[year]]</f>
        <v>21 Jun 1996</v>
      </c>
      <c r="F307" s="12">
        <f>DATEDIF(Table1[[#This Row],[DOB]],"8-6-2023","y")</f>
        <v>26</v>
      </c>
      <c r="G307">
        <v>0</v>
      </c>
      <c r="H307" s="14">
        <v>2897.32</v>
      </c>
      <c r="I307" t="s">
        <v>12</v>
      </c>
      <c r="J307" t="s">
        <v>12</v>
      </c>
      <c r="K307" t="s">
        <v>168</v>
      </c>
    </row>
    <row r="308" spans="1:11" x14ac:dyDescent="0.2">
      <c r="A308" t="s">
        <v>336</v>
      </c>
      <c r="B308">
        <v>2000</v>
      </c>
      <c r="C308" t="s">
        <v>10</v>
      </c>
      <c r="D308">
        <v>14</v>
      </c>
      <c r="E308" s="10" t="str">
        <f>Table1[[#This Row],[date]]&amp;" "&amp;Table1[[#This Row],[month]]&amp;" "&amp;Table1[[#This Row],[year]]</f>
        <v>14 Jul 2000</v>
      </c>
      <c r="F308" s="12">
        <f>DATEDIF(Table1[[#This Row],[DOB]],"8-6-2023","y")</f>
        <v>22</v>
      </c>
      <c r="G308">
        <v>0</v>
      </c>
      <c r="H308" s="14">
        <v>2897.46</v>
      </c>
      <c r="I308" t="s">
        <v>11</v>
      </c>
      <c r="J308" t="s">
        <v>16</v>
      </c>
      <c r="K308" t="s">
        <v>23</v>
      </c>
    </row>
    <row r="309" spans="1:11" x14ac:dyDescent="0.2">
      <c r="A309" t="s">
        <v>337</v>
      </c>
      <c r="B309">
        <v>1999</v>
      </c>
      <c r="C309" t="s">
        <v>15</v>
      </c>
      <c r="D309">
        <v>1</v>
      </c>
      <c r="E309" s="10" t="str">
        <f>Table1[[#This Row],[date]]&amp;" "&amp;Table1[[#This Row],[month]]&amp;" "&amp;Table1[[#This Row],[year]]</f>
        <v>1 Nov 1999</v>
      </c>
      <c r="F309" s="12">
        <f>DATEDIF(Table1[[#This Row],[DOB]],"8-6-2023","y")</f>
        <v>23</v>
      </c>
      <c r="G309">
        <v>0</v>
      </c>
      <c r="H309" s="14">
        <v>2899.49</v>
      </c>
      <c r="I309" t="s">
        <v>11</v>
      </c>
      <c r="J309" t="s">
        <v>11</v>
      </c>
      <c r="K309" t="s">
        <v>247</v>
      </c>
    </row>
    <row r="310" spans="1:11" x14ac:dyDescent="0.2">
      <c r="A310" t="s">
        <v>338</v>
      </c>
      <c r="B310">
        <v>1996</v>
      </c>
      <c r="C310" t="s">
        <v>37</v>
      </c>
      <c r="D310">
        <v>24</v>
      </c>
      <c r="E310" s="10" t="str">
        <f>Table1[[#This Row],[date]]&amp;" "&amp;Table1[[#This Row],[month]]&amp;" "&amp;Table1[[#This Row],[year]]</f>
        <v>24 Oct 1996</v>
      </c>
      <c r="F310" s="12">
        <f>DATEDIF(Table1[[#This Row],[DOB]],"8-6-2023","y")</f>
        <v>26</v>
      </c>
      <c r="G310">
        <v>1</v>
      </c>
      <c r="H310" s="14">
        <v>2902.91</v>
      </c>
      <c r="I310" t="s">
        <v>11</v>
      </c>
      <c r="J310" t="s">
        <v>11</v>
      </c>
      <c r="K310" t="s">
        <v>13</v>
      </c>
    </row>
    <row r="311" spans="1:11" x14ac:dyDescent="0.2">
      <c r="A311" t="s">
        <v>339</v>
      </c>
      <c r="B311">
        <v>1996</v>
      </c>
      <c r="C311" t="s">
        <v>18</v>
      </c>
      <c r="D311">
        <v>13</v>
      </c>
      <c r="E311" s="10" t="str">
        <f>Table1[[#This Row],[date]]&amp;" "&amp;Table1[[#This Row],[month]]&amp;" "&amp;Table1[[#This Row],[year]]</f>
        <v>13 Jun 1996</v>
      </c>
      <c r="F311" s="12">
        <f>DATEDIF(Table1[[#This Row],[DOB]],"8-6-2023","y")</f>
        <v>26</v>
      </c>
      <c r="G311">
        <v>1</v>
      </c>
      <c r="H311" s="14">
        <v>2904.09</v>
      </c>
      <c r="I311" t="s">
        <v>11</v>
      </c>
      <c r="J311" t="s">
        <v>11</v>
      </c>
      <c r="K311" t="s">
        <v>42</v>
      </c>
    </row>
    <row r="312" spans="1:11" x14ac:dyDescent="0.2">
      <c r="A312" t="s">
        <v>340</v>
      </c>
      <c r="B312">
        <v>2003</v>
      </c>
      <c r="C312" t="s">
        <v>18</v>
      </c>
      <c r="D312">
        <v>5</v>
      </c>
      <c r="E312" s="10" t="str">
        <f>Table1[[#This Row],[date]]&amp;" "&amp;Table1[[#This Row],[month]]&amp;" "&amp;Table1[[#This Row],[year]]</f>
        <v>5 Jun 2003</v>
      </c>
      <c r="F312" s="12">
        <f>DATEDIF(Table1[[#This Row],[DOB]],"8-6-2023","y")</f>
        <v>20</v>
      </c>
      <c r="G312">
        <v>2</v>
      </c>
      <c r="H312" s="14">
        <v>2913.57</v>
      </c>
      <c r="I312" t="s">
        <v>11</v>
      </c>
      <c r="J312" t="s">
        <v>11</v>
      </c>
      <c r="K312" t="s">
        <v>42</v>
      </c>
    </row>
    <row r="313" spans="1:11" x14ac:dyDescent="0.2">
      <c r="A313" t="s">
        <v>341</v>
      </c>
      <c r="B313">
        <v>1996</v>
      </c>
      <c r="C313" t="s">
        <v>18</v>
      </c>
      <c r="D313">
        <v>30</v>
      </c>
      <c r="E313" s="10" t="str">
        <f>Table1[[#This Row],[date]]&amp;" "&amp;Table1[[#This Row],[month]]&amp;" "&amp;Table1[[#This Row],[year]]</f>
        <v>30 Jun 1996</v>
      </c>
      <c r="F313" s="12">
        <f>DATEDIF(Table1[[#This Row],[DOB]],"8-6-2023","y")</f>
        <v>26</v>
      </c>
      <c r="G313">
        <v>1</v>
      </c>
      <c r="H313" s="14">
        <v>2927.06</v>
      </c>
      <c r="I313" t="s">
        <v>11</v>
      </c>
      <c r="J313" t="s">
        <v>11</v>
      </c>
      <c r="K313" t="s">
        <v>13</v>
      </c>
    </row>
    <row r="314" spans="1:11" x14ac:dyDescent="0.2">
      <c r="A314" t="s">
        <v>342</v>
      </c>
      <c r="B314">
        <v>2002</v>
      </c>
      <c r="C314" t="s">
        <v>20</v>
      </c>
      <c r="D314">
        <v>30</v>
      </c>
      <c r="E314" s="10" t="str">
        <f>Table1[[#This Row],[date]]&amp;" "&amp;Table1[[#This Row],[month]]&amp;" "&amp;Table1[[#This Row],[year]]</f>
        <v>30 Sep 2002</v>
      </c>
      <c r="F314" s="12">
        <f>DATEDIF(Table1[[#This Row],[DOB]],"8-6-2023","y")</f>
        <v>20</v>
      </c>
      <c r="G314">
        <v>0</v>
      </c>
      <c r="H314" s="14">
        <v>2943.41</v>
      </c>
      <c r="I314" t="s">
        <v>11</v>
      </c>
      <c r="J314" t="s">
        <v>12</v>
      </c>
      <c r="K314" t="s">
        <v>23</v>
      </c>
    </row>
    <row r="315" spans="1:11" x14ac:dyDescent="0.2">
      <c r="A315" t="s">
        <v>343</v>
      </c>
      <c r="B315">
        <v>1995</v>
      </c>
      <c r="C315" t="s">
        <v>20</v>
      </c>
      <c r="D315">
        <v>24</v>
      </c>
      <c r="E315" s="10" t="str">
        <f>Table1[[#This Row],[date]]&amp;" "&amp;Table1[[#This Row],[month]]&amp;" "&amp;Table1[[#This Row],[year]]</f>
        <v>24 Sep 1995</v>
      </c>
      <c r="F315" s="12">
        <f>DATEDIF(Table1[[#This Row],[DOB]],"8-6-2023","y")</f>
        <v>27</v>
      </c>
      <c r="G315">
        <v>0</v>
      </c>
      <c r="H315" s="14">
        <v>2974.13</v>
      </c>
      <c r="I315" t="s">
        <v>11</v>
      </c>
      <c r="J315" t="s">
        <v>16</v>
      </c>
      <c r="K315" t="s">
        <v>42</v>
      </c>
    </row>
    <row r="316" spans="1:11" x14ac:dyDescent="0.2">
      <c r="A316" t="s">
        <v>344</v>
      </c>
      <c r="B316">
        <v>1987</v>
      </c>
      <c r="C316" t="s">
        <v>18</v>
      </c>
      <c r="D316">
        <v>18</v>
      </c>
      <c r="E316" s="10" t="str">
        <f>Table1[[#This Row],[date]]&amp;" "&amp;Table1[[#This Row],[month]]&amp;" "&amp;Table1[[#This Row],[year]]</f>
        <v>18 Jun 1987</v>
      </c>
      <c r="F316" s="12">
        <f>DATEDIF(Table1[[#This Row],[DOB]],"8-6-2023","y")</f>
        <v>35</v>
      </c>
      <c r="G316">
        <v>3</v>
      </c>
      <c r="H316" s="14">
        <v>2979.52</v>
      </c>
      <c r="I316" t="s">
        <v>11</v>
      </c>
      <c r="J316" t="s">
        <v>12</v>
      </c>
      <c r="K316" t="s">
        <v>13</v>
      </c>
    </row>
    <row r="317" spans="1:11" x14ac:dyDescent="0.2">
      <c r="A317" t="s">
        <v>345</v>
      </c>
      <c r="B317">
        <v>1991</v>
      </c>
      <c r="C317" t="s">
        <v>15</v>
      </c>
      <c r="D317">
        <v>20</v>
      </c>
      <c r="E317" s="10" t="str">
        <f>Table1[[#This Row],[date]]&amp;" "&amp;Table1[[#This Row],[month]]&amp;" "&amp;Table1[[#This Row],[year]]</f>
        <v>20 Nov 1991</v>
      </c>
      <c r="F317" s="12">
        <f>DATEDIF(Table1[[#This Row],[DOB]],"8-6-2023","y")</f>
        <v>31</v>
      </c>
      <c r="G317">
        <v>3</v>
      </c>
      <c r="H317" s="14">
        <v>2985.67</v>
      </c>
      <c r="I317" t="s">
        <v>11</v>
      </c>
      <c r="J317" t="s">
        <v>11</v>
      </c>
      <c r="K317" t="s">
        <v>13</v>
      </c>
    </row>
    <row r="318" spans="1:11" x14ac:dyDescent="0.2">
      <c r="A318" t="s">
        <v>346</v>
      </c>
      <c r="B318">
        <v>2002</v>
      </c>
      <c r="C318" t="s">
        <v>30</v>
      </c>
      <c r="D318">
        <v>15</v>
      </c>
      <c r="E318" s="10" t="str">
        <f>Table1[[#This Row],[date]]&amp;" "&amp;Table1[[#This Row],[month]]&amp;" "&amp;Table1[[#This Row],[year]]</f>
        <v>15 Dec 2002</v>
      </c>
      <c r="F318" s="12">
        <f>DATEDIF(Table1[[#This Row],[DOB]],"8-6-2023","y")</f>
        <v>20</v>
      </c>
      <c r="G318">
        <v>0</v>
      </c>
      <c r="H318" s="14">
        <v>3012.22</v>
      </c>
      <c r="I318" t="s">
        <v>11</v>
      </c>
      <c r="J318" t="s">
        <v>12</v>
      </c>
      <c r="K318" t="s">
        <v>23</v>
      </c>
    </row>
    <row r="319" spans="1:11" x14ac:dyDescent="0.2">
      <c r="A319" t="s">
        <v>347</v>
      </c>
      <c r="B319">
        <v>1988</v>
      </c>
      <c r="C319" t="s">
        <v>20</v>
      </c>
      <c r="D319">
        <v>28</v>
      </c>
      <c r="E319" s="10" t="str">
        <f>Table1[[#This Row],[date]]&amp;" "&amp;Table1[[#This Row],[month]]&amp;" "&amp;Table1[[#This Row],[year]]</f>
        <v>28 Sep 1988</v>
      </c>
      <c r="F319" s="12">
        <f>DATEDIF(Table1[[#This Row],[DOB]],"8-6-2023","y")</f>
        <v>34</v>
      </c>
      <c r="G319">
        <v>3</v>
      </c>
      <c r="H319" s="14">
        <v>3018.04</v>
      </c>
      <c r="I319" t="s">
        <v>11</v>
      </c>
      <c r="J319" t="s">
        <v>11</v>
      </c>
      <c r="K319" t="s">
        <v>23</v>
      </c>
    </row>
    <row r="320" spans="1:11" x14ac:dyDescent="0.2">
      <c r="A320" t="s">
        <v>348</v>
      </c>
      <c r="B320">
        <v>1997</v>
      </c>
      <c r="C320" t="s">
        <v>30</v>
      </c>
      <c r="D320">
        <v>19</v>
      </c>
      <c r="E320" s="10" t="str">
        <f>Table1[[#This Row],[date]]&amp;" "&amp;Table1[[#This Row],[month]]&amp;" "&amp;Table1[[#This Row],[year]]</f>
        <v>19 Dec 1997</v>
      </c>
      <c r="F320" s="12">
        <f>DATEDIF(Table1[[#This Row],[DOB]],"8-6-2023","y")</f>
        <v>25</v>
      </c>
      <c r="G320">
        <v>0</v>
      </c>
      <c r="H320" s="14">
        <v>3021.81</v>
      </c>
      <c r="I320" t="s">
        <v>11</v>
      </c>
      <c r="J320" t="s">
        <v>12</v>
      </c>
      <c r="K320" t="s">
        <v>23</v>
      </c>
    </row>
    <row r="321" spans="1:11" x14ac:dyDescent="0.2">
      <c r="A321" t="s">
        <v>349</v>
      </c>
      <c r="B321">
        <v>1998</v>
      </c>
      <c r="C321" t="s">
        <v>20</v>
      </c>
      <c r="D321">
        <v>15</v>
      </c>
      <c r="E321" s="10" t="str">
        <f>Table1[[#This Row],[date]]&amp;" "&amp;Table1[[#This Row],[month]]&amp;" "&amp;Table1[[#This Row],[year]]</f>
        <v>15 Sep 1998</v>
      </c>
      <c r="F321" s="12">
        <f>DATEDIF(Table1[[#This Row],[DOB]],"8-6-2023","y")</f>
        <v>24</v>
      </c>
      <c r="G321">
        <v>0</v>
      </c>
      <c r="H321" s="14">
        <v>3044.21</v>
      </c>
      <c r="I321" t="s">
        <v>11</v>
      </c>
      <c r="J321" t="s">
        <v>12</v>
      </c>
      <c r="K321" t="s">
        <v>247</v>
      </c>
    </row>
    <row r="322" spans="1:11" x14ac:dyDescent="0.2">
      <c r="A322" t="s">
        <v>350</v>
      </c>
      <c r="B322">
        <v>1998</v>
      </c>
      <c r="C322" t="s">
        <v>35</v>
      </c>
      <c r="D322">
        <v>9</v>
      </c>
      <c r="E322" s="10" t="str">
        <f>Table1[[#This Row],[date]]&amp;" "&amp;Table1[[#This Row],[month]]&amp;" "&amp;Table1[[#This Row],[year]]</f>
        <v>9 Aug 1998</v>
      </c>
      <c r="F322" s="12">
        <f>DATEDIF(Table1[[#This Row],[DOB]],"8-6-2023","y")</f>
        <v>24</v>
      </c>
      <c r="G322">
        <v>0</v>
      </c>
      <c r="H322" s="14">
        <v>3046.06</v>
      </c>
      <c r="I322" t="s">
        <v>11</v>
      </c>
      <c r="J322" t="s">
        <v>16</v>
      </c>
      <c r="K322" t="s">
        <v>249</v>
      </c>
    </row>
    <row r="323" spans="1:11" x14ac:dyDescent="0.2">
      <c r="A323" t="s">
        <v>351</v>
      </c>
      <c r="B323">
        <v>1997</v>
      </c>
      <c r="C323" t="s">
        <v>30</v>
      </c>
      <c r="D323">
        <v>22</v>
      </c>
      <c r="E323" s="10" t="str">
        <f>Table1[[#This Row],[date]]&amp;" "&amp;Table1[[#This Row],[month]]&amp;" "&amp;Table1[[#This Row],[year]]</f>
        <v>22 Dec 1997</v>
      </c>
      <c r="F323" s="12">
        <f>DATEDIF(Table1[[#This Row],[DOB]],"8-6-2023","y")</f>
        <v>25</v>
      </c>
      <c r="G323">
        <v>0</v>
      </c>
      <c r="H323" s="14">
        <v>3051.73</v>
      </c>
      <c r="I323" t="s">
        <v>11</v>
      </c>
      <c r="J323" t="s">
        <v>11</v>
      </c>
      <c r="K323" t="s">
        <v>42</v>
      </c>
    </row>
    <row r="324" spans="1:11" x14ac:dyDescent="0.2">
      <c r="A324" t="s">
        <v>352</v>
      </c>
      <c r="B324">
        <v>2002</v>
      </c>
      <c r="C324" t="s">
        <v>18</v>
      </c>
      <c r="D324">
        <v>21</v>
      </c>
      <c r="E324" s="10" t="str">
        <f>Table1[[#This Row],[date]]&amp;" "&amp;Table1[[#This Row],[month]]&amp;" "&amp;Table1[[#This Row],[year]]</f>
        <v>21 Jun 2002</v>
      </c>
      <c r="F324" s="12">
        <f>DATEDIF(Table1[[#This Row],[DOB]],"8-6-2023","y")</f>
        <v>20</v>
      </c>
      <c r="G324">
        <v>2</v>
      </c>
      <c r="H324" s="14">
        <v>3056.39</v>
      </c>
      <c r="I324" t="s">
        <v>11</v>
      </c>
      <c r="J324" t="s">
        <v>12</v>
      </c>
      <c r="K324" t="s">
        <v>13</v>
      </c>
    </row>
    <row r="325" spans="1:11" x14ac:dyDescent="0.2">
      <c r="A325" t="s">
        <v>353</v>
      </c>
      <c r="B325">
        <v>1994</v>
      </c>
      <c r="C325" t="s">
        <v>20</v>
      </c>
      <c r="D325">
        <v>26</v>
      </c>
      <c r="E325" s="10" t="str">
        <f>Table1[[#This Row],[date]]&amp;" "&amp;Table1[[#This Row],[month]]&amp;" "&amp;Table1[[#This Row],[year]]</f>
        <v>26 Sep 1994</v>
      </c>
      <c r="F325" s="12">
        <f>DATEDIF(Table1[[#This Row],[DOB]],"8-6-2023","y")</f>
        <v>28</v>
      </c>
      <c r="G325">
        <v>0</v>
      </c>
      <c r="H325" s="14">
        <v>3062.51</v>
      </c>
      <c r="I325" t="s">
        <v>12</v>
      </c>
      <c r="J325" t="s">
        <v>16</v>
      </c>
      <c r="K325" t="s">
        <v>23</v>
      </c>
    </row>
    <row r="326" spans="1:11" x14ac:dyDescent="0.2">
      <c r="A326" t="s">
        <v>354</v>
      </c>
      <c r="B326">
        <v>1989</v>
      </c>
      <c r="C326" t="s">
        <v>37</v>
      </c>
      <c r="D326">
        <v>1</v>
      </c>
      <c r="E326" s="10" t="str">
        <f>Table1[[#This Row],[date]]&amp;" "&amp;Table1[[#This Row],[month]]&amp;" "&amp;Table1[[#This Row],[year]]</f>
        <v>1 Oct 1989</v>
      </c>
      <c r="F326" s="12">
        <f>DATEDIF(Table1[[#This Row],[DOB]],"8-6-2023","y")</f>
        <v>33</v>
      </c>
      <c r="G326">
        <v>3</v>
      </c>
      <c r="H326" s="14">
        <v>3065.49</v>
      </c>
      <c r="I326" t="s">
        <v>11</v>
      </c>
      <c r="J326" t="s">
        <v>16</v>
      </c>
      <c r="K326" t="s">
        <v>23</v>
      </c>
    </row>
    <row r="327" spans="1:11" x14ac:dyDescent="0.2">
      <c r="A327" t="s">
        <v>355</v>
      </c>
      <c r="B327">
        <v>1995</v>
      </c>
      <c r="C327" t="s">
        <v>20</v>
      </c>
      <c r="D327">
        <v>10</v>
      </c>
      <c r="E327" s="10" t="str">
        <f>Table1[[#This Row],[date]]&amp;" "&amp;Table1[[#This Row],[month]]&amp;" "&amp;Table1[[#This Row],[year]]</f>
        <v>10 Sep 1995</v>
      </c>
      <c r="F327" s="12">
        <f>DATEDIF(Table1[[#This Row],[DOB]],"8-6-2023","y")</f>
        <v>27</v>
      </c>
      <c r="G327">
        <v>0</v>
      </c>
      <c r="H327" s="14">
        <v>3070.81</v>
      </c>
      <c r="I327" t="s">
        <v>12</v>
      </c>
      <c r="J327" t="s">
        <v>16</v>
      </c>
      <c r="K327" t="s">
        <v>356</v>
      </c>
    </row>
    <row r="328" spans="1:11" x14ac:dyDescent="0.2">
      <c r="A328" t="s">
        <v>357</v>
      </c>
      <c r="B328">
        <v>2001</v>
      </c>
      <c r="C328" t="s">
        <v>37</v>
      </c>
      <c r="D328">
        <v>13</v>
      </c>
      <c r="E328" s="10" t="str">
        <f>Table1[[#This Row],[date]]&amp;" "&amp;Table1[[#This Row],[month]]&amp;" "&amp;Table1[[#This Row],[year]]</f>
        <v>13 Oct 2001</v>
      </c>
      <c r="F328" s="12">
        <f>DATEDIF(Table1[[#This Row],[DOB]],"8-6-2023","y")</f>
        <v>21</v>
      </c>
      <c r="G328">
        <v>2</v>
      </c>
      <c r="H328" s="14">
        <v>3077.1</v>
      </c>
      <c r="I328" t="s">
        <v>11</v>
      </c>
      <c r="J328" t="s">
        <v>16</v>
      </c>
      <c r="K328" t="s">
        <v>23</v>
      </c>
    </row>
    <row r="329" spans="1:11" x14ac:dyDescent="0.2">
      <c r="A329" t="s">
        <v>358</v>
      </c>
      <c r="B329">
        <v>1987</v>
      </c>
      <c r="C329" t="s">
        <v>35</v>
      </c>
      <c r="D329">
        <v>1</v>
      </c>
      <c r="E329" s="10" t="str">
        <f>Table1[[#This Row],[date]]&amp;" "&amp;Table1[[#This Row],[month]]&amp;" "&amp;Table1[[#This Row],[year]]</f>
        <v>1 Aug 1987</v>
      </c>
      <c r="F329" s="12">
        <f>DATEDIF(Table1[[#This Row],[DOB]],"8-6-2023","y")</f>
        <v>35</v>
      </c>
      <c r="G329">
        <v>3</v>
      </c>
      <c r="H329" s="14">
        <v>3088.06</v>
      </c>
      <c r="I329" t="s">
        <v>11</v>
      </c>
      <c r="J329" t="s">
        <v>11</v>
      </c>
      <c r="K329" t="s">
        <v>13</v>
      </c>
    </row>
    <row r="330" spans="1:11" x14ac:dyDescent="0.2">
      <c r="A330" t="s">
        <v>359</v>
      </c>
      <c r="B330">
        <v>1999</v>
      </c>
      <c r="C330" t="s">
        <v>18</v>
      </c>
      <c r="D330">
        <v>25</v>
      </c>
      <c r="E330" s="10" t="str">
        <f>Table1[[#This Row],[date]]&amp;" "&amp;Table1[[#This Row],[month]]&amp;" "&amp;Table1[[#This Row],[year]]</f>
        <v>25 Jun 1999</v>
      </c>
      <c r="F330" s="12">
        <f>DATEDIF(Table1[[#This Row],[DOB]],"8-6-2023","y")</f>
        <v>23</v>
      </c>
      <c r="G330">
        <v>0</v>
      </c>
      <c r="H330" s="14">
        <v>3128.35</v>
      </c>
      <c r="I330" t="s">
        <v>11</v>
      </c>
      <c r="J330" t="s">
        <v>12</v>
      </c>
      <c r="K330" t="s">
        <v>300</v>
      </c>
    </row>
    <row r="331" spans="1:11" x14ac:dyDescent="0.2">
      <c r="A331" t="s">
        <v>360</v>
      </c>
      <c r="B331">
        <v>1994</v>
      </c>
      <c r="C331" t="s">
        <v>10</v>
      </c>
      <c r="D331">
        <v>10</v>
      </c>
      <c r="E331" s="10" t="str">
        <f>Table1[[#This Row],[date]]&amp;" "&amp;Table1[[#This Row],[month]]&amp;" "&amp;Table1[[#This Row],[year]]</f>
        <v>10 Jul 1994</v>
      </c>
      <c r="F331" s="12">
        <f>DATEDIF(Table1[[#This Row],[DOB]],"8-6-2023","y")</f>
        <v>28</v>
      </c>
      <c r="G331">
        <v>0</v>
      </c>
      <c r="H331" s="14">
        <v>3161.45</v>
      </c>
      <c r="I331" t="s">
        <v>11</v>
      </c>
      <c r="J331" t="s">
        <v>16</v>
      </c>
      <c r="K331" t="s">
        <v>42</v>
      </c>
    </row>
    <row r="332" spans="1:11" x14ac:dyDescent="0.2">
      <c r="A332" t="s">
        <v>361</v>
      </c>
      <c r="B332">
        <v>1993</v>
      </c>
      <c r="C332" t="s">
        <v>20</v>
      </c>
      <c r="D332">
        <v>25</v>
      </c>
      <c r="E332" s="10" t="str">
        <f>Table1[[#This Row],[date]]&amp;" "&amp;Table1[[#This Row],[month]]&amp;" "&amp;Table1[[#This Row],[year]]</f>
        <v>25 Sep 1993</v>
      </c>
      <c r="F332" s="12">
        <f>DATEDIF(Table1[[#This Row],[DOB]],"8-6-2023","y")</f>
        <v>29</v>
      </c>
      <c r="G332">
        <v>0</v>
      </c>
      <c r="H332" s="14">
        <v>3162.02</v>
      </c>
      <c r="I332" t="s">
        <v>11</v>
      </c>
      <c r="J332" t="s">
        <v>12</v>
      </c>
      <c r="K332" t="s">
        <v>13</v>
      </c>
    </row>
    <row r="333" spans="1:11" x14ac:dyDescent="0.2">
      <c r="A333" t="s">
        <v>362</v>
      </c>
      <c r="B333">
        <v>2001</v>
      </c>
      <c r="C333" t="s">
        <v>35</v>
      </c>
      <c r="D333">
        <v>29</v>
      </c>
      <c r="E333" s="10" t="str">
        <f>Table1[[#This Row],[date]]&amp;" "&amp;Table1[[#This Row],[month]]&amp;" "&amp;Table1[[#This Row],[year]]</f>
        <v>29 Aug 2001</v>
      </c>
      <c r="F333" s="12">
        <f>DATEDIF(Table1[[#This Row],[DOB]],"8-6-2023","y")</f>
        <v>21</v>
      </c>
      <c r="G333">
        <v>1</v>
      </c>
      <c r="H333" s="14">
        <v>3167.46</v>
      </c>
      <c r="I333" t="s">
        <v>11</v>
      </c>
      <c r="J333" t="s">
        <v>12</v>
      </c>
      <c r="K333" t="s">
        <v>247</v>
      </c>
    </row>
    <row r="334" spans="1:11" x14ac:dyDescent="0.2">
      <c r="A334" t="s">
        <v>363</v>
      </c>
      <c r="B334">
        <v>1994</v>
      </c>
      <c r="C334" t="s">
        <v>37</v>
      </c>
      <c r="D334">
        <v>25</v>
      </c>
      <c r="E334" s="10" t="str">
        <f>Table1[[#This Row],[date]]&amp;" "&amp;Table1[[#This Row],[month]]&amp;" "&amp;Table1[[#This Row],[year]]</f>
        <v>25 Oct 1994</v>
      </c>
      <c r="F334" s="12">
        <f>DATEDIF(Table1[[#This Row],[DOB]],"8-6-2023","y")</f>
        <v>28</v>
      </c>
      <c r="G334">
        <v>0</v>
      </c>
      <c r="H334" s="14">
        <v>3171.61</v>
      </c>
      <c r="I334" t="s">
        <v>11</v>
      </c>
      <c r="J334" t="s">
        <v>12</v>
      </c>
      <c r="K334" t="s">
        <v>13</v>
      </c>
    </row>
    <row r="335" spans="1:11" x14ac:dyDescent="0.2">
      <c r="A335" t="s">
        <v>364</v>
      </c>
      <c r="B335">
        <v>1994</v>
      </c>
      <c r="C335" t="s">
        <v>10</v>
      </c>
      <c r="D335">
        <v>6</v>
      </c>
      <c r="E335" s="10" t="str">
        <f>Table1[[#This Row],[date]]&amp;" "&amp;Table1[[#This Row],[month]]&amp;" "&amp;Table1[[#This Row],[year]]</f>
        <v>6 Jul 1994</v>
      </c>
      <c r="F335" s="12">
        <f>DATEDIF(Table1[[#This Row],[DOB]],"8-6-2023","y")</f>
        <v>28</v>
      </c>
      <c r="G335">
        <v>0</v>
      </c>
      <c r="H335" s="14">
        <v>3172.02</v>
      </c>
      <c r="I335" t="s">
        <v>11</v>
      </c>
      <c r="J335" t="s">
        <v>16</v>
      </c>
      <c r="K335" t="s">
        <v>42</v>
      </c>
    </row>
    <row r="336" spans="1:11" x14ac:dyDescent="0.2">
      <c r="A336" t="s">
        <v>365</v>
      </c>
      <c r="B336">
        <v>1996</v>
      </c>
      <c r="C336" t="s">
        <v>35</v>
      </c>
      <c r="D336">
        <v>14</v>
      </c>
      <c r="E336" s="10" t="str">
        <f>Table1[[#This Row],[date]]&amp;" "&amp;Table1[[#This Row],[month]]&amp;" "&amp;Table1[[#This Row],[year]]</f>
        <v>14 Aug 1996</v>
      </c>
      <c r="F336" s="12">
        <f>DATEDIF(Table1[[#This Row],[DOB]],"8-6-2023","y")</f>
        <v>26</v>
      </c>
      <c r="G336">
        <v>0</v>
      </c>
      <c r="H336" s="14">
        <v>3176.29</v>
      </c>
      <c r="I336" t="s">
        <v>11</v>
      </c>
      <c r="J336" t="s">
        <v>11</v>
      </c>
      <c r="K336" t="s">
        <v>23</v>
      </c>
    </row>
    <row r="337" spans="1:11" x14ac:dyDescent="0.2">
      <c r="A337" t="s">
        <v>366</v>
      </c>
      <c r="B337">
        <v>1996</v>
      </c>
      <c r="C337" t="s">
        <v>10</v>
      </c>
      <c r="D337">
        <v>3</v>
      </c>
      <c r="E337" s="10" t="str">
        <f>Table1[[#This Row],[date]]&amp;" "&amp;Table1[[#This Row],[month]]&amp;" "&amp;Table1[[#This Row],[year]]</f>
        <v>3 Jul 1996</v>
      </c>
      <c r="F337" s="12">
        <f>DATEDIF(Table1[[#This Row],[DOB]],"8-6-2023","y")</f>
        <v>26</v>
      </c>
      <c r="G337">
        <v>0</v>
      </c>
      <c r="H337" s="14">
        <v>3176.82</v>
      </c>
      <c r="I337" t="s">
        <v>11</v>
      </c>
      <c r="J337" t="s">
        <v>16</v>
      </c>
      <c r="K337" t="s">
        <v>23</v>
      </c>
    </row>
    <row r="338" spans="1:11" x14ac:dyDescent="0.2">
      <c r="A338" t="s">
        <v>367</v>
      </c>
      <c r="B338">
        <v>2000</v>
      </c>
      <c r="C338" t="s">
        <v>20</v>
      </c>
      <c r="D338">
        <v>23</v>
      </c>
      <c r="E338" s="10" t="str">
        <f>Table1[[#This Row],[date]]&amp;" "&amp;Table1[[#This Row],[month]]&amp;" "&amp;Table1[[#This Row],[year]]</f>
        <v>23 Sep 2000</v>
      </c>
      <c r="F338" s="12">
        <f>DATEDIF(Table1[[#This Row],[DOB]],"8-6-2023","y")</f>
        <v>22</v>
      </c>
      <c r="G338">
        <v>0</v>
      </c>
      <c r="H338" s="14">
        <v>3179.96</v>
      </c>
      <c r="I338" t="s">
        <v>11</v>
      </c>
      <c r="J338" t="s">
        <v>11</v>
      </c>
      <c r="K338" t="s">
        <v>23</v>
      </c>
    </row>
    <row r="339" spans="1:11" x14ac:dyDescent="0.2">
      <c r="A339" t="s">
        <v>368</v>
      </c>
      <c r="B339">
        <v>2001</v>
      </c>
      <c r="C339" t="s">
        <v>20</v>
      </c>
      <c r="D339">
        <v>2</v>
      </c>
      <c r="E339" s="10" t="str">
        <f>Table1[[#This Row],[date]]&amp;" "&amp;Table1[[#This Row],[month]]&amp;" "&amp;Table1[[#This Row],[year]]</f>
        <v>2 Sep 2001</v>
      </c>
      <c r="F339" s="12">
        <f>DATEDIF(Table1[[#This Row],[DOB]],"8-6-2023","y")</f>
        <v>21</v>
      </c>
      <c r="G339">
        <v>2</v>
      </c>
      <c r="H339" s="14">
        <v>3180.51</v>
      </c>
      <c r="I339" t="s">
        <v>11</v>
      </c>
      <c r="J339" t="s">
        <v>11</v>
      </c>
      <c r="K339" t="s">
        <v>13</v>
      </c>
    </row>
    <row r="340" spans="1:11" x14ac:dyDescent="0.2">
      <c r="A340" t="s">
        <v>369</v>
      </c>
      <c r="B340">
        <v>1996</v>
      </c>
      <c r="C340" t="s">
        <v>37</v>
      </c>
      <c r="D340">
        <v>11</v>
      </c>
      <c r="E340" s="10" t="str">
        <f>Table1[[#This Row],[date]]&amp;" "&amp;Table1[[#This Row],[month]]&amp;" "&amp;Table1[[#This Row],[year]]</f>
        <v>11 Oct 1996</v>
      </c>
      <c r="F340" s="12">
        <f>DATEDIF(Table1[[#This Row],[DOB]],"8-6-2023","y")</f>
        <v>26</v>
      </c>
      <c r="G340">
        <v>0</v>
      </c>
      <c r="H340" s="14">
        <v>3201.25</v>
      </c>
      <c r="I340" t="s">
        <v>11</v>
      </c>
      <c r="J340" t="s">
        <v>12</v>
      </c>
      <c r="K340" t="s">
        <v>23</v>
      </c>
    </row>
    <row r="341" spans="1:11" x14ac:dyDescent="0.2">
      <c r="A341" t="s">
        <v>370</v>
      </c>
      <c r="B341">
        <v>1997</v>
      </c>
      <c r="C341" t="s">
        <v>10</v>
      </c>
      <c r="D341">
        <v>5</v>
      </c>
      <c r="E341" s="10" t="str">
        <f>Table1[[#This Row],[date]]&amp;" "&amp;Table1[[#This Row],[month]]&amp;" "&amp;Table1[[#This Row],[year]]</f>
        <v>5 Jul 1997</v>
      </c>
      <c r="F341" s="12">
        <f>DATEDIF(Table1[[#This Row],[DOB]],"8-6-2023","y")</f>
        <v>25</v>
      </c>
      <c r="G341">
        <v>0</v>
      </c>
      <c r="H341" s="14">
        <v>3206.49</v>
      </c>
      <c r="I341" t="s">
        <v>11</v>
      </c>
      <c r="J341" t="s">
        <v>12</v>
      </c>
      <c r="K341" t="s">
        <v>247</v>
      </c>
    </row>
    <row r="342" spans="1:11" x14ac:dyDescent="0.2">
      <c r="A342" t="s">
        <v>371</v>
      </c>
      <c r="B342">
        <v>1997</v>
      </c>
      <c r="C342" t="s">
        <v>30</v>
      </c>
      <c r="D342">
        <v>22</v>
      </c>
      <c r="E342" s="10" t="str">
        <f>Table1[[#This Row],[date]]&amp;" "&amp;Table1[[#This Row],[month]]&amp;" "&amp;Table1[[#This Row],[year]]</f>
        <v>22 Dec 1997</v>
      </c>
      <c r="F342" s="12">
        <f>DATEDIF(Table1[[#This Row],[DOB]],"8-6-2023","y")</f>
        <v>25</v>
      </c>
      <c r="G342">
        <v>1</v>
      </c>
      <c r="H342" s="14">
        <v>3208.79</v>
      </c>
      <c r="I342" t="s">
        <v>11</v>
      </c>
      <c r="J342" t="s">
        <v>12</v>
      </c>
      <c r="K342" t="s">
        <v>42</v>
      </c>
    </row>
    <row r="343" spans="1:11" x14ac:dyDescent="0.2">
      <c r="A343" t="s">
        <v>372</v>
      </c>
      <c r="B343">
        <v>1997</v>
      </c>
      <c r="C343" t="s">
        <v>10</v>
      </c>
      <c r="D343">
        <v>6</v>
      </c>
      <c r="E343" s="10" t="str">
        <f>Table1[[#This Row],[date]]&amp;" "&amp;Table1[[#This Row],[month]]&amp;" "&amp;Table1[[#This Row],[year]]</f>
        <v>6 Jul 1997</v>
      </c>
      <c r="F343" s="12">
        <f>DATEDIF(Table1[[#This Row],[DOB]],"8-6-2023","y")</f>
        <v>25</v>
      </c>
      <c r="G343">
        <v>0</v>
      </c>
      <c r="H343" s="14">
        <v>3213.62</v>
      </c>
      <c r="I343" t="s">
        <v>11</v>
      </c>
      <c r="J343" t="s">
        <v>11</v>
      </c>
      <c r="K343" t="s">
        <v>247</v>
      </c>
    </row>
    <row r="344" spans="1:11" x14ac:dyDescent="0.2">
      <c r="A344" t="s">
        <v>373</v>
      </c>
      <c r="B344">
        <v>1997</v>
      </c>
      <c r="C344" t="s">
        <v>35</v>
      </c>
      <c r="D344">
        <v>2</v>
      </c>
      <c r="E344" s="10" t="str">
        <f>Table1[[#This Row],[date]]&amp;" "&amp;Table1[[#This Row],[month]]&amp;" "&amp;Table1[[#This Row],[year]]</f>
        <v>2 Aug 1997</v>
      </c>
      <c r="F344" s="12">
        <f>DATEDIF(Table1[[#This Row],[DOB]],"8-6-2023","y")</f>
        <v>25</v>
      </c>
      <c r="G344">
        <v>1</v>
      </c>
      <c r="H344" s="14">
        <v>3227.12</v>
      </c>
      <c r="I344" t="s">
        <v>11</v>
      </c>
      <c r="J344" t="s">
        <v>12</v>
      </c>
      <c r="K344" t="s">
        <v>13</v>
      </c>
    </row>
    <row r="345" spans="1:11" x14ac:dyDescent="0.2">
      <c r="A345" t="s">
        <v>374</v>
      </c>
      <c r="B345">
        <v>1997</v>
      </c>
      <c r="C345" t="s">
        <v>20</v>
      </c>
      <c r="D345">
        <v>2</v>
      </c>
      <c r="E345" s="10" t="str">
        <f>Table1[[#This Row],[date]]&amp;" "&amp;Table1[[#This Row],[month]]&amp;" "&amp;Table1[[#This Row],[year]]</f>
        <v>2 Sep 1997</v>
      </c>
      <c r="F345" s="12">
        <f>DATEDIF(Table1[[#This Row],[DOB]],"8-6-2023","y")</f>
        <v>25</v>
      </c>
      <c r="G345">
        <v>1</v>
      </c>
      <c r="H345" s="14">
        <v>3238.44</v>
      </c>
      <c r="I345" t="s">
        <v>11</v>
      </c>
      <c r="J345" t="s">
        <v>12</v>
      </c>
      <c r="K345" t="s">
        <v>13</v>
      </c>
    </row>
    <row r="346" spans="1:11" x14ac:dyDescent="0.2">
      <c r="A346" t="s">
        <v>375</v>
      </c>
      <c r="B346">
        <v>1991</v>
      </c>
      <c r="C346" t="s">
        <v>15</v>
      </c>
      <c r="D346">
        <v>13</v>
      </c>
      <c r="E346" s="10" t="str">
        <f>Table1[[#This Row],[date]]&amp;" "&amp;Table1[[#This Row],[month]]&amp;" "&amp;Table1[[#This Row],[year]]</f>
        <v>13 Nov 1991</v>
      </c>
      <c r="F346" s="12">
        <f>DATEDIF(Table1[[#This Row],[DOB]],"8-6-2023","y")</f>
        <v>31</v>
      </c>
      <c r="G346">
        <v>0</v>
      </c>
      <c r="H346" s="14">
        <v>3260.2</v>
      </c>
      <c r="I346" t="s">
        <v>12</v>
      </c>
      <c r="J346" t="s">
        <v>11</v>
      </c>
      <c r="K346" t="s">
        <v>42</v>
      </c>
    </row>
    <row r="347" spans="1:11" x14ac:dyDescent="0.2">
      <c r="A347" t="s">
        <v>376</v>
      </c>
      <c r="B347">
        <v>1994</v>
      </c>
      <c r="C347" t="s">
        <v>30</v>
      </c>
      <c r="D347">
        <v>2</v>
      </c>
      <c r="E347" s="10" t="str">
        <f>Table1[[#This Row],[date]]&amp;" "&amp;Table1[[#This Row],[month]]&amp;" "&amp;Table1[[#This Row],[year]]</f>
        <v>2 Dec 1994</v>
      </c>
      <c r="F347" s="12">
        <f>DATEDIF(Table1[[#This Row],[DOB]],"8-6-2023","y")</f>
        <v>28</v>
      </c>
      <c r="G347">
        <v>0</v>
      </c>
      <c r="H347" s="14">
        <v>3268.85</v>
      </c>
      <c r="I347" t="s">
        <v>12</v>
      </c>
      <c r="J347" t="s">
        <v>16</v>
      </c>
      <c r="K347" t="s">
        <v>168</v>
      </c>
    </row>
    <row r="348" spans="1:11" x14ac:dyDescent="0.2">
      <c r="A348" t="s">
        <v>377</v>
      </c>
      <c r="B348">
        <v>1994</v>
      </c>
      <c r="C348" t="s">
        <v>10</v>
      </c>
      <c r="D348">
        <v>1</v>
      </c>
      <c r="E348" s="10" t="str">
        <f>Table1[[#This Row],[date]]&amp;" "&amp;Table1[[#This Row],[month]]&amp;" "&amp;Table1[[#This Row],[year]]</f>
        <v>1 Jul 1994</v>
      </c>
      <c r="F348" s="12">
        <f>DATEDIF(Table1[[#This Row],[DOB]],"8-6-2023","y")</f>
        <v>28</v>
      </c>
      <c r="G348">
        <v>1</v>
      </c>
      <c r="H348" s="14">
        <v>3277.16</v>
      </c>
      <c r="I348" t="s">
        <v>11</v>
      </c>
      <c r="J348" t="s">
        <v>12</v>
      </c>
      <c r="K348" t="s">
        <v>42</v>
      </c>
    </row>
    <row r="349" spans="1:11" x14ac:dyDescent="0.2">
      <c r="A349" t="s">
        <v>378</v>
      </c>
      <c r="B349">
        <v>2001</v>
      </c>
      <c r="C349" t="s">
        <v>37</v>
      </c>
      <c r="D349">
        <v>6</v>
      </c>
      <c r="E349" s="10" t="str">
        <f>Table1[[#This Row],[date]]&amp;" "&amp;Table1[[#This Row],[month]]&amp;" "&amp;Table1[[#This Row],[year]]</f>
        <v>6 Oct 2001</v>
      </c>
      <c r="F349" s="12">
        <f>DATEDIF(Table1[[#This Row],[DOB]],"8-6-2023","y")</f>
        <v>21</v>
      </c>
      <c r="G349">
        <v>2</v>
      </c>
      <c r="H349" s="14">
        <v>3279.87</v>
      </c>
      <c r="I349" t="s">
        <v>11</v>
      </c>
      <c r="J349" t="s">
        <v>16</v>
      </c>
      <c r="K349" t="s">
        <v>356</v>
      </c>
    </row>
    <row r="350" spans="1:11" x14ac:dyDescent="0.2">
      <c r="A350" t="s">
        <v>379</v>
      </c>
      <c r="B350">
        <v>2003</v>
      </c>
      <c r="C350" t="s">
        <v>10</v>
      </c>
      <c r="D350">
        <v>3</v>
      </c>
      <c r="E350" s="10" t="str">
        <f>Table1[[#This Row],[date]]&amp;" "&amp;Table1[[#This Row],[month]]&amp;" "&amp;Table1[[#This Row],[year]]</f>
        <v>3 Jul 2003</v>
      </c>
      <c r="F350" s="12">
        <f>DATEDIF(Table1[[#This Row],[DOB]],"8-6-2023","y")</f>
        <v>19</v>
      </c>
      <c r="G350">
        <v>0</v>
      </c>
      <c r="H350" s="14">
        <v>3280.22</v>
      </c>
      <c r="I350" t="s">
        <v>11</v>
      </c>
      <c r="J350" t="s">
        <v>12</v>
      </c>
      <c r="K350" t="s">
        <v>42</v>
      </c>
    </row>
    <row r="351" spans="1:11" x14ac:dyDescent="0.2">
      <c r="A351" t="s">
        <v>380</v>
      </c>
      <c r="B351">
        <v>1996</v>
      </c>
      <c r="C351" t="s">
        <v>15</v>
      </c>
      <c r="D351">
        <v>17</v>
      </c>
      <c r="E351" s="10" t="str">
        <f>Table1[[#This Row],[date]]&amp;" "&amp;Table1[[#This Row],[month]]&amp;" "&amp;Table1[[#This Row],[year]]</f>
        <v>17 Nov 1996</v>
      </c>
      <c r="F351" s="12">
        <f>DATEDIF(Table1[[#This Row],[DOB]],"8-6-2023","y")</f>
        <v>26</v>
      </c>
      <c r="G351">
        <v>1</v>
      </c>
      <c r="H351" s="14">
        <v>3292.53</v>
      </c>
      <c r="I351" t="s">
        <v>11</v>
      </c>
      <c r="J351" t="s">
        <v>11</v>
      </c>
      <c r="K351" t="s">
        <v>23</v>
      </c>
    </row>
    <row r="352" spans="1:11" x14ac:dyDescent="0.2">
      <c r="A352" t="s">
        <v>381</v>
      </c>
      <c r="B352">
        <v>2003</v>
      </c>
      <c r="C352" t="s">
        <v>30</v>
      </c>
      <c r="D352">
        <v>5</v>
      </c>
      <c r="E352" s="10" t="str">
        <f>Table1[[#This Row],[date]]&amp;" "&amp;Table1[[#This Row],[month]]&amp;" "&amp;Table1[[#This Row],[year]]</f>
        <v>5 Dec 2003</v>
      </c>
      <c r="F352" s="12">
        <f>DATEDIF(Table1[[#This Row],[DOB]],"8-6-2023","y")</f>
        <v>19</v>
      </c>
      <c r="G352">
        <v>0</v>
      </c>
      <c r="H352" s="14">
        <v>3300.7</v>
      </c>
      <c r="I352" t="s">
        <v>11</v>
      </c>
      <c r="J352" t="s">
        <v>11</v>
      </c>
      <c r="K352" t="s">
        <v>200</v>
      </c>
    </row>
    <row r="353" spans="1:11" x14ac:dyDescent="0.2">
      <c r="A353" t="s">
        <v>382</v>
      </c>
      <c r="B353">
        <v>2003</v>
      </c>
      <c r="C353" t="s">
        <v>15</v>
      </c>
      <c r="D353">
        <v>18</v>
      </c>
      <c r="E353" s="10" t="str">
        <f>Table1[[#This Row],[date]]&amp;" "&amp;Table1[[#This Row],[month]]&amp;" "&amp;Table1[[#This Row],[year]]</f>
        <v>18 Nov 2003</v>
      </c>
      <c r="F353" s="12">
        <f>DATEDIF(Table1[[#This Row],[DOB]],"8-6-2023","y")</f>
        <v>19</v>
      </c>
      <c r="G353">
        <v>0</v>
      </c>
      <c r="H353" s="14">
        <v>3308.46</v>
      </c>
      <c r="I353" t="s">
        <v>11</v>
      </c>
      <c r="J353" t="s">
        <v>16</v>
      </c>
      <c r="K353" t="s">
        <v>300</v>
      </c>
    </row>
    <row r="354" spans="1:11" x14ac:dyDescent="0.2">
      <c r="A354" t="s">
        <v>383</v>
      </c>
      <c r="B354">
        <v>1997</v>
      </c>
      <c r="C354" t="s">
        <v>18</v>
      </c>
      <c r="D354">
        <v>20</v>
      </c>
      <c r="E354" s="10" t="str">
        <f>Table1[[#This Row],[date]]&amp;" "&amp;Table1[[#This Row],[month]]&amp;" "&amp;Table1[[#This Row],[year]]</f>
        <v>20 Jun 1997</v>
      </c>
      <c r="F354" s="12">
        <f>DATEDIF(Table1[[#This Row],[DOB]],"8-6-2023","y")</f>
        <v>25</v>
      </c>
      <c r="G354">
        <v>1</v>
      </c>
      <c r="H354" s="14">
        <v>3309.79</v>
      </c>
      <c r="I354" t="s">
        <v>12</v>
      </c>
      <c r="J354" t="s">
        <v>12</v>
      </c>
      <c r="K354" t="s">
        <v>356</v>
      </c>
    </row>
    <row r="355" spans="1:11" x14ac:dyDescent="0.2">
      <c r="A355" t="s">
        <v>384</v>
      </c>
      <c r="B355">
        <v>1991</v>
      </c>
      <c r="C355" t="s">
        <v>20</v>
      </c>
      <c r="D355">
        <v>1</v>
      </c>
      <c r="E355" s="10" t="str">
        <f>Table1[[#This Row],[date]]&amp;" "&amp;Table1[[#This Row],[month]]&amp;" "&amp;Table1[[#This Row],[year]]</f>
        <v>1 Sep 1991</v>
      </c>
      <c r="F355" s="12">
        <f>DATEDIF(Table1[[#This Row],[DOB]],"8-6-2023","y")</f>
        <v>31</v>
      </c>
      <c r="G355">
        <v>3</v>
      </c>
      <c r="H355" s="14">
        <v>3342.79</v>
      </c>
      <c r="I355" t="s">
        <v>11</v>
      </c>
      <c r="J355" t="s">
        <v>16</v>
      </c>
      <c r="K355" t="s">
        <v>13</v>
      </c>
    </row>
    <row r="356" spans="1:11" x14ac:dyDescent="0.2">
      <c r="A356" t="s">
        <v>385</v>
      </c>
      <c r="B356">
        <v>1993</v>
      </c>
      <c r="C356" t="s">
        <v>37</v>
      </c>
      <c r="D356">
        <v>28</v>
      </c>
      <c r="E356" s="10" t="str">
        <f>Table1[[#This Row],[date]]&amp;" "&amp;Table1[[#This Row],[month]]&amp;" "&amp;Table1[[#This Row],[year]]</f>
        <v>28 Oct 1993</v>
      </c>
      <c r="F356" s="12">
        <f>DATEDIF(Table1[[#This Row],[DOB]],"8-6-2023","y")</f>
        <v>29</v>
      </c>
      <c r="G356">
        <v>0</v>
      </c>
      <c r="H356" s="14">
        <v>3353.28</v>
      </c>
      <c r="I356" t="s">
        <v>11</v>
      </c>
      <c r="J356" t="s">
        <v>16</v>
      </c>
      <c r="K356" t="s">
        <v>42</v>
      </c>
    </row>
    <row r="357" spans="1:11" x14ac:dyDescent="0.2">
      <c r="A357" t="s">
        <v>386</v>
      </c>
      <c r="B357">
        <v>1995</v>
      </c>
      <c r="C357" t="s">
        <v>18</v>
      </c>
      <c r="D357">
        <v>23</v>
      </c>
      <c r="E357" s="10" t="str">
        <f>Table1[[#This Row],[date]]&amp;" "&amp;Table1[[#This Row],[month]]&amp;" "&amp;Table1[[#This Row],[year]]</f>
        <v>23 Jun 1995</v>
      </c>
      <c r="F357" s="12">
        <f>DATEDIF(Table1[[#This Row],[DOB]],"8-6-2023","y")</f>
        <v>27</v>
      </c>
      <c r="G357">
        <v>0</v>
      </c>
      <c r="H357" s="14">
        <v>3353.47</v>
      </c>
      <c r="I357" t="s">
        <v>11</v>
      </c>
      <c r="J357" t="s">
        <v>12</v>
      </c>
      <c r="K357" t="s">
        <v>23</v>
      </c>
    </row>
    <row r="358" spans="1:11" x14ac:dyDescent="0.2">
      <c r="A358" t="s">
        <v>387</v>
      </c>
      <c r="B358">
        <v>1993</v>
      </c>
      <c r="C358" t="s">
        <v>37</v>
      </c>
      <c r="D358">
        <v>7</v>
      </c>
      <c r="E358" s="10" t="str">
        <f>Table1[[#This Row],[date]]&amp;" "&amp;Table1[[#This Row],[month]]&amp;" "&amp;Table1[[#This Row],[year]]</f>
        <v>7 Oct 1993</v>
      </c>
      <c r="F358" s="12">
        <f>DATEDIF(Table1[[#This Row],[DOB]],"8-6-2023","y")</f>
        <v>29</v>
      </c>
      <c r="G358">
        <v>0</v>
      </c>
      <c r="H358" s="14">
        <v>3366.67</v>
      </c>
      <c r="I358" t="s">
        <v>11</v>
      </c>
      <c r="J358" t="s">
        <v>11</v>
      </c>
      <c r="K358" t="s">
        <v>13</v>
      </c>
    </row>
    <row r="359" spans="1:11" x14ac:dyDescent="0.2">
      <c r="A359" t="s">
        <v>388</v>
      </c>
      <c r="B359">
        <v>1996</v>
      </c>
      <c r="C359" t="s">
        <v>30</v>
      </c>
      <c r="D359">
        <v>14</v>
      </c>
      <c r="E359" s="10" t="str">
        <f>Table1[[#This Row],[date]]&amp;" "&amp;Table1[[#This Row],[month]]&amp;" "&amp;Table1[[#This Row],[year]]</f>
        <v>14 Dec 1996</v>
      </c>
      <c r="F359" s="12">
        <f>DATEDIF(Table1[[#This Row],[DOB]],"8-6-2023","y")</f>
        <v>26</v>
      </c>
      <c r="G359">
        <v>1</v>
      </c>
      <c r="H359" s="14">
        <v>3378.91</v>
      </c>
      <c r="I359" t="s">
        <v>11</v>
      </c>
      <c r="J359" t="s">
        <v>16</v>
      </c>
      <c r="K359" t="s">
        <v>42</v>
      </c>
    </row>
    <row r="360" spans="1:11" x14ac:dyDescent="0.2">
      <c r="A360" t="s">
        <v>389</v>
      </c>
      <c r="B360">
        <v>1996</v>
      </c>
      <c r="C360" t="s">
        <v>15</v>
      </c>
      <c r="D360">
        <v>13</v>
      </c>
      <c r="E360" s="10" t="str">
        <f>Table1[[#This Row],[date]]&amp;" "&amp;Table1[[#This Row],[month]]&amp;" "&amp;Table1[[#This Row],[year]]</f>
        <v>13 Nov 1996</v>
      </c>
      <c r="F360" s="12">
        <f>DATEDIF(Table1[[#This Row],[DOB]],"8-6-2023","y")</f>
        <v>26</v>
      </c>
      <c r="G360">
        <v>0</v>
      </c>
      <c r="H360" s="14">
        <v>3385.4</v>
      </c>
      <c r="I360" t="s">
        <v>11</v>
      </c>
      <c r="J360" t="s">
        <v>11</v>
      </c>
      <c r="K360" t="s">
        <v>247</v>
      </c>
    </row>
    <row r="361" spans="1:11" x14ac:dyDescent="0.2">
      <c r="A361" t="s">
        <v>390</v>
      </c>
      <c r="B361">
        <v>1996</v>
      </c>
      <c r="C361" t="s">
        <v>35</v>
      </c>
      <c r="D361">
        <v>10</v>
      </c>
      <c r="E361" s="10" t="str">
        <f>Table1[[#This Row],[date]]&amp;" "&amp;Table1[[#This Row],[month]]&amp;" "&amp;Table1[[#This Row],[year]]</f>
        <v>10 Aug 1996</v>
      </c>
      <c r="F361" s="12">
        <f>DATEDIF(Table1[[#This Row],[DOB]],"8-6-2023","y")</f>
        <v>26</v>
      </c>
      <c r="G361">
        <v>1</v>
      </c>
      <c r="H361" s="14">
        <v>3392.37</v>
      </c>
      <c r="I361" t="s">
        <v>11</v>
      </c>
      <c r="J361" t="s">
        <v>12</v>
      </c>
      <c r="K361" t="s">
        <v>13</v>
      </c>
    </row>
    <row r="362" spans="1:11" x14ac:dyDescent="0.2">
      <c r="A362" t="s">
        <v>391</v>
      </c>
      <c r="B362">
        <v>1996</v>
      </c>
      <c r="C362" t="s">
        <v>37</v>
      </c>
      <c r="D362">
        <v>27</v>
      </c>
      <c r="E362" s="10" t="str">
        <f>Table1[[#This Row],[date]]&amp;" "&amp;Table1[[#This Row],[month]]&amp;" "&amp;Table1[[#This Row],[year]]</f>
        <v>27 Oct 1996</v>
      </c>
      <c r="F362" s="12">
        <f>DATEDIF(Table1[[#This Row],[DOB]],"8-6-2023","y")</f>
        <v>26</v>
      </c>
      <c r="G362">
        <v>1</v>
      </c>
      <c r="H362" s="14">
        <v>3392.98</v>
      </c>
      <c r="I362" t="s">
        <v>11</v>
      </c>
      <c r="J362" t="s">
        <v>12</v>
      </c>
      <c r="K362" t="s">
        <v>13</v>
      </c>
    </row>
    <row r="363" spans="1:11" x14ac:dyDescent="0.2">
      <c r="A363" t="s">
        <v>392</v>
      </c>
      <c r="B363">
        <v>2004</v>
      </c>
      <c r="C363" t="s">
        <v>10</v>
      </c>
      <c r="D363">
        <v>16</v>
      </c>
      <c r="E363" s="10" t="str">
        <f>Table1[[#This Row],[date]]&amp;" "&amp;Table1[[#This Row],[month]]&amp;" "&amp;Table1[[#This Row],[year]]</f>
        <v>16 Jul 2004</v>
      </c>
      <c r="F363" s="12">
        <f>DATEDIF(Table1[[#This Row],[DOB]],"8-6-2023","y")</f>
        <v>18</v>
      </c>
      <c r="G363">
        <v>2</v>
      </c>
      <c r="H363" s="14">
        <v>3393.36</v>
      </c>
      <c r="I363" t="s">
        <v>11</v>
      </c>
      <c r="J363" t="s">
        <v>11</v>
      </c>
      <c r="K363" t="s">
        <v>249</v>
      </c>
    </row>
    <row r="364" spans="1:11" x14ac:dyDescent="0.2">
      <c r="A364" t="s">
        <v>393</v>
      </c>
      <c r="B364">
        <v>1996</v>
      </c>
      <c r="C364" t="s">
        <v>30</v>
      </c>
      <c r="D364">
        <v>19</v>
      </c>
      <c r="E364" s="10" t="str">
        <f>Table1[[#This Row],[date]]&amp;" "&amp;Table1[[#This Row],[month]]&amp;" "&amp;Table1[[#This Row],[year]]</f>
        <v>19 Dec 1996</v>
      </c>
      <c r="F364" s="12">
        <f>DATEDIF(Table1[[#This Row],[DOB]],"8-6-2023","y")</f>
        <v>26</v>
      </c>
      <c r="G364">
        <v>1</v>
      </c>
      <c r="H364" s="14">
        <v>3410.32</v>
      </c>
      <c r="I364" t="s">
        <v>11</v>
      </c>
      <c r="J364" t="s">
        <v>11</v>
      </c>
      <c r="K364" t="s">
        <v>42</v>
      </c>
    </row>
    <row r="365" spans="1:11" x14ac:dyDescent="0.2">
      <c r="A365" t="s">
        <v>394</v>
      </c>
      <c r="B365">
        <v>2001</v>
      </c>
      <c r="C365" t="s">
        <v>30</v>
      </c>
      <c r="D365">
        <v>26</v>
      </c>
      <c r="E365" s="10" t="str">
        <f>Table1[[#This Row],[date]]&amp;" "&amp;Table1[[#This Row],[month]]&amp;" "&amp;Table1[[#This Row],[year]]</f>
        <v>26 Dec 2001</v>
      </c>
      <c r="F365" s="12">
        <f>DATEDIF(Table1[[#This Row],[DOB]],"8-6-2023","y")</f>
        <v>21</v>
      </c>
      <c r="G365">
        <v>0</v>
      </c>
      <c r="H365" s="14">
        <v>3434.38</v>
      </c>
      <c r="I365" t="s">
        <v>11</v>
      </c>
      <c r="J365" t="s">
        <v>11</v>
      </c>
      <c r="K365" t="s">
        <v>42</v>
      </c>
    </row>
    <row r="366" spans="1:11" x14ac:dyDescent="0.2">
      <c r="A366" t="s">
        <v>395</v>
      </c>
      <c r="B366">
        <v>1986</v>
      </c>
      <c r="C366" t="s">
        <v>35</v>
      </c>
      <c r="D366">
        <v>27</v>
      </c>
      <c r="E366" s="10" t="str">
        <f>Table1[[#This Row],[date]]&amp;" "&amp;Table1[[#This Row],[month]]&amp;" "&amp;Table1[[#This Row],[year]]</f>
        <v>27 Aug 1986</v>
      </c>
      <c r="F366" s="12">
        <f>DATEDIF(Table1[[#This Row],[DOB]],"8-6-2023","y")</f>
        <v>36</v>
      </c>
      <c r="G366">
        <v>3</v>
      </c>
      <c r="H366" s="14">
        <v>3436.5</v>
      </c>
      <c r="I366" t="s">
        <v>11</v>
      </c>
      <c r="J366" t="s">
        <v>16</v>
      </c>
      <c r="K366" t="s">
        <v>13</v>
      </c>
    </row>
    <row r="367" spans="1:11" x14ac:dyDescent="0.2">
      <c r="A367" t="s">
        <v>396</v>
      </c>
      <c r="B367">
        <v>2000</v>
      </c>
      <c r="C367" t="s">
        <v>18</v>
      </c>
      <c r="D367">
        <v>20</v>
      </c>
      <c r="E367" s="10" t="str">
        <f>Table1[[#This Row],[date]]&amp;" "&amp;Table1[[#This Row],[month]]&amp;" "&amp;Table1[[#This Row],[year]]</f>
        <v>20 Jun 2000</v>
      </c>
      <c r="F367" s="12">
        <f>DATEDIF(Table1[[#This Row],[DOB]],"8-6-2023","y")</f>
        <v>22</v>
      </c>
      <c r="G367">
        <v>3</v>
      </c>
      <c r="H367" s="14">
        <v>3443.06</v>
      </c>
      <c r="I367" t="s">
        <v>11</v>
      </c>
      <c r="J367" t="s">
        <v>16</v>
      </c>
      <c r="K367" t="s">
        <v>42</v>
      </c>
    </row>
    <row r="368" spans="1:11" x14ac:dyDescent="0.2">
      <c r="A368" t="s">
        <v>397</v>
      </c>
      <c r="B368">
        <v>1987</v>
      </c>
      <c r="C368" t="s">
        <v>20</v>
      </c>
      <c r="D368">
        <v>14</v>
      </c>
      <c r="E368" s="10" t="str">
        <f>Table1[[#This Row],[date]]&amp;" "&amp;Table1[[#This Row],[month]]&amp;" "&amp;Table1[[#This Row],[year]]</f>
        <v>14 Sep 1987</v>
      </c>
      <c r="F368" s="12">
        <f>DATEDIF(Table1[[#This Row],[DOB]],"8-6-2023","y")</f>
        <v>35</v>
      </c>
      <c r="G368">
        <v>3</v>
      </c>
      <c r="H368" s="14">
        <v>3453.77</v>
      </c>
      <c r="I368" t="s">
        <v>11</v>
      </c>
      <c r="J368" t="s">
        <v>16</v>
      </c>
      <c r="K368" t="s">
        <v>42</v>
      </c>
    </row>
    <row r="369" spans="1:11" x14ac:dyDescent="0.2">
      <c r="A369" t="s">
        <v>398</v>
      </c>
      <c r="B369">
        <v>2003</v>
      </c>
      <c r="C369" t="s">
        <v>10</v>
      </c>
      <c r="D369">
        <v>29</v>
      </c>
      <c r="E369" s="10" t="str">
        <f>Table1[[#This Row],[date]]&amp;" "&amp;Table1[[#This Row],[month]]&amp;" "&amp;Table1[[#This Row],[year]]</f>
        <v>29 Jul 2003</v>
      </c>
      <c r="F369" s="12">
        <f>DATEDIF(Table1[[#This Row],[DOB]],"8-6-2023","y")</f>
        <v>19</v>
      </c>
      <c r="G369">
        <v>0</v>
      </c>
      <c r="H369" s="14">
        <v>3463.51</v>
      </c>
      <c r="I369" t="s">
        <v>11</v>
      </c>
      <c r="J369" t="s">
        <v>16</v>
      </c>
      <c r="K369" t="s">
        <v>200</v>
      </c>
    </row>
    <row r="370" spans="1:11" x14ac:dyDescent="0.2">
      <c r="A370" t="s">
        <v>399</v>
      </c>
      <c r="B370">
        <v>1993</v>
      </c>
      <c r="C370" t="s">
        <v>37</v>
      </c>
      <c r="D370">
        <v>12</v>
      </c>
      <c r="E370" s="10" t="str">
        <f>Table1[[#This Row],[date]]&amp;" "&amp;Table1[[#This Row],[month]]&amp;" "&amp;Table1[[#This Row],[year]]</f>
        <v>12 Oct 1993</v>
      </c>
      <c r="F370" s="12">
        <f>DATEDIF(Table1[[#This Row],[DOB]],"8-6-2023","y")</f>
        <v>29</v>
      </c>
      <c r="G370">
        <v>1</v>
      </c>
      <c r="H370" s="14">
        <v>3471.41</v>
      </c>
      <c r="I370" t="s">
        <v>11</v>
      </c>
      <c r="J370" t="s">
        <v>11</v>
      </c>
      <c r="K370" t="s">
        <v>13</v>
      </c>
    </row>
    <row r="371" spans="1:11" x14ac:dyDescent="0.2">
      <c r="A371" t="s">
        <v>400</v>
      </c>
      <c r="B371">
        <v>2004</v>
      </c>
      <c r="C371" t="s">
        <v>18</v>
      </c>
      <c r="D371">
        <v>26</v>
      </c>
      <c r="E371" s="10" t="str">
        <f>Table1[[#This Row],[date]]&amp;" "&amp;Table1[[#This Row],[month]]&amp;" "&amp;Table1[[#This Row],[year]]</f>
        <v>26 Jun 2004</v>
      </c>
      <c r="F371" s="12">
        <f>DATEDIF(Table1[[#This Row],[DOB]],"8-6-2023","y")</f>
        <v>18</v>
      </c>
      <c r="G371">
        <v>3</v>
      </c>
      <c r="H371" s="14">
        <v>3481.87</v>
      </c>
      <c r="I371" t="s">
        <v>11</v>
      </c>
      <c r="J371" t="s">
        <v>12</v>
      </c>
      <c r="K371" t="s">
        <v>168</v>
      </c>
    </row>
    <row r="372" spans="1:11" x14ac:dyDescent="0.2">
      <c r="A372" t="s">
        <v>401</v>
      </c>
      <c r="B372">
        <v>1996</v>
      </c>
      <c r="C372" t="s">
        <v>20</v>
      </c>
      <c r="D372">
        <v>19</v>
      </c>
      <c r="E372" s="10" t="str">
        <f>Table1[[#This Row],[date]]&amp;" "&amp;Table1[[#This Row],[month]]&amp;" "&amp;Table1[[#This Row],[year]]</f>
        <v>19 Sep 1996</v>
      </c>
      <c r="F372" s="12">
        <f>DATEDIF(Table1[[#This Row],[DOB]],"8-6-2023","y")</f>
        <v>26</v>
      </c>
      <c r="G372">
        <v>2</v>
      </c>
      <c r="H372" s="14">
        <v>3484.33</v>
      </c>
      <c r="I372" t="s">
        <v>12</v>
      </c>
      <c r="J372" t="s">
        <v>12</v>
      </c>
      <c r="K372" t="s">
        <v>42</v>
      </c>
    </row>
    <row r="373" spans="1:11" x14ac:dyDescent="0.2">
      <c r="A373" t="s">
        <v>402</v>
      </c>
      <c r="B373">
        <v>1996</v>
      </c>
      <c r="C373" t="s">
        <v>20</v>
      </c>
      <c r="D373">
        <v>18</v>
      </c>
      <c r="E373" s="10" t="str">
        <f>Table1[[#This Row],[date]]&amp;" "&amp;Table1[[#This Row],[month]]&amp;" "&amp;Table1[[#This Row],[year]]</f>
        <v>18 Sep 1996</v>
      </c>
      <c r="F373" s="12">
        <f>DATEDIF(Table1[[#This Row],[DOB]],"8-6-2023","y")</f>
        <v>26</v>
      </c>
      <c r="G373">
        <v>1</v>
      </c>
      <c r="H373" s="14">
        <v>3490.55</v>
      </c>
      <c r="I373" t="s">
        <v>16</v>
      </c>
      <c r="J373" t="s">
        <v>11</v>
      </c>
      <c r="K373" t="s">
        <v>164</v>
      </c>
    </row>
    <row r="374" spans="1:11" x14ac:dyDescent="0.2">
      <c r="A374" t="s">
        <v>403</v>
      </c>
      <c r="B374">
        <v>1999</v>
      </c>
      <c r="C374" t="s">
        <v>20</v>
      </c>
      <c r="D374">
        <v>22</v>
      </c>
      <c r="E374" s="10" t="str">
        <f>Table1[[#This Row],[date]]&amp;" "&amp;Table1[[#This Row],[month]]&amp;" "&amp;Table1[[#This Row],[year]]</f>
        <v>22 Sep 1999</v>
      </c>
      <c r="F374" s="12">
        <f>DATEDIF(Table1[[#This Row],[DOB]],"8-6-2023","y")</f>
        <v>23</v>
      </c>
      <c r="G374">
        <v>2</v>
      </c>
      <c r="H374" s="14">
        <v>3500.61</v>
      </c>
      <c r="I374" t="s">
        <v>11</v>
      </c>
      <c r="J374" t="s">
        <v>11</v>
      </c>
      <c r="K374" t="s">
        <v>13</v>
      </c>
    </row>
    <row r="375" spans="1:11" x14ac:dyDescent="0.2">
      <c r="A375" t="s">
        <v>404</v>
      </c>
      <c r="B375">
        <v>1998</v>
      </c>
      <c r="C375" t="s">
        <v>20</v>
      </c>
      <c r="D375">
        <v>16</v>
      </c>
      <c r="E375" s="10" t="str">
        <f>Table1[[#This Row],[date]]&amp;" "&amp;Table1[[#This Row],[month]]&amp;" "&amp;Table1[[#This Row],[year]]</f>
        <v>16 Sep 1998</v>
      </c>
      <c r="F375" s="12">
        <f>DATEDIF(Table1[[#This Row],[DOB]],"8-6-2023","y")</f>
        <v>24</v>
      </c>
      <c r="G375">
        <v>2</v>
      </c>
      <c r="H375" s="14">
        <v>3537.7</v>
      </c>
      <c r="I375" t="s">
        <v>12</v>
      </c>
      <c r="J375" t="s">
        <v>12</v>
      </c>
      <c r="K375" t="s">
        <v>23</v>
      </c>
    </row>
    <row r="376" spans="1:11" x14ac:dyDescent="0.2">
      <c r="A376" t="s">
        <v>405</v>
      </c>
      <c r="B376">
        <v>2003</v>
      </c>
      <c r="C376" t="s">
        <v>35</v>
      </c>
      <c r="D376">
        <v>24</v>
      </c>
      <c r="E376" s="10" t="str">
        <f>Table1[[#This Row],[date]]&amp;" "&amp;Table1[[#This Row],[month]]&amp;" "&amp;Table1[[#This Row],[year]]</f>
        <v>24 Aug 2003</v>
      </c>
      <c r="F376" s="12">
        <f>DATEDIF(Table1[[#This Row],[DOB]],"8-6-2023","y")</f>
        <v>19</v>
      </c>
      <c r="G376">
        <v>0</v>
      </c>
      <c r="H376" s="14">
        <v>3538.9</v>
      </c>
      <c r="I376" t="s">
        <v>11</v>
      </c>
      <c r="J376" t="s">
        <v>11</v>
      </c>
      <c r="K376" t="s">
        <v>23</v>
      </c>
    </row>
    <row r="377" spans="1:11" x14ac:dyDescent="0.2">
      <c r="A377" t="s">
        <v>406</v>
      </c>
      <c r="B377">
        <v>1988</v>
      </c>
      <c r="C377" t="s">
        <v>37</v>
      </c>
      <c r="D377">
        <v>15</v>
      </c>
      <c r="E377" s="10" t="str">
        <f>Table1[[#This Row],[date]]&amp;" "&amp;Table1[[#This Row],[month]]&amp;" "&amp;Table1[[#This Row],[year]]</f>
        <v>15 Oct 1988</v>
      </c>
      <c r="F377" s="12">
        <f>DATEDIF(Table1[[#This Row],[DOB]],"8-6-2023","y")</f>
        <v>34</v>
      </c>
      <c r="G377">
        <v>3</v>
      </c>
      <c r="H377" s="14">
        <v>3540.12</v>
      </c>
      <c r="I377" t="s">
        <v>11</v>
      </c>
      <c r="J377" t="s">
        <v>16</v>
      </c>
      <c r="K377" t="s">
        <v>13</v>
      </c>
    </row>
    <row r="378" spans="1:11" x14ac:dyDescent="0.2">
      <c r="A378" t="s">
        <v>407</v>
      </c>
      <c r="B378">
        <v>1992</v>
      </c>
      <c r="C378" t="s">
        <v>30</v>
      </c>
      <c r="D378">
        <v>22</v>
      </c>
      <c r="E378" s="10" t="str">
        <f>Table1[[#This Row],[date]]&amp;" "&amp;Table1[[#This Row],[month]]&amp;" "&amp;Table1[[#This Row],[year]]</f>
        <v>22 Dec 1992</v>
      </c>
      <c r="F378" s="12">
        <f>DATEDIF(Table1[[#This Row],[DOB]],"8-6-2023","y")</f>
        <v>30</v>
      </c>
      <c r="G378">
        <v>0</v>
      </c>
      <c r="H378" s="14">
        <v>3554.2</v>
      </c>
      <c r="I378" t="s">
        <v>11</v>
      </c>
      <c r="J378" t="s">
        <v>12</v>
      </c>
      <c r="K378" t="s">
        <v>42</v>
      </c>
    </row>
    <row r="379" spans="1:11" x14ac:dyDescent="0.2">
      <c r="A379" t="s">
        <v>408</v>
      </c>
      <c r="B379">
        <v>1994</v>
      </c>
      <c r="C379" t="s">
        <v>20</v>
      </c>
      <c r="D379">
        <v>24</v>
      </c>
      <c r="E379" s="10" t="str">
        <f>Table1[[#This Row],[date]]&amp;" "&amp;Table1[[#This Row],[month]]&amp;" "&amp;Table1[[#This Row],[year]]</f>
        <v>24 Sep 1994</v>
      </c>
      <c r="F379" s="12">
        <f>DATEDIF(Table1[[#This Row],[DOB]],"8-6-2023","y")</f>
        <v>28</v>
      </c>
      <c r="G379">
        <v>0</v>
      </c>
      <c r="H379" s="14">
        <v>3556.92</v>
      </c>
      <c r="I379" t="s">
        <v>11</v>
      </c>
      <c r="J379" t="s">
        <v>12</v>
      </c>
      <c r="K379" t="s">
        <v>23</v>
      </c>
    </row>
    <row r="380" spans="1:11" x14ac:dyDescent="0.2">
      <c r="A380" t="s">
        <v>409</v>
      </c>
      <c r="B380">
        <v>1995</v>
      </c>
      <c r="C380" t="s">
        <v>37</v>
      </c>
      <c r="D380">
        <v>9</v>
      </c>
      <c r="E380" s="10" t="str">
        <f>Table1[[#This Row],[date]]&amp;" "&amp;Table1[[#This Row],[month]]&amp;" "&amp;Table1[[#This Row],[year]]</f>
        <v>9 Oct 1995</v>
      </c>
      <c r="F380" s="12">
        <f>DATEDIF(Table1[[#This Row],[DOB]],"8-6-2023","y")</f>
        <v>27</v>
      </c>
      <c r="G380">
        <v>0</v>
      </c>
      <c r="H380" s="14">
        <v>3558.62</v>
      </c>
      <c r="I380" t="s">
        <v>11</v>
      </c>
      <c r="J380" t="s">
        <v>12</v>
      </c>
      <c r="K380" t="s">
        <v>247</v>
      </c>
    </row>
    <row r="381" spans="1:11" x14ac:dyDescent="0.2">
      <c r="A381" t="s">
        <v>410</v>
      </c>
      <c r="B381">
        <v>1995</v>
      </c>
      <c r="C381" t="s">
        <v>18</v>
      </c>
      <c r="D381">
        <v>16</v>
      </c>
      <c r="E381" s="10" t="str">
        <f>Table1[[#This Row],[date]]&amp;" "&amp;Table1[[#This Row],[month]]&amp;" "&amp;Table1[[#This Row],[year]]</f>
        <v>16 Jun 1995</v>
      </c>
      <c r="F381" s="12">
        <f>DATEDIF(Table1[[#This Row],[DOB]],"8-6-2023","y")</f>
        <v>27</v>
      </c>
      <c r="G381">
        <v>1</v>
      </c>
      <c r="H381" s="14">
        <v>3561.89</v>
      </c>
      <c r="I381" t="s">
        <v>11</v>
      </c>
      <c r="J381" t="s">
        <v>16</v>
      </c>
      <c r="K381" t="s">
        <v>13</v>
      </c>
    </row>
    <row r="382" spans="1:11" x14ac:dyDescent="0.2">
      <c r="A382" t="s">
        <v>411</v>
      </c>
      <c r="B382">
        <v>1981</v>
      </c>
      <c r="C382" t="s">
        <v>37</v>
      </c>
      <c r="D382">
        <v>10</v>
      </c>
      <c r="E382" s="10" t="str">
        <f>Table1[[#This Row],[date]]&amp;" "&amp;Table1[[#This Row],[month]]&amp;" "&amp;Table1[[#This Row],[year]]</f>
        <v>10 Oct 1981</v>
      </c>
      <c r="F382" s="12">
        <f>DATEDIF(Table1[[#This Row],[DOB]],"8-6-2023","y")</f>
        <v>41</v>
      </c>
      <c r="G382">
        <v>1</v>
      </c>
      <c r="H382" s="14">
        <v>3562.87</v>
      </c>
      <c r="I382" t="s">
        <v>11</v>
      </c>
      <c r="J382" t="s">
        <v>16</v>
      </c>
      <c r="K382" t="s">
        <v>13</v>
      </c>
    </row>
    <row r="383" spans="1:11" x14ac:dyDescent="0.2">
      <c r="A383" t="s">
        <v>412</v>
      </c>
      <c r="B383">
        <v>1988</v>
      </c>
      <c r="C383" t="s">
        <v>35</v>
      </c>
      <c r="D383">
        <v>18</v>
      </c>
      <c r="E383" s="10" t="str">
        <f>Table1[[#This Row],[date]]&amp;" "&amp;Table1[[#This Row],[month]]&amp;" "&amp;Table1[[#This Row],[year]]</f>
        <v>18 Aug 1988</v>
      </c>
      <c r="F383" s="12">
        <f>DATEDIF(Table1[[#This Row],[DOB]],"8-6-2023","y")</f>
        <v>34</v>
      </c>
      <c r="G383">
        <v>3</v>
      </c>
      <c r="H383" s="14">
        <v>3569.96</v>
      </c>
      <c r="I383" t="s">
        <v>11</v>
      </c>
      <c r="J383" t="s">
        <v>16</v>
      </c>
      <c r="K383" t="s">
        <v>23</v>
      </c>
    </row>
    <row r="384" spans="1:11" x14ac:dyDescent="0.2">
      <c r="A384" t="s">
        <v>413</v>
      </c>
      <c r="B384">
        <v>1995</v>
      </c>
      <c r="C384" t="s">
        <v>35</v>
      </c>
      <c r="D384">
        <v>23</v>
      </c>
      <c r="E384" s="10" t="str">
        <f>Table1[[#This Row],[date]]&amp;" "&amp;Table1[[#This Row],[month]]&amp;" "&amp;Table1[[#This Row],[year]]</f>
        <v>23 Aug 1995</v>
      </c>
      <c r="F384" s="12">
        <f>DATEDIF(Table1[[#This Row],[DOB]],"8-6-2023","y")</f>
        <v>27</v>
      </c>
      <c r="G384">
        <v>1</v>
      </c>
      <c r="H384" s="14">
        <v>3578</v>
      </c>
      <c r="I384" t="s">
        <v>11</v>
      </c>
      <c r="J384" t="s">
        <v>12</v>
      </c>
      <c r="K384" t="s">
        <v>42</v>
      </c>
    </row>
    <row r="385" spans="1:11" x14ac:dyDescent="0.2">
      <c r="A385" t="s">
        <v>414</v>
      </c>
      <c r="B385">
        <v>2001</v>
      </c>
      <c r="C385" t="s">
        <v>15</v>
      </c>
      <c r="D385">
        <v>11</v>
      </c>
      <c r="E385" s="10" t="str">
        <f>Table1[[#This Row],[date]]&amp;" "&amp;Table1[[#This Row],[month]]&amp;" "&amp;Table1[[#This Row],[year]]</f>
        <v>11 Nov 2001</v>
      </c>
      <c r="F385" s="12">
        <f>DATEDIF(Table1[[#This Row],[DOB]],"8-6-2023","y")</f>
        <v>21</v>
      </c>
      <c r="G385">
        <v>2</v>
      </c>
      <c r="H385" s="14">
        <v>3579.83</v>
      </c>
      <c r="I385" t="s">
        <v>11</v>
      </c>
      <c r="J385" t="s">
        <v>11</v>
      </c>
      <c r="K385" t="s">
        <v>23</v>
      </c>
    </row>
    <row r="386" spans="1:11" x14ac:dyDescent="0.2">
      <c r="A386" t="s">
        <v>415</v>
      </c>
      <c r="B386">
        <v>1986</v>
      </c>
      <c r="C386" t="s">
        <v>30</v>
      </c>
      <c r="D386">
        <v>27</v>
      </c>
      <c r="E386" s="10" t="str">
        <f>Table1[[#This Row],[date]]&amp;" "&amp;Table1[[#This Row],[month]]&amp;" "&amp;Table1[[#This Row],[year]]</f>
        <v>27 Dec 1986</v>
      </c>
      <c r="F386" s="12">
        <f>DATEDIF(Table1[[#This Row],[DOB]],"8-6-2023","y")</f>
        <v>36</v>
      </c>
      <c r="G386">
        <v>3</v>
      </c>
      <c r="H386" s="14">
        <v>3589.14</v>
      </c>
      <c r="I386" t="s">
        <v>11</v>
      </c>
      <c r="J386" t="s">
        <v>11</v>
      </c>
      <c r="K386" t="s">
        <v>13</v>
      </c>
    </row>
    <row r="387" spans="1:11" x14ac:dyDescent="0.2">
      <c r="A387" t="s">
        <v>416</v>
      </c>
      <c r="B387">
        <v>1999</v>
      </c>
      <c r="C387" t="s">
        <v>18</v>
      </c>
      <c r="D387">
        <v>6</v>
      </c>
      <c r="E387" s="10" t="str">
        <f>Table1[[#This Row],[date]]&amp;" "&amp;Table1[[#This Row],[month]]&amp;" "&amp;Table1[[#This Row],[year]]</f>
        <v>6 Jun 1999</v>
      </c>
      <c r="F387" s="12">
        <f>DATEDIF(Table1[[#This Row],[DOB]],"8-6-2023","y")</f>
        <v>24</v>
      </c>
      <c r="G387">
        <v>3</v>
      </c>
      <c r="H387" s="14">
        <v>3591.48</v>
      </c>
      <c r="I387" t="s">
        <v>11</v>
      </c>
      <c r="J387" t="s">
        <v>12</v>
      </c>
      <c r="K387" t="s">
        <v>42</v>
      </c>
    </row>
    <row r="388" spans="1:11" x14ac:dyDescent="0.2">
      <c r="A388" t="s">
        <v>417</v>
      </c>
      <c r="B388">
        <v>1997</v>
      </c>
      <c r="C388" t="s">
        <v>15</v>
      </c>
      <c r="D388">
        <v>4</v>
      </c>
      <c r="E388" s="10" t="str">
        <f>Table1[[#This Row],[date]]&amp;" "&amp;Table1[[#This Row],[month]]&amp;" "&amp;Table1[[#This Row],[year]]</f>
        <v>4 Nov 1997</v>
      </c>
      <c r="F388" s="12">
        <f>DATEDIF(Table1[[#This Row],[DOB]],"8-6-2023","y")</f>
        <v>25</v>
      </c>
      <c r="G388">
        <v>1</v>
      </c>
      <c r="H388" s="14">
        <v>3594.17</v>
      </c>
      <c r="I388" t="s">
        <v>11</v>
      </c>
      <c r="J388" t="s">
        <v>11</v>
      </c>
      <c r="K388" t="s">
        <v>23</v>
      </c>
    </row>
    <row r="389" spans="1:11" x14ac:dyDescent="0.2">
      <c r="A389" t="s">
        <v>418</v>
      </c>
      <c r="B389">
        <v>1999</v>
      </c>
      <c r="C389" t="s">
        <v>35</v>
      </c>
      <c r="D389">
        <v>12</v>
      </c>
      <c r="E389" s="10" t="str">
        <f>Table1[[#This Row],[date]]&amp;" "&amp;Table1[[#This Row],[month]]&amp;" "&amp;Table1[[#This Row],[year]]</f>
        <v>12 Aug 1999</v>
      </c>
      <c r="F389" s="12">
        <f>DATEDIF(Table1[[#This Row],[DOB]],"8-6-2023","y")</f>
        <v>23</v>
      </c>
      <c r="G389">
        <v>3</v>
      </c>
      <c r="H389" s="14">
        <v>3597.6</v>
      </c>
      <c r="I389" t="s">
        <v>11</v>
      </c>
      <c r="J389" t="s">
        <v>11</v>
      </c>
      <c r="K389" t="s">
        <v>42</v>
      </c>
    </row>
    <row r="390" spans="1:11" x14ac:dyDescent="0.2">
      <c r="A390" t="s">
        <v>419</v>
      </c>
      <c r="B390">
        <v>1988</v>
      </c>
      <c r="C390" t="s">
        <v>15</v>
      </c>
      <c r="D390">
        <v>4</v>
      </c>
      <c r="E390" s="10" t="str">
        <f>Table1[[#This Row],[date]]&amp;" "&amp;Table1[[#This Row],[month]]&amp;" "&amp;Table1[[#This Row],[year]]</f>
        <v>4 Nov 1988</v>
      </c>
      <c r="F390" s="12">
        <f>DATEDIF(Table1[[#This Row],[DOB]],"8-6-2023","y")</f>
        <v>34</v>
      </c>
      <c r="G390">
        <v>3</v>
      </c>
      <c r="H390" s="14">
        <v>3603.6</v>
      </c>
      <c r="I390" t="s">
        <v>11</v>
      </c>
      <c r="J390" t="s">
        <v>16</v>
      </c>
      <c r="K390" t="s">
        <v>13</v>
      </c>
    </row>
    <row r="391" spans="1:11" x14ac:dyDescent="0.2">
      <c r="A391" t="s">
        <v>420</v>
      </c>
      <c r="B391">
        <v>1990</v>
      </c>
      <c r="C391" t="s">
        <v>37</v>
      </c>
      <c r="D391">
        <v>11</v>
      </c>
      <c r="E391" s="10" t="str">
        <f>Table1[[#This Row],[date]]&amp;" "&amp;Table1[[#This Row],[month]]&amp;" "&amp;Table1[[#This Row],[year]]</f>
        <v>11 Oct 1990</v>
      </c>
      <c r="F391" s="12">
        <f>DATEDIF(Table1[[#This Row],[DOB]],"8-6-2023","y")</f>
        <v>32</v>
      </c>
      <c r="G391">
        <v>3</v>
      </c>
      <c r="H391" s="14">
        <v>3606.43</v>
      </c>
      <c r="I391" t="s">
        <v>11</v>
      </c>
      <c r="J391" t="s">
        <v>16</v>
      </c>
      <c r="K391" t="s">
        <v>13</v>
      </c>
    </row>
    <row r="392" spans="1:11" x14ac:dyDescent="0.2">
      <c r="A392" t="s">
        <v>421</v>
      </c>
      <c r="B392">
        <v>1985</v>
      </c>
      <c r="C392" t="s">
        <v>18</v>
      </c>
      <c r="D392">
        <v>14</v>
      </c>
      <c r="E392" s="10" t="str">
        <f>Table1[[#This Row],[date]]&amp;" "&amp;Table1[[#This Row],[month]]&amp;" "&amp;Table1[[#This Row],[year]]</f>
        <v>14 Jun 1985</v>
      </c>
      <c r="F392" s="12">
        <f>DATEDIF(Table1[[#This Row],[DOB]],"8-6-2023","y")</f>
        <v>37</v>
      </c>
      <c r="G392">
        <v>3</v>
      </c>
      <c r="H392" s="14">
        <v>3622.13</v>
      </c>
      <c r="I392" t="s">
        <v>11</v>
      </c>
      <c r="J392" t="s">
        <v>16</v>
      </c>
      <c r="K392" t="s">
        <v>13</v>
      </c>
    </row>
    <row r="393" spans="1:11" x14ac:dyDescent="0.2">
      <c r="A393" t="s">
        <v>422</v>
      </c>
      <c r="B393">
        <v>1992</v>
      </c>
      <c r="C393" t="s">
        <v>15</v>
      </c>
      <c r="D393">
        <v>17</v>
      </c>
      <c r="E393" s="10" t="str">
        <f>Table1[[#This Row],[date]]&amp;" "&amp;Table1[[#This Row],[month]]&amp;" "&amp;Table1[[#This Row],[year]]</f>
        <v>17 Nov 1992</v>
      </c>
      <c r="F393" s="12">
        <f>DATEDIF(Table1[[#This Row],[DOB]],"8-6-2023","y")</f>
        <v>30</v>
      </c>
      <c r="G393">
        <v>0</v>
      </c>
      <c r="H393" s="14">
        <v>3645.09</v>
      </c>
      <c r="I393" t="s">
        <v>16</v>
      </c>
      <c r="J393" t="s">
        <v>11</v>
      </c>
      <c r="K393" t="s">
        <v>276</v>
      </c>
    </row>
    <row r="394" spans="1:11" x14ac:dyDescent="0.2">
      <c r="A394" t="s">
        <v>423</v>
      </c>
      <c r="B394">
        <v>1990</v>
      </c>
      <c r="C394" t="s">
        <v>15</v>
      </c>
      <c r="D394">
        <v>8</v>
      </c>
      <c r="E394" s="10" t="str">
        <f>Table1[[#This Row],[date]]&amp;" "&amp;Table1[[#This Row],[month]]&amp;" "&amp;Table1[[#This Row],[year]]</f>
        <v>8 Nov 1990</v>
      </c>
      <c r="F394" s="12">
        <f>DATEDIF(Table1[[#This Row],[DOB]],"8-6-2023","y")</f>
        <v>32</v>
      </c>
      <c r="G394">
        <v>3</v>
      </c>
      <c r="H394" s="14">
        <v>3653.29</v>
      </c>
      <c r="I394" t="s">
        <v>11</v>
      </c>
      <c r="J394" t="s">
        <v>12</v>
      </c>
      <c r="K394" t="s">
        <v>42</v>
      </c>
    </row>
    <row r="395" spans="1:11" x14ac:dyDescent="0.2">
      <c r="A395" t="s">
        <v>424</v>
      </c>
      <c r="B395">
        <v>1992</v>
      </c>
      <c r="C395" t="s">
        <v>20</v>
      </c>
      <c r="D395">
        <v>14</v>
      </c>
      <c r="E395" s="10" t="str">
        <f>Table1[[#This Row],[date]]&amp;" "&amp;Table1[[#This Row],[month]]&amp;" "&amp;Table1[[#This Row],[year]]</f>
        <v>14 Sep 1992</v>
      </c>
      <c r="F395" s="12">
        <f>DATEDIF(Table1[[#This Row],[DOB]],"8-6-2023","y")</f>
        <v>30</v>
      </c>
      <c r="G395">
        <v>1</v>
      </c>
      <c r="H395" s="14">
        <v>3659.35</v>
      </c>
      <c r="I395" t="s">
        <v>12</v>
      </c>
      <c r="J395" t="s">
        <v>16</v>
      </c>
      <c r="K395" t="s">
        <v>42</v>
      </c>
    </row>
    <row r="396" spans="1:11" x14ac:dyDescent="0.2">
      <c r="A396" t="s">
        <v>425</v>
      </c>
      <c r="B396">
        <v>1984</v>
      </c>
      <c r="C396" t="s">
        <v>10</v>
      </c>
      <c r="D396">
        <v>6</v>
      </c>
      <c r="E396" s="10" t="str">
        <f>Table1[[#This Row],[date]]&amp;" "&amp;Table1[[#This Row],[month]]&amp;" "&amp;Table1[[#This Row],[year]]</f>
        <v>6 Jul 1984</v>
      </c>
      <c r="F396" s="12">
        <f>DATEDIF(Table1[[#This Row],[DOB]],"8-6-2023","y")</f>
        <v>38</v>
      </c>
      <c r="G396">
        <v>3</v>
      </c>
      <c r="H396" s="14">
        <v>3678.86</v>
      </c>
      <c r="I396" t="s">
        <v>11</v>
      </c>
      <c r="J396" t="s">
        <v>12</v>
      </c>
      <c r="K396" t="s">
        <v>13</v>
      </c>
    </row>
    <row r="397" spans="1:11" x14ac:dyDescent="0.2">
      <c r="A397" t="s">
        <v>426</v>
      </c>
      <c r="B397">
        <v>2003</v>
      </c>
      <c r="C397" t="s">
        <v>10</v>
      </c>
      <c r="D397">
        <v>10</v>
      </c>
      <c r="E397" s="10" t="str">
        <f>Table1[[#This Row],[date]]&amp;" "&amp;Table1[[#This Row],[month]]&amp;" "&amp;Table1[[#This Row],[year]]</f>
        <v>10 Jul 2003</v>
      </c>
      <c r="F397" s="12">
        <f>DATEDIF(Table1[[#This Row],[DOB]],"8-6-2023","y")</f>
        <v>19</v>
      </c>
      <c r="G397">
        <v>0</v>
      </c>
      <c r="H397" s="14">
        <v>3688.35</v>
      </c>
      <c r="I397" t="s">
        <v>11</v>
      </c>
      <c r="J397" t="s">
        <v>11</v>
      </c>
      <c r="K397" t="s">
        <v>300</v>
      </c>
    </row>
    <row r="398" spans="1:11" x14ac:dyDescent="0.2">
      <c r="A398" t="s">
        <v>427</v>
      </c>
      <c r="B398">
        <v>1981</v>
      </c>
      <c r="C398" t="s">
        <v>30</v>
      </c>
      <c r="D398">
        <v>14</v>
      </c>
      <c r="E398" s="10" t="str">
        <f>Table1[[#This Row],[date]]&amp;" "&amp;Table1[[#This Row],[month]]&amp;" "&amp;Table1[[#This Row],[year]]</f>
        <v>14 Dec 1981</v>
      </c>
      <c r="F398" s="12">
        <f>DATEDIF(Table1[[#This Row],[DOB]],"8-6-2023","y")</f>
        <v>41</v>
      </c>
      <c r="G398">
        <v>1</v>
      </c>
      <c r="H398" s="14">
        <v>3688.38</v>
      </c>
      <c r="I398" t="s">
        <v>11</v>
      </c>
      <c r="J398" t="s">
        <v>11</v>
      </c>
      <c r="K398" t="s">
        <v>13</v>
      </c>
    </row>
    <row r="399" spans="1:11" x14ac:dyDescent="0.2">
      <c r="A399" t="s">
        <v>428</v>
      </c>
      <c r="B399">
        <v>1995</v>
      </c>
      <c r="C399" t="s">
        <v>37</v>
      </c>
      <c r="D399">
        <v>21</v>
      </c>
      <c r="E399" s="10" t="str">
        <f>Table1[[#This Row],[date]]&amp;" "&amp;Table1[[#This Row],[month]]&amp;" "&amp;Table1[[#This Row],[year]]</f>
        <v>21 Oct 1995</v>
      </c>
      <c r="F399" s="12">
        <f>DATEDIF(Table1[[#This Row],[DOB]],"8-6-2023","y")</f>
        <v>27</v>
      </c>
      <c r="G399">
        <v>2</v>
      </c>
      <c r="H399" s="14">
        <v>3693.43</v>
      </c>
      <c r="I399" t="s">
        <v>11</v>
      </c>
      <c r="J399" t="s">
        <v>12</v>
      </c>
      <c r="K399" t="s">
        <v>42</v>
      </c>
    </row>
    <row r="400" spans="1:11" x14ac:dyDescent="0.2">
      <c r="A400" t="s">
        <v>429</v>
      </c>
      <c r="B400">
        <v>1988</v>
      </c>
      <c r="C400" t="s">
        <v>35</v>
      </c>
      <c r="D400">
        <v>18</v>
      </c>
      <c r="E400" s="10" t="str">
        <f>Table1[[#This Row],[date]]&amp;" "&amp;Table1[[#This Row],[month]]&amp;" "&amp;Table1[[#This Row],[year]]</f>
        <v>18 Aug 1988</v>
      </c>
      <c r="F400" s="12">
        <f>DATEDIF(Table1[[#This Row],[DOB]],"8-6-2023","y")</f>
        <v>34</v>
      </c>
      <c r="G400">
        <v>3</v>
      </c>
      <c r="H400" s="14">
        <v>3699.54</v>
      </c>
      <c r="I400" t="s">
        <v>11</v>
      </c>
      <c r="J400" t="s">
        <v>12</v>
      </c>
      <c r="K400" t="s">
        <v>13</v>
      </c>
    </row>
    <row r="401" spans="1:11" x14ac:dyDescent="0.2">
      <c r="A401" t="s">
        <v>430</v>
      </c>
      <c r="B401">
        <v>1989</v>
      </c>
      <c r="C401" t="s">
        <v>30</v>
      </c>
      <c r="D401">
        <v>2</v>
      </c>
      <c r="E401" s="10" t="str">
        <f>Table1[[#This Row],[date]]&amp;" "&amp;Table1[[#This Row],[month]]&amp;" "&amp;Table1[[#This Row],[year]]</f>
        <v>2 Dec 1989</v>
      </c>
      <c r="F401" s="12">
        <f>DATEDIF(Table1[[#This Row],[DOB]],"8-6-2023","y")</f>
        <v>33</v>
      </c>
      <c r="G401">
        <v>0</v>
      </c>
      <c r="H401" s="14">
        <v>3704.35</v>
      </c>
      <c r="I401" t="s">
        <v>11</v>
      </c>
      <c r="J401" t="s">
        <v>11</v>
      </c>
      <c r="K401" t="s">
        <v>13</v>
      </c>
    </row>
    <row r="402" spans="1:11" x14ac:dyDescent="0.2">
      <c r="A402" t="s">
        <v>431</v>
      </c>
      <c r="B402">
        <v>2004</v>
      </c>
      <c r="C402" t="s">
        <v>15</v>
      </c>
      <c r="D402">
        <v>5</v>
      </c>
      <c r="E402" s="10" t="str">
        <f>Table1[[#This Row],[date]]&amp;" "&amp;Table1[[#This Row],[month]]&amp;" "&amp;Table1[[#This Row],[year]]</f>
        <v>5 Nov 2004</v>
      </c>
      <c r="F402" s="12">
        <f>DATEDIF(Table1[[#This Row],[DOB]],"8-6-2023","y")</f>
        <v>18</v>
      </c>
      <c r="G402">
        <v>0</v>
      </c>
      <c r="H402" s="14">
        <v>3722.23</v>
      </c>
      <c r="I402" t="s">
        <v>11</v>
      </c>
      <c r="J402" t="s">
        <v>11</v>
      </c>
      <c r="K402" t="s">
        <v>200</v>
      </c>
    </row>
    <row r="403" spans="1:11" x14ac:dyDescent="0.2">
      <c r="A403" t="s">
        <v>432</v>
      </c>
      <c r="B403">
        <v>1986</v>
      </c>
      <c r="C403" t="s">
        <v>30</v>
      </c>
      <c r="D403">
        <v>1</v>
      </c>
      <c r="E403" s="10" t="str">
        <f>Table1[[#This Row],[date]]&amp;" "&amp;Table1[[#This Row],[month]]&amp;" "&amp;Table1[[#This Row],[year]]</f>
        <v>1 Dec 1986</v>
      </c>
      <c r="F403" s="12">
        <f>DATEDIF(Table1[[#This Row],[DOB]],"8-6-2023","y")</f>
        <v>36</v>
      </c>
      <c r="G403">
        <v>3</v>
      </c>
      <c r="H403" s="14">
        <v>3731.6</v>
      </c>
      <c r="I403" t="s">
        <v>11</v>
      </c>
      <c r="J403" t="s">
        <v>11</v>
      </c>
      <c r="K403" t="s">
        <v>13</v>
      </c>
    </row>
    <row r="404" spans="1:11" x14ac:dyDescent="0.2">
      <c r="A404" t="s">
        <v>433</v>
      </c>
      <c r="B404">
        <v>1994</v>
      </c>
      <c r="C404" t="s">
        <v>35</v>
      </c>
      <c r="D404">
        <v>22</v>
      </c>
      <c r="E404" s="10" t="str">
        <f>Table1[[#This Row],[date]]&amp;" "&amp;Table1[[#This Row],[month]]&amp;" "&amp;Table1[[#This Row],[year]]</f>
        <v>22 Aug 1994</v>
      </c>
      <c r="F404" s="12">
        <f>DATEDIF(Table1[[#This Row],[DOB]],"8-6-2023","y")</f>
        <v>28</v>
      </c>
      <c r="G404">
        <v>0</v>
      </c>
      <c r="H404" s="14">
        <v>3732.63</v>
      </c>
      <c r="I404" t="s">
        <v>11</v>
      </c>
      <c r="J404" t="s">
        <v>12</v>
      </c>
      <c r="K404" t="s">
        <v>247</v>
      </c>
    </row>
    <row r="405" spans="1:11" x14ac:dyDescent="0.2">
      <c r="A405" t="s">
        <v>434</v>
      </c>
      <c r="B405">
        <v>1993</v>
      </c>
      <c r="C405" t="s">
        <v>18</v>
      </c>
      <c r="D405">
        <v>22</v>
      </c>
      <c r="E405" s="10" t="str">
        <f>Table1[[#This Row],[date]]&amp;" "&amp;Table1[[#This Row],[month]]&amp;" "&amp;Table1[[#This Row],[year]]</f>
        <v>22 Jun 1993</v>
      </c>
      <c r="F405" s="12">
        <f>DATEDIF(Table1[[#This Row],[DOB]],"8-6-2023","y")</f>
        <v>29</v>
      </c>
      <c r="G405">
        <v>0</v>
      </c>
      <c r="H405" s="14">
        <v>3736.46</v>
      </c>
      <c r="I405" t="s">
        <v>11</v>
      </c>
      <c r="J405" t="s">
        <v>11</v>
      </c>
      <c r="K405" t="s">
        <v>23</v>
      </c>
    </row>
    <row r="406" spans="1:11" x14ac:dyDescent="0.2">
      <c r="A406" t="s">
        <v>435</v>
      </c>
      <c r="B406">
        <v>1986</v>
      </c>
      <c r="C406" t="s">
        <v>20</v>
      </c>
      <c r="D406">
        <v>9</v>
      </c>
      <c r="E406" s="10" t="str">
        <f>Table1[[#This Row],[date]]&amp;" "&amp;Table1[[#This Row],[month]]&amp;" "&amp;Table1[[#This Row],[year]]</f>
        <v>9 Sep 1986</v>
      </c>
      <c r="F406" s="12">
        <f>DATEDIF(Table1[[#This Row],[DOB]],"8-6-2023","y")</f>
        <v>36</v>
      </c>
      <c r="G406">
        <v>3</v>
      </c>
      <c r="H406" s="14">
        <v>3748.56</v>
      </c>
      <c r="I406" t="s">
        <v>11</v>
      </c>
      <c r="J406" t="s">
        <v>11</v>
      </c>
      <c r="K406" t="s">
        <v>13</v>
      </c>
    </row>
    <row r="407" spans="1:11" x14ac:dyDescent="0.2">
      <c r="A407" t="s">
        <v>436</v>
      </c>
      <c r="B407">
        <v>1991</v>
      </c>
      <c r="C407" t="s">
        <v>37</v>
      </c>
      <c r="D407">
        <v>28</v>
      </c>
      <c r="E407" s="10" t="str">
        <f>Table1[[#This Row],[date]]&amp;" "&amp;Table1[[#This Row],[month]]&amp;" "&amp;Table1[[#This Row],[year]]</f>
        <v>28 Oct 1991</v>
      </c>
      <c r="F407" s="12">
        <f>DATEDIF(Table1[[#This Row],[DOB]],"8-6-2023","y")</f>
        <v>31</v>
      </c>
      <c r="G407">
        <v>0</v>
      </c>
      <c r="H407" s="14">
        <v>3756.62</v>
      </c>
      <c r="I407" t="s">
        <v>11</v>
      </c>
      <c r="J407" t="s">
        <v>11</v>
      </c>
      <c r="K407" t="s">
        <v>13</v>
      </c>
    </row>
    <row r="408" spans="1:11" x14ac:dyDescent="0.2">
      <c r="A408" t="s">
        <v>437</v>
      </c>
      <c r="B408">
        <v>1991</v>
      </c>
      <c r="C408" t="s">
        <v>35</v>
      </c>
      <c r="D408">
        <v>25</v>
      </c>
      <c r="E408" s="10" t="str">
        <f>Table1[[#This Row],[date]]&amp;" "&amp;Table1[[#This Row],[month]]&amp;" "&amp;Table1[[#This Row],[year]]</f>
        <v>25 Aug 1991</v>
      </c>
      <c r="F408" s="12">
        <f>DATEDIF(Table1[[#This Row],[DOB]],"8-6-2023","y")</f>
        <v>31</v>
      </c>
      <c r="G408">
        <v>0</v>
      </c>
      <c r="H408" s="14">
        <v>3757.84</v>
      </c>
      <c r="I408" t="s">
        <v>11</v>
      </c>
      <c r="J408" t="s">
        <v>16</v>
      </c>
      <c r="K408" t="s">
        <v>13</v>
      </c>
    </row>
    <row r="409" spans="1:11" x14ac:dyDescent="0.2">
      <c r="A409" t="s">
        <v>438</v>
      </c>
      <c r="B409">
        <v>1991</v>
      </c>
      <c r="C409" t="s">
        <v>37</v>
      </c>
      <c r="D409">
        <v>24</v>
      </c>
      <c r="E409" s="10" t="str">
        <f>Table1[[#This Row],[date]]&amp;" "&amp;Table1[[#This Row],[month]]&amp;" "&amp;Table1[[#This Row],[year]]</f>
        <v>24 Oct 1991</v>
      </c>
      <c r="F409" s="12">
        <f>DATEDIF(Table1[[#This Row],[DOB]],"8-6-2023","y")</f>
        <v>31</v>
      </c>
      <c r="G409">
        <v>0</v>
      </c>
      <c r="H409" s="14">
        <v>3761.29</v>
      </c>
      <c r="I409" t="s">
        <v>11</v>
      </c>
      <c r="J409" t="s">
        <v>12</v>
      </c>
      <c r="K409" t="s">
        <v>42</v>
      </c>
    </row>
    <row r="410" spans="1:11" x14ac:dyDescent="0.2">
      <c r="A410" t="s">
        <v>439</v>
      </c>
      <c r="B410">
        <v>1994</v>
      </c>
      <c r="C410" t="s">
        <v>15</v>
      </c>
      <c r="D410">
        <v>21</v>
      </c>
      <c r="E410" s="10" t="str">
        <f>Table1[[#This Row],[date]]&amp;" "&amp;Table1[[#This Row],[month]]&amp;" "&amp;Table1[[#This Row],[year]]</f>
        <v>21 Nov 1994</v>
      </c>
      <c r="F410" s="12">
        <f>DATEDIF(Table1[[#This Row],[DOB]],"8-6-2023","y")</f>
        <v>28</v>
      </c>
      <c r="G410">
        <v>1</v>
      </c>
      <c r="H410" s="14">
        <v>3766.88</v>
      </c>
      <c r="I410" t="s">
        <v>11</v>
      </c>
      <c r="J410" t="s">
        <v>16</v>
      </c>
      <c r="K410" t="s">
        <v>13</v>
      </c>
    </row>
    <row r="411" spans="1:11" x14ac:dyDescent="0.2">
      <c r="A411" t="s">
        <v>440</v>
      </c>
      <c r="B411">
        <v>1987</v>
      </c>
      <c r="C411" t="s">
        <v>37</v>
      </c>
      <c r="D411">
        <v>24</v>
      </c>
      <c r="E411" s="10" t="str">
        <f>Table1[[#This Row],[date]]&amp;" "&amp;Table1[[#This Row],[month]]&amp;" "&amp;Table1[[#This Row],[year]]</f>
        <v>24 Oct 1987</v>
      </c>
      <c r="F411" s="12">
        <f>DATEDIF(Table1[[#This Row],[DOB]],"8-6-2023","y")</f>
        <v>35</v>
      </c>
      <c r="G411">
        <v>3</v>
      </c>
      <c r="H411" s="14">
        <v>3773.23</v>
      </c>
      <c r="I411" t="s">
        <v>11</v>
      </c>
      <c r="J411" t="s">
        <v>12</v>
      </c>
      <c r="K411" t="s">
        <v>13</v>
      </c>
    </row>
    <row r="412" spans="1:11" x14ac:dyDescent="0.2">
      <c r="A412" t="s">
        <v>441</v>
      </c>
      <c r="B412">
        <v>1981</v>
      </c>
      <c r="C412" t="s">
        <v>30</v>
      </c>
      <c r="D412">
        <v>13</v>
      </c>
      <c r="E412" s="10" t="str">
        <f>Table1[[#This Row],[date]]&amp;" "&amp;Table1[[#This Row],[month]]&amp;" "&amp;Table1[[#This Row],[year]]</f>
        <v>13 Dec 1981</v>
      </c>
      <c r="F412" s="12">
        <f>DATEDIF(Table1[[#This Row],[DOB]],"8-6-2023","y")</f>
        <v>41</v>
      </c>
      <c r="G412">
        <v>1</v>
      </c>
      <c r="H412" s="14">
        <v>3785.77</v>
      </c>
      <c r="I412" t="s">
        <v>11</v>
      </c>
      <c r="J412" t="s">
        <v>16</v>
      </c>
      <c r="K412" t="s">
        <v>13</v>
      </c>
    </row>
    <row r="413" spans="1:11" x14ac:dyDescent="0.2">
      <c r="A413" t="s">
        <v>442</v>
      </c>
      <c r="B413">
        <v>1988</v>
      </c>
      <c r="C413" t="s">
        <v>35</v>
      </c>
      <c r="D413">
        <v>28</v>
      </c>
      <c r="E413" s="10" t="str">
        <f>Table1[[#This Row],[date]]&amp;" "&amp;Table1[[#This Row],[month]]&amp;" "&amp;Table1[[#This Row],[year]]</f>
        <v>28 Aug 1988</v>
      </c>
      <c r="F413" s="12">
        <f>DATEDIF(Table1[[#This Row],[DOB]],"8-6-2023","y")</f>
        <v>34</v>
      </c>
      <c r="G413">
        <v>3</v>
      </c>
      <c r="H413" s="14">
        <v>3793.55</v>
      </c>
      <c r="I413" t="s">
        <v>11</v>
      </c>
      <c r="J413" t="s">
        <v>12</v>
      </c>
      <c r="K413" t="s">
        <v>13</v>
      </c>
    </row>
    <row r="414" spans="1:11" x14ac:dyDescent="0.2">
      <c r="A414" t="s">
        <v>443</v>
      </c>
      <c r="B414">
        <v>1999</v>
      </c>
      <c r="C414" t="s">
        <v>18</v>
      </c>
      <c r="D414">
        <v>24</v>
      </c>
      <c r="E414" s="10" t="str">
        <f>Table1[[#This Row],[date]]&amp;" "&amp;Table1[[#This Row],[month]]&amp;" "&amp;Table1[[#This Row],[year]]</f>
        <v>24 Jun 1999</v>
      </c>
      <c r="F414" s="12">
        <f>DATEDIF(Table1[[#This Row],[DOB]],"8-6-2023","y")</f>
        <v>23</v>
      </c>
      <c r="G414">
        <v>0</v>
      </c>
      <c r="H414" s="14">
        <v>3796.36</v>
      </c>
      <c r="I414" t="s">
        <v>11</v>
      </c>
      <c r="J414" t="s">
        <v>12</v>
      </c>
      <c r="K414" t="s">
        <v>23</v>
      </c>
    </row>
    <row r="415" spans="1:11" x14ac:dyDescent="0.2">
      <c r="A415" t="s">
        <v>444</v>
      </c>
      <c r="B415">
        <v>1981</v>
      </c>
      <c r="C415" t="s">
        <v>20</v>
      </c>
      <c r="D415">
        <v>29</v>
      </c>
      <c r="E415" s="10" t="str">
        <f>Table1[[#This Row],[date]]&amp;" "&amp;Table1[[#This Row],[month]]&amp;" "&amp;Table1[[#This Row],[year]]</f>
        <v>29 Sep 1981</v>
      </c>
      <c r="F415" s="12">
        <f>DATEDIF(Table1[[#This Row],[DOB]],"8-6-2023","y")</f>
        <v>41</v>
      </c>
      <c r="G415">
        <v>1</v>
      </c>
      <c r="H415" s="14">
        <v>3797.2</v>
      </c>
      <c r="I415" t="s">
        <v>11</v>
      </c>
      <c r="J415" t="s">
        <v>12</v>
      </c>
      <c r="K415" t="s">
        <v>23</v>
      </c>
    </row>
    <row r="416" spans="1:11" x14ac:dyDescent="0.2">
      <c r="A416" t="s">
        <v>445</v>
      </c>
      <c r="B416">
        <v>1994</v>
      </c>
      <c r="C416" t="s">
        <v>35</v>
      </c>
      <c r="D416">
        <v>12</v>
      </c>
      <c r="E416" s="10" t="str">
        <f>Table1[[#This Row],[date]]&amp;" "&amp;Table1[[#This Row],[month]]&amp;" "&amp;Table1[[#This Row],[year]]</f>
        <v>12 Aug 1994</v>
      </c>
      <c r="F416" s="12">
        <f>DATEDIF(Table1[[#This Row],[DOB]],"8-6-2023","y")</f>
        <v>28</v>
      </c>
      <c r="G416">
        <v>2</v>
      </c>
      <c r="H416" s="14">
        <v>3847.67</v>
      </c>
      <c r="I416" t="s">
        <v>12</v>
      </c>
      <c r="J416" t="s">
        <v>11</v>
      </c>
      <c r="K416" t="s">
        <v>42</v>
      </c>
    </row>
    <row r="417" spans="1:11" x14ac:dyDescent="0.2">
      <c r="A417" t="s">
        <v>446</v>
      </c>
      <c r="B417">
        <v>1991</v>
      </c>
      <c r="C417" t="s">
        <v>35</v>
      </c>
      <c r="D417">
        <v>19</v>
      </c>
      <c r="E417" s="10" t="str">
        <f>Table1[[#This Row],[date]]&amp;" "&amp;Table1[[#This Row],[month]]&amp;" "&amp;Table1[[#This Row],[year]]</f>
        <v>19 Aug 1991</v>
      </c>
      <c r="F417" s="12">
        <f>DATEDIF(Table1[[#This Row],[DOB]],"8-6-2023","y")</f>
        <v>31</v>
      </c>
      <c r="G417">
        <v>0</v>
      </c>
      <c r="H417" s="14">
        <v>3857.76</v>
      </c>
      <c r="I417" t="s">
        <v>12</v>
      </c>
      <c r="J417" t="s">
        <v>16</v>
      </c>
      <c r="K417" t="s">
        <v>168</v>
      </c>
    </row>
    <row r="418" spans="1:11" x14ac:dyDescent="0.2">
      <c r="A418" t="s">
        <v>447</v>
      </c>
      <c r="B418">
        <v>2001</v>
      </c>
      <c r="C418" t="s">
        <v>18</v>
      </c>
      <c r="D418">
        <v>6</v>
      </c>
      <c r="E418" s="10" t="str">
        <f>Table1[[#This Row],[date]]&amp;" "&amp;Table1[[#This Row],[month]]&amp;" "&amp;Table1[[#This Row],[year]]</f>
        <v>6 Jun 2001</v>
      </c>
      <c r="F418" s="12">
        <f>DATEDIF(Table1[[#This Row],[DOB]],"8-6-2023","y")</f>
        <v>22</v>
      </c>
      <c r="G418">
        <v>0</v>
      </c>
      <c r="H418" s="14">
        <v>3858.51</v>
      </c>
      <c r="I418" t="s">
        <v>11</v>
      </c>
      <c r="J418" t="s">
        <v>12</v>
      </c>
      <c r="K418" t="s">
        <v>200</v>
      </c>
    </row>
    <row r="419" spans="1:11" x14ac:dyDescent="0.2">
      <c r="A419" t="s">
        <v>448</v>
      </c>
      <c r="B419">
        <v>2001</v>
      </c>
      <c r="C419" t="s">
        <v>37</v>
      </c>
      <c r="D419">
        <v>18</v>
      </c>
      <c r="E419" s="10" t="str">
        <f>Table1[[#This Row],[date]]&amp;" "&amp;Table1[[#This Row],[month]]&amp;" "&amp;Table1[[#This Row],[year]]</f>
        <v>18 Oct 2001</v>
      </c>
      <c r="F419" s="12">
        <f>DATEDIF(Table1[[#This Row],[DOB]],"8-6-2023","y")</f>
        <v>21</v>
      </c>
      <c r="G419">
        <v>3</v>
      </c>
      <c r="H419" s="14">
        <v>3861.21</v>
      </c>
      <c r="I419" t="s">
        <v>11</v>
      </c>
      <c r="J419" t="s">
        <v>11</v>
      </c>
      <c r="K419" t="s">
        <v>168</v>
      </c>
    </row>
    <row r="420" spans="1:11" x14ac:dyDescent="0.2">
      <c r="A420" t="s">
        <v>449</v>
      </c>
      <c r="B420">
        <v>1990</v>
      </c>
      <c r="C420" t="s">
        <v>18</v>
      </c>
      <c r="D420">
        <v>24</v>
      </c>
      <c r="E420" s="10" t="str">
        <f>Table1[[#This Row],[date]]&amp;" "&amp;Table1[[#This Row],[month]]&amp;" "&amp;Table1[[#This Row],[year]]</f>
        <v>24 Jun 1990</v>
      </c>
      <c r="F420" s="12">
        <f>DATEDIF(Table1[[#This Row],[DOB]],"8-6-2023","y")</f>
        <v>32</v>
      </c>
      <c r="G420">
        <v>0</v>
      </c>
      <c r="H420" s="14">
        <v>3866.86</v>
      </c>
      <c r="I420" t="s">
        <v>16</v>
      </c>
      <c r="J420" t="s">
        <v>16</v>
      </c>
      <c r="K420" t="s">
        <v>23</v>
      </c>
    </row>
    <row r="421" spans="1:11" x14ac:dyDescent="0.2">
      <c r="A421" t="s">
        <v>450</v>
      </c>
      <c r="B421">
        <v>1991</v>
      </c>
      <c r="C421" t="s">
        <v>10</v>
      </c>
      <c r="D421">
        <v>25</v>
      </c>
      <c r="E421" s="10" t="str">
        <f>Table1[[#This Row],[date]]&amp;" "&amp;Table1[[#This Row],[month]]&amp;" "&amp;Table1[[#This Row],[year]]</f>
        <v>25 Jul 1991</v>
      </c>
      <c r="F421" s="12">
        <f>DATEDIF(Table1[[#This Row],[DOB]],"8-6-2023","y")</f>
        <v>31</v>
      </c>
      <c r="G421">
        <v>1</v>
      </c>
      <c r="H421" s="14">
        <v>3875.73</v>
      </c>
      <c r="I421" t="s">
        <v>11</v>
      </c>
      <c r="J421" t="s">
        <v>12</v>
      </c>
      <c r="K421" t="s">
        <v>13</v>
      </c>
    </row>
    <row r="422" spans="1:11" x14ac:dyDescent="0.2">
      <c r="A422" t="s">
        <v>451</v>
      </c>
      <c r="B422">
        <v>1996</v>
      </c>
      <c r="C422" t="s">
        <v>37</v>
      </c>
      <c r="D422">
        <v>23</v>
      </c>
      <c r="E422" s="10" t="str">
        <f>Table1[[#This Row],[date]]&amp;" "&amp;Table1[[#This Row],[month]]&amp;" "&amp;Table1[[#This Row],[year]]</f>
        <v>23 Oct 1996</v>
      </c>
      <c r="F422" s="12">
        <f>DATEDIF(Table1[[#This Row],[DOB]],"8-6-2023","y")</f>
        <v>26</v>
      </c>
      <c r="G422">
        <v>2</v>
      </c>
      <c r="H422" s="14">
        <v>3877.3</v>
      </c>
      <c r="I422" t="s">
        <v>16</v>
      </c>
      <c r="J422" t="s">
        <v>12</v>
      </c>
      <c r="K422" t="s">
        <v>23</v>
      </c>
    </row>
    <row r="423" spans="1:11" x14ac:dyDescent="0.2">
      <c r="A423" t="s">
        <v>452</v>
      </c>
      <c r="B423">
        <v>2004</v>
      </c>
      <c r="C423" t="s">
        <v>10</v>
      </c>
      <c r="D423">
        <v>13</v>
      </c>
      <c r="E423" s="10" t="str">
        <f>Table1[[#This Row],[date]]&amp;" "&amp;Table1[[#This Row],[month]]&amp;" "&amp;Table1[[#This Row],[year]]</f>
        <v>13 Jul 2004</v>
      </c>
      <c r="F423" s="12">
        <f>DATEDIF(Table1[[#This Row],[DOB]],"8-6-2023","y")</f>
        <v>18</v>
      </c>
      <c r="G423">
        <v>0</v>
      </c>
      <c r="H423" s="14">
        <v>3889.2</v>
      </c>
      <c r="I423" t="s">
        <v>11</v>
      </c>
      <c r="J423" t="s">
        <v>11</v>
      </c>
      <c r="K423" t="s">
        <v>23</v>
      </c>
    </row>
    <row r="424" spans="1:11" x14ac:dyDescent="0.2">
      <c r="A424" t="s">
        <v>453</v>
      </c>
      <c r="B424">
        <v>1993</v>
      </c>
      <c r="C424" t="s">
        <v>20</v>
      </c>
      <c r="D424">
        <v>14</v>
      </c>
      <c r="E424" s="10" t="str">
        <f>Table1[[#This Row],[date]]&amp;" "&amp;Table1[[#This Row],[month]]&amp;" "&amp;Table1[[#This Row],[year]]</f>
        <v>14 Sep 1993</v>
      </c>
      <c r="F424" s="12">
        <f>DATEDIF(Table1[[#This Row],[DOB]],"8-6-2023","y")</f>
        <v>29</v>
      </c>
      <c r="G424">
        <v>0</v>
      </c>
      <c r="H424" s="14">
        <v>3898.35</v>
      </c>
      <c r="I424" t="s">
        <v>11</v>
      </c>
      <c r="J424" t="s">
        <v>11</v>
      </c>
      <c r="K424" t="s">
        <v>23</v>
      </c>
    </row>
    <row r="425" spans="1:11" x14ac:dyDescent="0.2">
      <c r="A425" t="s">
        <v>454</v>
      </c>
      <c r="B425">
        <v>1981</v>
      </c>
      <c r="C425" t="s">
        <v>35</v>
      </c>
      <c r="D425">
        <v>27</v>
      </c>
      <c r="E425" s="10" t="str">
        <f>Table1[[#This Row],[date]]&amp;" "&amp;Table1[[#This Row],[month]]&amp;" "&amp;Table1[[#This Row],[year]]</f>
        <v>27 Aug 1981</v>
      </c>
      <c r="F425" s="12">
        <f>DATEDIF(Table1[[#This Row],[DOB]],"8-6-2023","y")</f>
        <v>41</v>
      </c>
      <c r="G425">
        <v>1</v>
      </c>
      <c r="H425" s="14">
        <v>3902.07</v>
      </c>
      <c r="I425" t="s">
        <v>11</v>
      </c>
      <c r="J425" t="s">
        <v>11</v>
      </c>
      <c r="K425" t="s">
        <v>13</v>
      </c>
    </row>
    <row r="426" spans="1:11" x14ac:dyDescent="0.2">
      <c r="A426" t="s">
        <v>455</v>
      </c>
      <c r="B426">
        <v>1997</v>
      </c>
      <c r="C426" t="s">
        <v>15</v>
      </c>
      <c r="D426">
        <v>24</v>
      </c>
      <c r="E426" s="10" t="str">
        <f>Table1[[#This Row],[date]]&amp;" "&amp;Table1[[#This Row],[month]]&amp;" "&amp;Table1[[#This Row],[year]]</f>
        <v>24 Nov 1997</v>
      </c>
      <c r="F426" s="12">
        <f>DATEDIF(Table1[[#This Row],[DOB]],"8-6-2023","y")</f>
        <v>25</v>
      </c>
      <c r="G426">
        <v>3</v>
      </c>
      <c r="H426" s="14">
        <v>3906.13</v>
      </c>
      <c r="I426" t="s">
        <v>12</v>
      </c>
      <c r="J426" t="s">
        <v>12</v>
      </c>
      <c r="K426" t="s">
        <v>42</v>
      </c>
    </row>
    <row r="427" spans="1:11" x14ac:dyDescent="0.2">
      <c r="A427" t="s">
        <v>456</v>
      </c>
      <c r="B427">
        <v>1985</v>
      </c>
      <c r="C427" t="s">
        <v>10</v>
      </c>
      <c r="D427">
        <v>5</v>
      </c>
      <c r="E427" s="10" t="str">
        <f>Table1[[#This Row],[date]]&amp;" "&amp;Table1[[#This Row],[month]]&amp;" "&amp;Table1[[#This Row],[year]]</f>
        <v>5 Jul 1985</v>
      </c>
      <c r="F427" s="12">
        <f>DATEDIF(Table1[[#This Row],[DOB]],"8-6-2023","y")</f>
        <v>37</v>
      </c>
      <c r="G427">
        <v>3</v>
      </c>
      <c r="H427" s="14">
        <v>3910.44</v>
      </c>
      <c r="I427" t="s">
        <v>11</v>
      </c>
      <c r="J427" t="s">
        <v>11</v>
      </c>
      <c r="K427" t="s">
        <v>13</v>
      </c>
    </row>
    <row r="428" spans="1:11" x14ac:dyDescent="0.2">
      <c r="A428" t="s">
        <v>457</v>
      </c>
      <c r="B428">
        <v>2000</v>
      </c>
      <c r="C428" t="s">
        <v>10</v>
      </c>
      <c r="D428">
        <v>10</v>
      </c>
      <c r="E428" s="10" t="str">
        <f>Table1[[#This Row],[date]]&amp;" "&amp;Table1[[#This Row],[month]]&amp;" "&amp;Table1[[#This Row],[year]]</f>
        <v>10 Jul 2000</v>
      </c>
      <c r="F428" s="12">
        <f>DATEDIF(Table1[[#This Row],[DOB]],"8-6-2023","y")</f>
        <v>22</v>
      </c>
      <c r="G428">
        <v>2</v>
      </c>
      <c r="H428" s="14">
        <v>3925.76</v>
      </c>
      <c r="I428" t="s">
        <v>11</v>
      </c>
      <c r="J428" t="s">
        <v>11</v>
      </c>
      <c r="K428" t="s">
        <v>247</v>
      </c>
    </row>
    <row r="429" spans="1:11" x14ac:dyDescent="0.2">
      <c r="A429" t="s">
        <v>458</v>
      </c>
      <c r="B429">
        <v>2002</v>
      </c>
      <c r="C429" t="s">
        <v>18</v>
      </c>
      <c r="D429">
        <v>15</v>
      </c>
      <c r="E429" s="10" t="str">
        <f>Table1[[#This Row],[date]]&amp;" "&amp;Table1[[#This Row],[month]]&amp;" "&amp;Table1[[#This Row],[year]]</f>
        <v>15 Jun 2002</v>
      </c>
      <c r="F429" s="12">
        <f>DATEDIF(Table1[[#This Row],[DOB]],"8-6-2023","y")</f>
        <v>20</v>
      </c>
      <c r="G429">
        <v>0</v>
      </c>
      <c r="H429" s="14">
        <v>3931.51</v>
      </c>
      <c r="I429" t="s">
        <v>11</v>
      </c>
      <c r="J429" t="s">
        <v>12</v>
      </c>
      <c r="K429" t="s">
        <v>42</v>
      </c>
    </row>
    <row r="430" spans="1:11" x14ac:dyDescent="0.2">
      <c r="A430" t="s">
        <v>459</v>
      </c>
      <c r="B430">
        <v>1988</v>
      </c>
      <c r="C430" t="s">
        <v>37</v>
      </c>
      <c r="D430">
        <v>24</v>
      </c>
      <c r="E430" s="10" t="str">
        <f>Table1[[#This Row],[date]]&amp;" "&amp;Table1[[#This Row],[month]]&amp;" "&amp;Table1[[#This Row],[year]]</f>
        <v>24 Oct 1988</v>
      </c>
      <c r="F430" s="12">
        <f>DATEDIF(Table1[[#This Row],[DOB]],"8-6-2023","y")</f>
        <v>34</v>
      </c>
      <c r="G430">
        <v>0</v>
      </c>
      <c r="H430" s="14">
        <v>3935.18</v>
      </c>
      <c r="I430" t="s">
        <v>12</v>
      </c>
      <c r="J430" t="s">
        <v>16</v>
      </c>
      <c r="K430" t="s">
        <v>13</v>
      </c>
    </row>
    <row r="431" spans="1:11" x14ac:dyDescent="0.2">
      <c r="A431" t="s">
        <v>460</v>
      </c>
      <c r="B431">
        <v>1993</v>
      </c>
      <c r="C431" t="s">
        <v>20</v>
      </c>
      <c r="D431">
        <v>29</v>
      </c>
      <c r="E431" s="10" t="str">
        <f>Table1[[#This Row],[date]]&amp;" "&amp;Table1[[#This Row],[month]]&amp;" "&amp;Table1[[#This Row],[year]]</f>
        <v>29 Sep 1993</v>
      </c>
      <c r="F431" s="12">
        <f>DATEDIF(Table1[[#This Row],[DOB]],"8-6-2023","y")</f>
        <v>29</v>
      </c>
      <c r="G431">
        <v>0</v>
      </c>
      <c r="H431" s="14">
        <v>3943.6</v>
      </c>
      <c r="I431" t="s">
        <v>11</v>
      </c>
      <c r="J431" t="s">
        <v>12</v>
      </c>
      <c r="K431" t="s">
        <v>247</v>
      </c>
    </row>
    <row r="432" spans="1:11" x14ac:dyDescent="0.2">
      <c r="A432" t="s">
        <v>461</v>
      </c>
      <c r="B432">
        <v>1993</v>
      </c>
      <c r="C432" t="s">
        <v>15</v>
      </c>
      <c r="D432">
        <v>11</v>
      </c>
      <c r="E432" s="10" t="str">
        <f>Table1[[#This Row],[date]]&amp;" "&amp;Table1[[#This Row],[month]]&amp;" "&amp;Table1[[#This Row],[year]]</f>
        <v>11 Nov 1993</v>
      </c>
      <c r="F432" s="12">
        <f>DATEDIF(Table1[[#This Row],[DOB]],"8-6-2023","y")</f>
        <v>29</v>
      </c>
      <c r="G432">
        <v>1</v>
      </c>
      <c r="H432" s="14">
        <v>3947.41</v>
      </c>
      <c r="I432" t="s">
        <v>11</v>
      </c>
      <c r="J432" t="s">
        <v>11</v>
      </c>
      <c r="K432" t="s">
        <v>13</v>
      </c>
    </row>
    <row r="433" spans="1:11" x14ac:dyDescent="0.2">
      <c r="A433" t="s">
        <v>462</v>
      </c>
      <c r="B433">
        <v>1999</v>
      </c>
      <c r="C433" t="s">
        <v>10</v>
      </c>
      <c r="D433">
        <v>10</v>
      </c>
      <c r="E433" s="10" t="str">
        <f>Table1[[#This Row],[date]]&amp;" "&amp;Table1[[#This Row],[month]]&amp;" "&amp;Table1[[#This Row],[year]]</f>
        <v>10 Jul 1999</v>
      </c>
      <c r="F433" s="12">
        <f>DATEDIF(Table1[[#This Row],[DOB]],"8-6-2023","y")</f>
        <v>23</v>
      </c>
      <c r="G433">
        <v>0</v>
      </c>
      <c r="H433" s="14">
        <v>3955.98</v>
      </c>
      <c r="I433" t="s">
        <v>11</v>
      </c>
      <c r="J433" t="s">
        <v>12</v>
      </c>
      <c r="K433" t="s">
        <v>300</v>
      </c>
    </row>
    <row r="434" spans="1:11" x14ac:dyDescent="0.2">
      <c r="A434" t="s">
        <v>463</v>
      </c>
      <c r="B434">
        <v>1995</v>
      </c>
      <c r="C434" t="s">
        <v>10</v>
      </c>
      <c r="D434">
        <v>11</v>
      </c>
      <c r="E434" s="10" t="str">
        <f>Table1[[#This Row],[date]]&amp;" "&amp;Table1[[#This Row],[month]]&amp;" "&amp;Table1[[#This Row],[year]]</f>
        <v>11 Jul 1995</v>
      </c>
      <c r="F434" s="12">
        <f>DATEDIF(Table1[[#This Row],[DOB]],"8-6-2023","y")</f>
        <v>27</v>
      </c>
      <c r="G434">
        <v>1</v>
      </c>
      <c r="H434" s="14">
        <v>3956.07</v>
      </c>
      <c r="I434" t="s">
        <v>11</v>
      </c>
      <c r="J434" t="s">
        <v>11</v>
      </c>
      <c r="K434" t="s">
        <v>23</v>
      </c>
    </row>
    <row r="435" spans="1:11" x14ac:dyDescent="0.2">
      <c r="A435" t="s">
        <v>464</v>
      </c>
      <c r="B435">
        <v>1990</v>
      </c>
      <c r="C435" t="s">
        <v>10</v>
      </c>
      <c r="D435">
        <v>29</v>
      </c>
      <c r="E435" s="10" t="str">
        <f>Table1[[#This Row],[date]]&amp;" "&amp;Table1[[#This Row],[month]]&amp;" "&amp;Table1[[#This Row],[year]]</f>
        <v>29 Jul 1990</v>
      </c>
      <c r="F435" s="12">
        <f>DATEDIF(Table1[[#This Row],[DOB]],"8-6-2023","y")</f>
        <v>32</v>
      </c>
      <c r="G435">
        <v>0</v>
      </c>
      <c r="H435" s="14">
        <v>3972.92</v>
      </c>
      <c r="I435" t="s">
        <v>11</v>
      </c>
      <c r="J435" t="s">
        <v>12</v>
      </c>
      <c r="K435" t="s">
        <v>13</v>
      </c>
    </row>
    <row r="436" spans="1:11" x14ac:dyDescent="0.2">
      <c r="A436" t="s">
        <v>465</v>
      </c>
      <c r="B436">
        <v>1996</v>
      </c>
      <c r="C436" t="s">
        <v>35</v>
      </c>
      <c r="D436">
        <v>17</v>
      </c>
      <c r="E436" s="10" t="str">
        <f>Table1[[#This Row],[date]]&amp;" "&amp;Table1[[#This Row],[month]]&amp;" "&amp;Table1[[#This Row],[year]]</f>
        <v>17 Aug 1996</v>
      </c>
      <c r="F436" s="12">
        <f>DATEDIF(Table1[[#This Row],[DOB]],"8-6-2023","y")</f>
        <v>26</v>
      </c>
      <c r="G436">
        <v>2</v>
      </c>
      <c r="H436" s="14">
        <v>3981.98</v>
      </c>
      <c r="I436" t="s">
        <v>11</v>
      </c>
      <c r="J436" t="s">
        <v>11</v>
      </c>
      <c r="K436" t="s">
        <v>13</v>
      </c>
    </row>
    <row r="437" spans="1:11" x14ac:dyDescent="0.2">
      <c r="A437" t="s">
        <v>466</v>
      </c>
      <c r="B437">
        <v>1996</v>
      </c>
      <c r="C437" t="s">
        <v>20</v>
      </c>
      <c r="D437">
        <v>8</v>
      </c>
      <c r="E437" s="10" t="str">
        <f>Table1[[#This Row],[date]]&amp;" "&amp;Table1[[#This Row],[month]]&amp;" "&amp;Table1[[#This Row],[year]]</f>
        <v>8 Sep 1996</v>
      </c>
      <c r="F437" s="12">
        <f>DATEDIF(Table1[[#This Row],[DOB]],"8-6-2023","y")</f>
        <v>26</v>
      </c>
      <c r="G437">
        <v>2</v>
      </c>
      <c r="H437" s="14">
        <v>3987.93</v>
      </c>
      <c r="I437" t="s">
        <v>11</v>
      </c>
      <c r="J437" t="s">
        <v>11</v>
      </c>
      <c r="K437" t="s">
        <v>42</v>
      </c>
    </row>
    <row r="438" spans="1:11" x14ac:dyDescent="0.2">
      <c r="A438" t="s">
        <v>467</v>
      </c>
      <c r="B438">
        <v>1990</v>
      </c>
      <c r="C438" t="s">
        <v>15</v>
      </c>
      <c r="D438">
        <v>22</v>
      </c>
      <c r="E438" s="10" t="str">
        <f>Table1[[#This Row],[date]]&amp;" "&amp;Table1[[#This Row],[month]]&amp;" "&amp;Table1[[#This Row],[year]]</f>
        <v>22 Nov 1990</v>
      </c>
      <c r="F438" s="12">
        <f>DATEDIF(Table1[[#This Row],[DOB]],"8-6-2023","y")</f>
        <v>32</v>
      </c>
      <c r="G438">
        <v>0</v>
      </c>
      <c r="H438" s="14">
        <v>3989.84</v>
      </c>
      <c r="I438" t="s">
        <v>11</v>
      </c>
      <c r="J438" t="s">
        <v>11</v>
      </c>
      <c r="K438" t="s">
        <v>42</v>
      </c>
    </row>
    <row r="439" spans="1:11" x14ac:dyDescent="0.2">
      <c r="A439" t="s">
        <v>468</v>
      </c>
      <c r="B439">
        <v>1990</v>
      </c>
      <c r="C439" t="s">
        <v>15</v>
      </c>
      <c r="D439">
        <v>1</v>
      </c>
      <c r="E439" s="10" t="str">
        <f>Table1[[#This Row],[date]]&amp;" "&amp;Table1[[#This Row],[month]]&amp;" "&amp;Table1[[#This Row],[year]]</f>
        <v>1 Nov 1990</v>
      </c>
      <c r="F439" s="12">
        <f>DATEDIF(Table1[[#This Row],[DOB]],"8-6-2023","y")</f>
        <v>32</v>
      </c>
      <c r="G439">
        <v>0</v>
      </c>
      <c r="H439" s="14">
        <v>3994.18</v>
      </c>
      <c r="I439" t="s">
        <v>11</v>
      </c>
      <c r="J439" t="s">
        <v>11</v>
      </c>
      <c r="K439" t="s">
        <v>13</v>
      </c>
    </row>
    <row r="440" spans="1:11" x14ac:dyDescent="0.2">
      <c r="A440" t="s">
        <v>469</v>
      </c>
      <c r="B440">
        <v>1989</v>
      </c>
      <c r="C440" t="s">
        <v>10</v>
      </c>
      <c r="D440">
        <v>10</v>
      </c>
      <c r="E440" s="10" t="str">
        <f>Table1[[#This Row],[date]]&amp;" "&amp;Table1[[#This Row],[month]]&amp;" "&amp;Table1[[#This Row],[year]]</f>
        <v>10 Jul 1989</v>
      </c>
      <c r="F440" s="12">
        <f>DATEDIF(Table1[[#This Row],[DOB]],"8-6-2023","y")</f>
        <v>33</v>
      </c>
      <c r="G440">
        <v>3</v>
      </c>
      <c r="H440" s="14">
        <v>4002.36</v>
      </c>
      <c r="I440" t="s">
        <v>11</v>
      </c>
      <c r="J440" t="s">
        <v>16</v>
      </c>
      <c r="K440" t="s">
        <v>13</v>
      </c>
    </row>
    <row r="441" spans="1:11" x14ac:dyDescent="0.2">
      <c r="A441" t="s">
        <v>470</v>
      </c>
      <c r="B441">
        <v>2000</v>
      </c>
      <c r="C441" t="s">
        <v>20</v>
      </c>
      <c r="D441">
        <v>13</v>
      </c>
      <c r="E441" s="10" t="str">
        <f>Table1[[#This Row],[date]]&amp;" "&amp;Table1[[#This Row],[month]]&amp;" "&amp;Table1[[#This Row],[year]]</f>
        <v>13 Sep 2000</v>
      </c>
      <c r="F441" s="12">
        <f>DATEDIF(Table1[[#This Row],[DOB]],"8-6-2023","y")</f>
        <v>22</v>
      </c>
      <c r="G441">
        <v>3</v>
      </c>
      <c r="H441" s="14">
        <v>4005.42</v>
      </c>
      <c r="I441" t="s">
        <v>11</v>
      </c>
      <c r="J441" t="s">
        <v>16</v>
      </c>
      <c r="K441" t="s">
        <v>164</v>
      </c>
    </row>
    <row r="442" spans="1:11" x14ac:dyDescent="0.2">
      <c r="A442" t="s">
        <v>471</v>
      </c>
      <c r="B442">
        <v>1992</v>
      </c>
      <c r="C442" t="s">
        <v>37</v>
      </c>
      <c r="D442">
        <v>11</v>
      </c>
      <c r="E442" s="10" t="str">
        <f>Table1[[#This Row],[date]]&amp;" "&amp;Table1[[#This Row],[month]]&amp;" "&amp;Table1[[#This Row],[year]]</f>
        <v>11 Oct 1992</v>
      </c>
      <c r="F442" s="12">
        <f>DATEDIF(Table1[[#This Row],[DOB]],"8-6-2023","y")</f>
        <v>30</v>
      </c>
      <c r="G442">
        <v>1</v>
      </c>
      <c r="H442" s="14">
        <v>4032.24</v>
      </c>
      <c r="I442" t="s">
        <v>12</v>
      </c>
      <c r="J442" t="s">
        <v>12</v>
      </c>
      <c r="K442" t="s">
        <v>23</v>
      </c>
    </row>
    <row r="443" spans="1:11" x14ac:dyDescent="0.2">
      <c r="A443" t="s">
        <v>472</v>
      </c>
      <c r="B443">
        <v>1984</v>
      </c>
      <c r="C443" t="s">
        <v>10</v>
      </c>
      <c r="D443">
        <v>7</v>
      </c>
      <c r="E443" s="10" t="str">
        <f>Table1[[#This Row],[date]]&amp;" "&amp;Table1[[#This Row],[month]]&amp;" "&amp;Table1[[#This Row],[year]]</f>
        <v>7 Jul 1984</v>
      </c>
      <c r="F443" s="12">
        <f>DATEDIF(Table1[[#This Row],[DOB]],"8-6-2023","y")</f>
        <v>38</v>
      </c>
      <c r="G443">
        <v>3</v>
      </c>
      <c r="H443" s="14">
        <v>4038.41</v>
      </c>
      <c r="I443" t="s">
        <v>11</v>
      </c>
      <c r="J443" t="s">
        <v>16</v>
      </c>
      <c r="K443" t="s">
        <v>13</v>
      </c>
    </row>
    <row r="444" spans="1:11" x14ac:dyDescent="0.2">
      <c r="A444" t="s">
        <v>473</v>
      </c>
      <c r="B444">
        <v>1983</v>
      </c>
      <c r="C444" t="s">
        <v>15</v>
      </c>
      <c r="D444">
        <v>10</v>
      </c>
      <c r="E444" s="10" t="str">
        <f>Table1[[#This Row],[date]]&amp;" "&amp;Table1[[#This Row],[month]]&amp;" "&amp;Table1[[#This Row],[year]]</f>
        <v>10 Nov 1983</v>
      </c>
      <c r="F444" s="12">
        <f>DATEDIF(Table1[[#This Row],[DOB]],"8-6-2023","y")</f>
        <v>39</v>
      </c>
      <c r="G444">
        <v>3</v>
      </c>
      <c r="H444" s="14">
        <v>4039.9</v>
      </c>
      <c r="I444" t="s">
        <v>11</v>
      </c>
      <c r="J444" t="s">
        <v>16</v>
      </c>
      <c r="K444" t="s">
        <v>13</v>
      </c>
    </row>
    <row r="445" spans="1:11" x14ac:dyDescent="0.2">
      <c r="A445" t="s">
        <v>474</v>
      </c>
      <c r="B445">
        <v>1993</v>
      </c>
      <c r="C445" t="s">
        <v>30</v>
      </c>
      <c r="D445">
        <v>26</v>
      </c>
      <c r="E445" s="10" t="str">
        <f>Table1[[#This Row],[date]]&amp;" "&amp;Table1[[#This Row],[month]]&amp;" "&amp;Table1[[#This Row],[year]]</f>
        <v>26 Dec 1993</v>
      </c>
      <c r="F445" s="12">
        <f>DATEDIF(Table1[[#This Row],[DOB]],"8-6-2023","y")</f>
        <v>29</v>
      </c>
      <c r="G445">
        <v>1</v>
      </c>
      <c r="H445" s="14">
        <v>4040.56</v>
      </c>
      <c r="I445" t="s">
        <v>12</v>
      </c>
      <c r="J445" t="s">
        <v>12</v>
      </c>
      <c r="K445" t="s">
        <v>164</v>
      </c>
    </row>
    <row r="446" spans="1:11" x14ac:dyDescent="0.2">
      <c r="A446" t="s">
        <v>475</v>
      </c>
      <c r="B446">
        <v>1988</v>
      </c>
      <c r="C446" t="s">
        <v>15</v>
      </c>
      <c r="D446">
        <v>30</v>
      </c>
      <c r="E446" s="10" t="str">
        <f>Table1[[#This Row],[date]]&amp;" "&amp;Table1[[#This Row],[month]]&amp;" "&amp;Table1[[#This Row],[year]]</f>
        <v>30 Nov 1988</v>
      </c>
      <c r="F446" s="12">
        <f>DATEDIF(Table1[[#This Row],[DOB]],"8-6-2023","y")</f>
        <v>34</v>
      </c>
      <c r="G446">
        <v>3</v>
      </c>
      <c r="H446" s="14">
        <v>4047.94</v>
      </c>
      <c r="I446" t="s">
        <v>11</v>
      </c>
      <c r="J446" t="s">
        <v>16</v>
      </c>
      <c r="K446" t="s">
        <v>13</v>
      </c>
    </row>
    <row r="447" spans="1:11" x14ac:dyDescent="0.2">
      <c r="A447" t="s">
        <v>476</v>
      </c>
      <c r="B447">
        <v>1993</v>
      </c>
      <c r="C447" t="s">
        <v>35</v>
      </c>
      <c r="D447">
        <v>13</v>
      </c>
      <c r="E447" s="10" t="str">
        <f>Table1[[#This Row],[date]]&amp;" "&amp;Table1[[#This Row],[month]]&amp;" "&amp;Table1[[#This Row],[year]]</f>
        <v>13 Aug 1993</v>
      </c>
      <c r="F447" s="12">
        <f>DATEDIF(Table1[[#This Row],[DOB]],"8-6-2023","y")</f>
        <v>29</v>
      </c>
      <c r="G447">
        <v>2</v>
      </c>
      <c r="H447" s="14">
        <v>4058.12</v>
      </c>
      <c r="I447" t="s">
        <v>11</v>
      </c>
      <c r="J447" t="s">
        <v>16</v>
      </c>
      <c r="K447" t="s">
        <v>13</v>
      </c>
    </row>
    <row r="448" spans="1:11" x14ac:dyDescent="0.2">
      <c r="A448" t="s">
        <v>477</v>
      </c>
      <c r="B448">
        <v>1995</v>
      </c>
      <c r="C448" t="s">
        <v>20</v>
      </c>
      <c r="D448">
        <v>14</v>
      </c>
      <c r="E448" s="10" t="str">
        <f>Table1[[#This Row],[date]]&amp;" "&amp;Table1[[#This Row],[month]]&amp;" "&amp;Table1[[#This Row],[year]]</f>
        <v>14 Sep 1995</v>
      </c>
      <c r="F448" s="12">
        <f>DATEDIF(Table1[[#This Row],[DOB]],"8-6-2023","y")</f>
        <v>27</v>
      </c>
      <c r="G448">
        <v>2</v>
      </c>
      <c r="H448" s="14">
        <v>4058.71</v>
      </c>
      <c r="I448" t="s">
        <v>12</v>
      </c>
      <c r="J448" t="s">
        <v>12</v>
      </c>
      <c r="K448" t="s">
        <v>23</v>
      </c>
    </row>
    <row r="449" spans="1:11" x14ac:dyDescent="0.2">
      <c r="A449" t="s">
        <v>478</v>
      </c>
      <c r="B449">
        <v>1983</v>
      </c>
      <c r="C449" t="s">
        <v>20</v>
      </c>
      <c r="D449">
        <v>16</v>
      </c>
      <c r="E449" s="10" t="str">
        <f>Table1[[#This Row],[date]]&amp;" "&amp;Table1[[#This Row],[month]]&amp;" "&amp;Table1[[#This Row],[year]]</f>
        <v>16 Sep 1983</v>
      </c>
      <c r="F449" s="12">
        <f>DATEDIF(Table1[[#This Row],[DOB]],"8-6-2023","y")</f>
        <v>39</v>
      </c>
      <c r="G449">
        <v>3</v>
      </c>
      <c r="H449" s="14">
        <v>4070.42</v>
      </c>
      <c r="I449" t="s">
        <v>11</v>
      </c>
      <c r="J449" t="s">
        <v>16</v>
      </c>
      <c r="K449" t="s">
        <v>13</v>
      </c>
    </row>
    <row r="450" spans="1:11" x14ac:dyDescent="0.2">
      <c r="A450" t="s">
        <v>479</v>
      </c>
      <c r="B450">
        <v>2002</v>
      </c>
      <c r="C450" t="s">
        <v>37</v>
      </c>
      <c r="D450">
        <v>18</v>
      </c>
      <c r="E450" s="10" t="str">
        <f>Table1[[#This Row],[date]]&amp;" "&amp;Table1[[#This Row],[month]]&amp;" "&amp;Table1[[#This Row],[year]]</f>
        <v>18 Oct 2002</v>
      </c>
      <c r="F450" s="12">
        <f>DATEDIF(Table1[[#This Row],[DOB]],"8-6-2023","y")</f>
        <v>20</v>
      </c>
      <c r="G450">
        <v>0</v>
      </c>
      <c r="H450" s="14">
        <v>4070.51</v>
      </c>
      <c r="I450" t="s">
        <v>11</v>
      </c>
      <c r="J450" t="s">
        <v>16</v>
      </c>
      <c r="K450" t="s">
        <v>23</v>
      </c>
    </row>
    <row r="451" spans="1:11" x14ac:dyDescent="0.2">
      <c r="A451" t="s">
        <v>480</v>
      </c>
      <c r="B451">
        <v>1990</v>
      </c>
      <c r="C451" t="s">
        <v>30</v>
      </c>
      <c r="D451">
        <v>1</v>
      </c>
      <c r="E451" s="10" t="str">
        <f>Table1[[#This Row],[date]]&amp;" "&amp;Table1[[#This Row],[month]]&amp;" "&amp;Table1[[#This Row],[year]]</f>
        <v>1 Dec 1990</v>
      </c>
      <c r="F451" s="12">
        <f>DATEDIF(Table1[[#This Row],[DOB]],"8-6-2023","y")</f>
        <v>32</v>
      </c>
      <c r="G451">
        <v>1</v>
      </c>
      <c r="H451" s="14">
        <v>4074.45</v>
      </c>
      <c r="I451" t="s">
        <v>12</v>
      </c>
      <c r="J451" t="s">
        <v>11</v>
      </c>
      <c r="K451" t="s">
        <v>13</v>
      </c>
    </row>
    <row r="452" spans="1:11" x14ac:dyDescent="0.2">
      <c r="A452" t="s">
        <v>481</v>
      </c>
      <c r="B452">
        <v>1990</v>
      </c>
      <c r="C452" t="s">
        <v>30</v>
      </c>
      <c r="D452">
        <v>14</v>
      </c>
      <c r="E452" s="10" t="str">
        <f>Table1[[#This Row],[date]]&amp;" "&amp;Table1[[#This Row],[month]]&amp;" "&amp;Table1[[#This Row],[year]]</f>
        <v>14 Dec 1990</v>
      </c>
      <c r="F452" s="12">
        <f>DATEDIF(Table1[[#This Row],[DOB]],"8-6-2023","y")</f>
        <v>32</v>
      </c>
      <c r="G452">
        <v>1</v>
      </c>
      <c r="H452" s="14">
        <v>4076.5</v>
      </c>
      <c r="I452" t="s">
        <v>11</v>
      </c>
      <c r="J452" t="s">
        <v>12</v>
      </c>
      <c r="K452" t="s">
        <v>42</v>
      </c>
    </row>
    <row r="453" spans="1:11" x14ac:dyDescent="0.2">
      <c r="A453" t="s">
        <v>482</v>
      </c>
      <c r="B453">
        <v>1994</v>
      </c>
      <c r="C453" t="s">
        <v>35</v>
      </c>
      <c r="D453">
        <v>21</v>
      </c>
      <c r="E453" s="10" t="str">
        <f>Table1[[#This Row],[date]]&amp;" "&amp;Table1[[#This Row],[month]]&amp;" "&amp;Table1[[#This Row],[year]]</f>
        <v>21 Aug 1994</v>
      </c>
      <c r="F453" s="12">
        <f>DATEDIF(Table1[[#This Row],[DOB]],"8-6-2023","y")</f>
        <v>28</v>
      </c>
      <c r="G453">
        <v>1</v>
      </c>
      <c r="H453" s="14">
        <v>4133.6400000000003</v>
      </c>
      <c r="I453" t="s">
        <v>11</v>
      </c>
      <c r="J453" t="s">
        <v>12</v>
      </c>
      <c r="K453" t="s">
        <v>23</v>
      </c>
    </row>
    <row r="454" spans="1:11" x14ac:dyDescent="0.2">
      <c r="A454" t="s">
        <v>483</v>
      </c>
      <c r="B454">
        <v>1991</v>
      </c>
      <c r="C454" t="s">
        <v>35</v>
      </c>
      <c r="D454">
        <v>6</v>
      </c>
      <c r="E454" s="10" t="str">
        <f>Table1[[#This Row],[date]]&amp;" "&amp;Table1[[#This Row],[month]]&amp;" "&amp;Table1[[#This Row],[year]]</f>
        <v>6 Aug 1991</v>
      </c>
      <c r="F454" s="12">
        <f>DATEDIF(Table1[[#This Row],[DOB]],"8-6-2023","y")</f>
        <v>31</v>
      </c>
      <c r="G454">
        <v>0</v>
      </c>
      <c r="H454" s="14">
        <v>4134.08</v>
      </c>
      <c r="I454" t="s">
        <v>11</v>
      </c>
      <c r="J454" t="s">
        <v>16</v>
      </c>
      <c r="K454" t="s">
        <v>23</v>
      </c>
    </row>
    <row r="455" spans="1:11" x14ac:dyDescent="0.2">
      <c r="A455" t="s">
        <v>484</v>
      </c>
      <c r="B455">
        <v>1992</v>
      </c>
      <c r="C455" t="s">
        <v>18</v>
      </c>
      <c r="D455">
        <v>18</v>
      </c>
      <c r="E455" s="10" t="str">
        <f>Table1[[#This Row],[date]]&amp;" "&amp;Table1[[#This Row],[month]]&amp;" "&amp;Table1[[#This Row],[year]]</f>
        <v>18 Jun 1992</v>
      </c>
      <c r="F455" s="12">
        <f>DATEDIF(Table1[[#This Row],[DOB]],"8-6-2023","y")</f>
        <v>30</v>
      </c>
      <c r="G455">
        <v>0</v>
      </c>
      <c r="H455" s="14">
        <v>4137.5200000000004</v>
      </c>
      <c r="I455" t="s">
        <v>11</v>
      </c>
      <c r="J455" t="s">
        <v>12</v>
      </c>
      <c r="K455" t="s">
        <v>247</v>
      </c>
    </row>
    <row r="456" spans="1:11" x14ac:dyDescent="0.2">
      <c r="A456" t="s">
        <v>485</v>
      </c>
      <c r="B456">
        <v>1992</v>
      </c>
      <c r="C456" t="s">
        <v>18</v>
      </c>
      <c r="D456">
        <v>28</v>
      </c>
      <c r="E456" s="10" t="str">
        <f>Table1[[#This Row],[date]]&amp;" "&amp;Table1[[#This Row],[month]]&amp;" "&amp;Table1[[#This Row],[year]]</f>
        <v>28 Jun 1992</v>
      </c>
      <c r="F456" s="12">
        <f>DATEDIF(Table1[[#This Row],[DOB]],"8-6-2023","y")</f>
        <v>30</v>
      </c>
      <c r="G456">
        <v>1</v>
      </c>
      <c r="H456" s="14">
        <v>4149.74</v>
      </c>
      <c r="I456" t="s">
        <v>11</v>
      </c>
      <c r="J456" t="s">
        <v>16</v>
      </c>
      <c r="K456" t="s">
        <v>42</v>
      </c>
    </row>
    <row r="457" spans="1:11" x14ac:dyDescent="0.2">
      <c r="A457" t="s">
        <v>486</v>
      </c>
      <c r="B457">
        <v>1992</v>
      </c>
      <c r="C457" t="s">
        <v>35</v>
      </c>
      <c r="D457">
        <v>4</v>
      </c>
      <c r="E457" s="10" t="str">
        <f>Table1[[#This Row],[date]]&amp;" "&amp;Table1[[#This Row],[month]]&amp;" "&amp;Table1[[#This Row],[year]]</f>
        <v>4 Aug 1992</v>
      </c>
      <c r="F457" s="12">
        <f>DATEDIF(Table1[[#This Row],[DOB]],"8-6-2023","y")</f>
        <v>30</v>
      </c>
      <c r="G457">
        <v>1</v>
      </c>
      <c r="H457" s="14">
        <v>4151.03</v>
      </c>
      <c r="I457" t="s">
        <v>11</v>
      </c>
      <c r="J457" t="s">
        <v>11</v>
      </c>
      <c r="K457" t="s">
        <v>13</v>
      </c>
    </row>
    <row r="458" spans="1:11" x14ac:dyDescent="0.2">
      <c r="A458" t="s">
        <v>487</v>
      </c>
      <c r="B458">
        <v>1998</v>
      </c>
      <c r="C458" t="s">
        <v>15</v>
      </c>
      <c r="D458">
        <v>26</v>
      </c>
      <c r="E458" s="10" t="str">
        <f>Table1[[#This Row],[date]]&amp;" "&amp;Table1[[#This Row],[month]]&amp;" "&amp;Table1[[#This Row],[year]]</f>
        <v>26 Nov 1998</v>
      </c>
      <c r="F458" s="12">
        <f>DATEDIF(Table1[[#This Row],[DOB]],"8-6-2023","y")</f>
        <v>24</v>
      </c>
      <c r="G458">
        <v>0</v>
      </c>
      <c r="H458" s="14">
        <v>4154.97</v>
      </c>
      <c r="I458" t="s">
        <v>11</v>
      </c>
      <c r="J458" t="s">
        <v>16</v>
      </c>
      <c r="K458" t="s">
        <v>23</v>
      </c>
    </row>
    <row r="459" spans="1:11" x14ac:dyDescent="0.2">
      <c r="A459" t="s">
        <v>488</v>
      </c>
      <c r="B459">
        <v>1984</v>
      </c>
      <c r="C459" t="s">
        <v>20</v>
      </c>
      <c r="D459">
        <v>16</v>
      </c>
      <c r="E459" s="10" t="str">
        <f>Table1[[#This Row],[date]]&amp;" "&amp;Table1[[#This Row],[month]]&amp;" "&amp;Table1[[#This Row],[year]]</f>
        <v>16 Sep 1984</v>
      </c>
      <c r="F459" s="12">
        <f>DATEDIF(Table1[[#This Row],[DOB]],"8-6-2023","y")</f>
        <v>38</v>
      </c>
      <c r="G459">
        <v>3</v>
      </c>
      <c r="H459" s="14">
        <v>4163.21</v>
      </c>
      <c r="I459" t="s">
        <v>11</v>
      </c>
      <c r="J459" t="s">
        <v>11</v>
      </c>
      <c r="K459" t="s">
        <v>23</v>
      </c>
    </row>
    <row r="460" spans="1:11" x14ac:dyDescent="0.2">
      <c r="A460" t="s">
        <v>489</v>
      </c>
      <c r="B460">
        <v>1989</v>
      </c>
      <c r="C460" t="s">
        <v>18</v>
      </c>
      <c r="D460">
        <v>25</v>
      </c>
      <c r="E460" s="10" t="str">
        <f>Table1[[#This Row],[date]]&amp;" "&amp;Table1[[#This Row],[month]]&amp;" "&amp;Table1[[#This Row],[year]]</f>
        <v>25 Jun 1989</v>
      </c>
      <c r="F460" s="12">
        <f>DATEDIF(Table1[[#This Row],[DOB]],"8-6-2023","y")</f>
        <v>33</v>
      </c>
      <c r="G460">
        <v>0</v>
      </c>
      <c r="H460" s="14">
        <v>4185.1000000000004</v>
      </c>
      <c r="I460" t="s">
        <v>11</v>
      </c>
      <c r="J460" t="s">
        <v>12</v>
      </c>
      <c r="K460" t="s">
        <v>13</v>
      </c>
    </row>
    <row r="461" spans="1:11" x14ac:dyDescent="0.2">
      <c r="A461" t="s">
        <v>490</v>
      </c>
      <c r="B461">
        <v>1995</v>
      </c>
      <c r="C461" t="s">
        <v>37</v>
      </c>
      <c r="D461">
        <v>3</v>
      </c>
      <c r="E461" s="10" t="str">
        <f>Table1[[#This Row],[date]]&amp;" "&amp;Table1[[#This Row],[month]]&amp;" "&amp;Table1[[#This Row],[year]]</f>
        <v>3 Oct 1995</v>
      </c>
      <c r="F461" s="12">
        <f>DATEDIF(Table1[[#This Row],[DOB]],"8-6-2023","y")</f>
        <v>27</v>
      </c>
      <c r="G461">
        <v>0</v>
      </c>
      <c r="H461" s="14">
        <v>4188.7299999999996</v>
      </c>
      <c r="I461" t="s">
        <v>11</v>
      </c>
      <c r="J461" t="s">
        <v>11</v>
      </c>
      <c r="K461" t="s">
        <v>200</v>
      </c>
    </row>
    <row r="462" spans="1:11" x14ac:dyDescent="0.2">
      <c r="A462" t="s">
        <v>491</v>
      </c>
      <c r="B462">
        <v>1997</v>
      </c>
      <c r="C462" t="s">
        <v>20</v>
      </c>
      <c r="D462">
        <v>6</v>
      </c>
      <c r="E462" s="10" t="str">
        <f>Table1[[#This Row],[date]]&amp;" "&amp;Table1[[#This Row],[month]]&amp;" "&amp;Table1[[#This Row],[year]]</f>
        <v>6 Sep 1997</v>
      </c>
      <c r="F462" s="12">
        <f>DATEDIF(Table1[[#This Row],[DOB]],"8-6-2023","y")</f>
        <v>25</v>
      </c>
      <c r="G462">
        <v>2</v>
      </c>
      <c r="H462" s="14">
        <v>4189.1099999999997</v>
      </c>
      <c r="I462" t="s">
        <v>11</v>
      </c>
      <c r="J462" t="s">
        <v>11</v>
      </c>
      <c r="K462" t="s">
        <v>23</v>
      </c>
    </row>
    <row r="463" spans="1:11" x14ac:dyDescent="0.2">
      <c r="A463" t="s">
        <v>492</v>
      </c>
      <c r="B463">
        <v>1998</v>
      </c>
      <c r="C463" t="s">
        <v>30</v>
      </c>
      <c r="D463">
        <v>14</v>
      </c>
      <c r="E463" s="10" t="str">
        <f>Table1[[#This Row],[date]]&amp;" "&amp;Table1[[#This Row],[month]]&amp;" "&amp;Table1[[#This Row],[year]]</f>
        <v>14 Dec 1998</v>
      </c>
      <c r="F463" s="12">
        <f>DATEDIF(Table1[[#This Row],[DOB]],"8-6-2023","y")</f>
        <v>24</v>
      </c>
      <c r="G463">
        <v>3</v>
      </c>
      <c r="H463" s="14">
        <v>4234.93</v>
      </c>
      <c r="I463" t="s">
        <v>11</v>
      </c>
      <c r="J463" t="s">
        <v>16</v>
      </c>
      <c r="K463" t="s">
        <v>42</v>
      </c>
    </row>
    <row r="464" spans="1:11" x14ac:dyDescent="0.2">
      <c r="A464" t="s">
        <v>493</v>
      </c>
      <c r="B464">
        <v>1992</v>
      </c>
      <c r="C464" t="s">
        <v>18</v>
      </c>
      <c r="D464">
        <v>27</v>
      </c>
      <c r="E464" s="10" t="str">
        <f>Table1[[#This Row],[date]]&amp;" "&amp;Table1[[#This Row],[month]]&amp;" "&amp;Table1[[#This Row],[year]]</f>
        <v>27 Jun 1992</v>
      </c>
      <c r="F464" s="12">
        <f>DATEDIF(Table1[[#This Row],[DOB]],"8-6-2023","y")</f>
        <v>30</v>
      </c>
      <c r="G464">
        <v>1</v>
      </c>
      <c r="H464" s="14">
        <v>4237.13</v>
      </c>
      <c r="I464" t="s">
        <v>12</v>
      </c>
      <c r="J464" t="s">
        <v>16</v>
      </c>
      <c r="K464" t="s">
        <v>168</v>
      </c>
    </row>
    <row r="465" spans="1:11" x14ac:dyDescent="0.2">
      <c r="A465" t="s">
        <v>494</v>
      </c>
      <c r="B465">
        <v>1991</v>
      </c>
      <c r="C465" t="s">
        <v>15</v>
      </c>
      <c r="D465">
        <v>3</v>
      </c>
      <c r="E465" s="10" t="str">
        <f>Table1[[#This Row],[date]]&amp;" "&amp;Table1[[#This Row],[month]]&amp;" "&amp;Table1[[#This Row],[year]]</f>
        <v>3 Nov 1991</v>
      </c>
      <c r="F465" s="12">
        <f>DATEDIF(Table1[[#This Row],[DOB]],"8-6-2023","y")</f>
        <v>31</v>
      </c>
      <c r="G465">
        <v>1</v>
      </c>
      <c r="H465" s="14">
        <v>4239.8900000000003</v>
      </c>
      <c r="I465" t="s">
        <v>11</v>
      </c>
      <c r="J465" t="s">
        <v>11</v>
      </c>
      <c r="K465" t="s">
        <v>23</v>
      </c>
    </row>
    <row r="466" spans="1:11" x14ac:dyDescent="0.2">
      <c r="A466" t="s">
        <v>495</v>
      </c>
      <c r="B466">
        <v>1991</v>
      </c>
      <c r="C466" t="s">
        <v>30</v>
      </c>
      <c r="D466">
        <v>1</v>
      </c>
      <c r="E466" s="10" t="str">
        <f>Table1[[#This Row],[date]]&amp;" "&amp;Table1[[#This Row],[month]]&amp;" "&amp;Table1[[#This Row],[year]]</f>
        <v>1 Dec 1991</v>
      </c>
      <c r="F466" s="12">
        <f>DATEDIF(Table1[[#This Row],[DOB]],"8-6-2023","y")</f>
        <v>31</v>
      </c>
      <c r="G466">
        <v>1</v>
      </c>
      <c r="H466" s="14">
        <v>4243.59</v>
      </c>
      <c r="I466" t="s">
        <v>12</v>
      </c>
      <c r="J466" t="s">
        <v>16</v>
      </c>
      <c r="K466" t="s">
        <v>23</v>
      </c>
    </row>
    <row r="467" spans="1:11" x14ac:dyDescent="0.2">
      <c r="A467" t="s">
        <v>496</v>
      </c>
      <c r="B467">
        <v>1982</v>
      </c>
      <c r="C467" t="s">
        <v>18</v>
      </c>
      <c r="D467">
        <v>16</v>
      </c>
      <c r="E467" s="10" t="str">
        <f>Table1[[#This Row],[date]]&amp;" "&amp;Table1[[#This Row],[month]]&amp;" "&amp;Table1[[#This Row],[year]]</f>
        <v>16 Jun 1982</v>
      </c>
      <c r="F467" s="12">
        <f>DATEDIF(Table1[[#This Row],[DOB]],"8-6-2023","y")</f>
        <v>40</v>
      </c>
      <c r="G467">
        <v>3</v>
      </c>
      <c r="H467" s="14">
        <v>4250.24</v>
      </c>
      <c r="I467" t="s">
        <v>11</v>
      </c>
      <c r="J467" t="s">
        <v>12</v>
      </c>
      <c r="K467" t="s">
        <v>13</v>
      </c>
    </row>
    <row r="468" spans="1:11" x14ac:dyDescent="0.2">
      <c r="A468" t="s">
        <v>497</v>
      </c>
      <c r="B468">
        <v>1995</v>
      </c>
      <c r="C468" t="s">
        <v>37</v>
      </c>
      <c r="D468">
        <v>14</v>
      </c>
      <c r="E468" s="10" t="str">
        <f>Table1[[#This Row],[date]]&amp;" "&amp;Table1[[#This Row],[month]]&amp;" "&amp;Table1[[#This Row],[year]]</f>
        <v>14 Oct 1995</v>
      </c>
      <c r="F468" s="12">
        <f>DATEDIF(Table1[[#This Row],[DOB]],"8-6-2023","y")</f>
        <v>27</v>
      </c>
      <c r="G468">
        <v>3</v>
      </c>
      <c r="H468" s="14">
        <v>4260.74</v>
      </c>
      <c r="I468" t="s">
        <v>12</v>
      </c>
      <c r="J468" t="s">
        <v>11</v>
      </c>
      <c r="K468" t="s">
        <v>42</v>
      </c>
    </row>
    <row r="469" spans="1:11" x14ac:dyDescent="0.2">
      <c r="A469" t="s">
        <v>498</v>
      </c>
      <c r="B469">
        <v>1983</v>
      </c>
      <c r="C469" t="s">
        <v>15</v>
      </c>
      <c r="D469">
        <v>20</v>
      </c>
      <c r="E469" s="10" t="str">
        <f>Table1[[#This Row],[date]]&amp;" "&amp;Table1[[#This Row],[month]]&amp;" "&amp;Table1[[#This Row],[year]]</f>
        <v>20 Nov 1983</v>
      </c>
      <c r="F469" s="12">
        <f>DATEDIF(Table1[[#This Row],[DOB]],"8-6-2023","y")</f>
        <v>39</v>
      </c>
      <c r="G469">
        <v>3</v>
      </c>
      <c r="H469" s="14">
        <v>4265.01</v>
      </c>
      <c r="I469" t="s">
        <v>11</v>
      </c>
      <c r="J469" t="s">
        <v>16</v>
      </c>
      <c r="K469" t="s">
        <v>23</v>
      </c>
    </row>
    <row r="470" spans="1:11" x14ac:dyDescent="0.2">
      <c r="A470" t="s">
        <v>499</v>
      </c>
      <c r="B470">
        <v>1992</v>
      </c>
      <c r="C470" t="s">
        <v>18</v>
      </c>
      <c r="D470">
        <v>18</v>
      </c>
      <c r="E470" s="10" t="str">
        <f>Table1[[#This Row],[date]]&amp;" "&amp;Table1[[#This Row],[month]]&amp;" "&amp;Table1[[#This Row],[year]]</f>
        <v>18 Jun 1992</v>
      </c>
      <c r="F470" s="12">
        <f>DATEDIF(Table1[[#This Row],[DOB]],"8-6-2023","y")</f>
        <v>30</v>
      </c>
      <c r="G470">
        <v>2</v>
      </c>
      <c r="H470" s="14">
        <v>4266.17</v>
      </c>
      <c r="I470" t="s">
        <v>12</v>
      </c>
      <c r="J470" t="s">
        <v>11</v>
      </c>
      <c r="K470" t="s">
        <v>13</v>
      </c>
    </row>
    <row r="471" spans="1:11" x14ac:dyDescent="0.2">
      <c r="A471" t="s">
        <v>500</v>
      </c>
      <c r="B471">
        <v>2003</v>
      </c>
      <c r="C471" t="s">
        <v>18</v>
      </c>
      <c r="D471">
        <v>8</v>
      </c>
      <c r="E471" s="10" t="str">
        <f>Table1[[#This Row],[date]]&amp;" "&amp;Table1[[#This Row],[month]]&amp;" "&amp;Table1[[#This Row],[year]]</f>
        <v>8 Jun 2003</v>
      </c>
      <c r="F471" s="12">
        <f>DATEDIF(Table1[[#This Row],[DOB]],"8-6-2023","y")</f>
        <v>20</v>
      </c>
      <c r="G471">
        <v>0</v>
      </c>
      <c r="H471" s="14">
        <v>4278.55</v>
      </c>
      <c r="I471" t="s">
        <v>11</v>
      </c>
      <c r="J471" t="s">
        <v>16</v>
      </c>
      <c r="K471" t="s">
        <v>300</v>
      </c>
    </row>
    <row r="472" spans="1:11" x14ac:dyDescent="0.2">
      <c r="A472" t="s">
        <v>501</v>
      </c>
      <c r="B472">
        <v>2000</v>
      </c>
      <c r="C472" t="s">
        <v>15</v>
      </c>
      <c r="D472">
        <v>25</v>
      </c>
      <c r="E472" s="10" t="str">
        <f>Table1[[#This Row],[date]]&amp;" "&amp;Table1[[#This Row],[month]]&amp;" "&amp;Table1[[#This Row],[year]]</f>
        <v>25 Nov 2000</v>
      </c>
      <c r="F472" s="12">
        <f>DATEDIF(Table1[[#This Row],[DOB]],"8-6-2023","y")</f>
        <v>22</v>
      </c>
      <c r="G472">
        <v>3</v>
      </c>
      <c r="H472" s="14">
        <v>4296.2700000000004</v>
      </c>
      <c r="I472" t="s">
        <v>11</v>
      </c>
      <c r="J472" t="s">
        <v>12</v>
      </c>
      <c r="K472" t="s">
        <v>23</v>
      </c>
    </row>
    <row r="473" spans="1:11" x14ac:dyDescent="0.2">
      <c r="A473" t="s">
        <v>502</v>
      </c>
      <c r="B473">
        <v>1988</v>
      </c>
      <c r="C473" t="s">
        <v>30</v>
      </c>
      <c r="D473">
        <v>19</v>
      </c>
      <c r="E473" s="10" t="str">
        <f>Table1[[#This Row],[date]]&amp;" "&amp;Table1[[#This Row],[month]]&amp;" "&amp;Table1[[#This Row],[year]]</f>
        <v>19 Dec 1988</v>
      </c>
      <c r="F473" s="12">
        <f>DATEDIF(Table1[[#This Row],[DOB]],"8-6-2023","y")</f>
        <v>34</v>
      </c>
      <c r="G473">
        <v>0</v>
      </c>
      <c r="H473" s="14">
        <v>4320.41</v>
      </c>
      <c r="I473" t="s">
        <v>11</v>
      </c>
      <c r="J473" t="s">
        <v>16</v>
      </c>
      <c r="K473" t="s">
        <v>23</v>
      </c>
    </row>
    <row r="474" spans="1:11" x14ac:dyDescent="0.2">
      <c r="A474" t="s">
        <v>503</v>
      </c>
      <c r="B474">
        <v>1994</v>
      </c>
      <c r="C474" t="s">
        <v>15</v>
      </c>
      <c r="D474">
        <v>2</v>
      </c>
      <c r="E474" s="10" t="str">
        <f>Table1[[#This Row],[date]]&amp;" "&amp;Table1[[#This Row],[month]]&amp;" "&amp;Table1[[#This Row],[year]]</f>
        <v>2 Nov 1994</v>
      </c>
      <c r="F474" s="12">
        <f>DATEDIF(Table1[[#This Row],[DOB]],"8-6-2023","y")</f>
        <v>28</v>
      </c>
      <c r="G474">
        <v>1</v>
      </c>
      <c r="H474" s="14">
        <v>4337.74</v>
      </c>
      <c r="I474" t="s">
        <v>11</v>
      </c>
      <c r="J474" t="s">
        <v>16</v>
      </c>
      <c r="K474" t="s">
        <v>247</v>
      </c>
    </row>
    <row r="475" spans="1:11" x14ac:dyDescent="0.2">
      <c r="A475" t="s">
        <v>504</v>
      </c>
      <c r="B475">
        <v>1994</v>
      </c>
      <c r="C475" t="s">
        <v>37</v>
      </c>
      <c r="D475">
        <v>26</v>
      </c>
      <c r="E475" s="10" t="str">
        <f>Table1[[#This Row],[date]]&amp;" "&amp;Table1[[#This Row],[month]]&amp;" "&amp;Table1[[#This Row],[year]]</f>
        <v>26 Oct 1994</v>
      </c>
      <c r="F475" s="12">
        <f>DATEDIF(Table1[[#This Row],[DOB]],"8-6-2023","y")</f>
        <v>28</v>
      </c>
      <c r="G475">
        <v>2</v>
      </c>
      <c r="H475" s="14">
        <v>4340.4399999999996</v>
      </c>
      <c r="I475" t="s">
        <v>11</v>
      </c>
      <c r="J475" t="s">
        <v>16</v>
      </c>
      <c r="K475" t="s">
        <v>13</v>
      </c>
    </row>
    <row r="476" spans="1:11" x14ac:dyDescent="0.2">
      <c r="A476" t="s">
        <v>505</v>
      </c>
      <c r="B476">
        <v>1991</v>
      </c>
      <c r="C476" t="s">
        <v>18</v>
      </c>
      <c r="D476">
        <v>1</v>
      </c>
      <c r="E476" s="10" t="str">
        <f>Table1[[#This Row],[date]]&amp;" "&amp;Table1[[#This Row],[month]]&amp;" "&amp;Table1[[#This Row],[year]]</f>
        <v>1 Jun 1991</v>
      </c>
      <c r="F476" s="12">
        <f>DATEDIF(Table1[[#This Row],[DOB]],"8-6-2023","y")</f>
        <v>32</v>
      </c>
      <c r="G476">
        <v>0</v>
      </c>
      <c r="H476" s="14">
        <v>4347.0200000000004</v>
      </c>
      <c r="I476" t="s">
        <v>11</v>
      </c>
      <c r="J476" t="s">
        <v>16</v>
      </c>
      <c r="K476" t="s">
        <v>247</v>
      </c>
    </row>
    <row r="477" spans="1:11" x14ac:dyDescent="0.2">
      <c r="A477" t="s">
        <v>506</v>
      </c>
      <c r="B477">
        <v>1994</v>
      </c>
      <c r="C477" t="s">
        <v>15</v>
      </c>
      <c r="D477">
        <v>1</v>
      </c>
      <c r="E477" s="10" t="str">
        <f>Table1[[#This Row],[date]]&amp;" "&amp;Table1[[#This Row],[month]]&amp;" "&amp;Table1[[#This Row],[year]]</f>
        <v>1 Nov 1994</v>
      </c>
      <c r="F477" s="12">
        <f>DATEDIF(Table1[[#This Row],[DOB]],"8-6-2023","y")</f>
        <v>28</v>
      </c>
      <c r="G477">
        <v>2</v>
      </c>
      <c r="H477" s="14">
        <v>4349.46</v>
      </c>
      <c r="I477" t="s">
        <v>11</v>
      </c>
      <c r="J477" t="s">
        <v>11</v>
      </c>
      <c r="K477" t="s">
        <v>13</v>
      </c>
    </row>
    <row r="478" spans="1:11" x14ac:dyDescent="0.2">
      <c r="A478" t="s">
        <v>507</v>
      </c>
      <c r="B478">
        <v>1991</v>
      </c>
      <c r="C478" t="s">
        <v>20</v>
      </c>
      <c r="D478">
        <v>13</v>
      </c>
      <c r="E478" s="10" t="str">
        <f>Table1[[#This Row],[date]]&amp;" "&amp;Table1[[#This Row],[month]]&amp;" "&amp;Table1[[#This Row],[year]]</f>
        <v>13 Sep 1991</v>
      </c>
      <c r="F478" s="12">
        <f>DATEDIF(Table1[[#This Row],[DOB]],"8-6-2023","y")</f>
        <v>31</v>
      </c>
      <c r="G478">
        <v>1</v>
      </c>
      <c r="H478" s="14">
        <v>4350.51</v>
      </c>
      <c r="I478" t="s">
        <v>11</v>
      </c>
      <c r="J478" t="s">
        <v>11</v>
      </c>
      <c r="K478" t="s">
        <v>13</v>
      </c>
    </row>
    <row r="479" spans="1:11" x14ac:dyDescent="0.2">
      <c r="A479" t="s">
        <v>508</v>
      </c>
      <c r="B479">
        <v>1990</v>
      </c>
      <c r="C479" t="s">
        <v>35</v>
      </c>
      <c r="D479">
        <v>28</v>
      </c>
      <c r="E479" s="10" t="str">
        <f>Table1[[#This Row],[date]]&amp;" "&amp;Table1[[#This Row],[month]]&amp;" "&amp;Table1[[#This Row],[year]]</f>
        <v>28 Aug 1990</v>
      </c>
      <c r="F479" s="12">
        <f>DATEDIF(Table1[[#This Row],[DOB]],"8-6-2023","y")</f>
        <v>32</v>
      </c>
      <c r="G479">
        <v>0</v>
      </c>
      <c r="H479" s="14">
        <v>4357.04</v>
      </c>
      <c r="I479" t="s">
        <v>11</v>
      </c>
      <c r="J479" t="s">
        <v>12</v>
      </c>
      <c r="K479" t="s">
        <v>23</v>
      </c>
    </row>
    <row r="480" spans="1:11" x14ac:dyDescent="0.2">
      <c r="A480" t="s">
        <v>509</v>
      </c>
      <c r="B480">
        <v>1997</v>
      </c>
      <c r="C480" t="s">
        <v>15</v>
      </c>
      <c r="D480">
        <v>29</v>
      </c>
      <c r="E480" s="10" t="str">
        <f>Table1[[#This Row],[date]]&amp;" "&amp;Table1[[#This Row],[month]]&amp;" "&amp;Table1[[#This Row],[year]]</f>
        <v>29 Nov 1997</v>
      </c>
      <c r="F480" s="12">
        <f>DATEDIF(Table1[[#This Row],[DOB]],"8-6-2023","y")</f>
        <v>25</v>
      </c>
      <c r="G480">
        <v>3</v>
      </c>
      <c r="H480" s="14">
        <v>4391.6499999999996</v>
      </c>
      <c r="I480" t="s">
        <v>11</v>
      </c>
      <c r="J480" t="s">
        <v>11</v>
      </c>
      <c r="K480" t="s">
        <v>42</v>
      </c>
    </row>
    <row r="481" spans="1:11" x14ac:dyDescent="0.2">
      <c r="A481" t="s">
        <v>510</v>
      </c>
      <c r="B481">
        <v>1982</v>
      </c>
      <c r="C481" t="s">
        <v>18</v>
      </c>
      <c r="D481">
        <v>29</v>
      </c>
      <c r="E481" s="10" t="str">
        <f>Table1[[#This Row],[date]]&amp;" "&amp;Table1[[#This Row],[month]]&amp;" "&amp;Table1[[#This Row],[year]]</f>
        <v>29 Jun 1982</v>
      </c>
      <c r="F481" s="12">
        <f>DATEDIF(Table1[[#This Row],[DOB]],"8-6-2023","y")</f>
        <v>40</v>
      </c>
      <c r="G481">
        <v>3</v>
      </c>
      <c r="H481" s="14">
        <v>4392.7</v>
      </c>
      <c r="I481" t="s">
        <v>11</v>
      </c>
      <c r="J481" t="s">
        <v>11</v>
      </c>
      <c r="K481" t="s">
        <v>13</v>
      </c>
    </row>
    <row r="482" spans="1:11" x14ac:dyDescent="0.2">
      <c r="A482" t="s">
        <v>511</v>
      </c>
      <c r="B482">
        <v>1988</v>
      </c>
      <c r="C482" t="s">
        <v>10</v>
      </c>
      <c r="D482">
        <v>18</v>
      </c>
      <c r="E482" s="10" t="str">
        <f>Table1[[#This Row],[date]]&amp;" "&amp;Table1[[#This Row],[month]]&amp;" "&amp;Table1[[#This Row],[year]]</f>
        <v>18 Jul 1988</v>
      </c>
      <c r="F482" s="12">
        <f>DATEDIF(Table1[[#This Row],[DOB]],"8-6-2023","y")</f>
        <v>34</v>
      </c>
      <c r="G482">
        <v>3</v>
      </c>
      <c r="H482" s="14">
        <v>4397.3100000000004</v>
      </c>
      <c r="I482" t="s">
        <v>11</v>
      </c>
      <c r="J482" t="s">
        <v>11</v>
      </c>
      <c r="K482" t="s">
        <v>13</v>
      </c>
    </row>
    <row r="483" spans="1:11" x14ac:dyDescent="0.2">
      <c r="A483" t="s">
        <v>512</v>
      </c>
      <c r="B483">
        <v>1986</v>
      </c>
      <c r="C483" t="s">
        <v>35</v>
      </c>
      <c r="D483">
        <v>11</v>
      </c>
      <c r="E483" s="10" t="str">
        <f>Table1[[#This Row],[date]]&amp;" "&amp;Table1[[#This Row],[month]]&amp;" "&amp;Table1[[#This Row],[year]]</f>
        <v>11 Aug 1986</v>
      </c>
      <c r="F483" s="12">
        <f>DATEDIF(Table1[[#This Row],[DOB]],"8-6-2023","y")</f>
        <v>36</v>
      </c>
      <c r="G483">
        <v>0</v>
      </c>
      <c r="H483" s="14">
        <v>4399.7299999999996</v>
      </c>
      <c r="I483" t="s">
        <v>12</v>
      </c>
      <c r="J483" t="s">
        <v>11</v>
      </c>
      <c r="K483" t="s">
        <v>13</v>
      </c>
    </row>
    <row r="484" spans="1:11" x14ac:dyDescent="0.2">
      <c r="A484" t="s">
        <v>513</v>
      </c>
      <c r="B484">
        <v>1986</v>
      </c>
      <c r="C484" t="s">
        <v>10</v>
      </c>
      <c r="D484">
        <v>13</v>
      </c>
      <c r="E484" s="10" t="str">
        <f>Table1[[#This Row],[date]]&amp;" "&amp;Table1[[#This Row],[month]]&amp;" "&amp;Table1[[#This Row],[year]]</f>
        <v>13 Jul 1986</v>
      </c>
      <c r="F484" s="12">
        <f>DATEDIF(Table1[[#This Row],[DOB]],"8-6-2023","y")</f>
        <v>36</v>
      </c>
      <c r="G484">
        <v>0</v>
      </c>
      <c r="H484" s="14">
        <v>4402.2299999999996</v>
      </c>
      <c r="I484" t="s">
        <v>11</v>
      </c>
      <c r="J484" t="s">
        <v>11</v>
      </c>
      <c r="K484" t="s">
        <v>42</v>
      </c>
    </row>
    <row r="485" spans="1:11" x14ac:dyDescent="0.2">
      <c r="A485" t="s">
        <v>514</v>
      </c>
      <c r="B485">
        <v>1988</v>
      </c>
      <c r="C485" t="s">
        <v>20</v>
      </c>
      <c r="D485">
        <v>16</v>
      </c>
      <c r="E485" s="10" t="str">
        <f>Table1[[#This Row],[date]]&amp;" "&amp;Table1[[#This Row],[month]]&amp;" "&amp;Table1[[#This Row],[year]]</f>
        <v>16 Sep 1988</v>
      </c>
      <c r="F485" s="12">
        <f>DATEDIF(Table1[[#This Row],[DOB]],"8-6-2023","y")</f>
        <v>34</v>
      </c>
      <c r="G485">
        <v>0</v>
      </c>
      <c r="H485" s="14">
        <v>4415.16</v>
      </c>
      <c r="I485" t="s">
        <v>11</v>
      </c>
      <c r="J485" t="s">
        <v>16</v>
      </c>
      <c r="K485" t="s">
        <v>13</v>
      </c>
    </row>
    <row r="486" spans="1:11" x14ac:dyDescent="0.2">
      <c r="A486" t="s">
        <v>515</v>
      </c>
      <c r="B486">
        <v>1992</v>
      </c>
      <c r="C486" t="s">
        <v>35</v>
      </c>
      <c r="D486">
        <v>15</v>
      </c>
      <c r="E486" s="10" t="str">
        <f>Table1[[#This Row],[date]]&amp;" "&amp;Table1[[#This Row],[month]]&amp;" "&amp;Table1[[#This Row],[year]]</f>
        <v>15 Aug 1992</v>
      </c>
      <c r="F486" s="12">
        <f>DATEDIF(Table1[[#This Row],[DOB]],"8-6-2023","y")</f>
        <v>30</v>
      </c>
      <c r="G486">
        <v>0</v>
      </c>
      <c r="H486" s="14">
        <v>4420.95</v>
      </c>
      <c r="I486" t="s">
        <v>11</v>
      </c>
      <c r="J486" t="s">
        <v>12</v>
      </c>
      <c r="K486" t="s">
        <v>516</v>
      </c>
    </row>
    <row r="487" spans="1:11" x14ac:dyDescent="0.2">
      <c r="A487" t="s">
        <v>517</v>
      </c>
      <c r="B487">
        <v>1994</v>
      </c>
      <c r="C487" t="s">
        <v>30</v>
      </c>
      <c r="D487">
        <v>29</v>
      </c>
      <c r="E487" s="10" t="str">
        <f>Table1[[#This Row],[date]]&amp;" "&amp;Table1[[#This Row],[month]]&amp;" "&amp;Table1[[#This Row],[year]]</f>
        <v>29 Dec 1994</v>
      </c>
      <c r="F487" s="12">
        <f>DATEDIF(Table1[[#This Row],[DOB]],"8-6-2023","y")</f>
        <v>28</v>
      </c>
      <c r="G487">
        <v>2</v>
      </c>
      <c r="H487" s="14">
        <v>4428.8900000000003</v>
      </c>
      <c r="I487" t="s">
        <v>12</v>
      </c>
      <c r="J487" t="s">
        <v>16</v>
      </c>
      <c r="K487" t="s">
        <v>356</v>
      </c>
    </row>
    <row r="488" spans="1:11" x14ac:dyDescent="0.2">
      <c r="A488" t="s">
        <v>518</v>
      </c>
      <c r="B488">
        <v>1993</v>
      </c>
      <c r="C488" t="s">
        <v>20</v>
      </c>
      <c r="D488">
        <v>4</v>
      </c>
      <c r="E488" s="10" t="str">
        <f>Table1[[#This Row],[date]]&amp;" "&amp;Table1[[#This Row],[month]]&amp;" "&amp;Table1[[#This Row],[year]]</f>
        <v>4 Sep 1993</v>
      </c>
      <c r="F488" s="12">
        <f>DATEDIF(Table1[[#This Row],[DOB]],"8-6-2023","y")</f>
        <v>29</v>
      </c>
      <c r="G488">
        <v>2</v>
      </c>
      <c r="H488" s="14">
        <v>4433.3900000000003</v>
      </c>
      <c r="I488" t="s">
        <v>11</v>
      </c>
      <c r="J488" t="s">
        <v>12</v>
      </c>
      <c r="K488" t="s">
        <v>23</v>
      </c>
    </row>
    <row r="489" spans="1:11" x14ac:dyDescent="0.2">
      <c r="A489" t="s">
        <v>519</v>
      </c>
      <c r="B489">
        <v>1993</v>
      </c>
      <c r="C489" t="s">
        <v>30</v>
      </c>
      <c r="D489">
        <v>23</v>
      </c>
      <c r="E489" s="10" t="str">
        <f>Table1[[#This Row],[date]]&amp;" "&amp;Table1[[#This Row],[month]]&amp;" "&amp;Table1[[#This Row],[year]]</f>
        <v>23 Dec 1993</v>
      </c>
      <c r="F489" s="12">
        <f>DATEDIF(Table1[[#This Row],[DOB]],"8-6-2023","y")</f>
        <v>29</v>
      </c>
      <c r="G489">
        <v>2</v>
      </c>
      <c r="H489" s="14">
        <v>4433.92</v>
      </c>
      <c r="I489" t="s">
        <v>11</v>
      </c>
      <c r="J489" t="s">
        <v>11</v>
      </c>
      <c r="K489" t="s">
        <v>23</v>
      </c>
    </row>
    <row r="490" spans="1:11" x14ac:dyDescent="0.2">
      <c r="A490" t="s">
        <v>520</v>
      </c>
      <c r="B490">
        <v>1994</v>
      </c>
      <c r="C490" t="s">
        <v>37</v>
      </c>
      <c r="D490">
        <v>8</v>
      </c>
      <c r="E490" s="10" t="str">
        <f>Table1[[#This Row],[date]]&amp;" "&amp;Table1[[#This Row],[month]]&amp;" "&amp;Table1[[#This Row],[year]]</f>
        <v>8 Oct 1994</v>
      </c>
      <c r="F490" s="12">
        <f>DATEDIF(Table1[[#This Row],[DOB]],"8-6-2023","y")</f>
        <v>28</v>
      </c>
      <c r="G490">
        <v>2</v>
      </c>
      <c r="H490" s="14">
        <v>4435.09</v>
      </c>
      <c r="I490" t="s">
        <v>12</v>
      </c>
      <c r="J490" t="s">
        <v>11</v>
      </c>
      <c r="K490" t="s">
        <v>168</v>
      </c>
    </row>
    <row r="491" spans="1:11" x14ac:dyDescent="0.2">
      <c r="A491" t="s">
        <v>521</v>
      </c>
      <c r="B491">
        <v>1994</v>
      </c>
      <c r="C491" t="s">
        <v>37</v>
      </c>
      <c r="D491">
        <v>24</v>
      </c>
      <c r="E491" s="10" t="str">
        <f>Table1[[#This Row],[date]]&amp;" "&amp;Table1[[#This Row],[month]]&amp;" "&amp;Table1[[#This Row],[year]]</f>
        <v>24 Oct 1994</v>
      </c>
      <c r="F491" s="12">
        <f>DATEDIF(Table1[[#This Row],[DOB]],"8-6-2023","y")</f>
        <v>28</v>
      </c>
      <c r="G491">
        <v>2</v>
      </c>
      <c r="H491" s="14">
        <v>4438.26</v>
      </c>
      <c r="I491" t="s">
        <v>11</v>
      </c>
      <c r="J491" t="s">
        <v>12</v>
      </c>
      <c r="K491" t="s">
        <v>356</v>
      </c>
    </row>
    <row r="492" spans="1:11" x14ac:dyDescent="0.2">
      <c r="A492" t="s">
        <v>522</v>
      </c>
      <c r="B492">
        <v>1991</v>
      </c>
      <c r="C492" t="s">
        <v>20</v>
      </c>
      <c r="D492">
        <v>3</v>
      </c>
      <c r="E492" s="10" t="str">
        <f>Table1[[#This Row],[date]]&amp;" "&amp;Table1[[#This Row],[month]]&amp;" "&amp;Table1[[#This Row],[year]]</f>
        <v>3 Sep 1991</v>
      </c>
      <c r="F492" s="12">
        <f>DATEDIF(Table1[[#This Row],[DOB]],"8-6-2023","y")</f>
        <v>31</v>
      </c>
      <c r="G492">
        <v>1</v>
      </c>
      <c r="H492" s="14">
        <v>4441.21</v>
      </c>
      <c r="I492" t="s">
        <v>16</v>
      </c>
      <c r="J492" t="s">
        <v>11</v>
      </c>
      <c r="K492" t="s">
        <v>276</v>
      </c>
    </row>
    <row r="493" spans="1:11" x14ac:dyDescent="0.2">
      <c r="A493" t="s">
        <v>523</v>
      </c>
      <c r="B493">
        <v>1994</v>
      </c>
      <c r="C493" t="s">
        <v>18</v>
      </c>
      <c r="D493">
        <v>28</v>
      </c>
      <c r="E493" s="10" t="str">
        <f>Table1[[#This Row],[date]]&amp;" "&amp;Table1[[#This Row],[month]]&amp;" "&amp;Table1[[#This Row],[year]]</f>
        <v>28 Jun 1994</v>
      </c>
      <c r="F493" s="12">
        <f>DATEDIF(Table1[[#This Row],[DOB]],"8-6-2023","y")</f>
        <v>28</v>
      </c>
      <c r="G493">
        <v>3</v>
      </c>
      <c r="H493" s="14">
        <v>4449.46</v>
      </c>
      <c r="I493" t="s">
        <v>16</v>
      </c>
      <c r="J493" t="s">
        <v>11</v>
      </c>
      <c r="K493" t="s">
        <v>13</v>
      </c>
    </row>
    <row r="494" spans="1:11" x14ac:dyDescent="0.2">
      <c r="A494" t="s">
        <v>524</v>
      </c>
      <c r="B494">
        <v>1990</v>
      </c>
      <c r="C494" t="s">
        <v>35</v>
      </c>
      <c r="D494">
        <v>8</v>
      </c>
      <c r="E494" s="10" t="str">
        <f>Table1[[#This Row],[date]]&amp;" "&amp;Table1[[#This Row],[month]]&amp;" "&amp;Table1[[#This Row],[year]]</f>
        <v>8 Aug 1990</v>
      </c>
      <c r="F494" s="12">
        <f>DATEDIF(Table1[[#This Row],[DOB]],"8-6-2023","y")</f>
        <v>32</v>
      </c>
      <c r="G494">
        <v>1</v>
      </c>
      <c r="H494" s="14">
        <v>4454.3999999999996</v>
      </c>
      <c r="I494" t="s">
        <v>11</v>
      </c>
      <c r="J494" t="s">
        <v>12</v>
      </c>
      <c r="K494" t="s">
        <v>23</v>
      </c>
    </row>
    <row r="495" spans="1:11" x14ac:dyDescent="0.2">
      <c r="A495" t="s">
        <v>525</v>
      </c>
      <c r="B495">
        <v>1990</v>
      </c>
      <c r="C495" t="s">
        <v>10</v>
      </c>
      <c r="D495">
        <v>15</v>
      </c>
      <c r="E495" s="10" t="str">
        <f>Table1[[#This Row],[date]]&amp;" "&amp;Table1[[#This Row],[month]]&amp;" "&amp;Table1[[#This Row],[year]]</f>
        <v>15 Jul 1990</v>
      </c>
      <c r="F495" s="12">
        <f>DATEDIF(Table1[[#This Row],[DOB]],"8-6-2023","y")</f>
        <v>32</v>
      </c>
      <c r="G495">
        <v>1</v>
      </c>
      <c r="H495" s="14">
        <v>4462.72</v>
      </c>
      <c r="I495" t="s">
        <v>11</v>
      </c>
      <c r="J495" t="s">
        <v>12</v>
      </c>
      <c r="K495" t="s">
        <v>23</v>
      </c>
    </row>
    <row r="496" spans="1:11" x14ac:dyDescent="0.2">
      <c r="A496" t="s">
        <v>526</v>
      </c>
      <c r="B496">
        <v>1991</v>
      </c>
      <c r="C496" t="s">
        <v>10</v>
      </c>
      <c r="D496">
        <v>4</v>
      </c>
      <c r="E496" s="10" t="str">
        <f>Table1[[#This Row],[date]]&amp;" "&amp;Table1[[#This Row],[month]]&amp;" "&amp;Table1[[#This Row],[year]]</f>
        <v>4 Jul 1991</v>
      </c>
      <c r="F496" s="12">
        <f>DATEDIF(Table1[[#This Row],[DOB]],"8-6-2023","y")</f>
        <v>31</v>
      </c>
      <c r="G496">
        <v>2</v>
      </c>
      <c r="H496" s="14">
        <v>4463.21</v>
      </c>
      <c r="I496" t="s">
        <v>12</v>
      </c>
      <c r="J496" t="s">
        <v>12</v>
      </c>
      <c r="K496" t="s">
        <v>13</v>
      </c>
    </row>
    <row r="497" spans="1:11" x14ac:dyDescent="0.2">
      <c r="A497" t="s">
        <v>527</v>
      </c>
      <c r="B497">
        <v>1999</v>
      </c>
      <c r="C497" t="s">
        <v>15</v>
      </c>
      <c r="D497">
        <v>20</v>
      </c>
      <c r="E497" s="10" t="str">
        <f>Table1[[#This Row],[date]]&amp;" "&amp;Table1[[#This Row],[month]]&amp;" "&amp;Table1[[#This Row],[year]]</f>
        <v>20 Nov 1999</v>
      </c>
      <c r="F497" s="12">
        <f>DATEDIF(Table1[[#This Row],[DOB]],"8-6-2023","y")</f>
        <v>23</v>
      </c>
      <c r="G497">
        <v>3</v>
      </c>
      <c r="H497" s="14">
        <v>4466.62</v>
      </c>
      <c r="I497" t="s">
        <v>11</v>
      </c>
      <c r="J497" t="s">
        <v>11</v>
      </c>
      <c r="K497" t="s">
        <v>23</v>
      </c>
    </row>
    <row r="498" spans="1:11" x14ac:dyDescent="0.2">
      <c r="A498" t="s">
        <v>528</v>
      </c>
      <c r="B498">
        <v>2004</v>
      </c>
      <c r="C498" t="s">
        <v>10</v>
      </c>
      <c r="D498">
        <v>18</v>
      </c>
      <c r="E498" s="10" t="str">
        <f>Table1[[#This Row],[date]]&amp;" "&amp;Table1[[#This Row],[month]]&amp;" "&amp;Table1[[#This Row],[year]]</f>
        <v>18 Jul 2004</v>
      </c>
      <c r="F498" s="12">
        <f>DATEDIF(Table1[[#This Row],[DOB]],"8-6-2023","y")</f>
        <v>18</v>
      </c>
      <c r="G498">
        <v>0</v>
      </c>
      <c r="H498" s="14">
        <v>4468.25</v>
      </c>
      <c r="I498" t="s">
        <v>11</v>
      </c>
      <c r="J498" t="s">
        <v>11</v>
      </c>
      <c r="K498" t="s">
        <v>23</v>
      </c>
    </row>
    <row r="499" spans="1:11" x14ac:dyDescent="0.2">
      <c r="A499" t="s">
        <v>529</v>
      </c>
      <c r="B499">
        <v>1992</v>
      </c>
      <c r="C499" t="s">
        <v>10</v>
      </c>
      <c r="D499">
        <v>12</v>
      </c>
      <c r="E499" s="10" t="str">
        <f>Table1[[#This Row],[date]]&amp;" "&amp;Table1[[#This Row],[month]]&amp;" "&amp;Table1[[#This Row],[year]]</f>
        <v>12 Jul 1992</v>
      </c>
      <c r="F499" s="12">
        <f>DATEDIF(Table1[[#This Row],[DOB]],"8-6-2023","y")</f>
        <v>30</v>
      </c>
      <c r="G499">
        <v>0</v>
      </c>
      <c r="H499" s="14">
        <v>4488.58</v>
      </c>
      <c r="I499" t="s">
        <v>11</v>
      </c>
      <c r="J499" t="s">
        <v>12</v>
      </c>
      <c r="K499" t="s">
        <v>23</v>
      </c>
    </row>
    <row r="500" spans="1:11" x14ac:dyDescent="0.2">
      <c r="A500" t="s">
        <v>530</v>
      </c>
      <c r="B500">
        <v>1988</v>
      </c>
      <c r="C500" t="s">
        <v>18</v>
      </c>
      <c r="D500">
        <v>26</v>
      </c>
      <c r="E500" s="10" t="str">
        <f>Table1[[#This Row],[date]]&amp;" "&amp;Table1[[#This Row],[month]]&amp;" "&amp;Table1[[#This Row],[year]]</f>
        <v>26 Jun 1988</v>
      </c>
      <c r="F500" s="12">
        <f>DATEDIF(Table1[[#This Row],[DOB]],"8-6-2023","y")</f>
        <v>34</v>
      </c>
      <c r="G500">
        <v>0</v>
      </c>
      <c r="H500" s="14">
        <v>4500.34</v>
      </c>
      <c r="I500" t="s">
        <v>11</v>
      </c>
      <c r="J500" t="s">
        <v>16</v>
      </c>
      <c r="K500" t="s">
        <v>356</v>
      </c>
    </row>
    <row r="501" spans="1:11" x14ac:dyDescent="0.2">
      <c r="A501" t="s">
        <v>531</v>
      </c>
      <c r="B501">
        <v>1997</v>
      </c>
      <c r="C501" t="s">
        <v>37</v>
      </c>
      <c r="D501">
        <v>13</v>
      </c>
      <c r="E501" s="10" t="str">
        <f>Table1[[#This Row],[date]]&amp;" "&amp;Table1[[#This Row],[month]]&amp;" "&amp;Table1[[#This Row],[year]]</f>
        <v>13 Oct 1997</v>
      </c>
      <c r="F501" s="12">
        <f>DATEDIF(Table1[[#This Row],[DOB]],"8-6-2023","y")</f>
        <v>25</v>
      </c>
      <c r="G501">
        <v>4</v>
      </c>
      <c r="H501" s="14">
        <v>4504.66</v>
      </c>
      <c r="I501" t="s">
        <v>16</v>
      </c>
      <c r="J501" t="s">
        <v>11</v>
      </c>
      <c r="K501" t="s">
        <v>13</v>
      </c>
    </row>
    <row r="502" spans="1:11" x14ac:dyDescent="0.2">
      <c r="A502" t="s">
        <v>532</v>
      </c>
      <c r="B502">
        <v>1982</v>
      </c>
      <c r="C502" t="s">
        <v>20</v>
      </c>
      <c r="D502">
        <v>27</v>
      </c>
      <c r="E502" s="10" t="str">
        <f>Table1[[#This Row],[date]]&amp;" "&amp;Table1[[#This Row],[month]]&amp;" "&amp;Table1[[#This Row],[year]]</f>
        <v>27 Sep 1982</v>
      </c>
      <c r="F502" s="12">
        <f>DATEDIF(Table1[[#This Row],[DOB]],"8-6-2023","y")</f>
        <v>40</v>
      </c>
      <c r="G502">
        <v>3</v>
      </c>
      <c r="H502" s="14">
        <v>4511.41</v>
      </c>
      <c r="I502" t="s">
        <v>11</v>
      </c>
      <c r="J502" t="s">
        <v>12</v>
      </c>
      <c r="K502" t="s">
        <v>13</v>
      </c>
    </row>
    <row r="503" spans="1:11" x14ac:dyDescent="0.2">
      <c r="A503" t="s">
        <v>533</v>
      </c>
      <c r="B503">
        <v>1980</v>
      </c>
      <c r="C503" t="s">
        <v>18</v>
      </c>
      <c r="D503">
        <v>16</v>
      </c>
      <c r="E503" s="10" t="str">
        <f>Table1[[#This Row],[date]]&amp;" "&amp;Table1[[#This Row],[month]]&amp;" "&amp;Table1[[#This Row],[year]]</f>
        <v>16 Jun 1980</v>
      </c>
      <c r="F503" s="12">
        <f>DATEDIF(Table1[[#This Row],[DOB]],"8-6-2023","y")</f>
        <v>42</v>
      </c>
      <c r="G503">
        <v>2</v>
      </c>
      <c r="H503" s="14">
        <v>4515.71</v>
      </c>
      <c r="I503" t="s">
        <v>11</v>
      </c>
      <c r="J503" t="s">
        <v>12</v>
      </c>
      <c r="K503" t="s">
        <v>13</v>
      </c>
    </row>
    <row r="504" spans="1:11" x14ac:dyDescent="0.2">
      <c r="A504" t="s">
        <v>534</v>
      </c>
      <c r="B504">
        <v>2003</v>
      </c>
      <c r="C504" t="s">
        <v>37</v>
      </c>
      <c r="D504">
        <v>2</v>
      </c>
      <c r="E504" s="10" t="str">
        <f>Table1[[#This Row],[date]]&amp;" "&amp;Table1[[#This Row],[month]]&amp;" "&amp;Table1[[#This Row],[year]]</f>
        <v>2 Oct 2003</v>
      </c>
      <c r="F504" s="12">
        <f>DATEDIF(Table1[[#This Row],[DOB]],"8-6-2023","y")</f>
        <v>19</v>
      </c>
      <c r="G504">
        <v>0</v>
      </c>
      <c r="H504" s="14">
        <v>4518.3999999999996</v>
      </c>
      <c r="I504" t="s">
        <v>11</v>
      </c>
      <c r="J504" t="s">
        <v>12</v>
      </c>
      <c r="K504" t="s">
        <v>535</v>
      </c>
    </row>
    <row r="505" spans="1:11" x14ac:dyDescent="0.2">
      <c r="A505" t="s">
        <v>536</v>
      </c>
      <c r="B505">
        <v>1987</v>
      </c>
      <c r="C505" t="s">
        <v>30</v>
      </c>
      <c r="D505">
        <v>5</v>
      </c>
      <c r="E505" s="10" t="str">
        <f>Table1[[#This Row],[date]]&amp;" "&amp;Table1[[#This Row],[month]]&amp;" "&amp;Table1[[#This Row],[year]]</f>
        <v>5 Dec 1987</v>
      </c>
      <c r="F505" s="12">
        <f>DATEDIF(Table1[[#This Row],[DOB]],"8-6-2023","y")</f>
        <v>35</v>
      </c>
      <c r="G505">
        <v>3</v>
      </c>
      <c r="H505" s="14">
        <v>4518.7700000000004</v>
      </c>
      <c r="I505" t="s">
        <v>11</v>
      </c>
      <c r="J505" t="s">
        <v>12</v>
      </c>
      <c r="K505" t="s">
        <v>23</v>
      </c>
    </row>
    <row r="506" spans="1:11" x14ac:dyDescent="0.2">
      <c r="A506" t="s">
        <v>537</v>
      </c>
      <c r="B506">
        <v>1988</v>
      </c>
      <c r="C506" t="s">
        <v>30</v>
      </c>
      <c r="D506">
        <v>21</v>
      </c>
      <c r="E506" s="10" t="str">
        <f>Table1[[#This Row],[date]]&amp;" "&amp;Table1[[#This Row],[month]]&amp;" "&amp;Table1[[#This Row],[year]]</f>
        <v>21 Dec 1988</v>
      </c>
      <c r="F506" s="12">
        <f>DATEDIF(Table1[[#This Row],[DOB]],"8-6-2023","y")</f>
        <v>34</v>
      </c>
      <c r="G506">
        <v>0</v>
      </c>
      <c r="H506" s="14">
        <v>4518.83</v>
      </c>
      <c r="I506" t="s">
        <v>11</v>
      </c>
      <c r="J506" t="s">
        <v>11</v>
      </c>
      <c r="K506" t="s">
        <v>356</v>
      </c>
    </row>
    <row r="507" spans="1:11" x14ac:dyDescent="0.2">
      <c r="A507" t="s">
        <v>538</v>
      </c>
      <c r="B507">
        <v>1992</v>
      </c>
      <c r="C507" t="s">
        <v>35</v>
      </c>
      <c r="D507">
        <v>13</v>
      </c>
      <c r="E507" s="10" t="str">
        <f>Table1[[#This Row],[date]]&amp;" "&amp;Table1[[#This Row],[month]]&amp;" "&amp;Table1[[#This Row],[year]]</f>
        <v>13 Aug 1992</v>
      </c>
      <c r="F507" s="12">
        <f>DATEDIF(Table1[[#This Row],[DOB]],"8-6-2023","y")</f>
        <v>30</v>
      </c>
      <c r="G507">
        <v>1</v>
      </c>
      <c r="H507" s="14">
        <v>4527.18</v>
      </c>
      <c r="I507" t="s">
        <v>11</v>
      </c>
      <c r="J507" t="s">
        <v>11</v>
      </c>
      <c r="K507" t="s">
        <v>23</v>
      </c>
    </row>
    <row r="508" spans="1:11" x14ac:dyDescent="0.2">
      <c r="A508" t="s">
        <v>539</v>
      </c>
      <c r="B508">
        <v>1993</v>
      </c>
      <c r="C508" t="s">
        <v>18</v>
      </c>
      <c r="D508">
        <v>29</v>
      </c>
      <c r="E508" s="10" t="str">
        <f>Table1[[#This Row],[date]]&amp;" "&amp;Table1[[#This Row],[month]]&amp;" "&amp;Table1[[#This Row],[year]]</f>
        <v>29 Jun 1993</v>
      </c>
      <c r="F508" s="12">
        <f>DATEDIF(Table1[[#This Row],[DOB]],"8-6-2023","y")</f>
        <v>29</v>
      </c>
      <c r="G508">
        <v>2</v>
      </c>
      <c r="H508" s="14">
        <v>4529.4799999999996</v>
      </c>
      <c r="I508" t="s">
        <v>11</v>
      </c>
      <c r="J508" t="s">
        <v>16</v>
      </c>
      <c r="K508" t="s">
        <v>42</v>
      </c>
    </row>
    <row r="509" spans="1:11" x14ac:dyDescent="0.2">
      <c r="A509" t="s">
        <v>540</v>
      </c>
      <c r="B509">
        <v>1988</v>
      </c>
      <c r="C509" t="s">
        <v>18</v>
      </c>
      <c r="D509">
        <v>13</v>
      </c>
      <c r="E509" s="10" t="str">
        <f>Table1[[#This Row],[date]]&amp;" "&amp;Table1[[#This Row],[month]]&amp;" "&amp;Table1[[#This Row],[year]]</f>
        <v>13 Jun 1988</v>
      </c>
      <c r="F509" s="12">
        <f>DATEDIF(Table1[[#This Row],[DOB]],"8-6-2023","y")</f>
        <v>34</v>
      </c>
      <c r="G509">
        <v>1</v>
      </c>
      <c r="H509" s="14">
        <v>4536.26</v>
      </c>
      <c r="I509" t="s">
        <v>11</v>
      </c>
      <c r="J509" t="s">
        <v>11</v>
      </c>
      <c r="K509" t="s">
        <v>42</v>
      </c>
    </row>
    <row r="510" spans="1:11" x14ac:dyDescent="0.2">
      <c r="A510" t="s">
        <v>541</v>
      </c>
      <c r="B510">
        <v>1990</v>
      </c>
      <c r="C510" t="s">
        <v>15</v>
      </c>
      <c r="D510">
        <v>17</v>
      </c>
      <c r="E510" s="10" t="str">
        <f>Table1[[#This Row],[date]]&amp;" "&amp;Table1[[#This Row],[month]]&amp;" "&amp;Table1[[#This Row],[year]]</f>
        <v>17 Nov 1990</v>
      </c>
      <c r="F510" s="12">
        <f>DATEDIF(Table1[[#This Row],[DOB]],"8-6-2023","y")</f>
        <v>32</v>
      </c>
      <c r="G510">
        <v>0</v>
      </c>
      <c r="H510" s="14">
        <v>4544.2299999999996</v>
      </c>
      <c r="I510" t="s">
        <v>11</v>
      </c>
      <c r="J510" t="s">
        <v>16</v>
      </c>
      <c r="K510" t="s">
        <v>247</v>
      </c>
    </row>
    <row r="511" spans="1:11" x14ac:dyDescent="0.2">
      <c r="A511" t="s">
        <v>542</v>
      </c>
      <c r="B511">
        <v>2004</v>
      </c>
      <c r="C511" t="s">
        <v>30</v>
      </c>
      <c r="D511">
        <v>22</v>
      </c>
      <c r="E511" s="10" t="str">
        <f>Table1[[#This Row],[date]]&amp;" "&amp;Table1[[#This Row],[month]]&amp;" "&amp;Table1[[#This Row],[year]]</f>
        <v>22 Dec 2004</v>
      </c>
      <c r="F511" s="12">
        <f>DATEDIF(Table1[[#This Row],[DOB]],"8-6-2023","y")</f>
        <v>18</v>
      </c>
      <c r="G511">
        <v>4</v>
      </c>
      <c r="H511" s="14">
        <v>4561.1899999999996</v>
      </c>
      <c r="I511" t="s">
        <v>11</v>
      </c>
      <c r="J511" t="s">
        <v>11</v>
      </c>
      <c r="K511" t="s">
        <v>247</v>
      </c>
    </row>
    <row r="512" spans="1:11" x14ac:dyDescent="0.2">
      <c r="A512" t="s">
        <v>543</v>
      </c>
      <c r="B512">
        <v>1990</v>
      </c>
      <c r="C512" t="s">
        <v>20</v>
      </c>
      <c r="D512">
        <v>20</v>
      </c>
      <c r="E512" s="10" t="str">
        <f>Table1[[#This Row],[date]]&amp;" "&amp;Table1[[#This Row],[month]]&amp;" "&amp;Table1[[#This Row],[year]]</f>
        <v>20 Sep 1990</v>
      </c>
      <c r="F512" s="12">
        <f>DATEDIF(Table1[[#This Row],[DOB]],"8-6-2023","y")</f>
        <v>32</v>
      </c>
      <c r="G512">
        <v>1</v>
      </c>
      <c r="H512" s="14">
        <v>4562.84</v>
      </c>
      <c r="I512" t="s">
        <v>11</v>
      </c>
      <c r="J512" t="s">
        <v>11</v>
      </c>
      <c r="K512" t="s">
        <v>13</v>
      </c>
    </row>
    <row r="513" spans="1:11" x14ac:dyDescent="0.2">
      <c r="A513" t="s">
        <v>544</v>
      </c>
      <c r="B513">
        <v>1996</v>
      </c>
      <c r="C513" t="s">
        <v>30</v>
      </c>
      <c r="D513">
        <v>25</v>
      </c>
      <c r="E513" s="10" t="str">
        <f>Table1[[#This Row],[date]]&amp;" "&amp;Table1[[#This Row],[month]]&amp;" "&amp;Table1[[#This Row],[year]]</f>
        <v>25 Dec 1996</v>
      </c>
      <c r="F513" s="12">
        <f>DATEDIF(Table1[[#This Row],[DOB]],"8-6-2023","y")</f>
        <v>26</v>
      </c>
      <c r="G513">
        <v>2</v>
      </c>
      <c r="H513" s="14">
        <v>4564.1899999999996</v>
      </c>
      <c r="I513" t="s">
        <v>11</v>
      </c>
      <c r="J513" t="s">
        <v>11</v>
      </c>
      <c r="K513" t="s">
        <v>247</v>
      </c>
    </row>
    <row r="514" spans="1:11" x14ac:dyDescent="0.2">
      <c r="A514" t="s">
        <v>545</v>
      </c>
      <c r="B514">
        <v>1989</v>
      </c>
      <c r="C514" t="s">
        <v>20</v>
      </c>
      <c r="D514">
        <v>18</v>
      </c>
      <c r="E514" s="10" t="str">
        <f>Table1[[#This Row],[date]]&amp;" "&amp;Table1[[#This Row],[month]]&amp;" "&amp;Table1[[#This Row],[year]]</f>
        <v>18 Sep 1989</v>
      </c>
      <c r="F514" s="12">
        <f>DATEDIF(Table1[[#This Row],[DOB]],"8-6-2023","y")</f>
        <v>33</v>
      </c>
      <c r="G514">
        <v>0</v>
      </c>
      <c r="H514" s="14">
        <v>4571.41</v>
      </c>
      <c r="I514" t="s">
        <v>11</v>
      </c>
      <c r="J514" t="s">
        <v>11</v>
      </c>
      <c r="K514" t="s">
        <v>23</v>
      </c>
    </row>
    <row r="515" spans="1:11" x14ac:dyDescent="0.2">
      <c r="A515" t="s">
        <v>546</v>
      </c>
      <c r="B515">
        <v>2000</v>
      </c>
      <c r="C515" t="s">
        <v>10</v>
      </c>
      <c r="D515">
        <v>2</v>
      </c>
      <c r="E515" s="10" t="str">
        <f>Table1[[#This Row],[date]]&amp;" "&amp;Table1[[#This Row],[month]]&amp;" "&amp;Table1[[#This Row],[year]]</f>
        <v>2 Jul 2000</v>
      </c>
      <c r="F515" s="12">
        <f>DATEDIF(Table1[[#This Row],[DOB]],"8-6-2023","y")</f>
        <v>22</v>
      </c>
      <c r="G515">
        <v>0</v>
      </c>
      <c r="H515" s="14">
        <v>4608.03</v>
      </c>
      <c r="I515" t="s">
        <v>11</v>
      </c>
      <c r="J515" t="s">
        <v>12</v>
      </c>
      <c r="K515" t="s">
        <v>42</v>
      </c>
    </row>
    <row r="516" spans="1:11" x14ac:dyDescent="0.2">
      <c r="A516" t="s">
        <v>547</v>
      </c>
      <c r="B516">
        <v>1998</v>
      </c>
      <c r="C516" t="s">
        <v>18</v>
      </c>
      <c r="D516">
        <v>29</v>
      </c>
      <c r="E516" s="10" t="str">
        <f>Table1[[#This Row],[date]]&amp;" "&amp;Table1[[#This Row],[month]]&amp;" "&amp;Table1[[#This Row],[year]]</f>
        <v>29 Jun 1998</v>
      </c>
      <c r="F516" s="12">
        <f>DATEDIF(Table1[[#This Row],[DOB]],"8-6-2023","y")</f>
        <v>24</v>
      </c>
      <c r="G516">
        <v>3</v>
      </c>
      <c r="H516" s="14">
        <v>4618.08</v>
      </c>
      <c r="I516" t="s">
        <v>11</v>
      </c>
      <c r="J516" t="s">
        <v>16</v>
      </c>
      <c r="K516" t="s">
        <v>23</v>
      </c>
    </row>
    <row r="517" spans="1:11" x14ac:dyDescent="0.2">
      <c r="A517" t="s">
        <v>548</v>
      </c>
      <c r="B517">
        <v>1985</v>
      </c>
      <c r="C517" t="s">
        <v>18</v>
      </c>
      <c r="D517">
        <v>22</v>
      </c>
      <c r="E517" s="10" t="str">
        <f>Table1[[#This Row],[date]]&amp;" "&amp;Table1[[#This Row],[month]]&amp;" "&amp;Table1[[#This Row],[year]]</f>
        <v>22 Jun 1985</v>
      </c>
      <c r="F517" s="12">
        <f>DATEDIF(Table1[[#This Row],[DOB]],"8-6-2023","y")</f>
        <v>37</v>
      </c>
      <c r="G517">
        <v>0</v>
      </c>
      <c r="H517" s="14">
        <v>4646.76</v>
      </c>
      <c r="I517" t="s">
        <v>16</v>
      </c>
      <c r="J517" t="s">
        <v>16</v>
      </c>
      <c r="K517" t="s">
        <v>42</v>
      </c>
    </row>
    <row r="518" spans="1:11" x14ac:dyDescent="0.2">
      <c r="A518" t="s">
        <v>549</v>
      </c>
      <c r="B518">
        <v>1996</v>
      </c>
      <c r="C518" t="s">
        <v>37</v>
      </c>
      <c r="D518">
        <v>25</v>
      </c>
      <c r="E518" s="10" t="str">
        <f>Table1[[#This Row],[date]]&amp;" "&amp;Table1[[#This Row],[month]]&amp;" "&amp;Table1[[#This Row],[year]]</f>
        <v>25 Oct 1996</v>
      </c>
      <c r="F518" s="12">
        <f>DATEDIF(Table1[[#This Row],[DOB]],"8-6-2023","y")</f>
        <v>26</v>
      </c>
      <c r="G518">
        <v>3</v>
      </c>
      <c r="H518" s="14">
        <v>4661.29</v>
      </c>
      <c r="I518" t="s">
        <v>11</v>
      </c>
      <c r="J518" t="s">
        <v>16</v>
      </c>
      <c r="K518" t="s">
        <v>356</v>
      </c>
    </row>
    <row r="519" spans="1:11" x14ac:dyDescent="0.2">
      <c r="A519" t="s">
        <v>550</v>
      </c>
      <c r="B519">
        <v>1990</v>
      </c>
      <c r="C519" t="s">
        <v>35</v>
      </c>
      <c r="D519">
        <v>5</v>
      </c>
      <c r="E519" s="10" t="str">
        <f>Table1[[#This Row],[date]]&amp;" "&amp;Table1[[#This Row],[month]]&amp;" "&amp;Table1[[#This Row],[year]]</f>
        <v>5 Aug 1990</v>
      </c>
      <c r="F519" s="12">
        <f>DATEDIF(Table1[[#This Row],[DOB]],"8-6-2023","y")</f>
        <v>32</v>
      </c>
      <c r="G519">
        <v>1</v>
      </c>
      <c r="H519" s="14">
        <v>4667.6099999999997</v>
      </c>
      <c r="I519" t="s">
        <v>12</v>
      </c>
      <c r="J519" t="s">
        <v>12</v>
      </c>
      <c r="K519" t="s">
        <v>168</v>
      </c>
    </row>
    <row r="520" spans="1:11" x14ac:dyDescent="0.2">
      <c r="A520" t="s">
        <v>551</v>
      </c>
      <c r="B520">
        <v>1990</v>
      </c>
      <c r="C520" t="s">
        <v>20</v>
      </c>
      <c r="D520">
        <v>26</v>
      </c>
      <c r="E520" s="10" t="str">
        <f>Table1[[#This Row],[date]]&amp;" "&amp;Table1[[#This Row],[month]]&amp;" "&amp;Table1[[#This Row],[year]]</f>
        <v>26 Sep 1990</v>
      </c>
      <c r="F520" s="12">
        <f>DATEDIF(Table1[[#This Row],[DOB]],"8-6-2023","y")</f>
        <v>32</v>
      </c>
      <c r="G520">
        <v>2</v>
      </c>
      <c r="H520" s="14">
        <v>4670.6400000000003</v>
      </c>
      <c r="I520" t="s">
        <v>11</v>
      </c>
      <c r="J520" t="s">
        <v>11</v>
      </c>
      <c r="K520" t="s">
        <v>42</v>
      </c>
    </row>
    <row r="521" spans="1:11" x14ac:dyDescent="0.2">
      <c r="A521" t="s">
        <v>552</v>
      </c>
      <c r="B521">
        <v>1990</v>
      </c>
      <c r="C521" t="s">
        <v>10</v>
      </c>
      <c r="D521">
        <v>13</v>
      </c>
      <c r="E521" s="10" t="str">
        <f>Table1[[#This Row],[date]]&amp;" "&amp;Table1[[#This Row],[month]]&amp;" "&amp;Table1[[#This Row],[year]]</f>
        <v>13 Jul 1990</v>
      </c>
      <c r="F521" s="12">
        <f>DATEDIF(Table1[[#This Row],[DOB]],"8-6-2023","y")</f>
        <v>32</v>
      </c>
      <c r="G521">
        <v>2</v>
      </c>
      <c r="H521" s="14">
        <v>4673.3900000000003</v>
      </c>
      <c r="I521" t="s">
        <v>11</v>
      </c>
      <c r="J521" t="s">
        <v>16</v>
      </c>
      <c r="K521" t="s">
        <v>13</v>
      </c>
    </row>
    <row r="522" spans="1:11" x14ac:dyDescent="0.2">
      <c r="A522" t="s">
        <v>553</v>
      </c>
      <c r="B522">
        <v>1979</v>
      </c>
      <c r="C522" t="s">
        <v>37</v>
      </c>
      <c r="D522">
        <v>18</v>
      </c>
      <c r="E522" s="10" t="str">
        <f>Table1[[#This Row],[date]]&amp;" "&amp;Table1[[#This Row],[month]]&amp;" "&amp;Table1[[#This Row],[year]]</f>
        <v>18 Oct 1979</v>
      </c>
      <c r="F522" s="12">
        <f>DATEDIF(Table1[[#This Row],[DOB]],"8-6-2023","y")</f>
        <v>43</v>
      </c>
      <c r="G522">
        <v>2</v>
      </c>
      <c r="H522" s="14">
        <v>4674.2</v>
      </c>
      <c r="I522" t="s">
        <v>11</v>
      </c>
      <c r="J522" t="s">
        <v>16</v>
      </c>
      <c r="K522" t="s">
        <v>13</v>
      </c>
    </row>
    <row r="523" spans="1:11" x14ac:dyDescent="0.2">
      <c r="A523" t="s">
        <v>554</v>
      </c>
      <c r="B523">
        <v>2003</v>
      </c>
      <c r="C523" t="s">
        <v>37</v>
      </c>
      <c r="D523">
        <v>4</v>
      </c>
      <c r="E523" s="10" t="str">
        <f>Table1[[#This Row],[date]]&amp;" "&amp;Table1[[#This Row],[month]]&amp;" "&amp;Table1[[#This Row],[year]]</f>
        <v>4 Oct 2003</v>
      </c>
      <c r="F523" s="12">
        <f>DATEDIF(Table1[[#This Row],[DOB]],"8-6-2023","y")</f>
        <v>19</v>
      </c>
      <c r="G523">
        <v>0</v>
      </c>
      <c r="H523" s="14">
        <v>4678.8</v>
      </c>
      <c r="I523" t="s">
        <v>11</v>
      </c>
      <c r="J523" t="s">
        <v>16</v>
      </c>
      <c r="K523" t="s">
        <v>300</v>
      </c>
    </row>
    <row r="524" spans="1:11" x14ac:dyDescent="0.2">
      <c r="A524" t="s">
        <v>555</v>
      </c>
      <c r="B524">
        <v>1990</v>
      </c>
      <c r="C524" t="s">
        <v>20</v>
      </c>
      <c r="D524">
        <v>4</v>
      </c>
      <c r="E524" s="10" t="str">
        <f>Table1[[#This Row],[date]]&amp;" "&amp;Table1[[#This Row],[month]]&amp;" "&amp;Table1[[#This Row],[year]]</f>
        <v>4 Sep 1990</v>
      </c>
      <c r="F524" s="12">
        <f>DATEDIF(Table1[[#This Row],[DOB]],"8-6-2023","y")</f>
        <v>32</v>
      </c>
      <c r="G524">
        <v>2</v>
      </c>
      <c r="H524" s="14">
        <v>4686.3900000000003</v>
      </c>
      <c r="I524" t="s">
        <v>12</v>
      </c>
      <c r="J524" t="s">
        <v>12</v>
      </c>
      <c r="K524" t="s">
        <v>13</v>
      </c>
    </row>
    <row r="525" spans="1:11" x14ac:dyDescent="0.2">
      <c r="A525" t="s">
        <v>556</v>
      </c>
      <c r="B525">
        <v>2003</v>
      </c>
      <c r="C525" t="s">
        <v>18</v>
      </c>
      <c r="D525">
        <v>22</v>
      </c>
      <c r="E525" s="10" t="str">
        <f>Table1[[#This Row],[date]]&amp;" "&amp;Table1[[#This Row],[month]]&amp;" "&amp;Table1[[#This Row],[year]]</f>
        <v>22 Jun 2003</v>
      </c>
      <c r="F525" s="12">
        <f>DATEDIF(Table1[[#This Row],[DOB]],"8-6-2023","y")</f>
        <v>19</v>
      </c>
      <c r="G525">
        <v>5</v>
      </c>
      <c r="H525" s="14">
        <v>4687.8</v>
      </c>
      <c r="I525" t="s">
        <v>11</v>
      </c>
      <c r="J525" t="s">
        <v>12</v>
      </c>
      <c r="K525" t="s">
        <v>42</v>
      </c>
    </row>
    <row r="526" spans="1:11" x14ac:dyDescent="0.2">
      <c r="A526" t="s">
        <v>557</v>
      </c>
      <c r="B526">
        <v>1977</v>
      </c>
      <c r="C526" t="s">
        <v>30</v>
      </c>
      <c r="D526">
        <v>4</v>
      </c>
      <c r="E526" s="10" t="str">
        <f>Table1[[#This Row],[date]]&amp;" "&amp;Table1[[#This Row],[month]]&amp;" "&amp;Table1[[#This Row],[year]]</f>
        <v>4 Dec 1977</v>
      </c>
      <c r="F526" s="12">
        <f>DATEDIF(Table1[[#This Row],[DOB]],"8-6-2023","y")</f>
        <v>45</v>
      </c>
      <c r="G526">
        <v>2</v>
      </c>
      <c r="H526" s="14">
        <v>4699.47</v>
      </c>
      <c r="I526" t="s">
        <v>11</v>
      </c>
      <c r="J526" t="s">
        <v>12</v>
      </c>
      <c r="K526" t="s">
        <v>13</v>
      </c>
    </row>
    <row r="527" spans="1:11" x14ac:dyDescent="0.2">
      <c r="A527" t="s">
        <v>558</v>
      </c>
      <c r="B527">
        <v>1981</v>
      </c>
      <c r="C527" t="s">
        <v>35</v>
      </c>
      <c r="D527">
        <v>12</v>
      </c>
      <c r="E527" s="10" t="str">
        <f>Table1[[#This Row],[date]]&amp;" "&amp;Table1[[#This Row],[month]]&amp;" "&amp;Table1[[#This Row],[year]]</f>
        <v>12 Aug 1981</v>
      </c>
      <c r="F527" s="12">
        <f>DATEDIF(Table1[[#This Row],[DOB]],"8-6-2023","y")</f>
        <v>41</v>
      </c>
      <c r="G527">
        <v>1</v>
      </c>
      <c r="H527" s="14">
        <v>4712.12</v>
      </c>
      <c r="I527" t="s">
        <v>11</v>
      </c>
      <c r="J527" t="s">
        <v>12</v>
      </c>
      <c r="K527" t="s">
        <v>42</v>
      </c>
    </row>
    <row r="528" spans="1:11" x14ac:dyDescent="0.2">
      <c r="A528" t="s">
        <v>559</v>
      </c>
      <c r="B528">
        <v>1992</v>
      </c>
      <c r="C528" t="s">
        <v>37</v>
      </c>
      <c r="D528">
        <v>9</v>
      </c>
      <c r="E528" s="10" t="str">
        <f>Table1[[#This Row],[date]]&amp;" "&amp;Table1[[#This Row],[month]]&amp;" "&amp;Table1[[#This Row],[year]]</f>
        <v>9 Oct 1992</v>
      </c>
      <c r="F528" s="12">
        <f>DATEDIF(Table1[[#This Row],[DOB]],"8-6-2023","y")</f>
        <v>30</v>
      </c>
      <c r="G528">
        <v>1</v>
      </c>
      <c r="H528" s="14">
        <v>4718.2</v>
      </c>
      <c r="I528" t="s">
        <v>11</v>
      </c>
      <c r="J528" t="s">
        <v>12</v>
      </c>
      <c r="K528" t="s">
        <v>247</v>
      </c>
    </row>
    <row r="529" spans="1:11" x14ac:dyDescent="0.2">
      <c r="A529" t="s">
        <v>560</v>
      </c>
      <c r="B529">
        <v>1992</v>
      </c>
      <c r="C529" t="s">
        <v>20</v>
      </c>
      <c r="D529">
        <v>28</v>
      </c>
      <c r="E529" s="10" t="str">
        <f>Table1[[#This Row],[date]]&amp;" "&amp;Table1[[#This Row],[month]]&amp;" "&amp;Table1[[#This Row],[year]]</f>
        <v>28 Sep 1992</v>
      </c>
      <c r="F529" s="12">
        <f>DATEDIF(Table1[[#This Row],[DOB]],"8-6-2023","y")</f>
        <v>30</v>
      </c>
      <c r="G529">
        <v>1</v>
      </c>
      <c r="H529" s="14">
        <v>4719.5200000000004</v>
      </c>
      <c r="I529" t="s">
        <v>11</v>
      </c>
      <c r="J529" t="s">
        <v>11</v>
      </c>
      <c r="K529" t="s">
        <v>247</v>
      </c>
    </row>
    <row r="530" spans="1:11" x14ac:dyDescent="0.2">
      <c r="A530" t="s">
        <v>561</v>
      </c>
      <c r="B530">
        <v>1994</v>
      </c>
      <c r="C530" t="s">
        <v>35</v>
      </c>
      <c r="D530">
        <v>12</v>
      </c>
      <c r="E530" s="10" t="str">
        <f>Table1[[#This Row],[date]]&amp;" "&amp;Table1[[#This Row],[month]]&amp;" "&amp;Table1[[#This Row],[year]]</f>
        <v>12 Aug 1994</v>
      </c>
      <c r="F530" s="12">
        <f>DATEDIF(Table1[[#This Row],[DOB]],"8-6-2023","y")</f>
        <v>28</v>
      </c>
      <c r="G530">
        <v>2</v>
      </c>
      <c r="H530" s="14">
        <v>4719.74</v>
      </c>
      <c r="I530" t="s">
        <v>11</v>
      </c>
      <c r="J530" t="s">
        <v>16</v>
      </c>
      <c r="K530" t="s">
        <v>23</v>
      </c>
    </row>
    <row r="531" spans="1:11" x14ac:dyDescent="0.2">
      <c r="A531" t="s">
        <v>562</v>
      </c>
      <c r="B531">
        <v>1980</v>
      </c>
      <c r="C531" t="s">
        <v>10</v>
      </c>
      <c r="D531">
        <v>2</v>
      </c>
      <c r="E531" s="10" t="str">
        <f>Table1[[#This Row],[date]]&amp;" "&amp;Table1[[#This Row],[month]]&amp;" "&amp;Table1[[#This Row],[year]]</f>
        <v>2 Jul 1980</v>
      </c>
      <c r="F531" s="12">
        <f>DATEDIF(Table1[[#This Row],[DOB]],"8-6-2023","y")</f>
        <v>42</v>
      </c>
      <c r="G531">
        <v>2</v>
      </c>
      <c r="H531" s="14">
        <v>4728.71</v>
      </c>
      <c r="I531" t="s">
        <v>11</v>
      </c>
      <c r="J531" t="s">
        <v>12</v>
      </c>
      <c r="K531" t="s">
        <v>23</v>
      </c>
    </row>
    <row r="532" spans="1:11" x14ac:dyDescent="0.2">
      <c r="A532" t="s">
        <v>563</v>
      </c>
      <c r="B532">
        <v>1986</v>
      </c>
      <c r="C532" t="s">
        <v>20</v>
      </c>
      <c r="D532">
        <v>5</v>
      </c>
      <c r="E532" s="10" t="str">
        <f>Table1[[#This Row],[date]]&amp;" "&amp;Table1[[#This Row],[month]]&amp;" "&amp;Table1[[#This Row],[year]]</f>
        <v>5 Sep 1986</v>
      </c>
      <c r="F532" s="12">
        <f>DATEDIF(Table1[[#This Row],[DOB]],"8-6-2023","y")</f>
        <v>36</v>
      </c>
      <c r="G532">
        <v>3</v>
      </c>
      <c r="H532" s="14">
        <v>4734.6400000000003</v>
      </c>
      <c r="I532" t="s">
        <v>11</v>
      </c>
      <c r="J532" t="s">
        <v>16</v>
      </c>
      <c r="K532" t="s">
        <v>13</v>
      </c>
    </row>
    <row r="533" spans="1:11" x14ac:dyDescent="0.2">
      <c r="A533" t="s">
        <v>564</v>
      </c>
      <c r="B533">
        <v>1991</v>
      </c>
      <c r="C533" t="s">
        <v>37</v>
      </c>
      <c r="D533">
        <v>12</v>
      </c>
      <c r="E533" s="10" t="str">
        <f>Table1[[#This Row],[date]]&amp;" "&amp;Table1[[#This Row],[month]]&amp;" "&amp;Table1[[#This Row],[year]]</f>
        <v>12 Oct 1991</v>
      </c>
      <c r="F533" s="12">
        <f>DATEDIF(Table1[[#This Row],[DOB]],"8-6-2023","y")</f>
        <v>31</v>
      </c>
      <c r="G533">
        <v>1</v>
      </c>
      <c r="H533" s="14">
        <v>4738.2700000000004</v>
      </c>
      <c r="I533" t="s">
        <v>11</v>
      </c>
      <c r="J533" t="s">
        <v>12</v>
      </c>
      <c r="K533" t="s">
        <v>23</v>
      </c>
    </row>
    <row r="534" spans="1:11" x14ac:dyDescent="0.2">
      <c r="A534" t="s">
        <v>565</v>
      </c>
      <c r="B534">
        <v>2004</v>
      </c>
      <c r="C534" t="s">
        <v>15</v>
      </c>
      <c r="D534">
        <v>24</v>
      </c>
      <c r="E534" s="10" t="str">
        <f>Table1[[#This Row],[date]]&amp;" "&amp;Table1[[#This Row],[month]]&amp;" "&amp;Table1[[#This Row],[year]]</f>
        <v>24 Nov 2004</v>
      </c>
      <c r="F534" s="12">
        <f>DATEDIF(Table1[[#This Row],[DOB]],"8-6-2023","y")</f>
        <v>18</v>
      </c>
      <c r="G534">
        <v>0</v>
      </c>
      <c r="H534" s="14">
        <v>4740.78</v>
      </c>
      <c r="I534" t="s">
        <v>11</v>
      </c>
      <c r="J534" t="s">
        <v>12</v>
      </c>
      <c r="K534" t="s">
        <v>300</v>
      </c>
    </row>
    <row r="535" spans="1:11" x14ac:dyDescent="0.2">
      <c r="A535" t="s">
        <v>566</v>
      </c>
      <c r="B535">
        <v>1987</v>
      </c>
      <c r="C535" t="s">
        <v>18</v>
      </c>
      <c r="D535">
        <v>5</v>
      </c>
      <c r="E535" s="10" t="str">
        <f>Table1[[#This Row],[date]]&amp;" "&amp;Table1[[#This Row],[month]]&amp;" "&amp;Table1[[#This Row],[year]]</f>
        <v>5 Jun 1987</v>
      </c>
      <c r="F535" s="12">
        <f>DATEDIF(Table1[[#This Row],[DOB]],"8-6-2023","y")</f>
        <v>36</v>
      </c>
      <c r="G535">
        <v>1</v>
      </c>
      <c r="H535" s="14">
        <v>4746.34</v>
      </c>
      <c r="I535" t="s">
        <v>11</v>
      </c>
      <c r="J535" t="s">
        <v>11</v>
      </c>
      <c r="K535" t="s">
        <v>42</v>
      </c>
    </row>
    <row r="536" spans="1:11" x14ac:dyDescent="0.2">
      <c r="A536" t="s">
        <v>567</v>
      </c>
      <c r="B536">
        <v>1987</v>
      </c>
      <c r="C536" t="s">
        <v>20</v>
      </c>
      <c r="D536">
        <v>2</v>
      </c>
      <c r="E536" s="10" t="str">
        <f>Table1[[#This Row],[date]]&amp;" "&amp;Table1[[#This Row],[month]]&amp;" "&amp;Table1[[#This Row],[year]]</f>
        <v>2 Sep 1987</v>
      </c>
      <c r="F536" s="12">
        <f>DATEDIF(Table1[[#This Row],[DOB]],"8-6-2023","y")</f>
        <v>35</v>
      </c>
      <c r="G536">
        <v>1</v>
      </c>
      <c r="H536" s="14">
        <v>4747.05</v>
      </c>
      <c r="I536" t="s">
        <v>11</v>
      </c>
      <c r="J536" t="s">
        <v>11</v>
      </c>
      <c r="K536" t="s">
        <v>13</v>
      </c>
    </row>
    <row r="537" spans="1:11" x14ac:dyDescent="0.2">
      <c r="A537" t="s">
        <v>568</v>
      </c>
      <c r="B537">
        <v>1987</v>
      </c>
      <c r="C537" t="s">
        <v>15</v>
      </c>
      <c r="D537">
        <v>22</v>
      </c>
      <c r="E537" s="10" t="str">
        <f>Table1[[#This Row],[date]]&amp;" "&amp;Table1[[#This Row],[month]]&amp;" "&amp;Table1[[#This Row],[year]]</f>
        <v>22 Nov 1987</v>
      </c>
      <c r="F537" s="12">
        <f>DATEDIF(Table1[[#This Row],[DOB]],"8-6-2023","y")</f>
        <v>35</v>
      </c>
      <c r="G537">
        <v>1</v>
      </c>
      <c r="H537" s="14">
        <v>4751.07</v>
      </c>
      <c r="I537" t="s">
        <v>12</v>
      </c>
      <c r="J537" t="s">
        <v>16</v>
      </c>
      <c r="K537" t="s">
        <v>42</v>
      </c>
    </row>
    <row r="538" spans="1:11" x14ac:dyDescent="0.2">
      <c r="A538" t="s">
        <v>569</v>
      </c>
      <c r="B538">
        <v>1992</v>
      </c>
      <c r="C538" t="s">
        <v>35</v>
      </c>
      <c r="D538">
        <v>16</v>
      </c>
      <c r="E538" s="10" t="str">
        <f>Table1[[#This Row],[date]]&amp;" "&amp;Table1[[#This Row],[month]]&amp;" "&amp;Table1[[#This Row],[year]]</f>
        <v>16 Aug 1992</v>
      </c>
      <c r="F538" s="12">
        <f>DATEDIF(Table1[[#This Row],[DOB]],"8-6-2023","y")</f>
        <v>30</v>
      </c>
      <c r="G538">
        <v>2</v>
      </c>
      <c r="H538" s="14">
        <v>4753.6400000000003</v>
      </c>
      <c r="I538" t="s">
        <v>11</v>
      </c>
      <c r="J538" t="s">
        <v>12</v>
      </c>
      <c r="K538" t="s">
        <v>13</v>
      </c>
    </row>
    <row r="539" spans="1:11" x14ac:dyDescent="0.2">
      <c r="A539" t="s">
        <v>570</v>
      </c>
      <c r="B539">
        <v>1987</v>
      </c>
      <c r="C539" t="s">
        <v>20</v>
      </c>
      <c r="D539">
        <v>27</v>
      </c>
      <c r="E539" s="10" t="str">
        <f>Table1[[#This Row],[date]]&amp;" "&amp;Table1[[#This Row],[month]]&amp;" "&amp;Table1[[#This Row],[year]]</f>
        <v>27 Sep 1987</v>
      </c>
      <c r="F539" s="12">
        <f>DATEDIF(Table1[[#This Row],[DOB]],"8-6-2023","y")</f>
        <v>35</v>
      </c>
      <c r="G539">
        <v>1</v>
      </c>
      <c r="H539" s="14">
        <v>4762.33</v>
      </c>
      <c r="I539" t="s">
        <v>12</v>
      </c>
      <c r="J539" t="s">
        <v>12</v>
      </c>
      <c r="K539" t="s">
        <v>42</v>
      </c>
    </row>
    <row r="540" spans="1:11" x14ac:dyDescent="0.2">
      <c r="A540" t="s">
        <v>571</v>
      </c>
      <c r="B540">
        <v>1989</v>
      </c>
      <c r="C540" t="s">
        <v>35</v>
      </c>
      <c r="D540">
        <v>1</v>
      </c>
      <c r="E540" s="10" t="str">
        <f>Table1[[#This Row],[date]]&amp;" "&amp;Table1[[#This Row],[month]]&amp;" "&amp;Table1[[#This Row],[year]]</f>
        <v>1 Aug 1989</v>
      </c>
      <c r="F540" s="12">
        <f>DATEDIF(Table1[[#This Row],[DOB]],"8-6-2023","y")</f>
        <v>33</v>
      </c>
      <c r="G540">
        <v>1</v>
      </c>
      <c r="H540" s="14">
        <v>4766.0200000000004</v>
      </c>
      <c r="I540" t="s">
        <v>11</v>
      </c>
      <c r="J540" t="s">
        <v>12</v>
      </c>
      <c r="K540" t="s">
        <v>42</v>
      </c>
    </row>
    <row r="541" spans="1:11" x14ac:dyDescent="0.2">
      <c r="A541" t="s">
        <v>572</v>
      </c>
      <c r="B541">
        <v>1989</v>
      </c>
      <c r="C541" t="s">
        <v>30</v>
      </c>
      <c r="D541">
        <v>9</v>
      </c>
      <c r="E541" s="10" t="str">
        <f>Table1[[#This Row],[date]]&amp;" "&amp;Table1[[#This Row],[month]]&amp;" "&amp;Table1[[#This Row],[year]]</f>
        <v>9 Dec 1989</v>
      </c>
      <c r="F541" s="12">
        <f>DATEDIF(Table1[[#This Row],[DOB]],"8-6-2023","y")</f>
        <v>33</v>
      </c>
      <c r="G541">
        <v>1</v>
      </c>
      <c r="H541" s="14">
        <v>4779.6000000000004</v>
      </c>
      <c r="I541" t="s">
        <v>11</v>
      </c>
      <c r="J541" t="s">
        <v>12</v>
      </c>
      <c r="K541" t="s">
        <v>13</v>
      </c>
    </row>
    <row r="542" spans="1:11" x14ac:dyDescent="0.2">
      <c r="A542" t="s">
        <v>573</v>
      </c>
      <c r="B542">
        <v>1987</v>
      </c>
      <c r="C542" t="s">
        <v>18</v>
      </c>
      <c r="D542">
        <v>22</v>
      </c>
      <c r="E542" s="10" t="str">
        <f>Table1[[#This Row],[date]]&amp;" "&amp;Table1[[#This Row],[month]]&amp;" "&amp;Table1[[#This Row],[year]]</f>
        <v>22 Jun 1987</v>
      </c>
      <c r="F542" s="12">
        <f>DATEDIF(Table1[[#This Row],[DOB]],"8-6-2023","y")</f>
        <v>35</v>
      </c>
      <c r="G542">
        <v>3</v>
      </c>
      <c r="H542" s="14">
        <v>4787.42</v>
      </c>
      <c r="I542" t="s">
        <v>11</v>
      </c>
      <c r="J542" t="s">
        <v>12</v>
      </c>
      <c r="K542" t="s">
        <v>13</v>
      </c>
    </row>
    <row r="543" spans="1:11" x14ac:dyDescent="0.2">
      <c r="A543" t="s">
        <v>574</v>
      </c>
      <c r="B543">
        <v>1989</v>
      </c>
      <c r="C543" t="s">
        <v>30</v>
      </c>
      <c r="D543">
        <v>16</v>
      </c>
      <c r="E543" s="10" t="str">
        <f>Table1[[#This Row],[date]]&amp;" "&amp;Table1[[#This Row],[month]]&amp;" "&amp;Table1[[#This Row],[year]]</f>
        <v>16 Dec 1989</v>
      </c>
      <c r="F543" s="12">
        <f>DATEDIF(Table1[[#This Row],[DOB]],"8-6-2023","y")</f>
        <v>33</v>
      </c>
      <c r="G543">
        <v>1</v>
      </c>
      <c r="H543" s="14">
        <v>4795.66</v>
      </c>
      <c r="I543" t="s">
        <v>11</v>
      </c>
      <c r="J543" t="s">
        <v>16</v>
      </c>
      <c r="K543" t="s">
        <v>13</v>
      </c>
    </row>
    <row r="544" spans="1:11" x14ac:dyDescent="0.2">
      <c r="A544" t="s">
        <v>575</v>
      </c>
      <c r="B544">
        <v>1978</v>
      </c>
      <c r="C544" t="s">
        <v>37</v>
      </c>
      <c r="D544">
        <v>3</v>
      </c>
      <c r="E544" s="10" t="str">
        <f>Table1[[#This Row],[date]]&amp;" "&amp;Table1[[#This Row],[month]]&amp;" "&amp;Table1[[#This Row],[year]]</f>
        <v>3 Oct 1978</v>
      </c>
      <c r="F544" s="12">
        <f>DATEDIF(Table1[[#This Row],[DOB]],"8-6-2023","y")</f>
        <v>44</v>
      </c>
      <c r="G544">
        <v>2</v>
      </c>
      <c r="H544" s="14">
        <v>4812.34</v>
      </c>
      <c r="I544" t="s">
        <v>11</v>
      </c>
      <c r="J544" t="s">
        <v>12</v>
      </c>
      <c r="K544" t="s">
        <v>13</v>
      </c>
    </row>
    <row r="545" spans="1:11" x14ac:dyDescent="0.2">
      <c r="A545" t="s">
        <v>576</v>
      </c>
      <c r="B545">
        <v>1981</v>
      </c>
      <c r="C545" t="s">
        <v>10</v>
      </c>
      <c r="D545">
        <v>3</v>
      </c>
      <c r="E545" s="10" t="str">
        <f>Table1[[#This Row],[date]]&amp;" "&amp;Table1[[#This Row],[month]]&amp;" "&amp;Table1[[#This Row],[year]]</f>
        <v>3 Jul 1981</v>
      </c>
      <c r="F545" s="12">
        <f>DATEDIF(Table1[[#This Row],[DOB]],"8-6-2023","y")</f>
        <v>41</v>
      </c>
      <c r="G545">
        <v>1</v>
      </c>
      <c r="H545" s="14">
        <v>4827.1000000000004</v>
      </c>
      <c r="I545" t="s">
        <v>11</v>
      </c>
      <c r="J545" t="s">
        <v>16</v>
      </c>
      <c r="K545" t="s">
        <v>13</v>
      </c>
    </row>
    <row r="546" spans="1:11" x14ac:dyDescent="0.2">
      <c r="A546" t="s">
        <v>577</v>
      </c>
      <c r="B546">
        <v>1995</v>
      </c>
      <c r="C546" t="s">
        <v>30</v>
      </c>
      <c r="D546">
        <v>1</v>
      </c>
      <c r="E546" s="10" t="str">
        <f>Table1[[#This Row],[date]]&amp;" "&amp;Table1[[#This Row],[month]]&amp;" "&amp;Table1[[#This Row],[year]]</f>
        <v>1 Dec 1995</v>
      </c>
      <c r="F546" s="12">
        <f>DATEDIF(Table1[[#This Row],[DOB]],"8-6-2023","y")</f>
        <v>27</v>
      </c>
      <c r="G546">
        <v>3</v>
      </c>
      <c r="H546" s="14">
        <v>4827.8999999999996</v>
      </c>
      <c r="I546" t="s">
        <v>16</v>
      </c>
      <c r="J546" t="s">
        <v>11</v>
      </c>
      <c r="K546" t="s">
        <v>2389</v>
      </c>
    </row>
    <row r="547" spans="1:11" x14ac:dyDescent="0.2">
      <c r="A547" t="s">
        <v>578</v>
      </c>
      <c r="B547">
        <v>2002</v>
      </c>
      <c r="C547" t="s">
        <v>18</v>
      </c>
      <c r="D547">
        <v>27</v>
      </c>
      <c r="E547" s="10" t="str">
        <f>Table1[[#This Row],[date]]&amp;" "&amp;Table1[[#This Row],[month]]&amp;" "&amp;Table1[[#This Row],[year]]</f>
        <v>27 Jun 2002</v>
      </c>
      <c r="F547" s="12">
        <f>DATEDIF(Table1[[#This Row],[DOB]],"8-6-2023","y")</f>
        <v>20</v>
      </c>
      <c r="G547">
        <v>5</v>
      </c>
      <c r="H547" s="14">
        <v>4830.63</v>
      </c>
      <c r="I547" t="s">
        <v>11</v>
      </c>
      <c r="J547" t="s">
        <v>16</v>
      </c>
      <c r="K547" t="s">
        <v>42</v>
      </c>
    </row>
    <row r="548" spans="1:11" x14ac:dyDescent="0.2">
      <c r="A548" t="s">
        <v>579</v>
      </c>
      <c r="B548">
        <v>2000</v>
      </c>
      <c r="C548" t="s">
        <v>30</v>
      </c>
      <c r="D548">
        <v>11</v>
      </c>
      <c r="E548" s="10" t="str">
        <f>Table1[[#This Row],[date]]&amp;" "&amp;Table1[[#This Row],[month]]&amp;" "&amp;Table1[[#This Row],[year]]</f>
        <v>11 Dec 2000</v>
      </c>
      <c r="F548" s="12">
        <f>DATEDIF(Table1[[#This Row],[DOB]],"8-6-2023","y")</f>
        <v>22</v>
      </c>
      <c r="G548">
        <v>0</v>
      </c>
      <c r="H548" s="14">
        <v>4835.43</v>
      </c>
      <c r="I548" t="s">
        <v>11</v>
      </c>
      <c r="J548" t="s">
        <v>11</v>
      </c>
      <c r="K548" t="s">
        <v>300</v>
      </c>
    </row>
    <row r="549" spans="1:11" x14ac:dyDescent="0.2">
      <c r="A549" t="s">
        <v>580</v>
      </c>
      <c r="B549">
        <v>1992</v>
      </c>
      <c r="C549" t="s">
        <v>20</v>
      </c>
      <c r="D549">
        <v>10</v>
      </c>
      <c r="E549" s="10" t="str">
        <f>Table1[[#This Row],[date]]&amp;" "&amp;Table1[[#This Row],[month]]&amp;" "&amp;Table1[[#This Row],[year]]</f>
        <v>10 Sep 1992</v>
      </c>
      <c r="F549" s="12">
        <f>DATEDIF(Table1[[#This Row],[DOB]],"8-6-2023","y")</f>
        <v>30</v>
      </c>
      <c r="G549">
        <v>3</v>
      </c>
      <c r="H549" s="14">
        <v>4837.58</v>
      </c>
      <c r="I549" t="s">
        <v>12</v>
      </c>
      <c r="J549" t="s">
        <v>11</v>
      </c>
      <c r="K549" t="s">
        <v>13</v>
      </c>
    </row>
    <row r="550" spans="1:11" x14ac:dyDescent="0.2">
      <c r="A550" t="s">
        <v>581</v>
      </c>
      <c r="B550">
        <v>1984</v>
      </c>
      <c r="C550" t="s">
        <v>37</v>
      </c>
      <c r="D550">
        <v>15</v>
      </c>
      <c r="E550" s="10" t="str">
        <f>Table1[[#This Row],[date]]&amp;" "&amp;Table1[[#This Row],[month]]&amp;" "&amp;Table1[[#This Row],[year]]</f>
        <v>15 Oct 1984</v>
      </c>
      <c r="F550" s="12">
        <f>DATEDIF(Table1[[#This Row],[DOB]],"8-6-2023","y")</f>
        <v>38</v>
      </c>
      <c r="G550">
        <v>3</v>
      </c>
      <c r="H550" s="14">
        <v>4839.18</v>
      </c>
      <c r="I550" t="s">
        <v>11</v>
      </c>
      <c r="J550" t="s">
        <v>16</v>
      </c>
      <c r="K550" t="s">
        <v>23</v>
      </c>
    </row>
    <row r="551" spans="1:11" x14ac:dyDescent="0.2">
      <c r="A551" t="s">
        <v>582</v>
      </c>
      <c r="B551">
        <v>1995</v>
      </c>
      <c r="C551" t="s">
        <v>20</v>
      </c>
      <c r="D551">
        <v>29</v>
      </c>
      <c r="E551" s="10" t="str">
        <f>Table1[[#This Row],[date]]&amp;" "&amp;Table1[[#This Row],[month]]&amp;" "&amp;Table1[[#This Row],[year]]</f>
        <v>29 Sep 1995</v>
      </c>
      <c r="F551" s="12">
        <f>DATEDIF(Table1[[#This Row],[DOB]],"8-6-2023","y")</f>
        <v>27</v>
      </c>
      <c r="G551">
        <v>0</v>
      </c>
      <c r="H551" s="14">
        <v>4840.95</v>
      </c>
      <c r="I551" t="s">
        <v>11</v>
      </c>
      <c r="J551" t="s">
        <v>16</v>
      </c>
      <c r="K551" t="s">
        <v>300</v>
      </c>
    </row>
    <row r="552" spans="1:11" x14ac:dyDescent="0.2">
      <c r="A552" t="s">
        <v>583</v>
      </c>
      <c r="B552">
        <v>1979</v>
      </c>
      <c r="C552" t="s">
        <v>30</v>
      </c>
      <c r="D552">
        <v>13</v>
      </c>
      <c r="E552" s="10" t="str">
        <f>Table1[[#This Row],[date]]&amp;" "&amp;Table1[[#This Row],[month]]&amp;" "&amp;Table1[[#This Row],[year]]</f>
        <v>13 Dec 1979</v>
      </c>
      <c r="F552" s="12">
        <f>DATEDIF(Table1[[#This Row],[DOB]],"8-6-2023","y")</f>
        <v>43</v>
      </c>
      <c r="G552">
        <v>2</v>
      </c>
      <c r="H552" s="14">
        <v>4843.79</v>
      </c>
      <c r="I552" t="s">
        <v>11</v>
      </c>
      <c r="J552" t="s">
        <v>12</v>
      </c>
      <c r="K552" t="s">
        <v>13</v>
      </c>
    </row>
    <row r="553" spans="1:11" x14ac:dyDescent="0.2">
      <c r="A553" t="s">
        <v>584</v>
      </c>
      <c r="B553">
        <v>1974</v>
      </c>
      <c r="C553" t="s">
        <v>20</v>
      </c>
      <c r="D553">
        <v>11</v>
      </c>
      <c r="E553" s="10" t="str">
        <f>Table1[[#This Row],[date]]&amp;" "&amp;Table1[[#This Row],[month]]&amp;" "&amp;Table1[[#This Row],[year]]</f>
        <v>11 Sep 1974</v>
      </c>
      <c r="F553" s="12">
        <f>DATEDIF(Table1[[#This Row],[DOB]],"8-6-2023","y")</f>
        <v>48</v>
      </c>
      <c r="G553">
        <v>0</v>
      </c>
      <c r="H553" s="14">
        <v>4844.67</v>
      </c>
      <c r="I553" t="s">
        <v>11</v>
      </c>
      <c r="J553" t="s">
        <v>11</v>
      </c>
      <c r="K553" t="s">
        <v>13</v>
      </c>
    </row>
    <row r="554" spans="1:11" x14ac:dyDescent="0.2">
      <c r="A554" t="s">
        <v>585</v>
      </c>
      <c r="B554">
        <v>2001</v>
      </c>
      <c r="C554" t="s">
        <v>18</v>
      </c>
      <c r="D554">
        <v>7</v>
      </c>
      <c r="E554" s="10" t="str">
        <f>Table1[[#This Row],[date]]&amp;" "&amp;Table1[[#This Row],[month]]&amp;" "&amp;Table1[[#This Row],[year]]</f>
        <v>7 Jun 2001</v>
      </c>
      <c r="F554" s="12">
        <f>DATEDIF(Table1[[#This Row],[DOB]],"8-6-2023","y")</f>
        <v>22</v>
      </c>
      <c r="G554">
        <v>0</v>
      </c>
      <c r="H554" s="14">
        <v>4846.53</v>
      </c>
      <c r="I554" t="s">
        <v>11</v>
      </c>
      <c r="J554" t="s">
        <v>12</v>
      </c>
      <c r="K554" t="s">
        <v>300</v>
      </c>
    </row>
    <row r="555" spans="1:11" x14ac:dyDescent="0.2">
      <c r="A555" t="s">
        <v>586</v>
      </c>
      <c r="B555">
        <v>1995</v>
      </c>
      <c r="C555" t="s">
        <v>30</v>
      </c>
      <c r="D555">
        <v>27</v>
      </c>
      <c r="E555" s="10" t="str">
        <f>Table1[[#This Row],[date]]&amp;" "&amp;Table1[[#This Row],[month]]&amp;" "&amp;Table1[[#This Row],[year]]</f>
        <v>27 Dec 1995</v>
      </c>
      <c r="F555" s="12">
        <f>DATEDIF(Table1[[#This Row],[DOB]],"8-6-2023","y")</f>
        <v>27</v>
      </c>
      <c r="G555">
        <v>3</v>
      </c>
      <c r="H555" s="14">
        <v>4846.92</v>
      </c>
      <c r="I555" t="s">
        <v>11</v>
      </c>
      <c r="J555" t="s">
        <v>12</v>
      </c>
      <c r="K555" t="s">
        <v>356</v>
      </c>
    </row>
    <row r="556" spans="1:11" x14ac:dyDescent="0.2">
      <c r="A556" t="s">
        <v>587</v>
      </c>
      <c r="B556">
        <v>1989</v>
      </c>
      <c r="C556" t="s">
        <v>20</v>
      </c>
      <c r="D556">
        <v>1</v>
      </c>
      <c r="E556" s="10" t="str">
        <f>Table1[[#This Row],[date]]&amp;" "&amp;Table1[[#This Row],[month]]&amp;" "&amp;Table1[[#This Row],[year]]</f>
        <v>1 Sep 1989</v>
      </c>
      <c r="F556" s="12">
        <f>DATEDIF(Table1[[#This Row],[DOB]],"8-6-2023","y")</f>
        <v>33</v>
      </c>
      <c r="G556">
        <v>3</v>
      </c>
      <c r="H556" s="14">
        <v>4859.8900000000003</v>
      </c>
      <c r="I556" t="s">
        <v>11</v>
      </c>
      <c r="J556" t="s">
        <v>12</v>
      </c>
      <c r="K556" t="s">
        <v>42</v>
      </c>
    </row>
    <row r="557" spans="1:11" x14ac:dyDescent="0.2">
      <c r="A557" t="s">
        <v>588</v>
      </c>
      <c r="B557">
        <v>1997</v>
      </c>
      <c r="C557" t="s">
        <v>20</v>
      </c>
      <c r="D557">
        <v>29</v>
      </c>
      <c r="E557" s="10" t="str">
        <f>Table1[[#This Row],[date]]&amp;" "&amp;Table1[[#This Row],[month]]&amp;" "&amp;Table1[[#This Row],[year]]</f>
        <v>29 Sep 1997</v>
      </c>
      <c r="F557" s="12">
        <f>DATEDIF(Table1[[#This Row],[DOB]],"8-6-2023","y")</f>
        <v>25</v>
      </c>
      <c r="G557">
        <v>4</v>
      </c>
      <c r="H557" s="14">
        <v>4877.9799999999996</v>
      </c>
      <c r="I557" t="s">
        <v>11</v>
      </c>
      <c r="J557" t="s">
        <v>12</v>
      </c>
      <c r="K557" t="s">
        <v>23</v>
      </c>
    </row>
    <row r="558" spans="1:11" x14ac:dyDescent="0.2">
      <c r="A558" t="s">
        <v>589</v>
      </c>
      <c r="B558">
        <v>1986</v>
      </c>
      <c r="C558" t="s">
        <v>30</v>
      </c>
      <c r="D558">
        <v>23</v>
      </c>
      <c r="E558" s="10" t="str">
        <f>Table1[[#This Row],[date]]&amp;" "&amp;Table1[[#This Row],[month]]&amp;" "&amp;Table1[[#This Row],[year]]</f>
        <v>23 Dec 1986</v>
      </c>
      <c r="F558" s="12">
        <f>DATEDIF(Table1[[#This Row],[DOB]],"8-6-2023","y")</f>
        <v>36</v>
      </c>
      <c r="G558">
        <v>0</v>
      </c>
      <c r="H558" s="14">
        <v>4883.87</v>
      </c>
      <c r="I558" t="s">
        <v>11</v>
      </c>
      <c r="J558" t="s">
        <v>16</v>
      </c>
      <c r="K558" t="s">
        <v>42</v>
      </c>
    </row>
    <row r="559" spans="1:11" x14ac:dyDescent="0.2">
      <c r="A559" t="s">
        <v>590</v>
      </c>
      <c r="B559">
        <v>1986</v>
      </c>
      <c r="C559" t="s">
        <v>37</v>
      </c>
      <c r="D559">
        <v>27</v>
      </c>
      <c r="E559" s="10" t="str">
        <f>Table1[[#This Row],[date]]&amp;" "&amp;Table1[[#This Row],[month]]&amp;" "&amp;Table1[[#This Row],[year]]</f>
        <v>27 Oct 1986</v>
      </c>
      <c r="F559" s="12">
        <f>DATEDIF(Table1[[#This Row],[DOB]],"8-6-2023","y")</f>
        <v>36</v>
      </c>
      <c r="G559">
        <v>0</v>
      </c>
      <c r="H559" s="14">
        <v>4889.04</v>
      </c>
      <c r="I559" t="s">
        <v>11</v>
      </c>
      <c r="J559" t="s">
        <v>16</v>
      </c>
      <c r="K559" t="s">
        <v>13</v>
      </c>
    </row>
    <row r="560" spans="1:11" x14ac:dyDescent="0.2">
      <c r="A560" t="s">
        <v>591</v>
      </c>
      <c r="B560">
        <v>1989</v>
      </c>
      <c r="C560" t="s">
        <v>10</v>
      </c>
      <c r="D560">
        <v>10</v>
      </c>
      <c r="E560" s="10" t="str">
        <f>Table1[[#This Row],[date]]&amp;" "&amp;Table1[[#This Row],[month]]&amp;" "&amp;Table1[[#This Row],[year]]</f>
        <v>10 Jul 1989</v>
      </c>
      <c r="F560" s="12">
        <f>DATEDIF(Table1[[#This Row],[DOB]],"8-6-2023","y")</f>
        <v>33</v>
      </c>
      <c r="G560">
        <v>2</v>
      </c>
      <c r="H560" s="14">
        <v>4890</v>
      </c>
      <c r="I560" t="s">
        <v>12</v>
      </c>
      <c r="J560" t="s">
        <v>11</v>
      </c>
      <c r="K560" t="s">
        <v>13</v>
      </c>
    </row>
    <row r="561" spans="1:11" x14ac:dyDescent="0.2">
      <c r="A561" t="s">
        <v>592</v>
      </c>
      <c r="B561">
        <v>1990</v>
      </c>
      <c r="C561" t="s">
        <v>15</v>
      </c>
      <c r="D561">
        <v>28</v>
      </c>
      <c r="E561" s="10" t="str">
        <f>Table1[[#This Row],[date]]&amp;" "&amp;Table1[[#This Row],[month]]&amp;" "&amp;Table1[[#This Row],[year]]</f>
        <v>28 Nov 1990</v>
      </c>
      <c r="F561" s="12">
        <f>DATEDIF(Table1[[#This Row],[DOB]],"8-6-2023","y")</f>
        <v>32</v>
      </c>
      <c r="G561">
        <v>3</v>
      </c>
      <c r="H561" s="14">
        <v>4894.3900000000003</v>
      </c>
      <c r="I561" t="s">
        <v>11</v>
      </c>
      <c r="J561" t="s">
        <v>12</v>
      </c>
      <c r="K561" t="s">
        <v>13</v>
      </c>
    </row>
    <row r="562" spans="1:11" x14ac:dyDescent="0.2">
      <c r="A562" t="s">
        <v>593</v>
      </c>
      <c r="B562">
        <v>1988</v>
      </c>
      <c r="C562" t="s">
        <v>20</v>
      </c>
      <c r="D562">
        <v>23</v>
      </c>
      <c r="E562" s="10" t="str">
        <f>Table1[[#This Row],[date]]&amp;" "&amp;Table1[[#This Row],[month]]&amp;" "&amp;Table1[[#This Row],[year]]</f>
        <v>23 Sep 1988</v>
      </c>
      <c r="F562" s="12">
        <f>DATEDIF(Table1[[#This Row],[DOB]],"8-6-2023","y")</f>
        <v>34</v>
      </c>
      <c r="G562">
        <v>1</v>
      </c>
      <c r="H562" s="14">
        <v>4894.75</v>
      </c>
      <c r="I562" t="s">
        <v>12</v>
      </c>
      <c r="J562" t="s">
        <v>12</v>
      </c>
      <c r="K562" t="s">
        <v>23</v>
      </c>
    </row>
    <row r="563" spans="1:11" x14ac:dyDescent="0.2">
      <c r="A563" t="s">
        <v>594</v>
      </c>
      <c r="B563">
        <v>1993</v>
      </c>
      <c r="C563" t="s">
        <v>10</v>
      </c>
      <c r="D563">
        <v>10</v>
      </c>
      <c r="E563" s="10" t="str">
        <f>Table1[[#This Row],[date]]&amp;" "&amp;Table1[[#This Row],[month]]&amp;" "&amp;Table1[[#This Row],[year]]</f>
        <v>10 Jul 1993</v>
      </c>
      <c r="F563" s="12">
        <f>DATEDIF(Table1[[#This Row],[DOB]],"8-6-2023","y")</f>
        <v>29</v>
      </c>
      <c r="G563">
        <v>2</v>
      </c>
      <c r="H563" s="14">
        <v>4906.41</v>
      </c>
      <c r="I563" t="s">
        <v>11</v>
      </c>
      <c r="J563" t="s">
        <v>16</v>
      </c>
      <c r="K563" t="s">
        <v>23</v>
      </c>
    </row>
    <row r="564" spans="1:11" x14ac:dyDescent="0.2">
      <c r="A564" t="s">
        <v>595</v>
      </c>
      <c r="B564">
        <v>1981</v>
      </c>
      <c r="C564" t="s">
        <v>37</v>
      </c>
      <c r="D564">
        <v>18</v>
      </c>
      <c r="E564" s="10" t="str">
        <f>Table1[[#This Row],[date]]&amp;" "&amp;Table1[[#This Row],[month]]&amp;" "&amp;Table1[[#This Row],[year]]</f>
        <v>18 Oct 1981</v>
      </c>
      <c r="F564" s="12">
        <f>DATEDIF(Table1[[#This Row],[DOB]],"8-6-2023","y")</f>
        <v>41</v>
      </c>
      <c r="G564">
        <v>1</v>
      </c>
      <c r="H564" s="14">
        <v>4911.8900000000003</v>
      </c>
      <c r="I564" t="s">
        <v>11</v>
      </c>
      <c r="J564" t="s">
        <v>12</v>
      </c>
      <c r="K564" t="s">
        <v>13</v>
      </c>
    </row>
    <row r="565" spans="1:11" x14ac:dyDescent="0.2">
      <c r="A565" t="s">
        <v>596</v>
      </c>
      <c r="B565">
        <v>2002</v>
      </c>
      <c r="C565" t="s">
        <v>35</v>
      </c>
      <c r="D565">
        <v>21</v>
      </c>
      <c r="E565" s="10" t="str">
        <f>Table1[[#This Row],[date]]&amp;" "&amp;Table1[[#This Row],[month]]&amp;" "&amp;Table1[[#This Row],[year]]</f>
        <v>21 Aug 2002</v>
      </c>
      <c r="F565" s="12">
        <f>DATEDIF(Table1[[#This Row],[DOB]],"8-6-2023","y")</f>
        <v>20</v>
      </c>
      <c r="G565">
        <v>5</v>
      </c>
      <c r="H565" s="14">
        <v>4915.0600000000004</v>
      </c>
      <c r="I565" t="s">
        <v>11</v>
      </c>
      <c r="J565" t="s">
        <v>16</v>
      </c>
      <c r="K565" t="s">
        <v>356</v>
      </c>
    </row>
    <row r="566" spans="1:11" x14ac:dyDescent="0.2">
      <c r="A566" t="s">
        <v>597</v>
      </c>
      <c r="B566">
        <v>1993</v>
      </c>
      <c r="C566" t="s">
        <v>35</v>
      </c>
      <c r="D566">
        <v>10</v>
      </c>
      <c r="E566" s="10" t="str">
        <f>Table1[[#This Row],[date]]&amp;" "&amp;Table1[[#This Row],[month]]&amp;" "&amp;Table1[[#This Row],[year]]</f>
        <v>10 Aug 1993</v>
      </c>
      <c r="F566" s="12">
        <f>DATEDIF(Table1[[#This Row],[DOB]],"8-6-2023","y")</f>
        <v>29</v>
      </c>
      <c r="G566">
        <v>2</v>
      </c>
      <c r="H566" s="14">
        <v>4922.92</v>
      </c>
      <c r="I566" t="s">
        <v>11</v>
      </c>
      <c r="J566" t="s">
        <v>11</v>
      </c>
      <c r="K566" t="s">
        <v>23</v>
      </c>
    </row>
    <row r="567" spans="1:11" x14ac:dyDescent="0.2">
      <c r="A567" t="s">
        <v>598</v>
      </c>
      <c r="B567">
        <v>1991</v>
      </c>
      <c r="C567" t="s">
        <v>35</v>
      </c>
      <c r="D567">
        <v>23</v>
      </c>
      <c r="E567" s="10" t="str">
        <f>Table1[[#This Row],[date]]&amp;" "&amp;Table1[[#This Row],[month]]&amp;" "&amp;Table1[[#This Row],[year]]</f>
        <v>23 Aug 1991</v>
      </c>
      <c r="F567" s="12">
        <f>DATEDIF(Table1[[#This Row],[DOB]],"8-6-2023","y")</f>
        <v>31</v>
      </c>
      <c r="G567">
        <v>2</v>
      </c>
      <c r="H567" s="14">
        <v>4931.6499999999996</v>
      </c>
      <c r="I567" t="s">
        <v>11</v>
      </c>
      <c r="J567" t="s">
        <v>12</v>
      </c>
      <c r="K567" t="s">
        <v>42</v>
      </c>
    </row>
    <row r="568" spans="1:11" x14ac:dyDescent="0.2">
      <c r="A568" t="s">
        <v>599</v>
      </c>
      <c r="B568">
        <v>1991</v>
      </c>
      <c r="C568" t="s">
        <v>15</v>
      </c>
      <c r="D568">
        <v>27</v>
      </c>
      <c r="E568" s="10" t="str">
        <f>Table1[[#This Row],[date]]&amp;" "&amp;Table1[[#This Row],[month]]&amp;" "&amp;Table1[[#This Row],[year]]</f>
        <v>27 Nov 1991</v>
      </c>
      <c r="F568" s="12">
        <f>DATEDIF(Table1[[#This Row],[DOB]],"8-6-2023","y")</f>
        <v>31</v>
      </c>
      <c r="G568">
        <v>2</v>
      </c>
      <c r="H568" s="14">
        <v>4934.71</v>
      </c>
      <c r="I568" t="s">
        <v>11</v>
      </c>
      <c r="J568" t="s">
        <v>12</v>
      </c>
      <c r="K568" t="s">
        <v>42</v>
      </c>
    </row>
    <row r="569" spans="1:11" x14ac:dyDescent="0.2">
      <c r="A569" t="s">
        <v>600</v>
      </c>
      <c r="B569">
        <v>1974</v>
      </c>
      <c r="C569" t="s">
        <v>18</v>
      </c>
      <c r="D569">
        <v>26</v>
      </c>
      <c r="E569" s="10" t="str">
        <f>Table1[[#This Row],[date]]&amp;" "&amp;Table1[[#This Row],[month]]&amp;" "&amp;Table1[[#This Row],[year]]</f>
        <v>26 Jun 1974</v>
      </c>
      <c r="F569" s="12">
        <f>DATEDIF(Table1[[#This Row],[DOB]],"8-6-2023","y")</f>
        <v>48</v>
      </c>
      <c r="G569">
        <v>0</v>
      </c>
      <c r="H569" s="14">
        <v>4942.0600000000004</v>
      </c>
      <c r="I569" t="s">
        <v>11</v>
      </c>
      <c r="J569" t="s">
        <v>11</v>
      </c>
      <c r="K569" t="s">
        <v>13</v>
      </c>
    </row>
    <row r="570" spans="1:11" x14ac:dyDescent="0.2">
      <c r="A570" t="s">
        <v>601</v>
      </c>
      <c r="B570">
        <v>1991</v>
      </c>
      <c r="C570" t="s">
        <v>35</v>
      </c>
      <c r="D570">
        <v>30</v>
      </c>
      <c r="E570" s="10" t="str">
        <f>Table1[[#This Row],[date]]&amp;" "&amp;Table1[[#This Row],[month]]&amp;" "&amp;Table1[[#This Row],[year]]</f>
        <v>30 Aug 1991</v>
      </c>
      <c r="F570" s="12">
        <f>DATEDIF(Table1[[#This Row],[DOB]],"8-6-2023","y")</f>
        <v>31</v>
      </c>
      <c r="G570">
        <v>2</v>
      </c>
      <c r="H570" s="14">
        <v>4949.76</v>
      </c>
      <c r="I570" t="s">
        <v>11</v>
      </c>
      <c r="J570" t="s">
        <v>16</v>
      </c>
      <c r="K570" t="s">
        <v>13</v>
      </c>
    </row>
    <row r="571" spans="1:11" x14ac:dyDescent="0.2">
      <c r="A571" t="s">
        <v>602</v>
      </c>
      <c r="B571">
        <v>1973</v>
      </c>
      <c r="C571" t="s">
        <v>15</v>
      </c>
      <c r="D571">
        <v>7</v>
      </c>
      <c r="E571" s="10" t="str">
        <f>Table1[[#This Row],[date]]&amp;" "&amp;Table1[[#This Row],[month]]&amp;" "&amp;Table1[[#This Row],[year]]</f>
        <v>7 Nov 1973</v>
      </c>
      <c r="F571" s="12">
        <f>DATEDIF(Table1[[#This Row],[DOB]],"8-6-2023","y")</f>
        <v>49</v>
      </c>
      <c r="G571">
        <v>0</v>
      </c>
      <c r="H571" s="14">
        <v>4985.22</v>
      </c>
      <c r="I571" t="s">
        <v>11</v>
      </c>
      <c r="J571" t="s">
        <v>12</v>
      </c>
      <c r="K571" t="s">
        <v>13</v>
      </c>
    </row>
    <row r="572" spans="1:11" x14ac:dyDescent="0.2">
      <c r="A572" t="s">
        <v>603</v>
      </c>
      <c r="B572">
        <v>1988</v>
      </c>
      <c r="C572" t="s">
        <v>18</v>
      </c>
      <c r="D572">
        <v>24</v>
      </c>
      <c r="E572" s="10" t="str">
        <f>Table1[[#This Row],[date]]&amp;" "&amp;Table1[[#This Row],[month]]&amp;" "&amp;Table1[[#This Row],[year]]</f>
        <v>24 Jun 1988</v>
      </c>
      <c r="F572" s="12">
        <f>DATEDIF(Table1[[#This Row],[DOB]],"8-6-2023","y")</f>
        <v>34</v>
      </c>
      <c r="G572">
        <v>0</v>
      </c>
      <c r="H572" s="14">
        <v>4992.38</v>
      </c>
      <c r="I572" t="s">
        <v>11</v>
      </c>
      <c r="J572" t="s">
        <v>12</v>
      </c>
      <c r="K572" t="s">
        <v>247</v>
      </c>
    </row>
    <row r="573" spans="1:11" x14ac:dyDescent="0.2">
      <c r="A573" t="s">
        <v>604</v>
      </c>
      <c r="B573">
        <v>2001</v>
      </c>
      <c r="C573" t="s">
        <v>37</v>
      </c>
      <c r="D573">
        <v>5</v>
      </c>
      <c r="E573" s="10" t="str">
        <f>Table1[[#This Row],[date]]&amp;" "&amp;Table1[[#This Row],[month]]&amp;" "&amp;Table1[[#This Row],[year]]</f>
        <v>5 Oct 2001</v>
      </c>
      <c r="F573" s="12">
        <f>DATEDIF(Table1[[#This Row],[DOB]],"8-6-2023","y")</f>
        <v>21</v>
      </c>
      <c r="G573">
        <v>0</v>
      </c>
      <c r="H573" s="14">
        <v>4999.04</v>
      </c>
      <c r="I573" t="s">
        <v>11</v>
      </c>
      <c r="J573" t="s">
        <v>11</v>
      </c>
      <c r="K573" t="s">
        <v>42</v>
      </c>
    </row>
    <row r="574" spans="1:11" x14ac:dyDescent="0.2">
      <c r="A574" t="s">
        <v>605</v>
      </c>
      <c r="B574">
        <v>1988</v>
      </c>
      <c r="C574" t="s">
        <v>20</v>
      </c>
      <c r="D574">
        <v>4</v>
      </c>
      <c r="E574" s="10" t="str">
        <f>Table1[[#This Row],[date]]&amp;" "&amp;Table1[[#This Row],[month]]&amp;" "&amp;Table1[[#This Row],[year]]</f>
        <v>4 Sep 1988</v>
      </c>
      <c r="F574" s="12">
        <f>DATEDIF(Table1[[#This Row],[DOB]],"8-6-2023","y")</f>
        <v>34</v>
      </c>
      <c r="G574">
        <v>1</v>
      </c>
      <c r="H574" s="14">
        <v>5002.78</v>
      </c>
      <c r="I574" t="s">
        <v>11</v>
      </c>
      <c r="J574" t="s">
        <v>11</v>
      </c>
      <c r="K574" t="s">
        <v>13</v>
      </c>
    </row>
    <row r="575" spans="1:11" x14ac:dyDescent="0.2">
      <c r="A575" t="s">
        <v>606</v>
      </c>
      <c r="B575">
        <v>1977</v>
      </c>
      <c r="C575" t="s">
        <v>18</v>
      </c>
      <c r="D575">
        <v>9</v>
      </c>
      <c r="E575" s="10" t="str">
        <f>Table1[[#This Row],[date]]&amp;" "&amp;Table1[[#This Row],[month]]&amp;" "&amp;Table1[[#This Row],[year]]</f>
        <v>9 Jun 1977</v>
      </c>
      <c r="F575" s="12">
        <f>DATEDIF(Table1[[#This Row],[DOB]],"8-6-2023","y")</f>
        <v>45</v>
      </c>
      <c r="G575">
        <v>2</v>
      </c>
      <c r="H575" s="14">
        <v>5003.7700000000004</v>
      </c>
      <c r="I575" t="s">
        <v>11</v>
      </c>
      <c r="J575" t="s">
        <v>12</v>
      </c>
      <c r="K575" t="s">
        <v>13</v>
      </c>
    </row>
    <row r="576" spans="1:11" x14ac:dyDescent="0.2">
      <c r="A576" t="s">
        <v>607</v>
      </c>
      <c r="B576">
        <v>1988</v>
      </c>
      <c r="C576" t="s">
        <v>10</v>
      </c>
      <c r="D576">
        <v>8</v>
      </c>
      <c r="E576" s="10" t="str">
        <f>Table1[[#This Row],[date]]&amp;" "&amp;Table1[[#This Row],[month]]&amp;" "&amp;Table1[[#This Row],[year]]</f>
        <v>8 Jul 1988</v>
      </c>
      <c r="F576" s="12">
        <f>DATEDIF(Table1[[#This Row],[DOB]],"8-6-2023","y")</f>
        <v>34</v>
      </c>
      <c r="G576">
        <v>1</v>
      </c>
      <c r="H576" s="14">
        <v>5003.8500000000004</v>
      </c>
      <c r="I576" t="s">
        <v>11</v>
      </c>
      <c r="J576" t="s">
        <v>12</v>
      </c>
      <c r="K576" t="s">
        <v>42</v>
      </c>
    </row>
    <row r="577" spans="1:11" x14ac:dyDescent="0.2">
      <c r="A577" t="s">
        <v>608</v>
      </c>
      <c r="B577">
        <v>1988</v>
      </c>
      <c r="C577" t="s">
        <v>15</v>
      </c>
      <c r="D577">
        <v>9</v>
      </c>
      <c r="E577" s="10" t="str">
        <f>Table1[[#This Row],[date]]&amp;" "&amp;Table1[[#This Row],[month]]&amp;" "&amp;Table1[[#This Row],[year]]</f>
        <v>9 Nov 1988</v>
      </c>
      <c r="F577" s="12">
        <f>DATEDIF(Table1[[#This Row],[DOB]],"8-6-2023","y")</f>
        <v>34</v>
      </c>
      <c r="G577">
        <v>1</v>
      </c>
      <c r="H577" s="14">
        <v>5012.47</v>
      </c>
      <c r="I577" t="s">
        <v>11</v>
      </c>
      <c r="J577" t="s">
        <v>12</v>
      </c>
      <c r="K577" t="s">
        <v>42</v>
      </c>
    </row>
    <row r="578" spans="1:11" x14ac:dyDescent="0.2">
      <c r="A578" t="s">
        <v>609</v>
      </c>
      <c r="B578">
        <v>1985</v>
      </c>
      <c r="C578" t="s">
        <v>30</v>
      </c>
      <c r="D578">
        <v>28</v>
      </c>
      <c r="E578" s="10" t="str">
        <f>Table1[[#This Row],[date]]&amp;" "&amp;Table1[[#This Row],[month]]&amp;" "&amp;Table1[[#This Row],[year]]</f>
        <v>28 Dec 1985</v>
      </c>
      <c r="F578" s="12">
        <f>DATEDIF(Table1[[#This Row],[DOB]],"8-6-2023","y")</f>
        <v>37</v>
      </c>
      <c r="G578">
        <v>0</v>
      </c>
      <c r="H578" s="14">
        <v>5028.1499999999996</v>
      </c>
      <c r="I578" t="s">
        <v>16</v>
      </c>
      <c r="J578" t="s">
        <v>11</v>
      </c>
      <c r="K578" t="s">
        <v>23</v>
      </c>
    </row>
    <row r="579" spans="1:11" x14ac:dyDescent="0.2">
      <c r="A579" t="s">
        <v>610</v>
      </c>
      <c r="B579">
        <v>1991</v>
      </c>
      <c r="C579" t="s">
        <v>20</v>
      </c>
      <c r="D579">
        <v>10</v>
      </c>
      <c r="E579" s="10" t="str">
        <f>Table1[[#This Row],[date]]&amp;" "&amp;Table1[[#This Row],[month]]&amp;" "&amp;Table1[[#This Row],[year]]</f>
        <v>10 Sep 1991</v>
      </c>
      <c r="F579" s="12">
        <f>DATEDIF(Table1[[#This Row],[DOB]],"8-6-2023","y")</f>
        <v>31</v>
      </c>
      <c r="G579">
        <v>2</v>
      </c>
      <c r="H579" s="14">
        <v>5031.2700000000004</v>
      </c>
      <c r="I579" t="s">
        <v>12</v>
      </c>
      <c r="J579" t="s">
        <v>16</v>
      </c>
      <c r="K579" t="s">
        <v>168</v>
      </c>
    </row>
    <row r="580" spans="1:11" x14ac:dyDescent="0.2">
      <c r="A580" t="s">
        <v>611</v>
      </c>
      <c r="B580">
        <v>1986</v>
      </c>
      <c r="C580" t="s">
        <v>18</v>
      </c>
      <c r="D580">
        <v>29</v>
      </c>
      <c r="E580" s="10" t="str">
        <f>Table1[[#This Row],[date]]&amp;" "&amp;Table1[[#This Row],[month]]&amp;" "&amp;Table1[[#This Row],[year]]</f>
        <v>29 Jun 1986</v>
      </c>
      <c r="F580" s="12">
        <f>DATEDIF(Table1[[#This Row],[DOB]],"8-6-2023","y")</f>
        <v>36</v>
      </c>
      <c r="G580">
        <v>3</v>
      </c>
      <c r="H580" s="14">
        <v>5034.1000000000004</v>
      </c>
      <c r="I580" t="s">
        <v>11</v>
      </c>
      <c r="J580" t="s">
        <v>11</v>
      </c>
      <c r="K580" t="s">
        <v>13</v>
      </c>
    </row>
    <row r="581" spans="1:11" x14ac:dyDescent="0.2">
      <c r="A581" t="s">
        <v>612</v>
      </c>
      <c r="B581">
        <v>1997</v>
      </c>
      <c r="C581" t="s">
        <v>30</v>
      </c>
      <c r="D581">
        <v>4</v>
      </c>
      <c r="E581" s="10" t="str">
        <f>Table1[[#This Row],[date]]&amp;" "&amp;Table1[[#This Row],[month]]&amp;" "&amp;Table1[[#This Row],[year]]</f>
        <v>4 Dec 1997</v>
      </c>
      <c r="F581" s="12">
        <f>DATEDIF(Table1[[#This Row],[DOB]],"8-6-2023","y")</f>
        <v>25</v>
      </c>
      <c r="G581">
        <v>0</v>
      </c>
      <c r="H581" s="14">
        <v>5038.57</v>
      </c>
      <c r="I581" t="s">
        <v>11</v>
      </c>
      <c r="J581" t="s">
        <v>11</v>
      </c>
      <c r="K581" t="s">
        <v>200</v>
      </c>
    </row>
    <row r="582" spans="1:11" x14ac:dyDescent="0.2">
      <c r="A582" t="s">
        <v>613</v>
      </c>
      <c r="B582">
        <v>2001</v>
      </c>
      <c r="C582" t="s">
        <v>37</v>
      </c>
      <c r="D582">
        <v>16</v>
      </c>
      <c r="E582" s="10" t="str">
        <f>Table1[[#This Row],[date]]&amp;" "&amp;Table1[[#This Row],[month]]&amp;" "&amp;Table1[[#This Row],[year]]</f>
        <v>16 Oct 2001</v>
      </c>
      <c r="F582" s="12">
        <f>DATEDIF(Table1[[#This Row],[DOB]],"8-6-2023","y")</f>
        <v>21</v>
      </c>
      <c r="G582">
        <v>0</v>
      </c>
      <c r="H582" s="14">
        <v>5043.13</v>
      </c>
      <c r="I582" t="s">
        <v>11</v>
      </c>
      <c r="J582" t="s">
        <v>12</v>
      </c>
      <c r="K582" t="s">
        <v>42</v>
      </c>
    </row>
    <row r="583" spans="1:11" x14ac:dyDescent="0.2">
      <c r="A583" t="s">
        <v>614</v>
      </c>
      <c r="B583">
        <v>1997</v>
      </c>
      <c r="C583" t="s">
        <v>10</v>
      </c>
      <c r="D583">
        <v>29</v>
      </c>
      <c r="E583" s="10" t="str">
        <f>Table1[[#This Row],[date]]&amp;" "&amp;Table1[[#This Row],[month]]&amp;" "&amp;Table1[[#This Row],[year]]</f>
        <v>29 Jul 1997</v>
      </c>
      <c r="F583" s="12">
        <f>DATEDIF(Table1[[#This Row],[DOB]],"8-6-2023","y")</f>
        <v>25</v>
      </c>
      <c r="G583">
        <v>0</v>
      </c>
      <c r="H583" s="14">
        <v>5045.1499999999996</v>
      </c>
      <c r="I583" t="s">
        <v>11</v>
      </c>
      <c r="J583" t="s">
        <v>11</v>
      </c>
      <c r="K583" t="s">
        <v>23</v>
      </c>
    </row>
    <row r="584" spans="1:11" x14ac:dyDescent="0.2">
      <c r="A584" t="s">
        <v>615</v>
      </c>
      <c r="B584">
        <v>1980</v>
      </c>
      <c r="C584" t="s">
        <v>20</v>
      </c>
      <c r="D584">
        <v>7</v>
      </c>
      <c r="E584" s="10" t="str">
        <f>Table1[[#This Row],[date]]&amp;" "&amp;Table1[[#This Row],[month]]&amp;" "&amp;Table1[[#This Row],[year]]</f>
        <v>7 Sep 1980</v>
      </c>
      <c r="F584" s="12">
        <f>DATEDIF(Table1[[#This Row],[DOB]],"8-6-2023","y")</f>
        <v>42</v>
      </c>
      <c r="G584">
        <v>2</v>
      </c>
      <c r="H584" s="14">
        <v>5054.05</v>
      </c>
      <c r="I584" t="s">
        <v>11</v>
      </c>
      <c r="J584" t="s">
        <v>11</v>
      </c>
      <c r="K584" t="s">
        <v>13</v>
      </c>
    </row>
    <row r="585" spans="1:11" x14ac:dyDescent="0.2">
      <c r="A585" t="s">
        <v>616</v>
      </c>
      <c r="B585">
        <v>1993</v>
      </c>
      <c r="C585" t="s">
        <v>18</v>
      </c>
      <c r="D585">
        <v>11</v>
      </c>
      <c r="E585" s="10" t="str">
        <f>Table1[[#This Row],[date]]&amp;" "&amp;Table1[[#This Row],[month]]&amp;" "&amp;Table1[[#This Row],[year]]</f>
        <v>11 Jun 1993</v>
      </c>
      <c r="F585" s="12">
        <f>DATEDIF(Table1[[#This Row],[DOB]],"8-6-2023","y")</f>
        <v>29</v>
      </c>
      <c r="G585">
        <v>0</v>
      </c>
      <c r="H585" s="14">
        <v>5059.5600000000004</v>
      </c>
      <c r="I585" t="s">
        <v>11</v>
      </c>
      <c r="J585" t="s">
        <v>16</v>
      </c>
      <c r="K585" t="s">
        <v>300</v>
      </c>
    </row>
    <row r="586" spans="1:11" x14ac:dyDescent="0.2">
      <c r="A586" t="s">
        <v>617</v>
      </c>
      <c r="B586">
        <v>1978</v>
      </c>
      <c r="C586" t="s">
        <v>15</v>
      </c>
      <c r="D586">
        <v>22</v>
      </c>
      <c r="E586" s="10" t="str">
        <f>Table1[[#This Row],[date]]&amp;" "&amp;Table1[[#This Row],[month]]&amp;" "&amp;Table1[[#This Row],[year]]</f>
        <v>22 Nov 1978</v>
      </c>
      <c r="F586" s="12">
        <f>DATEDIF(Table1[[#This Row],[DOB]],"8-6-2023","y")</f>
        <v>44</v>
      </c>
      <c r="G586">
        <v>2</v>
      </c>
      <c r="H586" s="14">
        <v>5077.1899999999996</v>
      </c>
      <c r="I586" t="s">
        <v>11</v>
      </c>
      <c r="J586" t="s">
        <v>12</v>
      </c>
      <c r="K586" t="s">
        <v>23</v>
      </c>
    </row>
    <row r="587" spans="1:11" x14ac:dyDescent="0.2">
      <c r="A587" t="s">
        <v>618</v>
      </c>
      <c r="B587">
        <v>1997</v>
      </c>
      <c r="C587" t="s">
        <v>10</v>
      </c>
      <c r="D587">
        <v>14</v>
      </c>
      <c r="E587" s="10" t="str">
        <f>Table1[[#This Row],[date]]&amp;" "&amp;Table1[[#This Row],[month]]&amp;" "&amp;Table1[[#This Row],[year]]</f>
        <v>14 Jul 1997</v>
      </c>
      <c r="F587" s="12">
        <f>DATEDIF(Table1[[#This Row],[DOB]],"8-6-2023","y")</f>
        <v>25</v>
      </c>
      <c r="G587">
        <v>5</v>
      </c>
      <c r="H587" s="14">
        <v>5080.1000000000004</v>
      </c>
      <c r="I587" t="s">
        <v>12</v>
      </c>
      <c r="J587" t="s">
        <v>11</v>
      </c>
      <c r="K587" t="s">
        <v>42</v>
      </c>
    </row>
    <row r="588" spans="1:11" x14ac:dyDescent="0.2">
      <c r="A588" t="s">
        <v>619</v>
      </c>
      <c r="B588">
        <v>1999</v>
      </c>
      <c r="C588" t="s">
        <v>18</v>
      </c>
      <c r="D588">
        <v>19</v>
      </c>
      <c r="E588" s="10" t="str">
        <f>Table1[[#This Row],[date]]&amp;" "&amp;Table1[[#This Row],[month]]&amp;" "&amp;Table1[[#This Row],[year]]</f>
        <v>19 Jun 1999</v>
      </c>
      <c r="F588" s="12">
        <f>DATEDIF(Table1[[#This Row],[DOB]],"8-6-2023","y")</f>
        <v>23</v>
      </c>
      <c r="G588">
        <v>0</v>
      </c>
      <c r="H588" s="14">
        <v>5087.92</v>
      </c>
      <c r="I588" t="s">
        <v>11</v>
      </c>
      <c r="J588" t="s">
        <v>11</v>
      </c>
      <c r="K588" t="s">
        <v>535</v>
      </c>
    </row>
    <row r="589" spans="1:11" x14ac:dyDescent="0.2">
      <c r="A589" t="s">
        <v>620</v>
      </c>
      <c r="B589">
        <v>1987</v>
      </c>
      <c r="C589" t="s">
        <v>15</v>
      </c>
      <c r="D589">
        <v>18</v>
      </c>
      <c r="E589" s="10" t="str">
        <f>Table1[[#This Row],[date]]&amp;" "&amp;Table1[[#This Row],[month]]&amp;" "&amp;Table1[[#This Row],[year]]</f>
        <v>18 Nov 1987</v>
      </c>
      <c r="F589" s="12">
        <f>DATEDIF(Table1[[#This Row],[DOB]],"8-6-2023","y")</f>
        <v>35</v>
      </c>
      <c r="G589">
        <v>1</v>
      </c>
      <c r="H589" s="14">
        <v>5116.5</v>
      </c>
      <c r="I589" t="s">
        <v>11</v>
      </c>
      <c r="J589" t="s">
        <v>11</v>
      </c>
      <c r="K589" t="s">
        <v>23</v>
      </c>
    </row>
    <row r="590" spans="1:11" x14ac:dyDescent="0.2">
      <c r="A590" t="s">
        <v>621</v>
      </c>
      <c r="B590">
        <v>1988</v>
      </c>
      <c r="C590" t="s">
        <v>15</v>
      </c>
      <c r="D590">
        <v>1</v>
      </c>
      <c r="E590" s="10" t="str">
        <f>Table1[[#This Row],[date]]&amp;" "&amp;Table1[[#This Row],[month]]&amp;" "&amp;Table1[[#This Row],[year]]</f>
        <v>1 Nov 1988</v>
      </c>
      <c r="F590" s="12">
        <f>DATEDIF(Table1[[#This Row],[DOB]],"8-6-2023","y")</f>
        <v>34</v>
      </c>
      <c r="G590">
        <v>2</v>
      </c>
      <c r="H590" s="14">
        <v>5124.1899999999996</v>
      </c>
      <c r="I590" t="s">
        <v>11</v>
      </c>
      <c r="J590" t="s">
        <v>12</v>
      </c>
      <c r="K590" t="s">
        <v>13</v>
      </c>
    </row>
    <row r="591" spans="1:11" x14ac:dyDescent="0.2">
      <c r="A591" t="s">
        <v>622</v>
      </c>
      <c r="B591">
        <v>1987</v>
      </c>
      <c r="C591" t="s">
        <v>20</v>
      </c>
      <c r="D591">
        <v>13</v>
      </c>
      <c r="E591" s="10" t="str">
        <f>Table1[[#This Row],[date]]&amp;" "&amp;Table1[[#This Row],[month]]&amp;" "&amp;Table1[[#This Row],[year]]</f>
        <v>13 Sep 1987</v>
      </c>
      <c r="F591" s="12">
        <f>DATEDIF(Table1[[#This Row],[DOB]],"8-6-2023","y")</f>
        <v>35</v>
      </c>
      <c r="G591">
        <v>1</v>
      </c>
      <c r="H591" s="14">
        <v>5125.22</v>
      </c>
      <c r="I591" t="s">
        <v>16</v>
      </c>
      <c r="J591" t="s">
        <v>11</v>
      </c>
      <c r="K591" t="s">
        <v>23</v>
      </c>
    </row>
    <row r="592" spans="1:11" x14ac:dyDescent="0.2">
      <c r="A592" t="s">
        <v>623</v>
      </c>
      <c r="B592">
        <v>1988</v>
      </c>
      <c r="C592" t="s">
        <v>20</v>
      </c>
      <c r="D592">
        <v>15</v>
      </c>
      <c r="E592" s="10" t="str">
        <f>Table1[[#This Row],[date]]&amp;" "&amp;Table1[[#This Row],[month]]&amp;" "&amp;Table1[[#This Row],[year]]</f>
        <v>15 Sep 1988</v>
      </c>
      <c r="F592" s="12">
        <f>DATEDIF(Table1[[#This Row],[DOB]],"8-6-2023","y")</f>
        <v>34</v>
      </c>
      <c r="G592">
        <v>3</v>
      </c>
      <c r="H592" s="14">
        <v>5136.75</v>
      </c>
      <c r="I592" t="s">
        <v>11</v>
      </c>
      <c r="J592" t="s">
        <v>16</v>
      </c>
      <c r="K592" t="s">
        <v>13</v>
      </c>
    </row>
    <row r="593" spans="1:11" x14ac:dyDescent="0.2">
      <c r="A593" t="s">
        <v>624</v>
      </c>
      <c r="B593">
        <v>1993</v>
      </c>
      <c r="C593" t="s">
        <v>30</v>
      </c>
      <c r="D593">
        <v>10</v>
      </c>
      <c r="E593" s="10" t="str">
        <f>Table1[[#This Row],[date]]&amp;" "&amp;Table1[[#This Row],[month]]&amp;" "&amp;Table1[[#This Row],[year]]</f>
        <v>10 Dec 1993</v>
      </c>
      <c r="F593" s="12">
        <f>DATEDIF(Table1[[#This Row],[DOB]],"8-6-2023","y")</f>
        <v>29</v>
      </c>
      <c r="G593">
        <v>3</v>
      </c>
      <c r="H593" s="14">
        <v>5138.26</v>
      </c>
      <c r="I593" t="s">
        <v>11</v>
      </c>
      <c r="J593" t="s">
        <v>11</v>
      </c>
      <c r="K593" t="s">
        <v>13</v>
      </c>
    </row>
    <row r="594" spans="1:11" x14ac:dyDescent="0.2">
      <c r="A594" t="s">
        <v>625</v>
      </c>
      <c r="B594">
        <v>1984</v>
      </c>
      <c r="C594" t="s">
        <v>35</v>
      </c>
      <c r="D594">
        <v>22</v>
      </c>
      <c r="E594" s="10" t="str">
        <f>Table1[[#This Row],[date]]&amp;" "&amp;Table1[[#This Row],[month]]&amp;" "&amp;Table1[[#This Row],[year]]</f>
        <v>22 Aug 1984</v>
      </c>
      <c r="F594" s="12">
        <f>DATEDIF(Table1[[#This Row],[DOB]],"8-6-2023","y")</f>
        <v>38</v>
      </c>
      <c r="G594">
        <v>3</v>
      </c>
      <c r="H594" s="14">
        <v>5144.18</v>
      </c>
      <c r="I594" t="s">
        <v>11</v>
      </c>
      <c r="J594" t="s">
        <v>16</v>
      </c>
      <c r="K594" t="s">
        <v>13</v>
      </c>
    </row>
    <row r="595" spans="1:11" x14ac:dyDescent="0.2">
      <c r="A595" t="s">
        <v>626</v>
      </c>
      <c r="B595">
        <v>1990</v>
      </c>
      <c r="C595" t="s">
        <v>35</v>
      </c>
      <c r="D595">
        <v>22</v>
      </c>
      <c r="E595" s="10" t="str">
        <f>Table1[[#This Row],[date]]&amp;" "&amp;Table1[[#This Row],[month]]&amp;" "&amp;Table1[[#This Row],[year]]</f>
        <v>22 Aug 1990</v>
      </c>
      <c r="F595" s="12">
        <f>DATEDIF(Table1[[#This Row],[DOB]],"8-6-2023","y")</f>
        <v>32</v>
      </c>
      <c r="G595">
        <v>1</v>
      </c>
      <c r="H595" s="14">
        <v>5148.55</v>
      </c>
      <c r="I595" t="s">
        <v>11</v>
      </c>
      <c r="J595" t="s">
        <v>11</v>
      </c>
      <c r="K595" t="s">
        <v>247</v>
      </c>
    </row>
    <row r="596" spans="1:11" x14ac:dyDescent="0.2">
      <c r="A596" t="s">
        <v>627</v>
      </c>
      <c r="B596">
        <v>1990</v>
      </c>
      <c r="C596" t="s">
        <v>37</v>
      </c>
      <c r="D596">
        <v>9</v>
      </c>
      <c r="E596" s="10" t="str">
        <f>Table1[[#This Row],[date]]&amp;" "&amp;Table1[[#This Row],[month]]&amp;" "&amp;Table1[[#This Row],[year]]</f>
        <v>9 Oct 1990</v>
      </c>
      <c r="F596" s="12">
        <f>DATEDIF(Table1[[#This Row],[DOB]],"8-6-2023","y")</f>
        <v>32</v>
      </c>
      <c r="G596">
        <v>2</v>
      </c>
      <c r="H596" s="14">
        <v>5152.13</v>
      </c>
      <c r="I596" t="s">
        <v>11</v>
      </c>
      <c r="J596" t="s">
        <v>11</v>
      </c>
      <c r="K596" t="s">
        <v>42</v>
      </c>
    </row>
    <row r="597" spans="1:11" x14ac:dyDescent="0.2">
      <c r="A597" t="s">
        <v>628</v>
      </c>
      <c r="B597">
        <v>1991</v>
      </c>
      <c r="C597" t="s">
        <v>35</v>
      </c>
      <c r="D597">
        <v>29</v>
      </c>
      <c r="E597" s="10" t="str">
        <f>Table1[[#This Row],[date]]&amp;" "&amp;Table1[[#This Row],[month]]&amp;" "&amp;Table1[[#This Row],[year]]</f>
        <v>29 Aug 1991</v>
      </c>
      <c r="F597" s="12">
        <f>DATEDIF(Table1[[#This Row],[DOB]],"8-6-2023","y")</f>
        <v>31</v>
      </c>
      <c r="G597">
        <v>3</v>
      </c>
      <c r="H597" s="14">
        <v>5166.96</v>
      </c>
      <c r="I597" t="s">
        <v>11</v>
      </c>
      <c r="J597" t="s">
        <v>11</v>
      </c>
      <c r="K597" t="s">
        <v>23</v>
      </c>
    </row>
    <row r="598" spans="1:11" x14ac:dyDescent="0.2">
      <c r="A598" t="s">
        <v>629</v>
      </c>
      <c r="B598">
        <v>1984</v>
      </c>
      <c r="C598" t="s">
        <v>37</v>
      </c>
      <c r="D598">
        <v>16</v>
      </c>
      <c r="E598" s="10" t="str">
        <f>Table1[[#This Row],[date]]&amp;" "&amp;Table1[[#This Row],[month]]&amp;" "&amp;Table1[[#This Row],[year]]</f>
        <v>16 Oct 1984</v>
      </c>
      <c r="F598" s="12">
        <f>DATEDIF(Table1[[#This Row],[DOB]],"8-6-2023","y")</f>
        <v>38</v>
      </c>
      <c r="G598">
        <v>3</v>
      </c>
      <c r="H598" s="14">
        <v>5177.12</v>
      </c>
      <c r="I598" t="s">
        <v>11</v>
      </c>
      <c r="J598" t="s">
        <v>16</v>
      </c>
      <c r="K598" t="s">
        <v>13</v>
      </c>
    </row>
    <row r="599" spans="1:11" x14ac:dyDescent="0.2">
      <c r="A599" t="s">
        <v>630</v>
      </c>
      <c r="B599">
        <v>1979</v>
      </c>
      <c r="C599" t="s">
        <v>20</v>
      </c>
      <c r="D599">
        <v>12</v>
      </c>
      <c r="E599" s="10" t="str">
        <f>Table1[[#This Row],[date]]&amp;" "&amp;Table1[[#This Row],[month]]&amp;" "&amp;Table1[[#This Row],[year]]</f>
        <v>12 Sep 1979</v>
      </c>
      <c r="F599" s="12">
        <f>DATEDIF(Table1[[#This Row],[DOB]],"8-6-2023","y")</f>
        <v>43</v>
      </c>
      <c r="G599">
        <v>2</v>
      </c>
      <c r="H599" s="14">
        <v>5195.58</v>
      </c>
      <c r="I599" t="s">
        <v>11</v>
      </c>
      <c r="J599" t="s">
        <v>11</v>
      </c>
      <c r="K599" t="s">
        <v>13</v>
      </c>
    </row>
    <row r="600" spans="1:11" x14ac:dyDescent="0.2">
      <c r="A600" t="s">
        <v>631</v>
      </c>
      <c r="B600">
        <v>2004</v>
      </c>
      <c r="C600" t="s">
        <v>18</v>
      </c>
      <c r="D600">
        <v>6</v>
      </c>
      <c r="E600" s="10" t="str">
        <f>Table1[[#This Row],[date]]&amp;" "&amp;Table1[[#This Row],[month]]&amp;" "&amp;Table1[[#This Row],[year]]</f>
        <v>6 Jun 2004</v>
      </c>
      <c r="F600" s="12">
        <f>DATEDIF(Table1[[#This Row],[DOB]],"8-6-2023","y")</f>
        <v>19</v>
      </c>
      <c r="G600">
        <v>0</v>
      </c>
      <c r="H600" s="14">
        <v>5198.6899999999996</v>
      </c>
      <c r="I600" t="s">
        <v>11</v>
      </c>
      <c r="J600" t="s">
        <v>11</v>
      </c>
      <c r="K600" t="s">
        <v>632</v>
      </c>
    </row>
    <row r="601" spans="1:11" x14ac:dyDescent="0.2">
      <c r="A601" t="s">
        <v>633</v>
      </c>
      <c r="B601">
        <v>1983</v>
      </c>
      <c r="C601" t="s">
        <v>37</v>
      </c>
      <c r="D601">
        <v>24</v>
      </c>
      <c r="E601" s="10" t="str">
        <f>Table1[[#This Row],[date]]&amp;" "&amp;Table1[[#This Row],[month]]&amp;" "&amp;Table1[[#This Row],[year]]</f>
        <v>24 Oct 1983</v>
      </c>
      <c r="F601" s="12">
        <f>DATEDIF(Table1[[#This Row],[DOB]],"8-6-2023","y")</f>
        <v>39</v>
      </c>
      <c r="G601">
        <v>3</v>
      </c>
      <c r="H601" s="14">
        <v>5207.97</v>
      </c>
      <c r="I601" t="s">
        <v>11</v>
      </c>
      <c r="J601" t="s">
        <v>11</v>
      </c>
      <c r="K601" t="s">
        <v>23</v>
      </c>
    </row>
    <row r="602" spans="1:11" x14ac:dyDescent="0.2">
      <c r="A602" t="s">
        <v>634</v>
      </c>
      <c r="B602">
        <v>1993</v>
      </c>
      <c r="C602" t="s">
        <v>18</v>
      </c>
      <c r="D602">
        <v>17</v>
      </c>
      <c r="E602" s="10" t="str">
        <f>Table1[[#This Row],[date]]&amp;" "&amp;Table1[[#This Row],[month]]&amp;" "&amp;Table1[[#This Row],[year]]</f>
        <v>17 Jun 1993</v>
      </c>
      <c r="F602" s="12">
        <f>DATEDIF(Table1[[#This Row],[DOB]],"8-6-2023","y")</f>
        <v>29</v>
      </c>
      <c r="G602">
        <v>3</v>
      </c>
      <c r="H602" s="14">
        <v>5209.58</v>
      </c>
      <c r="I602" t="s">
        <v>12</v>
      </c>
      <c r="J602" t="s">
        <v>12</v>
      </c>
      <c r="K602" t="s">
        <v>356</v>
      </c>
    </row>
    <row r="603" spans="1:11" x14ac:dyDescent="0.2">
      <c r="A603" t="s">
        <v>635</v>
      </c>
      <c r="B603">
        <v>1999</v>
      </c>
      <c r="C603" t="s">
        <v>30</v>
      </c>
      <c r="D603">
        <v>1</v>
      </c>
      <c r="E603" s="10" t="str">
        <f>Table1[[#This Row],[date]]&amp;" "&amp;Table1[[#This Row],[month]]&amp;" "&amp;Table1[[#This Row],[year]]</f>
        <v>1 Dec 1999</v>
      </c>
      <c r="F603" s="12">
        <f>DATEDIF(Table1[[#This Row],[DOB]],"8-6-2023","y")</f>
        <v>23</v>
      </c>
      <c r="G603">
        <v>0</v>
      </c>
      <c r="H603" s="14">
        <v>5213.22</v>
      </c>
      <c r="I603" t="s">
        <v>11</v>
      </c>
      <c r="J603" t="s">
        <v>16</v>
      </c>
      <c r="K603" t="s">
        <v>23</v>
      </c>
    </row>
    <row r="604" spans="1:11" x14ac:dyDescent="0.2">
      <c r="A604" t="s">
        <v>636</v>
      </c>
      <c r="B604">
        <v>1995</v>
      </c>
      <c r="C604" t="s">
        <v>18</v>
      </c>
      <c r="D604">
        <v>6</v>
      </c>
      <c r="E604" s="10" t="str">
        <f>Table1[[#This Row],[date]]&amp;" "&amp;Table1[[#This Row],[month]]&amp;" "&amp;Table1[[#This Row],[year]]</f>
        <v>6 Jun 1995</v>
      </c>
      <c r="F604" s="12">
        <f>DATEDIF(Table1[[#This Row],[DOB]],"8-6-2023","y")</f>
        <v>28</v>
      </c>
      <c r="G604">
        <v>0</v>
      </c>
      <c r="H604" s="14">
        <v>5216.4799999999996</v>
      </c>
      <c r="I604" t="s">
        <v>11</v>
      </c>
      <c r="J604" t="s">
        <v>11</v>
      </c>
      <c r="K604" t="s">
        <v>200</v>
      </c>
    </row>
    <row r="605" spans="1:11" x14ac:dyDescent="0.2">
      <c r="A605" t="s">
        <v>637</v>
      </c>
      <c r="B605">
        <v>1987</v>
      </c>
      <c r="C605" t="s">
        <v>18</v>
      </c>
      <c r="D605">
        <v>29</v>
      </c>
      <c r="E605" s="10" t="str">
        <f>Table1[[#This Row],[date]]&amp;" "&amp;Table1[[#This Row],[month]]&amp;" "&amp;Table1[[#This Row],[year]]</f>
        <v>29 Jun 1987</v>
      </c>
      <c r="F605" s="12">
        <f>DATEDIF(Table1[[#This Row],[DOB]],"8-6-2023","y")</f>
        <v>35</v>
      </c>
      <c r="G605">
        <v>0</v>
      </c>
      <c r="H605" s="14">
        <v>5227.99</v>
      </c>
      <c r="I605" t="s">
        <v>11</v>
      </c>
      <c r="J605" t="s">
        <v>16</v>
      </c>
      <c r="K605" t="s">
        <v>247</v>
      </c>
    </row>
    <row r="606" spans="1:11" x14ac:dyDescent="0.2">
      <c r="A606" t="s">
        <v>638</v>
      </c>
      <c r="B606">
        <v>1987</v>
      </c>
      <c r="C606" t="s">
        <v>30</v>
      </c>
      <c r="D606">
        <v>26</v>
      </c>
      <c r="E606" s="10" t="str">
        <f>Table1[[#This Row],[date]]&amp;" "&amp;Table1[[#This Row],[month]]&amp;" "&amp;Table1[[#This Row],[year]]</f>
        <v>26 Dec 1987</v>
      </c>
      <c r="F606" s="12">
        <f>DATEDIF(Table1[[#This Row],[DOB]],"8-6-2023","y")</f>
        <v>35</v>
      </c>
      <c r="G606">
        <v>1</v>
      </c>
      <c r="H606" s="14">
        <v>5240.7700000000004</v>
      </c>
      <c r="I606" t="s">
        <v>11</v>
      </c>
      <c r="J606" t="s">
        <v>11</v>
      </c>
      <c r="K606" t="s">
        <v>42</v>
      </c>
    </row>
    <row r="607" spans="1:11" x14ac:dyDescent="0.2">
      <c r="A607" t="s">
        <v>639</v>
      </c>
      <c r="B607">
        <v>1987</v>
      </c>
      <c r="C607" t="s">
        <v>10</v>
      </c>
      <c r="D607">
        <v>5</v>
      </c>
      <c r="E607" s="10" t="str">
        <f>Table1[[#This Row],[date]]&amp;" "&amp;Table1[[#This Row],[month]]&amp;" "&amp;Table1[[#This Row],[year]]</f>
        <v>5 Jul 1987</v>
      </c>
      <c r="F607" s="12">
        <f>DATEDIF(Table1[[#This Row],[DOB]],"8-6-2023","y")</f>
        <v>35</v>
      </c>
      <c r="G607">
        <v>1</v>
      </c>
      <c r="H607" s="14">
        <v>5245.23</v>
      </c>
      <c r="I607" t="s">
        <v>11</v>
      </c>
      <c r="J607" t="s">
        <v>11</v>
      </c>
      <c r="K607" t="s">
        <v>13</v>
      </c>
    </row>
    <row r="608" spans="1:11" x14ac:dyDescent="0.2">
      <c r="A608" t="s">
        <v>640</v>
      </c>
      <c r="B608">
        <v>1987</v>
      </c>
      <c r="C608" t="s">
        <v>20</v>
      </c>
      <c r="D608">
        <v>9</v>
      </c>
      <c r="E608" s="10" t="str">
        <f>Table1[[#This Row],[date]]&amp;" "&amp;Table1[[#This Row],[month]]&amp;" "&amp;Table1[[#This Row],[year]]</f>
        <v>9 Sep 1987</v>
      </c>
      <c r="F608" s="12">
        <f>DATEDIF(Table1[[#This Row],[DOB]],"8-6-2023","y")</f>
        <v>35</v>
      </c>
      <c r="G608">
        <v>1</v>
      </c>
      <c r="H608" s="14">
        <v>5246.05</v>
      </c>
      <c r="I608" t="s">
        <v>11</v>
      </c>
      <c r="J608" t="s">
        <v>12</v>
      </c>
      <c r="K608" t="s">
        <v>42</v>
      </c>
    </row>
    <row r="609" spans="1:11" x14ac:dyDescent="0.2">
      <c r="A609" t="s">
        <v>641</v>
      </c>
      <c r="B609">
        <v>1990</v>
      </c>
      <c r="C609" t="s">
        <v>10</v>
      </c>
      <c r="D609">
        <v>6</v>
      </c>
      <c r="E609" s="10" t="str">
        <f>Table1[[#This Row],[date]]&amp;" "&amp;Table1[[#This Row],[month]]&amp;" "&amp;Table1[[#This Row],[year]]</f>
        <v>6 Jul 1990</v>
      </c>
      <c r="F609" s="12">
        <f>DATEDIF(Table1[[#This Row],[DOB]],"8-6-2023","y")</f>
        <v>32</v>
      </c>
      <c r="G609">
        <v>3</v>
      </c>
      <c r="H609" s="14">
        <v>5253.52</v>
      </c>
      <c r="I609" t="s">
        <v>12</v>
      </c>
      <c r="J609" t="s">
        <v>12</v>
      </c>
      <c r="K609" t="s">
        <v>42</v>
      </c>
    </row>
    <row r="610" spans="1:11" x14ac:dyDescent="0.2">
      <c r="A610" t="s">
        <v>642</v>
      </c>
      <c r="B610">
        <v>1989</v>
      </c>
      <c r="C610" t="s">
        <v>15</v>
      </c>
      <c r="D610">
        <v>25</v>
      </c>
      <c r="E610" s="10" t="str">
        <f>Table1[[#This Row],[date]]&amp;" "&amp;Table1[[#This Row],[month]]&amp;" "&amp;Table1[[#This Row],[year]]</f>
        <v>25 Nov 1989</v>
      </c>
      <c r="F610" s="12">
        <f>DATEDIF(Table1[[#This Row],[DOB]],"8-6-2023","y")</f>
        <v>33</v>
      </c>
      <c r="G610">
        <v>2</v>
      </c>
      <c r="H610" s="14">
        <v>5257.51</v>
      </c>
      <c r="I610" t="s">
        <v>11</v>
      </c>
      <c r="J610" t="s">
        <v>11</v>
      </c>
      <c r="K610" t="s">
        <v>23</v>
      </c>
    </row>
    <row r="611" spans="1:11" x14ac:dyDescent="0.2">
      <c r="A611" t="s">
        <v>643</v>
      </c>
      <c r="B611">
        <v>1989</v>
      </c>
      <c r="C611" t="s">
        <v>10</v>
      </c>
      <c r="D611">
        <v>19</v>
      </c>
      <c r="E611" s="10" t="str">
        <f>Table1[[#This Row],[date]]&amp;" "&amp;Table1[[#This Row],[month]]&amp;" "&amp;Table1[[#This Row],[year]]</f>
        <v>19 Jul 1989</v>
      </c>
      <c r="F611" s="12">
        <f>DATEDIF(Table1[[#This Row],[DOB]],"8-6-2023","y")</f>
        <v>33</v>
      </c>
      <c r="G611">
        <v>2</v>
      </c>
      <c r="H611" s="14">
        <v>5261.47</v>
      </c>
      <c r="I611" t="s">
        <v>11</v>
      </c>
      <c r="J611" t="s">
        <v>11</v>
      </c>
      <c r="K611" t="s">
        <v>23</v>
      </c>
    </row>
    <row r="612" spans="1:11" x14ac:dyDescent="0.2">
      <c r="A612" t="s">
        <v>644</v>
      </c>
      <c r="B612">
        <v>1986</v>
      </c>
      <c r="C612" t="s">
        <v>37</v>
      </c>
      <c r="D612">
        <v>25</v>
      </c>
      <c r="E612" s="10" t="str">
        <f>Table1[[#This Row],[date]]&amp;" "&amp;Table1[[#This Row],[month]]&amp;" "&amp;Table1[[#This Row],[year]]</f>
        <v>25 Oct 1986</v>
      </c>
      <c r="F612" s="12">
        <f>DATEDIF(Table1[[#This Row],[DOB]],"8-6-2023","y")</f>
        <v>36</v>
      </c>
      <c r="G612">
        <v>0</v>
      </c>
      <c r="H612" s="14">
        <v>5266.37</v>
      </c>
      <c r="I612" t="s">
        <v>11</v>
      </c>
      <c r="J612" t="s">
        <v>11</v>
      </c>
      <c r="K612" t="s">
        <v>23</v>
      </c>
    </row>
    <row r="613" spans="1:11" x14ac:dyDescent="0.2">
      <c r="A613" t="s">
        <v>645</v>
      </c>
      <c r="B613">
        <v>1986</v>
      </c>
      <c r="C613" t="s">
        <v>20</v>
      </c>
      <c r="D613">
        <v>20</v>
      </c>
      <c r="E613" s="10" t="str">
        <f>Table1[[#This Row],[date]]&amp;" "&amp;Table1[[#This Row],[month]]&amp;" "&amp;Table1[[#This Row],[year]]</f>
        <v>20 Sep 1986</v>
      </c>
      <c r="F613" s="12">
        <f>DATEDIF(Table1[[#This Row],[DOB]],"8-6-2023","y")</f>
        <v>36</v>
      </c>
      <c r="G613">
        <v>0</v>
      </c>
      <c r="H613" s="14">
        <v>5267.82</v>
      </c>
      <c r="I613" t="s">
        <v>11</v>
      </c>
      <c r="J613" t="s">
        <v>11</v>
      </c>
      <c r="K613" t="s">
        <v>23</v>
      </c>
    </row>
    <row r="614" spans="1:11" x14ac:dyDescent="0.2">
      <c r="A614" t="s">
        <v>646</v>
      </c>
      <c r="B614">
        <v>1986</v>
      </c>
      <c r="C614" t="s">
        <v>37</v>
      </c>
      <c r="D614">
        <v>20</v>
      </c>
      <c r="E614" s="10" t="str">
        <f>Table1[[#This Row],[date]]&amp;" "&amp;Table1[[#This Row],[month]]&amp;" "&amp;Table1[[#This Row],[year]]</f>
        <v>20 Oct 1986</v>
      </c>
      <c r="F614" s="12">
        <f>DATEDIF(Table1[[#This Row],[DOB]],"8-6-2023","y")</f>
        <v>36</v>
      </c>
      <c r="G614">
        <v>0</v>
      </c>
      <c r="H614" s="14">
        <v>5272.18</v>
      </c>
      <c r="I614" t="s">
        <v>11</v>
      </c>
      <c r="J614" t="s">
        <v>12</v>
      </c>
      <c r="K614" t="s">
        <v>23</v>
      </c>
    </row>
    <row r="615" spans="1:11" x14ac:dyDescent="0.2">
      <c r="A615" t="s">
        <v>647</v>
      </c>
      <c r="B615">
        <v>1987</v>
      </c>
      <c r="C615" t="s">
        <v>20</v>
      </c>
      <c r="D615">
        <v>1</v>
      </c>
      <c r="E615" s="10" t="str">
        <f>Table1[[#This Row],[date]]&amp;" "&amp;Table1[[#This Row],[month]]&amp;" "&amp;Table1[[#This Row],[year]]</f>
        <v>1 Sep 1987</v>
      </c>
      <c r="F615" s="12">
        <f>DATEDIF(Table1[[#This Row],[DOB]],"8-6-2023","y")</f>
        <v>35</v>
      </c>
      <c r="G615">
        <v>3</v>
      </c>
      <c r="H615" s="14">
        <v>5275.86</v>
      </c>
      <c r="I615" t="s">
        <v>11</v>
      </c>
      <c r="J615" t="s">
        <v>11</v>
      </c>
      <c r="K615" t="s">
        <v>13</v>
      </c>
    </row>
    <row r="616" spans="1:11" x14ac:dyDescent="0.2">
      <c r="A616" t="s">
        <v>648</v>
      </c>
      <c r="B616">
        <v>1974</v>
      </c>
      <c r="C616" t="s">
        <v>15</v>
      </c>
      <c r="D616">
        <v>12</v>
      </c>
      <c r="E616" s="10" t="str">
        <f>Table1[[#This Row],[date]]&amp;" "&amp;Table1[[#This Row],[month]]&amp;" "&amp;Table1[[#This Row],[year]]</f>
        <v>12 Nov 1974</v>
      </c>
      <c r="F616" s="12">
        <f>DATEDIF(Table1[[#This Row],[DOB]],"8-6-2023","y")</f>
        <v>48</v>
      </c>
      <c r="G616">
        <v>0</v>
      </c>
      <c r="H616" s="14">
        <v>5291.71</v>
      </c>
      <c r="I616" t="s">
        <v>11</v>
      </c>
      <c r="J616" t="s">
        <v>11</v>
      </c>
      <c r="K616" t="s">
        <v>23</v>
      </c>
    </row>
    <row r="617" spans="1:11" x14ac:dyDescent="0.2">
      <c r="A617" t="s">
        <v>649</v>
      </c>
      <c r="B617">
        <v>2004</v>
      </c>
      <c r="C617" t="s">
        <v>35</v>
      </c>
      <c r="D617">
        <v>22</v>
      </c>
      <c r="E617" s="10" t="str">
        <f>Table1[[#This Row],[date]]&amp;" "&amp;Table1[[#This Row],[month]]&amp;" "&amp;Table1[[#This Row],[year]]</f>
        <v>22 Aug 2004</v>
      </c>
      <c r="F617" s="12">
        <f>DATEDIF(Table1[[#This Row],[DOB]],"8-6-2023","y")</f>
        <v>18</v>
      </c>
      <c r="G617">
        <v>0</v>
      </c>
      <c r="H617" s="14">
        <v>5293.67</v>
      </c>
      <c r="I617" t="s">
        <v>11</v>
      </c>
      <c r="J617" t="s">
        <v>11</v>
      </c>
      <c r="K617" t="s">
        <v>632</v>
      </c>
    </row>
    <row r="618" spans="1:11" x14ac:dyDescent="0.2">
      <c r="A618" t="s">
        <v>650</v>
      </c>
      <c r="B618">
        <v>2000</v>
      </c>
      <c r="C618" t="s">
        <v>20</v>
      </c>
      <c r="D618">
        <v>9</v>
      </c>
      <c r="E618" s="10" t="str">
        <f>Table1[[#This Row],[date]]&amp;" "&amp;Table1[[#This Row],[month]]&amp;" "&amp;Table1[[#This Row],[year]]</f>
        <v>9 Sep 2000</v>
      </c>
      <c r="F618" s="12">
        <f>DATEDIF(Table1[[#This Row],[DOB]],"8-6-2023","y")</f>
        <v>22</v>
      </c>
      <c r="G618">
        <v>0</v>
      </c>
      <c r="H618" s="14">
        <v>5306.7</v>
      </c>
      <c r="I618" t="s">
        <v>11</v>
      </c>
      <c r="J618" t="s">
        <v>12</v>
      </c>
      <c r="K618" t="s">
        <v>23</v>
      </c>
    </row>
    <row r="619" spans="1:11" x14ac:dyDescent="0.2">
      <c r="A619" t="s">
        <v>651</v>
      </c>
      <c r="B619">
        <v>1994</v>
      </c>
      <c r="C619" t="s">
        <v>15</v>
      </c>
      <c r="D619">
        <v>13</v>
      </c>
      <c r="E619" s="10" t="str">
        <f>Table1[[#This Row],[date]]&amp;" "&amp;Table1[[#This Row],[month]]&amp;" "&amp;Table1[[#This Row],[year]]</f>
        <v>13 Nov 1994</v>
      </c>
      <c r="F619" s="12">
        <f>DATEDIF(Table1[[#This Row],[DOB]],"8-6-2023","y")</f>
        <v>28</v>
      </c>
      <c r="G619">
        <v>3</v>
      </c>
      <c r="H619" s="14">
        <v>5312.17</v>
      </c>
      <c r="I619" t="s">
        <v>11</v>
      </c>
      <c r="J619" t="s">
        <v>11</v>
      </c>
      <c r="K619" t="s">
        <v>23</v>
      </c>
    </row>
    <row r="620" spans="1:11" x14ac:dyDescent="0.2">
      <c r="A620" t="s">
        <v>652</v>
      </c>
      <c r="B620">
        <v>1974</v>
      </c>
      <c r="C620" t="s">
        <v>20</v>
      </c>
      <c r="D620">
        <v>2</v>
      </c>
      <c r="E620" s="10" t="str">
        <f>Table1[[#This Row],[date]]&amp;" "&amp;Table1[[#This Row],[month]]&amp;" "&amp;Table1[[#This Row],[year]]</f>
        <v>2 Sep 1974</v>
      </c>
      <c r="F620" s="12">
        <f>DATEDIF(Table1[[#This Row],[DOB]],"8-6-2023","y")</f>
        <v>48</v>
      </c>
      <c r="G620">
        <v>0</v>
      </c>
      <c r="H620" s="14">
        <v>5322.24</v>
      </c>
      <c r="I620" t="s">
        <v>11</v>
      </c>
      <c r="J620" t="s">
        <v>16</v>
      </c>
      <c r="K620" t="s">
        <v>23</v>
      </c>
    </row>
    <row r="621" spans="1:11" x14ac:dyDescent="0.2">
      <c r="A621" t="s">
        <v>653</v>
      </c>
      <c r="B621">
        <v>1992</v>
      </c>
      <c r="C621" t="s">
        <v>18</v>
      </c>
      <c r="D621">
        <v>18</v>
      </c>
      <c r="E621" s="10" t="str">
        <f>Table1[[#This Row],[date]]&amp;" "&amp;Table1[[#This Row],[month]]&amp;" "&amp;Table1[[#This Row],[year]]</f>
        <v>18 Jun 1992</v>
      </c>
      <c r="F621" s="12">
        <f>DATEDIF(Table1[[#This Row],[DOB]],"8-6-2023","y")</f>
        <v>30</v>
      </c>
      <c r="G621">
        <v>3</v>
      </c>
      <c r="H621" s="14">
        <v>5325.65</v>
      </c>
      <c r="I621" t="s">
        <v>11</v>
      </c>
      <c r="J621" t="s">
        <v>16</v>
      </c>
      <c r="K621" t="s">
        <v>42</v>
      </c>
    </row>
    <row r="622" spans="1:11" x14ac:dyDescent="0.2">
      <c r="A622" t="s">
        <v>654</v>
      </c>
      <c r="B622">
        <v>1991</v>
      </c>
      <c r="C622" t="s">
        <v>35</v>
      </c>
      <c r="D622">
        <v>28</v>
      </c>
      <c r="E622" s="10" t="str">
        <f>Table1[[#This Row],[date]]&amp;" "&amp;Table1[[#This Row],[month]]&amp;" "&amp;Table1[[#This Row],[year]]</f>
        <v>28 Aug 1991</v>
      </c>
      <c r="F622" s="12">
        <f>DATEDIF(Table1[[#This Row],[DOB]],"8-6-2023","y")</f>
        <v>31</v>
      </c>
      <c r="G622">
        <v>2</v>
      </c>
      <c r="H622" s="14">
        <v>5327.4</v>
      </c>
      <c r="I622" t="s">
        <v>11</v>
      </c>
      <c r="J622" t="s">
        <v>16</v>
      </c>
      <c r="K622" t="s">
        <v>23</v>
      </c>
    </row>
    <row r="623" spans="1:11" x14ac:dyDescent="0.2">
      <c r="A623" t="s">
        <v>655</v>
      </c>
      <c r="B623">
        <v>1972</v>
      </c>
      <c r="C623" t="s">
        <v>30</v>
      </c>
      <c r="D623">
        <v>15</v>
      </c>
      <c r="E623" s="10" t="str">
        <f>Table1[[#This Row],[date]]&amp;" "&amp;Table1[[#This Row],[month]]&amp;" "&amp;Table1[[#This Row],[year]]</f>
        <v>15 Dec 1972</v>
      </c>
      <c r="F623" s="12">
        <f>DATEDIF(Table1[[#This Row],[DOB]],"8-6-2023","y")</f>
        <v>50</v>
      </c>
      <c r="G623">
        <v>0</v>
      </c>
      <c r="H623" s="14">
        <v>5344.81</v>
      </c>
      <c r="I623" t="s">
        <v>11</v>
      </c>
      <c r="J623" t="s">
        <v>12</v>
      </c>
      <c r="K623" t="s">
        <v>13</v>
      </c>
    </row>
    <row r="624" spans="1:11" x14ac:dyDescent="0.2">
      <c r="A624" t="s">
        <v>656</v>
      </c>
      <c r="B624">
        <v>1989</v>
      </c>
      <c r="C624" t="s">
        <v>15</v>
      </c>
      <c r="D624">
        <v>7</v>
      </c>
      <c r="E624" s="10" t="str">
        <f>Table1[[#This Row],[date]]&amp;" "&amp;Table1[[#This Row],[month]]&amp;" "&amp;Table1[[#This Row],[year]]</f>
        <v>7 Nov 1989</v>
      </c>
      <c r="F624" s="12">
        <f>DATEDIF(Table1[[#This Row],[DOB]],"8-6-2023","y")</f>
        <v>33</v>
      </c>
      <c r="G624">
        <v>1</v>
      </c>
      <c r="H624" s="14">
        <v>5354.07</v>
      </c>
      <c r="I624" t="s">
        <v>11</v>
      </c>
      <c r="J624" t="s">
        <v>12</v>
      </c>
      <c r="K624" t="s">
        <v>247</v>
      </c>
    </row>
    <row r="625" spans="1:11" x14ac:dyDescent="0.2">
      <c r="A625" t="s">
        <v>657</v>
      </c>
      <c r="B625">
        <v>1994</v>
      </c>
      <c r="C625" t="s">
        <v>30</v>
      </c>
      <c r="D625">
        <v>7</v>
      </c>
      <c r="E625" s="10" t="str">
        <f>Table1[[#This Row],[date]]&amp;" "&amp;Table1[[#This Row],[month]]&amp;" "&amp;Table1[[#This Row],[year]]</f>
        <v>7 Dec 1994</v>
      </c>
      <c r="F625" s="12">
        <f>DATEDIF(Table1[[#This Row],[DOB]],"8-6-2023","y")</f>
        <v>28</v>
      </c>
      <c r="G625">
        <v>0</v>
      </c>
      <c r="H625" s="14">
        <v>5364.66</v>
      </c>
      <c r="I625" t="s">
        <v>11</v>
      </c>
      <c r="J625" t="s">
        <v>16</v>
      </c>
      <c r="K625" t="s">
        <v>42</v>
      </c>
    </row>
    <row r="626" spans="1:11" x14ac:dyDescent="0.2">
      <c r="A626" t="s">
        <v>658</v>
      </c>
      <c r="B626">
        <v>1986</v>
      </c>
      <c r="C626" t="s">
        <v>18</v>
      </c>
      <c r="D626">
        <v>1</v>
      </c>
      <c r="E626" s="10" t="str">
        <f>Table1[[#This Row],[date]]&amp;" "&amp;Table1[[#This Row],[month]]&amp;" "&amp;Table1[[#This Row],[year]]</f>
        <v>1 Jun 1986</v>
      </c>
      <c r="F626" s="12">
        <f>DATEDIF(Table1[[#This Row],[DOB]],"8-6-2023","y")</f>
        <v>37</v>
      </c>
      <c r="G626">
        <v>1</v>
      </c>
      <c r="H626" s="14">
        <v>5373.36</v>
      </c>
      <c r="I626" t="s">
        <v>11</v>
      </c>
      <c r="J626" t="s">
        <v>11</v>
      </c>
      <c r="K626" t="s">
        <v>23</v>
      </c>
    </row>
    <row r="627" spans="1:11" x14ac:dyDescent="0.2">
      <c r="A627" t="s">
        <v>659</v>
      </c>
      <c r="B627">
        <v>1989</v>
      </c>
      <c r="C627" t="s">
        <v>15</v>
      </c>
      <c r="D627">
        <v>18</v>
      </c>
      <c r="E627" s="10" t="str">
        <f>Table1[[#This Row],[date]]&amp;" "&amp;Table1[[#This Row],[month]]&amp;" "&amp;Table1[[#This Row],[year]]</f>
        <v>18 Nov 1989</v>
      </c>
      <c r="F627" s="12">
        <f>DATEDIF(Table1[[#This Row],[DOB]],"8-6-2023","y")</f>
        <v>33</v>
      </c>
      <c r="G627">
        <v>2</v>
      </c>
      <c r="H627" s="14">
        <v>5375.04</v>
      </c>
      <c r="I627" t="s">
        <v>11</v>
      </c>
      <c r="J627" t="s">
        <v>16</v>
      </c>
      <c r="K627" t="s">
        <v>42</v>
      </c>
    </row>
    <row r="628" spans="1:11" x14ac:dyDescent="0.2">
      <c r="A628" t="s">
        <v>660</v>
      </c>
      <c r="B628">
        <v>1986</v>
      </c>
      <c r="C628" t="s">
        <v>10</v>
      </c>
      <c r="D628">
        <v>22</v>
      </c>
      <c r="E628" s="10" t="str">
        <f>Table1[[#This Row],[date]]&amp;" "&amp;Table1[[#This Row],[month]]&amp;" "&amp;Table1[[#This Row],[year]]</f>
        <v>22 Jul 1986</v>
      </c>
      <c r="F628" s="12">
        <f>DATEDIF(Table1[[#This Row],[DOB]],"8-6-2023","y")</f>
        <v>36</v>
      </c>
      <c r="G628">
        <v>1</v>
      </c>
      <c r="H628" s="14">
        <v>5377.46</v>
      </c>
      <c r="I628" t="s">
        <v>11</v>
      </c>
      <c r="J628" t="s">
        <v>12</v>
      </c>
      <c r="K628" t="s">
        <v>23</v>
      </c>
    </row>
    <row r="629" spans="1:11" x14ac:dyDescent="0.2">
      <c r="A629" t="s">
        <v>661</v>
      </c>
      <c r="B629">
        <v>1984</v>
      </c>
      <c r="C629" t="s">
        <v>18</v>
      </c>
      <c r="D629">
        <v>1</v>
      </c>
      <c r="E629" s="10" t="str">
        <f>Table1[[#This Row],[date]]&amp;" "&amp;Table1[[#This Row],[month]]&amp;" "&amp;Table1[[#This Row],[year]]</f>
        <v>1 Jun 1984</v>
      </c>
      <c r="F629" s="12">
        <f>DATEDIF(Table1[[#This Row],[DOB]],"8-6-2023","y")</f>
        <v>39</v>
      </c>
      <c r="G629">
        <v>0</v>
      </c>
      <c r="H629" s="14">
        <v>5383.54</v>
      </c>
      <c r="I629" t="s">
        <v>11</v>
      </c>
      <c r="J629" t="s">
        <v>12</v>
      </c>
      <c r="K629" t="s">
        <v>42</v>
      </c>
    </row>
    <row r="630" spans="1:11" x14ac:dyDescent="0.2">
      <c r="A630" t="s">
        <v>662</v>
      </c>
      <c r="B630">
        <v>1988</v>
      </c>
      <c r="C630" t="s">
        <v>35</v>
      </c>
      <c r="D630">
        <v>8</v>
      </c>
      <c r="E630" s="10" t="str">
        <f>Table1[[#This Row],[date]]&amp;" "&amp;Table1[[#This Row],[month]]&amp;" "&amp;Table1[[#This Row],[year]]</f>
        <v>8 Aug 1988</v>
      </c>
      <c r="F630" s="12">
        <f>DATEDIF(Table1[[#This Row],[DOB]],"8-6-2023","y")</f>
        <v>34</v>
      </c>
      <c r="G630">
        <v>1</v>
      </c>
      <c r="H630" s="14">
        <v>5385.34</v>
      </c>
      <c r="I630" t="s">
        <v>11</v>
      </c>
      <c r="J630" t="s">
        <v>12</v>
      </c>
      <c r="K630" t="s">
        <v>23</v>
      </c>
    </row>
    <row r="631" spans="1:11" x14ac:dyDescent="0.2">
      <c r="A631" t="s">
        <v>663</v>
      </c>
      <c r="B631">
        <v>1989</v>
      </c>
      <c r="C631" t="s">
        <v>15</v>
      </c>
      <c r="D631">
        <v>6</v>
      </c>
      <c r="E631" s="10" t="str">
        <f>Table1[[#This Row],[date]]&amp;" "&amp;Table1[[#This Row],[month]]&amp;" "&amp;Table1[[#This Row],[year]]</f>
        <v>6 Nov 1989</v>
      </c>
      <c r="F631" s="12">
        <f>DATEDIF(Table1[[#This Row],[DOB]],"8-6-2023","y")</f>
        <v>33</v>
      </c>
      <c r="G631">
        <v>3</v>
      </c>
      <c r="H631" s="14">
        <v>5396.44</v>
      </c>
      <c r="I631" t="s">
        <v>11</v>
      </c>
      <c r="J631" t="s">
        <v>12</v>
      </c>
      <c r="K631" t="s">
        <v>13</v>
      </c>
    </row>
    <row r="632" spans="1:11" x14ac:dyDescent="0.2">
      <c r="A632" t="s">
        <v>664</v>
      </c>
      <c r="B632">
        <v>1984</v>
      </c>
      <c r="C632" t="s">
        <v>20</v>
      </c>
      <c r="D632">
        <v>3</v>
      </c>
      <c r="E632" s="10" t="str">
        <f>Table1[[#This Row],[date]]&amp;" "&amp;Table1[[#This Row],[month]]&amp;" "&amp;Table1[[#This Row],[year]]</f>
        <v>3 Sep 1984</v>
      </c>
      <c r="F632" s="12">
        <f>DATEDIF(Table1[[#This Row],[DOB]],"8-6-2023","y")</f>
        <v>38</v>
      </c>
      <c r="G632">
        <v>0</v>
      </c>
      <c r="H632" s="14">
        <v>5397.62</v>
      </c>
      <c r="I632" t="s">
        <v>11</v>
      </c>
      <c r="J632" t="s">
        <v>11</v>
      </c>
      <c r="K632" t="s">
        <v>13</v>
      </c>
    </row>
    <row r="633" spans="1:11" x14ac:dyDescent="0.2">
      <c r="A633" t="s">
        <v>665</v>
      </c>
      <c r="B633">
        <v>1984</v>
      </c>
      <c r="C633" t="s">
        <v>35</v>
      </c>
      <c r="D633">
        <v>1</v>
      </c>
      <c r="E633" s="10" t="str">
        <f>Table1[[#This Row],[date]]&amp;" "&amp;Table1[[#This Row],[month]]&amp;" "&amp;Table1[[#This Row],[year]]</f>
        <v>1 Aug 1984</v>
      </c>
      <c r="F633" s="12">
        <f>DATEDIF(Table1[[#This Row],[DOB]],"8-6-2023","y")</f>
        <v>38</v>
      </c>
      <c r="G633">
        <v>0</v>
      </c>
      <c r="H633" s="14">
        <v>5400.98</v>
      </c>
      <c r="I633" t="s">
        <v>11</v>
      </c>
      <c r="J633" t="s">
        <v>11</v>
      </c>
      <c r="K633" t="s">
        <v>13</v>
      </c>
    </row>
    <row r="634" spans="1:11" x14ac:dyDescent="0.2">
      <c r="A634" t="s">
        <v>666</v>
      </c>
      <c r="B634">
        <v>1985</v>
      </c>
      <c r="C634" t="s">
        <v>30</v>
      </c>
      <c r="D634">
        <v>23</v>
      </c>
      <c r="E634" s="10" t="str">
        <f>Table1[[#This Row],[date]]&amp;" "&amp;Table1[[#This Row],[month]]&amp;" "&amp;Table1[[#This Row],[year]]</f>
        <v>23 Dec 1985</v>
      </c>
      <c r="F634" s="12">
        <f>DATEDIF(Table1[[#This Row],[DOB]],"8-6-2023","y")</f>
        <v>37</v>
      </c>
      <c r="G634">
        <v>3</v>
      </c>
      <c r="H634" s="14">
        <v>5402.89</v>
      </c>
      <c r="I634" t="s">
        <v>11</v>
      </c>
      <c r="J634" t="s">
        <v>16</v>
      </c>
      <c r="K634" t="s">
        <v>13</v>
      </c>
    </row>
    <row r="635" spans="1:11" x14ac:dyDescent="0.2">
      <c r="A635" t="s">
        <v>667</v>
      </c>
      <c r="B635">
        <v>1975</v>
      </c>
      <c r="C635" t="s">
        <v>20</v>
      </c>
      <c r="D635">
        <v>27</v>
      </c>
      <c r="E635" s="10" t="str">
        <f>Table1[[#This Row],[date]]&amp;" "&amp;Table1[[#This Row],[month]]&amp;" "&amp;Table1[[#This Row],[year]]</f>
        <v>27 Sep 1975</v>
      </c>
      <c r="F635" s="12">
        <f>DATEDIF(Table1[[#This Row],[DOB]],"8-6-2023","y")</f>
        <v>47</v>
      </c>
      <c r="G635">
        <v>1</v>
      </c>
      <c r="H635" s="14">
        <v>5411.99</v>
      </c>
      <c r="I635" t="s">
        <v>11</v>
      </c>
      <c r="J635" t="s">
        <v>12</v>
      </c>
      <c r="K635" t="s">
        <v>23</v>
      </c>
    </row>
    <row r="636" spans="1:11" x14ac:dyDescent="0.2">
      <c r="A636" t="s">
        <v>668</v>
      </c>
      <c r="B636">
        <v>1982</v>
      </c>
      <c r="C636" t="s">
        <v>20</v>
      </c>
      <c r="D636">
        <v>27</v>
      </c>
      <c r="E636" s="10" t="str">
        <f>Table1[[#This Row],[date]]&amp;" "&amp;Table1[[#This Row],[month]]&amp;" "&amp;Table1[[#This Row],[year]]</f>
        <v>27 Sep 1982</v>
      </c>
      <c r="F636" s="12">
        <f>DATEDIF(Table1[[#This Row],[DOB]],"8-6-2023","y")</f>
        <v>40</v>
      </c>
      <c r="G636">
        <v>0</v>
      </c>
      <c r="H636" s="14">
        <v>5415.66</v>
      </c>
      <c r="I636" t="s">
        <v>11</v>
      </c>
      <c r="J636" t="s">
        <v>12</v>
      </c>
      <c r="K636" t="s">
        <v>13</v>
      </c>
    </row>
    <row r="637" spans="1:11" x14ac:dyDescent="0.2">
      <c r="A637" t="s">
        <v>669</v>
      </c>
      <c r="B637">
        <v>1991</v>
      </c>
      <c r="C637" t="s">
        <v>10</v>
      </c>
      <c r="D637">
        <v>6</v>
      </c>
      <c r="E637" s="10" t="str">
        <f>Table1[[#This Row],[date]]&amp;" "&amp;Table1[[#This Row],[month]]&amp;" "&amp;Table1[[#This Row],[year]]</f>
        <v>6 Jul 1991</v>
      </c>
      <c r="F637" s="12">
        <f>DATEDIF(Table1[[#This Row],[DOB]],"8-6-2023","y")</f>
        <v>31</v>
      </c>
      <c r="G637">
        <v>3</v>
      </c>
      <c r="H637" s="14">
        <v>5425.02</v>
      </c>
      <c r="I637" t="s">
        <v>11</v>
      </c>
      <c r="J637" t="s">
        <v>16</v>
      </c>
      <c r="K637" t="s">
        <v>23</v>
      </c>
    </row>
    <row r="638" spans="1:11" x14ac:dyDescent="0.2">
      <c r="A638" t="s">
        <v>670</v>
      </c>
      <c r="B638">
        <v>1992</v>
      </c>
      <c r="C638" t="s">
        <v>20</v>
      </c>
      <c r="D638">
        <v>17</v>
      </c>
      <c r="E638" s="10" t="str">
        <f>Table1[[#This Row],[date]]&amp;" "&amp;Table1[[#This Row],[month]]&amp;" "&amp;Table1[[#This Row],[year]]</f>
        <v>17 Sep 1992</v>
      </c>
      <c r="F638" s="12">
        <f>DATEDIF(Table1[[#This Row],[DOB]],"8-6-2023","y")</f>
        <v>30</v>
      </c>
      <c r="G638">
        <v>3</v>
      </c>
      <c r="H638" s="14">
        <v>5428.73</v>
      </c>
      <c r="I638" t="s">
        <v>12</v>
      </c>
      <c r="J638" t="s">
        <v>16</v>
      </c>
      <c r="K638" t="s">
        <v>356</v>
      </c>
    </row>
    <row r="639" spans="1:11" x14ac:dyDescent="0.2">
      <c r="A639" t="s">
        <v>671</v>
      </c>
      <c r="B639">
        <v>1978</v>
      </c>
      <c r="C639" t="s">
        <v>18</v>
      </c>
      <c r="D639">
        <v>8</v>
      </c>
      <c r="E639" s="10" t="str">
        <f>Table1[[#This Row],[date]]&amp;" "&amp;Table1[[#This Row],[month]]&amp;" "&amp;Table1[[#This Row],[year]]</f>
        <v>8 Jun 1978</v>
      </c>
      <c r="F639" s="12">
        <f>DATEDIF(Table1[[#This Row],[DOB]],"8-6-2023","y")</f>
        <v>45</v>
      </c>
      <c r="G639">
        <v>2</v>
      </c>
      <c r="H639" s="14">
        <v>5428.98</v>
      </c>
      <c r="I639" t="s">
        <v>11</v>
      </c>
      <c r="J639" t="s">
        <v>11</v>
      </c>
      <c r="K639" t="s">
        <v>23</v>
      </c>
    </row>
    <row r="640" spans="1:11" x14ac:dyDescent="0.2">
      <c r="A640" t="s">
        <v>672</v>
      </c>
      <c r="B640">
        <v>1982</v>
      </c>
      <c r="C640" t="s">
        <v>35</v>
      </c>
      <c r="D640">
        <v>25</v>
      </c>
      <c r="E640" s="10" t="str">
        <f>Table1[[#This Row],[date]]&amp;" "&amp;Table1[[#This Row],[month]]&amp;" "&amp;Table1[[#This Row],[year]]</f>
        <v>25 Aug 1982</v>
      </c>
      <c r="F640" s="12">
        <f>DATEDIF(Table1[[#This Row],[DOB]],"8-6-2023","y")</f>
        <v>40</v>
      </c>
      <c r="G640">
        <v>0</v>
      </c>
      <c r="H640" s="14">
        <v>5438.75</v>
      </c>
      <c r="I640" t="s">
        <v>12</v>
      </c>
      <c r="J640" t="s">
        <v>11</v>
      </c>
      <c r="K640" t="s">
        <v>13</v>
      </c>
    </row>
    <row r="641" spans="1:11" x14ac:dyDescent="0.2">
      <c r="A641" t="s">
        <v>673</v>
      </c>
      <c r="B641">
        <v>1986</v>
      </c>
      <c r="C641" t="s">
        <v>30</v>
      </c>
      <c r="D641">
        <v>25</v>
      </c>
      <c r="E641" s="10" t="str">
        <f>Table1[[#This Row],[date]]&amp;" "&amp;Table1[[#This Row],[month]]&amp;" "&amp;Table1[[#This Row],[year]]</f>
        <v>25 Dec 1986</v>
      </c>
      <c r="F641" s="12">
        <f>DATEDIF(Table1[[#This Row],[DOB]],"8-6-2023","y")</f>
        <v>36</v>
      </c>
      <c r="G641">
        <v>0</v>
      </c>
      <c r="H641" s="14">
        <v>5458.05</v>
      </c>
      <c r="I641" t="s">
        <v>11</v>
      </c>
      <c r="J641" t="s">
        <v>11</v>
      </c>
      <c r="K641" t="s">
        <v>247</v>
      </c>
    </row>
    <row r="642" spans="1:11" x14ac:dyDescent="0.2">
      <c r="A642" t="s">
        <v>674</v>
      </c>
      <c r="B642">
        <v>1973</v>
      </c>
      <c r="C642" t="s">
        <v>37</v>
      </c>
      <c r="D642">
        <v>24</v>
      </c>
      <c r="E642" s="10" t="str">
        <f>Table1[[#This Row],[date]]&amp;" "&amp;Table1[[#This Row],[month]]&amp;" "&amp;Table1[[#This Row],[year]]</f>
        <v>24 Oct 1973</v>
      </c>
      <c r="F642" s="12">
        <f>DATEDIF(Table1[[#This Row],[DOB]],"8-6-2023","y")</f>
        <v>49</v>
      </c>
      <c r="G642">
        <v>0</v>
      </c>
      <c r="H642" s="14">
        <v>5466.88</v>
      </c>
      <c r="I642" t="s">
        <v>11</v>
      </c>
      <c r="J642" t="s">
        <v>11</v>
      </c>
      <c r="K642" t="s">
        <v>13</v>
      </c>
    </row>
    <row r="643" spans="1:11" x14ac:dyDescent="0.2">
      <c r="A643" t="s">
        <v>675</v>
      </c>
      <c r="B643">
        <v>1986</v>
      </c>
      <c r="C643" t="s">
        <v>30</v>
      </c>
      <c r="D643">
        <v>2</v>
      </c>
      <c r="E643" s="10" t="str">
        <f>Table1[[#This Row],[date]]&amp;" "&amp;Table1[[#This Row],[month]]&amp;" "&amp;Table1[[#This Row],[year]]</f>
        <v>2 Dec 1986</v>
      </c>
      <c r="F643" s="12">
        <f>DATEDIF(Table1[[#This Row],[DOB]],"8-6-2023","y")</f>
        <v>36</v>
      </c>
      <c r="G643">
        <v>0</v>
      </c>
      <c r="H643" s="14">
        <v>5469.01</v>
      </c>
      <c r="I643" t="s">
        <v>11</v>
      </c>
      <c r="J643" t="s">
        <v>11</v>
      </c>
      <c r="K643" t="s">
        <v>247</v>
      </c>
    </row>
    <row r="644" spans="1:11" x14ac:dyDescent="0.2">
      <c r="A644" t="s">
        <v>676</v>
      </c>
      <c r="B644">
        <v>1986</v>
      </c>
      <c r="C644" t="s">
        <v>10</v>
      </c>
      <c r="D644">
        <v>12</v>
      </c>
      <c r="E644" s="10" t="str">
        <f>Table1[[#This Row],[date]]&amp;" "&amp;Table1[[#This Row],[month]]&amp;" "&amp;Table1[[#This Row],[year]]</f>
        <v>12 Jul 1986</v>
      </c>
      <c r="F644" s="12">
        <f>DATEDIF(Table1[[#This Row],[DOB]],"8-6-2023","y")</f>
        <v>36</v>
      </c>
      <c r="G644">
        <v>1</v>
      </c>
      <c r="H644" s="14">
        <v>5472.45</v>
      </c>
      <c r="I644" t="s">
        <v>11</v>
      </c>
      <c r="J644" t="s">
        <v>12</v>
      </c>
      <c r="K644" t="s">
        <v>42</v>
      </c>
    </row>
    <row r="645" spans="1:11" x14ac:dyDescent="0.2">
      <c r="A645" t="s">
        <v>677</v>
      </c>
      <c r="B645">
        <v>1986</v>
      </c>
      <c r="C645" t="s">
        <v>20</v>
      </c>
      <c r="D645">
        <v>30</v>
      </c>
      <c r="E645" s="10" t="str">
        <f>Table1[[#This Row],[date]]&amp;" "&amp;Table1[[#This Row],[month]]&amp;" "&amp;Table1[[#This Row],[year]]</f>
        <v>30 Sep 1986</v>
      </c>
      <c r="F645" s="12">
        <f>DATEDIF(Table1[[#This Row],[DOB]],"8-6-2023","y")</f>
        <v>36</v>
      </c>
      <c r="G645">
        <v>1</v>
      </c>
      <c r="H645" s="14">
        <v>5478.04</v>
      </c>
      <c r="I645" t="s">
        <v>11</v>
      </c>
      <c r="J645" t="s">
        <v>12</v>
      </c>
      <c r="K645" t="s">
        <v>13</v>
      </c>
    </row>
    <row r="646" spans="1:11" x14ac:dyDescent="0.2">
      <c r="A646" t="s">
        <v>678</v>
      </c>
      <c r="B646">
        <v>1984</v>
      </c>
      <c r="C646" t="s">
        <v>35</v>
      </c>
      <c r="D646">
        <v>26</v>
      </c>
      <c r="E646" s="10" t="str">
        <f>Table1[[#This Row],[date]]&amp;" "&amp;Table1[[#This Row],[month]]&amp;" "&amp;Table1[[#This Row],[year]]</f>
        <v>26 Aug 1984</v>
      </c>
      <c r="F646" s="12">
        <f>DATEDIF(Table1[[#This Row],[DOB]],"8-6-2023","y")</f>
        <v>38</v>
      </c>
      <c r="G646">
        <v>1</v>
      </c>
      <c r="H646" s="14">
        <v>5484.47</v>
      </c>
      <c r="I646" t="s">
        <v>11</v>
      </c>
      <c r="J646" t="s">
        <v>11</v>
      </c>
      <c r="K646" t="s">
        <v>13</v>
      </c>
    </row>
    <row r="647" spans="1:11" x14ac:dyDescent="0.2">
      <c r="A647" t="s">
        <v>679</v>
      </c>
      <c r="B647">
        <v>1984</v>
      </c>
      <c r="C647" t="s">
        <v>35</v>
      </c>
      <c r="D647">
        <v>17</v>
      </c>
      <c r="E647" s="10" t="str">
        <f>Table1[[#This Row],[date]]&amp;" "&amp;Table1[[#This Row],[month]]&amp;" "&amp;Table1[[#This Row],[year]]</f>
        <v>17 Aug 1984</v>
      </c>
      <c r="F647" s="12">
        <f>DATEDIF(Table1[[#This Row],[DOB]],"8-6-2023","y")</f>
        <v>38</v>
      </c>
      <c r="G647">
        <v>1</v>
      </c>
      <c r="H647" s="14">
        <v>5488.26</v>
      </c>
      <c r="I647" t="s">
        <v>11</v>
      </c>
      <c r="J647" t="s">
        <v>12</v>
      </c>
      <c r="K647" t="s">
        <v>42</v>
      </c>
    </row>
    <row r="648" spans="1:11" x14ac:dyDescent="0.2">
      <c r="A648" t="s">
        <v>680</v>
      </c>
      <c r="B648">
        <v>1988</v>
      </c>
      <c r="C648" t="s">
        <v>10</v>
      </c>
      <c r="D648">
        <v>29</v>
      </c>
      <c r="E648" s="10" t="str">
        <f>Table1[[#This Row],[date]]&amp;" "&amp;Table1[[#This Row],[month]]&amp;" "&amp;Table1[[#This Row],[year]]</f>
        <v>29 Jul 1988</v>
      </c>
      <c r="F648" s="12">
        <f>DATEDIF(Table1[[#This Row],[DOB]],"8-6-2023","y")</f>
        <v>34</v>
      </c>
      <c r="G648">
        <v>3</v>
      </c>
      <c r="H648" s="14">
        <v>5503.36</v>
      </c>
      <c r="I648" t="s">
        <v>11</v>
      </c>
      <c r="J648" t="s">
        <v>11</v>
      </c>
      <c r="K648" t="s">
        <v>23</v>
      </c>
    </row>
    <row r="649" spans="1:11" x14ac:dyDescent="0.2">
      <c r="A649" t="s">
        <v>681</v>
      </c>
      <c r="B649">
        <v>1981</v>
      </c>
      <c r="C649" t="s">
        <v>15</v>
      </c>
      <c r="D649">
        <v>7</v>
      </c>
      <c r="E649" s="10" t="str">
        <f>Table1[[#This Row],[date]]&amp;" "&amp;Table1[[#This Row],[month]]&amp;" "&amp;Table1[[#This Row],[year]]</f>
        <v>7 Nov 1981</v>
      </c>
      <c r="F649" s="12">
        <f>DATEDIF(Table1[[#This Row],[DOB]],"8-6-2023","y")</f>
        <v>41</v>
      </c>
      <c r="G649">
        <v>1</v>
      </c>
      <c r="H649" s="14">
        <v>5539.4</v>
      </c>
      <c r="I649" t="s">
        <v>11</v>
      </c>
      <c r="J649" t="s">
        <v>11</v>
      </c>
      <c r="K649" t="s">
        <v>13</v>
      </c>
    </row>
    <row r="650" spans="1:11" x14ac:dyDescent="0.2">
      <c r="A650" t="s">
        <v>682</v>
      </c>
      <c r="B650">
        <v>1980</v>
      </c>
      <c r="C650" t="s">
        <v>30</v>
      </c>
      <c r="D650">
        <v>7</v>
      </c>
      <c r="E650" s="10" t="str">
        <f>Table1[[#This Row],[date]]&amp;" "&amp;Table1[[#This Row],[month]]&amp;" "&amp;Table1[[#This Row],[year]]</f>
        <v>7 Dec 1980</v>
      </c>
      <c r="F650" s="12">
        <f>DATEDIF(Table1[[#This Row],[DOB]],"8-6-2023","y")</f>
        <v>42</v>
      </c>
      <c r="G650">
        <v>2</v>
      </c>
      <c r="H650" s="14">
        <v>5540.35</v>
      </c>
      <c r="I650" t="s">
        <v>11</v>
      </c>
      <c r="J650" t="s">
        <v>11</v>
      </c>
      <c r="K650" t="s">
        <v>23</v>
      </c>
    </row>
    <row r="651" spans="1:11" x14ac:dyDescent="0.2">
      <c r="A651" t="s">
        <v>683</v>
      </c>
      <c r="B651">
        <v>1999</v>
      </c>
      <c r="C651" t="s">
        <v>20</v>
      </c>
      <c r="D651">
        <v>22</v>
      </c>
      <c r="E651" s="10" t="str">
        <f>Table1[[#This Row],[date]]&amp;" "&amp;Table1[[#This Row],[month]]&amp;" "&amp;Table1[[#This Row],[year]]</f>
        <v>22 Sep 1999</v>
      </c>
      <c r="F651" s="12">
        <f>DATEDIF(Table1[[#This Row],[DOB]],"8-6-2023","y")</f>
        <v>23</v>
      </c>
      <c r="G651">
        <v>0</v>
      </c>
      <c r="H651" s="14">
        <v>5552.61</v>
      </c>
      <c r="I651" t="s">
        <v>11</v>
      </c>
      <c r="J651" t="s">
        <v>12</v>
      </c>
      <c r="K651" t="s">
        <v>535</v>
      </c>
    </row>
    <row r="652" spans="1:11" x14ac:dyDescent="0.2">
      <c r="A652" t="s">
        <v>684</v>
      </c>
      <c r="B652">
        <v>1974</v>
      </c>
      <c r="C652" t="s">
        <v>20</v>
      </c>
      <c r="D652">
        <v>18</v>
      </c>
      <c r="E652" s="10" t="str">
        <f>Table1[[#This Row],[date]]&amp;" "&amp;Table1[[#This Row],[month]]&amp;" "&amp;Table1[[#This Row],[year]]</f>
        <v>18 Sep 1974</v>
      </c>
      <c r="F652" s="12">
        <f>DATEDIF(Table1[[#This Row],[DOB]],"8-6-2023","y")</f>
        <v>48</v>
      </c>
      <c r="G652">
        <v>0</v>
      </c>
      <c r="H652" s="14">
        <v>5576.35</v>
      </c>
      <c r="I652" t="s">
        <v>11</v>
      </c>
      <c r="J652" t="s">
        <v>12</v>
      </c>
      <c r="K652" t="s">
        <v>13</v>
      </c>
    </row>
    <row r="653" spans="1:11" x14ac:dyDescent="0.2">
      <c r="A653" t="s">
        <v>685</v>
      </c>
      <c r="B653">
        <v>1985</v>
      </c>
      <c r="C653" t="s">
        <v>20</v>
      </c>
      <c r="D653">
        <v>5</v>
      </c>
      <c r="E653" s="10" t="str">
        <f>Table1[[#This Row],[date]]&amp;" "&amp;Table1[[#This Row],[month]]&amp;" "&amp;Table1[[#This Row],[year]]</f>
        <v>5 Sep 1985</v>
      </c>
      <c r="F653" s="12">
        <f>DATEDIF(Table1[[#This Row],[DOB]],"8-6-2023","y")</f>
        <v>37</v>
      </c>
      <c r="G653">
        <v>3</v>
      </c>
      <c r="H653" s="14">
        <v>5582.95</v>
      </c>
      <c r="I653" t="s">
        <v>11</v>
      </c>
      <c r="J653" t="s">
        <v>16</v>
      </c>
      <c r="K653" t="s">
        <v>23</v>
      </c>
    </row>
    <row r="654" spans="1:11" x14ac:dyDescent="0.2">
      <c r="A654" t="s">
        <v>686</v>
      </c>
      <c r="B654">
        <v>1986</v>
      </c>
      <c r="C654" t="s">
        <v>15</v>
      </c>
      <c r="D654">
        <v>21</v>
      </c>
      <c r="E654" s="10" t="str">
        <f>Table1[[#This Row],[date]]&amp;" "&amp;Table1[[#This Row],[month]]&amp;" "&amp;Table1[[#This Row],[year]]</f>
        <v>21 Nov 1986</v>
      </c>
      <c r="F654" s="12">
        <f>DATEDIF(Table1[[#This Row],[DOB]],"8-6-2023","y")</f>
        <v>36</v>
      </c>
      <c r="G654">
        <v>2</v>
      </c>
      <c r="H654" s="14">
        <v>5584.31</v>
      </c>
      <c r="I654" t="s">
        <v>12</v>
      </c>
      <c r="J654" t="s">
        <v>16</v>
      </c>
      <c r="K654" t="s">
        <v>13</v>
      </c>
    </row>
    <row r="655" spans="1:11" x14ac:dyDescent="0.2">
      <c r="A655" t="s">
        <v>687</v>
      </c>
      <c r="B655">
        <v>1983</v>
      </c>
      <c r="C655" t="s">
        <v>37</v>
      </c>
      <c r="D655">
        <v>3</v>
      </c>
      <c r="E655" s="10" t="str">
        <f>Table1[[#This Row],[date]]&amp;" "&amp;Table1[[#This Row],[month]]&amp;" "&amp;Table1[[#This Row],[year]]</f>
        <v>3 Oct 1983</v>
      </c>
      <c r="F655" s="12">
        <f>DATEDIF(Table1[[#This Row],[DOB]],"8-6-2023","y")</f>
        <v>39</v>
      </c>
      <c r="G655">
        <v>3</v>
      </c>
      <c r="H655" s="14">
        <v>5587.59</v>
      </c>
      <c r="I655" t="s">
        <v>11</v>
      </c>
      <c r="J655" t="s">
        <v>16</v>
      </c>
      <c r="K655" t="s">
        <v>13</v>
      </c>
    </row>
    <row r="656" spans="1:11" x14ac:dyDescent="0.2">
      <c r="A656" t="s">
        <v>688</v>
      </c>
      <c r="B656">
        <v>1988</v>
      </c>
      <c r="C656" t="s">
        <v>15</v>
      </c>
      <c r="D656">
        <v>18</v>
      </c>
      <c r="E656" s="10" t="str">
        <f>Table1[[#This Row],[date]]&amp;" "&amp;Table1[[#This Row],[month]]&amp;" "&amp;Table1[[#This Row],[year]]</f>
        <v>18 Nov 1988</v>
      </c>
      <c r="F656" s="12">
        <f>DATEDIF(Table1[[#This Row],[DOB]],"8-6-2023","y")</f>
        <v>34</v>
      </c>
      <c r="G656">
        <v>1</v>
      </c>
      <c r="H656" s="14">
        <v>5594.85</v>
      </c>
      <c r="I656" t="s">
        <v>11</v>
      </c>
      <c r="J656" t="s">
        <v>12</v>
      </c>
      <c r="K656" t="s">
        <v>247</v>
      </c>
    </row>
    <row r="657" spans="1:11" x14ac:dyDescent="0.2">
      <c r="A657" t="s">
        <v>689</v>
      </c>
      <c r="B657">
        <v>1978</v>
      </c>
      <c r="C657" t="s">
        <v>20</v>
      </c>
      <c r="D657">
        <v>11</v>
      </c>
      <c r="E657" s="10" t="str">
        <f>Table1[[#This Row],[date]]&amp;" "&amp;Table1[[#This Row],[month]]&amp;" "&amp;Table1[[#This Row],[year]]</f>
        <v>11 Sep 1978</v>
      </c>
      <c r="F657" s="12">
        <f>DATEDIF(Table1[[#This Row],[DOB]],"8-6-2023","y")</f>
        <v>44</v>
      </c>
      <c r="G657">
        <v>2</v>
      </c>
      <c r="H657" s="14">
        <v>5612.83</v>
      </c>
      <c r="I657" t="s">
        <v>11</v>
      </c>
      <c r="J657" t="s">
        <v>12</v>
      </c>
      <c r="K657" t="s">
        <v>13</v>
      </c>
    </row>
    <row r="658" spans="1:11" x14ac:dyDescent="0.2">
      <c r="A658" t="s">
        <v>690</v>
      </c>
      <c r="B658">
        <v>1994</v>
      </c>
      <c r="C658" t="s">
        <v>15</v>
      </c>
      <c r="D658">
        <v>15</v>
      </c>
      <c r="E658" s="10" t="str">
        <f>Table1[[#This Row],[date]]&amp;" "&amp;Table1[[#This Row],[month]]&amp;" "&amp;Table1[[#This Row],[year]]</f>
        <v>15 Nov 1994</v>
      </c>
      <c r="F658" s="12">
        <f>DATEDIF(Table1[[#This Row],[DOB]],"8-6-2023","y")</f>
        <v>28</v>
      </c>
      <c r="G658">
        <v>5</v>
      </c>
      <c r="H658" s="14">
        <v>5615.37</v>
      </c>
      <c r="I658" t="s">
        <v>11</v>
      </c>
      <c r="J658" t="s">
        <v>12</v>
      </c>
      <c r="K658" t="s">
        <v>42</v>
      </c>
    </row>
    <row r="659" spans="1:11" x14ac:dyDescent="0.2">
      <c r="A659" t="s">
        <v>691</v>
      </c>
      <c r="B659">
        <v>1987</v>
      </c>
      <c r="C659" t="s">
        <v>30</v>
      </c>
      <c r="D659">
        <v>9</v>
      </c>
      <c r="E659" s="10" t="str">
        <f>Table1[[#This Row],[date]]&amp;" "&amp;Table1[[#This Row],[month]]&amp;" "&amp;Table1[[#This Row],[year]]</f>
        <v>9 Dec 1987</v>
      </c>
      <c r="F659" s="12">
        <f>DATEDIF(Table1[[#This Row],[DOB]],"8-6-2023","y")</f>
        <v>35</v>
      </c>
      <c r="G659">
        <v>1</v>
      </c>
      <c r="H659" s="14">
        <v>5630.46</v>
      </c>
      <c r="I659" t="s">
        <v>11</v>
      </c>
      <c r="J659" t="s">
        <v>12</v>
      </c>
      <c r="K659" t="s">
        <v>23</v>
      </c>
    </row>
    <row r="660" spans="1:11" x14ac:dyDescent="0.2">
      <c r="A660" t="s">
        <v>692</v>
      </c>
      <c r="B660">
        <v>1983</v>
      </c>
      <c r="C660" t="s">
        <v>18</v>
      </c>
      <c r="D660">
        <v>8</v>
      </c>
      <c r="E660" s="10" t="str">
        <f>Table1[[#This Row],[date]]&amp;" "&amp;Table1[[#This Row],[month]]&amp;" "&amp;Table1[[#This Row],[year]]</f>
        <v>8 Jun 1983</v>
      </c>
      <c r="F660" s="12">
        <f>DATEDIF(Table1[[#This Row],[DOB]],"8-6-2023","y")</f>
        <v>40</v>
      </c>
      <c r="G660">
        <v>0</v>
      </c>
      <c r="H660" s="14">
        <v>5649.72</v>
      </c>
      <c r="I660" t="s">
        <v>11</v>
      </c>
      <c r="J660" t="s">
        <v>12</v>
      </c>
      <c r="K660" t="s">
        <v>42</v>
      </c>
    </row>
    <row r="661" spans="1:11" x14ac:dyDescent="0.2">
      <c r="A661" t="s">
        <v>693</v>
      </c>
      <c r="B661">
        <v>1978</v>
      </c>
      <c r="C661" t="s">
        <v>20</v>
      </c>
      <c r="D661">
        <v>27</v>
      </c>
      <c r="E661" s="10" t="str">
        <f>Table1[[#This Row],[date]]&amp;" "&amp;Table1[[#This Row],[month]]&amp;" "&amp;Table1[[#This Row],[year]]</f>
        <v>27 Sep 1978</v>
      </c>
      <c r="F661" s="12">
        <f>DATEDIF(Table1[[#This Row],[DOB]],"8-6-2023","y")</f>
        <v>44</v>
      </c>
      <c r="G661">
        <v>2</v>
      </c>
      <c r="H661" s="14">
        <v>5650.14</v>
      </c>
      <c r="I661" t="s">
        <v>11</v>
      </c>
      <c r="J661" t="s">
        <v>16</v>
      </c>
      <c r="K661" t="s">
        <v>13</v>
      </c>
    </row>
    <row r="662" spans="1:11" x14ac:dyDescent="0.2">
      <c r="A662" t="s">
        <v>694</v>
      </c>
      <c r="B662">
        <v>1983</v>
      </c>
      <c r="C662" t="s">
        <v>20</v>
      </c>
      <c r="D662">
        <v>3</v>
      </c>
      <c r="E662" s="10" t="str">
        <f>Table1[[#This Row],[date]]&amp;" "&amp;Table1[[#This Row],[month]]&amp;" "&amp;Table1[[#This Row],[year]]</f>
        <v>3 Sep 1983</v>
      </c>
      <c r="F662" s="12">
        <f>DATEDIF(Table1[[#This Row],[DOB]],"8-6-2023","y")</f>
        <v>39</v>
      </c>
      <c r="G662">
        <v>0</v>
      </c>
      <c r="H662" s="14">
        <v>5662.23</v>
      </c>
      <c r="I662" t="s">
        <v>11</v>
      </c>
      <c r="J662" t="s">
        <v>16</v>
      </c>
      <c r="K662" t="s">
        <v>13</v>
      </c>
    </row>
    <row r="663" spans="1:11" x14ac:dyDescent="0.2">
      <c r="A663" t="s">
        <v>695</v>
      </c>
      <c r="B663">
        <v>1984</v>
      </c>
      <c r="C663" t="s">
        <v>35</v>
      </c>
      <c r="D663">
        <v>12</v>
      </c>
      <c r="E663" s="10" t="str">
        <f>Table1[[#This Row],[date]]&amp;" "&amp;Table1[[#This Row],[month]]&amp;" "&amp;Table1[[#This Row],[year]]</f>
        <v>12 Aug 1984</v>
      </c>
      <c r="F663" s="12">
        <f>DATEDIF(Table1[[#This Row],[DOB]],"8-6-2023","y")</f>
        <v>38</v>
      </c>
      <c r="G663">
        <v>3</v>
      </c>
      <c r="H663" s="14">
        <v>5679.13</v>
      </c>
      <c r="I663" t="s">
        <v>11</v>
      </c>
      <c r="J663" t="s">
        <v>11</v>
      </c>
      <c r="K663" t="s">
        <v>13</v>
      </c>
    </row>
    <row r="664" spans="1:11" x14ac:dyDescent="0.2">
      <c r="A664" t="s">
        <v>696</v>
      </c>
      <c r="B664">
        <v>1972</v>
      </c>
      <c r="C664" t="s">
        <v>37</v>
      </c>
      <c r="D664">
        <v>28</v>
      </c>
      <c r="E664" s="10" t="str">
        <f>Table1[[#This Row],[date]]&amp;" "&amp;Table1[[#This Row],[month]]&amp;" "&amp;Table1[[#This Row],[year]]</f>
        <v>28 Oct 1972</v>
      </c>
      <c r="F664" s="12">
        <f>DATEDIF(Table1[[#This Row],[DOB]],"8-6-2023","y")</f>
        <v>50</v>
      </c>
      <c r="G664">
        <v>0</v>
      </c>
      <c r="H664" s="14">
        <v>5690.79</v>
      </c>
      <c r="I664" t="s">
        <v>11</v>
      </c>
      <c r="J664" t="s">
        <v>16</v>
      </c>
      <c r="K664" t="s">
        <v>13</v>
      </c>
    </row>
    <row r="665" spans="1:11" x14ac:dyDescent="0.2">
      <c r="A665" t="s">
        <v>697</v>
      </c>
      <c r="B665">
        <v>1992</v>
      </c>
      <c r="C665" t="s">
        <v>15</v>
      </c>
      <c r="D665">
        <v>3</v>
      </c>
      <c r="E665" s="10" t="str">
        <f>Table1[[#This Row],[date]]&amp;" "&amp;Table1[[#This Row],[month]]&amp;" "&amp;Table1[[#This Row],[year]]</f>
        <v>3 Nov 1992</v>
      </c>
      <c r="F665" s="12">
        <f>DATEDIF(Table1[[#This Row],[DOB]],"8-6-2023","y")</f>
        <v>30</v>
      </c>
      <c r="G665">
        <v>3</v>
      </c>
      <c r="H665" s="14">
        <v>5693.43</v>
      </c>
      <c r="I665" t="s">
        <v>11</v>
      </c>
      <c r="J665" t="s">
        <v>12</v>
      </c>
      <c r="K665" t="s">
        <v>23</v>
      </c>
    </row>
    <row r="666" spans="1:11" x14ac:dyDescent="0.2">
      <c r="A666" t="s">
        <v>698</v>
      </c>
      <c r="B666">
        <v>1974</v>
      </c>
      <c r="C666" t="s">
        <v>10</v>
      </c>
      <c r="D666">
        <v>6</v>
      </c>
      <c r="E666" s="10" t="str">
        <f>Table1[[#This Row],[date]]&amp;" "&amp;Table1[[#This Row],[month]]&amp;" "&amp;Table1[[#This Row],[year]]</f>
        <v>6 Jul 1974</v>
      </c>
      <c r="F666" s="12">
        <f>DATEDIF(Table1[[#This Row],[DOB]],"8-6-2023","y")</f>
        <v>48</v>
      </c>
      <c r="G666">
        <v>0</v>
      </c>
      <c r="H666" s="14">
        <v>5698.74</v>
      </c>
      <c r="I666" t="s">
        <v>11</v>
      </c>
      <c r="J666" t="s">
        <v>11</v>
      </c>
      <c r="K666" t="s">
        <v>23</v>
      </c>
    </row>
    <row r="667" spans="1:11" x14ac:dyDescent="0.2">
      <c r="A667" t="s">
        <v>699</v>
      </c>
      <c r="B667">
        <v>1981</v>
      </c>
      <c r="C667" t="s">
        <v>18</v>
      </c>
      <c r="D667">
        <v>15</v>
      </c>
      <c r="E667" s="10" t="str">
        <f>Table1[[#This Row],[date]]&amp;" "&amp;Table1[[#This Row],[month]]&amp;" "&amp;Table1[[#This Row],[year]]</f>
        <v>15 Jun 1981</v>
      </c>
      <c r="F667" s="12">
        <f>DATEDIF(Table1[[#This Row],[DOB]],"8-6-2023","y")</f>
        <v>41</v>
      </c>
      <c r="G667">
        <v>0</v>
      </c>
      <c r="H667" s="14">
        <v>5699.84</v>
      </c>
      <c r="I667" t="s">
        <v>11</v>
      </c>
      <c r="J667" t="s">
        <v>12</v>
      </c>
      <c r="K667" t="s">
        <v>13</v>
      </c>
    </row>
    <row r="668" spans="1:11" x14ac:dyDescent="0.2">
      <c r="A668" t="s">
        <v>700</v>
      </c>
      <c r="B668">
        <v>1993</v>
      </c>
      <c r="C668" t="s">
        <v>15</v>
      </c>
      <c r="D668">
        <v>3</v>
      </c>
      <c r="E668" s="10" t="str">
        <f>Table1[[#This Row],[date]]&amp;" "&amp;Table1[[#This Row],[month]]&amp;" "&amp;Table1[[#This Row],[year]]</f>
        <v>3 Nov 1993</v>
      </c>
      <c r="F668" s="12">
        <f>DATEDIF(Table1[[#This Row],[DOB]],"8-6-2023","y")</f>
        <v>29</v>
      </c>
      <c r="G668">
        <v>4</v>
      </c>
      <c r="H668" s="14">
        <v>5708.87</v>
      </c>
      <c r="I668" t="s">
        <v>11</v>
      </c>
      <c r="J668" t="s">
        <v>16</v>
      </c>
      <c r="K668" t="s">
        <v>42</v>
      </c>
    </row>
    <row r="669" spans="1:11" x14ac:dyDescent="0.2">
      <c r="A669" t="s">
        <v>701</v>
      </c>
      <c r="B669">
        <v>1981</v>
      </c>
      <c r="C669" t="s">
        <v>35</v>
      </c>
      <c r="D669">
        <v>30</v>
      </c>
      <c r="E669" s="10" t="str">
        <f>Table1[[#This Row],[date]]&amp;" "&amp;Table1[[#This Row],[month]]&amp;" "&amp;Table1[[#This Row],[year]]</f>
        <v>30 Aug 1981</v>
      </c>
      <c r="F669" s="12">
        <f>DATEDIF(Table1[[#This Row],[DOB]],"8-6-2023","y")</f>
        <v>41</v>
      </c>
      <c r="G669">
        <v>0</v>
      </c>
      <c r="H669" s="14">
        <v>5709.16</v>
      </c>
      <c r="I669" t="s">
        <v>12</v>
      </c>
      <c r="J669" t="s">
        <v>12</v>
      </c>
      <c r="K669" t="s">
        <v>13</v>
      </c>
    </row>
    <row r="670" spans="1:11" x14ac:dyDescent="0.2">
      <c r="A670" t="s">
        <v>702</v>
      </c>
      <c r="B670">
        <v>1971</v>
      </c>
      <c r="C670" t="s">
        <v>30</v>
      </c>
      <c r="D670">
        <v>18</v>
      </c>
      <c r="E670" s="10" t="str">
        <f>Table1[[#This Row],[date]]&amp;" "&amp;Table1[[#This Row],[month]]&amp;" "&amp;Table1[[#This Row],[year]]</f>
        <v>18 Dec 1971</v>
      </c>
      <c r="F670" s="12">
        <f>DATEDIF(Table1[[#This Row],[DOB]],"8-6-2023","y")</f>
        <v>51</v>
      </c>
      <c r="G670">
        <v>0</v>
      </c>
      <c r="H670" s="14">
        <v>5720.38</v>
      </c>
      <c r="I670" t="s">
        <v>11</v>
      </c>
      <c r="J670" t="s">
        <v>16</v>
      </c>
      <c r="K670" t="s">
        <v>13</v>
      </c>
    </row>
    <row r="671" spans="1:11" x14ac:dyDescent="0.2">
      <c r="A671" t="s">
        <v>703</v>
      </c>
      <c r="B671">
        <v>1987</v>
      </c>
      <c r="C671" t="s">
        <v>37</v>
      </c>
      <c r="D671">
        <v>19</v>
      </c>
      <c r="E671" s="10" t="str">
        <f>Table1[[#This Row],[date]]&amp;" "&amp;Table1[[#This Row],[month]]&amp;" "&amp;Table1[[#This Row],[year]]</f>
        <v>19 Oct 1987</v>
      </c>
      <c r="F671" s="12">
        <f>DATEDIF(Table1[[#This Row],[DOB]],"8-6-2023","y")</f>
        <v>35</v>
      </c>
      <c r="G671">
        <v>2</v>
      </c>
      <c r="H671" s="14">
        <v>5729.01</v>
      </c>
      <c r="I671" t="s">
        <v>16</v>
      </c>
      <c r="J671" t="s">
        <v>11</v>
      </c>
      <c r="K671" t="s">
        <v>23</v>
      </c>
    </row>
    <row r="672" spans="1:11" x14ac:dyDescent="0.2">
      <c r="A672" t="s">
        <v>704</v>
      </c>
      <c r="B672">
        <v>1972</v>
      </c>
      <c r="C672" t="s">
        <v>35</v>
      </c>
      <c r="D672">
        <v>21</v>
      </c>
      <c r="E672" s="10" t="str">
        <f>Table1[[#This Row],[date]]&amp;" "&amp;Table1[[#This Row],[month]]&amp;" "&amp;Table1[[#This Row],[year]]</f>
        <v>21 Aug 1972</v>
      </c>
      <c r="F672" s="12">
        <f>DATEDIF(Table1[[#This Row],[DOB]],"8-6-2023","y")</f>
        <v>50</v>
      </c>
      <c r="G672">
        <v>0</v>
      </c>
      <c r="H672" s="14">
        <v>5741.67</v>
      </c>
      <c r="I672" t="s">
        <v>11</v>
      </c>
      <c r="J672" t="s">
        <v>12</v>
      </c>
      <c r="K672" t="s">
        <v>13</v>
      </c>
    </row>
    <row r="673" spans="1:11" x14ac:dyDescent="0.2">
      <c r="A673" t="s">
        <v>705</v>
      </c>
      <c r="B673">
        <v>1993</v>
      </c>
      <c r="C673" t="s">
        <v>18</v>
      </c>
      <c r="D673">
        <v>10</v>
      </c>
      <c r="E673" s="10" t="str">
        <f>Table1[[#This Row],[date]]&amp;" "&amp;Table1[[#This Row],[month]]&amp;" "&amp;Table1[[#This Row],[year]]</f>
        <v>10 Jun 1993</v>
      </c>
      <c r="F673" s="12">
        <f>DATEDIF(Table1[[#This Row],[DOB]],"8-6-2023","y")</f>
        <v>29</v>
      </c>
      <c r="G673">
        <v>0</v>
      </c>
      <c r="H673" s="14">
        <v>5748.13</v>
      </c>
      <c r="I673" t="s">
        <v>11</v>
      </c>
      <c r="J673" t="s">
        <v>16</v>
      </c>
      <c r="K673" t="s">
        <v>300</v>
      </c>
    </row>
    <row r="674" spans="1:11" x14ac:dyDescent="0.2">
      <c r="A674" t="s">
        <v>706</v>
      </c>
      <c r="B674">
        <v>1983</v>
      </c>
      <c r="C674" t="s">
        <v>35</v>
      </c>
      <c r="D674">
        <v>30</v>
      </c>
      <c r="E674" s="10" t="str">
        <f>Table1[[#This Row],[date]]&amp;" "&amp;Table1[[#This Row],[month]]&amp;" "&amp;Table1[[#This Row],[year]]</f>
        <v>30 Aug 1983</v>
      </c>
      <c r="F674" s="12">
        <f>DATEDIF(Table1[[#This Row],[DOB]],"8-6-2023","y")</f>
        <v>39</v>
      </c>
      <c r="G674">
        <v>0</v>
      </c>
      <c r="H674" s="14">
        <v>5757.41</v>
      </c>
      <c r="I674" t="s">
        <v>11</v>
      </c>
      <c r="J674" t="s">
        <v>12</v>
      </c>
      <c r="K674" t="s">
        <v>166</v>
      </c>
    </row>
    <row r="675" spans="1:11" x14ac:dyDescent="0.2">
      <c r="A675" t="s">
        <v>707</v>
      </c>
      <c r="B675">
        <v>2004</v>
      </c>
      <c r="C675" t="s">
        <v>15</v>
      </c>
      <c r="D675">
        <v>1</v>
      </c>
      <c r="E675" s="10" t="str">
        <f>Table1[[#This Row],[date]]&amp;" "&amp;Table1[[#This Row],[month]]&amp;" "&amp;Table1[[#This Row],[year]]</f>
        <v>1 Nov 2004</v>
      </c>
      <c r="F675" s="12">
        <f>DATEDIF(Table1[[#This Row],[DOB]],"8-6-2023","y")</f>
        <v>18</v>
      </c>
      <c r="G675">
        <v>0</v>
      </c>
      <c r="H675" s="14">
        <v>5778.71</v>
      </c>
      <c r="I675" t="s">
        <v>11</v>
      </c>
      <c r="J675" t="s">
        <v>12</v>
      </c>
      <c r="K675" t="s">
        <v>632</v>
      </c>
    </row>
    <row r="676" spans="1:11" x14ac:dyDescent="0.2">
      <c r="A676" t="s">
        <v>708</v>
      </c>
      <c r="B676">
        <v>1980</v>
      </c>
      <c r="C676" t="s">
        <v>20</v>
      </c>
      <c r="D676">
        <v>18</v>
      </c>
      <c r="E676" s="10" t="str">
        <f>Table1[[#This Row],[date]]&amp;" "&amp;Table1[[#This Row],[month]]&amp;" "&amp;Table1[[#This Row],[year]]</f>
        <v>18 Sep 1980</v>
      </c>
      <c r="F676" s="12">
        <f>DATEDIF(Table1[[#This Row],[DOB]],"8-6-2023","y")</f>
        <v>42</v>
      </c>
      <c r="G676">
        <v>2</v>
      </c>
      <c r="H676" s="14">
        <v>5807.06</v>
      </c>
      <c r="I676" t="s">
        <v>11</v>
      </c>
      <c r="J676" t="s">
        <v>12</v>
      </c>
      <c r="K676" t="s">
        <v>13</v>
      </c>
    </row>
    <row r="677" spans="1:11" x14ac:dyDescent="0.2">
      <c r="A677" t="s">
        <v>709</v>
      </c>
      <c r="B677">
        <v>1972</v>
      </c>
      <c r="C677" t="s">
        <v>15</v>
      </c>
      <c r="D677">
        <v>2</v>
      </c>
      <c r="E677" s="10" t="str">
        <f>Table1[[#This Row],[date]]&amp;" "&amp;Table1[[#This Row],[month]]&amp;" "&amp;Table1[[#This Row],[year]]</f>
        <v>2 Nov 1972</v>
      </c>
      <c r="F677" s="12">
        <f>DATEDIF(Table1[[#This Row],[DOB]],"8-6-2023","y")</f>
        <v>50</v>
      </c>
      <c r="G677">
        <v>0</v>
      </c>
      <c r="H677" s="14">
        <v>5812.9</v>
      </c>
      <c r="I677" t="s">
        <v>11</v>
      </c>
      <c r="J677" t="s">
        <v>11</v>
      </c>
      <c r="K677" t="s">
        <v>13</v>
      </c>
    </row>
    <row r="678" spans="1:11" x14ac:dyDescent="0.2">
      <c r="A678" t="s">
        <v>710</v>
      </c>
      <c r="B678">
        <v>2002</v>
      </c>
      <c r="C678" t="s">
        <v>10</v>
      </c>
      <c r="D678">
        <v>22</v>
      </c>
      <c r="E678" s="10" t="str">
        <f>Table1[[#This Row],[date]]&amp;" "&amp;Table1[[#This Row],[month]]&amp;" "&amp;Table1[[#This Row],[year]]</f>
        <v>22 Jul 2002</v>
      </c>
      <c r="F678" s="12">
        <f>DATEDIF(Table1[[#This Row],[DOB]],"8-6-2023","y")</f>
        <v>20</v>
      </c>
      <c r="G678">
        <v>0</v>
      </c>
      <c r="H678" s="14">
        <v>5816.58</v>
      </c>
      <c r="I678" t="s">
        <v>11</v>
      </c>
      <c r="J678" t="s">
        <v>11</v>
      </c>
      <c r="K678" t="s">
        <v>535</v>
      </c>
    </row>
    <row r="679" spans="1:11" x14ac:dyDescent="0.2">
      <c r="A679" t="s">
        <v>711</v>
      </c>
      <c r="B679">
        <v>1971</v>
      </c>
      <c r="C679" t="s">
        <v>20</v>
      </c>
      <c r="D679">
        <v>27</v>
      </c>
      <c r="E679" s="10" t="str">
        <f>Table1[[#This Row],[date]]&amp;" "&amp;Table1[[#This Row],[month]]&amp;" "&amp;Table1[[#This Row],[year]]</f>
        <v>27 Sep 1971</v>
      </c>
      <c r="F679" s="12">
        <f>DATEDIF(Table1[[#This Row],[DOB]],"8-6-2023","y")</f>
        <v>51</v>
      </c>
      <c r="G679">
        <v>0</v>
      </c>
      <c r="H679" s="14">
        <v>5832.6</v>
      </c>
      <c r="I679" t="s">
        <v>11</v>
      </c>
      <c r="J679" t="s">
        <v>12</v>
      </c>
      <c r="K679" t="s">
        <v>23</v>
      </c>
    </row>
    <row r="680" spans="1:11" x14ac:dyDescent="0.2">
      <c r="A680" t="s">
        <v>712</v>
      </c>
      <c r="B680">
        <v>1987</v>
      </c>
      <c r="C680" t="s">
        <v>10</v>
      </c>
      <c r="D680">
        <v>27</v>
      </c>
      <c r="E680" s="10" t="str">
        <f>Table1[[#This Row],[date]]&amp;" "&amp;Table1[[#This Row],[month]]&amp;" "&amp;Table1[[#This Row],[year]]</f>
        <v>27 Jul 1987</v>
      </c>
      <c r="F680" s="12">
        <f>DATEDIF(Table1[[#This Row],[DOB]],"8-6-2023","y")</f>
        <v>35</v>
      </c>
      <c r="G680">
        <v>2</v>
      </c>
      <c r="H680" s="14">
        <v>5836.52</v>
      </c>
      <c r="I680" t="s">
        <v>11</v>
      </c>
      <c r="J680" t="s">
        <v>12</v>
      </c>
      <c r="K680" t="s">
        <v>13</v>
      </c>
    </row>
    <row r="681" spans="1:11" x14ac:dyDescent="0.2">
      <c r="A681" t="s">
        <v>713</v>
      </c>
      <c r="B681">
        <v>1995</v>
      </c>
      <c r="C681" t="s">
        <v>35</v>
      </c>
      <c r="D681">
        <v>20</v>
      </c>
      <c r="E681" s="10" t="str">
        <f>Table1[[#This Row],[date]]&amp;" "&amp;Table1[[#This Row],[month]]&amp;" "&amp;Table1[[#This Row],[year]]</f>
        <v>20 Aug 1995</v>
      </c>
      <c r="F681" s="12">
        <f>DATEDIF(Table1[[#This Row],[DOB]],"8-6-2023","y")</f>
        <v>27</v>
      </c>
      <c r="G681">
        <v>0</v>
      </c>
      <c r="H681" s="14">
        <v>5843.99</v>
      </c>
      <c r="I681" t="s">
        <v>11</v>
      </c>
      <c r="J681" t="s">
        <v>11</v>
      </c>
      <c r="K681" t="s">
        <v>200</v>
      </c>
    </row>
    <row r="682" spans="1:11" x14ac:dyDescent="0.2">
      <c r="A682" t="s">
        <v>714</v>
      </c>
      <c r="B682">
        <v>1987</v>
      </c>
      <c r="C682" t="s">
        <v>20</v>
      </c>
      <c r="D682">
        <v>30</v>
      </c>
      <c r="E682" s="10" t="str">
        <f>Table1[[#This Row],[date]]&amp;" "&amp;Table1[[#This Row],[month]]&amp;" "&amp;Table1[[#This Row],[year]]</f>
        <v>30 Sep 1987</v>
      </c>
      <c r="F682" s="12">
        <f>DATEDIF(Table1[[#This Row],[DOB]],"8-6-2023","y")</f>
        <v>35</v>
      </c>
      <c r="G682">
        <v>2</v>
      </c>
      <c r="H682" s="14">
        <v>5846.92</v>
      </c>
      <c r="I682" t="s">
        <v>11</v>
      </c>
      <c r="J682" t="s">
        <v>11</v>
      </c>
      <c r="K682" t="s">
        <v>13</v>
      </c>
    </row>
    <row r="683" spans="1:11" x14ac:dyDescent="0.2">
      <c r="A683" t="s">
        <v>715</v>
      </c>
      <c r="B683">
        <v>1985</v>
      </c>
      <c r="C683" t="s">
        <v>18</v>
      </c>
      <c r="D683">
        <v>18</v>
      </c>
      <c r="E683" s="10" t="str">
        <f>Table1[[#This Row],[date]]&amp;" "&amp;Table1[[#This Row],[month]]&amp;" "&amp;Table1[[#This Row],[year]]</f>
        <v>18 Jun 1985</v>
      </c>
      <c r="F683" s="12">
        <f>DATEDIF(Table1[[#This Row],[DOB]],"8-6-2023","y")</f>
        <v>37</v>
      </c>
      <c r="G683">
        <v>3</v>
      </c>
      <c r="H683" s="14">
        <v>5847.24</v>
      </c>
      <c r="I683" t="s">
        <v>11</v>
      </c>
      <c r="J683" t="s">
        <v>16</v>
      </c>
      <c r="K683" t="s">
        <v>13</v>
      </c>
    </row>
    <row r="684" spans="1:11" x14ac:dyDescent="0.2">
      <c r="A684" t="s">
        <v>716</v>
      </c>
      <c r="B684">
        <v>1984</v>
      </c>
      <c r="C684" t="s">
        <v>15</v>
      </c>
      <c r="D684">
        <v>22</v>
      </c>
      <c r="E684" s="10" t="str">
        <f>Table1[[#This Row],[date]]&amp;" "&amp;Table1[[#This Row],[month]]&amp;" "&amp;Table1[[#This Row],[year]]</f>
        <v>22 Nov 1984</v>
      </c>
      <c r="F684" s="12">
        <f>DATEDIF(Table1[[#This Row],[DOB]],"8-6-2023","y")</f>
        <v>38</v>
      </c>
      <c r="G684">
        <v>1</v>
      </c>
      <c r="H684" s="14">
        <v>5855.9</v>
      </c>
      <c r="I684" t="s">
        <v>11</v>
      </c>
      <c r="J684" t="s">
        <v>12</v>
      </c>
      <c r="K684" t="s">
        <v>23</v>
      </c>
    </row>
    <row r="685" spans="1:11" x14ac:dyDescent="0.2">
      <c r="A685" t="s">
        <v>717</v>
      </c>
      <c r="B685">
        <v>1993</v>
      </c>
      <c r="C685" t="s">
        <v>37</v>
      </c>
      <c r="D685">
        <v>19</v>
      </c>
      <c r="E685" s="10" t="str">
        <f>Table1[[#This Row],[date]]&amp;" "&amp;Table1[[#This Row],[month]]&amp;" "&amp;Table1[[#This Row],[year]]</f>
        <v>19 Oct 1993</v>
      </c>
      <c r="F685" s="12">
        <f>DATEDIF(Table1[[#This Row],[DOB]],"8-6-2023","y")</f>
        <v>29</v>
      </c>
      <c r="G685">
        <v>0</v>
      </c>
      <c r="H685" s="14">
        <v>5877.02</v>
      </c>
      <c r="I685" t="s">
        <v>11</v>
      </c>
      <c r="J685" t="s">
        <v>11</v>
      </c>
      <c r="K685" t="s">
        <v>300</v>
      </c>
    </row>
    <row r="686" spans="1:11" x14ac:dyDescent="0.2">
      <c r="A686" t="s">
        <v>718</v>
      </c>
      <c r="B686">
        <v>1982</v>
      </c>
      <c r="C686" t="s">
        <v>10</v>
      </c>
      <c r="D686">
        <v>8</v>
      </c>
      <c r="E686" s="10" t="str">
        <f>Table1[[#This Row],[date]]&amp;" "&amp;Table1[[#This Row],[month]]&amp;" "&amp;Table1[[#This Row],[year]]</f>
        <v>8 Jul 1982</v>
      </c>
      <c r="F686" s="12">
        <f>DATEDIF(Table1[[#This Row],[DOB]],"8-6-2023","y")</f>
        <v>40</v>
      </c>
      <c r="G686">
        <v>0</v>
      </c>
      <c r="H686" s="14">
        <v>5910.94</v>
      </c>
      <c r="I686" t="s">
        <v>11</v>
      </c>
      <c r="J686" t="s">
        <v>16</v>
      </c>
      <c r="K686" t="s">
        <v>42</v>
      </c>
    </row>
    <row r="687" spans="1:11" x14ac:dyDescent="0.2">
      <c r="A687" t="s">
        <v>719</v>
      </c>
      <c r="B687">
        <v>1982</v>
      </c>
      <c r="C687" t="s">
        <v>30</v>
      </c>
      <c r="D687">
        <v>21</v>
      </c>
      <c r="E687" s="10" t="str">
        <f>Table1[[#This Row],[date]]&amp;" "&amp;Table1[[#This Row],[month]]&amp;" "&amp;Table1[[#This Row],[year]]</f>
        <v>21 Dec 1982</v>
      </c>
      <c r="F687" s="12">
        <f>DATEDIF(Table1[[#This Row],[DOB]],"8-6-2023","y")</f>
        <v>40</v>
      </c>
      <c r="G687">
        <v>0</v>
      </c>
      <c r="H687" s="14">
        <v>5920.1</v>
      </c>
      <c r="I687" t="s">
        <v>11</v>
      </c>
      <c r="J687" t="s">
        <v>16</v>
      </c>
      <c r="K687" t="s">
        <v>13</v>
      </c>
    </row>
    <row r="688" spans="1:11" x14ac:dyDescent="0.2">
      <c r="A688" t="s">
        <v>720</v>
      </c>
      <c r="B688">
        <v>1987</v>
      </c>
      <c r="C688" t="s">
        <v>10</v>
      </c>
      <c r="D688">
        <v>29</v>
      </c>
      <c r="E688" s="10" t="str">
        <f>Table1[[#This Row],[date]]&amp;" "&amp;Table1[[#This Row],[month]]&amp;" "&amp;Table1[[#This Row],[year]]</f>
        <v>29 Jul 1987</v>
      </c>
      <c r="F688" s="12">
        <f>DATEDIF(Table1[[#This Row],[DOB]],"8-6-2023","y")</f>
        <v>35</v>
      </c>
      <c r="G688">
        <v>3</v>
      </c>
      <c r="H688" s="14">
        <v>5926.85</v>
      </c>
      <c r="I688" t="s">
        <v>12</v>
      </c>
      <c r="J688" t="s">
        <v>12</v>
      </c>
      <c r="K688" t="s">
        <v>42</v>
      </c>
    </row>
    <row r="689" spans="1:11" x14ac:dyDescent="0.2">
      <c r="A689" t="s">
        <v>721</v>
      </c>
      <c r="B689">
        <v>1993</v>
      </c>
      <c r="C689" t="s">
        <v>35</v>
      </c>
      <c r="D689">
        <v>13</v>
      </c>
      <c r="E689" s="10" t="str">
        <f>Table1[[#This Row],[date]]&amp;" "&amp;Table1[[#This Row],[month]]&amp;" "&amp;Table1[[#This Row],[year]]</f>
        <v>13 Aug 1993</v>
      </c>
      <c r="F689" s="12">
        <f>DATEDIF(Table1[[#This Row],[DOB]],"8-6-2023","y")</f>
        <v>29</v>
      </c>
      <c r="G689">
        <v>0</v>
      </c>
      <c r="H689" s="14">
        <v>5926.93</v>
      </c>
      <c r="I689" t="s">
        <v>11</v>
      </c>
      <c r="J689" t="s">
        <v>11</v>
      </c>
      <c r="K689" t="s">
        <v>200</v>
      </c>
    </row>
    <row r="690" spans="1:11" x14ac:dyDescent="0.2">
      <c r="A690" t="s">
        <v>722</v>
      </c>
      <c r="B690">
        <v>1994</v>
      </c>
      <c r="C690" t="s">
        <v>10</v>
      </c>
      <c r="D690">
        <v>30</v>
      </c>
      <c r="E690" s="10" t="str">
        <f>Table1[[#This Row],[date]]&amp;" "&amp;Table1[[#This Row],[month]]&amp;" "&amp;Table1[[#This Row],[year]]</f>
        <v>30 Jul 1994</v>
      </c>
      <c r="F690" s="12">
        <f>DATEDIF(Table1[[#This Row],[DOB]],"8-6-2023","y")</f>
        <v>28</v>
      </c>
      <c r="G690">
        <v>0</v>
      </c>
      <c r="H690" s="14">
        <v>5927.65</v>
      </c>
      <c r="I690" t="s">
        <v>11</v>
      </c>
      <c r="J690" t="s">
        <v>16</v>
      </c>
      <c r="K690" t="s">
        <v>23</v>
      </c>
    </row>
    <row r="691" spans="1:11" x14ac:dyDescent="0.2">
      <c r="A691" t="s">
        <v>723</v>
      </c>
      <c r="B691">
        <v>1987</v>
      </c>
      <c r="C691" t="s">
        <v>10</v>
      </c>
      <c r="D691">
        <v>14</v>
      </c>
      <c r="E691" s="10" t="str">
        <f>Table1[[#This Row],[date]]&amp;" "&amp;Table1[[#This Row],[month]]&amp;" "&amp;Table1[[#This Row],[year]]</f>
        <v>14 Jul 1987</v>
      </c>
      <c r="F691" s="12">
        <f>DATEDIF(Table1[[#This Row],[DOB]],"8-6-2023","y")</f>
        <v>35</v>
      </c>
      <c r="G691">
        <v>3</v>
      </c>
      <c r="H691" s="14">
        <v>5934.38</v>
      </c>
      <c r="I691" t="s">
        <v>12</v>
      </c>
      <c r="J691" t="s">
        <v>11</v>
      </c>
      <c r="K691" t="s">
        <v>13</v>
      </c>
    </row>
    <row r="692" spans="1:11" x14ac:dyDescent="0.2">
      <c r="A692" t="s">
        <v>724</v>
      </c>
      <c r="B692">
        <v>2003</v>
      </c>
      <c r="C692" t="s">
        <v>35</v>
      </c>
      <c r="D692">
        <v>13</v>
      </c>
      <c r="E692" s="10" t="str">
        <f>Table1[[#This Row],[date]]&amp;" "&amp;Table1[[#This Row],[month]]&amp;" "&amp;Table1[[#This Row],[year]]</f>
        <v>13 Aug 2003</v>
      </c>
      <c r="F692" s="12">
        <f>DATEDIF(Table1[[#This Row],[DOB]],"8-6-2023","y")</f>
        <v>19</v>
      </c>
      <c r="G692">
        <v>0</v>
      </c>
      <c r="H692" s="14">
        <v>5957.35</v>
      </c>
      <c r="I692" t="s">
        <v>11</v>
      </c>
      <c r="J692" t="s">
        <v>11</v>
      </c>
      <c r="K692" t="s">
        <v>23</v>
      </c>
    </row>
    <row r="693" spans="1:11" x14ac:dyDescent="0.2">
      <c r="A693" t="s">
        <v>725</v>
      </c>
      <c r="B693">
        <v>2004</v>
      </c>
      <c r="C693" t="s">
        <v>10</v>
      </c>
      <c r="D693">
        <v>15</v>
      </c>
      <c r="E693" s="10" t="str">
        <f>Table1[[#This Row],[date]]&amp;" "&amp;Table1[[#This Row],[month]]&amp;" "&amp;Table1[[#This Row],[year]]</f>
        <v>15 Jul 2004</v>
      </c>
      <c r="F693" s="12">
        <f>DATEDIF(Table1[[#This Row],[DOB]],"8-6-2023","y")</f>
        <v>18</v>
      </c>
      <c r="G693">
        <v>0</v>
      </c>
      <c r="H693" s="14">
        <v>5960.91</v>
      </c>
      <c r="I693" t="s">
        <v>11</v>
      </c>
      <c r="J693" t="s">
        <v>16</v>
      </c>
      <c r="K693" t="s">
        <v>535</v>
      </c>
    </row>
    <row r="694" spans="1:11" x14ac:dyDescent="0.2">
      <c r="A694" t="s">
        <v>726</v>
      </c>
      <c r="B694">
        <v>1980</v>
      </c>
      <c r="C694" t="s">
        <v>35</v>
      </c>
      <c r="D694">
        <v>5</v>
      </c>
      <c r="E694" s="10" t="str">
        <f>Table1[[#This Row],[date]]&amp;" "&amp;Table1[[#This Row],[month]]&amp;" "&amp;Table1[[#This Row],[year]]</f>
        <v>5 Aug 1980</v>
      </c>
      <c r="F694" s="12">
        <f>DATEDIF(Table1[[#This Row],[DOB]],"8-6-2023","y")</f>
        <v>42</v>
      </c>
      <c r="G694">
        <v>0</v>
      </c>
      <c r="H694" s="14">
        <v>5966.89</v>
      </c>
      <c r="I694" t="s">
        <v>11</v>
      </c>
      <c r="J694" t="s">
        <v>12</v>
      </c>
      <c r="K694" t="s">
        <v>13</v>
      </c>
    </row>
    <row r="695" spans="1:11" x14ac:dyDescent="0.2">
      <c r="A695" t="s">
        <v>727</v>
      </c>
      <c r="B695">
        <v>1980</v>
      </c>
      <c r="C695" t="s">
        <v>10</v>
      </c>
      <c r="D695">
        <v>21</v>
      </c>
      <c r="E695" s="10" t="str">
        <f>Table1[[#This Row],[date]]&amp;" "&amp;Table1[[#This Row],[month]]&amp;" "&amp;Table1[[#This Row],[year]]</f>
        <v>21 Jul 1980</v>
      </c>
      <c r="F695" s="12">
        <f>DATEDIF(Table1[[#This Row],[DOB]],"8-6-2023","y")</f>
        <v>42</v>
      </c>
      <c r="G695">
        <v>0</v>
      </c>
      <c r="H695" s="14">
        <v>5969.72</v>
      </c>
      <c r="I695" t="s">
        <v>12</v>
      </c>
      <c r="J695" t="s">
        <v>12</v>
      </c>
      <c r="K695" t="s">
        <v>42</v>
      </c>
    </row>
    <row r="696" spans="1:11" x14ac:dyDescent="0.2">
      <c r="A696" t="s">
        <v>728</v>
      </c>
      <c r="B696">
        <v>1989</v>
      </c>
      <c r="C696" t="s">
        <v>10</v>
      </c>
      <c r="D696">
        <v>22</v>
      </c>
      <c r="E696" s="10" t="str">
        <f>Table1[[#This Row],[date]]&amp;" "&amp;Table1[[#This Row],[month]]&amp;" "&amp;Table1[[#This Row],[year]]</f>
        <v>22 Jul 1989</v>
      </c>
      <c r="F696" s="12">
        <f>DATEDIF(Table1[[#This Row],[DOB]],"8-6-2023","y")</f>
        <v>33</v>
      </c>
      <c r="G696">
        <v>3</v>
      </c>
      <c r="H696" s="14">
        <v>5972.38</v>
      </c>
      <c r="I696" t="s">
        <v>11</v>
      </c>
      <c r="J696" t="s">
        <v>11</v>
      </c>
      <c r="K696" t="s">
        <v>42</v>
      </c>
    </row>
    <row r="697" spans="1:11" x14ac:dyDescent="0.2">
      <c r="A697" t="s">
        <v>729</v>
      </c>
      <c r="B697">
        <v>1984</v>
      </c>
      <c r="C697" t="s">
        <v>20</v>
      </c>
      <c r="D697">
        <v>19</v>
      </c>
      <c r="E697" s="10" t="str">
        <f>Table1[[#This Row],[date]]&amp;" "&amp;Table1[[#This Row],[month]]&amp;" "&amp;Table1[[#This Row],[year]]</f>
        <v>19 Sep 1984</v>
      </c>
      <c r="F697" s="12">
        <f>DATEDIF(Table1[[#This Row],[DOB]],"8-6-2023","y")</f>
        <v>38</v>
      </c>
      <c r="G697">
        <v>1</v>
      </c>
      <c r="H697" s="14">
        <v>5974.38</v>
      </c>
      <c r="I697" t="s">
        <v>11</v>
      </c>
      <c r="J697" t="s">
        <v>12</v>
      </c>
      <c r="K697" t="s">
        <v>13</v>
      </c>
    </row>
    <row r="698" spans="1:11" x14ac:dyDescent="0.2">
      <c r="A698" t="s">
        <v>730</v>
      </c>
      <c r="B698">
        <v>1984</v>
      </c>
      <c r="C698" t="s">
        <v>15</v>
      </c>
      <c r="D698">
        <v>11</v>
      </c>
      <c r="E698" s="10" t="str">
        <f>Table1[[#This Row],[date]]&amp;" "&amp;Table1[[#This Row],[month]]&amp;" "&amp;Table1[[#This Row],[year]]</f>
        <v>11 Nov 1984</v>
      </c>
      <c r="F698" s="12">
        <f>DATEDIF(Table1[[#This Row],[DOB]],"8-6-2023","y")</f>
        <v>38</v>
      </c>
      <c r="G698">
        <v>1</v>
      </c>
      <c r="H698" s="14">
        <v>5976.83</v>
      </c>
      <c r="I698" t="s">
        <v>11</v>
      </c>
      <c r="J698" t="s">
        <v>11</v>
      </c>
      <c r="K698" t="s">
        <v>13</v>
      </c>
    </row>
    <row r="699" spans="1:11" x14ac:dyDescent="0.2">
      <c r="A699" t="s">
        <v>731</v>
      </c>
      <c r="B699">
        <v>1970</v>
      </c>
      <c r="C699" t="s">
        <v>18</v>
      </c>
      <c r="D699">
        <v>25</v>
      </c>
      <c r="E699" s="10" t="str">
        <f>Table1[[#This Row],[date]]&amp;" "&amp;Table1[[#This Row],[month]]&amp;" "&amp;Table1[[#This Row],[year]]</f>
        <v>25 Jun 1970</v>
      </c>
      <c r="F699" s="12">
        <f>DATEDIF(Table1[[#This Row],[DOB]],"8-6-2023","y")</f>
        <v>52</v>
      </c>
      <c r="G699">
        <v>0</v>
      </c>
      <c r="H699" s="14">
        <v>5979.66</v>
      </c>
      <c r="I699" t="s">
        <v>11</v>
      </c>
      <c r="J699" t="s">
        <v>12</v>
      </c>
      <c r="K699" t="s">
        <v>13</v>
      </c>
    </row>
    <row r="700" spans="1:11" x14ac:dyDescent="0.2">
      <c r="A700" t="s">
        <v>732</v>
      </c>
      <c r="B700">
        <v>1980</v>
      </c>
      <c r="C700" t="s">
        <v>37</v>
      </c>
      <c r="D700">
        <v>10</v>
      </c>
      <c r="E700" s="10" t="str">
        <f>Table1[[#This Row],[date]]&amp;" "&amp;Table1[[#This Row],[month]]&amp;" "&amp;Table1[[#This Row],[year]]</f>
        <v>10 Oct 1980</v>
      </c>
      <c r="F700" s="12">
        <f>DATEDIF(Table1[[#This Row],[DOB]],"8-6-2023","y")</f>
        <v>42</v>
      </c>
      <c r="G700">
        <v>0</v>
      </c>
      <c r="H700" s="14">
        <v>5979.73</v>
      </c>
      <c r="I700" t="s">
        <v>11</v>
      </c>
      <c r="J700" t="s">
        <v>11</v>
      </c>
      <c r="K700" t="s">
        <v>42</v>
      </c>
    </row>
    <row r="701" spans="1:11" x14ac:dyDescent="0.2">
      <c r="A701" t="s">
        <v>733</v>
      </c>
      <c r="B701">
        <v>1974</v>
      </c>
      <c r="C701" t="s">
        <v>37</v>
      </c>
      <c r="D701">
        <v>11</v>
      </c>
      <c r="E701" s="10" t="str">
        <f>Table1[[#This Row],[date]]&amp;" "&amp;Table1[[#This Row],[month]]&amp;" "&amp;Table1[[#This Row],[year]]</f>
        <v>11 Oct 1974</v>
      </c>
      <c r="F701" s="12">
        <f>DATEDIF(Table1[[#This Row],[DOB]],"8-6-2023","y")</f>
        <v>48</v>
      </c>
      <c r="G701">
        <v>0</v>
      </c>
      <c r="H701" s="14">
        <v>5979.99</v>
      </c>
      <c r="I701" t="s">
        <v>11</v>
      </c>
      <c r="J701" t="s">
        <v>12</v>
      </c>
      <c r="K701" t="s">
        <v>13</v>
      </c>
    </row>
    <row r="702" spans="1:11" x14ac:dyDescent="0.2">
      <c r="A702" t="s">
        <v>734</v>
      </c>
      <c r="B702">
        <v>1988</v>
      </c>
      <c r="C702" t="s">
        <v>18</v>
      </c>
      <c r="D702">
        <v>10</v>
      </c>
      <c r="E702" s="10" t="str">
        <f>Table1[[#This Row],[date]]&amp;" "&amp;Table1[[#This Row],[month]]&amp;" "&amp;Table1[[#This Row],[year]]</f>
        <v>10 Jun 1988</v>
      </c>
      <c r="F702" s="12">
        <f>DATEDIF(Table1[[#This Row],[DOB]],"8-6-2023","y")</f>
        <v>34</v>
      </c>
      <c r="G702">
        <v>2</v>
      </c>
      <c r="H702" s="14">
        <v>5989.52</v>
      </c>
      <c r="I702" t="s">
        <v>11</v>
      </c>
      <c r="J702" t="s">
        <v>16</v>
      </c>
      <c r="K702" t="s">
        <v>23</v>
      </c>
    </row>
    <row r="703" spans="1:11" x14ac:dyDescent="0.2">
      <c r="A703" t="s">
        <v>735</v>
      </c>
      <c r="B703">
        <v>1974</v>
      </c>
      <c r="C703" t="s">
        <v>35</v>
      </c>
      <c r="D703">
        <v>17</v>
      </c>
      <c r="E703" s="10" t="str">
        <f>Table1[[#This Row],[date]]&amp;" "&amp;Table1[[#This Row],[month]]&amp;" "&amp;Table1[[#This Row],[year]]</f>
        <v>17 Aug 1974</v>
      </c>
      <c r="F703" s="12">
        <f>DATEDIF(Table1[[#This Row],[DOB]],"8-6-2023","y")</f>
        <v>48</v>
      </c>
      <c r="G703">
        <v>0</v>
      </c>
      <c r="H703" s="14">
        <v>5990.17</v>
      </c>
      <c r="I703" t="s">
        <v>11</v>
      </c>
      <c r="J703" t="s">
        <v>11</v>
      </c>
      <c r="K703" t="s">
        <v>13</v>
      </c>
    </row>
    <row r="704" spans="1:11" x14ac:dyDescent="0.2">
      <c r="A704" t="s">
        <v>736</v>
      </c>
      <c r="B704">
        <v>1980</v>
      </c>
      <c r="C704" t="s">
        <v>35</v>
      </c>
      <c r="D704">
        <v>8</v>
      </c>
      <c r="E704" s="10" t="str">
        <f>Table1[[#This Row],[date]]&amp;" "&amp;Table1[[#This Row],[month]]&amp;" "&amp;Table1[[#This Row],[year]]</f>
        <v>8 Aug 1980</v>
      </c>
      <c r="F704" s="12">
        <f>DATEDIF(Table1[[#This Row],[DOB]],"8-6-2023","y")</f>
        <v>42</v>
      </c>
      <c r="G704">
        <v>2</v>
      </c>
      <c r="H704" s="14">
        <v>5993.62</v>
      </c>
      <c r="I704" t="s">
        <v>11</v>
      </c>
      <c r="J704" t="s">
        <v>12</v>
      </c>
      <c r="K704" t="s">
        <v>13</v>
      </c>
    </row>
    <row r="705" spans="1:11" x14ac:dyDescent="0.2">
      <c r="A705" t="s">
        <v>737</v>
      </c>
      <c r="B705">
        <v>1989</v>
      </c>
      <c r="C705" t="s">
        <v>35</v>
      </c>
      <c r="D705">
        <v>16</v>
      </c>
      <c r="E705" s="10" t="str">
        <f>Table1[[#This Row],[date]]&amp;" "&amp;Table1[[#This Row],[month]]&amp;" "&amp;Table1[[#This Row],[year]]</f>
        <v>16 Aug 1989</v>
      </c>
      <c r="F705" s="12">
        <f>DATEDIF(Table1[[#This Row],[DOB]],"8-6-2023","y")</f>
        <v>33</v>
      </c>
      <c r="G705">
        <v>4</v>
      </c>
      <c r="H705" s="14">
        <v>6059.17</v>
      </c>
      <c r="I705" t="s">
        <v>11</v>
      </c>
      <c r="J705" t="s">
        <v>16</v>
      </c>
      <c r="K705" t="s">
        <v>42</v>
      </c>
    </row>
    <row r="706" spans="1:11" x14ac:dyDescent="0.2">
      <c r="A706" t="s">
        <v>738</v>
      </c>
      <c r="B706">
        <v>1996</v>
      </c>
      <c r="C706" t="s">
        <v>10</v>
      </c>
      <c r="D706">
        <v>28</v>
      </c>
      <c r="E706" s="10" t="str">
        <f>Table1[[#This Row],[date]]&amp;" "&amp;Table1[[#This Row],[month]]&amp;" "&amp;Table1[[#This Row],[year]]</f>
        <v>28 Jul 1996</v>
      </c>
      <c r="F706" s="12">
        <f>DATEDIF(Table1[[#This Row],[DOB]],"8-6-2023","y")</f>
        <v>26</v>
      </c>
      <c r="G706">
        <v>0</v>
      </c>
      <c r="H706" s="14">
        <v>6061.8</v>
      </c>
      <c r="I706" t="s">
        <v>11</v>
      </c>
      <c r="J706" t="s">
        <v>12</v>
      </c>
      <c r="K706" t="s">
        <v>23</v>
      </c>
    </row>
    <row r="707" spans="1:11" x14ac:dyDescent="0.2">
      <c r="A707" t="s">
        <v>739</v>
      </c>
      <c r="B707">
        <v>1994</v>
      </c>
      <c r="C707" t="s">
        <v>15</v>
      </c>
      <c r="D707">
        <v>8</v>
      </c>
      <c r="E707" s="10" t="str">
        <f>Table1[[#This Row],[date]]&amp;" "&amp;Table1[[#This Row],[month]]&amp;" "&amp;Table1[[#This Row],[year]]</f>
        <v>8 Nov 1994</v>
      </c>
      <c r="F707" s="12">
        <f>DATEDIF(Table1[[#This Row],[DOB]],"8-6-2023","y")</f>
        <v>28</v>
      </c>
      <c r="G707">
        <v>0</v>
      </c>
      <c r="H707" s="14">
        <v>6064.37</v>
      </c>
      <c r="I707" t="s">
        <v>11</v>
      </c>
      <c r="J707" t="s">
        <v>11</v>
      </c>
      <c r="K707" t="s">
        <v>42</v>
      </c>
    </row>
    <row r="708" spans="1:11" x14ac:dyDescent="0.2">
      <c r="A708" t="s">
        <v>740</v>
      </c>
      <c r="B708">
        <v>1984</v>
      </c>
      <c r="C708" t="s">
        <v>20</v>
      </c>
      <c r="D708">
        <v>21</v>
      </c>
      <c r="E708" s="10" t="str">
        <f>Table1[[#This Row],[date]]&amp;" "&amp;Table1[[#This Row],[month]]&amp;" "&amp;Table1[[#This Row],[year]]</f>
        <v>21 Sep 1984</v>
      </c>
      <c r="F708" s="12">
        <f>DATEDIF(Table1[[#This Row],[DOB]],"8-6-2023","y")</f>
        <v>38</v>
      </c>
      <c r="G708">
        <v>1</v>
      </c>
      <c r="H708" s="14">
        <v>6067.13</v>
      </c>
      <c r="I708" t="s">
        <v>12</v>
      </c>
      <c r="J708" t="s">
        <v>16</v>
      </c>
      <c r="K708" t="s">
        <v>168</v>
      </c>
    </row>
    <row r="709" spans="1:11" x14ac:dyDescent="0.2">
      <c r="A709" t="s">
        <v>741</v>
      </c>
      <c r="B709">
        <v>1979</v>
      </c>
      <c r="C709" t="s">
        <v>35</v>
      </c>
      <c r="D709">
        <v>8</v>
      </c>
      <c r="E709" s="10" t="str">
        <f>Table1[[#This Row],[date]]&amp;" "&amp;Table1[[#This Row],[month]]&amp;" "&amp;Table1[[#This Row],[year]]</f>
        <v>8 Aug 1979</v>
      </c>
      <c r="F709" s="12">
        <f>DATEDIF(Table1[[#This Row],[DOB]],"8-6-2023","y")</f>
        <v>43</v>
      </c>
      <c r="G709">
        <v>2</v>
      </c>
      <c r="H709" s="14">
        <v>6074.37</v>
      </c>
      <c r="I709" t="s">
        <v>11</v>
      </c>
      <c r="J709" t="s">
        <v>11</v>
      </c>
      <c r="K709" t="s">
        <v>23</v>
      </c>
    </row>
    <row r="710" spans="1:11" x14ac:dyDescent="0.2">
      <c r="A710" t="s">
        <v>742</v>
      </c>
      <c r="B710">
        <v>1984</v>
      </c>
      <c r="C710" t="s">
        <v>37</v>
      </c>
      <c r="D710">
        <v>14</v>
      </c>
      <c r="E710" s="10" t="str">
        <f>Table1[[#This Row],[date]]&amp;" "&amp;Table1[[#This Row],[month]]&amp;" "&amp;Table1[[#This Row],[year]]</f>
        <v>14 Oct 1984</v>
      </c>
      <c r="F710" s="12">
        <f>DATEDIF(Table1[[#This Row],[DOB]],"8-6-2023","y")</f>
        <v>38</v>
      </c>
      <c r="G710">
        <v>1</v>
      </c>
      <c r="H710" s="14">
        <v>6079.67</v>
      </c>
      <c r="I710" t="s">
        <v>16</v>
      </c>
      <c r="J710" t="s">
        <v>16</v>
      </c>
      <c r="K710" t="s">
        <v>276</v>
      </c>
    </row>
    <row r="711" spans="1:11" x14ac:dyDescent="0.2">
      <c r="A711" t="s">
        <v>743</v>
      </c>
      <c r="B711">
        <v>1984</v>
      </c>
      <c r="C711" t="s">
        <v>10</v>
      </c>
      <c r="D711">
        <v>25</v>
      </c>
      <c r="E711" s="10" t="str">
        <f>Table1[[#This Row],[date]]&amp;" "&amp;Table1[[#This Row],[month]]&amp;" "&amp;Table1[[#This Row],[year]]</f>
        <v>25 Jul 1984</v>
      </c>
      <c r="F711" s="12">
        <f>DATEDIF(Table1[[#This Row],[DOB]],"8-6-2023","y")</f>
        <v>38</v>
      </c>
      <c r="G711">
        <v>2</v>
      </c>
      <c r="H711" s="14">
        <v>6082.41</v>
      </c>
      <c r="I711" t="s">
        <v>16</v>
      </c>
      <c r="J711" t="s">
        <v>11</v>
      </c>
      <c r="K711" t="s">
        <v>42</v>
      </c>
    </row>
    <row r="712" spans="1:11" x14ac:dyDescent="0.2">
      <c r="A712" t="s">
        <v>744</v>
      </c>
      <c r="B712">
        <v>1970</v>
      </c>
      <c r="C712" t="s">
        <v>18</v>
      </c>
      <c r="D712">
        <v>9</v>
      </c>
      <c r="E712" s="10" t="str">
        <f>Table1[[#This Row],[date]]&amp;" "&amp;Table1[[#This Row],[month]]&amp;" "&amp;Table1[[#This Row],[year]]</f>
        <v>9 Jun 1970</v>
      </c>
      <c r="F712" s="12">
        <f>DATEDIF(Table1[[#This Row],[DOB]],"8-6-2023","y")</f>
        <v>52</v>
      </c>
      <c r="G712">
        <v>0</v>
      </c>
      <c r="H712" s="14">
        <v>6098.38</v>
      </c>
      <c r="I712" t="s">
        <v>11</v>
      </c>
      <c r="J712" t="s">
        <v>11</v>
      </c>
      <c r="K712" t="s">
        <v>13</v>
      </c>
    </row>
    <row r="713" spans="1:11" x14ac:dyDescent="0.2">
      <c r="A713" t="s">
        <v>745</v>
      </c>
      <c r="B713">
        <v>1995</v>
      </c>
      <c r="C713" t="s">
        <v>20</v>
      </c>
      <c r="D713">
        <v>9</v>
      </c>
      <c r="E713" s="10" t="str">
        <f>Table1[[#This Row],[date]]&amp;" "&amp;Table1[[#This Row],[month]]&amp;" "&amp;Table1[[#This Row],[year]]</f>
        <v>9 Sep 1995</v>
      </c>
      <c r="F713" s="12">
        <f>DATEDIF(Table1[[#This Row],[DOB]],"8-6-2023","y")</f>
        <v>27</v>
      </c>
      <c r="G713">
        <v>0</v>
      </c>
      <c r="H713" s="14">
        <v>6111.95</v>
      </c>
      <c r="I713" t="s">
        <v>11</v>
      </c>
      <c r="J713" t="s">
        <v>12</v>
      </c>
      <c r="K713" t="s">
        <v>535</v>
      </c>
    </row>
    <row r="714" spans="1:11" x14ac:dyDescent="0.2">
      <c r="A714" t="s">
        <v>746</v>
      </c>
      <c r="B714">
        <v>1985</v>
      </c>
      <c r="C714" t="s">
        <v>10</v>
      </c>
      <c r="D714">
        <v>21</v>
      </c>
      <c r="E714" s="10" t="str">
        <f>Table1[[#This Row],[date]]&amp;" "&amp;Table1[[#This Row],[month]]&amp;" "&amp;Table1[[#This Row],[year]]</f>
        <v>21 Jul 1985</v>
      </c>
      <c r="F714" s="12">
        <f>DATEDIF(Table1[[#This Row],[DOB]],"8-6-2023","y")</f>
        <v>37</v>
      </c>
      <c r="G714">
        <v>1</v>
      </c>
      <c r="H714" s="14">
        <v>6112.35</v>
      </c>
      <c r="I714" t="s">
        <v>11</v>
      </c>
      <c r="J714" t="s">
        <v>16</v>
      </c>
      <c r="K714" t="s">
        <v>23</v>
      </c>
    </row>
    <row r="715" spans="1:11" x14ac:dyDescent="0.2">
      <c r="A715" t="s">
        <v>747</v>
      </c>
      <c r="B715">
        <v>1991</v>
      </c>
      <c r="C715" t="s">
        <v>10</v>
      </c>
      <c r="D715">
        <v>25</v>
      </c>
      <c r="E715" s="10" t="str">
        <f>Table1[[#This Row],[date]]&amp;" "&amp;Table1[[#This Row],[month]]&amp;" "&amp;Table1[[#This Row],[year]]</f>
        <v>25 Jul 1991</v>
      </c>
      <c r="F715" s="12">
        <f>DATEDIF(Table1[[#This Row],[DOB]],"8-6-2023","y")</f>
        <v>31</v>
      </c>
      <c r="G715">
        <v>3</v>
      </c>
      <c r="H715" s="14">
        <v>6113.23</v>
      </c>
      <c r="I715" t="s">
        <v>11</v>
      </c>
      <c r="J715" t="s">
        <v>11</v>
      </c>
      <c r="K715" t="s">
        <v>247</v>
      </c>
    </row>
    <row r="716" spans="1:11" x14ac:dyDescent="0.2">
      <c r="A716" t="s">
        <v>748</v>
      </c>
      <c r="B716">
        <v>1983</v>
      </c>
      <c r="C716" t="s">
        <v>35</v>
      </c>
      <c r="D716">
        <v>11</v>
      </c>
      <c r="E716" s="10" t="str">
        <f>Table1[[#This Row],[date]]&amp;" "&amp;Table1[[#This Row],[month]]&amp;" "&amp;Table1[[#This Row],[year]]</f>
        <v>11 Aug 1983</v>
      </c>
      <c r="F716" s="12">
        <f>DATEDIF(Table1[[#This Row],[DOB]],"8-6-2023","y")</f>
        <v>39</v>
      </c>
      <c r="G716">
        <v>1</v>
      </c>
      <c r="H716" s="14">
        <v>6117.49</v>
      </c>
      <c r="I716" t="s">
        <v>11</v>
      </c>
      <c r="J716" t="s">
        <v>12</v>
      </c>
      <c r="K716" t="s">
        <v>23</v>
      </c>
    </row>
    <row r="717" spans="1:11" x14ac:dyDescent="0.2">
      <c r="A717" t="s">
        <v>749</v>
      </c>
      <c r="B717">
        <v>1983</v>
      </c>
      <c r="C717" t="s">
        <v>15</v>
      </c>
      <c r="D717">
        <v>16</v>
      </c>
      <c r="E717" s="10" t="str">
        <f>Table1[[#This Row],[date]]&amp;" "&amp;Table1[[#This Row],[month]]&amp;" "&amp;Table1[[#This Row],[year]]</f>
        <v>16 Nov 1983</v>
      </c>
      <c r="F717" s="12">
        <f>DATEDIF(Table1[[#This Row],[DOB]],"8-6-2023","y")</f>
        <v>39</v>
      </c>
      <c r="G717">
        <v>1</v>
      </c>
      <c r="H717" s="14">
        <v>6123.57</v>
      </c>
      <c r="I717" t="s">
        <v>12</v>
      </c>
      <c r="J717" t="s">
        <v>11</v>
      </c>
      <c r="K717" t="s">
        <v>23</v>
      </c>
    </row>
    <row r="718" spans="1:11" x14ac:dyDescent="0.2">
      <c r="A718" t="s">
        <v>750</v>
      </c>
      <c r="B718">
        <v>1990</v>
      </c>
      <c r="C718" t="s">
        <v>35</v>
      </c>
      <c r="D718">
        <v>18</v>
      </c>
      <c r="E718" s="10" t="str">
        <f>Table1[[#This Row],[date]]&amp;" "&amp;Table1[[#This Row],[month]]&amp;" "&amp;Table1[[#This Row],[year]]</f>
        <v>18 Aug 1990</v>
      </c>
      <c r="F718" s="12">
        <f>DATEDIF(Table1[[#This Row],[DOB]],"8-6-2023","y")</f>
        <v>32</v>
      </c>
      <c r="G718">
        <v>3</v>
      </c>
      <c r="H718" s="14">
        <v>6128.8</v>
      </c>
      <c r="I718" t="s">
        <v>11</v>
      </c>
      <c r="J718" t="s">
        <v>12</v>
      </c>
      <c r="K718" t="s">
        <v>23</v>
      </c>
    </row>
    <row r="719" spans="1:11" x14ac:dyDescent="0.2">
      <c r="A719" t="s">
        <v>751</v>
      </c>
      <c r="B719">
        <v>1969</v>
      </c>
      <c r="C719" t="s">
        <v>15</v>
      </c>
      <c r="D719">
        <v>9</v>
      </c>
      <c r="E719" s="10" t="str">
        <f>Table1[[#This Row],[date]]&amp;" "&amp;Table1[[#This Row],[month]]&amp;" "&amp;Table1[[#This Row],[year]]</f>
        <v>9 Nov 1969</v>
      </c>
      <c r="F719" s="12">
        <f>DATEDIF(Table1[[#This Row],[DOB]],"8-6-2023","y")</f>
        <v>53</v>
      </c>
      <c r="G719">
        <v>0</v>
      </c>
      <c r="H719" s="14">
        <v>6138.5</v>
      </c>
      <c r="I719" t="s">
        <v>11</v>
      </c>
      <c r="J719" t="s">
        <v>11</v>
      </c>
      <c r="K719" t="s">
        <v>42</v>
      </c>
    </row>
    <row r="720" spans="1:11" x14ac:dyDescent="0.2">
      <c r="A720" t="s">
        <v>752</v>
      </c>
      <c r="B720">
        <v>1978</v>
      </c>
      <c r="C720" t="s">
        <v>20</v>
      </c>
      <c r="D720">
        <v>5</v>
      </c>
      <c r="E720" s="10" t="str">
        <f>Table1[[#This Row],[date]]&amp;" "&amp;Table1[[#This Row],[month]]&amp;" "&amp;Table1[[#This Row],[year]]</f>
        <v>5 Sep 1978</v>
      </c>
      <c r="F720" s="12">
        <f>DATEDIF(Table1[[#This Row],[DOB]],"8-6-2023","y")</f>
        <v>44</v>
      </c>
      <c r="G720">
        <v>2</v>
      </c>
      <c r="H720" s="14">
        <v>6138.58</v>
      </c>
      <c r="I720" t="s">
        <v>11</v>
      </c>
      <c r="J720" t="s">
        <v>16</v>
      </c>
      <c r="K720" t="s">
        <v>13</v>
      </c>
    </row>
    <row r="721" spans="1:11" x14ac:dyDescent="0.2">
      <c r="A721" t="s">
        <v>753</v>
      </c>
      <c r="B721">
        <v>1976</v>
      </c>
      <c r="C721" t="s">
        <v>30</v>
      </c>
      <c r="D721">
        <v>12</v>
      </c>
      <c r="E721" s="10" t="str">
        <f>Table1[[#This Row],[date]]&amp;" "&amp;Table1[[#This Row],[month]]&amp;" "&amp;Table1[[#This Row],[year]]</f>
        <v>12 Dec 1976</v>
      </c>
      <c r="F721" s="12">
        <f>DATEDIF(Table1[[#This Row],[DOB]],"8-6-2023","y")</f>
        <v>46</v>
      </c>
      <c r="G721">
        <v>2</v>
      </c>
      <c r="H721" s="14">
        <v>6139.14</v>
      </c>
      <c r="I721" t="s">
        <v>11</v>
      </c>
      <c r="J721" t="s">
        <v>12</v>
      </c>
      <c r="K721" t="s">
        <v>13</v>
      </c>
    </row>
    <row r="722" spans="1:11" x14ac:dyDescent="0.2">
      <c r="A722" t="s">
        <v>754</v>
      </c>
      <c r="B722">
        <v>1970</v>
      </c>
      <c r="C722" t="s">
        <v>37</v>
      </c>
      <c r="D722">
        <v>14</v>
      </c>
      <c r="E722" s="10" t="str">
        <f>Table1[[#This Row],[date]]&amp;" "&amp;Table1[[#This Row],[month]]&amp;" "&amp;Table1[[#This Row],[year]]</f>
        <v>14 Oct 1970</v>
      </c>
      <c r="F722" s="12">
        <f>DATEDIF(Table1[[#This Row],[DOB]],"8-6-2023","y")</f>
        <v>52</v>
      </c>
      <c r="G722">
        <v>0</v>
      </c>
      <c r="H722" s="14">
        <v>6147.12</v>
      </c>
      <c r="I722" t="s">
        <v>11</v>
      </c>
      <c r="J722" t="s">
        <v>12</v>
      </c>
      <c r="K722" t="s">
        <v>23</v>
      </c>
    </row>
    <row r="723" spans="1:11" x14ac:dyDescent="0.2">
      <c r="A723" t="s">
        <v>755</v>
      </c>
      <c r="B723">
        <v>1973</v>
      </c>
      <c r="C723" t="s">
        <v>15</v>
      </c>
      <c r="D723">
        <v>6</v>
      </c>
      <c r="E723" s="10" t="str">
        <f>Table1[[#This Row],[date]]&amp;" "&amp;Table1[[#This Row],[month]]&amp;" "&amp;Table1[[#This Row],[year]]</f>
        <v>6 Nov 1973</v>
      </c>
      <c r="F723" s="12">
        <f>DATEDIF(Table1[[#This Row],[DOB]],"8-6-2023","y")</f>
        <v>49</v>
      </c>
      <c r="G723">
        <v>0</v>
      </c>
      <c r="H723" s="14">
        <v>6152.05</v>
      </c>
      <c r="I723" t="s">
        <v>11</v>
      </c>
      <c r="J723" t="s">
        <v>12</v>
      </c>
      <c r="K723" t="s">
        <v>13</v>
      </c>
    </row>
    <row r="724" spans="1:11" x14ac:dyDescent="0.2">
      <c r="A724" t="s">
        <v>756</v>
      </c>
      <c r="B724">
        <v>1985</v>
      </c>
      <c r="C724" t="s">
        <v>37</v>
      </c>
      <c r="D724">
        <v>15</v>
      </c>
      <c r="E724" s="10" t="str">
        <f>Table1[[#This Row],[date]]&amp;" "&amp;Table1[[#This Row],[month]]&amp;" "&amp;Table1[[#This Row],[year]]</f>
        <v>15 Oct 1985</v>
      </c>
      <c r="F724" s="12">
        <f>DATEDIF(Table1[[#This Row],[DOB]],"8-6-2023","y")</f>
        <v>37</v>
      </c>
      <c r="G724">
        <v>3</v>
      </c>
      <c r="H724" s="14">
        <v>6159.57</v>
      </c>
      <c r="I724" t="s">
        <v>11</v>
      </c>
      <c r="J724" t="s">
        <v>16</v>
      </c>
      <c r="K724" t="s">
        <v>23</v>
      </c>
    </row>
    <row r="725" spans="1:11" x14ac:dyDescent="0.2">
      <c r="A725" t="s">
        <v>757</v>
      </c>
      <c r="B725">
        <v>1984</v>
      </c>
      <c r="C725" t="s">
        <v>37</v>
      </c>
      <c r="D725">
        <v>6</v>
      </c>
      <c r="E725" s="10" t="str">
        <f>Table1[[#This Row],[date]]&amp;" "&amp;Table1[[#This Row],[month]]&amp;" "&amp;Table1[[#This Row],[year]]</f>
        <v>6 Oct 1984</v>
      </c>
      <c r="F725" s="12">
        <f>DATEDIF(Table1[[#This Row],[DOB]],"8-6-2023","y")</f>
        <v>38</v>
      </c>
      <c r="G725">
        <v>3</v>
      </c>
      <c r="H725" s="14">
        <v>6170.96</v>
      </c>
      <c r="I725" t="s">
        <v>11</v>
      </c>
      <c r="J725" t="s">
        <v>16</v>
      </c>
      <c r="K725" t="s">
        <v>13</v>
      </c>
    </row>
    <row r="726" spans="1:11" x14ac:dyDescent="0.2">
      <c r="A726" t="s">
        <v>758</v>
      </c>
      <c r="B726">
        <v>1985</v>
      </c>
      <c r="C726" t="s">
        <v>35</v>
      </c>
      <c r="D726">
        <v>9</v>
      </c>
      <c r="E726" s="10" t="str">
        <f>Table1[[#This Row],[date]]&amp;" "&amp;Table1[[#This Row],[month]]&amp;" "&amp;Table1[[#This Row],[year]]</f>
        <v>9 Aug 1985</v>
      </c>
      <c r="F726" s="12">
        <f>DATEDIF(Table1[[#This Row],[DOB]],"8-6-2023","y")</f>
        <v>37</v>
      </c>
      <c r="G726">
        <v>3</v>
      </c>
      <c r="H726" s="14">
        <v>6183.32</v>
      </c>
      <c r="I726" t="s">
        <v>11</v>
      </c>
      <c r="J726" t="s">
        <v>11</v>
      </c>
      <c r="K726" t="s">
        <v>23</v>
      </c>
    </row>
    <row r="727" spans="1:11" x14ac:dyDescent="0.2">
      <c r="A727" t="s">
        <v>759</v>
      </c>
      <c r="B727">
        <v>1970</v>
      </c>
      <c r="C727" t="s">
        <v>37</v>
      </c>
      <c r="D727">
        <v>5</v>
      </c>
      <c r="E727" s="10" t="str">
        <f>Table1[[#This Row],[date]]&amp;" "&amp;Table1[[#This Row],[month]]&amp;" "&amp;Table1[[#This Row],[year]]</f>
        <v>5 Oct 1970</v>
      </c>
      <c r="F727" s="12">
        <f>DATEDIF(Table1[[#This Row],[DOB]],"8-6-2023","y")</f>
        <v>52</v>
      </c>
      <c r="G727">
        <v>0</v>
      </c>
      <c r="H727" s="14">
        <v>6183.46</v>
      </c>
      <c r="I727" t="s">
        <v>11</v>
      </c>
      <c r="J727" t="s">
        <v>11</v>
      </c>
      <c r="K727" t="s">
        <v>23</v>
      </c>
    </row>
    <row r="728" spans="1:11" x14ac:dyDescent="0.2">
      <c r="A728" t="s">
        <v>760</v>
      </c>
      <c r="B728">
        <v>1988</v>
      </c>
      <c r="C728" t="s">
        <v>15</v>
      </c>
      <c r="D728">
        <v>1</v>
      </c>
      <c r="E728" s="10" t="str">
        <f>Table1[[#This Row],[date]]&amp;" "&amp;Table1[[#This Row],[month]]&amp;" "&amp;Table1[[#This Row],[year]]</f>
        <v>1 Nov 1988</v>
      </c>
      <c r="F728" s="12">
        <f>DATEDIF(Table1[[#This Row],[DOB]],"8-6-2023","y")</f>
        <v>34</v>
      </c>
      <c r="G728">
        <v>3</v>
      </c>
      <c r="H728" s="14">
        <v>6184.3</v>
      </c>
      <c r="I728" t="s">
        <v>11</v>
      </c>
      <c r="J728" t="s">
        <v>12</v>
      </c>
      <c r="K728" t="s">
        <v>13</v>
      </c>
    </row>
    <row r="729" spans="1:11" x14ac:dyDescent="0.2">
      <c r="A729" t="s">
        <v>761</v>
      </c>
      <c r="B729">
        <v>1981</v>
      </c>
      <c r="C729" t="s">
        <v>15</v>
      </c>
      <c r="D729">
        <v>22</v>
      </c>
      <c r="E729" s="10" t="str">
        <f>Table1[[#This Row],[date]]&amp;" "&amp;Table1[[#This Row],[month]]&amp;" "&amp;Table1[[#This Row],[year]]</f>
        <v>22 Nov 1981</v>
      </c>
      <c r="F729" s="12">
        <f>DATEDIF(Table1[[#This Row],[DOB]],"8-6-2023","y")</f>
        <v>41</v>
      </c>
      <c r="G729">
        <v>0</v>
      </c>
      <c r="H729" s="14">
        <v>6185.32</v>
      </c>
      <c r="I729" t="s">
        <v>11</v>
      </c>
      <c r="J729" t="s">
        <v>16</v>
      </c>
      <c r="K729" t="s">
        <v>13</v>
      </c>
    </row>
    <row r="730" spans="1:11" x14ac:dyDescent="0.2">
      <c r="A730" t="s">
        <v>762</v>
      </c>
      <c r="B730">
        <v>1981</v>
      </c>
      <c r="C730" t="s">
        <v>37</v>
      </c>
      <c r="D730">
        <v>1</v>
      </c>
      <c r="E730" s="10" t="str">
        <f>Table1[[#This Row],[date]]&amp;" "&amp;Table1[[#This Row],[month]]&amp;" "&amp;Table1[[#This Row],[year]]</f>
        <v>1 Oct 1981</v>
      </c>
      <c r="F730" s="12">
        <f>DATEDIF(Table1[[#This Row],[DOB]],"8-6-2023","y")</f>
        <v>41</v>
      </c>
      <c r="G730">
        <v>0</v>
      </c>
      <c r="H730" s="14">
        <v>6186.13</v>
      </c>
      <c r="I730" t="s">
        <v>11</v>
      </c>
      <c r="J730" t="s">
        <v>12</v>
      </c>
      <c r="K730" t="s">
        <v>42</v>
      </c>
    </row>
    <row r="731" spans="1:11" x14ac:dyDescent="0.2">
      <c r="A731" t="s">
        <v>763</v>
      </c>
      <c r="B731">
        <v>1988</v>
      </c>
      <c r="C731" t="s">
        <v>37</v>
      </c>
      <c r="D731">
        <v>23</v>
      </c>
      <c r="E731" s="10" t="str">
        <f>Table1[[#This Row],[date]]&amp;" "&amp;Table1[[#This Row],[month]]&amp;" "&amp;Table1[[#This Row],[year]]</f>
        <v>23 Oct 1988</v>
      </c>
      <c r="F731" s="12">
        <f>DATEDIF(Table1[[#This Row],[DOB]],"8-6-2023","y")</f>
        <v>34</v>
      </c>
      <c r="G731">
        <v>3</v>
      </c>
      <c r="H731" s="14">
        <v>6196.45</v>
      </c>
      <c r="I731" t="s">
        <v>11</v>
      </c>
      <c r="J731" t="s">
        <v>16</v>
      </c>
      <c r="K731" t="s">
        <v>42</v>
      </c>
    </row>
    <row r="732" spans="1:11" x14ac:dyDescent="0.2">
      <c r="A732" t="s">
        <v>764</v>
      </c>
      <c r="B732">
        <v>1985</v>
      </c>
      <c r="C732" t="s">
        <v>10</v>
      </c>
      <c r="D732">
        <v>22</v>
      </c>
      <c r="E732" s="10" t="str">
        <f>Table1[[#This Row],[date]]&amp;" "&amp;Table1[[#This Row],[month]]&amp;" "&amp;Table1[[#This Row],[year]]</f>
        <v>22 Jul 1985</v>
      </c>
      <c r="F732" s="12">
        <f>DATEDIF(Table1[[#This Row],[DOB]],"8-6-2023","y")</f>
        <v>37</v>
      </c>
      <c r="G732">
        <v>2</v>
      </c>
      <c r="H732" s="14">
        <v>6198.75</v>
      </c>
      <c r="I732" t="s">
        <v>11</v>
      </c>
      <c r="J732" t="s">
        <v>16</v>
      </c>
      <c r="K732" t="s">
        <v>23</v>
      </c>
    </row>
    <row r="733" spans="1:11" x14ac:dyDescent="0.2">
      <c r="A733" t="s">
        <v>31</v>
      </c>
      <c r="B733">
        <v>1985</v>
      </c>
      <c r="C733" t="s">
        <v>30</v>
      </c>
      <c r="D733">
        <v>20</v>
      </c>
      <c r="E733" s="10" t="str">
        <f>Table1[[#This Row],[date]]&amp;" "&amp;Table1[[#This Row],[month]]&amp;" "&amp;Table1[[#This Row],[year]]</f>
        <v>20 Dec 1985</v>
      </c>
      <c r="F733" s="12">
        <f>DATEDIF(Table1[[#This Row],[DOB]],"8-6-2023","y")</f>
        <v>37</v>
      </c>
      <c r="G733">
        <v>2</v>
      </c>
      <c r="H733" s="14">
        <v>6203.9</v>
      </c>
      <c r="I733" t="s">
        <v>16</v>
      </c>
      <c r="J733" t="s">
        <v>11</v>
      </c>
      <c r="K733" t="s">
        <v>23</v>
      </c>
    </row>
    <row r="734" spans="1:11" x14ac:dyDescent="0.2">
      <c r="A734" t="s">
        <v>765</v>
      </c>
      <c r="B734">
        <v>1985</v>
      </c>
      <c r="C734" t="s">
        <v>20</v>
      </c>
      <c r="D734">
        <v>22</v>
      </c>
      <c r="E734" s="10" t="str">
        <f>Table1[[#This Row],[date]]&amp;" "&amp;Table1[[#This Row],[month]]&amp;" "&amp;Table1[[#This Row],[year]]</f>
        <v>22 Sep 1985</v>
      </c>
      <c r="F734" s="12">
        <f>DATEDIF(Table1[[#This Row],[DOB]],"8-6-2023","y")</f>
        <v>37</v>
      </c>
      <c r="G734">
        <v>2</v>
      </c>
      <c r="H734" s="14">
        <v>6203.9</v>
      </c>
      <c r="I734" t="s">
        <v>11</v>
      </c>
      <c r="J734" t="s">
        <v>11</v>
      </c>
      <c r="K734" t="s">
        <v>23</v>
      </c>
    </row>
    <row r="735" spans="1:11" x14ac:dyDescent="0.2">
      <c r="A735" t="s">
        <v>766</v>
      </c>
      <c r="B735">
        <v>1999</v>
      </c>
      <c r="C735" t="s">
        <v>20</v>
      </c>
      <c r="D735">
        <v>10</v>
      </c>
      <c r="E735" s="10" t="str">
        <f>Table1[[#This Row],[date]]&amp;" "&amp;Table1[[#This Row],[month]]&amp;" "&amp;Table1[[#This Row],[year]]</f>
        <v>10 Sep 1999</v>
      </c>
      <c r="F735" s="12">
        <f>DATEDIF(Table1[[#This Row],[DOB]],"8-6-2023","y")</f>
        <v>23</v>
      </c>
      <c r="G735">
        <v>0</v>
      </c>
      <c r="H735" s="14">
        <v>6207.26</v>
      </c>
      <c r="I735" t="s">
        <v>11</v>
      </c>
      <c r="J735" t="s">
        <v>11</v>
      </c>
      <c r="K735" t="s">
        <v>535</v>
      </c>
    </row>
    <row r="736" spans="1:11" x14ac:dyDescent="0.2">
      <c r="A736" t="s">
        <v>767</v>
      </c>
      <c r="B736">
        <v>1992</v>
      </c>
      <c r="C736" t="s">
        <v>35</v>
      </c>
      <c r="D736">
        <v>12</v>
      </c>
      <c r="E736" s="10" t="str">
        <f>Table1[[#This Row],[date]]&amp;" "&amp;Table1[[#This Row],[month]]&amp;" "&amp;Table1[[#This Row],[year]]</f>
        <v>12 Aug 1992</v>
      </c>
      <c r="F736" s="12">
        <f>DATEDIF(Table1[[#This Row],[DOB]],"8-6-2023","y")</f>
        <v>30</v>
      </c>
      <c r="G736">
        <v>0</v>
      </c>
      <c r="H736" s="14">
        <v>6208.5</v>
      </c>
      <c r="I736" t="s">
        <v>11</v>
      </c>
      <c r="J736" t="s">
        <v>16</v>
      </c>
      <c r="K736" t="s">
        <v>300</v>
      </c>
    </row>
    <row r="737" spans="1:11" x14ac:dyDescent="0.2">
      <c r="A737" t="s">
        <v>768</v>
      </c>
      <c r="B737">
        <v>1972</v>
      </c>
      <c r="C737" t="s">
        <v>18</v>
      </c>
      <c r="D737">
        <v>29</v>
      </c>
      <c r="E737" s="10" t="str">
        <f>Table1[[#This Row],[date]]&amp;" "&amp;Table1[[#This Row],[month]]&amp;" "&amp;Table1[[#This Row],[year]]</f>
        <v>29 Jun 1972</v>
      </c>
      <c r="F737" s="12">
        <f>DATEDIF(Table1[[#This Row],[DOB]],"8-6-2023","y")</f>
        <v>50</v>
      </c>
      <c r="G737">
        <v>0</v>
      </c>
      <c r="H737" s="14">
        <v>6219.93</v>
      </c>
      <c r="I737" t="s">
        <v>11</v>
      </c>
      <c r="J737" t="s">
        <v>11</v>
      </c>
      <c r="K737" t="s">
        <v>13</v>
      </c>
    </row>
    <row r="738" spans="1:11" x14ac:dyDescent="0.2">
      <c r="A738" t="s">
        <v>769</v>
      </c>
      <c r="B738">
        <v>1978</v>
      </c>
      <c r="C738" t="s">
        <v>20</v>
      </c>
      <c r="D738">
        <v>19</v>
      </c>
      <c r="E738" s="10" t="str">
        <f>Table1[[#This Row],[date]]&amp;" "&amp;Table1[[#This Row],[month]]&amp;" "&amp;Table1[[#This Row],[year]]</f>
        <v>19 Sep 1978</v>
      </c>
      <c r="F738" s="12">
        <f>DATEDIF(Table1[[#This Row],[DOB]],"8-6-2023","y")</f>
        <v>44</v>
      </c>
      <c r="G738">
        <v>2</v>
      </c>
      <c r="H738" s="14">
        <v>6236.95</v>
      </c>
      <c r="I738" t="s">
        <v>11</v>
      </c>
      <c r="J738" t="s">
        <v>11</v>
      </c>
      <c r="K738" t="s">
        <v>13</v>
      </c>
    </row>
    <row r="739" spans="1:11" x14ac:dyDescent="0.2">
      <c r="A739" t="s">
        <v>770</v>
      </c>
      <c r="B739">
        <v>1983</v>
      </c>
      <c r="C739" t="s">
        <v>35</v>
      </c>
      <c r="D739">
        <v>11</v>
      </c>
      <c r="E739" s="10" t="str">
        <f>Table1[[#This Row],[date]]&amp;" "&amp;Table1[[#This Row],[month]]&amp;" "&amp;Table1[[#This Row],[year]]</f>
        <v>11 Aug 1983</v>
      </c>
      <c r="F739" s="12">
        <f>DATEDIF(Table1[[#This Row],[DOB]],"8-6-2023","y")</f>
        <v>39</v>
      </c>
      <c r="G739">
        <v>1</v>
      </c>
      <c r="H739" s="14">
        <v>6238.3</v>
      </c>
      <c r="I739" t="s">
        <v>11</v>
      </c>
      <c r="J739" t="s">
        <v>16</v>
      </c>
      <c r="K739" t="s">
        <v>42</v>
      </c>
    </row>
    <row r="740" spans="1:11" x14ac:dyDescent="0.2">
      <c r="A740" t="s">
        <v>771</v>
      </c>
      <c r="B740">
        <v>1979</v>
      </c>
      <c r="C740" t="s">
        <v>37</v>
      </c>
      <c r="D740">
        <v>10</v>
      </c>
      <c r="E740" s="10" t="str">
        <f>Table1[[#This Row],[date]]&amp;" "&amp;Table1[[#This Row],[month]]&amp;" "&amp;Table1[[#This Row],[year]]</f>
        <v>10 Oct 1979</v>
      </c>
      <c r="F740" s="12">
        <f>DATEDIF(Table1[[#This Row],[DOB]],"8-6-2023","y")</f>
        <v>43</v>
      </c>
      <c r="G740">
        <v>0</v>
      </c>
      <c r="H740" s="14">
        <v>6250.44</v>
      </c>
      <c r="I740" t="s">
        <v>11</v>
      </c>
      <c r="J740" t="s">
        <v>16</v>
      </c>
      <c r="K740" t="s">
        <v>42</v>
      </c>
    </row>
    <row r="741" spans="1:11" x14ac:dyDescent="0.2">
      <c r="A741" t="s">
        <v>772</v>
      </c>
      <c r="B741">
        <v>1972</v>
      </c>
      <c r="C741" t="s">
        <v>15</v>
      </c>
      <c r="D741">
        <v>11</v>
      </c>
      <c r="E741" s="10" t="str">
        <f>Table1[[#This Row],[date]]&amp;" "&amp;Table1[[#This Row],[month]]&amp;" "&amp;Table1[[#This Row],[year]]</f>
        <v>11 Nov 1972</v>
      </c>
      <c r="F741" s="12">
        <f>DATEDIF(Table1[[#This Row],[DOB]],"8-6-2023","y")</f>
        <v>50</v>
      </c>
      <c r="G741">
        <v>0</v>
      </c>
      <c r="H741" s="14">
        <v>6253.85</v>
      </c>
      <c r="I741" t="s">
        <v>11</v>
      </c>
      <c r="J741" t="s">
        <v>11</v>
      </c>
      <c r="K741" t="s">
        <v>13</v>
      </c>
    </row>
    <row r="742" spans="1:11" x14ac:dyDescent="0.2">
      <c r="A742" t="s">
        <v>773</v>
      </c>
      <c r="B742">
        <v>1972</v>
      </c>
      <c r="C742" t="s">
        <v>20</v>
      </c>
      <c r="D742">
        <v>8</v>
      </c>
      <c r="E742" s="10" t="str">
        <f>Table1[[#This Row],[date]]&amp;" "&amp;Table1[[#This Row],[month]]&amp;" "&amp;Table1[[#This Row],[year]]</f>
        <v>8 Sep 1972</v>
      </c>
      <c r="F742" s="12">
        <f>DATEDIF(Table1[[#This Row],[DOB]],"8-6-2023","y")</f>
        <v>50</v>
      </c>
      <c r="G742">
        <v>0</v>
      </c>
      <c r="H742" s="14">
        <v>6254.13</v>
      </c>
      <c r="I742" t="s">
        <v>11</v>
      </c>
      <c r="J742" t="s">
        <v>11</v>
      </c>
      <c r="K742" t="s">
        <v>23</v>
      </c>
    </row>
    <row r="743" spans="1:11" x14ac:dyDescent="0.2">
      <c r="A743" t="s">
        <v>774</v>
      </c>
      <c r="B743">
        <v>1970</v>
      </c>
      <c r="C743" t="s">
        <v>37</v>
      </c>
      <c r="D743">
        <v>11</v>
      </c>
      <c r="E743" s="10" t="str">
        <f>Table1[[#This Row],[date]]&amp;" "&amp;Table1[[#This Row],[month]]&amp;" "&amp;Table1[[#This Row],[year]]</f>
        <v>11 Oct 1970</v>
      </c>
      <c r="F743" s="12">
        <f>DATEDIF(Table1[[#This Row],[DOB]],"8-6-2023","y")</f>
        <v>52</v>
      </c>
      <c r="G743">
        <v>0</v>
      </c>
      <c r="H743" s="14">
        <v>6255.38</v>
      </c>
      <c r="I743" t="s">
        <v>11</v>
      </c>
      <c r="J743" t="s">
        <v>11</v>
      </c>
      <c r="K743" t="s">
        <v>13</v>
      </c>
    </row>
    <row r="744" spans="1:11" x14ac:dyDescent="0.2">
      <c r="A744" t="s">
        <v>775</v>
      </c>
      <c r="B744">
        <v>1995</v>
      </c>
      <c r="C744" t="s">
        <v>37</v>
      </c>
      <c r="D744">
        <v>17</v>
      </c>
      <c r="E744" s="10" t="str">
        <f>Table1[[#This Row],[date]]&amp;" "&amp;Table1[[#This Row],[month]]&amp;" "&amp;Table1[[#This Row],[year]]</f>
        <v>17 Oct 1995</v>
      </c>
      <c r="F744" s="12">
        <f>DATEDIF(Table1[[#This Row],[DOB]],"8-6-2023","y")</f>
        <v>27</v>
      </c>
      <c r="G744">
        <v>0</v>
      </c>
      <c r="H744" s="14">
        <v>6261.2</v>
      </c>
      <c r="I744" t="s">
        <v>11</v>
      </c>
      <c r="J744" t="s">
        <v>16</v>
      </c>
      <c r="K744" t="s">
        <v>535</v>
      </c>
    </row>
    <row r="745" spans="1:11" x14ac:dyDescent="0.2">
      <c r="A745" t="s">
        <v>776</v>
      </c>
      <c r="B745">
        <v>1984</v>
      </c>
      <c r="C745" t="s">
        <v>20</v>
      </c>
      <c r="D745">
        <v>25</v>
      </c>
      <c r="E745" s="10" t="str">
        <f>Table1[[#This Row],[date]]&amp;" "&amp;Table1[[#This Row],[month]]&amp;" "&amp;Table1[[#This Row],[year]]</f>
        <v>25 Sep 1984</v>
      </c>
      <c r="F745" s="12">
        <f>DATEDIF(Table1[[#This Row],[DOB]],"8-6-2023","y")</f>
        <v>38</v>
      </c>
      <c r="G745">
        <v>3</v>
      </c>
      <c r="H745" s="14">
        <v>6269.33</v>
      </c>
      <c r="I745" t="s">
        <v>11</v>
      </c>
      <c r="J745" t="s">
        <v>16</v>
      </c>
      <c r="K745" t="s">
        <v>13</v>
      </c>
    </row>
    <row r="746" spans="1:11" x14ac:dyDescent="0.2">
      <c r="A746" t="s">
        <v>777</v>
      </c>
      <c r="B746">
        <v>1981</v>
      </c>
      <c r="C746" t="s">
        <v>18</v>
      </c>
      <c r="D746">
        <v>30</v>
      </c>
      <c r="E746" s="10" t="str">
        <f>Table1[[#This Row],[date]]&amp;" "&amp;Table1[[#This Row],[month]]&amp;" "&amp;Table1[[#This Row],[year]]</f>
        <v>30 Jun 1981</v>
      </c>
      <c r="F746" s="12">
        <f>DATEDIF(Table1[[#This Row],[DOB]],"8-6-2023","y")</f>
        <v>41</v>
      </c>
      <c r="G746">
        <v>1</v>
      </c>
      <c r="H746" s="14">
        <v>6272.48</v>
      </c>
      <c r="I746" t="s">
        <v>16</v>
      </c>
      <c r="J746" t="s">
        <v>12</v>
      </c>
      <c r="K746" t="s">
        <v>13</v>
      </c>
    </row>
    <row r="747" spans="1:11" x14ac:dyDescent="0.2">
      <c r="A747" t="s">
        <v>778</v>
      </c>
      <c r="B747">
        <v>1993</v>
      </c>
      <c r="C747" t="s">
        <v>37</v>
      </c>
      <c r="D747">
        <v>16</v>
      </c>
      <c r="E747" s="10" t="str">
        <f>Table1[[#This Row],[date]]&amp;" "&amp;Table1[[#This Row],[month]]&amp;" "&amp;Table1[[#This Row],[year]]</f>
        <v>16 Oct 1993</v>
      </c>
      <c r="F747" s="12">
        <f>DATEDIF(Table1[[#This Row],[DOB]],"8-6-2023","y")</f>
        <v>29</v>
      </c>
      <c r="G747">
        <v>0</v>
      </c>
      <c r="H747" s="14">
        <v>6276.3</v>
      </c>
      <c r="I747" t="s">
        <v>11</v>
      </c>
      <c r="J747" t="s">
        <v>16</v>
      </c>
      <c r="K747" t="s">
        <v>200</v>
      </c>
    </row>
    <row r="748" spans="1:11" x14ac:dyDescent="0.2">
      <c r="A748" t="s">
        <v>779</v>
      </c>
      <c r="B748">
        <v>1981</v>
      </c>
      <c r="C748" t="s">
        <v>15</v>
      </c>
      <c r="D748">
        <v>24</v>
      </c>
      <c r="E748" s="10" t="str">
        <f>Table1[[#This Row],[date]]&amp;" "&amp;Table1[[#This Row],[month]]&amp;" "&amp;Table1[[#This Row],[year]]</f>
        <v>24 Nov 1981</v>
      </c>
      <c r="F748" s="12">
        <f>DATEDIF(Table1[[#This Row],[DOB]],"8-6-2023","y")</f>
        <v>41</v>
      </c>
      <c r="G748">
        <v>1</v>
      </c>
      <c r="H748" s="14">
        <v>6282.24</v>
      </c>
      <c r="I748" t="s">
        <v>11</v>
      </c>
      <c r="J748" t="s">
        <v>16</v>
      </c>
      <c r="K748" t="s">
        <v>42</v>
      </c>
    </row>
    <row r="749" spans="1:11" x14ac:dyDescent="0.2">
      <c r="A749" t="s">
        <v>780</v>
      </c>
      <c r="B749">
        <v>1981</v>
      </c>
      <c r="C749" t="s">
        <v>35</v>
      </c>
      <c r="D749">
        <v>26</v>
      </c>
      <c r="E749" s="10" t="str">
        <f>Table1[[#This Row],[date]]&amp;" "&amp;Table1[[#This Row],[month]]&amp;" "&amp;Table1[[#This Row],[year]]</f>
        <v>26 Aug 1981</v>
      </c>
      <c r="F749" s="12">
        <f>DATEDIF(Table1[[#This Row],[DOB]],"8-6-2023","y")</f>
        <v>41</v>
      </c>
      <c r="G749">
        <v>1</v>
      </c>
      <c r="H749" s="14">
        <v>6289.75</v>
      </c>
      <c r="I749" t="s">
        <v>11</v>
      </c>
      <c r="J749" t="s">
        <v>12</v>
      </c>
      <c r="K749" t="s">
        <v>13</v>
      </c>
    </row>
    <row r="750" spans="1:11" x14ac:dyDescent="0.2">
      <c r="A750" t="s">
        <v>781</v>
      </c>
      <c r="B750">
        <v>1996</v>
      </c>
      <c r="C750" t="s">
        <v>10</v>
      </c>
      <c r="D750">
        <v>4</v>
      </c>
      <c r="E750" s="10" t="str">
        <f>Table1[[#This Row],[date]]&amp;" "&amp;Table1[[#This Row],[month]]&amp;" "&amp;Table1[[#This Row],[year]]</f>
        <v>4 Jul 1996</v>
      </c>
      <c r="F750" s="12">
        <f>DATEDIF(Table1[[#This Row],[DOB]],"8-6-2023","y")</f>
        <v>26</v>
      </c>
      <c r="G750">
        <v>0</v>
      </c>
      <c r="H750" s="14">
        <v>6293.63</v>
      </c>
      <c r="I750" t="s">
        <v>11</v>
      </c>
      <c r="J750" t="s">
        <v>12</v>
      </c>
      <c r="K750" t="s">
        <v>300</v>
      </c>
    </row>
    <row r="751" spans="1:11" x14ac:dyDescent="0.2">
      <c r="A751" t="s">
        <v>782</v>
      </c>
      <c r="B751">
        <v>1974</v>
      </c>
      <c r="C751" t="s">
        <v>20</v>
      </c>
      <c r="D751">
        <v>17</v>
      </c>
      <c r="E751" s="10" t="str">
        <f>Table1[[#This Row],[date]]&amp;" "&amp;Table1[[#This Row],[month]]&amp;" "&amp;Table1[[#This Row],[year]]</f>
        <v>17 Sep 1974</v>
      </c>
      <c r="F751" s="12">
        <f>DATEDIF(Table1[[#This Row],[DOB]],"8-6-2023","y")</f>
        <v>48</v>
      </c>
      <c r="G751">
        <v>0</v>
      </c>
      <c r="H751" s="14">
        <v>6302.23</v>
      </c>
      <c r="I751" t="s">
        <v>11</v>
      </c>
      <c r="J751" t="s">
        <v>16</v>
      </c>
      <c r="K751" t="s">
        <v>13</v>
      </c>
    </row>
    <row r="752" spans="1:11" x14ac:dyDescent="0.2">
      <c r="A752" t="s">
        <v>783</v>
      </c>
      <c r="B752">
        <v>1969</v>
      </c>
      <c r="C752" t="s">
        <v>20</v>
      </c>
      <c r="D752">
        <v>4</v>
      </c>
      <c r="E752" s="10" t="str">
        <f>Table1[[#This Row],[date]]&amp;" "&amp;Table1[[#This Row],[month]]&amp;" "&amp;Table1[[#This Row],[year]]</f>
        <v>4 Sep 1969</v>
      </c>
      <c r="F752" s="12">
        <f>DATEDIF(Table1[[#This Row],[DOB]],"8-6-2023","y")</f>
        <v>53</v>
      </c>
      <c r="G752">
        <v>0</v>
      </c>
      <c r="H752" s="14">
        <v>6305.61</v>
      </c>
      <c r="I752" t="s">
        <v>11</v>
      </c>
      <c r="J752" t="s">
        <v>11</v>
      </c>
      <c r="K752" t="s">
        <v>23</v>
      </c>
    </row>
    <row r="753" spans="1:11" x14ac:dyDescent="0.2">
      <c r="A753" t="s">
        <v>784</v>
      </c>
      <c r="B753">
        <v>2004</v>
      </c>
      <c r="C753" t="s">
        <v>10</v>
      </c>
      <c r="D753">
        <v>27</v>
      </c>
      <c r="E753" s="10" t="str">
        <f>Table1[[#This Row],[date]]&amp;" "&amp;Table1[[#This Row],[month]]&amp;" "&amp;Table1[[#This Row],[year]]</f>
        <v>27 Jul 2004</v>
      </c>
      <c r="F753" s="12">
        <f>DATEDIF(Table1[[#This Row],[DOB]],"8-6-2023","y")</f>
        <v>18</v>
      </c>
      <c r="G753">
        <v>0</v>
      </c>
      <c r="H753" s="14">
        <v>6311.11</v>
      </c>
      <c r="I753" t="s">
        <v>11</v>
      </c>
      <c r="J753" t="s">
        <v>11</v>
      </c>
      <c r="K753" t="s">
        <v>42</v>
      </c>
    </row>
    <row r="754" spans="1:11" x14ac:dyDescent="0.2">
      <c r="A754" t="s">
        <v>785</v>
      </c>
      <c r="B754">
        <v>1985</v>
      </c>
      <c r="C754" t="s">
        <v>15</v>
      </c>
      <c r="D754">
        <v>19</v>
      </c>
      <c r="E754" s="10" t="str">
        <f>Table1[[#This Row],[date]]&amp;" "&amp;Table1[[#This Row],[month]]&amp;" "&amp;Table1[[#This Row],[year]]</f>
        <v>19 Nov 1985</v>
      </c>
      <c r="F754" s="12">
        <f>DATEDIF(Table1[[#This Row],[DOB]],"8-6-2023","y")</f>
        <v>37</v>
      </c>
      <c r="G754">
        <v>2</v>
      </c>
      <c r="H754" s="14">
        <v>6311.95</v>
      </c>
      <c r="I754" t="s">
        <v>11</v>
      </c>
      <c r="J754" t="s">
        <v>16</v>
      </c>
      <c r="K754" t="s">
        <v>42</v>
      </c>
    </row>
    <row r="755" spans="1:11" x14ac:dyDescent="0.2">
      <c r="A755" t="s">
        <v>786</v>
      </c>
      <c r="B755">
        <v>1985</v>
      </c>
      <c r="C755" t="s">
        <v>30</v>
      </c>
      <c r="D755">
        <v>15</v>
      </c>
      <c r="E755" s="10" t="str">
        <f>Table1[[#This Row],[date]]&amp;" "&amp;Table1[[#This Row],[month]]&amp;" "&amp;Table1[[#This Row],[year]]</f>
        <v>15 Dec 1985</v>
      </c>
      <c r="F755" s="12">
        <f>DATEDIF(Table1[[#This Row],[DOB]],"8-6-2023","y")</f>
        <v>37</v>
      </c>
      <c r="G755">
        <v>2</v>
      </c>
      <c r="H755" s="14">
        <v>6313.76</v>
      </c>
      <c r="I755" t="s">
        <v>11</v>
      </c>
      <c r="J755" t="s">
        <v>16</v>
      </c>
      <c r="K755" t="s">
        <v>13</v>
      </c>
    </row>
    <row r="756" spans="1:11" x14ac:dyDescent="0.2">
      <c r="A756" t="s">
        <v>787</v>
      </c>
      <c r="B756">
        <v>1990</v>
      </c>
      <c r="C756" t="s">
        <v>35</v>
      </c>
      <c r="D756">
        <v>13</v>
      </c>
      <c r="E756" s="10" t="str">
        <f>Table1[[#This Row],[date]]&amp;" "&amp;Table1[[#This Row],[month]]&amp;" "&amp;Table1[[#This Row],[year]]</f>
        <v>13 Aug 1990</v>
      </c>
      <c r="F756" s="12">
        <f>DATEDIF(Table1[[#This Row],[DOB]],"8-6-2023","y")</f>
        <v>32</v>
      </c>
      <c r="G756">
        <v>3</v>
      </c>
      <c r="H756" s="14">
        <v>6334.34</v>
      </c>
      <c r="I756" t="s">
        <v>11</v>
      </c>
      <c r="J756" t="s">
        <v>11</v>
      </c>
      <c r="K756" t="s">
        <v>247</v>
      </c>
    </row>
    <row r="757" spans="1:11" x14ac:dyDescent="0.2">
      <c r="A757" t="s">
        <v>788</v>
      </c>
      <c r="B757">
        <v>1986</v>
      </c>
      <c r="C757" t="s">
        <v>20</v>
      </c>
      <c r="D757">
        <v>25</v>
      </c>
      <c r="E757" s="10" t="str">
        <f>Table1[[#This Row],[date]]&amp;" "&amp;Table1[[#This Row],[month]]&amp;" "&amp;Table1[[#This Row],[year]]</f>
        <v>25 Sep 1986</v>
      </c>
      <c r="F757" s="12">
        <f>DATEDIF(Table1[[#This Row],[DOB]],"8-6-2023","y")</f>
        <v>36</v>
      </c>
      <c r="G757">
        <v>3</v>
      </c>
      <c r="H757" s="14">
        <v>6335.64</v>
      </c>
      <c r="I757" t="s">
        <v>11</v>
      </c>
      <c r="J757" t="s">
        <v>11</v>
      </c>
      <c r="K757" t="s">
        <v>13</v>
      </c>
    </row>
    <row r="758" spans="1:11" x14ac:dyDescent="0.2">
      <c r="A758" t="s">
        <v>789</v>
      </c>
      <c r="B758">
        <v>1983</v>
      </c>
      <c r="C758" t="s">
        <v>37</v>
      </c>
      <c r="D758">
        <v>21</v>
      </c>
      <c r="E758" s="10" t="str">
        <f>Table1[[#This Row],[date]]&amp;" "&amp;Table1[[#This Row],[month]]&amp;" "&amp;Table1[[#This Row],[year]]</f>
        <v>21 Oct 1983</v>
      </c>
      <c r="F758" s="12">
        <f>DATEDIF(Table1[[#This Row],[DOB]],"8-6-2023","y")</f>
        <v>39</v>
      </c>
      <c r="G758">
        <v>2</v>
      </c>
      <c r="H758" s="14">
        <v>6338.08</v>
      </c>
      <c r="I758" t="s">
        <v>11</v>
      </c>
      <c r="J758" t="s">
        <v>16</v>
      </c>
      <c r="K758" t="s">
        <v>13</v>
      </c>
    </row>
    <row r="759" spans="1:11" x14ac:dyDescent="0.2">
      <c r="A759" t="s">
        <v>790</v>
      </c>
      <c r="B759">
        <v>1983</v>
      </c>
      <c r="C759" t="s">
        <v>35</v>
      </c>
      <c r="D759">
        <v>19</v>
      </c>
      <c r="E759" s="10" t="str">
        <f>Table1[[#This Row],[date]]&amp;" "&amp;Table1[[#This Row],[month]]&amp;" "&amp;Table1[[#This Row],[year]]</f>
        <v>19 Aug 1983</v>
      </c>
      <c r="F759" s="12">
        <f>DATEDIF(Table1[[#This Row],[DOB]],"8-6-2023","y")</f>
        <v>39</v>
      </c>
      <c r="G759">
        <v>2</v>
      </c>
      <c r="H759" s="14">
        <v>6356.27</v>
      </c>
      <c r="I759" t="s">
        <v>12</v>
      </c>
      <c r="J759" t="s">
        <v>11</v>
      </c>
      <c r="K759" t="s">
        <v>13</v>
      </c>
    </row>
    <row r="760" spans="1:11" x14ac:dyDescent="0.2">
      <c r="A760" t="s">
        <v>791</v>
      </c>
      <c r="B760">
        <v>1980</v>
      </c>
      <c r="C760" t="s">
        <v>37</v>
      </c>
      <c r="D760">
        <v>30</v>
      </c>
      <c r="E760" s="10" t="str">
        <f>Table1[[#This Row],[date]]&amp;" "&amp;Table1[[#This Row],[month]]&amp;" "&amp;Table1[[#This Row],[year]]</f>
        <v>30 Oct 1980</v>
      </c>
      <c r="F760" s="12">
        <f>DATEDIF(Table1[[#This Row],[DOB]],"8-6-2023","y")</f>
        <v>42</v>
      </c>
      <c r="G760">
        <v>0</v>
      </c>
      <c r="H760" s="14">
        <v>6358.78</v>
      </c>
      <c r="I760" t="s">
        <v>11</v>
      </c>
      <c r="J760" t="s">
        <v>16</v>
      </c>
      <c r="K760" t="s">
        <v>23</v>
      </c>
    </row>
    <row r="761" spans="1:11" x14ac:dyDescent="0.2">
      <c r="A761" t="s">
        <v>792</v>
      </c>
      <c r="B761">
        <v>1989</v>
      </c>
      <c r="C761" t="s">
        <v>18</v>
      </c>
      <c r="D761">
        <v>24</v>
      </c>
      <c r="E761" s="10" t="str">
        <f>Table1[[#This Row],[date]]&amp;" "&amp;Table1[[#This Row],[month]]&amp;" "&amp;Table1[[#This Row],[year]]</f>
        <v>24 Jun 1989</v>
      </c>
      <c r="F761" s="12">
        <f>DATEDIF(Table1[[#This Row],[DOB]],"8-6-2023","y")</f>
        <v>33</v>
      </c>
      <c r="G761">
        <v>3</v>
      </c>
      <c r="H761" s="14">
        <v>6360.99</v>
      </c>
      <c r="I761" t="s">
        <v>11</v>
      </c>
      <c r="J761" t="s">
        <v>11</v>
      </c>
      <c r="K761" t="s">
        <v>23</v>
      </c>
    </row>
    <row r="762" spans="1:11" x14ac:dyDescent="0.2">
      <c r="A762" t="s">
        <v>793</v>
      </c>
      <c r="B762">
        <v>1996</v>
      </c>
      <c r="C762" t="s">
        <v>10</v>
      </c>
      <c r="D762">
        <v>7</v>
      </c>
      <c r="E762" s="10" t="str">
        <f>Table1[[#This Row],[date]]&amp;" "&amp;Table1[[#This Row],[month]]&amp;" "&amp;Table1[[#This Row],[year]]</f>
        <v>7 Jul 1996</v>
      </c>
      <c r="F762" s="12">
        <f>DATEDIF(Table1[[#This Row],[DOB]],"8-6-2023","y")</f>
        <v>26</v>
      </c>
      <c r="G762">
        <v>0</v>
      </c>
      <c r="H762" s="14">
        <v>6361.47</v>
      </c>
      <c r="I762" t="s">
        <v>11</v>
      </c>
      <c r="J762" t="s">
        <v>12</v>
      </c>
      <c r="K762" t="s">
        <v>300</v>
      </c>
    </row>
    <row r="763" spans="1:11" x14ac:dyDescent="0.2">
      <c r="A763" t="s">
        <v>794</v>
      </c>
      <c r="B763">
        <v>1970</v>
      </c>
      <c r="C763" t="s">
        <v>15</v>
      </c>
      <c r="D763">
        <v>9</v>
      </c>
      <c r="E763" s="10" t="str">
        <f>Table1[[#This Row],[date]]&amp;" "&amp;Table1[[#This Row],[month]]&amp;" "&amp;Table1[[#This Row],[year]]</f>
        <v>9 Nov 1970</v>
      </c>
      <c r="F763" s="12">
        <f>DATEDIF(Table1[[#This Row],[DOB]],"8-6-2023","y")</f>
        <v>52</v>
      </c>
      <c r="G763">
        <v>0</v>
      </c>
      <c r="H763" s="14">
        <v>6367.31</v>
      </c>
      <c r="I763" t="s">
        <v>11</v>
      </c>
      <c r="J763" t="s">
        <v>16</v>
      </c>
      <c r="K763" t="s">
        <v>13</v>
      </c>
    </row>
    <row r="764" spans="1:11" x14ac:dyDescent="0.2">
      <c r="A764" t="s">
        <v>795</v>
      </c>
      <c r="B764">
        <v>1984</v>
      </c>
      <c r="C764" t="s">
        <v>35</v>
      </c>
      <c r="D764">
        <v>13</v>
      </c>
      <c r="E764" s="10" t="str">
        <f>Table1[[#This Row],[date]]&amp;" "&amp;Table1[[#This Row],[month]]&amp;" "&amp;Table1[[#This Row],[year]]</f>
        <v>13 Aug 1984</v>
      </c>
      <c r="F764" s="12">
        <f>DATEDIF(Table1[[#This Row],[DOB]],"8-6-2023","y")</f>
        <v>38</v>
      </c>
      <c r="G764">
        <v>1</v>
      </c>
      <c r="H764" s="14">
        <v>6373.56</v>
      </c>
      <c r="I764" t="s">
        <v>11</v>
      </c>
      <c r="J764" t="s">
        <v>16</v>
      </c>
      <c r="K764" t="s">
        <v>23</v>
      </c>
    </row>
    <row r="765" spans="1:11" x14ac:dyDescent="0.2">
      <c r="A765" t="s">
        <v>796</v>
      </c>
      <c r="B765">
        <v>1976</v>
      </c>
      <c r="C765" t="s">
        <v>15</v>
      </c>
      <c r="D765">
        <v>18</v>
      </c>
      <c r="E765" s="10" t="str">
        <f>Table1[[#This Row],[date]]&amp;" "&amp;Table1[[#This Row],[month]]&amp;" "&amp;Table1[[#This Row],[year]]</f>
        <v>18 Nov 1976</v>
      </c>
      <c r="F765" s="12">
        <f>DATEDIF(Table1[[#This Row],[DOB]],"8-6-2023","y")</f>
        <v>46</v>
      </c>
      <c r="G765">
        <v>2</v>
      </c>
      <c r="H765" s="14">
        <v>6374.16</v>
      </c>
      <c r="I765" t="s">
        <v>11</v>
      </c>
      <c r="J765" t="s">
        <v>11</v>
      </c>
      <c r="K765" t="s">
        <v>13</v>
      </c>
    </row>
    <row r="766" spans="1:11" x14ac:dyDescent="0.2">
      <c r="A766" t="s">
        <v>797</v>
      </c>
      <c r="B766">
        <v>1982</v>
      </c>
      <c r="C766" t="s">
        <v>35</v>
      </c>
      <c r="D766">
        <v>6</v>
      </c>
      <c r="E766" s="10" t="str">
        <f>Table1[[#This Row],[date]]&amp;" "&amp;Table1[[#This Row],[month]]&amp;" "&amp;Table1[[#This Row],[year]]</f>
        <v>6 Aug 1982</v>
      </c>
      <c r="F766" s="12">
        <f>DATEDIF(Table1[[#This Row],[DOB]],"8-6-2023","y")</f>
        <v>40</v>
      </c>
      <c r="G766">
        <v>1</v>
      </c>
      <c r="H766" s="14">
        <v>6389.38</v>
      </c>
      <c r="I766" t="s">
        <v>16</v>
      </c>
      <c r="J766" t="s">
        <v>11</v>
      </c>
      <c r="K766" t="s">
        <v>23</v>
      </c>
    </row>
    <row r="767" spans="1:11" x14ac:dyDescent="0.2">
      <c r="A767" t="s">
        <v>798</v>
      </c>
      <c r="B767">
        <v>1997</v>
      </c>
      <c r="C767" t="s">
        <v>35</v>
      </c>
      <c r="D767">
        <v>16</v>
      </c>
      <c r="E767" s="10" t="str">
        <f>Table1[[#This Row],[date]]&amp;" "&amp;Table1[[#This Row],[month]]&amp;" "&amp;Table1[[#This Row],[year]]</f>
        <v>16 Aug 1997</v>
      </c>
      <c r="F767" s="12">
        <f>DATEDIF(Table1[[#This Row],[DOB]],"8-6-2023","y")</f>
        <v>25</v>
      </c>
      <c r="G767">
        <v>0</v>
      </c>
      <c r="H767" s="14">
        <v>6389.53</v>
      </c>
      <c r="I767" t="s">
        <v>11</v>
      </c>
      <c r="J767" t="s">
        <v>11</v>
      </c>
      <c r="K767" t="s">
        <v>300</v>
      </c>
    </row>
    <row r="768" spans="1:11" x14ac:dyDescent="0.2">
      <c r="A768" t="s">
        <v>799</v>
      </c>
      <c r="B768">
        <v>1982</v>
      </c>
      <c r="C768" t="s">
        <v>37</v>
      </c>
      <c r="D768">
        <v>28</v>
      </c>
      <c r="E768" s="10" t="str">
        <f>Table1[[#This Row],[date]]&amp;" "&amp;Table1[[#This Row],[month]]&amp;" "&amp;Table1[[#This Row],[year]]</f>
        <v>28 Oct 1982</v>
      </c>
      <c r="F768" s="12">
        <f>DATEDIF(Table1[[#This Row],[DOB]],"8-6-2023","y")</f>
        <v>40</v>
      </c>
      <c r="G768">
        <v>1</v>
      </c>
      <c r="H768" s="14">
        <v>6393.6</v>
      </c>
      <c r="I768" t="s">
        <v>11</v>
      </c>
      <c r="J768" t="s">
        <v>16</v>
      </c>
      <c r="K768" t="s">
        <v>23</v>
      </c>
    </row>
    <row r="769" spans="1:11" x14ac:dyDescent="0.2">
      <c r="A769" t="s">
        <v>800</v>
      </c>
      <c r="B769">
        <v>1987</v>
      </c>
      <c r="C769" t="s">
        <v>20</v>
      </c>
      <c r="D769">
        <v>9</v>
      </c>
      <c r="E769" s="10" t="str">
        <f>Table1[[#This Row],[date]]&amp;" "&amp;Table1[[#This Row],[month]]&amp;" "&amp;Table1[[#This Row],[year]]</f>
        <v>9 Sep 1987</v>
      </c>
      <c r="F769" s="12">
        <f>DATEDIF(Table1[[#This Row],[DOB]],"8-6-2023","y")</f>
        <v>35</v>
      </c>
      <c r="G769">
        <v>2</v>
      </c>
      <c r="H769" s="14">
        <v>6402.29</v>
      </c>
      <c r="I769" t="s">
        <v>11</v>
      </c>
      <c r="J769" t="s">
        <v>12</v>
      </c>
      <c r="K769" t="s">
        <v>247</v>
      </c>
    </row>
    <row r="770" spans="1:11" x14ac:dyDescent="0.2">
      <c r="A770" t="s">
        <v>801</v>
      </c>
      <c r="B770">
        <v>1985</v>
      </c>
      <c r="C770" t="s">
        <v>30</v>
      </c>
      <c r="D770">
        <v>10</v>
      </c>
      <c r="E770" s="10" t="str">
        <f>Table1[[#This Row],[date]]&amp;" "&amp;Table1[[#This Row],[month]]&amp;" "&amp;Table1[[#This Row],[year]]</f>
        <v>10 Dec 1985</v>
      </c>
      <c r="F770" s="12">
        <f>DATEDIF(Table1[[#This Row],[DOB]],"8-6-2023","y")</f>
        <v>37</v>
      </c>
      <c r="G770">
        <v>2</v>
      </c>
      <c r="H770" s="14">
        <v>6406.41</v>
      </c>
      <c r="I770" t="s">
        <v>16</v>
      </c>
      <c r="J770" t="s">
        <v>12</v>
      </c>
      <c r="K770" t="s">
        <v>276</v>
      </c>
    </row>
    <row r="771" spans="1:11" x14ac:dyDescent="0.2">
      <c r="A771" t="s">
        <v>802</v>
      </c>
      <c r="B771">
        <v>1970</v>
      </c>
      <c r="C771" t="s">
        <v>35</v>
      </c>
      <c r="D771">
        <v>20</v>
      </c>
      <c r="E771" s="10" t="str">
        <f>Table1[[#This Row],[date]]&amp;" "&amp;Table1[[#This Row],[month]]&amp;" "&amp;Table1[[#This Row],[year]]</f>
        <v>20 Aug 1970</v>
      </c>
      <c r="F771" s="12">
        <f>DATEDIF(Table1[[#This Row],[DOB]],"8-6-2023","y")</f>
        <v>52</v>
      </c>
      <c r="G771">
        <v>0</v>
      </c>
      <c r="H771" s="14">
        <v>6407.05</v>
      </c>
      <c r="I771" t="s">
        <v>11</v>
      </c>
      <c r="J771" t="s">
        <v>16</v>
      </c>
      <c r="K771" t="s">
        <v>13</v>
      </c>
    </row>
    <row r="772" spans="1:11" x14ac:dyDescent="0.2">
      <c r="A772" t="s">
        <v>803</v>
      </c>
      <c r="B772">
        <v>1971</v>
      </c>
      <c r="C772" t="s">
        <v>35</v>
      </c>
      <c r="D772">
        <v>22</v>
      </c>
      <c r="E772" s="10" t="str">
        <f>Table1[[#This Row],[date]]&amp;" "&amp;Table1[[#This Row],[month]]&amp;" "&amp;Table1[[#This Row],[year]]</f>
        <v>22 Aug 1971</v>
      </c>
      <c r="F772" s="12">
        <f>DATEDIF(Table1[[#This Row],[DOB]],"8-6-2023","y")</f>
        <v>51</v>
      </c>
      <c r="G772">
        <v>0</v>
      </c>
      <c r="H772" s="14">
        <v>6412.34</v>
      </c>
      <c r="I772" t="s">
        <v>11</v>
      </c>
      <c r="J772" t="s">
        <v>12</v>
      </c>
      <c r="K772" t="s">
        <v>13</v>
      </c>
    </row>
    <row r="773" spans="1:11" x14ac:dyDescent="0.2">
      <c r="A773" t="s">
        <v>804</v>
      </c>
      <c r="B773">
        <v>1987</v>
      </c>
      <c r="C773" t="s">
        <v>20</v>
      </c>
      <c r="D773">
        <v>4</v>
      </c>
      <c r="E773" s="10" t="str">
        <f>Table1[[#This Row],[date]]&amp;" "&amp;Table1[[#This Row],[month]]&amp;" "&amp;Table1[[#This Row],[year]]</f>
        <v>4 Sep 1987</v>
      </c>
      <c r="F773" s="12">
        <f>DATEDIF(Table1[[#This Row],[DOB]],"8-6-2023","y")</f>
        <v>35</v>
      </c>
      <c r="G773">
        <v>3</v>
      </c>
      <c r="H773" s="14">
        <v>6414.18</v>
      </c>
      <c r="I773" t="s">
        <v>11</v>
      </c>
      <c r="J773" t="s">
        <v>11</v>
      </c>
      <c r="K773" t="s">
        <v>42</v>
      </c>
    </row>
    <row r="774" spans="1:11" x14ac:dyDescent="0.2">
      <c r="A774" t="s">
        <v>805</v>
      </c>
      <c r="B774">
        <v>1976</v>
      </c>
      <c r="C774" t="s">
        <v>30</v>
      </c>
      <c r="D774">
        <v>30</v>
      </c>
      <c r="E774" s="10" t="str">
        <f>Table1[[#This Row],[date]]&amp;" "&amp;Table1[[#This Row],[month]]&amp;" "&amp;Table1[[#This Row],[year]]</f>
        <v>30 Dec 1976</v>
      </c>
      <c r="F774" s="12">
        <f>DATEDIF(Table1[[#This Row],[DOB]],"8-6-2023","y")</f>
        <v>46</v>
      </c>
      <c r="G774">
        <v>2</v>
      </c>
      <c r="H774" s="14">
        <v>6417.28</v>
      </c>
      <c r="I774" t="s">
        <v>11</v>
      </c>
      <c r="J774" t="s">
        <v>12</v>
      </c>
      <c r="K774" t="s">
        <v>13</v>
      </c>
    </row>
    <row r="775" spans="1:11" x14ac:dyDescent="0.2">
      <c r="A775" t="s">
        <v>806</v>
      </c>
      <c r="B775">
        <v>1975</v>
      </c>
      <c r="C775" t="s">
        <v>35</v>
      </c>
      <c r="D775">
        <v>5</v>
      </c>
      <c r="E775" s="10" t="str">
        <f>Table1[[#This Row],[date]]&amp;" "&amp;Table1[[#This Row],[month]]&amp;" "&amp;Table1[[#This Row],[year]]</f>
        <v>5 Aug 1975</v>
      </c>
      <c r="F775" s="12">
        <f>DATEDIF(Table1[[#This Row],[DOB]],"8-6-2023","y")</f>
        <v>47</v>
      </c>
      <c r="G775">
        <v>1</v>
      </c>
      <c r="H775" s="14">
        <v>6423.48</v>
      </c>
      <c r="I775" t="s">
        <v>11</v>
      </c>
      <c r="J775" t="s">
        <v>12</v>
      </c>
      <c r="K775" t="s">
        <v>13</v>
      </c>
    </row>
    <row r="776" spans="1:11" x14ac:dyDescent="0.2">
      <c r="A776" t="s">
        <v>807</v>
      </c>
      <c r="B776">
        <v>1985</v>
      </c>
      <c r="C776" t="s">
        <v>10</v>
      </c>
      <c r="D776">
        <v>22</v>
      </c>
      <c r="E776" s="10" t="str">
        <f>Table1[[#This Row],[date]]&amp;" "&amp;Table1[[#This Row],[month]]&amp;" "&amp;Table1[[#This Row],[year]]</f>
        <v>22 Jul 1985</v>
      </c>
      <c r="F776" s="12">
        <f>DATEDIF(Table1[[#This Row],[DOB]],"8-6-2023","y")</f>
        <v>37</v>
      </c>
      <c r="G776">
        <v>3</v>
      </c>
      <c r="H776" s="14">
        <v>6435.62</v>
      </c>
      <c r="I776" t="s">
        <v>12</v>
      </c>
      <c r="J776" t="s">
        <v>11</v>
      </c>
      <c r="K776" t="s">
        <v>13</v>
      </c>
    </row>
    <row r="777" spans="1:11" x14ac:dyDescent="0.2">
      <c r="A777" t="s">
        <v>808</v>
      </c>
      <c r="B777">
        <v>1984</v>
      </c>
      <c r="C777" t="s">
        <v>35</v>
      </c>
      <c r="D777">
        <v>26</v>
      </c>
      <c r="E777" s="10" t="str">
        <f>Table1[[#This Row],[date]]&amp;" "&amp;Table1[[#This Row],[month]]&amp;" "&amp;Table1[[#This Row],[year]]</f>
        <v>26 Aug 1984</v>
      </c>
      <c r="F777" s="12">
        <f>DATEDIF(Table1[[#This Row],[DOB]],"8-6-2023","y")</f>
        <v>38</v>
      </c>
      <c r="G777">
        <v>2</v>
      </c>
      <c r="H777" s="14">
        <v>6455.86</v>
      </c>
      <c r="I777" t="s">
        <v>12</v>
      </c>
      <c r="J777" t="s">
        <v>12</v>
      </c>
      <c r="K777" t="s">
        <v>23</v>
      </c>
    </row>
    <row r="778" spans="1:11" x14ac:dyDescent="0.2">
      <c r="A778" t="s">
        <v>809</v>
      </c>
      <c r="B778">
        <v>1984</v>
      </c>
      <c r="C778" t="s">
        <v>15</v>
      </c>
      <c r="D778">
        <v>1</v>
      </c>
      <c r="E778" s="10" t="str">
        <f>Table1[[#This Row],[date]]&amp;" "&amp;Table1[[#This Row],[month]]&amp;" "&amp;Table1[[#This Row],[year]]</f>
        <v>1 Nov 1984</v>
      </c>
      <c r="F778" s="12">
        <f>DATEDIF(Table1[[#This Row],[DOB]],"8-6-2023","y")</f>
        <v>38</v>
      </c>
      <c r="G778">
        <v>2</v>
      </c>
      <c r="H778" s="14">
        <v>6457.84</v>
      </c>
      <c r="I778" t="s">
        <v>11</v>
      </c>
      <c r="J778" t="s">
        <v>12</v>
      </c>
      <c r="K778" t="s">
        <v>23</v>
      </c>
    </row>
    <row r="779" spans="1:11" x14ac:dyDescent="0.2">
      <c r="A779" t="s">
        <v>810</v>
      </c>
      <c r="B779">
        <v>1981</v>
      </c>
      <c r="C779" t="s">
        <v>10</v>
      </c>
      <c r="D779">
        <v>27</v>
      </c>
      <c r="E779" s="10" t="str">
        <f>Table1[[#This Row],[date]]&amp;" "&amp;Table1[[#This Row],[month]]&amp;" "&amp;Table1[[#This Row],[year]]</f>
        <v>27 Jul 1981</v>
      </c>
      <c r="F779" s="12">
        <f>DATEDIF(Table1[[#This Row],[DOB]],"8-6-2023","y")</f>
        <v>41</v>
      </c>
      <c r="G779">
        <v>1</v>
      </c>
      <c r="H779" s="14">
        <v>6473.15</v>
      </c>
      <c r="I779" t="s">
        <v>11</v>
      </c>
      <c r="J779" t="s">
        <v>11</v>
      </c>
      <c r="K779" t="s">
        <v>13</v>
      </c>
    </row>
    <row r="780" spans="1:11" x14ac:dyDescent="0.2">
      <c r="A780" t="s">
        <v>811</v>
      </c>
      <c r="B780">
        <v>1980</v>
      </c>
      <c r="C780" t="s">
        <v>18</v>
      </c>
      <c r="D780">
        <v>8</v>
      </c>
      <c r="E780" s="10" t="str">
        <f>Table1[[#This Row],[date]]&amp;" "&amp;Table1[[#This Row],[month]]&amp;" "&amp;Table1[[#This Row],[year]]</f>
        <v>8 Jun 1980</v>
      </c>
      <c r="F780" s="12">
        <f>DATEDIF(Table1[[#This Row],[DOB]],"8-6-2023","y")</f>
        <v>43</v>
      </c>
      <c r="G780">
        <v>0</v>
      </c>
      <c r="H780" s="14">
        <v>6474.01</v>
      </c>
      <c r="I780" t="s">
        <v>11</v>
      </c>
      <c r="J780" t="s">
        <v>12</v>
      </c>
      <c r="K780" t="s">
        <v>42</v>
      </c>
    </row>
    <row r="781" spans="1:11" x14ac:dyDescent="0.2">
      <c r="A781" t="s">
        <v>812</v>
      </c>
      <c r="B781">
        <v>1970</v>
      </c>
      <c r="C781" t="s">
        <v>30</v>
      </c>
      <c r="D781">
        <v>1</v>
      </c>
      <c r="E781" s="10" t="str">
        <f>Table1[[#This Row],[date]]&amp;" "&amp;Table1[[#This Row],[month]]&amp;" "&amp;Table1[[#This Row],[year]]</f>
        <v>1 Dec 1970</v>
      </c>
      <c r="F781" s="12">
        <f>DATEDIF(Table1[[#This Row],[DOB]],"8-6-2023","y")</f>
        <v>52</v>
      </c>
      <c r="G781">
        <v>0</v>
      </c>
      <c r="H781" s="14">
        <v>6481.67</v>
      </c>
      <c r="I781" t="s">
        <v>11</v>
      </c>
      <c r="J781" t="s">
        <v>11</v>
      </c>
      <c r="K781" t="s">
        <v>13</v>
      </c>
    </row>
    <row r="782" spans="1:11" x14ac:dyDescent="0.2">
      <c r="A782" t="s">
        <v>813</v>
      </c>
      <c r="B782">
        <v>1982</v>
      </c>
      <c r="C782" t="s">
        <v>37</v>
      </c>
      <c r="D782">
        <v>9</v>
      </c>
      <c r="E782" s="10" t="str">
        <f>Table1[[#This Row],[date]]&amp;" "&amp;Table1[[#This Row],[month]]&amp;" "&amp;Table1[[#This Row],[year]]</f>
        <v>9 Oct 1982</v>
      </c>
      <c r="F782" s="12">
        <f>DATEDIF(Table1[[#This Row],[DOB]],"8-6-2023","y")</f>
        <v>40</v>
      </c>
      <c r="G782">
        <v>1</v>
      </c>
      <c r="H782" s="14">
        <v>6496.89</v>
      </c>
      <c r="I782" t="s">
        <v>11</v>
      </c>
      <c r="J782" t="s">
        <v>12</v>
      </c>
      <c r="K782" t="s">
        <v>42</v>
      </c>
    </row>
    <row r="783" spans="1:11" x14ac:dyDescent="0.2">
      <c r="A783" t="s">
        <v>814</v>
      </c>
      <c r="B783">
        <v>1982</v>
      </c>
      <c r="C783" t="s">
        <v>35</v>
      </c>
      <c r="D783">
        <v>28</v>
      </c>
      <c r="E783" s="10" t="str">
        <f>Table1[[#This Row],[date]]&amp;" "&amp;Table1[[#This Row],[month]]&amp;" "&amp;Table1[[#This Row],[year]]</f>
        <v>28 Aug 1982</v>
      </c>
      <c r="F783" s="12">
        <f>DATEDIF(Table1[[#This Row],[DOB]],"8-6-2023","y")</f>
        <v>40</v>
      </c>
      <c r="G783">
        <v>1</v>
      </c>
      <c r="H783" s="14">
        <v>6500.24</v>
      </c>
      <c r="I783" t="s">
        <v>11</v>
      </c>
      <c r="J783" t="s">
        <v>11</v>
      </c>
      <c r="K783" t="s">
        <v>13</v>
      </c>
    </row>
    <row r="784" spans="1:11" x14ac:dyDescent="0.2">
      <c r="A784" t="s">
        <v>815</v>
      </c>
      <c r="B784">
        <v>1994</v>
      </c>
      <c r="C784" t="s">
        <v>10</v>
      </c>
      <c r="D784">
        <v>7</v>
      </c>
      <c r="E784" s="10" t="str">
        <f>Table1[[#This Row],[date]]&amp;" "&amp;Table1[[#This Row],[month]]&amp;" "&amp;Table1[[#This Row],[year]]</f>
        <v>7 Jul 1994</v>
      </c>
      <c r="F784" s="12">
        <f>DATEDIF(Table1[[#This Row],[DOB]],"8-6-2023","y")</f>
        <v>28</v>
      </c>
      <c r="G784">
        <v>0</v>
      </c>
      <c r="H784" s="14">
        <v>6512.24</v>
      </c>
      <c r="I784" t="s">
        <v>11</v>
      </c>
      <c r="J784" t="s">
        <v>16</v>
      </c>
      <c r="K784" t="s">
        <v>300</v>
      </c>
    </row>
    <row r="785" spans="1:11" x14ac:dyDescent="0.2">
      <c r="A785" t="s">
        <v>816</v>
      </c>
      <c r="B785">
        <v>1976</v>
      </c>
      <c r="C785" t="s">
        <v>37</v>
      </c>
      <c r="D785">
        <v>23</v>
      </c>
      <c r="E785" s="10" t="str">
        <f>Table1[[#This Row],[date]]&amp;" "&amp;Table1[[#This Row],[month]]&amp;" "&amp;Table1[[#This Row],[year]]</f>
        <v>23 Oct 1976</v>
      </c>
      <c r="F785" s="12">
        <f>DATEDIF(Table1[[#This Row],[DOB]],"8-6-2023","y")</f>
        <v>46</v>
      </c>
      <c r="G785">
        <v>2</v>
      </c>
      <c r="H785" s="14">
        <v>6529.21</v>
      </c>
      <c r="I785" t="s">
        <v>11</v>
      </c>
      <c r="J785" t="s">
        <v>16</v>
      </c>
      <c r="K785" t="s">
        <v>13</v>
      </c>
    </row>
    <row r="786" spans="1:11" x14ac:dyDescent="0.2">
      <c r="A786" t="s">
        <v>817</v>
      </c>
      <c r="B786">
        <v>1982</v>
      </c>
      <c r="C786" t="s">
        <v>35</v>
      </c>
      <c r="D786">
        <v>12</v>
      </c>
      <c r="E786" s="10" t="str">
        <f>Table1[[#This Row],[date]]&amp;" "&amp;Table1[[#This Row],[month]]&amp;" "&amp;Table1[[#This Row],[year]]</f>
        <v>12 Aug 1982</v>
      </c>
      <c r="F786" s="12">
        <f>DATEDIF(Table1[[#This Row],[DOB]],"8-6-2023","y")</f>
        <v>40</v>
      </c>
      <c r="G786">
        <v>3</v>
      </c>
      <c r="H786" s="14">
        <v>6532.04</v>
      </c>
      <c r="I786" t="s">
        <v>11</v>
      </c>
      <c r="J786" t="s">
        <v>16</v>
      </c>
      <c r="K786" t="s">
        <v>13</v>
      </c>
    </row>
    <row r="787" spans="1:11" x14ac:dyDescent="0.2">
      <c r="A787" t="s">
        <v>818</v>
      </c>
      <c r="B787">
        <v>1982</v>
      </c>
      <c r="C787" t="s">
        <v>37</v>
      </c>
      <c r="D787">
        <v>2</v>
      </c>
      <c r="E787" s="10" t="str">
        <f>Table1[[#This Row],[date]]&amp;" "&amp;Table1[[#This Row],[month]]&amp;" "&amp;Table1[[#This Row],[year]]</f>
        <v>2 Oct 1982</v>
      </c>
      <c r="F787" s="12">
        <f>DATEDIF(Table1[[#This Row],[DOB]],"8-6-2023","y")</f>
        <v>40</v>
      </c>
      <c r="G787">
        <v>3</v>
      </c>
      <c r="H787" s="14">
        <v>6536.68</v>
      </c>
      <c r="I787" t="s">
        <v>11</v>
      </c>
      <c r="J787" t="s">
        <v>11</v>
      </c>
      <c r="K787" t="s">
        <v>23</v>
      </c>
    </row>
    <row r="788" spans="1:11" x14ac:dyDescent="0.2">
      <c r="A788" t="s">
        <v>819</v>
      </c>
      <c r="B788">
        <v>1969</v>
      </c>
      <c r="C788" t="s">
        <v>30</v>
      </c>
      <c r="D788">
        <v>3</v>
      </c>
      <c r="E788" s="10" t="str">
        <f>Table1[[#This Row],[date]]&amp;" "&amp;Table1[[#This Row],[month]]&amp;" "&amp;Table1[[#This Row],[year]]</f>
        <v>3 Dec 1969</v>
      </c>
      <c r="F788" s="12">
        <f>DATEDIF(Table1[[#This Row],[DOB]],"8-6-2023","y")</f>
        <v>53</v>
      </c>
      <c r="G788">
        <v>0</v>
      </c>
      <c r="H788" s="14">
        <v>6546.16</v>
      </c>
      <c r="I788" t="s">
        <v>11</v>
      </c>
      <c r="J788" t="s">
        <v>12</v>
      </c>
      <c r="K788" t="s">
        <v>13</v>
      </c>
    </row>
    <row r="789" spans="1:11" x14ac:dyDescent="0.2">
      <c r="A789" t="s">
        <v>820</v>
      </c>
      <c r="B789">
        <v>1986</v>
      </c>
      <c r="C789" t="s">
        <v>30</v>
      </c>
      <c r="D789">
        <v>18</v>
      </c>
      <c r="E789" s="10" t="str">
        <f>Table1[[#This Row],[date]]&amp;" "&amp;Table1[[#This Row],[month]]&amp;" "&amp;Table1[[#This Row],[year]]</f>
        <v>18 Dec 1986</v>
      </c>
      <c r="F789" s="12">
        <f>DATEDIF(Table1[[#This Row],[DOB]],"8-6-2023","y")</f>
        <v>36</v>
      </c>
      <c r="G789">
        <v>3</v>
      </c>
      <c r="H789" s="14">
        <v>6548.2</v>
      </c>
      <c r="I789" t="s">
        <v>11</v>
      </c>
      <c r="J789" t="s">
        <v>12</v>
      </c>
      <c r="K789" t="s">
        <v>23</v>
      </c>
    </row>
    <row r="790" spans="1:11" x14ac:dyDescent="0.2">
      <c r="A790" t="s">
        <v>821</v>
      </c>
      <c r="B790">
        <v>1989</v>
      </c>
      <c r="C790" t="s">
        <v>35</v>
      </c>
      <c r="D790">
        <v>6</v>
      </c>
      <c r="E790" s="10" t="str">
        <f>Table1[[#This Row],[date]]&amp;" "&amp;Table1[[#This Row],[month]]&amp;" "&amp;Table1[[#This Row],[year]]</f>
        <v>6 Aug 1989</v>
      </c>
      <c r="F790" s="12">
        <f>DATEDIF(Table1[[#This Row],[DOB]],"8-6-2023","y")</f>
        <v>33</v>
      </c>
      <c r="G790">
        <v>3</v>
      </c>
      <c r="H790" s="14">
        <v>6551.75</v>
      </c>
      <c r="I790" t="s">
        <v>11</v>
      </c>
      <c r="J790" t="s">
        <v>11</v>
      </c>
      <c r="K790" t="s">
        <v>247</v>
      </c>
    </row>
    <row r="791" spans="1:11" x14ac:dyDescent="0.2">
      <c r="A791" t="s">
        <v>822</v>
      </c>
      <c r="B791">
        <v>1968</v>
      </c>
      <c r="C791" t="s">
        <v>30</v>
      </c>
      <c r="D791">
        <v>11</v>
      </c>
      <c r="E791" s="10" t="str">
        <f>Table1[[#This Row],[date]]&amp;" "&amp;Table1[[#This Row],[month]]&amp;" "&amp;Table1[[#This Row],[year]]</f>
        <v>11 Dec 1968</v>
      </c>
      <c r="F791" s="12">
        <f>DATEDIF(Table1[[#This Row],[DOB]],"8-6-2023","y")</f>
        <v>54</v>
      </c>
      <c r="G791">
        <v>0</v>
      </c>
      <c r="H791" s="14">
        <v>6552.01</v>
      </c>
      <c r="I791" t="s">
        <v>12</v>
      </c>
      <c r="J791" t="s">
        <v>11</v>
      </c>
      <c r="K791" t="s">
        <v>13</v>
      </c>
    </row>
    <row r="792" spans="1:11" x14ac:dyDescent="0.2">
      <c r="A792" t="s">
        <v>823</v>
      </c>
      <c r="B792">
        <v>1984</v>
      </c>
      <c r="C792" t="s">
        <v>20</v>
      </c>
      <c r="D792">
        <v>20</v>
      </c>
      <c r="E792" s="10" t="str">
        <f>Table1[[#This Row],[date]]&amp;" "&amp;Table1[[#This Row],[month]]&amp;" "&amp;Table1[[#This Row],[year]]</f>
        <v>20 Sep 1984</v>
      </c>
      <c r="F792" s="12">
        <f>DATEDIF(Table1[[#This Row],[DOB]],"8-6-2023","y")</f>
        <v>38</v>
      </c>
      <c r="G792">
        <v>1</v>
      </c>
      <c r="H792" s="14">
        <v>6555.07</v>
      </c>
      <c r="I792" t="s">
        <v>11</v>
      </c>
      <c r="J792" t="s">
        <v>11</v>
      </c>
      <c r="K792" t="s">
        <v>247</v>
      </c>
    </row>
    <row r="793" spans="1:11" x14ac:dyDescent="0.2">
      <c r="A793" t="s">
        <v>824</v>
      </c>
      <c r="B793">
        <v>1981</v>
      </c>
      <c r="C793" t="s">
        <v>10</v>
      </c>
      <c r="D793">
        <v>20</v>
      </c>
      <c r="E793" s="10" t="str">
        <f>Table1[[#This Row],[date]]&amp;" "&amp;Table1[[#This Row],[month]]&amp;" "&amp;Table1[[#This Row],[year]]</f>
        <v>20 Jul 1981</v>
      </c>
      <c r="F793" s="12">
        <f>DATEDIF(Table1[[#This Row],[DOB]],"8-6-2023","y")</f>
        <v>41</v>
      </c>
      <c r="G793">
        <v>0</v>
      </c>
      <c r="H793" s="14">
        <v>6571.02</v>
      </c>
      <c r="I793" t="s">
        <v>11</v>
      </c>
      <c r="J793" t="s">
        <v>16</v>
      </c>
      <c r="K793" t="s">
        <v>23</v>
      </c>
    </row>
    <row r="794" spans="1:11" x14ac:dyDescent="0.2">
      <c r="A794" t="s">
        <v>825</v>
      </c>
      <c r="B794">
        <v>1984</v>
      </c>
      <c r="C794" t="s">
        <v>37</v>
      </c>
      <c r="D794">
        <v>5</v>
      </c>
      <c r="E794" s="10" t="str">
        <f>Table1[[#This Row],[date]]&amp;" "&amp;Table1[[#This Row],[month]]&amp;" "&amp;Table1[[#This Row],[year]]</f>
        <v>5 Oct 1984</v>
      </c>
      <c r="F794" s="12">
        <f>DATEDIF(Table1[[#This Row],[DOB]],"8-6-2023","y")</f>
        <v>38</v>
      </c>
      <c r="G794">
        <v>2</v>
      </c>
      <c r="H794" s="14">
        <v>6571.54</v>
      </c>
      <c r="I794" t="s">
        <v>11</v>
      </c>
      <c r="J794" t="s">
        <v>12</v>
      </c>
      <c r="K794" t="s">
        <v>42</v>
      </c>
    </row>
    <row r="795" spans="1:11" x14ac:dyDescent="0.2">
      <c r="A795" t="s">
        <v>826</v>
      </c>
      <c r="B795">
        <v>1982</v>
      </c>
      <c r="C795" t="s">
        <v>15</v>
      </c>
      <c r="D795">
        <v>22</v>
      </c>
      <c r="E795" s="10" t="str">
        <f>Table1[[#This Row],[date]]&amp;" "&amp;Table1[[#This Row],[month]]&amp;" "&amp;Table1[[#This Row],[year]]</f>
        <v>22 Nov 1982</v>
      </c>
      <c r="F795" s="12">
        <f>DATEDIF(Table1[[#This Row],[DOB]],"8-6-2023","y")</f>
        <v>40</v>
      </c>
      <c r="G795">
        <v>2</v>
      </c>
      <c r="H795" s="14">
        <v>6593.51</v>
      </c>
      <c r="I795" t="s">
        <v>11</v>
      </c>
      <c r="J795" t="s">
        <v>16</v>
      </c>
      <c r="K795" t="s">
        <v>13</v>
      </c>
    </row>
    <row r="796" spans="1:11" x14ac:dyDescent="0.2">
      <c r="A796" t="s">
        <v>827</v>
      </c>
      <c r="B796">
        <v>1982</v>
      </c>
      <c r="C796" t="s">
        <v>30</v>
      </c>
      <c r="D796">
        <v>29</v>
      </c>
      <c r="E796" s="10" t="str">
        <f>Table1[[#This Row],[date]]&amp;" "&amp;Table1[[#This Row],[month]]&amp;" "&amp;Table1[[#This Row],[year]]</f>
        <v>29 Dec 1982</v>
      </c>
      <c r="F796" s="12">
        <f>DATEDIF(Table1[[#This Row],[DOB]],"8-6-2023","y")</f>
        <v>40</v>
      </c>
      <c r="G796">
        <v>1</v>
      </c>
      <c r="H796" s="14">
        <v>6600.21</v>
      </c>
      <c r="I796" t="s">
        <v>12</v>
      </c>
      <c r="J796" t="s">
        <v>11</v>
      </c>
      <c r="K796" t="s">
        <v>168</v>
      </c>
    </row>
    <row r="797" spans="1:11" x14ac:dyDescent="0.2">
      <c r="A797" t="s">
        <v>828</v>
      </c>
      <c r="B797">
        <v>1982</v>
      </c>
      <c r="C797" t="s">
        <v>15</v>
      </c>
      <c r="D797">
        <v>7</v>
      </c>
      <c r="E797" s="10" t="str">
        <f>Table1[[#This Row],[date]]&amp;" "&amp;Table1[[#This Row],[month]]&amp;" "&amp;Table1[[#This Row],[year]]</f>
        <v>7 Nov 1982</v>
      </c>
      <c r="F797" s="12">
        <f>DATEDIF(Table1[[#This Row],[DOB]],"8-6-2023","y")</f>
        <v>40</v>
      </c>
      <c r="G797">
        <v>2</v>
      </c>
      <c r="H797" s="14">
        <v>6600.36</v>
      </c>
      <c r="I797" t="s">
        <v>11</v>
      </c>
      <c r="J797" t="s">
        <v>12</v>
      </c>
      <c r="K797" t="s">
        <v>42</v>
      </c>
    </row>
    <row r="798" spans="1:11" x14ac:dyDescent="0.2">
      <c r="A798" t="s">
        <v>829</v>
      </c>
      <c r="B798">
        <v>1982</v>
      </c>
      <c r="C798" t="s">
        <v>35</v>
      </c>
      <c r="D798">
        <v>28</v>
      </c>
      <c r="E798" s="10" t="str">
        <f>Table1[[#This Row],[date]]&amp;" "&amp;Table1[[#This Row],[month]]&amp;" "&amp;Table1[[#This Row],[year]]</f>
        <v>28 Aug 1982</v>
      </c>
      <c r="F798" s="12">
        <f>DATEDIF(Table1[[#This Row],[DOB]],"8-6-2023","y")</f>
        <v>40</v>
      </c>
      <c r="G798">
        <v>1</v>
      </c>
      <c r="H798" s="14">
        <v>6610.11</v>
      </c>
      <c r="I798" t="s">
        <v>12</v>
      </c>
      <c r="J798" t="s">
        <v>11</v>
      </c>
      <c r="K798" t="s">
        <v>164</v>
      </c>
    </row>
    <row r="799" spans="1:11" x14ac:dyDescent="0.2">
      <c r="A799" t="s">
        <v>830</v>
      </c>
      <c r="B799">
        <v>1973</v>
      </c>
      <c r="C799" t="s">
        <v>35</v>
      </c>
      <c r="D799">
        <v>29</v>
      </c>
      <c r="E799" s="10" t="str">
        <f>Table1[[#This Row],[date]]&amp;" "&amp;Table1[[#This Row],[month]]&amp;" "&amp;Table1[[#This Row],[year]]</f>
        <v>29 Aug 1973</v>
      </c>
      <c r="F799" s="12">
        <f>DATEDIF(Table1[[#This Row],[DOB]],"8-6-2023","y")</f>
        <v>49</v>
      </c>
      <c r="G799">
        <v>0</v>
      </c>
      <c r="H799" s="14">
        <v>6630.31</v>
      </c>
      <c r="I799" t="s">
        <v>11</v>
      </c>
      <c r="J799" t="s">
        <v>16</v>
      </c>
      <c r="K799" t="s">
        <v>13</v>
      </c>
    </row>
    <row r="800" spans="1:11" x14ac:dyDescent="0.2">
      <c r="A800" t="s">
        <v>831</v>
      </c>
      <c r="B800">
        <v>2003</v>
      </c>
      <c r="C800" t="s">
        <v>20</v>
      </c>
      <c r="D800">
        <v>4</v>
      </c>
      <c r="E800" s="10" t="str">
        <f>Table1[[#This Row],[date]]&amp;" "&amp;Table1[[#This Row],[month]]&amp;" "&amp;Table1[[#This Row],[year]]</f>
        <v>4 Sep 2003</v>
      </c>
      <c r="F800" s="12">
        <f>DATEDIF(Table1[[#This Row],[DOB]],"8-6-2023","y")</f>
        <v>19</v>
      </c>
      <c r="G800">
        <v>0</v>
      </c>
      <c r="H800" s="14">
        <v>6638.16</v>
      </c>
      <c r="I800" t="s">
        <v>11</v>
      </c>
      <c r="J800" t="s">
        <v>16</v>
      </c>
      <c r="K800" t="s">
        <v>23</v>
      </c>
    </row>
    <row r="801" spans="1:11" x14ac:dyDescent="0.2">
      <c r="A801" t="s">
        <v>832</v>
      </c>
      <c r="B801">
        <v>1990</v>
      </c>
      <c r="C801" t="s">
        <v>18</v>
      </c>
      <c r="D801">
        <v>6</v>
      </c>
      <c r="E801" s="10" t="str">
        <f>Table1[[#This Row],[date]]&amp;" "&amp;Table1[[#This Row],[month]]&amp;" "&amp;Table1[[#This Row],[year]]</f>
        <v>6 Jun 1990</v>
      </c>
      <c r="F801" s="12">
        <f>DATEDIF(Table1[[#This Row],[DOB]],"8-6-2023","y")</f>
        <v>33</v>
      </c>
      <c r="G801">
        <v>3</v>
      </c>
      <c r="H801" s="14">
        <v>6639.3</v>
      </c>
      <c r="I801" t="s">
        <v>11</v>
      </c>
      <c r="J801" t="s">
        <v>11</v>
      </c>
      <c r="K801" t="s">
        <v>300</v>
      </c>
    </row>
    <row r="802" spans="1:11" x14ac:dyDescent="0.2">
      <c r="A802" t="s">
        <v>833</v>
      </c>
      <c r="B802">
        <v>1984</v>
      </c>
      <c r="C802" t="s">
        <v>30</v>
      </c>
      <c r="D802">
        <v>8</v>
      </c>
      <c r="E802" s="10" t="str">
        <f>Table1[[#This Row],[date]]&amp;" "&amp;Table1[[#This Row],[month]]&amp;" "&amp;Table1[[#This Row],[year]]</f>
        <v>8 Dec 1984</v>
      </c>
      <c r="F802" s="12">
        <f>DATEDIF(Table1[[#This Row],[DOB]],"8-6-2023","y")</f>
        <v>38</v>
      </c>
      <c r="G802">
        <v>2</v>
      </c>
      <c r="H802" s="14">
        <v>6640.54</v>
      </c>
      <c r="I802" t="s">
        <v>11</v>
      </c>
      <c r="J802" t="s">
        <v>12</v>
      </c>
      <c r="K802" t="s">
        <v>166</v>
      </c>
    </row>
    <row r="803" spans="1:11" x14ac:dyDescent="0.2">
      <c r="A803" t="s">
        <v>834</v>
      </c>
      <c r="B803">
        <v>1970</v>
      </c>
      <c r="C803" t="s">
        <v>15</v>
      </c>
      <c r="D803">
        <v>8</v>
      </c>
      <c r="E803" s="10" t="str">
        <f>Table1[[#This Row],[date]]&amp;" "&amp;Table1[[#This Row],[month]]&amp;" "&amp;Table1[[#This Row],[year]]</f>
        <v>8 Nov 1970</v>
      </c>
      <c r="F803" s="12">
        <f>DATEDIF(Table1[[#This Row],[DOB]],"8-6-2023","y")</f>
        <v>52</v>
      </c>
      <c r="G803">
        <v>0</v>
      </c>
      <c r="H803" s="14">
        <v>6651.26</v>
      </c>
      <c r="I803" t="s">
        <v>11</v>
      </c>
      <c r="J803" t="s">
        <v>12</v>
      </c>
      <c r="K803" t="s">
        <v>13</v>
      </c>
    </row>
    <row r="804" spans="1:11" x14ac:dyDescent="0.2">
      <c r="A804" t="s">
        <v>835</v>
      </c>
      <c r="B804">
        <v>1984</v>
      </c>
      <c r="C804" t="s">
        <v>10</v>
      </c>
      <c r="D804">
        <v>1</v>
      </c>
      <c r="E804" s="10" t="str">
        <f>Table1[[#This Row],[date]]&amp;" "&amp;Table1[[#This Row],[month]]&amp;" "&amp;Table1[[#This Row],[year]]</f>
        <v>1 Jul 1984</v>
      </c>
      <c r="F804" s="12">
        <f>DATEDIF(Table1[[#This Row],[DOB]],"8-6-2023","y")</f>
        <v>38</v>
      </c>
      <c r="G804">
        <v>3</v>
      </c>
      <c r="H804" s="14">
        <v>6652.53</v>
      </c>
      <c r="I804" t="s">
        <v>12</v>
      </c>
      <c r="J804" t="s">
        <v>11</v>
      </c>
      <c r="K804" t="s">
        <v>13</v>
      </c>
    </row>
    <row r="805" spans="1:11" x14ac:dyDescent="0.2">
      <c r="A805" t="s">
        <v>836</v>
      </c>
      <c r="B805">
        <v>1989</v>
      </c>
      <c r="C805" t="s">
        <v>15</v>
      </c>
      <c r="D805">
        <v>19</v>
      </c>
      <c r="E805" s="10" t="str">
        <f>Table1[[#This Row],[date]]&amp;" "&amp;Table1[[#This Row],[month]]&amp;" "&amp;Table1[[#This Row],[year]]</f>
        <v>19 Nov 1989</v>
      </c>
      <c r="F805" s="12">
        <f>DATEDIF(Table1[[#This Row],[DOB]],"8-6-2023","y")</f>
        <v>33</v>
      </c>
      <c r="G805">
        <v>5</v>
      </c>
      <c r="H805" s="14">
        <v>6653.79</v>
      </c>
      <c r="I805" t="s">
        <v>11</v>
      </c>
      <c r="J805" t="s">
        <v>16</v>
      </c>
      <c r="K805" t="s">
        <v>13</v>
      </c>
    </row>
    <row r="806" spans="1:11" x14ac:dyDescent="0.2">
      <c r="A806" t="s">
        <v>837</v>
      </c>
      <c r="B806">
        <v>1982</v>
      </c>
      <c r="C806" t="s">
        <v>20</v>
      </c>
      <c r="D806">
        <v>27</v>
      </c>
      <c r="E806" s="10" t="str">
        <f>Table1[[#This Row],[date]]&amp;" "&amp;Table1[[#This Row],[month]]&amp;" "&amp;Table1[[#This Row],[year]]</f>
        <v>27 Sep 1982</v>
      </c>
      <c r="F806" s="12">
        <f>DATEDIF(Table1[[#This Row],[DOB]],"8-6-2023","y")</f>
        <v>40</v>
      </c>
      <c r="G806">
        <v>3</v>
      </c>
      <c r="H806" s="14">
        <v>6664.32</v>
      </c>
      <c r="I806" t="s">
        <v>11</v>
      </c>
      <c r="J806" t="s">
        <v>11</v>
      </c>
      <c r="K806" t="s">
        <v>13</v>
      </c>
    </row>
    <row r="807" spans="1:11" x14ac:dyDescent="0.2">
      <c r="A807" t="s">
        <v>838</v>
      </c>
      <c r="B807">
        <v>1981</v>
      </c>
      <c r="C807" t="s">
        <v>20</v>
      </c>
      <c r="D807">
        <v>17</v>
      </c>
      <c r="E807" s="10" t="str">
        <f>Table1[[#This Row],[date]]&amp;" "&amp;Table1[[#This Row],[month]]&amp;" "&amp;Table1[[#This Row],[year]]</f>
        <v>17 Sep 1981</v>
      </c>
      <c r="F807" s="12">
        <f>DATEDIF(Table1[[#This Row],[DOB]],"8-6-2023","y")</f>
        <v>41</v>
      </c>
      <c r="G807">
        <v>1</v>
      </c>
      <c r="H807" s="14">
        <v>6664.69</v>
      </c>
      <c r="I807" t="s">
        <v>12</v>
      </c>
      <c r="J807" t="s">
        <v>16</v>
      </c>
      <c r="K807" t="s">
        <v>23</v>
      </c>
    </row>
    <row r="808" spans="1:11" x14ac:dyDescent="0.2">
      <c r="A808" t="s">
        <v>839</v>
      </c>
      <c r="B808">
        <v>1989</v>
      </c>
      <c r="C808" t="s">
        <v>37</v>
      </c>
      <c r="D808">
        <v>20</v>
      </c>
      <c r="E808" s="10" t="str">
        <f>Table1[[#This Row],[date]]&amp;" "&amp;Table1[[#This Row],[month]]&amp;" "&amp;Table1[[#This Row],[year]]</f>
        <v>20 Oct 1989</v>
      </c>
      <c r="F808" s="12">
        <f>DATEDIF(Table1[[#This Row],[DOB]],"8-6-2023","y")</f>
        <v>33</v>
      </c>
      <c r="G808">
        <v>5</v>
      </c>
      <c r="H808" s="14">
        <v>6666.24</v>
      </c>
      <c r="I808" t="s">
        <v>12</v>
      </c>
      <c r="J808" t="s">
        <v>16</v>
      </c>
      <c r="K808" t="s">
        <v>42</v>
      </c>
    </row>
    <row r="809" spans="1:11" x14ac:dyDescent="0.2">
      <c r="A809" t="s">
        <v>840</v>
      </c>
      <c r="B809">
        <v>1985</v>
      </c>
      <c r="C809" t="s">
        <v>10</v>
      </c>
      <c r="D809">
        <v>9</v>
      </c>
      <c r="E809" s="10" t="str">
        <f>Table1[[#This Row],[date]]&amp;" "&amp;Table1[[#This Row],[month]]&amp;" "&amp;Table1[[#This Row],[year]]</f>
        <v>9 Jul 1985</v>
      </c>
      <c r="F809" s="12">
        <f>DATEDIF(Table1[[#This Row],[DOB]],"8-6-2023","y")</f>
        <v>37</v>
      </c>
      <c r="G809">
        <v>2</v>
      </c>
      <c r="H809" s="14">
        <v>6686.43</v>
      </c>
      <c r="I809" t="s">
        <v>11</v>
      </c>
      <c r="J809" t="s">
        <v>12</v>
      </c>
      <c r="K809" t="s">
        <v>23</v>
      </c>
    </row>
    <row r="810" spans="1:11" x14ac:dyDescent="0.2">
      <c r="A810" t="s">
        <v>841</v>
      </c>
      <c r="B810">
        <v>1968</v>
      </c>
      <c r="C810" t="s">
        <v>10</v>
      </c>
      <c r="D810">
        <v>13</v>
      </c>
      <c r="E810" s="10" t="str">
        <f>Table1[[#This Row],[date]]&amp;" "&amp;Table1[[#This Row],[month]]&amp;" "&amp;Table1[[#This Row],[year]]</f>
        <v>13 Jul 1968</v>
      </c>
      <c r="F810" s="12">
        <f>DATEDIF(Table1[[#This Row],[DOB]],"8-6-2023","y")</f>
        <v>54</v>
      </c>
      <c r="G810">
        <v>0</v>
      </c>
      <c r="H810" s="14">
        <v>6700.56</v>
      </c>
      <c r="I810" t="s">
        <v>12</v>
      </c>
      <c r="J810" t="s">
        <v>16</v>
      </c>
      <c r="K810" t="s">
        <v>23</v>
      </c>
    </row>
    <row r="811" spans="1:11" x14ac:dyDescent="0.2">
      <c r="A811" t="s">
        <v>842</v>
      </c>
      <c r="B811">
        <v>1971</v>
      </c>
      <c r="C811" t="s">
        <v>30</v>
      </c>
      <c r="D811">
        <v>12</v>
      </c>
      <c r="E811" s="10" t="str">
        <f>Table1[[#This Row],[date]]&amp;" "&amp;Table1[[#This Row],[month]]&amp;" "&amp;Table1[[#This Row],[year]]</f>
        <v>12 Dec 1971</v>
      </c>
      <c r="F811" s="12">
        <f>DATEDIF(Table1[[#This Row],[DOB]],"8-6-2023","y")</f>
        <v>51</v>
      </c>
      <c r="G811">
        <v>0</v>
      </c>
      <c r="H811" s="14">
        <v>6706.47</v>
      </c>
      <c r="I811" t="s">
        <v>11</v>
      </c>
      <c r="J811" t="s">
        <v>16</v>
      </c>
      <c r="K811" t="s">
        <v>13</v>
      </c>
    </row>
    <row r="812" spans="1:11" x14ac:dyDescent="0.2">
      <c r="A812" t="s">
        <v>843</v>
      </c>
      <c r="B812">
        <v>1983</v>
      </c>
      <c r="C812" t="s">
        <v>18</v>
      </c>
      <c r="D812">
        <v>12</v>
      </c>
      <c r="E812" s="10" t="str">
        <f>Table1[[#This Row],[date]]&amp;" "&amp;Table1[[#This Row],[month]]&amp;" "&amp;Table1[[#This Row],[year]]</f>
        <v>12 Jun 1983</v>
      </c>
      <c r="F812" s="12">
        <f>DATEDIF(Table1[[#This Row],[DOB]],"8-6-2023","y")</f>
        <v>39</v>
      </c>
      <c r="G812">
        <v>2</v>
      </c>
      <c r="H812" s="14">
        <v>6710.19</v>
      </c>
      <c r="I812" t="s">
        <v>12</v>
      </c>
      <c r="J812" t="s">
        <v>12</v>
      </c>
      <c r="K812" t="s">
        <v>23</v>
      </c>
    </row>
    <row r="813" spans="1:11" x14ac:dyDescent="0.2">
      <c r="A813" t="s">
        <v>844</v>
      </c>
      <c r="B813">
        <v>1994</v>
      </c>
      <c r="C813" t="s">
        <v>18</v>
      </c>
      <c r="D813">
        <v>13</v>
      </c>
      <c r="E813" s="10" t="str">
        <f>Table1[[#This Row],[date]]&amp;" "&amp;Table1[[#This Row],[month]]&amp;" "&amp;Table1[[#This Row],[year]]</f>
        <v>13 Jun 1994</v>
      </c>
      <c r="F813" s="12">
        <f>DATEDIF(Table1[[#This Row],[DOB]],"8-6-2023","y")</f>
        <v>28</v>
      </c>
      <c r="G813">
        <v>0</v>
      </c>
      <c r="H813" s="14">
        <v>6721.37</v>
      </c>
      <c r="I813" t="s">
        <v>11</v>
      </c>
      <c r="J813" t="s">
        <v>16</v>
      </c>
      <c r="K813" t="s">
        <v>23</v>
      </c>
    </row>
    <row r="814" spans="1:11" x14ac:dyDescent="0.2">
      <c r="A814" t="s">
        <v>845</v>
      </c>
      <c r="B814">
        <v>1978</v>
      </c>
      <c r="C814" t="s">
        <v>37</v>
      </c>
      <c r="D814">
        <v>21</v>
      </c>
      <c r="E814" s="10" t="str">
        <f>Table1[[#This Row],[date]]&amp;" "&amp;Table1[[#This Row],[month]]&amp;" "&amp;Table1[[#This Row],[year]]</f>
        <v>21 Oct 1978</v>
      </c>
      <c r="F814" s="12">
        <f>DATEDIF(Table1[[#This Row],[DOB]],"8-6-2023","y")</f>
        <v>44</v>
      </c>
      <c r="G814">
        <v>2</v>
      </c>
      <c r="H814" s="14">
        <v>6737.98</v>
      </c>
      <c r="I814" t="s">
        <v>11</v>
      </c>
      <c r="J814" t="s">
        <v>12</v>
      </c>
      <c r="K814" t="s">
        <v>13</v>
      </c>
    </row>
    <row r="815" spans="1:11" x14ac:dyDescent="0.2">
      <c r="A815" t="s">
        <v>846</v>
      </c>
      <c r="B815">
        <v>1968</v>
      </c>
      <c r="C815" t="s">
        <v>10</v>
      </c>
      <c r="D815">
        <v>18</v>
      </c>
      <c r="E815" s="10" t="str">
        <f>Table1[[#This Row],[date]]&amp;" "&amp;Table1[[#This Row],[month]]&amp;" "&amp;Table1[[#This Row],[year]]</f>
        <v>18 Jul 1968</v>
      </c>
      <c r="F815" s="12">
        <f>DATEDIF(Table1[[#This Row],[DOB]],"8-6-2023","y")</f>
        <v>54</v>
      </c>
      <c r="G815">
        <v>0</v>
      </c>
      <c r="H815" s="14">
        <v>6738.84</v>
      </c>
      <c r="I815" t="s">
        <v>12</v>
      </c>
      <c r="J815" t="s">
        <v>16</v>
      </c>
      <c r="K815" t="s">
        <v>23</v>
      </c>
    </row>
    <row r="816" spans="1:11" x14ac:dyDescent="0.2">
      <c r="A816" t="s">
        <v>847</v>
      </c>
      <c r="B816">
        <v>1986</v>
      </c>
      <c r="C816" t="s">
        <v>35</v>
      </c>
      <c r="D816">
        <v>7</v>
      </c>
      <c r="E816" s="10" t="str">
        <f>Table1[[#This Row],[date]]&amp;" "&amp;Table1[[#This Row],[month]]&amp;" "&amp;Table1[[#This Row],[year]]</f>
        <v>7 Aug 1986</v>
      </c>
      <c r="F816" s="12">
        <f>DATEDIF(Table1[[#This Row],[DOB]],"8-6-2023","y")</f>
        <v>36</v>
      </c>
      <c r="G816">
        <v>3</v>
      </c>
      <c r="H816" s="14">
        <v>6746.74</v>
      </c>
      <c r="I816" t="s">
        <v>12</v>
      </c>
      <c r="J816" t="s">
        <v>11</v>
      </c>
      <c r="K816" t="s">
        <v>168</v>
      </c>
    </row>
    <row r="817" spans="1:11" x14ac:dyDescent="0.2">
      <c r="A817" t="s">
        <v>848</v>
      </c>
      <c r="B817">
        <v>1986</v>
      </c>
      <c r="C817" t="s">
        <v>18</v>
      </c>
      <c r="D817">
        <v>5</v>
      </c>
      <c r="E817" s="10" t="str">
        <f>Table1[[#This Row],[date]]&amp;" "&amp;Table1[[#This Row],[month]]&amp;" "&amp;Table1[[#This Row],[year]]</f>
        <v>5 Jun 1986</v>
      </c>
      <c r="F817" s="12">
        <f>DATEDIF(Table1[[#This Row],[DOB]],"8-6-2023","y")</f>
        <v>37</v>
      </c>
      <c r="G817">
        <v>3</v>
      </c>
      <c r="H817" s="14">
        <v>6748.59</v>
      </c>
      <c r="I817" t="s">
        <v>12</v>
      </c>
      <c r="J817" t="s">
        <v>16</v>
      </c>
      <c r="K817" t="s">
        <v>168</v>
      </c>
    </row>
    <row r="818" spans="1:11" x14ac:dyDescent="0.2">
      <c r="A818" t="s">
        <v>849</v>
      </c>
      <c r="B818">
        <v>1970</v>
      </c>
      <c r="C818" t="s">
        <v>18</v>
      </c>
      <c r="D818">
        <v>17</v>
      </c>
      <c r="E818" s="10" t="str">
        <f>Table1[[#This Row],[date]]&amp;" "&amp;Table1[[#This Row],[month]]&amp;" "&amp;Table1[[#This Row],[year]]</f>
        <v>17 Jun 1970</v>
      </c>
      <c r="F818" s="12">
        <f>DATEDIF(Table1[[#This Row],[DOB]],"8-6-2023","y")</f>
        <v>52</v>
      </c>
      <c r="G818">
        <v>0</v>
      </c>
      <c r="H818" s="14">
        <v>6749.63</v>
      </c>
      <c r="I818" t="s">
        <v>11</v>
      </c>
      <c r="J818" t="s">
        <v>16</v>
      </c>
      <c r="K818" t="s">
        <v>13</v>
      </c>
    </row>
    <row r="819" spans="1:11" x14ac:dyDescent="0.2">
      <c r="A819" t="s">
        <v>850</v>
      </c>
      <c r="B819">
        <v>1966</v>
      </c>
      <c r="C819" t="s">
        <v>30</v>
      </c>
      <c r="D819">
        <v>9</v>
      </c>
      <c r="E819" s="10" t="str">
        <f>Table1[[#This Row],[date]]&amp;" "&amp;Table1[[#This Row],[month]]&amp;" "&amp;Table1[[#This Row],[year]]</f>
        <v>9 Dec 1966</v>
      </c>
      <c r="F819" s="12">
        <f>DATEDIF(Table1[[#This Row],[DOB]],"8-6-2023","y")</f>
        <v>56</v>
      </c>
      <c r="G819">
        <v>0</v>
      </c>
      <c r="H819" s="14">
        <v>6750.27</v>
      </c>
      <c r="I819" t="s">
        <v>12</v>
      </c>
      <c r="J819" t="s">
        <v>11</v>
      </c>
      <c r="K819" t="s">
        <v>13</v>
      </c>
    </row>
    <row r="820" spans="1:11" x14ac:dyDescent="0.2">
      <c r="A820" t="s">
        <v>851</v>
      </c>
      <c r="B820">
        <v>1988</v>
      </c>
      <c r="C820" t="s">
        <v>37</v>
      </c>
      <c r="D820">
        <v>10</v>
      </c>
      <c r="E820" s="10" t="str">
        <f>Table1[[#This Row],[date]]&amp;" "&amp;Table1[[#This Row],[month]]&amp;" "&amp;Table1[[#This Row],[year]]</f>
        <v>10 Oct 1988</v>
      </c>
      <c r="F820" s="12">
        <f>DATEDIF(Table1[[#This Row],[DOB]],"8-6-2023","y")</f>
        <v>34</v>
      </c>
      <c r="G820">
        <v>3</v>
      </c>
      <c r="H820" s="14">
        <v>6753.04</v>
      </c>
      <c r="I820" t="s">
        <v>11</v>
      </c>
      <c r="J820" t="s">
        <v>11</v>
      </c>
      <c r="K820" t="s">
        <v>247</v>
      </c>
    </row>
    <row r="821" spans="1:11" x14ac:dyDescent="0.2">
      <c r="A821" t="s">
        <v>852</v>
      </c>
      <c r="B821">
        <v>1981</v>
      </c>
      <c r="C821" t="s">
        <v>20</v>
      </c>
      <c r="D821">
        <v>21</v>
      </c>
      <c r="E821" s="10" t="str">
        <f>Table1[[#This Row],[date]]&amp;" "&amp;Table1[[#This Row],[month]]&amp;" "&amp;Table1[[#This Row],[year]]</f>
        <v>21 Sep 1981</v>
      </c>
      <c r="F821" s="12">
        <f>DATEDIF(Table1[[#This Row],[DOB]],"8-6-2023","y")</f>
        <v>41</v>
      </c>
      <c r="G821">
        <v>1</v>
      </c>
      <c r="H821" s="14">
        <v>6770.19</v>
      </c>
      <c r="I821" t="s">
        <v>11</v>
      </c>
      <c r="J821" t="s">
        <v>12</v>
      </c>
      <c r="K821" t="s">
        <v>13</v>
      </c>
    </row>
    <row r="822" spans="1:11" x14ac:dyDescent="0.2">
      <c r="A822" t="s">
        <v>853</v>
      </c>
      <c r="B822">
        <v>1981</v>
      </c>
      <c r="C822" t="s">
        <v>20</v>
      </c>
      <c r="D822">
        <v>3</v>
      </c>
      <c r="E822" s="10" t="str">
        <f>Table1[[#This Row],[date]]&amp;" "&amp;Table1[[#This Row],[month]]&amp;" "&amp;Table1[[#This Row],[year]]</f>
        <v>3 Sep 1981</v>
      </c>
      <c r="F822" s="12">
        <f>DATEDIF(Table1[[#This Row],[DOB]],"8-6-2023","y")</f>
        <v>41</v>
      </c>
      <c r="G822">
        <v>1</v>
      </c>
      <c r="H822" s="14">
        <v>6775.96</v>
      </c>
      <c r="I822" t="s">
        <v>11</v>
      </c>
      <c r="J822" t="s">
        <v>12</v>
      </c>
      <c r="K822" t="s">
        <v>42</v>
      </c>
    </row>
    <row r="823" spans="1:11" x14ac:dyDescent="0.2">
      <c r="A823" t="s">
        <v>854</v>
      </c>
      <c r="B823">
        <v>1981</v>
      </c>
      <c r="C823" t="s">
        <v>37</v>
      </c>
      <c r="D823">
        <v>8</v>
      </c>
      <c r="E823" s="10" t="str">
        <f>Table1[[#This Row],[date]]&amp;" "&amp;Table1[[#This Row],[month]]&amp;" "&amp;Table1[[#This Row],[year]]</f>
        <v>8 Oct 1981</v>
      </c>
      <c r="F823" s="12">
        <f>DATEDIF(Table1[[#This Row],[DOB]],"8-6-2023","y")</f>
        <v>41</v>
      </c>
      <c r="G823">
        <v>1</v>
      </c>
      <c r="H823" s="14">
        <v>6781.35</v>
      </c>
      <c r="I823" t="s">
        <v>11</v>
      </c>
      <c r="J823" t="s">
        <v>16</v>
      </c>
      <c r="K823" t="s">
        <v>13</v>
      </c>
    </row>
    <row r="824" spans="1:11" x14ac:dyDescent="0.2">
      <c r="A824" t="s">
        <v>855</v>
      </c>
      <c r="B824">
        <v>1980</v>
      </c>
      <c r="C824" t="s">
        <v>15</v>
      </c>
      <c r="D824">
        <v>23</v>
      </c>
      <c r="E824" s="10" t="str">
        <f>Table1[[#This Row],[date]]&amp;" "&amp;Table1[[#This Row],[month]]&amp;" "&amp;Table1[[#This Row],[year]]</f>
        <v>23 Nov 1980</v>
      </c>
      <c r="F824" s="12">
        <f>DATEDIF(Table1[[#This Row],[DOB]],"8-6-2023","y")</f>
        <v>42</v>
      </c>
      <c r="G824">
        <v>2</v>
      </c>
      <c r="H824" s="14">
        <v>6781.52</v>
      </c>
      <c r="I824" t="s">
        <v>11</v>
      </c>
      <c r="J824" t="s">
        <v>11</v>
      </c>
      <c r="K824" t="s">
        <v>13</v>
      </c>
    </row>
    <row r="825" spans="1:11" x14ac:dyDescent="0.2">
      <c r="A825" t="s">
        <v>856</v>
      </c>
      <c r="B825">
        <v>1985</v>
      </c>
      <c r="C825" t="s">
        <v>30</v>
      </c>
      <c r="D825">
        <v>24</v>
      </c>
      <c r="E825" s="10" t="str">
        <f>Table1[[#This Row],[date]]&amp;" "&amp;Table1[[#This Row],[month]]&amp;" "&amp;Table1[[#This Row],[year]]</f>
        <v>24 Dec 1985</v>
      </c>
      <c r="F825" s="12">
        <f>DATEDIF(Table1[[#This Row],[DOB]],"8-6-2023","y")</f>
        <v>37</v>
      </c>
      <c r="G825">
        <v>3</v>
      </c>
      <c r="H825" s="14">
        <v>6796.86</v>
      </c>
      <c r="I825" t="s">
        <v>12</v>
      </c>
      <c r="J825" t="s">
        <v>12</v>
      </c>
      <c r="K825" t="s">
        <v>23</v>
      </c>
    </row>
    <row r="826" spans="1:11" x14ac:dyDescent="0.2">
      <c r="A826" t="s">
        <v>857</v>
      </c>
      <c r="B826">
        <v>1991</v>
      </c>
      <c r="C826" t="s">
        <v>18</v>
      </c>
      <c r="D826">
        <v>29</v>
      </c>
      <c r="E826" s="10" t="str">
        <f>Table1[[#This Row],[date]]&amp;" "&amp;Table1[[#This Row],[month]]&amp;" "&amp;Table1[[#This Row],[year]]</f>
        <v>29 Jun 1991</v>
      </c>
      <c r="F826" s="12">
        <f>DATEDIF(Table1[[#This Row],[DOB]],"8-6-2023","y")</f>
        <v>31</v>
      </c>
      <c r="G826">
        <v>5</v>
      </c>
      <c r="H826" s="14">
        <v>6799.46</v>
      </c>
      <c r="I826" t="s">
        <v>16</v>
      </c>
      <c r="J826" t="s">
        <v>11</v>
      </c>
      <c r="K826" t="s">
        <v>276</v>
      </c>
    </row>
    <row r="827" spans="1:11" x14ac:dyDescent="0.2">
      <c r="A827" t="s">
        <v>858</v>
      </c>
      <c r="B827">
        <v>1975</v>
      </c>
      <c r="C827" t="s">
        <v>35</v>
      </c>
      <c r="D827">
        <v>17</v>
      </c>
      <c r="E827" s="10" t="str">
        <f>Table1[[#This Row],[date]]&amp;" "&amp;Table1[[#This Row],[month]]&amp;" "&amp;Table1[[#This Row],[year]]</f>
        <v>17 Aug 1975</v>
      </c>
      <c r="F827" s="12">
        <f>DATEDIF(Table1[[#This Row],[DOB]],"8-6-2023","y")</f>
        <v>47</v>
      </c>
      <c r="G827">
        <v>1</v>
      </c>
      <c r="H827" s="14">
        <v>6809.46</v>
      </c>
      <c r="I827" t="s">
        <v>11</v>
      </c>
      <c r="J827" t="s">
        <v>16</v>
      </c>
      <c r="K827" t="s">
        <v>23</v>
      </c>
    </row>
    <row r="828" spans="1:11" x14ac:dyDescent="0.2">
      <c r="A828" t="s">
        <v>859</v>
      </c>
      <c r="B828">
        <v>1994</v>
      </c>
      <c r="C828" t="s">
        <v>10</v>
      </c>
      <c r="D828">
        <v>8</v>
      </c>
      <c r="E828" s="10" t="str">
        <f>Table1[[#This Row],[date]]&amp;" "&amp;Table1[[#This Row],[month]]&amp;" "&amp;Table1[[#This Row],[year]]</f>
        <v>8 Jul 1994</v>
      </c>
      <c r="F828" s="12">
        <f>DATEDIF(Table1[[#This Row],[DOB]],"8-6-2023","y")</f>
        <v>28</v>
      </c>
      <c r="G828">
        <v>0</v>
      </c>
      <c r="H828" s="14">
        <v>6827.69</v>
      </c>
      <c r="I828" t="s">
        <v>11</v>
      </c>
      <c r="J828" t="s">
        <v>11</v>
      </c>
      <c r="K828" t="s">
        <v>300</v>
      </c>
    </row>
    <row r="829" spans="1:11" x14ac:dyDescent="0.2">
      <c r="A829" t="s">
        <v>860</v>
      </c>
      <c r="B829">
        <v>1979</v>
      </c>
      <c r="C829" t="s">
        <v>10</v>
      </c>
      <c r="D829">
        <v>15</v>
      </c>
      <c r="E829" s="10" t="str">
        <f>Table1[[#This Row],[date]]&amp;" "&amp;Table1[[#This Row],[month]]&amp;" "&amp;Table1[[#This Row],[year]]</f>
        <v>15 Jul 1979</v>
      </c>
      <c r="F829" s="12">
        <f>DATEDIF(Table1[[#This Row],[DOB]],"8-6-2023","y")</f>
        <v>43</v>
      </c>
      <c r="G829">
        <v>0</v>
      </c>
      <c r="H829" s="14">
        <v>6837.37</v>
      </c>
      <c r="I829" t="s">
        <v>12</v>
      </c>
      <c r="J829" t="s">
        <v>16</v>
      </c>
      <c r="K829" t="s">
        <v>168</v>
      </c>
    </row>
    <row r="830" spans="1:11" x14ac:dyDescent="0.2">
      <c r="A830" t="s">
        <v>861</v>
      </c>
      <c r="B830">
        <v>2000</v>
      </c>
      <c r="C830" t="s">
        <v>15</v>
      </c>
      <c r="D830">
        <v>30</v>
      </c>
      <c r="E830" s="10" t="str">
        <f>Table1[[#This Row],[date]]&amp;" "&amp;Table1[[#This Row],[month]]&amp;" "&amp;Table1[[#This Row],[year]]</f>
        <v>30 Nov 2000</v>
      </c>
      <c r="F830" s="12">
        <f>DATEDIF(Table1[[#This Row],[DOB]],"8-6-2023","y")</f>
        <v>22</v>
      </c>
      <c r="G830">
        <v>0</v>
      </c>
      <c r="H830" s="14">
        <v>6842.28</v>
      </c>
      <c r="I830" t="s">
        <v>11</v>
      </c>
      <c r="J830" t="s">
        <v>16</v>
      </c>
      <c r="K830" t="s">
        <v>23</v>
      </c>
    </row>
    <row r="831" spans="1:11" x14ac:dyDescent="0.2">
      <c r="A831" t="s">
        <v>862</v>
      </c>
      <c r="B831">
        <v>1977</v>
      </c>
      <c r="C831" t="s">
        <v>18</v>
      </c>
      <c r="D831">
        <v>15</v>
      </c>
      <c r="E831" s="10" t="str">
        <f>Table1[[#This Row],[date]]&amp;" "&amp;Table1[[#This Row],[month]]&amp;" "&amp;Table1[[#This Row],[year]]</f>
        <v>15 Jun 1977</v>
      </c>
      <c r="F831" s="12">
        <f>DATEDIF(Table1[[#This Row],[DOB]],"8-6-2023","y")</f>
        <v>45</v>
      </c>
      <c r="G831">
        <v>2</v>
      </c>
      <c r="H831" s="14">
        <v>6843.17</v>
      </c>
      <c r="I831" t="s">
        <v>11</v>
      </c>
      <c r="J831" t="s">
        <v>16</v>
      </c>
      <c r="K831" t="s">
        <v>13</v>
      </c>
    </row>
    <row r="832" spans="1:11" x14ac:dyDescent="0.2">
      <c r="A832" t="s">
        <v>863</v>
      </c>
      <c r="B832">
        <v>1979</v>
      </c>
      <c r="C832" t="s">
        <v>15</v>
      </c>
      <c r="D832">
        <v>4</v>
      </c>
      <c r="E832" s="10" t="str">
        <f>Table1[[#This Row],[date]]&amp;" "&amp;Table1[[#This Row],[month]]&amp;" "&amp;Table1[[#This Row],[year]]</f>
        <v>4 Nov 1979</v>
      </c>
      <c r="F832" s="12">
        <f>DATEDIF(Table1[[#This Row],[DOB]],"8-6-2023","y")</f>
        <v>43</v>
      </c>
      <c r="G832">
        <v>1</v>
      </c>
      <c r="H832" s="14">
        <v>6849.03</v>
      </c>
      <c r="I832" t="s">
        <v>11</v>
      </c>
      <c r="J832" t="s">
        <v>11</v>
      </c>
      <c r="K832" t="s">
        <v>42</v>
      </c>
    </row>
    <row r="833" spans="1:11" x14ac:dyDescent="0.2">
      <c r="A833" t="s">
        <v>864</v>
      </c>
      <c r="B833">
        <v>1981</v>
      </c>
      <c r="C833" t="s">
        <v>18</v>
      </c>
      <c r="D833">
        <v>19</v>
      </c>
      <c r="E833" s="10" t="str">
        <f>Table1[[#This Row],[date]]&amp;" "&amp;Table1[[#This Row],[month]]&amp;" "&amp;Table1[[#This Row],[year]]</f>
        <v>19 Jun 1981</v>
      </c>
      <c r="F833" s="12">
        <f>DATEDIF(Table1[[#This Row],[DOB]],"8-6-2023","y")</f>
        <v>41</v>
      </c>
      <c r="G833">
        <v>1</v>
      </c>
      <c r="H833" s="14">
        <v>6858.48</v>
      </c>
      <c r="I833" t="s">
        <v>11</v>
      </c>
      <c r="J833" t="s">
        <v>11</v>
      </c>
      <c r="K833" t="s">
        <v>166</v>
      </c>
    </row>
    <row r="834" spans="1:11" x14ac:dyDescent="0.2">
      <c r="A834" t="s">
        <v>865</v>
      </c>
      <c r="B834">
        <v>1978</v>
      </c>
      <c r="C834" t="s">
        <v>35</v>
      </c>
      <c r="D834">
        <v>5</v>
      </c>
      <c r="E834" s="10" t="str">
        <f>Table1[[#This Row],[date]]&amp;" "&amp;Table1[[#This Row],[month]]&amp;" "&amp;Table1[[#This Row],[year]]</f>
        <v>5 Aug 1978</v>
      </c>
      <c r="F834" s="12">
        <f>DATEDIF(Table1[[#This Row],[DOB]],"8-6-2023","y")</f>
        <v>44</v>
      </c>
      <c r="G834">
        <v>2</v>
      </c>
      <c r="H834" s="14">
        <v>6863.49</v>
      </c>
      <c r="I834" t="s">
        <v>11</v>
      </c>
      <c r="J834" t="s">
        <v>16</v>
      </c>
      <c r="K834" t="s">
        <v>13</v>
      </c>
    </row>
    <row r="835" spans="1:11" x14ac:dyDescent="0.2">
      <c r="A835" t="s">
        <v>866</v>
      </c>
      <c r="B835">
        <v>1969</v>
      </c>
      <c r="C835" t="s">
        <v>37</v>
      </c>
      <c r="D835">
        <v>23</v>
      </c>
      <c r="E835" s="10" t="str">
        <f>Table1[[#This Row],[date]]&amp;" "&amp;Table1[[#This Row],[month]]&amp;" "&amp;Table1[[#This Row],[year]]</f>
        <v>23 Oct 1969</v>
      </c>
      <c r="F835" s="12">
        <f>DATEDIF(Table1[[#This Row],[DOB]],"8-6-2023","y")</f>
        <v>53</v>
      </c>
      <c r="G835">
        <v>0</v>
      </c>
      <c r="H835" s="14">
        <v>6868.39</v>
      </c>
      <c r="I835" t="s">
        <v>11</v>
      </c>
      <c r="J835" t="s">
        <v>11</v>
      </c>
      <c r="K835" t="s">
        <v>13</v>
      </c>
    </row>
    <row r="836" spans="1:11" x14ac:dyDescent="0.2">
      <c r="A836" t="s">
        <v>867</v>
      </c>
      <c r="B836">
        <v>1981</v>
      </c>
      <c r="C836" t="s">
        <v>18</v>
      </c>
      <c r="D836">
        <v>23</v>
      </c>
      <c r="E836" s="10" t="str">
        <f>Table1[[#This Row],[date]]&amp;" "&amp;Table1[[#This Row],[month]]&amp;" "&amp;Table1[[#This Row],[year]]</f>
        <v>23 Jun 1981</v>
      </c>
      <c r="F836" s="12">
        <f>DATEDIF(Table1[[#This Row],[DOB]],"8-6-2023","y")</f>
        <v>41</v>
      </c>
      <c r="G836">
        <v>2</v>
      </c>
      <c r="H836" s="14">
        <v>6875.96</v>
      </c>
      <c r="I836" t="s">
        <v>11</v>
      </c>
      <c r="J836" t="s">
        <v>11</v>
      </c>
      <c r="K836" t="s">
        <v>42</v>
      </c>
    </row>
    <row r="837" spans="1:11" x14ac:dyDescent="0.2">
      <c r="A837" t="s">
        <v>868</v>
      </c>
      <c r="B837">
        <v>2004</v>
      </c>
      <c r="C837" t="s">
        <v>30</v>
      </c>
      <c r="D837">
        <v>24</v>
      </c>
      <c r="E837" s="10" t="str">
        <f>Table1[[#This Row],[date]]&amp;" "&amp;Table1[[#This Row],[month]]&amp;" "&amp;Table1[[#This Row],[year]]</f>
        <v>24 Dec 2004</v>
      </c>
      <c r="F837" s="12">
        <f>DATEDIF(Table1[[#This Row],[DOB]],"8-6-2023","y")</f>
        <v>18</v>
      </c>
      <c r="G837">
        <v>0</v>
      </c>
      <c r="H837" s="14">
        <v>6876.53</v>
      </c>
      <c r="I837" t="s">
        <v>11</v>
      </c>
      <c r="J837" t="s">
        <v>16</v>
      </c>
      <c r="K837" t="s">
        <v>23</v>
      </c>
    </row>
    <row r="838" spans="1:11" x14ac:dyDescent="0.2">
      <c r="A838" t="s">
        <v>869</v>
      </c>
      <c r="B838">
        <v>1985</v>
      </c>
      <c r="C838" t="s">
        <v>20</v>
      </c>
      <c r="D838">
        <v>10</v>
      </c>
      <c r="E838" s="10" t="str">
        <f>Table1[[#This Row],[date]]&amp;" "&amp;Table1[[#This Row],[month]]&amp;" "&amp;Table1[[#This Row],[year]]</f>
        <v>10 Sep 1985</v>
      </c>
      <c r="F838" s="12">
        <f>DATEDIF(Table1[[#This Row],[DOB]],"8-6-2023","y")</f>
        <v>37</v>
      </c>
      <c r="G838">
        <v>2</v>
      </c>
      <c r="H838" s="14">
        <v>6877.98</v>
      </c>
      <c r="I838" t="s">
        <v>11</v>
      </c>
      <c r="J838" t="s">
        <v>16</v>
      </c>
      <c r="K838" t="s">
        <v>247</v>
      </c>
    </row>
    <row r="839" spans="1:11" x14ac:dyDescent="0.2">
      <c r="A839" t="s">
        <v>870</v>
      </c>
      <c r="B839">
        <v>1989</v>
      </c>
      <c r="C839" t="s">
        <v>30</v>
      </c>
      <c r="D839">
        <v>21</v>
      </c>
      <c r="E839" s="10" t="str">
        <f>Table1[[#This Row],[date]]&amp;" "&amp;Table1[[#This Row],[month]]&amp;" "&amp;Table1[[#This Row],[year]]</f>
        <v>21 Dec 1989</v>
      </c>
      <c r="F839" s="12">
        <f>DATEDIF(Table1[[#This Row],[DOB]],"8-6-2023","y")</f>
        <v>33</v>
      </c>
      <c r="G839">
        <v>3</v>
      </c>
      <c r="H839" s="14">
        <v>6895.19</v>
      </c>
      <c r="I839" t="s">
        <v>11</v>
      </c>
      <c r="J839" t="s">
        <v>12</v>
      </c>
      <c r="K839" t="s">
        <v>247</v>
      </c>
    </row>
    <row r="840" spans="1:11" x14ac:dyDescent="0.2">
      <c r="A840" t="s">
        <v>871</v>
      </c>
      <c r="B840">
        <v>1984</v>
      </c>
      <c r="C840" t="s">
        <v>20</v>
      </c>
      <c r="D840">
        <v>5</v>
      </c>
      <c r="E840" s="10" t="str">
        <f>Table1[[#This Row],[date]]&amp;" "&amp;Table1[[#This Row],[month]]&amp;" "&amp;Table1[[#This Row],[year]]</f>
        <v>5 Sep 1984</v>
      </c>
      <c r="F840" s="12">
        <f>DATEDIF(Table1[[#This Row],[DOB]],"8-6-2023","y")</f>
        <v>38</v>
      </c>
      <c r="G840">
        <v>2</v>
      </c>
      <c r="H840" s="14">
        <v>6933.24</v>
      </c>
      <c r="I840" t="s">
        <v>11</v>
      </c>
      <c r="J840" t="s">
        <v>12</v>
      </c>
      <c r="K840" t="s">
        <v>23</v>
      </c>
    </row>
    <row r="841" spans="1:11" x14ac:dyDescent="0.2">
      <c r="A841" t="s">
        <v>872</v>
      </c>
      <c r="B841">
        <v>1978</v>
      </c>
      <c r="C841" t="s">
        <v>15</v>
      </c>
      <c r="D841">
        <v>29</v>
      </c>
      <c r="E841" s="10" t="str">
        <f>Table1[[#This Row],[date]]&amp;" "&amp;Table1[[#This Row],[month]]&amp;" "&amp;Table1[[#This Row],[year]]</f>
        <v>29 Nov 1978</v>
      </c>
      <c r="F841" s="12">
        <f>DATEDIF(Table1[[#This Row],[DOB]],"8-6-2023","y")</f>
        <v>44</v>
      </c>
      <c r="G841">
        <v>2</v>
      </c>
      <c r="H841" s="14">
        <v>6938.11</v>
      </c>
      <c r="I841" t="s">
        <v>11</v>
      </c>
      <c r="J841" t="s">
        <v>11</v>
      </c>
      <c r="K841" t="s">
        <v>13</v>
      </c>
    </row>
    <row r="842" spans="1:11" x14ac:dyDescent="0.2">
      <c r="A842" t="s">
        <v>873</v>
      </c>
      <c r="B842">
        <v>1980</v>
      </c>
      <c r="C842" t="s">
        <v>35</v>
      </c>
      <c r="D842">
        <v>30</v>
      </c>
      <c r="E842" s="10" t="str">
        <f>Table1[[#This Row],[date]]&amp;" "&amp;Table1[[#This Row],[month]]&amp;" "&amp;Table1[[#This Row],[year]]</f>
        <v>30 Aug 1980</v>
      </c>
      <c r="F842" s="12">
        <f>DATEDIF(Table1[[#This Row],[DOB]],"8-6-2023","y")</f>
        <v>42</v>
      </c>
      <c r="G842">
        <v>1</v>
      </c>
      <c r="H842" s="14">
        <v>6940.91</v>
      </c>
      <c r="I842" t="s">
        <v>11</v>
      </c>
      <c r="J842" t="s">
        <v>11</v>
      </c>
      <c r="K842" t="s">
        <v>23</v>
      </c>
    </row>
    <row r="843" spans="1:11" x14ac:dyDescent="0.2">
      <c r="A843" t="s">
        <v>874</v>
      </c>
      <c r="B843">
        <v>1980</v>
      </c>
      <c r="C843" t="s">
        <v>37</v>
      </c>
      <c r="D843">
        <v>5</v>
      </c>
      <c r="E843" s="10" t="str">
        <f>Table1[[#This Row],[date]]&amp;" "&amp;Table1[[#This Row],[month]]&amp;" "&amp;Table1[[#This Row],[year]]</f>
        <v>5 Oct 1980</v>
      </c>
      <c r="F843" s="12">
        <f>DATEDIF(Table1[[#This Row],[DOB]],"8-6-2023","y")</f>
        <v>42</v>
      </c>
      <c r="G843">
        <v>2</v>
      </c>
      <c r="H843" s="14">
        <v>6940.94</v>
      </c>
      <c r="I843" t="s">
        <v>11</v>
      </c>
      <c r="J843" t="s">
        <v>12</v>
      </c>
      <c r="K843" t="s">
        <v>13</v>
      </c>
    </row>
    <row r="844" spans="1:11" x14ac:dyDescent="0.2">
      <c r="A844" t="s">
        <v>875</v>
      </c>
      <c r="B844">
        <v>1978</v>
      </c>
      <c r="C844" t="s">
        <v>30</v>
      </c>
      <c r="D844">
        <v>15</v>
      </c>
      <c r="E844" s="10" t="str">
        <f>Table1[[#This Row],[date]]&amp;" "&amp;Table1[[#This Row],[month]]&amp;" "&amp;Table1[[#This Row],[year]]</f>
        <v>15 Dec 1978</v>
      </c>
      <c r="F844" s="12">
        <f>DATEDIF(Table1[[#This Row],[DOB]],"8-6-2023","y")</f>
        <v>44</v>
      </c>
      <c r="G844">
        <v>0</v>
      </c>
      <c r="H844" s="14">
        <v>6948.7</v>
      </c>
      <c r="I844" t="s">
        <v>16</v>
      </c>
      <c r="J844" t="s">
        <v>11</v>
      </c>
      <c r="K844" t="s">
        <v>23</v>
      </c>
    </row>
    <row r="845" spans="1:11" x14ac:dyDescent="0.2">
      <c r="A845" t="s">
        <v>876</v>
      </c>
      <c r="B845">
        <v>1980</v>
      </c>
      <c r="C845" t="s">
        <v>35</v>
      </c>
      <c r="D845">
        <v>18</v>
      </c>
      <c r="E845" s="10" t="str">
        <f>Table1[[#This Row],[date]]&amp;" "&amp;Table1[[#This Row],[month]]&amp;" "&amp;Table1[[#This Row],[year]]</f>
        <v>18 Aug 1980</v>
      </c>
      <c r="F845" s="12">
        <f>DATEDIF(Table1[[#This Row],[DOB]],"8-6-2023","y")</f>
        <v>42</v>
      </c>
      <c r="G845">
        <v>2</v>
      </c>
      <c r="H845" s="14">
        <v>6951.12</v>
      </c>
      <c r="I845" t="s">
        <v>11</v>
      </c>
      <c r="J845" t="s">
        <v>11</v>
      </c>
      <c r="K845" t="s">
        <v>13</v>
      </c>
    </row>
    <row r="846" spans="1:11" x14ac:dyDescent="0.2">
      <c r="A846" t="s">
        <v>877</v>
      </c>
      <c r="B846">
        <v>1975</v>
      </c>
      <c r="C846" t="s">
        <v>18</v>
      </c>
      <c r="D846">
        <v>3</v>
      </c>
      <c r="E846" s="10" t="str">
        <f>Table1[[#This Row],[date]]&amp;" "&amp;Table1[[#This Row],[month]]&amp;" "&amp;Table1[[#This Row],[year]]</f>
        <v>3 Jun 1975</v>
      </c>
      <c r="F846" s="12">
        <f>DATEDIF(Table1[[#This Row],[DOB]],"8-6-2023","y")</f>
        <v>48</v>
      </c>
      <c r="G846">
        <v>1</v>
      </c>
      <c r="H846" s="14">
        <v>6965.21</v>
      </c>
      <c r="I846" t="s">
        <v>11</v>
      </c>
      <c r="J846" t="s">
        <v>12</v>
      </c>
      <c r="K846" t="s">
        <v>13</v>
      </c>
    </row>
    <row r="847" spans="1:11" x14ac:dyDescent="0.2">
      <c r="A847" t="s">
        <v>878</v>
      </c>
      <c r="B847">
        <v>1985</v>
      </c>
      <c r="C847" t="s">
        <v>30</v>
      </c>
      <c r="D847">
        <v>10</v>
      </c>
      <c r="E847" s="10" t="str">
        <f>Table1[[#This Row],[date]]&amp;" "&amp;Table1[[#This Row],[month]]&amp;" "&amp;Table1[[#This Row],[year]]</f>
        <v>10 Dec 1985</v>
      </c>
      <c r="F847" s="12">
        <f>DATEDIF(Table1[[#This Row],[DOB]],"8-6-2023","y")</f>
        <v>37</v>
      </c>
      <c r="G847">
        <v>3</v>
      </c>
      <c r="H847" s="14">
        <v>6985.51</v>
      </c>
      <c r="I847" t="s">
        <v>11</v>
      </c>
      <c r="J847" t="s">
        <v>11</v>
      </c>
      <c r="K847" t="s">
        <v>166</v>
      </c>
    </row>
    <row r="848" spans="1:11" x14ac:dyDescent="0.2">
      <c r="A848" t="s">
        <v>879</v>
      </c>
      <c r="B848">
        <v>1982</v>
      </c>
      <c r="C848" t="s">
        <v>37</v>
      </c>
      <c r="D848">
        <v>18</v>
      </c>
      <c r="E848" s="10" t="str">
        <f>Table1[[#This Row],[date]]&amp;" "&amp;Table1[[#This Row],[month]]&amp;" "&amp;Table1[[#This Row],[year]]</f>
        <v>18 Oct 1982</v>
      </c>
      <c r="F848" s="12">
        <f>DATEDIF(Table1[[#This Row],[DOB]],"8-6-2023","y")</f>
        <v>40</v>
      </c>
      <c r="G848">
        <v>2</v>
      </c>
      <c r="H848" s="14">
        <v>6986.7</v>
      </c>
      <c r="I848" t="s">
        <v>12</v>
      </c>
      <c r="J848" t="s">
        <v>16</v>
      </c>
      <c r="K848" t="s">
        <v>23</v>
      </c>
    </row>
    <row r="849" spans="1:11" x14ac:dyDescent="0.2">
      <c r="A849" t="s">
        <v>880</v>
      </c>
      <c r="B849">
        <v>1982</v>
      </c>
      <c r="C849" t="s">
        <v>20</v>
      </c>
      <c r="D849">
        <v>1</v>
      </c>
      <c r="E849" s="10" t="str">
        <f>Table1[[#This Row],[date]]&amp;" "&amp;Table1[[#This Row],[month]]&amp;" "&amp;Table1[[#This Row],[year]]</f>
        <v>1 Sep 1982</v>
      </c>
      <c r="F849" s="12">
        <f>DATEDIF(Table1[[#This Row],[DOB]],"8-6-2023","y")</f>
        <v>40</v>
      </c>
      <c r="G849">
        <v>3</v>
      </c>
      <c r="H849" s="14">
        <v>6989.95</v>
      </c>
      <c r="I849" t="s">
        <v>11</v>
      </c>
      <c r="J849" t="s">
        <v>16</v>
      </c>
      <c r="K849" t="s">
        <v>13</v>
      </c>
    </row>
    <row r="850" spans="1:11" x14ac:dyDescent="0.2">
      <c r="A850" t="s">
        <v>881</v>
      </c>
      <c r="B850">
        <v>1969</v>
      </c>
      <c r="C850" t="s">
        <v>10</v>
      </c>
      <c r="D850">
        <v>6</v>
      </c>
      <c r="E850" s="10" t="str">
        <f>Table1[[#This Row],[date]]&amp;" "&amp;Table1[[#This Row],[month]]&amp;" "&amp;Table1[[#This Row],[year]]</f>
        <v>6 Jul 1969</v>
      </c>
      <c r="F850" s="12">
        <f>DATEDIF(Table1[[#This Row],[DOB]],"8-6-2023","y")</f>
        <v>53</v>
      </c>
      <c r="G850">
        <v>0</v>
      </c>
      <c r="H850" s="14">
        <v>7003.1</v>
      </c>
      <c r="I850" t="s">
        <v>11</v>
      </c>
      <c r="J850" t="s">
        <v>12</v>
      </c>
      <c r="K850" t="s">
        <v>13</v>
      </c>
    </row>
    <row r="851" spans="1:11" x14ac:dyDescent="0.2">
      <c r="A851" t="s">
        <v>882</v>
      </c>
      <c r="B851">
        <v>1978</v>
      </c>
      <c r="C851" t="s">
        <v>18</v>
      </c>
      <c r="D851">
        <v>2</v>
      </c>
      <c r="E851" s="10" t="str">
        <f>Table1[[#This Row],[date]]&amp;" "&amp;Table1[[#This Row],[month]]&amp;" "&amp;Table1[[#This Row],[year]]</f>
        <v>2 Jun 1978</v>
      </c>
      <c r="F851" s="12">
        <f>DATEDIF(Table1[[#This Row],[DOB]],"8-6-2023","y")</f>
        <v>45</v>
      </c>
      <c r="G851">
        <v>2</v>
      </c>
      <c r="H851" s="14">
        <v>7033.08</v>
      </c>
      <c r="I851" t="s">
        <v>11</v>
      </c>
      <c r="J851" t="s">
        <v>11</v>
      </c>
      <c r="K851" t="s">
        <v>13</v>
      </c>
    </row>
    <row r="852" spans="1:11" x14ac:dyDescent="0.2">
      <c r="A852" t="s">
        <v>883</v>
      </c>
      <c r="B852">
        <v>1995</v>
      </c>
      <c r="C852" t="s">
        <v>37</v>
      </c>
      <c r="D852">
        <v>29</v>
      </c>
      <c r="E852" s="10" t="str">
        <f>Table1[[#This Row],[date]]&amp;" "&amp;Table1[[#This Row],[month]]&amp;" "&amp;Table1[[#This Row],[year]]</f>
        <v>29 Oct 1995</v>
      </c>
      <c r="F852" s="12">
        <f>DATEDIF(Table1[[#This Row],[DOB]],"8-6-2023","y")</f>
        <v>27</v>
      </c>
      <c r="G852">
        <v>0</v>
      </c>
      <c r="H852" s="14">
        <v>7042.11</v>
      </c>
      <c r="I852" t="s">
        <v>11</v>
      </c>
      <c r="J852" t="s">
        <v>12</v>
      </c>
      <c r="K852" t="s">
        <v>23</v>
      </c>
    </row>
    <row r="853" spans="1:11" x14ac:dyDescent="0.2">
      <c r="A853" t="s">
        <v>884</v>
      </c>
      <c r="B853">
        <v>1980</v>
      </c>
      <c r="C853" t="s">
        <v>10</v>
      </c>
      <c r="D853">
        <v>26</v>
      </c>
      <c r="E853" s="10" t="str">
        <f>Table1[[#This Row],[date]]&amp;" "&amp;Table1[[#This Row],[month]]&amp;" "&amp;Table1[[#This Row],[year]]</f>
        <v>26 Jul 1980</v>
      </c>
      <c r="F853" s="12">
        <f>DATEDIF(Table1[[#This Row],[DOB]],"8-6-2023","y")</f>
        <v>42</v>
      </c>
      <c r="G853">
        <v>1</v>
      </c>
      <c r="H853" s="14">
        <v>7045.5</v>
      </c>
      <c r="I853" t="s">
        <v>11</v>
      </c>
      <c r="J853" t="s">
        <v>16</v>
      </c>
      <c r="K853" t="s">
        <v>42</v>
      </c>
    </row>
    <row r="854" spans="1:11" x14ac:dyDescent="0.2">
      <c r="A854" t="s">
        <v>885</v>
      </c>
      <c r="B854">
        <v>1980</v>
      </c>
      <c r="C854" t="s">
        <v>37</v>
      </c>
      <c r="D854">
        <v>22</v>
      </c>
      <c r="E854" s="10" t="str">
        <f>Table1[[#This Row],[date]]&amp;" "&amp;Table1[[#This Row],[month]]&amp;" "&amp;Table1[[#This Row],[year]]</f>
        <v>22 Oct 1980</v>
      </c>
      <c r="F854" s="12">
        <f>DATEDIF(Table1[[#This Row],[DOB]],"8-6-2023","y")</f>
        <v>42</v>
      </c>
      <c r="G854">
        <v>1</v>
      </c>
      <c r="H854" s="14">
        <v>7046.72</v>
      </c>
      <c r="I854" t="s">
        <v>11</v>
      </c>
      <c r="J854" t="s">
        <v>12</v>
      </c>
      <c r="K854" t="s">
        <v>13</v>
      </c>
    </row>
    <row r="855" spans="1:11" x14ac:dyDescent="0.2">
      <c r="A855" t="s">
        <v>886</v>
      </c>
      <c r="B855">
        <v>1980</v>
      </c>
      <c r="C855" t="s">
        <v>10</v>
      </c>
      <c r="D855">
        <v>21</v>
      </c>
      <c r="E855" s="10" t="str">
        <f>Table1[[#This Row],[date]]&amp;" "&amp;Table1[[#This Row],[month]]&amp;" "&amp;Table1[[#This Row],[year]]</f>
        <v>21 Jul 1980</v>
      </c>
      <c r="F855" s="12">
        <f>DATEDIF(Table1[[#This Row],[DOB]],"8-6-2023","y")</f>
        <v>42</v>
      </c>
      <c r="G855">
        <v>0</v>
      </c>
      <c r="H855" s="14">
        <v>7050.02</v>
      </c>
      <c r="I855" t="s">
        <v>11</v>
      </c>
      <c r="J855" t="s">
        <v>16</v>
      </c>
      <c r="K855" t="s">
        <v>247</v>
      </c>
    </row>
    <row r="856" spans="1:11" x14ac:dyDescent="0.2">
      <c r="A856" t="s">
        <v>887</v>
      </c>
      <c r="B856">
        <v>1980</v>
      </c>
      <c r="C856" t="s">
        <v>18</v>
      </c>
      <c r="D856">
        <v>28</v>
      </c>
      <c r="E856" s="10" t="str">
        <f>Table1[[#This Row],[date]]&amp;" "&amp;Table1[[#This Row],[month]]&amp;" "&amp;Table1[[#This Row],[year]]</f>
        <v>28 Jun 1980</v>
      </c>
      <c r="F856" s="12">
        <f>DATEDIF(Table1[[#This Row],[DOB]],"8-6-2023","y")</f>
        <v>42</v>
      </c>
      <c r="G856">
        <v>1</v>
      </c>
      <c r="H856" s="14">
        <v>7050.64</v>
      </c>
      <c r="I856" t="s">
        <v>11</v>
      </c>
      <c r="J856" t="s">
        <v>12</v>
      </c>
      <c r="K856" t="s">
        <v>42</v>
      </c>
    </row>
    <row r="857" spans="1:11" x14ac:dyDescent="0.2">
      <c r="A857" t="s">
        <v>888</v>
      </c>
      <c r="B857">
        <v>1978</v>
      </c>
      <c r="C857" t="s">
        <v>18</v>
      </c>
      <c r="D857">
        <v>24</v>
      </c>
      <c r="E857" s="10" t="str">
        <f>Table1[[#This Row],[date]]&amp;" "&amp;Table1[[#This Row],[month]]&amp;" "&amp;Table1[[#This Row],[year]]</f>
        <v>24 Jun 1978</v>
      </c>
      <c r="F857" s="12">
        <f>DATEDIF(Table1[[#This Row],[DOB]],"8-6-2023","y")</f>
        <v>44</v>
      </c>
      <c r="G857">
        <v>2</v>
      </c>
      <c r="H857" s="14">
        <v>7054.41</v>
      </c>
      <c r="I857" t="s">
        <v>11</v>
      </c>
      <c r="J857" t="s">
        <v>11</v>
      </c>
      <c r="K857" t="s">
        <v>13</v>
      </c>
    </row>
    <row r="858" spans="1:11" x14ac:dyDescent="0.2">
      <c r="A858" t="s">
        <v>889</v>
      </c>
      <c r="B858">
        <v>1982</v>
      </c>
      <c r="C858" t="s">
        <v>37</v>
      </c>
      <c r="D858">
        <v>6</v>
      </c>
      <c r="E858" s="10" t="str">
        <f>Table1[[#This Row],[date]]&amp;" "&amp;Table1[[#This Row],[month]]&amp;" "&amp;Table1[[#This Row],[year]]</f>
        <v>6 Oct 1982</v>
      </c>
      <c r="F858" s="12">
        <f>DATEDIF(Table1[[#This Row],[DOB]],"8-6-2023","y")</f>
        <v>40</v>
      </c>
      <c r="G858">
        <v>1</v>
      </c>
      <c r="H858" s="14">
        <v>7077.19</v>
      </c>
      <c r="I858" t="s">
        <v>11</v>
      </c>
      <c r="J858" t="s">
        <v>12</v>
      </c>
      <c r="K858" t="s">
        <v>247</v>
      </c>
    </row>
    <row r="859" spans="1:11" x14ac:dyDescent="0.2">
      <c r="A859" t="s">
        <v>890</v>
      </c>
      <c r="B859">
        <v>1992</v>
      </c>
      <c r="C859" t="s">
        <v>18</v>
      </c>
      <c r="D859">
        <v>18</v>
      </c>
      <c r="E859" s="10" t="str">
        <f>Table1[[#This Row],[date]]&amp;" "&amp;Table1[[#This Row],[month]]&amp;" "&amp;Table1[[#This Row],[year]]</f>
        <v>18 Jun 1992</v>
      </c>
      <c r="F859" s="12">
        <f>DATEDIF(Table1[[#This Row],[DOB]],"8-6-2023","y")</f>
        <v>30</v>
      </c>
      <c r="G859">
        <v>0</v>
      </c>
      <c r="H859" s="14">
        <v>7096.98</v>
      </c>
      <c r="I859" t="s">
        <v>11</v>
      </c>
      <c r="J859" t="s">
        <v>11</v>
      </c>
      <c r="K859" t="s">
        <v>23</v>
      </c>
    </row>
    <row r="860" spans="1:11" x14ac:dyDescent="0.2">
      <c r="A860" t="s">
        <v>891</v>
      </c>
      <c r="B860">
        <v>1987</v>
      </c>
      <c r="C860" t="s">
        <v>35</v>
      </c>
      <c r="D860">
        <v>11</v>
      </c>
      <c r="E860" s="10" t="str">
        <f>Table1[[#This Row],[date]]&amp;" "&amp;Table1[[#This Row],[month]]&amp;" "&amp;Table1[[#This Row],[year]]</f>
        <v>11 Aug 1987</v>
      </c>
      <c r="F860" s="12">
        <f>DATEDIF(Table1[[#This Row],[DOB]],"8-6-2023","y")</f>
        <v>35</v>
      </c>
      <c r="G860">
        <v>3</v>
      </c>
      <c r="H860" s="14">
        <v>7106.81</v>
      </c>
      <c r="I860" t="s">
        <v>11</v>
      </c>
      <c r="J860" t="s">
        <v>16</v>
      </c>
      <c r="K860" t="s">
        <v>23</v>
      </c>
    </row>
    <row r="861" spans="1:11" x14ac:dyDescent="0.2">
      <c r="A861" t="s">
        <v>892</v>
      </c>
      <c r="B861">
        <v>1968</v>
      </c>
      <c r="C861" t="s">
        <v>18</v>
      </c>
      <c r="D861">
        <v>29</v>
      </c>
      <c r="E861" s="10" t="str">
        <f>Table1[[#This Row],[date]]&amp;" "&amp;Table1[[#This Row],[month]]&amp;" "&amp;Table1[[#This Row],[year]]</f>
        <v>29 Jun 1968</v>
      </c>
      <c r="F861" s="12">
        <f>DATEDIF(Table1[[#This Row],[DOB]],"8-6-2023","y")</f>
        <v>54</v>
      </c>
      <c r="G861">
        <v>0</v>
      </c>
      <c r="H861" s="14">
        <v>7125.25</v>
      </c>
      <c r="I861" t="s">
        <v>12</v>
      </c>
      <c r="J861" t="s">
        <v>11</v>
      </c>
      <c r="K861" t="s">
        <v>13</v>
      </c>
    </row>
    <row r="862" spans="1:11" x14ac:dyDescent="0.2">
      <c r="A862" t="s">
        <v>893</v>
      </c>
      <c r="B862">
        <v>1993</v>
      </c>
      <c r="C862" t="s">
        <v>35</v>
      </c>
      <c r="D862">
        <v>1</v>
      </c>
      <c r="E862" s="10" t="str">
        <f>Table1[[#This Row],[date]]&amp;" "&amp;Table1[[#This Row],[month]]&amp;" "&amp;Table1[[#This Row],[year]]</f>
        <v>1 Aug 1993</v>
      </c>
      <c r="F862" s="12">
        <f>DATEDIF(Table1[[#This Row],[DOB]],"8-6-2023","y")</f>
        <v>29</v>
      </c>
      <c r="G862">
        <v>0</v>
      </c>
      <c r="H862" s="14">
        <v>7128.64</v>
      </c>
      <c r="I862" t="s">
        <v>11</v>
      </c>
      <c r="J862" t="s">
        <v>11</v>
      </c>
      <c r="K862" t="s">
        <v>300</v>
      </c>
    </row>
    <row r="863" spans="1:11" x14ac:dyDescent="0.2">
      <c r="A863" t="s">
        <v>894</v>
      </c>
      <c r="B863">
        <v>1984</v>
      </c>
      <c r="C863" t="s">
        <v>10</v>
      </c>
      <c r="D863">
        <v>7</v>
      </c>
      <c r="E863" s="10" t="str">
        <f>Table1[[#This Row],[date]]&amp;" "&amp;Table1[[#This Row],[month]]&amp;" "&amp;Table1[[#This Row],[year]]</f>
        <v>7 Jul 1984</v>
      </c>
      <c r="F863" s="12">
        <f>DATEDIF(Table1[[#This Row],[DOB]],"8-6-2023","y")</f>
        <v>38</v>
      </c>
      <c r="G863">
        <v>2</v>
      </c>
      <c r="H863" s="14">
        <v>7133.9</v>
      </c>
      <c r="I863" t="s">
        <v>11</v>
      </c>
      <c r="J863" t="s">
        <v>16</v>
      </c>
      <c r="K863" t="s">
        <v>247</v>
      </c>
    </row>
    <row r="864" spans="1:11" x14ac:dyDescent="0.2">
      <c r="A864" t="s">
        <v>895</v>
      </c>
      <c r="B864">
        <v>1999</v>
      </c>
      <c r="C864" t="s">
        <v>35</v>
      </c>
      <c r="D864">
        <v>8</v>
      </c>
      <c r="E864" s="10" t="str">
        <f>Table1[[#This Row],[date]]&amp;" "&amp;Table1[[#This Row],[month]]&amp;" "&amp;Table1[[#This Row],[year]]</f>
        <v>8 Aug 1999</v>
      </c>
      <c r="F864" s="12">
        <f>DATEDIF(Table1[[#This Row],[DOB]],"8-6-2023","y")</f>
        <v>23</v>
      </c>
      <c r="G864">
        <v>0</v>
      </c>
      <c r="H864" s="14">
        <v>7144.4</v>
      </c>
      <c r="I864" t="s">
        <v>11</v>
      </c>
      <c r="J864" t="s">
        <v>16</v>
      </c>
      <c r="K864" t="s">
        <v>632</v>
      </c>
    </row>
    <row r="865" spans="1:11" x14ac:dyDescent="0.2">
      <c r="A865" t="s">
        <v>896</v>
      </c>
      <c r="B865">
        <v>1984</v>
      </c>
      <c r="C865" t="s">
        <v>15</v>
      </c>
      <c r="D865">
        <v>21</v>
      </c>
      <c r="E865" s="10" t="str">
        <f>Table1[[#This Row],[date]]&amp;" "&amp;Table1[[#This Row],[month]]&amp;" "&amp;Table1[[#This Row],[year]]</f>
        <v>21 Nov 1984</v>
      </c>
      <c r="F865" s="12">
        <f>DATEDIF(Table1[[#This Row],[DOB]],"8-6-2023","y")</f>
        <v>38</v>
      </c>
      <c r="G865">
        <v>2</v>
      </c>
      <c r="H865" s="14">
        <v>7144.86</v>
      </c>
      <c r="I865" t="s">
        <v>11</v>
      </c>
      <c r="J865" t="s">
        <v>11</v>
      </c>
      <c r="K865" t="s">
        <v>247</v>
      </c>
    </row>
    <row r="866" spans="1:11" x14ac:dyDescent="0.2">
      <c r="A866" t="s">
        <v>897</v>
      </c>
      <c r="B866">
        <v>1976</v>
      </c>
      <c r="C866" t="s">
        <v>18</v>
      </c>
      <c r="D866">
        <v>24</v>
      </c>
      <c r="E866" s="10" t="str">
        <f>Table1[[#This Row],[date]]&amp;" "&amp;Table1[[#This Row],[month]]&amp;" "&amp;Table1[[#This Row],[year]]</f>
        <v>24 Jun 1976</v>
      </c>
      <c r="F866" s="12">
        <f>DATEDIF(Table1[[#This Row],[DOB]],"8-6-2023","y")</f>
        <v>46</v>
      </c>
      <c r="G866">
        <v>0</v>
      </c>
      <c r="H866" s="14">
        <v>7147.11</v>
      </c>
      <c r="I866" t="s">
        <v>12</v>
      </c>
      <c r="J866" t="s">
        <v>11</v>
      </c>
      <c r="K866" t="s">
        <v>42</v>
      </c>
    </row>
    <row r="867" spans="1:11" x14ac:dyDescent="0.2">
      <c r="A867" t="s">
        <v>898</v>
      </c>
      <c r="B867">
        <v>1978</v>
      </c>
      <c r="C867" t="s">
        <v>10</v>
      </c>
      <c r="D867">
        <v>30</v>
      </c>
      <c r="E867" s="10" t="str">
        <f>Table1[[#This Row],[date]]&amp;" "&amp;Table1[[#This Row],[month]]&amp;" "&amp;Table1[[#This Row],[year]]</f>
        <v>30 Jul 1978</v>
      </c>
      <c r="F867" s="12">
        <f>DATEDIF(Table1[[#This Row],[DOB]],"8-6-2023","y")</f>
        <v>44</v>
      </c>
      <c r="G867">
        <v>1</v>
      </c>
      <c r="H867" s="14">
        <v>7147.47</v>
      </c>
      <c r="I867" t="s">
        <v>11</v>
      </c>
      <c r="J867" t="s">
        <v>12</v>
      </c>
      <c r="K867" t="s">
        <v>13</v>
      </c>
    </row>
    <row r="868" spans="1:11" x14ac:dyDescent="0.2">
      <c r="A868" t="s">
        <v>899</v>
      </c>
      <c r="B868">
        <v>1984</v>
      </c>
      <c r="C868" t="s">
        <v>18</v>
      </c>
      <c r="D868">
        <v>29</v>
      </c>
      <c r="E868" s="10" t="str">
        <f>Table1[[#This Row],[date]]&amp;" "&amp;Table1[[#This Row],[month]]&amp;" "&amp;Table1[[#This Row],[year]]</f>
        <v>29 Jun 1984</v>
      </c>
      <c r="F868" s="12">
        <f>DATEDIF(Table1[[#This Row],[DOB]],"8-6-2023","y")</f>
        <v>38</v>
      </c>
      <c r="G868">
        <v>3</v>
      </c>
      <c r="H868" s="14">
        <v>7151.09</v>
      </c>
      <c r="I868" t="s">
        <v>11</v>
      </c>
      <c r="J868" t="s">
        <v>11</v>
      </c>
      <c r="K868" t="s">
        <v>42</v>
      </c>
    </row>
    <row r="869" spans="1:11" x14ac:dyDescent="0.2">
      <c r="A869" t="s">
        <v>900</v>
      </c>
      <c r="B869">
        <v>1978</v>
      </c>
      <c r="C869" t="s">
        <v>20</v>
      </c>
      <c r="D869">
        <v>6</v>
      </c>
      <c r="E869" s="10" t="str">
        <f>Table1[[#This Row],[date]]&amp;" "&amp;Table1[[#This Row],[month]]&amp;" "&amp;Table1[[#This Row],[year]]</f>
        <v>6 Sep 1978</v>
      </c>
      <c r="F869" s="12">
        <f>DATEDIF(Table1[[#This Row],[DOB]],"8-6-2023","y")</f>
        <v>44</v>
      </c>
      <c r="G869">
        <v>1</v>
      </c>
      <c r="H869" s="14">
        <v>7152.67</v>
      </c>
      <c r="I869" t="s">
        <v>12</v>
      </c>
      <c r="J869" t="s">
        <v>11</v>
      </c>
      <c r="K869" t="s">
        <v>13</v>
      </c>
    </row>
    <row r="870" spans="1:11" x14ac:dyDescent="0.2">
      <c r="A870" t="s">
        <v>901</v>
      </c>
      <c r="B870">
        <v>1981</v>
      </c>
      <c r="C870" t="s">
        <v>10</v>
      </c>
      <c r="D870">
        <v>17</v>
      </c>
      <c r="E870" s="10" t="str">
        <f>Table1[[#This Row],[date]]&amp;" "&amp;Table1[[#This Row],[month]]&amp;" "&amp;Table1[[#This Row],[year]]</f>
        <v>17 Jul 1981</v>
      </c>
      <c r="F870" s="12">
        <f>DATEDIF(Table1[[#This Row],[DOB]],"8-6-2023","y")</f>
        <v>41</v>
      </c>
      <c r="G870">
        <v>1</v>
      </c>
      <c r="H870" s="14">
        <v>7153.55</v>
      </c>
      <c r="I870" t="s">
        <v>11</v>
      </c>
      <c r="J870" t="s">
        <v>16</v>
      </c>
      <c r="K870" t="s">
        <v>23</v>
      </c>
    </row>
    <row r="871" spans="1:11" x14ac:dyDescent="0.2">
      <c r="A871" t="s">
        <v>902</v>
      </c>
      <c r="B871">
        <v>1980</v>
      </c>
      <c r="C871" t="s">
        <v>18</v>
      </c>
      <c r="D871">
        <v>22</v>
      </c>
      <c r="E871" s="10" t="str">
        <f>Table1[[#This Row],[date]]&amp;" "&amp;Table1[[#This Row],[month]]&amp;" "&amp;Table1[[#This Row],[year]]</f>
        <v>22 Jun 1980</v>
      </c>
      <c r="F871" s="12">
        <f>DATEDIF(Table1[[#This Row],[DOB]],"8-6-2023","y")</f>
        <v>42</v>
      </c>
      <c r="G871">
        <v>2</v>
      </c>
      <c r="H871" s="14">
        <v>7160.09</v>
      </c>
      <c r="I871" t="s">
        <v>11</v>
      </c>
      <c r="J871" t="s">
        <v>11</v>
      </c>
      <c r="K871" t="s">
        <v>42</v>
      </c>
    </row>
    <row r="872" spans="1:11" x14ac:dyDescent="0.2">
      <c r="A872" t="s">
        <v>903</v>
      </c>
      <c r="B872">
        <v>1980</v>
      </c>
      <c r="C872" t="s">
        <v>37</v>
      </c>
      <c r="D872">
        <v>7</v>
      </c>
      <c r="E872" s="10" t="str">
        <f>Table1[[#This Row],[date]]&amp;" "&amp;Table1[[#This Row],[month]]&amp;" "&amp;Table1[[#This Row],[year]]</f>
        <v>7 Oct 1980</v>
      </c>
      <c r="F872" s="12">
        <f>DATEDIF(Table1[[#This Row],[DOB]],"8-6-2023","y")</f>
        <v>42</v>
      </c>
      <c r="G872">
        <v>2</v>
      </c>
      <c r="H872" s="14">
        <v>7160.33</v>
      </c>
      <c r="I872" t="s">
        <v>11</v>
      </c>
      <c r="J872" t="s">
        <v>16</v>
      </c>
      <c r="K872" t="s">
        <v>13</v>
      </c>
    </row>
    <row r="873" spans="1:11" x14ac:dyDescent="0.2">
      <c r="A873" t="s">
        <v>904</v>
      </c>
      <c r="B873">
        <v>1980</v>
      </c>
      <c r="C873" t="s">
        <v>20</v>
      </c>
      <c r="D873">
        <v>30</v>
      </c>
      <c r="E873" s="10" t="str">
        <f>Table1[[#This Row],[date]]&amp;" "&amp;Table1[[#This Row],[month]]&amp;" "&amp;Table1[[#This Row],[year]]</f>
        <v>30 Sep 1980</v>
      </c>
      <c r="F873" s="12">
        <f>DATEDIF(Table1[[#This Row],[DOB]],"8-6-2023","y")</f>
        <v>42</v>
      </c>
      <c r="G873">
        <v>2</v>
      </c>
      <c r="H873" s="14">
        <v>7162.01</v>
      </c>
      <c r="I873" t="s">
        <v>11</v>
      </c>
      <c r="J873" t="s">
        <v>12</v>
      </c>
      <c r="K873" t="s">
        <v>13</v>
      </c>
    </row>
    <row r="874" spans="1:11" x14ac:dyDescent="0.2">
      <c r="A874" t="s">
        <v>905</v>
      </c>
      <c r="B874">
        <v>1982</v>
      </c>
      <c r="C874" t="s">
        <v>35</v>
      </c>
      <c r="D874">
        <v>16</v>
      </c>
      <c r="E874" s="10" t="str">
        <f>Table1[[#This Row],[date]]&amp;" "&amp;Table1[[#This Row],[month]]&amp;" "&amp;Table1[[#This Row],[year]]</f>
        <v>16 Aug 1982</v>
      </c>
      <c r="F874" s="12">
        <f>DATEDIF(Table1[[#This Row],[DOB]],"8-6-2023","y")</f>
        <v>40</v>
      </c>
      <c r="G874">
        <v>2</v>
      </c>
      <c r="H874" s="14">
        <v>7173.36</v>
      </c>
      <c r="I874" t="s">
        <v>12</v>
      </c>
      <c r="J874" t="s">
        <v>11</v>
      </c>
      <c r="K874" t="s">
        <v>168</v>
      </c>
    </row>
    <row r="875" spans="1:11" x14ac:dyDescent="0.2">
      <c r="A875" t="s">
        <v>906</v>
      </c>
      <c r="B875">
        <v>1975</v>
      </c>
      <c r="C875" t="s">
        <v>10</v>
      </c>
      <c r="D875">
        <v>19</v>
      </c>
      <c r="E875" s="10" t="str">
        <f>Table1[[#This Row],[date]]&amp;" "&amp;Table1[[#This Row],[month]]&amp;" "&amp;Table1[[#This Row],[year]]</f>
        <v>19 Jul 1975</v>
      </c>
      <c r="F875" s="12">
        <f>DATEDIF(Table1[[#This Row],[DOB]],"8-6-2023","y")</f>
        <v>47</v>
      </c>
      <c r="G875">
        <v>1</v>
      </c>
      <c r="H875" s="14">
        <v>7175.51</v>
      </c>
      <c r="I875" t="s">
        <v>11</v>
      </c>
      <c r="J875" t="s">
        <v>12</v>
      </c>
      <c r="K875" t="s">
        <v>13</v>
      </c>
    </row>
    <row r="876" spans="1:11" x14ac:dyDescent="0.2">
      <c r="A876" t="s">
        <v>907</v>
      </c>
      <c r="B876">
        <v>1968</v>
      </c>
      <c r="C876" t="s">
        <v>35</v>
      </c>
      <c r="D876">
        <v>26</v>
      </c>
      <c r="E876" s="10" t="str">
        <f>Table1[[#This Row],[date]]&amp;" "&amp;Table1[[#This Row],[month]]&amp;" "&amp;Table1[[#This Row],[year]]</f>
        <v>26 Aug 1968</v>
      </c>
      <c r="F876" s="12">
        <f>DATEDIF(Table1[[#This Row],[DOB]],"8-6-2023","y")</f>
        <v>54</v>
      </c>
      <c r="G876">
        <v>0</v>
      </c>
      <c r="H876" s="14">
        <v>7179.52</v>
      </c>
      <c r="I876" t="s">
        <v>12</v>
      </c>
      <c r="J876" t="s">
        <v>12</v>
      </c>
      <c r="K876" t="s">
        <v>13</v>
      </c>
    </row>
    <row r="877" spans="1:11" x14ac:dyDescent="0.2">
      <c r="A877" t="s">
        <v>908</v>
      </c>
      <c r="B877">
        <v>1982</v>
      </c>
      <c r="C877" t="s">
        <v>20</v>
      </c>
      <c r="D877">
        <v>14</v>
      </c>
      <c r="E877" s="10" t="str">
        <f>Table1[[#This Row],[date]]&amp;" "&amp;Table1[[#This Row],[month]]&amp;" "&amp;Table1[[#This Row],[year]]</f>
        <v>14 Sep 1982</v>
      </c>
      <c r="F877" s="12">
        <f>DATEDIF(Table1[[#This Row],[DOB]],"8-6-2023","y")</f>
        <v>40</v>
      </c>
      <c r="G877">
        <v>3</v>
      </c>
      <c r="H877" s="14">
        <v>7196.87</v>
      </c>
      <c r="I877" t="s">
        <v>12</v>
      </c>
      <c r="J877" t="s">
        <v>11</v>
      </c>
      <c r="K877" t="s">
        <v>42</v>
      </c>
    </row>
    <row r="878" spans="1:11" x14ac:dyDescent="0.2">
      <c r="A878" t="s">
        <v>909</v>
      </c>
      <c r="B878">
        <v>1983</v>
      </c>
      <c r="C878" t="s">
        <v>35</v>
      </c>
      <c r="D878">
        <v>11</v>
      </c>
      <c r="E878" s="10" t="str">
        <f>Table1[[#This Row],[date]]&amp;" "&amp;Table1[[#This Row],[month]]&amp;" "&amp;Table1[[#This Row],[year]]</f>
        <v>11 Aug 1983</v>
      </c>
      <c r="F878" s="12">
        <f>DATEDIF(Table1[[#This Row],[DOB]],"8-6-2023","y")</f>
        <v>39</v>
      </c>
      <c r="G878">
        <v>2</v>
      </c>
      <c r="H878" s="14">
        <v>7201.7</v>
      </c>
      <c r="I878" t="s">
        <v>11</v>
      </c>
      <c r="J878" t="s">
        <v>12</v>
      </c>
      <c r="K878" t="s">
        <v>23</v>
      </c>
    </row>
    <row r="879" spans="1:11" x14ac:dyDescent="0.2">
      <c r="A879" t="s">
        <v>910</v>
      </c>
      <c r="B879">
        <v>1983</v>
      </c>
      <c r="C879" t="s">
        <v>15</v>
      </c>
      <c r="D879">
        <v>21</v>
      </c>
      <c r="E879" s="10" t="str">
        <f>Table1[[#This Row],[date]]&amp;" "&amp;Table1[[#This Row],[month]]&amp;" "&amp;Table1[[#This Row],[year]]</f>
        <v>21 Nov 1983</v>
      </c>
      <c r="F879" s="12">
        <f>DATEDIF(Table1[[#This Row],[DOB]],"8-6-2023","y")</f>
        <v>39</v>
      </c>
      <c r="G879">
        <v>2</v>
      </c>
      <c r="H879" s="14">
        <v>7209.49</v>
      </c>
      <c r="I879" t="s">
        <v>11</v>
      </c>
      <c r="J879" t="s">
        <v>12</v>
      </c>
      <c r="K879" t="s">
        <v>23</v>
      </c>
    </row>
    <row r="880" spans="1:11" x14ac:dyDescent="0.2">
      <c r="A880" t="s">
        <v>911</v>
      </c>
      <c r="B880">
        <v>1991</v>
      </c>
      <c r="C880" t="s">
        <v>18</v>
      </c>
      <c r="D880">
        <v>28</v>
      </c>
      <c r="E880" s="10" t="str">
        <f>Table1[[#This Row],[date]]&amp;" "&amp;Table1[[#This Row],[month]]&amp;" "&amp;Table1[[#This Row],[year]]</f>
        <v>28 Jun 1991</v>
      </c>
      <c r="F880" s="12">
        <f>DATEDIF(Table1[[#This Row],[DOB]],"8-6-2023","y")</f>
        <v>31</v>
      </c>
      <c r="G880">
        <v>3</v>
      </c>
      <c r="H880" s="14">
        <v>7220.25</v>
      </c>
      <c r="I880" t="s">
        <v>11</v>
      </c>
      <c r="J880" t="s">
        <v>11</v>
      </c>
      <c r="K880" t="s">
        <v>300</v>
      </c>
    </row>
    <row r="881" spans="1:11" x14ac:dyDescent="0.2">
      <c r="A881" t="s">
        <v>912</v>
      </c>
      <c r="B881">
        <v>1977</v>
      </c>
      <c r="C881" t="s">
        <v>20</v>
      </c>
      <c r="D881">
        <v>15</v>
      </c>
      <c r="E881" s="10" t="str">
        <f>Table1[[#This Row],[date]]&amp;" "&amp;Table1[[#This Row],[month]]&amp;" "&amp;Table1[[#This Row],[year]]</f>
        <v>15 Sep 1977</v>
      </c>
      <c r="F881" s="12">
        <f>DATEDIF(Table1[[#This Row],[DOB]],"8-6-2023","y")</f>
        <v>45</v>
      </c>
      <c r="G881">
        <v>0</v>
      </c>
      <c r="H881" s="14">
        <v>7222.79</v>
      </c>
      <c r="I881" t="s">
        <v>12</v>
      </c>
      <c r="J881" t="s">
        <v>12</v>
      </c>
      <c r="K881" t="s">
        <v>23</v>
      </c>
    </row>
    <row r="882" spans="1:11" x14ac:dyDescent="0.2">
      <c r="A882" t="s">
        <v>913</v>
      </c>
      <c r="B882">
        <v>1986</v>
      </c>
      <c r="C882" t="s">
        <v>10</v>
      </c>
      <c r="D882">
        <v>13</v>
      </c>
      <c r="E882" s="10" t="str">
        <f>Table1[[#This Row],[date]]&amp;" "&amp;Table1[[#This Row],[month]]&amp;" "&amp;Table1[[#This Row],[year]]</f>
        <v>13 Jul 1986</v>
      </c>
      <c r="F882" s="12">
        <f>DATEDIF(Table1[[#This Row],[DOB]],"8-6-2023","y")</f>
        <v>36</v>
      </c>
      <c r="G882">
        <v>3</v>
      </c>
      <c r="H882" s="14">
        <v>7228.22</v>
      </c>
      <c r="I882" t="s">
        <v>11</v>
      </c>
      <c r="J882" t="s">
        <v>16</v>
      </c>
      <c r="K882" t="s">
        <v>247</v>
      </c>
    </row>
    <row r="883" spans="1:11" x14ac:dyDescent="0.2">
      <c r="A883" t="s">
        <v>914</v>
      </c>
      <c r="B883">
        <v>1986</v>
      </c>
      <c r="C883" t="s">
        <v>20</v>
      </c>
      <c r="D883">
        <v>2</v>
      </c>
      <c r="E883" s="10" t="str">
        <f>Table1[[#This Row],[date]]&amp;" "&amp;Table1[[#This Row],[month]]&amp;" "&amp;Table1[[#This Row],[year]]</f>
        <v>2 Sep 1986</v>
      </c>
      <c r="F883" s="12">
        <f>DATEDIF(Table1[[#This Row],[DOB]],"8-6-2023","y")</f>
        <v>36</v>
      </c>
      <c r="G883">
        <v>4</v>
      </c>
      <c r="H883" s="14">
        <v>7243.81</v>
      </c>
      <c r="I883" t="s">
        <v>11</v>
      </c>
      <c r="J883" t="s">
        <v>12</v>
      </c>
      <c r="K883" t="s">
        <v>13</v>
      </c>
    </row>
    <row r="884" spans="1:11" x14ac:dyDescent="0.2">
      <c r="A884" t="s">
        <v>915</v>
      </c>
      <c r="B884">
        <v>1982</v>
      </c>
      <c r="C884" t="s">
        <v>10</v>
      </c>
      <c r="D884">
        <v>24</v>
      </c>
      <c r="E884" s="10" t="str">
        <f>Table1[[#This Row],[date]]&amp;" "&amp;Table1[[#This Row],[month]]&amp;" "&amp;Table1[[#This Row],[year]]</f>
        <v>24 Jul 1982</v>
      </c>
      <c r="F884" s="12">
        <f>DATEDIF(Table1[[#This Row],[DOB]],"8-6-2023","y")</f>
        <v>40</v>
      </c>
      <c r="G884">
        <v>3</v>
      </c>
      <c r="H884" s="14">
        <v>7248.71</v>
      </c>
      <c r="I884" t="s">
        <v>11</v>
      </c>
      <c r="J884" t="s">
        <v>16</v>
      </c>
      <c r="K884" t="s">
        <v>13</v>
      </c>
    </row>
    <row r="885" spans="1:11" x14ac:dyDescent="0.2">
      <c r="A885" t="s">
        <v>916</v>
      </c>
      <c r="B885">
        <v>1981</v>
      </c>
      <c r="C885" t="s">
        <v>35</v>
      </c>
      <c r="D885">
        <v>14</v>
      </c>
      <c r="E885" s="10" t="str">
        <f>Table1[[#This Row],[date]]&amp;" "&amp;Table1[[#This Row],[month]]&amp;" "&amp;Table1[[#This Row],[year]]</f>
        <v>14 Aug 1981</v>
      </c>
      <c r="F885" s="12">
        <f>DATEDIF(Table1[[#This Row],[DOB]],"8-6-2023","y")</f>
        <v>41</v>
      </c>
      <c r="G885">
        <v>2</v>
      </c>
      <c r="H885" s="14">
        <v>7256.72</v>
      </c>
      <c r="I885" t="s">
        <v>12</v>
      </c>
      <c r="J885" t="s">
        <v>11</v>
      </c>
      <c r="K885" t="s">
        <v>23</v>
      </c>
    </row>
    <row r="886" spans="1:11" x14ac:dyDescent="0.2">
      <c r="A886" t="s">
        <v>917</v>
      </c>
      <c r="B886">
        <v>1981</v>
      </c>
      <c r="C886" t="s">
        <v>18</v>
      </c>
      <c r="D886">
        <v>13</v>
      </c>
      <c r="E886" s="10" t="str">
        <f>Table1[[#This Row],[date]]&amp;" "&amp;Table1[[#This Row],[month]]&amp;" "&amp;Table1[[#This Row],[year]]</f>
        <v>13 Jun 1981</v>
      </c>
      <c r="F886" s="12">
        <f>DATEDIF(Table1[[#This Row],[DOB]],"8-6-2023","y")</f>
        <v>41</v>
      </c>
      <c r="G886">
        <v>2</v>
      </c>
      <c r="H886" s="14">
        <v>7261.74</v>
      </c>
      <c r="I886" t="s">
        <v>12</v>
      </c>
      <c r="J886" t="s">
        <v>12</v>
      </c>
      <c r="K886" t="s">
        <v>23</v>
      </c>
    </row>
    <row r="887" spans="1:11" x14ac:dyDescent="0.2">
      <c r="A887" t="s">
        <v>918</v>
      </c>
      <c r="B887">
        <v>1973</v>
      </c>
      <c r="C887" t="s">
        <v>37</v>
      </c>
      <c r="D887">
        <v>25</v>
      </c>
      <c r="E887" s="10" t="str">
        <f>Table1[[#This Row],[date]]&amp;" "&amp;Table1[[#This Row],[month]]&amp;" "&amp;Table1[[#This Row],[year]]</f>
        <v>25 Oct 1973</v>
      </c>
      <c r="F887" s="12">
        <f>DATEDIF(Table1[[#This Row],[DOB]],"8-6-2023","y")</f>
        <v>49</v>
      </c>
      <c r="G887">
        <v>0</v>
      </c>
      <c r="H887" s="14">
        <v>7265.58</v>
      </c>
      <c r="I887" t="s">
        <v>11</v>
      </c>
      <c r="J887" t="s">
        <v>11</v>
      </c>
      <c r="K887" t="s">
        <v>13</v>
      </c>
    </row>
    <row r="888" spans="1:11" x14ac:dyDescent="0.2">
      <c r="A888" t="s">
        <v>919</v>
      </c>
      <c r="B888">
        <v>1981</v>
      </c>
      <c r="C888" t="s">
        <v>35</v>
      </c>
      <c r="D888">
        <v>4</v>
      </c>
      <c r="E888" s="10" t="str">
        <f>Table1[[#This Row],[date]]&amp;" "&amp;Table1[[#This Row],[month]]&amp;" "&amp;Table1[[#This Row],[year]]</f>
        <v>4 Aug 1981</v>
      </c>
      <c r="F888" s="12">
        <f>DATEDIF(Table1[[#This Row],[DOB]],"8-6-2023","y")</f>
        <v>41</v>
      </c>
      <c r="G888">
        <v>2</v>
      </c>
      <c r="H888" s="14">
        <v>7265.7</v>
      </c>
      <c r="I888" t="s">
        <v>12</v>
      </c>
      <c r="J888" t="s">
        <v>12</v>
      </c>
      <c r="K888" t="s">
        <v>23</v>
      </c>
    </row>
    <row r="889" spans="1:11" x14ac:dyDescent="0.2">
      <c r="A889" t="s">
        <v>920</v>
      </c>
      <c r="B889">
        <v>1976</v>
      </c>
      <c r="C889" t="s">
        <v>30</v>
      </c>
      <c r="D889">
        <v>18</v>
      </c>
      <c r="E889" s="10" t="str">
        <f>Table1[[#This Row],[date]]&amp;" "&amp;Table1[[#This Row],[month]]&amp;" "&amp;Table1[[#This Row],[year]]</f>
        <v>18 Dec 1976</v>
      </c>
      <c r="F889" s="12">
        <f>DATEDIF(Table1[[#This Row],[DOB]],"8-6-2023","y")</f>
        <v>46</v>
      </c>
      <c r="G889">
        <v>2</v>
      </c>
      <c r="H889" s="14">
        <v>7273.02</v>
      </c>
      <c r="I889" t="s">
        <v>11</v>
      </c>
      <c r="J889" t="s">
        <v>16</v>
      </c>
      <c r="K889" t="s">
        <v>13</v>
      </c>
    </row>
    <row r="890" spans="1:11" x14ac:dyDescent="0.2">
      <c r="A890" t="s">
        <v>921</v>
      </c>
      <c r="B890">
        <v>1985</v>
      </c>
      <c r="C890" t="s">
        <v>15</v>
      </c>
      <c r="D890">
        <v>2</v>
      </c>
      <c r="E890" s="10" t="str">
        <f>Table1[[#This Row],[date]]&amp;" "&amp;Table1[[#This Row],[month]]&amp;" "&amp;Table1[[#This Row],[year]]</f>
        <v>2 Nov 1985</v>
      </c>
      <c r="F890" s="12">
        <f>DATEDIF(Table1[[#This Row],[DOB]],"8-6-2023","y")</f>
        <v>37</v>
      </c>
      <c r="G890">
        <v>3</v>
      </c>
      <c r="H890" s="14">
        <v>7281.51</v>
      </c>
      <c r="I890" t="s">
        <v>11</v>
      </c>
      <c r="J890" t="s">
        <v>16</v>
      </c>
      <c r="K890" t="s">
        <v>23</v>
      </c>
    </row>
    <row r="891" spans="1:11" x14ac:dyDescent="0.2">
      <c r="A891" t="s">
        <v>922</v>
      </c>
      <c r="B891">
        <v>1966</v>
      </c>
      <c r="C891" t="s">
        <v>30</v>
      </c>
      <c r="D891">
        <v>26</v>
      </c>
      <c r="E891" s="10" t="str">
        <f>Table1[[#This Row],[date]]&amp;" "&amp;Table1[[#This Row],[month]]&amp;" "&amp;Table1[[#This Row],[year]]</f>
        <v>26 Dec 1966</v>
      </c>
      <c r="F891" s="12">
        <f>DATEDIF(Table1[[#This Row],[DOB]],"8-6-2023","y")</f>
        <v>56</v>
      </c>
      <c r="G891">
        <v>0</v>
      </c>
      <c r="H891" s="14">
        <v>7302.46</v>
      </c>
      <c r="I891" t="s">
        <v>12</v>
      </c>
      <c r="J891" t="s">
        <v>16</v>
      </c>
      <c r="K891" t="s">
        <v>23</v>
      </c>
    </row>
    <row r="892" spans="1:11" x14ac:dyDescent="0.2">
      <c r="A892" t="s">
        <v>923</v>
      </c>
      <c r="B892">
        <v>1965</v>
      </c>
      <c r="C892" t="s">
        <v>18</v>
      </c>
      <c r="D892">
        <v>6</v>
      </c>
      <c r="E892" s="10" t="str">
        <f>Table1[[#This Row],[date]]&amp;" "&amp;Table1[[#This Row],[month]]&amp;" "&amp;Table1[[#This Row],[year]]</f>
        <v>6 Jun 1965</v>
      </c>
      <c r="F892" s="12">
        <f>DATEDIF(Table1[[#This Row],[DOB]],"8-6-2023","y")</f>
        <v>58</v>
      </c>
      <c r="G892">
        <v>0</v>
      </c>
      <c r="H892" s="14">
        <v>7304.65</v>
      </c>
      <c r="I892" t="s">
        <v>12</v>
      </c>
      <c r="J892" t="s">
        <v>12</v>
      </c>
      <c r="K892" t="s">
        <v>13</v>
      </c>
    </row>
    <row r="893" spans="1:11" x14ac:dyDescent="0.2">
      <c r="A893" t="s">
        <v>924</v>
      </c>
      <c r="B893">
        <v>1965</v>
      </c>
      <c r="C893" t="s">
        <v>18</v>
      </c>
      <c r="D893">
        <v>25</v>
      </c>
      <c r="E893" s="10" t="str">
        <f>Table1[[#This Row],[date]]&amp;" "&amp;Table1[[#This Row],[month]]&amp;" "&amp;Table1[[#This Row],[year]]</f>
        <v>25 Jun 1965</v>
      </c>
      <c r="F893" s="12">
        <f>DATEDIF(Table1[[#This Row],[DOB]],"8-6-2023","y")</f>
        <v>57</v>
      </c>
      <c r="G893">
        <v>0</v>
      </c>
      <c r="H893" s="14">
        <v>7318.21</v>
      </c>
      <c r="I893" t="s">
        <v>12</v>
      </c>
      <c r="J893" t="s">
        <v>16</v>
      </c>
      <c r="K893" t="s">
        <v>13</v>
      </c>
    </row>
    <row r="894" spans="1:11" x14ac:dyDescent="0.2">
      <c r="A894" t="s">
        <v>925</v>
      </c>
      <c r="B894">
        <v>1972</v>
      </c>
      <c r="C894" t="s">
        <v>35</v>
      </c>
      <c r="D894">
        <v>11</v>
      </c>
      <c r="E894" s="10" t="str">
        <f>Table1[[#This Row],[date]]&amp;" "&amp;Table1[[#This Row],[month]]&amp;" "&amp;Table1[[#This Row],[year]]</f>
        <v>11 Aug 1972</v>
      </c>
      <c r="F894" s="12">
        <f>DATEDIF(Table1[[#This Row],[DOB]],"8-6-2023","y")</f>
        <v>50</v>
      </c>
      <c r="G894">
        <v>0</v>
      </c>
      <c r="H894" s="14">
        <v>7318.22</v>
      </c>
      <c r="I894" t="s">
        <v>11</v>
      </c>
      <c r="J894" t="s">
        <v>12</v>
      </c>
      <c r="K894" t="s">
        <v>23</v>
      </c>
    </row>
    <row r="895" spans="1:11" x14ac:dyDescent="0.2">
      <c r="A895" t="s">
        <v>926</v>
      </c>
      <c r="B895">
        <v>1965</v>
      </c>
      <c r="C895" t="s">
        <v>10</v>
      </c>
      <c r="D895">
        <v>11</v>
      </c>
      <c r="E895" s="10" t="str">
        <f>Table1[[#This Row],[date]]&amp;" "&amp;Table1[[#This Row],[month]]&amp;" "&amp;Table1[[#This Row],[year]]</f>
        <v>11 Jul 1965</v>
      </c>
      <c r="F895" s="12">
        <f>DATEDIF(Table1[[#This Row],[DOB]],"8-6-2023","y")</f>
        <v>57</v>
      </c>
      <c r="G895">
        <v>0</v>
      </c>
      <c r="H895" s="14">
        <v>7322.86</v>
      </c>
      <c r="I895" t="s">
        <v>12</v>
      </c>
      <c r="J895" t="s">
        <v>12</v>
      </c>
      <c r="K895" t="s">
        <v>23</v>
      </c>
    </row>
    <row r="896" spans="1:11" x14ac:dyDescent="0.2">
      <c r="A896" t="s">
        <v>927</v>
      </c>
      <c r="B896">
        <v>2004</v>
      </c>
      <c r="C896" t="s">
        <v>15</v>
      </c>
      <c r="D896">
        <v>15</v>
      </c>
      <c r="E896" s="10" t="str">
        <f>Table1[[#This Row],[date]]&amp;" "&amp;Table1[[#This Row],[month]]&amp;" "&amp;Table1[[#This Row],[year]]</f>
        <v>15 Nov 2004</v>
      </c>
      <c r="F896" s="12">
        <f>DATEDIF(Table1[[#This Row],[DOB]],"8-6-2023","y")</f>
        <v>18</v>
      </c>
      <c r="G896">
        <v>0</v>
      </c>
      <c r="H896" s="14">
        <v>7323.73</v>
      </c>
      <c r="I896" t="s">
        <v>11</v>
      </c>
      <c r="J896" t="s">
        <v>11</v>
      </c>
      <c r="K896" t="s">
        <v>247</v>
      </c>
    </row>
    <row r="897" spans="1:11" x14ac:dyDescent="0.2">
      <c r="A897" t="s">
        <v>928</v>
      </c>
      <c r="B897">
        <v>1979</v>
      </c>
      <c r="C897" t="s">
        <v>18</v>
      </c>
      <c r="D897">
        <v>19</v>
      </c>
      <c r="E897" s="10" t="str">
        <f>Table1[[#This Row],[date]]&amp;" "&amp;Table1[[#This Row],[month]]&amp;" "&amp;Table1[[#This Row],[year]]</f>
        <v>19 Jun 1979</v>
      </c>
      <c r="F897" s="12">
        <f>DATEDIF(Table1[[#This Row],[DOB]],"8-6-2023","y")</f>
        <v>43</v>
      </c>
      <c r="G897">
        <v>0</v>
      </c>
      <c r="H897" s="14">
        <v>7325.05</v>
      </c>
      <c r="I897" t="s">
        <v>11</v>
      </c>
      <c r="J897" t="s">
        <v>12</v>
      </c>
      <c r="K897" t="s">
        <v>247</v>
      </c>
    </row>
    <row r="898" spans="1:11" x14ac:dyDescent="0.2">
      <c r="A898" t="s">
        <v>929</v>
      </c>
      <c r="B898">
        <v>1984</v>
      </c>
      <c r="C898" t="s">
        <v>10</v>
      </c>
      <c r="D898">
        <v>25</v>
      </c>
      <c r="E898" s="10" t="str">
        <f>Table1[[#This Row],[date]]&amp;" "&amp;Table1[[#This Row],[month]]&amp;" "&amp;Table1[[#This Row],[year]]</f>
        <v>25 Jul 1984</v>
      </c>
      <c r="F898" s="12">
        <f>DATEDIF(Table1[[#This Row],[DOB]],"8-6-2023","y")</f>
        <v>38</v>
      </c>
      <c r="G898">
        <v>3</v>
      </c>
      <c r="H898" s="14">
        <v>7325.47</v>
      </c>
      <c r="I898" t="s">
        <v>11</v>
      </c>
      <c r="J898" t="s">
        <v>16</v>
      </c>
      <c r="K898" t="s">
        <v>23</v>
      </c>
    </row>
    <row r="899" spans="1:11" x14ac:dyDescent="0.2">
      <c r="A899" t="s">
        <v>930</v>
      </c>
      <c r="B899">
        <v>1979</v>
      </c>
      <c r="C899" t="s">
        <v>20</v>
      </c>
      <c r="D899">
        <v>19</v>
      </c>
      <c r="E899" s="10" t="str">
        <f>Table1[[#This Row],[date]]&amp;" "&amp;Table1[[#This Row],[month]]&amp;" "&amp;Table1[[#This Row],[year]]</f>
        <v>19 Sep 1979</v>
      </c>
      <c r="F899" s="12">
        <f>DATEDIF(Table1[[#This Row],[DOB]],"8-6-2023","y")</f>
        <v>43</v>
      </c>
      <c r="G899">
        <v>1</v>
      </c>
      <c r="H899" s="14">
        <v>7337.75</v>
      </c>
      <c r="I899" t="s">
        <v>11</v>
      </c>
      <c r="J899" t="s">
        <v>12</v>
      </c>
      <c r="K899" t="s">
        <v>42</v>
      </c>
    </row>
    <row r="900" spans="1:11" x14ac:dyDescent="0.2">
      <c r="A900" t="s">
        <v>931</v>
      </c>
      <c r="B900">
        <v>1986</v>
      </c>
      <c r="C900" t="s">
        <v>18</v>
      </c>
      <c r="D900">
        <v>15</v>
      </c>
      <c r="E900" s="10" t="str">
        <f>Table1[[#This Row],[date]]&amp;" "&amp;Table1[[#This Row],[month]]&amp;" "&amp;Table1[[#This Row],[year]]</f>
        <v>15 Jun 1986</v>
      </c>
      <c r="F900" s="12">
        <f>DATEDIF(Table1[[#This Row],[DOB]],"8-6-2023","y")</f>
        <v>36</v>
      </c>
      <c r="G900">
        <v>3</v>
      </c>
      <c r="H900" s="14">
        <v>7339.93</v>
      </c>
      <c r="I900" t="s">
        <v>11</v>
      </c>
      <c r="J900" t="s">
        <v>11</v>
      </c>
      <c r="K900" t="s">
        <v>23</v>
      </c>
    </row>
    <row r="901" spans="1:11" x14ac:dyDescent="0.2">
      <c r="A901" t="s">
        <v>932</v>
      </c>
      <c r="B901">
        <v>1977</v>
      </c>
      <c r="C901" t="s">
        <v>30</v>
      </c>
      <c r="D901">
        <v>18</v>
      </c>
      <c r="E901" s="10" t="str">
        <f>Table1[[#This Row],[date]]&amp;" "&amp;Table1[[#This Row],[month]]&amp;" "&amp;Table1[[#This Row],[year]]</f>
        <v>18 Dec 1977</v>
      </c>
      <c r="F901" s="12">
        <f>DATEDIF(Table1[[#This Row],[DOB]],"8-6-2023","y")</f>
        <v>45</v>
      </c>
      <c r="G901">
        <v>0</v>
      </c>
      <c r="H901" s="14">
        <v>7345.08</v>
      </c>
      <c r="I901" t="s">
        <v>11</v>
      </c>
      <c r="J901" t="s">
        <v>16</v>
      </c>
      <c r="K901" t="s">
        <v>42</v>
      </c>
    </row>
    <row r="902" spans="1:11" x14ac:dyDescent="0.2">
      <c r="A902" t="s">
        <v>933</v>
      </c>
      <c r="B902">
        <v>1979</v>
      </c>
      <c r="C902" t="s">
        <v>18</v>
      </c>
      <c r="D902">
        <v>26</v>
      </c>
      <c r="E902" s="10" t="str">
        <f>Table1[[#This Row],[date]]&amp;" "&amp;Table1[[#This Row],[month]]&amp;" "&amp;Table1[[#This Row],[year]]</f>
        <v>26 Jun 1979</v>
      </c>
      <c r="F902" s="12">
        <f>DATEDIF(Table1[[#This Row],[DOB]],"8-6-2023","y")</f>
        <v>43</v>
      </c>
      <c r="G902">
        <v>1</v>
      </c>
      <c r="H902" s="14">
        <v>7345.73</v>
      </c>
      <c r="I902" t="s">
        <v>11</v>
      </c>
      <c r="J902" t="s">
        <v>16</v>
      </c>
      <c r="K902" t="s">
        <v>13</v>
      </c>
    </row>
    <row r="903" spans="1:11" x14ac:dyDescent="0.2">
      <c r="A903" t="s">
        <v>934</v>
      </c>
      <c r="B903">
        <v>1977</v>
      </c>
      <c r="C903" t="s">
        <v>30</v>
      </c>
      <c r="D903">
        <v>1</v>
      </c>
      <c r="E903" s="10" t="str">
        <f>Table1[[#This Row],[date]]&amp;" "&amp;Table1[[#This Row],[month]]&amp;" "&amp;Table1[[#This Row],[year]]</f>
        <v>1 Dec 1977</v>
      </c>
      <c r="F903" s="12">
        <f>DATEDIF(Table1[[#This Row],[DOB]],"8-6-2023","y")</f>
        <v>45</v>
      </c>
      <c r="G903">
        <v>0</v>
      </c>
      <c r="H903" s="14">
        <v>7348.14</v>
      </c>
      <c r="I903" t="s">
        <v>11</v>
      </c>
      <c r="J903" t="s">
        <v>16</v>
      </c>
      <c r="K903" t="s">
        <v>42</v>
      </c>
    </row>
    <row r="904" spans="1:11" x14ac:dyDescent="0.2">
      <c r="A904" t="s">
        <v>935</v>
      </c>
      <c r="B904">
        <v>1993</v>
      </c>
      <c r="C904" t="s">
        <v>37</v>
      </c>
      <c r="D904">
        <v>5</v>
      </c>
      <c r="E904" s="10" t="str">
        <f>Table1[[#This Row],[date]]&amp;" "&amp;Table1[[#This Row],[month]]&amp;" "&amp;Table1[[#This Row],[year]]</f>
        <v>5 Oct 1993</v>
      </c>
      <c r="F904" s="12">
        <f>DATEDIF(Table1[[#This Row],[DOB]],"8-6-2023","y")</f>
        <v>29</v>
      </c>
      <c r="G904">
        <v>0</v>
      </c>
      <c r="H904" s="14">
        <v>7349.12</v>
      </c>
      <c r="I904" t="s">
        <v>11</v>
      </c>
      <c r="J904" t="s">
        <v>11</v>
      </c>
      <c r="K904" t="s">
        <v>300</v>
      </c>
    </row>
    <row r="905" spans="1:11" x14ac:dyDescent="0.2">
      <c r="A905" t="s">
        <v>936</v>
      </c>
      <c r="B905">
        <v>1983</v>
      </c>
      <c r="C905" t="s">
        <v>18</v>
      </c>
      <c r="D905">
        <v>21</v>
      </c>
      <c r="E905" s="10" t="str">
        <f>Table1[[#This Row],[date]]&amp;" "&amp;Table1[[#This Row],[month]]&amp;" "&amp;Table1[[#This Row],[year]]</f>
        <v>21 Jun 1983</v>
      </c>
      <c r="F905" s="12">
        <f>DATEDIF(Table1[[#This Row],[DOB]],"8-6-2023","y")</f>
        <v>39</v>
      </c>
      <c r="G905">
        <v>3</v>
      </c>
      <c r="H905" s="14">
        <v>7357.49</v>
      </c>
      <c r="I905" t="s">
        <v>11</v>
      </c>
      <c r="J905" t="s">
        <v>11</v>
      </c>
      <c r="K905" t="s">
        <v>23</v>
      </c>
    </row>
    <row r="906" spans="1:11" x14ac:dyDescent="0.2">
      <c r="A906" t="s">
        <v>937</v>
      </c>
      <c r="B906">
        <v>1981</v>
      </c>
      <c r="C906" t="s">
        <v>10</v>
      </c>
      <c r="D906">
        <v>16</v>
      </c>
      <c r="E906" s="10" t="str">
        <f>Table1[[#This Row],[date]]&amp;" "&amp;Table1[[#This Row],[month]]&amp;" "&amp;Table1[[#This Row],[year]]</f>
        <v>16 Jul 1981</v>
      </c>
      <c r="F906" s="12">
        <f>DATEDIF(Table1[[#This Row],[DOB]],"8-6-2023","y")</f>
        <v>41</v>
      </c>
      <c r="G906">
        <v>1</v>
      </c>
      <c r="H906" s="14">
        <v>7358.18</v>
      </c>
      <c r="I906" t="s">
        <v>11</v>
      </c>
      <c r="J906" t="s">
        <v>12</v>
      </c>
      <c r="K906" t="s">
        <v>247</v>
      </c>
    </row>
    <row r="907" spans="1:11" x14ac:dyDescent="0.2">
      <c r="A907" t="s">
        <v>938</v>
      </c>
      <c r="B907">
        <v>1965</v>
      </c>
      <c r="C907" t="s">
        <v>30</v>
      </c>
      <c r="D907">
        <v>9</v>
      </c>
      <c r="E907" s="10" t="str">
        <f>Table1[[#This Row],[date]]&amp;" "&amp;Table1[[#This Row],[month]]&amp;" "&amp;Table1[[#This Row],[year]]</f>
        <v>9 Dec 1965</v>
      </c>
      <c r="F907" s="12">
        <f>DATEDIF(Table1[[#This Row],[DOB]],"8-6-2023","y")</f>
        <v>57</v>
      </c>
      <c r="G907">
        <v>0</v>
      </c>
      <c r="H907" s="14">
        <v>7362.31</v>
      </c>
      <c r="I907" t="s">
        <v>12</v>
      </c>
      <c r="J907" t="s">
        <v>12</v>
      </c>
      <c r="K907" t="s">
        <v>13</v>
      </c>
    </row>
    <row r="908" spans="1:11" x14ac:dyDescent="0.2">
      <c r="A908" t="s">
        <v>939</v>
      </c>
      <c r="B908">
        <v>1981</v>
      </c>
      <c r="C908" t="s">
        <v>15</v>
      </c>
      <c r="D908">
        <v>24</v>
      </c>
      <c r="E908" s="10" t="str">
        <f>Table1[[#This Row],[date]]&amp;" "&amp;Table1[[#This Row],[month]]&amp;" "&amp;Table1[[#This Row],[year]]</f>
        <v>24 Nov 1981</v>
      </c>
      <c r="F908" s="12">
        <f>DATEDIF(Table1[[#This Row],[DOB]],"8-6-2023","y")</f>
        <v>41</v>
      </c>
      <c r="G908">
        <v>2</v>
      </c>
      <c r="H908" s="14">
        <v>7371.77</v>
      </c>
      <c r="I908" t="s">
        <v>11</v>
      </c>
      <c r="J908" t="s">
        <v>16</v>
      </c>
      <c r="K908" t="s">
        <v>42</v>
      </c>
    </row>
    <row r="909" spans="1:11" x14ac:dyDescent="0.2">
      <c r="A909" t="s">
        <v>940</v>
      </c>
      <c r="B909">
        <v>1993</v>
      </c>
      <c r="C909" t="s">
        <v>10</v>
      </c>
      <c r="D909">
        <v>22</v>
      </c>
      <c r="E909" s="10" t="str">
        <f>Table1[[#This Row],[date]]&amp;" "&amp;Table1[[#This Row],[month]]&amp;" "&amp;Table1[[#This Row],[year]]</f>
        <v>22 Jul 1993</v>
      </c>
      <c r="F909" s="12">
        <f>DATEDIF(Table1[[#This Row],[DOB]],"8-6-2023","y")</f>
        <v>29</v>
      </c>
      <c r="G909">
        <v>0</v>
      </c>
      <c r="H909" s="14">
        <v>7388.85</v>
      </c>
      <c r="I909" t="s">
        <v>11</v>
      </c>
      <c r="J909" t="s">
        <v>11</v>
      </c>
      <c r="K909" t="s">
        <v>535</v>
      </c>
    </row>
    <row r="910" spans="1:11" x14ac:dyDescent="0.2">
      <c r="A910" t="s">
        <v>941</v>
      </c>
      <c r="B910">
        <v>1965</v>
      </c>
      <c r="C910" t="s">
        <v>30</v>
      </c>
      <c r="D910">
        <v>5</v>
      </c>
      <c r="E910" s="10" t="str">
        <f>Table1[[#This Row],[date]]&amp;" "&amp;Table1[[#This Row],[month]]&amp;" "&amp;Table1[[#This Row],[year]]</f>
        <v>5 Dec 1965</v>
      </c>
      <c r="F910" s="12">
        <f>DATEDIF(Table1[[#This Row],[DOB]],"8-6-2023","y")</f>
        <v>57</v>
      </c>
      <c r="G910">
        <v>0</v>
      </c>
      <c r="H910" s="14">
        <v>7403.98</v>
      </c>
      <c r="I910" t="s">
        <v>12</v>
      </c>
      <c r="J910" t="s">
        <v>11</v>
      </c>
      <c r="K910" t="s">
        <v>13</v>
      </c>
    </row>
    <row r="911" spans="1:11" x14ac:dyDescent="0.2">
      <c r="A911" t="s">
        <v>942</v>
      </c>
      <c r="B911">
        <v>1983</v>
      </c>
      <c r="C911" t="s">
        <v>20</v>
      </c>
      <c r="D911">
        <v>19</v>
      </c>
      <c r="E911" s="10" t="str">
        <f>Table1[[#This Row],[date]]&amp;" "&amp;Table1[[#This Row],[month]]&amp;" "&amp;Table1[[#This Row],[year]]</f>
        <v>19 Sep 1983</v>
      </c>
      <c r="F911" s="12">
        <f>DATEDIF(Table1[[#This Row],[DOB]],"8-6-2023","y")</f>
        <v>39</v>
      </c>
      <c r="G911">
        <v>3</v>
      </c>
      <c r="H911" s="14">
        <v>7418.52</v>
      </c>
      <c r="I911" t="s">
        <v>11</v>
      </c>
      <c r="J911" t="s">
        <v>11</v>
      </c>
      <c r="K911" t="s">
        <v>42</v>
      </c>
    </row>
    <row r="912" spans="1:11" x14ac:dyDescent="0.2">
      <c r="A912" t="s">
        <v>943</v>
      </c>
      <c r="B912">
        <v>1978</v>
      </c>
      <c r="C912" t="s">
        <v>15</v>
      </c>
      <c r="D912">
        <v>12</v>
      </c>
      <c r="E912" s="10" t="str">
        <f>Table1[[#This Row],[date]]&amp;" "&amp;Table1[[#This Row],[month]]&amp;" "&amp;Table1[[#This Row],[year]]</f>
        <v>12 Nov 1978</v>
      </c>
      <c r="F912" s="12">
        <f>DATEDIF(Table1[[#This Row],[DOB]],"8-6-2023","y")</f>
        <v>44</v>
      </c>
      <c r="G912">
        <v>0</v>
      </c>
      <c r="H912" s="14">
        <v>7419.48</v>
      </c>
      <c r="I912" t="s">
        <v>11</v>
      </c>
      <c r="J912" t="s">
        <v>11</v>
      </c>
      <c r="K912" t="s">
        <v>23</v>
      </c>
    </row>
    <row r="913" spans="1:11" x14ac:dyDescent="0.2">
      <c r="A913" t="s">
        <v>944</v>
      </c>
      <c r="B913">
        <v>1978</v>
      </c>
      <c r="C913" t="s">
        <v>30</v>
      </c>
      <c r="D913">
        <v>2</v>
      </c>
      <c r="E913" s="10" t="str">
        <f>Table1[[#This Row],[date]]&amp;" "&amp;Table1[[#This Row],[month]]&amp;" "&amp;Table1[[#This Row],[year]]</f>
        <v>2 Dec 1978</v>
      </c>
      <c r="F913" s="12">
        <f>DATEDIF(Table1[[#This Row],[DOB]],"8-6-2023","y")</f>
        <v>44</v>
      </c>
      <c r="G913">
        <v>0</v>
      </c>
      <c r="H913" s="14">
        <v>7421.19</v>
      </c>
      <c r="I913" t="s">
        <v>11</v>
      </c>
      <c r="J913" t="s">
        <v>12</v>
      </c>
      <c r="K913" t="s">
        <v>23</v>
      </c>
    </row>
    <row r="914" spans="1:11" x14ac:dyDescent="0.2">
      <c r="A914" t="s">
        <v>945</v>
      </c>
      <c r="B914">
        <v>1977</v>
      </c>
      <c r="C914" t="s">
        <v>35</v>
      </c>
      <c r="D914">
        <v>25</v>
      </c>
      <c r="E914" s="10" t="str">
        <f>Table1[[#This Row],[date]]&amp;" "&amp;Table1[[#This Row],[month]]&amp;" "&amp;Table1[[#This Row],[year]]</f>
        <v>25 Aug 1977</v>
      </c>
      <c r="F914" s="12">
        <f>DATEDIF(Table1[[#This Row],[DOB]],"8-6-2023","y")</f>
        <v>45</v>
      </c>
      <c r="G914">
        <v>1</v>
      </c>
      <c r="H914" s="14">
        <v>7441.05</v>
      </c>
      <c r="I914" t="s">
        <v>12</v>
      </c>
      <c r="J914" t="s">
        <v>11</v>
      </c>
      <c r="K914" t="s">
        <v>42</v>
      </c>
    </row>
    <row r="915" spans="1:11" x14ac:dyDescent="0.2">
      <c r="A915" t="s">
        <v>946</v>
      </c>
      <c r="B915">
        <v>1979</v>
      </c>
      <c r="C915" t="s">
        <v>20</v>
      </c>
      <c r="D915">
        <v>1</v>
      </c>
      <c r="E915" s="10" t="str">
        <f>Table1[[#This Row],[date]]&amp;" "&amp;Table1[[#This Row],[month]]&amp;" "&amp;Table1[[#This Row],[year]]</f>
        <v>1 Sep 1979</v>
      </c>
      <c r="F915" s="12">
        <f>DATEDIF(Table1[[#This Row],[DOB]],"8-6-2023","y")</f>
        <v>43</v>
      </c>
      <c r="G915">
        <v>2</v>
      </c>
      <c r="H915" s="14">
        <v>7441.5</v>
      </c>
      <c r="I915" t="s">
        <v>12</v>
      </c>
      <c r="J915" t="s">
        <v>11</v>
      </c>
      <c r="K915" t="s">
        <v>42</v>
      </c>
    </row>
    <row r="916" spans="1:11" x14ac:dyDescent="0.2">
      <c r="A916" t="s">
        <v>947</v>
      </c>
      <c r="B916">
        <v>1980</v>
      </c>
      <c r="C916" t="s">
        <v>10</v>
      </c>
      <c r="D916">
        <v>7</v>
      </c>
      <c r="E916" s="10" t="str">
        <f>Table1[[#This Row],[date]]&amp;" "&amp;Table1[[#This Row],[month]]&amp;" "&amp;Table1[[#This Row],[year]]</f>
        <v>7 Jul 1980</v>
      </c>
      <c r="F916" s="12">
        <f>DATEDIF(Table1[[#This Row],[DOB]],"8-6-2023","y")</f>
        <v>42</v>
      </c>
      <c r="G916">
        <v>1</v>
      </c>
      <c r="H916" s="14">
        <v>7443.64</v>
      </c>
      <c r="I916" t="s">
        <v>11</v>
      </c>
      <c r="J916" t="s">
        <v>12</v>
      </c>
      <c r="K916" t="s">
        <v>23</v>
      </c>
    </row>
    <row r="917" spans="1:11" x14ac:dyDescent="0.2">
      <c r="A917" t="s">
        <v>948</v>
      </c>
      <c r="B917">
        <v>1977</v>
      </c>
      <c r="C917" t="s">
        <v>20</v>
      </c>
      <c r="D917">
        <v>25</v>
      </c>
      <c r="E917" s="10" t="str">
        <f>Table1[[#This Row],[date]]&amp;" "&amp;Table1[[#This Row],[month]]&amp;" "&amp;Table1[[#This Row],[year]]</f>
        <v>25 Sep 1977</v>
      </c>
      <c r="F917" s="12">
        <f>DATEDIF(Table1[[#This Row],[DOB]],"8-6-2023","y")</f>
        <v>45</v>
      </c>
      <c r="G917">
        <v>1</v>
      </c>
      <c r="H917" s="14">
        <v>7445.92</v>
      </c>
      <c r="I917" t="s">
        <v>12</v>
      </c>
      <c r="J917" t="s">
        <v>16</v>
      </c>
      <c r="K917" t="s">
        <v>42</v>
      </c>
    </row>
    <row r="918" spans="1:11" x14ac:dyDescent="0.2">
      <c r="A918" t="s">
        <v>949</v>
      </c>
      <c r="B918">
        <v>1977</v>
      </c>
      <c r="C918" t="s">
        <v>20</v>
      </c>
      <c r="D918">
        <v>30</v>
      </c>
      <c r="E918" s="10" t="str">
        <f>Table1[[#This Row],[date]]&amp;" "&amp;Table1[[#This Row],[month]]&amp;" "&amp;Table1[[#This Row],[year]]</f>
        <v>30 Sep 1977</v>
      </c>
      <c r="F918" s="12">
        <f>DATEDIF(Table1[[#This Row],[DOB]],"8-6-2023","y")</f>
        <v>45</v>
      </c>
      <c r="G918">
        <v>0</v>
      </c>
      <c r="H918" s="14">
        <v>7448.4</v>
      </c>
      <c r="I918" t="s">
        <v>12</v>
      </c>
      <c r="J918" t="s">
        <v>12</v>
      </c>
      <c r="K918" t="s">
        <v>356</v>
      </c>
    </row>
    <row r="919" spans="1:11" x14ac:dyDescent="0.2">
      <c r="A919" t="s">
        <v>950</v>
      </c>
      <c r="B919">
        <v>2001</v>
      </c>
      <c r="C919" t="s">
        <v>18</v>
      </c>
      <c r="D919">
        <v>1</v>
      </c>
      <c r="E919" s="10" t="str">
        <f>Table1[[#This Row],[date]]&amp;" "&amp;Table1[[#This Row],[month]]&amp;" "&amp;Table1[[#This Row],[year]]</f>
        <v>1 Jun 2001</v>
      </c>
      <c r="F919" s="12">
        <f>DATEDIF(Table1[[#This Row],[DOB]],"8-6-2023","y")</f>
        <v>22</v>
      </c>
      <c r="G919">
        <v>0</v>
      </c>
      <c r="H919" s="14">
        <v>7450.36</v>
      </c>
      <c r="I919" t="s">
        <v>11</v>
      </c>
      <c r="J919" t="s">
        <v>11</v>
      </c>
      <c r="K919" t="s">
        <v>23</v>
      </c>
    </row>
    <row r="920" spans="1:11" x14ac:dyDescent="0.2">
      <c r="A920" t="s">
        <v>951</v>
      </c>
      <c r="B920">
        <v>1967</v>
      </c>
      <c r="C920" t="s">
        <v>35</v>
      </c>
      <c r="D920">
        <v>4</v>
      </c>
      <c r="E920" s="10" t="str">
        <f>Table1[[#This Row],[date]]&amp;" "&amp;Table1[[#This Row],[month]]&amp;" "&amp;Table1[[#This Row],[year]]</f>
        <v>4 Aug 1967</v>
      </c>
      <c r="F920" s="12">
        <f>DATEDIF(Table1[[#This Row],[DOB]],"8-6-2023","y")</f>
        <v>55</v>
      </c>
      <c r="G920">
        <v>0</v>
      </c>
      <c r="H920" s="14">
        <v>7463.51</v>
      </c>
      <c r="I920" t="s">
        <v>12</v>
      </c>
      <c r="J920" t="s">
        <v>12</v>
      </c>
      <c r="K920" t="s">
        <v>13</v>
      </c>
    </row>
    <row r="921" spans="1:11" x14ac:dyDescent="0.2">
      <c r="A921" t="s">
        <v>952</v>
      </c>
      <c r="B921">
        <v>1996</v>
      </c>
      <c r="C921" t="s">
        <v>18</v>
      </c>
      <c r="D921">
        <v>14</v>
      </c>
      <c r="E921" s="10" t="str">
        <f>Table1[[#This Row],[date]]&amp;" "&amp;Table1[[#This Row],[month]]&amp;" "&amp;Table1[[#This Row],[year]]</f>
        <v>14 Jun 1996</v>
      </c>
      <c r="F921" s="12">
        <f>DATEDIF(Table1[[#This Row],[DOB]],"8-6-2023","y")</f>
        <v>26</v>
      </c>
      <c r="G921">
        <v>0</v>
      </c>
      <c r="H921" s="14">
        <v>7487.38</v>
      </c>
      <c r="I921" t="s">
        <v>11</v>
      </c>
      <c r="J921" t="s">
        <v>12</v>
      </c>
      <c r="K921" t="s">
        <v>23</v>
      </c>
    </row>
    <row r="922" spans="1:11" x14ac:dyDescent="0.2">
      <c r="A922" t="s">
        <v>953</v>
      </c>
      <c r="B922">
        <v>1988</v>
      </c>
      <c r="C922" t="s">
        <v>30</v>
      </c>
      <c r="D922">
        <v>15</v>
      </c>
      <c r="E922" s="10" t="str">
        <f>Table1[[#This Row],[date]]&amp;" "&amp;Table1[[#This Row],[month]]&amp;" "&amp;Table1[[#This Row],[year]]</f>
        <v>15 Dec 1988</v>
      </c>
      <c r="F922" s="12">
        <f>DATEDIF(Table1[[#This Row],[DOB]],"8-6-2023","y")</f>
        <v>34</v>
      </c>
      <c r="G922">
        <v>3</v>
      </c>
      <c r="H922" s="14">
        <v>7494.63</v>
      </c>
      <c r="I922" t="s">
        <v>11</v>
      </c>
      <c r="J922" t="s">
        <v>12</v>
      </c>
      <c r="K922" t="s">
        <v>200</v>
      </c>
    </row>
    <row r="923" spans="1:11" x14ac:dyDescent="0.2">
      <c r="A923" t="s">
        <v>954</v>
      </c>
      <c r="B923">
        <v>1997</v>
      </c>
      <c r="C923" t="s">
        <v>37</v>
      </c>
      <c r="D923">
        <v>28</v>
      </c>
      <c r="E923" s="10" t="str">
        <f>Table1[[#This Row],[date]]&amp;" "&amp;Table1[[#This Row],[month]]&amp;" "&amp;Table1[[#This Row],[year]]</f>
        <v>28 Oct 1997</v>
      </c>
      <c r="F923" s="12">
        <f>DATEDIF(Table1[[#This Row],[DOB]],"8-6-2023","y")</f>
        <v>25</v>
      </c>
      <c r="G923">
        <v>0</v>
      </c>
      <c r="H923" s="14">
        <v>7504.3</v>
      </c>
      <c r="I923" t="s">
        <v>11</v>
      </c>
      <c r="J923" t="s">
        <v>16</v>
      </c>
      <c r="K923" t="s">
        <v>23</v>
      </c>
    </row>
    <row r="924" spans="1:11" x14ac:dyDescent="0.2">
      <c r="A924" t="s">
        <v>955</v>
      </c>
      <c r="B924">
        <v>1983</v>
      </c>
      <c r="C924" t="s">
        <v>10</v>
      </c>
      <c r="D924">
        <v>10</v>
      </c>
      <c r="E924" s="10" t="str">
        <f>Table1[[#This Row],[date]]&amp;" "&amp;Table1[[#This Row],[month]]&amp;" "&amp;Table1[[#This Row],[year]]</f>
        <v>10 Jul 1983</v>
      </c>
      <c r="F924" s="12">
        <f>DATEDIF(Table1[[#This Row],[DOB]],"8-6-2023","y")</f>
        <v>39</v>
      </c>
      <c r="G924">
        <v>4</v>
      </c>
      <c r="H924" s="14">
        <v>7512.27</v>
      </c>
      <c r="I924" t="s">
        <v>12</v>
      </c>
      <c r="J924" t="s">
        <v>11</v>
      </c>
      <c r="K924" t="s">
        <v>42</v>
      </c>
    </row>
    <row r="925" spans="1:11" x14ac:dyDescent="0.2">
      <c r="A925" t="s">
        <v>956</v>
      </c>
      <c r="B925">
        <v>1978</v>
      </c>
      <c r="C925" t="s">
        <v>37</v>
      </c>
      <c r="D925">
        <v>18</v>
      </c>
      <c r="E925" s="10" t="str">
        <f>Table1[[#This Row],[date]]&amp;" "&amp;Table1[[#This Row],[month]]&amp;" "&amp;Table1[[#This Row],[year]]</f>
        <v>18 Oct 1978</v>
      </c>
      <c r="F925" s="12">
        <f>DATEDIF(Table1[[#This Row],[DOB]],"8-6-2023","y")</f>
        <v>44</v>
      </c>
      <c r="G925">
        <v>1</v>
      </c>
      <c r="H925" s="14">
        <v>7518.03</v>
      </c>
      <c r="I925" t="s">
        <v>11</v>
      </c>
      <c r="J925" t="s">
        <v>12</v>
      </c>
      <c r="K925" t="s">
        <v>23</v>
      </c>
    </row>
    <row r="926" spans="1:11" x14ac:dyDescent="0.2">
      <c r="A926" t="s">
        <v>957</v>
      </c>
      <c r="B926">
        <v>1976</v>
      </c>
      <c r="C926" t="s">
        <v>37</v>
      </c>
      <c r="D926">
        <v>10</v>
      </c>
      <c r="E926" s="10" t="str">
        <f>Table1[[#This Row],[date]]&amp;" "&amp;Table1[[#This Row],[month]]&amp;" "&amp;Table1[[#This Row],[year]]</f>
        <v>10 Oct 1976</v>
      </c>
      <c r="F926" s="12">
        <f>DATEDIF(Table1[[#This Row],[DOB]],"8-6-2023","y")</f>
        <v>46</v>
      </c>
      <c r="G926">
        <v>0</v>
      </c>
      <c r="H926" s="14">
        <v>7526.71</v>
      </c>
      <c r="I926" t="s">
        <v>12</v>
      </c>
      <c r="J926" t="s">
        <v>16</v>
      </c>
      <c r="K926" t="s">
        <v>23</v>
      </c>
    </row>
    <row r="927" spans="1:11" x14ac:dyDescent="0.2">
      <c r="A927" t="s">
        <v>958</v>
      </c>
      <c r="B927">
        <v>1978</v>
      </c>
      <c r="C927" t="s">
        <v>30</v>
      </c>
      <c r="D927">
        <v>14</v>
      </c>
      <c r="E927" s="10" t="str">
        <f>Table1[[#This Row],[date]]&amp;" "&amp;Table1[[#This Row],[month]]&amp;" "&amp;Table1[[#This Row],[year]]</f>
        <v>14 Dec 1978</v>
      </c>
      <c r="F927" s="12">
        <f>DATEDIF(Table1[[#This Row],[DOB]],"8-6-2023","y")</f>
        <v>44</v>
      </c>
      <c r="G927">
        <v>2</v>
      </c>
      <c r="H927" s="14">
        <v>7531.7</v>
      </c>
      <c r="I927" t="s">
        <v>11</v>
      </c>
      <c r="J927" t="s">
        <v>16</v>
      </c>
      <c r="K927" t="s">
        <v>13</v>
      </c>
    </row>
    <row r="928" spans="1:11" x14ac:dyDescent="0.2">
      <c r="A928" t="s">
        <v>959</v>
      </c>
      <c r="B928">
        <v>1984</v>
      </c>
      <c r="C928" t="s">
        <v>35</v>
      </c>
      <c r="D928">
        <v>22</v>
      </c>
      <c r="E928" s="10" t="str">
        <f>Table1[[#This Row],[date]]&amp;" "&amp;Table1[[#This Row],[month]]&amp;" "&amp;Table1[[#This Row],[year]]</f>
        <v>22 Aug 1984</v>
      </c>
      <c r="F928" s="12">
        <f>DATEDIF(Table1[[#This Row],[DOB]],"8-6-2023","y")</f>
        <v>38</v>
      </c>
      <c r="G928">
        <v>3</v>
      </c>
      <c r="H928" s="14">
        <v>7537.16</v>
      </c>
      <c r="I928" t="s">
        <v>11</v>
      </c>
      <c r="J928" t="s">
        <v>11</v>
      </c>
      <c r="K928" t="s">
        <v>23</v>
      </c>
    </row>
    <row r="929" spans="1:11" x14ac:dyDescent="0.2">
      <c r="A929" t="s">
        <v>960</v>
      </c>
      <c r="B929">
        <v>1988</v>
      </c>
      <c r="C929" t="s">
        <v>30</v>
      </c>
      <c r="D929">
        <v>15</v>
      </c>
      <c r="E929" s="10" t="str">
        <f>Table1[[#This Row],[date]]&amp;" "&amp;Table1[[#This Row],[month]]&amp;" "&amp;Table1[[#This Row],[year]]</f>
        <v>15 Dec 1988</v>
      </c>
      <c r="F929" s="12">
        <f>DATEDIF(Table1[[#This Row],[DOB]],"8-6-2023","y")</f>
        <v>34</v>
      </c>
      <c r="G929">
        <v>3</v>
      </c>
      <c r="H929" s="14">
        <v>7538.52</v>
      </c>
      <c r="I929" t="s">
        <v>11</v>
      </c>
      <c r="J929" t="s">
        <v>11</v>
      </c>
      <c r="K929" t="s">
        <v>23</v>
      </c>
    </row>
    <row r="930" spans="1:11" x14ac:dyDescent="0.2">
      <c r="A930" t="s">
        <v>961</v>
      </c>
      <c r="B930">
        <v>1994</v>
      </c>
      <c r="C930" t="s">
        <v>35</v>
      </c>
      <c r="D930">
        <v>14</v>
      </c>
      <c r="E930" s="10" t="str">
        <f>Table1[[#This Row],[date]]&amp;" "&amp;Table1[[#This Row],[month]]&amp;" "&amp;Table1[[#This Row],[year]]</f>
        <v>14 Aug 1994</v>
      </c>
      <c r="F930" s="12">
        <f>DATEDIF(Table1[[#This Row],[DOB]],"8-6-2023","y")</f>
        <v>28</v>
      </c>
      <c r="G930">
        <v>0</v>
      </c>
      <c r="H930" s="14">
        <v>7567.13</v>
      </c>
      <c r="I930" t="s">
        <v>11</v>
      </c>
      <c r="J930" t="s">
        <v>11</v>
      </c>
      <c r="K930" t="s">
        <v>300</v>
      </c>
    </row>
    <row r="931" spans="1:11" x14ac:dyDescent="0.2">
      <c r="A931" t="s">
        <v>962</v>
      </c>
      <c r="B931">
        <v>1967</v>
      </c>
      <c r="C931" t="s">
        <v>10</v>
      </c>
      <c r="D931">
        <v>17</v>
      </c>
      <c r="E931" s="10" t="str">
        <f>Table1[[#This Row],[date]]&amp;" "&amp;Table1[[#This Row],[month]]&amp;" "&amp;Table1[[#This Row],[year]]</f>
        <v>17 Jul 1967</v>
      </c>
      <c r="F931" s="12">
        <f>DATEDIF(Table1[[#This Row],[DOB]],"8-6-2023","y")</f>
        <v>55</v>
      </c>
      <c r="G931">
        <v>0</v>
      </c>
      <c r="H931" s="14">
        <v>7585.62</v>
      </c>
      <c r="I931" t="s">
        <v>12</v>
      </c>
      <c r="J931" t="s">
        <v>11</v>
      </c>
      <c r="K931" t="s">
        <v>13</v>
      </c>
    </row>
    <row r="932" spans="1:11" x14ac:dyDescent="0.2">
      <c r="A932" t="s">
        <v>963</v>
      </c>
      <c r="B932">
        <v>1997</v>
      </c>
      <c r="C932" t="s">
        <v>20</v>
      </c>
      <c r="D932">
        <v>30</v>
      </c>
      <c r="E932" s="10" t="str">
        <f>Table1[[#This Row],[date]]&amp;" "&amp;Table1[[#This Row],[month]]&amp;" "&amp;Table1[[#This Row],[year]]</f>
        <v>30 Sep 1997</v>
      </c>
      <c r="F932" s="12">
        <f>DATEDIF(Table1[[#This Row],[DOB]],"8-6-2023","y")</f>
        <v>25</v>
      </c>
      <c r="G932">
        <v>0</v>
      </c>
      <c r="H932" s="14">
        <v>7607.03</v>
      </c>
      <c r="I932" t="s">
        <v>11</v>
      </c>
      <c r="J932" t="s">
        <v>11</v>
      </c>
      <c r="K932" t="s">
        <v>23</v>
      </c>
    </row>
    <row r="933" spans="1:11" x14ac:dyDescent="0.2">
      <c r="A933" t="s">
        <v>964</v>
      </c>
      <c r="B933">
        <v>1968</v>
      </c>
      <c r="C933" t="s">
        <v>10</v>
      </c>
      <c r="D933">
        <v>3</v>
      </c>
      <c r="E933" s="10" t="str">
        <f>Table1[[#This Row],[date]]&amp;" "&amp;Table1[[#This Row],[month]]&amp;" "&amp;Table1[[#This Row],[year]]</f>
        <v>3 Jul 1968</v>
      </c>
      <c r="F933" s="12">
        <f>DATEDIF(Table1[[#This Row],[DOB]],"8-6-2023","y")</f>
        <v>54</v>
      </c>
      <c r="G933">
        <v>0</v>
      </c>
      <c r="H933" s="14">
        <v>7609.6</v>
      </c>
      <c r="I933" t="s">
        <v>12</v>
      </c>
      <c r="J933" t="s">
        <v>11</v>
      </c>
      <c r="K933" t="s">
        <v>23</v>
      </c>
    </row>
    <row r="934" spans="1:11" x14ac:dyDescent="0.2">
      <c r="A934" t="s">
        <v>965</v>
      </c>
      <c r="B934">
        <v>1996</v>
      </c>
      <c r="C934" t="s">
        <v>20</v>
      </c>
      <c r="D934">
        <v>17</v>
      </c>
      <c r="E934" s="10" t="str">
        <f>Table1[[#This Row],[date]]&amp;" "&amp;Table1[[#This Row],[month]]&amp;" "&amp;Table1[[#This Row],[year]]</f>
        <v>17 Sep 1996</v>
      </c>
      <c r="F934" s="12">
        <f>DATEDIF(Table1[[#This Row],[DOB]],"8-6-2023","y")</f>
        <v>26</v>
      </c>
      <c r="G934">
        <v>0</v>
      </c>
      <c r="H934" s="14">
        <v>7623.13</v>
      </c>
      <c r="I934" t="s">
        <v>11</v>
      </c>
      <c r="J934" t="s">
        <v>12</v>
      </c>
      <c r="K934" t="s">
        <v>42</v>
      </c>
    </row>
    <row r="935" spans="1:11" x14ac:dyDescent="0.2">
      <c r="A935" t="s">
        <v>966</v>
      </c>
      <c r="B935">
        <v>1978</v>
      </c>
      <c r="C935" t="s">
        <v>15</v>
      </c>
      <c r="D935">
        <v>28</v>
      </c>
      <c r="E935" s="10" t="str">
        <f>Table1[[#This Row],[date]]&amp;" "&amp;Table1[[#This Row],[month]]&amp;" "&amp;Table1[[#This Row],[year]]</f>
        <v>28 Nov 1978</v>
      </c>
      <c r="F935" s="12">
        <f>DATEDIF(Table1[[#This Row],[DOB]],"8-6-2023","y")</f>
        <v>44</v>
      </c>
      <c r="G935">
        <v>1</v>
      </c>
      <c r="H935" s="14">
        <v>7623.52</v>
      </c>
      <c r="I935" t="s">
        <v>11</v>
      </c>
      <c r="J935" t="s">
        <v>16</v>
      </c>
      <c r="K935" t="s">
        <v>42</v>
      </c>
    </row>
    <row r="936" spans="1:11" x14ac:dyDescent="0.2">
      <c r="A936" t="s">
        <v>967</v>
      </c>
      <c r="B936">
        <v>1978</v>
      </c>
      <c r="C936" t="s">
        <v>15</v>
      </c>
      <c r="D936">
        <v>6</v>
      </c>
      <c r="E936" s="10" t="str">
        <f>Table1[[#This Row],[date]]&amp;" "&amp;Table1[[#This Row],[month]]&amp;" "&amp;Table1[[#This Row],[year]]</f>
        <v>6 Nov 1978</v>
      </c>
      <c r="F936" s="12">
        <f>DATEDIF(Table1[[#This Row],[DOB]],"8-6-2023","y")</f>
        <v>44</v>
      </c>
      <c r="G936">
        <v>1</v>
      </c>
      <c r="H936" s="14">
        <v>7624.63</v>
      </c>
      <c r="I936" t="s">
        <v>11</v>
      </c>
      <c r="J936" t="s">
        <v>16</v>
      </c>
      <c r="K936" t="s">
        <v>42</v>
      </c>
    </row>
    <row r="937" spans="1:11" x14ac:dyDescent="0.2">
      <c r="A937" t="s">
        <v>968</v>
      </c>
      <c r="B937">
        <v>1978</v>
      </c>
      <c r="C937" t="s">
        <v>15</v>
      </c>
      <c r="D937">
        <v>29</v>
      </c>
      <c r="E937" s="10" t="str">
        <f>Table1[[#This Row],[date]]&amp;" "&amp;Table1[[#This Row],[month]]&amp;" "&amp;Table1[[#This Row],[year]]</f>
        <v>29 Nov 1978</v>
      </c>
      <c r="F937" s="12">
        <f>DATEDIF(Table1[[#This Row],[DOB]],"8-6-2023","y")</f>
        <v>44</v>
      </c>
      <c r="G937">
        <v>1</v>
      </c>
      <c r="H937" s="14">
        <v>7626.99</v>
      </c>
      <c r="I937" t="s">
        <v>11</v>
      </c>
      <c r="J937" t="s">
        <v>11</v>
      </c>
      <c r="K937" t="s">
        <v>42</v>
      </c>
    </row>
    <row r="938" spans="1:11" x14ac:dyDescent="0.2">
      <c r="A938" t="s">
        <v>969</v>
      </c>
      <c r="B938">
        <v>1978</v>
      </c>
      <c r="C938" t="s">
        <v>35</v>
      </c>
      <c r="D938">
        <v>24</v>
      </c>
      <c r="E938" s="10" t="str">
        <f>Table1[[#This Row],[date]]&amp;" "&amp;Table1[[#This Row],[month]]&amp;" "&amp;Table1[[#This Row],[year]]</f>
        <v>24 Aug 1978</v>
      </c>
      <c r="F938" s="12">
        <f>DATEDIF(Table1[[#This Row],[DOB]],"8-6-2023","y")</f>
        <v>44</v>
      </c>
      <c r="G938">
        <v>1</v>
      </c>
      <c r="H938" s="14">
        <v>7633.72</v>
      </c>
      <c r="I938" t="s">
        <v>11</v>
      </c>
      <c r="J938" t="s">
        <v>16</v>
      </c>
      <c r="K938" t="s">
        <v>13</v>
      </c>
    </row>
    <row r="939" spans="1:11" x14ac:dyDescent="0.2">
      <c r="A939" t="s">
        <v>970</v>
      </c>
      <c r="B939">
        <v>2001</v>
      </c>
      <c r="C939" t="s">
        <v>30</v>
      </c>
      <c r="D939">
        <v>13</v>
      </c>
      <c r="E939" s="10" t="str">
        <f>Table1[[#This Row],[date]]&amp;" "&amp;Table1[[#This Row],[month]]&amp;" "&amp;Table1[[#This Row],[year]]</f>
        <v>13 Dec 2001</v>
      </c>
      <c r="F939" s="12">
        <f>DATEDIF(Table1[[#This Row],[DOB]],"8-6-2023","y")</f>
        <v>21</v>
      </c>
      <c r="G939">
        <v>0</v>
      </c>
      <c r="H939" s="14">
        <v>7636.92</v>
      </c>
      <c r="I939" t="s">
        <v>11</v>
      </c>
      <c r="J939" t="s">
        <v>12</v>
      </c>
      <c r="K939" t="s">
        <v>23</v>
      </c>
    </row>
    <row r="940" spans="1:11" x14ac:dyDescent="0.2">
      <c r="A940" t="s">
        <v>971</v>
      </c>
      <c r="B940">
        <v>1980</v>
      </c>
      <c r="C940" t="s">
        <v>18</v>
      </c>
      <c r="D940">
        <v>20</v>
      </c>
      <c r="E940" s="10" t="str">
        <f>Table1[[#This Row],[date]]&amp;" "&amp;Table1[[#This Row],[month]]&amp;" "&amp;Table1[[#This Row],[year]]</f>
        <v>20 Jun 1980</v>
      </c>
      <c r="F940" s="12">
        <f>DATEDIF(Table1[[#This Row],[DOB]],"8-6-2023","y")</f>
        <v>42</v>
      </c>
      <c r="G940">
        <v>1</v>
      </c>
      <c r="H940" s="14">
        <v>7639.42</v>
      </c>
      <c r="I940" t="s">
        <v>11</v>
      </c>
      <c r="J940" t="s">
        <v>11</v>
      </c>
      <c r="K940" t="s">
        <v>247</v>
      </c>
    </row>
    <row r="941" spans="1:11" x14ac:dyDescent="0.2">
      <c r="A941" t="s">
        <v>972</v>
      </c>
      <c r="B941">
        <v>1980</v>
      </c>
      <c r="C941" t="s">
        <v>10</v>
      </c>
      <c r="D941">
        <v>24</v>
      </c>
      <c r="E941" s="10" t="str">
        <f>Table1[[#This Row],[date]]&amp;" "&amp;Table1[[#This Row],[month]]&amp;" "&amp;Table1[[#This Row],[year]]</f>
        <v>24 Jul 1980</v>
      </c>
      <c r="F941" s="12">
        <f>DATEDIF(Table1[[#This Row],[DOB]],"8-6-2023","y")</f>
        <v>42</v>
      </c>
      <c r="G941">
        <v>2</v>
      </c>
      <c r="H941" s="14">
        <v>7640.31</v>
      </c>
      <c r="I941" t="s">
        <v>11</v>
      </c>
      <c r="J941" t="s">
        <v>16</v>
      </c>
      <c r="K941" t="s">
        <v>13</v>
      </c>
    </row>
    <row r="942" spans="1:11" x14ac:dyDescent="0.2">
      <c r="A942" t="s">
        <v>973</v>
      </c>
      <c r="B942">
        <v>1999</v>
      </c>
      <c r="C942" t="s">
        <v>18</v>
      </c>
      <c r="D942">
        <v>15</v>
      </c>
      <c r="E942" s="10" t="str">
        <f>Table1[[#This Row],[date]]&amp;" "&amp;Table1[[#This Row],[month]]&amp;" "&amp;Table1[[#This Row],[year]]</f>
        <v>15 Jun 1999</v>
      </c>
      <c r="F942" s="12">
        <f>DATEDIF(Table1[[#This Row],[DOB]],"8-6-2023","y")</f>
        <v>23</v>
      </c>
      <c r="G942">
        <v>0</v>
      </c>
      <c r="H942" s="14">
        <v>7642.05</v>
      </c>
      <c r="I942" t="s">
        <v>11</v>
      </c>
      <c r="J942" t="s">
        <v>11</v>
      </c>
      <c r="K942" t="s">
        <v>535</v>
      </c>
    </row>
    <row r="943" spans="1:11" x14ac:dyDescent="0.2">
      <c r="A943" t="s">
        <v>974</v>
      </c>
      <c r="B943">
        <v>1980</v>
      </c>
      <c r="C943" t="s">
        <v>37</v>
      </c>
      <c r="D943">
        <v>16</v>
      </c>
      <c r="E943" s="10" t="str">
        <f>Table1[[#This Row],[date]]&amp;" "&amp;Table1[[#This Row],[month]]&amp;" "&amp;Table1[[#This Row],[year]]</f>
        <v>16 Oct 1980</v>
      </c>
      <c r="F943" s="12">
        <f>DATEDIF(Table1[[#This Row],[DOB]],"8-6-2023","y")</f>
        <v>42</v>
      </c>
      <c r="G943">
        <v>1</v>
      </c>
      <c r="H943" s="14">
        <v>7650.77</v>
      </c>
      <c r="I943" t="s">
        <v>11</v>
      </c>
      <c r="J943" t="s">
        <v>11</v>
      </c>
      <c r="K943" t="s">
        <v>247</v>
      </c>
    </row>
    <row r="944" spans="1:11" x14ac:dyDescent="0.2">
      <c r="A944" t="s">
        <v>975</v>
      </c>
      <c r="B944">
        <v>1993</v>
      </c>
      <c r="C944" t="s">
        <v>35</v>
      </c>
      <c r="D944">
        <v>10</v>
      </c>
      <c r="E944" s="10" t="str">
        <f>Table1[[#This Row],[date]]&amp;" "&amp;Table1[[#This Row],[month]]&amp;" "&amp;Table1[[#This Row],[year]]</f>
        <v>10 Aug 1993</v>
      </c>
      <c r="F944" s="12">
        <f>DATEDIF(Table1[[#This Row],[DOB]],"8-6-2023","y")</f>
        <v>29</v>
      </c>
      <c r="G944">
        <v>0</v>
      </c>
      <c r="H944" s="14">
        <v>7650.8</v>
      </c>
      <c r="I944" t="s">
        <v>11</v>
      </c>
      <c r="J944" t="s">
        <v>11</v>
      </c>
      <c r="K944" t="s">
        <v>23</v>
      </c>
    </row>
    <row r="945" spans="1:11" x14ac:dyDescent="0.2">
      <c r="A945" t="s">
        <v>976</v>
      </c>
      <c r="B945">
        <v>1998</v>
      </c>
      <c r="C945" t="s">
        <v>20</v>
      </c>
      <c r="D945">
        <v>30</v>
      </c>
      <c r="E945" s="10" t="str">
        <f>Table1[[#This Row],[date]]&amp;" "&amp;Table1[[#This Row],[month]]&amp;" "&amp;Table1[[#This Row],[year]]</f>
        <v>30 Sep 1998</v>
      </c>
      <c r="F945" s="12">
        <f>DATEDIF(Table1[[#This Row],[DOB]],"8-6-2023","y")</f>
        <v>24</v>
      </c>
      <c r="G945">
        <v>0</v>
      </c>
      <c r="H945" s="14">
        <v>7652.26</v>
      </c>
      <c r="I945" t="s">
        <v>11</v>
      </c>
      <c r="J945" t="s">
        <v>12</v>
      </c>
      <c r="K945" t="s">
        <v>249</v>
      </c>
    </row>
    <row r="946" spans="1:11" x14ac:dyDescent="0.2">
      <c r="A946" t="s">
        <v>977</v>
      </c>
      <c r="B946">
        <v>1965</v>
      </c>
      <c r="C946" t="s">
        <v>30</v>
      </c>
      <c r="D946">
        <v>27</v>
      </c>
      <c r="E946" s="10" t="str">
        <f>Table1[[#This Row],[date]]&amp;" "&amp;Table1[[#This Row],[month]]&amp;" "&amp;Table1[[#This Row],[year]]</f>
        <v>27 Dec 1965</v>
      </c>
      <c r="F946" s="12">
        <f>DATEDIF(Table1[[#This Row],[DOB]],"8-6-2023","y")</f>
        <v>57</v>
      </c>
      <c r="G946">
        <v>0</v>
      </c>
      <c r="H946" s="14">
        <v>7657.69</v>
      </c>
      <c r="I946" t="s">
        <v>12</v>
      </c>
      <c r="J946" t="s">
        <v>12</v>
      </c>
      <c r="K946" t="s">
        <v>23</v>
      </c>
    </row>
    <row r="947" spans="1:11" x14ac:dyDescent="0.2">
      <c r="A947" t="s">
        <v>978</v>
      </c>
      <c r="B947">
        <v>1976</v>
      </c>
      <c r="C947" t="s">
        <v>37</v>
      </c>
      <c r="D947">
        <v>9</v>
      </c>
      <c r="E947" s="10" t="str">
        <f>Table1[[#This Row],[date]]&amp;" "&amp;Table1[[#This Row],[month]]&amp;" "&amp;Table1[[#This Row],[year]]</f>
        <v>9 Oct 1976</v>
      </c>
      <c r="F947" s="12">
        <f>DATEDIF(Table1[[#This Row],[DOB]],"8-6-2023","y")</f>
        <v>46</v>
      </c>
      <c r="G947">
        <v>2</v>
      </c>
      <c r="H947" s="14">
        <v>7662.47</v>
      </c>
      <c r="I947" t="s">
        <v>11</v>
      </c>
      <c r="J947" t="s">
        <v>16</v>
      </c>
      <c r="K947" t="s">
        <v>42</v>
      </c>
    </row>
    <row r="948" spans="1:11" x14ac:dyDescent="0.2">
      <c r="A948" t="s">
        <v>979</v>
      </c>
      <c r="B948">
        <v>1996</v>
      </c>
      <c r="C948" t="s">
        <v>15</v>
      </c>
      <c r="D948">
        <v>24</v>
      </c>
      <c r="E948" s="10" t="str">
        <f>Table1[[#This Row],[date]]&amp;" "&amp;Table1[[#This Row],[month]]&amp;" "&amp;Table1[[#This Row],[year]]</f>
        <v>24 Nov 1996</v>
      </c>
      <c r="F948" s="12">
        <f>DATEDIF(Table1[[#This Row],[DOB]],"8-6-2023","y")</f>
        <v>26</v>
      </c>
      <c r="G948">
        <v>0</v>
      </c>
      <c r="H948" s="14">
        <v>7670.75</v>
      </c>
      <c r="I948" t="s">
        <v>11</v>
      </c>
      <c r="J948" t="s">
        <v>11</v>
      </c>
      <c r="K948" t="s">
        <v>632</v>
      </c>
    </row>
    <row r="949" spans="1:11" x14ac:dyDescent="0.2">
      <c r="A949" t="s">
        <v>980</v>
      </c>
      <c r="B949">
        <v>1995</v>
      </c>
      <c r="C949" t="s">
        <v>20</v>
      </c>
      <c r="D949">
        <v>13</v>
      </c>
      <c r="E949" s="10" t="str">
        <f>Table1[[#This Row],[date]]&amp;" "&amp;Table1[[#This Row],[month]]&amp;" "&amp;Table1[[#This Row],[year]]</f>
        <v>13 Sep 1995</v>
      </c>
      <c r="F949" s="12">
        <f>DATEDIF(Table1[[#This Row],[DOB]],"8-6-2023","y")</f>
        <v>27</v>
      </c>
      <c r="G949">
        <v>0</v>
      </c>
      <c r="H949" s="14">
        <v>7676.4</v>
      </c>
      <c r="I949" t="s">
        <v>11</v>
      </c>
      <c r="J949" t="s">
        <v>16</v>
      </c>
      <c r="K949" t="s">
        <v>23</v>
      </c>
    </row>
    <row r="950" spans="1:11" x14ac:dyDescent="0.2">
      <c r="A950" t="s">
        <v>981</v>
      </c>
      <c r="B950">
        <v>1971</v>
      </c>
      <c r="C950" t="s">
        <v>37</v>
      </c>
      <c r="D950">
        <v>11</v>
      </c>
      <c r="E950" s="10" t="str">
        <f>Table1[[#This Row],[date]]&amp;" "&amp;Table1[[#This Row],[month]]&amp;" "&amp;Table1[[#This Row],[year]]</f>
        <v>11 Oct 1971</v>
      </c>
      <c r="F950" s="12">
        <f>DATEDIF(Table1[[#This Row],[DOB]],"8-6-2023","y")</f>
        <v>51</v>
      </c>
      <c r="G950">
        <v>0</v>
      </c>
      <c r="H950" s="14">
        <v>7680.92</v>
      </c>
      <c r="I950" t="s">
        <v>11</v>
      </c>
      <c r="J950" t="s">
        <v>16</v>
      </c>
      <c r="K950" t="s">
        <v>13</v>
      </c>
    </row>
    <row r="951" spans="1:11" x14ac:dyDescent="0.2">
      <c r="A951" t="s">
        <v>982</v>
      </c>
      <c r="B951">
        <v>1981</v>
      </c>
      <c r="C951" t="s">
        <v>30</v>
      </c>
      <c r="D951">
        <v>19</v>
      </c>
      <c r="E951" s="10" t="str">
        <f>Table1[[#This Row],[date]]&amp;" "&amp;Table1[[#This Row],[month]]&amp;" "&amp;Table1[[#This Row],[year]]</f>
        <v>19 Dec 1981</v>
      </c>
      <c r="F951" s="12">
        <f>DATEDIF(Table1[[#This Row],[DOB]],"8-6-2023","y")</f>
        <v>41</v>
      </c>
      <c r="G951">
        <v>1</v>
      </c>
      <c r="H951" s="14">
        <v>7681.17</v>
      </c>
      <c r="I951" t="s">
        <v>11</v>
      </c>
      <c r="J951" t="s">
        <v>11</v>
      </c>
      <c r="K951" t="s">
        <v>516</v>
      </c>
    </row>
    <row r="952" spans="1:11" x14ac:dyDescent="0.2">
      <c r="A952" t="s">
        <v>983</v>
      </c>
      <c r="B952">
        <v>1982</v>
      </c>
      <c r="C952" t="s">
        <v>30</v>
      </c>
      <c r="D952">
        <v>18</v>
      </c>
      <c r="E952" s="10" t="str">
        <f>Table1[[#This Row],[date]]&amp;" "&amp;Table1[[#This Row],[month]]&amp;" "&amp;Table1[[#This Row],[year]]</f>
        <v>18 Dec 1982</v>
      </c>
      <c r="F952" s="12">
        <f>DATEDIF(Table1[[#This Row],[DOB]],"8-6-2023","y")</f>
        <v>40</v>
      </c>
      <c r="G952">
        <v>3</v>
      </c>
      <c r="H952" s="14">
        <v>7682.67</v>
      </c>
      <c r="I952" t="s">
        <v>11</v>
      </c>
      <c r="J952" t="s">
        <v>16</v>
      </c>
      <c r="K952" t="s">
        <v>13</v>
      </c>
    </row>
    <row r="953" spans="1:11" x14ac:dyDescent="0.2">
      <c r="A953" t="s">
        <v>984</v>
      </c>
      <c r="B953">
        <v>1987</v>
      </c>
      <c r="C953" t="s">
        <v>10</v>
      </c>
      <c r="D953">
        <v>12</v>
      </c>
      <c r="E953" s="10" t="str">
        <f>Table1[[#This Row],[date]]&amp;" "&amp;Table1[[#This Row],[month]]&amp;" "&amp;Table1[[#This Row],[year]]</f>
        <v>12 Jul 1987</v>
      </c>
      <c r="F953" s="12">
        <f>DATEDIF(Table1[[#This Row],[DOB]],"8-6-2023","y")</f>
        <v>35</v>
      </c>
      <c r="G953">
        <v>3</v>
      </c>
      <c r="H953" s="14">
        <v>7684.62</v>
      </c>
      <c r="I953" t="s">
        <v>11</v>
      </c>
      <c r="J953" t="s">
        <v>12</v>
      </c>
      <c r="K953" t="s">
        <v>300</v>
      </c>
    </row>
    <row r="954" spans="1:11" x14ac:dyDescent="0.2">
      <c r="A954" t="s">
        <v>985</v>
      </c>
      <c r="B954">
        <v>1978</v>
      </c>
      <c r="C954" t="s">
        <v>30</v>
      </c>
      <c r="D954">
        <v>29</v>
      </c>
      <c r="E954" s="10" t="str">
        <f>Table1[[#This Row],[date]]&amp;" "&amp;Table1[[#This Row],[month]]&amp;" "&amp;Table1[[#This Row],[year]]</f>
        <v>29 Dec 1978</v>
      </c>
      <c r="F954" s="12">
        <f>DATEDIF(Table1[[#This Row],[DOB]],"8-6-2023","y")</f>
        <v>44</v>
      </c>
      <c r="G954">
        <v>2</v>
      </c>
      <c r="H954" s="14">
        <v>7726.85</v>
      </c>
      <c r="I954" t="s">
        <v>16</v>
      </c>
      <c r="J954" t="s">
        <v>11</v>
      </c>
      <c r="K954" t="s">
        <v>42</v>
      </c>
    </row>
    <row r="955" spans="1:11" x14ac:dyDescent="0.2">
      <c r="A955" t="s">
        <v>986</v>
      </c>
      <c r="B955">
        <v>1979</v>
      </c>
      <c r="C955" t="s">
        <v>18</v>
      </c>
      <c r="D955">
        <v>2</v>
      </c>
      <c r="E955" s="10" t="str">
        <f>Table1[[#This Row],[date]]&amp;" "&amp;Table1[[#This Row],[month]]&amp;" "&amp;Table1[[#This Row],[year]]</f>
        <v>2 Jun 1979</v>
      </c>
      <c r="F955" s="12">
        <f>DATEDIF(Table1[[#This Row],[DOB]],"8-6-2023","y")</f>
        <v>44</v>
      </c>
      <c r="G955">
        <v>1</v>
      </c>
      <c r="H955" s="14">
        <v>7727.25</v>
      </c>
      <c r="I955" t="s">
        <v>11</v>
      </c>
      <c r="J955" t="s">
        <v>12</v>
      </c>
      <c r="K955" t="s">
        <v>23</v>
      </c>
    </row>
    <row r="956" spans="1:11" x14ac:dyDescent="0.2">
      <c r="A956" t="s">
        <v>987</v>
      </c>
      <c r="B956">
        <v>1980</v>
      </c>
      <c r="C956" t="s">
        <v>20</v>
      </c>
      <c r="D956">
        <v>10</v>
      </c>
      <c r="E956" s="10" t="str">
        <f>Table1[[#This Row],[date]]&amp;" "&amp;Table1[[#This Row],[month]]&amp;" "&amp;Table1[[#This Row],[year]]</f>
        <v>10 Sep 1980</v>
      </c>
      <c r="F956" s="12">
        <f>DATEDIF(Table1[[#This Row],[DOB]],"8-6-2023","y")</f>
        <v>42</v>
      </c>
      <c r="G956">
        <v>2</v>
      </c>
      <c r="H956" s="14">
        <v>7729.65</v>
      </c>
      <c r="I956" t="s">
        <v>12</v>
      </c>
      <c r="J956" t="s">
        <v>16</v>
      </c>
      <c r="K956" t="s">
        <v>168</v>
      </c>
    </row>
    <row r="957" spans="1:11" x14ac:dyDescent="0.2">
      <c r="A957" t="s">
        <v>988</v>
      </c>
      <c r="B957">
        <v>1978</v>
      </c>
      <c r="C957" t="s">
        <v>30</v>
      </c>
      <c r="D957">
        <v>4</v>
      </c>
      <c r="E957" s="10" t="str">
        <f>Table1[[#This Row],[date]]&amp;" "&amp;Table1[[#This Row],[month]]&amp;" "&amp;Table1[[#This Row],[year]]</f>
        <v>4 Dec 1978</v>
      </c>
      <c r="F957" s="12">
        <f>DATEDIF(Table1[[#This Row],[DOB]],"8-6-2023","y")</f>
        <v>44</v>
      </c>
      <c r="G957">
        <v>2</v>
      </c>
      <c r="H957" s="14">
        <v>7731.43</v>
      </c>
      <c r="I957" t="s">
        <v>12</v>
      </c>
      <c r="J957" t="s">
        <v>11</v>
      </c>
      <c r="K957" t="s">
        <v>13</v>
      </c>
    </row>
    <row r="958" spans="1:11" x14ac:dyDescent="0.2">
      <c r="A958" t="s">
        <v>989</v>
      </c>
      <c r="B958">
        <v>1977</v>
      </c>
      <c r="C958" t="s">
        <v>35</v>
      </c>
      <c r="D958">
        <v>29</v>
      </c>
      <c r="E958" s="10" t="str">
        <f>Table1[[#This Row],[date]]&amp;" "&amp;Table1[[#This Row],[month]]&amp;" "&amp;Table1[[#This Row],[year]]</f>
        <v>29 Aug 1977</v>
      </c>
      <c r="F958" s="12">
        <f>DATEDIF(Table1[[#This Row],[DOB]],"8-6-2023","y")</f>
        <v>45</v>
      </c>
      <c r="G958">
        <v>0</v>
      </c>
      <c r="H958" s="14">
        <v>7731.86</v>
      </c>
      <c r="I958" t="s">
        <v>11</v>
      </c>
      <c r="J958" t="s">
        <v>12</v>
      </c>
      <c r="K958" t="s">
        <v>23</v>
      </c>
    </row>
    <row r="959" spans="1:11" x14ac:dyDescent="0.2">
      <c r="A959" t="s">
        <v>990</v>
      </c>
      <c r="B959">
        <v>1965</v>
      </c>
      <c r="C959" t="s">
        <v>10</v>
      </c>
      <c r="D959">
        <v>18</v>
      </c>
      <c r="E959" s="10" t="str">
        <f>Table1[[#This Row],[date]]&amp;" "&amp;Table1[[#This Row],[month]]&amp;" "&amp;Table1[[#This Row],[year]]</f>
        <v>18 Jul 1965</v>
      </c>
      <c r="F959" s="12">
        <f>DATEDIF(Table1[[#This Row],[DOB]],"8-6-2023","y")</f>
        <v>57</v>
      </c>
      <c r="G959">
        <v>0</v>
      </c>
      <c r="H959" s="14">
        <v>7736.39</v>
      </c>
      <c r="I959" t="s">
        <v>12</v>
      </c>
      <c r="J959" t="s">
        <v>11</v>
      </c>
      <c r="K959" t="s">
        <v>13</v>
      </c>
    </row>
    <row r="960" spans="1:11" x14ac:dyDescent="0.2">
      <c r="A960" t="s">
        <v>991</v>
      </c>
      <c r="B960">
        <v>1978</v>
      </c>
      <c r="C960" t="s">
        <v>20</v>
      </c>
      <c r="D960">
        <v>4</v>
      </c>
      <c r="E960" s="10" t="str">
        <f>Table1[[#This Row],[date]]&amp;" "&amp;Table1[[#This Row],[month]]&amp;" "&amp;Table1[[#This Row],[year]]</f>
        <v>4 Sep 1978</v>
      </c>
      <c r="F960" s="12">
        <f>DATEDIF(Table1[[#This Row],[DOB]],"8-6-2023","y")</f>
        <v>44</v>
      </c>
      <c r="G960">
        <v>2</v>
      </c>
      <c r="H960" s="14">
        <v>7740.34</v>
      </c>
      <c r="I960" t="s">
        <v>16</v>
      </c>
      <c r="J960" t="s">
        <v>16</v>
      </c>
      <c r="K960" t="s">
        <v>42</v>
      </c>
    </row>
    <row r="961" spans="1:11" x14ac:dyDescent="0.2">
      <c r="A961" t="s">
        <v>992</v>
      </c>
      <c r="B961">
        <v>1976</v>
      </c>
      <c r="C961" t="s">
        <v>30</v>
      </c>
      <c r="D961">
        <v>12</v>
      </c>
      <c r="E961" s="10" t="str">
        <f>Table1[[#This Row],[date]]&amp;" "&amp;Table1[[#This Row],[month]]&amp;" "&amp;Table1[[#This Row],[year]]</f>
        <v>12 Dec 1976</v>
      </c>
      <c r="F961" s="12">
        <f>DATEDIF(Table1[[#This Row],[DOB]],"8-6-2023","y")</f>
        <v>46</v>
      </c>
      <c r="G961">
        <v>1</v>
      </c>
      <c r="H961" s="14">
        <v>7742.11</v>
      </c>
      <c r="I961" t="s">
        <v>12</v>
      </c>
      <c r="J961" t="s">
        <v>11</v>
      </c>
      <c r="K961" t="s">
        <v>13</v>
      </c>
    </row>
    <row r="962" spans="1:11" x14ac:dyDescent="0.2">
      <c r="A962" t="s">
        <v>993</v>
      </c>
      <c r="B962">
        <v>1981</v>
      </c>
      <c r="C962" t="s">
        <v>18</v>
      </c>
      <c r="D962">
        <v>30</v>
      </c>
      <c r="E962" s="10" t="str">
        <f>Table1[[#This Row],[date]]&amp;" "&amp;Table1[[#This Row],[month]]&amp;" "&amp;Table1[[#This Row],[year]]</f>
        <v>30 Jun 1981</v>
      </c>
      <c r="F962" s="12">
        <f>DATEDIF(Table1[[#This Row],[DOB]],"8-6-2023","y")</f>
        <v>41</v>
      </c>
      <c r="G962">
        <v>2</v>
      </c>
      <c r="H962" s="14">
        <v>7749.16</v>
      </c>
      <c r="I962" t="s">
        <v>11</v>
      </c>
      <c r="J962" t="s">
        <v>16</v>
      </c>
      <c r="K962" t="s">
        <v>23</v>
      </c>
    </row>
    <row r="963" spans="1:11" x14ac:dyDescent="0.2">
      <c r="A963" t="s">
        <v>994</v>
      </c>
      <c r="B963">
        <v>1997</v>
      </c>
      <c r="C963" t="s">
        <v>30</v>
      </c>
      <c r="D963">
        <v>21</v>
      </c>
      <c r="E963" s="10" t="str">
        <f>Table1[[#This Row],[date]]&amp;" "&amp;Table1[[#This Row],[month]]&amp;" "&amp;Table1[[#This Row],[year]]</f>
        <v>21 Dec 1997</v>
      </c>
      <c r="F963" s="12">
        <f>DATEDIF(Table1[[#This Row],[DOB]],"8-6-2023","y")</f>
        <v>25</v>
      </c>
      <c r="G963">
        <v>0</v>
      </c>
      <c r="H963" s="14">
        <v>7763.06</v>
      </c>
      <c r="I963" t="s">
        <v>11</v>
      </c>
      <c r="J963" t="s">
        <v>16</v>
      </c>
      <c r="K963" t="s">
        <v>23</v>
      </c>
    </row>
    <row r="964" spans="1:11" x14ac:dyDescent="0.2">
      <c r="A964" t="s">
        <v>995</v>
      </c>
      <c r="B964">
        <v>1974</v>
      </c>
      <c r="C964" t="s">
        <v>30</v>
      </c>
      <c r="D964">
        <v>6</v>
      </c>
      <c r="E964" s="10" t="str">
        <f>Table1[[#This Row],[date]]&amp;" "&amp;Table1[[#This Row],[month]]&amp;" "&amp;Table1[[#This Row],[year]]</f>
        <v>6 Dec 1974</v>
      </c>
      <c r="F964" s="12">
        <f>DATEDIF(Table1[[#This Row],[DOB]],"8-6-2023","y")</f>
        <v>48</v>
      </c>
      <c r="G964">
        <v>0</v>
      </c>
      <c r="H964" s="14">
        <v>7789.64</v>
      </c>
      <c r="I964" t="s">
        <v>16</v>
      </c>
      <c r="J964" t="s">
        <v>12</v>
      </c>
      <c r="K964" t="s">
        <v>13</v>
      </c>
    </row>
    <row r="965" spans="1:11" x14ac:dyDescent="0.2">
      <c r="A965" t="s">
        <v>996</v>
      </c>
      <c r="B965">
        <v>1999</v>
      </c>
      <c r="C965" t="s">
        <v>30</v>
      </c>
      <c r="D965">
        <v>25</v>
      </c>
      <c r="E965" s="10" t="str">
        <f>Table1[[#This Row],[date]]&amp;" "&amp;Table1[[#This Row],[month]]&amp;" "&amp;Table1[[#This Row],[year]]</f>
        <v>25 Dec 1999</v>
      </c>
      <c r="F965" s="12">
        <f>DATEDIF(Table1[[#This Row],[DOB]],"8-6-2023","y")</f>
        <v>23</v>
      </c>
      <c r="G965">
        <v>0</v>
      </c>
      <c r="H965" s="14">
        <v>7794.68</v>
      </c>
      <c r="I965" t="s">
        <v>11</v>
      </c>
      <c r="J965" t="s">
        <v>11</v>
      </c>
      <c r="K965" t="s">
        <v>535</v>
      </c>
    </row>
    <row r="966" spans="1:11" x14ac:dyDescent="0.2">
      <c r="A966" t="s">
        <v>997</v>
      </c>
      <c r="B966">
        <v>1997</v>
      </c>
      <c r="C966" t="s">
        <v>30</v>
      </c>
      <c r="D966">
        <v>2</v>
      </c>
      <c r="E966" s="10" t="str">
        <f>Table1[[#This Row],[date]]&amp;" "&amp;Table1[[#This Row],[month]]&amp;" "&amp;Table1[[#This Row],[year]]</f>
        <v>2 Dec 1997</v>
      </c>
      <c r="F966" s="12">
        <f>DATEDIF(Table1[[#This Row],[DOB]],"8-6-2023","y")</f>
        <v>25</v>
      </c>
      <c r="G966">
        <v>0</v>
      </c>
      <c r="H966" s="14">
        <v>7803.77</v>
      </c>
      <c r="I966" t="s">
        <v>11</v>
      </c>
      <c r="J966" t="s">
        <v>12</v>
      </c>
      <c r="K966" t="s">
        <v>23</v>
      </c>
    </row>
    <row r="967" spans="1:11" x14ac:dyDescent="0.2">
      <c r="A967" t="s">
        <v>998</v>
      </c>
      <c r="B967">
        <v>1974</v>
      </c>
      <c r="C967" t="s">
        <v>15</v>
      </c>
      <c r="D967">
        <v>9</v>
      </c>
      <c r="E967" s="10" t="str">
        <f>Table1[[#This Row],[date]]&amp;" "&amp;Table1[[#This Row],[month]]&amp;" "&amp;Table1[[#This Row],[year]]</f>
        <v>9 Nov 1974</v>
      </c>
      <c r="F967" s="12">
        <f>DATEDIF(Table1[[#This Row],[DOB]],"8-6-2023","y")</f>
        <v>48</v>
      </c>
      <c r="G967">
        <v>0</v>
      </c>
      <c r="H967" s="14">
        <v>7804.16</v>
      </c>
      <c r="I967" t="s">
        <v>11</v>
      </c>
      <c r="J967" t="s">
        <v>12</v>
      </c>
      <c r="K967" t="s">
        <v>13</v>
      </c>
    </row>
    <row r="968" spans="1:11" x14ac:dyDescent="0.2">
      <c r="A968" t="s">
        <v>999</v>
      </c>
      <c r="B968">
        <v>1991</v>
      </c>
      <c r="C968" t="s">
        <v>30</v>
      </c>
      <c r="D968">
        <v>21</v>
      </c>
      <c r="E968" s="10" t="str">
        <f>Table1[[#This Row],[date]]&amp;" "&amp;Table1[[#This Row],[month]]&amp;" "&amp;Table1[[#This Row],[year]]</f>
        <v>21 Dec 1991</v>
      </c>
      <c r="F968" s="12">
        <f>DATEDIF(Table1[[#This Row],[DOB]],"8-6-2023","y")</f>
        <v>31</v>
      </c>
      <c r="G968">
        <v>3</v>
      </c>
      <c r="H968" s="14">
        <v>7812.67</v>
      </c>
      <c r="I968" t="s">
        <v>11</v>
      </c>
      <c r="J968" t="s">
        <v>16</v>
      </c>
      <c r="K968" t="s">
        <v>23</v>
      </c>
    </row>
    <row r="969" spans="1:11" x14ac:dyDescent="0.2">
      <c r="A969" t="s">
        <v>1000</v>
      </c>
      <c r="B969">
        <v>1989</v>
      </c>
      <c r="C969" t="s">
        <v>37</v>
      </c>
      <c r="D969">
        <v>12</v>
      </c>
      <c r="E969" s="10" t="str">
        <f>Table1[[#This Row],[date]]&amp;" "&amp;Table1[[#This Row],[month]]&amp;" "&amp;Table1[[#This Row],[year]]</f>
        <v>12 Oct 1989</v>
      </c>
      <c r="F969" s="12">
        <f>DATEDIF(Table1[[#This Row],[DOB]],"8-6-2023","y")</f>
        <v>33</v>
      </c>
      <c r="G969">
        <v>3</v>
      </c>
      <c r="H969" s="14">
        <v>7824.37</v>
      </c>
      <c r="I969" t="s">
        <v>11</v>
      </c>
      <c r="J969" t="s">
        <v>11</v>
      </c>
      <c r="K969" t="s">
        <v>23</v>
      </c>
    </row>
    <row r="970" spans="1:11" x14ac:dyDescent="0.2">
      <c r="A970" t="s">
        <v>1001</v>
      </c>
      <c r="B970">
        <v>2001</v>
      </c>
      <c r="C970" t="s">
        <v>37</v>
      </c>
      <c r="D970">
        <v>5</v>
      </c>
      <c r="E970" s="10" t="str">
        <f>Table1[[#This Row],[date]]&amp;" "&amp;Table1[[#This Row],[month]]&amp;" "&amp;Table1[[#This Row],[year]]</f>
        <v>5 Oct 2001</v>
      </c>
      <c r="F970" s="12">
        <f>DATEDIF(Table1[[#This Row],[DOB]],"8-6-2023","y")</f>
        <v>21</v>
      </c>
      <c r="G970">
        <v>0</v>
      </c>
      <c r="H970" s="14">
        <v>7844.8</v>
      </c>
      <c r="I970" t="s">
        <v>11</v>
      </c>
      <c r="J970" t="s">
        <v>11</v>
      </c>
      <c r="K970" t="s">
        <v>23</v>
      </c>
    </row>
    <row r="971" spans="1:11" x14ac:dyDescent="0.2">
      <c r="A971" t="s">
        <v>1002</v>
      </c>
      <c r="B971">
        <v>1994</v>
      </c>
      <c r="C971" t="s">
        <v>15</v>
      </c>
      <c r="D971">
        <v>17</v>
      </c>
      <c r="E971" s="10" t="str">
        <f>Table1[[#This Row],[date]]&amp;" "&amp;Table1[[#This Row],[month]]&amp;" "&amp;Table1[[#This Row],[year]]</f>
        <v>17 Nov 1994</v>
      </c>
      <c r="F971" s="12">
        <f>DATEDIF(Table1[[#This Row],[DOB]],"8-6-2023","y")</f>
        <v>28</v>
      </c>
      <c r="G971">
        <v>0</v>
      </c>
      <c r="H971" s="14">
        <v>7851.85</v>
      </c>
      <c r="I971" t="s">
        <v>11</v>
      </c>
      <c r="J971" t="s">
        <v>12</v>
      </c>
      <c r="K971" t="s">
        <v>23</v>
      </c>
    </row>
    <row r="972" spans="1:11" x14ac:dyDescent="0.2">
      <c r="A972" t="s">
        <v>1003</v>
      </c>
      <c r="B972">
        <v>1962</v>
      </c>
      <c r="C972" t="s">
        <v>37</v>
      </c>
      <c r="D972">
        <v>10</v>
      </c>
      <c r="E972" s="10" t="str">
        <f>Table1[[#This Row],[date]]&amp;" "&amp;Table1[[#This Row],[month]]&amp;" "&amp;Table1[[#This Row],[year]]</f>
        <v>10 Oct 1962</v>
      </c>
      <c r="F972" s="12">
        <f>DATEDIF(Table1[[#This Row],[DOB]],"8-6-2023","y")</f>
        <v>60</v>
      </c>
      <c r="G972">
        <v>0</v>
      </c>
      <c r="H972" s="14">
        <v>7896.41</v>
      </c>
      <c r="I972" t="s">
        <v>12</v>
      </c>
      <c r="J972" t="s">
        <v>11</v>
      </c>
      <c r="K972" t="s">
        <v>13</v>
      </c>
    </row>
    <row r="973" spans="1:11" x14ac:dyDescent="0.2">
      <c r="A973" t="s">
        <v>1004</v>
      </c>
      <c r="B973">
        <v>1977</v>
      </c>
      <c r="C973" t="s">
        <v>10</v>
      </c>
      <c r="D973">
        <v>20</v>
      </c>
      <c r="E973" s="10" t="str">
        <f>Table1[[#This Row],[date]]&amp;" "&amp;Table1[[#This Row],[month]]&amp;" "&amp;Table1[[#This Row],[year]]</f>
        <v>20 Jul 1977</v>
      </c>
      <c r="F973" s="12">
        <f>DATEDIF(Table1[[#This Row],[DOB]],"8-6-2023","y")</f>
        <v>45</v>
      </c>
      <c r="G973">
        <v>0</v>
      </c>
      <c r="H973" s="14">
        <v>7935.29</v>
      </c>
      <c r="I973" t="s">
        <v>11</v>
      </c>
      <c r="J973" t="s">
        <v>16</v>
      </c>
      <c r="K973" t="s">
        <v>247</v>
      </c>
    </row>
    <row r="974" spans="1:11" x14ac:dyDescent="0.2">
      <c r="A974" t="s">
        <v>1005</v>
      </c>
      <c r="B974">
        <v>1987</v>
      </c>
      <c r="C974" t="s">
        <v>37</v>
      </c>
      <c r="D974">
        <v>29</v>
      </c>
      <c r="E974" s="10" t="str">
        <f>Table1[[#This Row],[date]]&amp;" "&amp;Table1[[#This Row],[month]]&amp;" "&amp;Table1[[#This Row],[year]]</f>
        <v>29 Oct 1987</v>
      </c>
      <c r="F974" s="12">
        <f>DATEDIF(Table1[[#This Row],[DOB]],"8-6-2023","y")</f>
        <v>35</v>
      </c>
      <c r="G974">
        <v>3</v>
      </c>
      <c r="H974" s="14">
        <v>7948.22</v>
      </c>
      <c r="I974" t="s">
        <v>11</v>
      </c>
      <c r="J974" t="s">
        <v>12</v>
      </c>
      <c r="K974" t="s">
        <v>200</v>
      </c>
    </row>
    <row r="975" spans="1:11" x14ac:dyDescent="0.2">
      <c r="A975" t="s">
        <v>1006</v>
      </c>
      <c r="B975">
        <v>1966</v>
      </c>
      <c r="C975" t="s">
        <v>10</v>
      </c>
      <c r="D975">
        <v>9</v>
      </c>
      <c r="E975" s="10" t="str">
        <f>Table1[[#This Row],[date]]&amp;" "&amp;Table1[[#This Row],[month]]&amp;" "&amp;Table1[[#This Row],[year]]</f>
        <v>9 Jul 1966</v>
      </c>
      <c r="F975" s="12">
        <f>DATEDIF(Table1[[#This Row],[DOB]],"8-6-2023","y")</f>
        <v>56</v>
      </c>
      <c r="G975">
        <v>0</v>
      </c>
      <c r="H975" s="14">
        <v>7953.72</v>
      </c>
      <c r="I975" t="s">
        <v>12</v>
      </c>
      <c r="J975" t="s">
        <v>12</v>
      </c>
      <c r="K975" t="s">
        <v>23</v>
      </c>
    </row>
    <row r="976" spans="1:11" x14ac:dyDescent="0.2">
      <c r="A976" t="s">
        <v>1007</v>
      </c>
      <c r="B976">
        <v>1981</v>
      </c>
      <c r="C976" t="s">
        <v>30</v>
      </c>
      <c r="D976">
        <v>28</v>
      </c>
      <c r="E976" s="10" t="str">
        <f>Table1[[#This Row],[date]]&amp;" "&amp;Table1[[#This Row],[month]]&amp;" "&amp;Table1[[#This Row],[year]]</f>
        <v>28 Dec 1981</v>
      </c>
      <c r="F976" s="12">
        <f>DATEDIF(Table1[[#This Row],[DOB]],"8-6-2023","y")</f>
        <v>41</v>
      </c>
      <c r="G976">
        <v>3</v>
      </c>
      <c r="H976" s="14">
        <v>7954.52</v>
      </c>
      <c r="I976" t="s">
        <v>11</v>
      </c>
      <c r="J976" t="s">
        <v>11</v>
      </c>
      <c r="K976" t="s">
        <v>42</v>
      </c>
    </row>
    <row r="977" spans="1:11" x14ac:dyDescent="0.2">
      <c r="A977" t="s">
        <v>1008</v>
      </c>
      <c r="B977">
        <v>1970</v>
      </c>
      <c r="C977" t="s">
        <v>18</v>
      </c>
      <c r="D977">
        <v>19</v>
      </c>
      <c r="E977" s="10" t="str">
        <f>Table1[[#This Row],[date]]&amp;" "&amp;Table1[[#This Row],[month]]&amp;" "&amp;Table1[[#This Row],[year]]</f>
        <v>19 Jun 1970</v>
      </c>
      <c r="F977" s="12">
        <f>DATEDIF(Table1[[#This Row],[DOB]],"8-6-2023","y")</f>
        <v>52</v>
      </c>
      <c r="G977">
        <v>0</v>
      </c>
      <c r="H977" s="14">
        <v>7958.13</v>
      </c>
      <c r="I977" t="s">
        <v>11</v>
      </c>
      <c r="J977" t="s">
        <v>11</v>
      </c>
      <c r="K977" t="s">
        <v>13</v>
      </c>
    </row>
    <row r="978" spans="1:11" x14ac:dyDescent="0.2">
      <c r="A978" t="s">
        <v>1009</v>
      </c>
      <c r="B978">
        <v>1975</v>
      </c>
      <c r="C978" t="s">
        <v>35</v>
      </c>
      <c r="D978">
        <v>10</v>
      </c>
      <c r="E978" s="10" t="str">
        <f>Table1[[#This Row],[date]]&amp;" "&amp;Table1[[#This Row],[month]]&amp;" "&amp;Table1[[#This Row],[year]]</f>
        <v>10 Aug 1975</v>
      </c>
      <c r="F978" s="12">
        <f>DATEDIF(Table1[[#This Row],[DOB]],"8-6-2023","y")</f>
        <v>47</v>
      </c>
      <c r="G978">
        <v>1</v>
      </c>
      <c r="H978" s="14">
        <v>7966.81</v>
      </c>
      <c r="I978" t="s">
        <v>11</v>
      </c>
      <c r="J978" t="s">
        <v>11</v>
      </c>
      <c r="K978" t="s">
        <v>13</v>
      </c>
    </row>
    <row r="979" spans="1:11" x14ac:dyDescent="0.2">
      <c r="A979" t="s">
        <v>1010</v>
      </c>
      <c r="B979">
        <v>1972</v>
      </c>
      <c r="C979" t="s">
        <v>15</v>
      </c>
      <c r="D979">
        <v>23</v>
      </c>
      <c r="E979" s="10" t="str">
        <f>Table1[[#This Row],[date]]&amp;" "&amp;Table1[[#This Row],[month]]&amp;" "&amp;Table1[[#This Row],[year]]</f>
        <v>23 Nov 1972</v>
      </c>
      <c r="F979" s="12">
        <f>DATEDIF(Table1[[#This Row],[DOB]],"8-6-2023","y")</f>
        <v>50</v>
      </c>
      <c r="G979">
        <v>0</v>
      </c>
      <c r="H979" s="14">
        <v>7980.34</v>
      </c>
      <c r="I979" t="s">
        <v>11</v>
      </c>
      <c r="J979" t="s">
        <v>11</v>
      </c>
      <c r="K979" t="s">
        <v>13</v>
      </c>
    </row>
    <row r="980" spans="1:11" x14ac:dyDescent="0.2">
      <c r="A980" t="s">
        <v>1011</v>
      </c>
      <c r="B980">
        <v>1983</v>
      </c>
      <c r="C980" t="s">
        <v>35</v>
      </c>
      <c r="D980">
        <v>28</v>
      </c>
      <c r="E980" s="10" t="str">
        <f>Table1[[#This Row],[date]]&amp;" "&amp;Table1[[#This Row],[month]]&amp;" "&amp;Table1[[#This Row],[year]]</f>
        <v>28 Aug 1983</v>
      </c>
      <c r="F980" s="12">
        <f>DATEDIF(Table1[[#This Row],[DOB]],"8-6-2023","y")</f>
        <v>39</v>
      </c>
      <c r="G980">
        <v>3</v>
      </c>
      <c r="H980" s="14">
        <v>7985.82</v>
      </c>
      <c r="I980" t="s">
        <v>11</v>
      </c>
      <c r="J980" t="s">
        <v>16</v>
      </c>
      <c r="K980" t="s">
        <v>247</v>
      </c>
    </row>
    <row r="981" spans="1:11" x14ac:dyDescent="0.2">
      <c r="A981" t="s">
        <v>1012</v>
      </c>
      <c r="B981">
        <v>1983</v>
      </c>
      <c r="C981" t="s">
        <v>35</v>
      </c>
      <c r="D981">
        <v>20</v>
      </c>
      <c r="E981" s="10" t="str">
        <f>Table1[[#This Row],[date]]&amp;" "&amp;Table1[[#This Row],[month]]&amp;" "&amp;Table1[[#This Row],[year]]</f>
        <v>20 Aug 1983</v>
      </c>
      <c r="F981" s="12">
        <f>DATEDIF(Table1[[#This Row],[DOB]],"8-6-2023","y")</f>
        <v>39</v>
      </c>
      <c r="G981">
        <v>3</v>
      </c>
      <c r="H981" s="14">
        <v>7986.48</v>
      </c>
      <c r="I981" t="s">
        <v>11</v>
      </c>
      <c r="J981" t="s">
        <v>12</v>
      </c>
      <c r="K981" t="s">
        <v>247</v>
      </c>
    </row>
    <row r="982" spans="1:11" x14ac:dyDescent="0.2">
      <c r="A982" t="s">
        <v>1013</v>
      </c>
      <c r="B982">
        <v>1962</v>
      </c>
      <c r="C982" t="s">
        <v>35</v>
      </c>
      <c r="D982">
        <v>22</v>
      </c>
      <c r="E982" s="10" t="str">
        <f>Table1[[#This Row],[date]]&amp;" "&amp;Table1[[#This Row],[month]]&amp;" "&amp;Table1[[#This Row],[year]]</f>
        <v>22 Aug 1962</v>
      </c>
      <c r="F982" s="12">
        <f>DATEDIF(Table1[[#This Row],[DOB]],"8-6-2023","y")</f>
        <v>60</v>
      </c>
      <c r="G982">
        <v>0</v>
      </c>
      <c r="H982" s="14">
        <v>8004.96</v>
      </c>
      <c r="I982" t="s">
        <v>12</v>
      </c>
      <c r="J982" t="s">
        <v>16</v>
      </c>
      <c r="K982" t="s">
        <v>13</v>
      </c>
    </row>
    <row r="983" spans="1:11" x14ac:dyDescent="0.2">
      <c r="A983" t="s">
        <v>1014</v>
      </c>
      <c r="B983">
        <v>1995</v>
      </c>
      <c r="C983" t="s">
        <v>20</v>
      </c>
      <c r="D983">
        <v>18</v>
      </c>
      <c r="E983" s="10" t="str">
        <f>Table1[[#This Row],[date]]&amp;" "&amp;Table1[[#This Row],[month]]&amp;" "&amp;Table1[[#This Row],[year]]</f>
        <v>18 Sep 1995</v>
      </c>
      <c r="F983" s="12">
        <f>DATEDIF(Table1[[#This Row],[DOB]],"8-6-2023","y")</f>
        <v>27</v>
      </c>
      <c r="G983">
        <v>0</v>
      </c>
      <c r="H983" s="14">
        <v>8014.62</v>
      </c>
      <c r="I983" t="s">
        <v>11</v>
      </c>
      <c r="J983" t="s">
        <v>12</v>
      </c>
      <c r="K983" t="s">
        <v>23</v>
      </c>
    </row>
    <row r="984" spans="1:11" x14ac:dyDescent="0.2">
      <c r="A984" t="s">
        <v>1015</v>
      </c>
      <c r="B984">
        <v>1980</v>
      </c>
      <c r="C984" t="s">
        <v>15</v>
      </c>
      <c r="D984">
        <v>8</v>
      </c>
      <c r="E984" s="10" t="str">
        <f>Table1[[#This Row],[date]]&amp;" "&amp;Table1[[#This Row],[month]]&amp;" "&amp;Table1[[#This Row],[year]]</f>
        <v>8 Nov 1980</v>
      </c>
      <c r="F984" s="12">
        <f>DATEDIF(Table1[[#This Row],[DOB]],"8-6-2023","y")</f>
        <v>42</v>
      </c>
      <c r="G984">
        <v>2</v>
      </c>
      <c r="H984" s="14">
        <v>8017.06</v>
      </c>
      <c r="I984" t="s">
        <v>11</v>
      </c>
      <c r="J984" t="s">
        <v>11</v>
      </c>
      <c r="K984" t="s">
        <v>23</v>
      </c>
    </row>
    <row r="985" spans="1:11" x14ac:dyDescent="0.2">
      <c r="A985" t="s">
        <v>1016</v>
      </c>
      <c r="B985">
        <v>1989</v>
      </c>
      <c r="C985" t="s">
        <v>15</v>
      </c>
      <c r="D985">
        <v>3</v>
      </c>
      <c r="E985" s="10" t="str">
        <f>Table1[[#This Row],[date]]&amp;" "&amp;Table1[[#This Row],[month]]&amp;" "&amp;Table1[[#This Row],[year]]</f>
        <v>3 Nov 1989</v>
      </c>
      <c r="F985" s="12">
        <f>DATEDIF(Table1[[#This Row],[DOB]],"8-6-2023","y")</f>
        <v>33</v>
      </c>
      <c r="G985">
        <v>3</v>
      </c>
      <c r="H985" s="14">
        <v>8021.11</v>
      </c>
      <c r="I985" t="s">
        <v>11</v>
      </c>
      <c r="J985" t="s">
        <v>16</v>
      </c>
      <c r="K985" t="s">
        <v>23</v>
      </c>
    </row>
    <row r="986" spans="1:11" x14ac:dyDescent="0.2">
      <c r="A986" t="s">
        <v>1017</v>
      </c>
      <c r="B986">
        <v>1978</v>
      </c>
      <c r="C986" t="s">
        <v>10</v>
      </c>
      <c r="D986">
        <v>17</v>
      </c>
      <c r="E986" s="10" t="str">
        <f>Table1[[#This Row],[date]]&amp;" "&amp;Table1[[#This Row],[month]]&amp;" "&amp;Table1[[#This Row],[year]]</f>
        <v>17 Jul 1978</v>
      </c>
      <c r="F986" s="12">
        <f>DATEDIF(Table1[[#This Row],[DOB]],"8-6-2023","y")</f>
        <v>44</v>
      </c>
      <c r="G986">
        <v>1</v>
      </c>
      <c r="H986" s="14">
        <v>8023.14</v>
      </c>
      <c r="I986" t="s">
        <v>11</v>
      </c>
      <c r="J986" t="s">
        <v>12</v>
      </c>
      <c r="K986" t="s">
        <v>23</v>
      </c>
    </row>
    <row r="987" spans="1:11" x14ac:dyDescent="0.2">
      <c r="A987" t="s">
        <v>1018</v>
      </c>
      <c r="B987">
        <v>1976</v>
      </c>
      <c r="C987" t="s">
        <v>30</v>
      </c>
      <c r="D987">
        <v>20</v>
      </c>
      <c r="E987" s="10" t="str">
        <f>Table1[[#This Row],[date]]&amp;" "&amp;Table1[[#This Row],[month]]&amp;" "&amp;Table1[[#This Row],[year]]</f>
        <v>20 Dec 1976</v>
      </c>
      <c r="F987" s="12">
        <f>DATEDIF(Table1[[#This Row],[DOB]],"8-6-2023","y")</f>
        <v>46</v>
      </c>
      <c r="G987">
        <v>0</v>
      </c>
      <c r="H987" s="14">
        <v>8026.67</v>
      </c>
      <c r="I987" t="s">
        <v>11</v>
      </c>
      <c r="J987" t="s">
        <v>11</v>
      </c>
      <c r="K987" t="s">
        <v>23</v>
      </c>
    </row>
    <row r="988" spans="1:11" x14ac:dyDescent="0.2">
      <c r="A988" t="s">
        <v>1019</v>
      </c>
      <c r="B988">
        <v>1977</v>
      </c>
      <c r="C988" t="s">
        <v>15</v>
      </c>
      <c r="D988">
        <v>6</v>
      </c>
      <c r="E988" s="10" t="str">
        <f>Table1[[#This Row],[date]]&amp;" "&amp;Table1[[#This Row],[month]]&amp;" "&amp;Table1[[#This Row],[year]]</f>
        <v>6 Nov 1977</v>
      </c>
      <c r="F988" s="12">
        <f>DATEDIF(Table1[[#This Row],[DOB]],"8-6-2023","y")</f>
        <v>45</v>
      </c>
      <c r="G988">
        <v>2</v>
      </c>
      <c r="H988" s="14">
        <v>8027.97</v>
      </c>
      <c r="I988" t="s">
        <v>12</v>
      </c>
      <c r="J988" t="s">
        <v>11</v>
      </c>
      <c r="K988" t="s">
        <v>42</v>
      </c>
    </row>
    <row r="989" spans="1:11" x14ac:dyDescent="0.2">
      <c r="A989" t="s">
        <v>1020</v>
      </c>
      <c r="B989">
        <v>2003</v>
      </c>
      <c r="C989" t="s">
        <v>30</v>
      </c>
      <c r="D989">
        <v>12</v>
      </c>
      <c r="E989" s="10" t="str">
        <f>Table1[[#This Row],[date]]&amp;" "&amp;Table1[[#This Row],[month]]&amp;" "&amp;Table1[[#This Row],[year]]</f>
        <v>12 Dec 2003</v>
      </c>
      <c r="F989" s="12">
        <f>DATEDIF(Table1[[#This Row],[DOB]],"8-6-2023","y")</f>
        <v>19</v>
      </c>
      <c r="G989">
        <v>0</v>
      </c>
      <c r="H989" s="14">
        <v>8035.64</v>
      </c>
      <c r="I989" t="s">
        <v>11</v>
      </c>
      <c r="J989" t="s">
        <v>11</v>
      </c>
      <c r="K989" t="s">
        <v>23</v>
      </c>
    </row>
    <row r="990" spans="1:11" x14ac:dyDescent="0.2">
      <c r="A990" t="s">
        <v>1021</v>
      </c>
      <c r="B990">
        <v>1985</v>
      </c>
      <c r="C990" t="s">
        <v>15</v>
      </c>
      <c r="D990">
        <v>28</v>
      </c>
      <c r="E990" s="10" t="str">
        <f>Table1[[#This Row],[date]]&amp;" "&amp;Table1[[#This Row],[month]]&amp;" "&amp;Table1[[#This Row],[year]]</f>
        <v>28 Nov 1985</v>
      </c>
      <c r="F990" s="12">
        <f>DATEDIF(Table1[[#This Row],[DOB]],"8-6-2023","y")</f>
        <v>37</v>
      </c>
      <c r="G990">
        <v>3</v>
      </c>
      <c r="H990" s="14">
        <v>8059.06</v>
      </c>
      <c r="I990" t="s">
        <v>11</v>
      </c>
      <c r="J990" t="s">
        <v>12</v>
      </c>
      <c r="K990" t="s">
        <v>23</v>
      </c>
    </row>
    <row r="991" spans="1:11" x14ac:dyDescent="0.2">
      <c r="A991" t="s">
        <v>1022</v>
      </c>
      <c r="B991">
        <v>1982</v>
      </c>
      <c r="C991" t="s">
        <v>30</v>
      </c>
      <c r="D991">
        <v>27</v>
      </c>
      <c r="E991" s="10" t="str">
        <f>Table1[[#This Row],[date]]&amp;" "&amp;Table1[[#This Row],[month]]&amp;" "&amp;Table1[[#This Row],[year]]</f>
        <v>27 Dec 1982</v>
      </c>
      <c r="F991" s="12">
        <f>DATEDIF(Table1[[#This Row],[DOB]],"8-6-2023","y")</f>
        <v>40</v>
      </c>
      <c r="G991">
        <v>3</v>
      </c>
      <c r="H991" s="14">
        <v>8059.68</v>
      </c>
      <c r="I991" t="s">
        <v>11</v>
      </c>
      <c r="J991" t="s">
        <v>12</v>
      </c>
      <c r="K991" t="s">
        <v>23</v>
      </c>
    </row>
    <row r="992" spans="1:11" x14ac:dyDescent="0.2">
      <c r="A992" t="s">
        <v>1023</v>
      </c>
      <c r="B992">
        <v>1970</v>
      </c>
      <c r="C992" t="s">
        <v>30</v>
      </c>
      <c r="D992">
        <v>12</v>
      </c>
      <c r="E992" s="10" t="str">
        <f>Table1[[#This Row],[date]]&amp;" "&amp;Table1[[#This Row],[month]]&amp;" "&amp;Table1[[#This Row],[year]]</f>
        <v>12 Dec 1970</v>
      </c>
      <c r="F992" s="12">
        <f>DATEDIF(Table1[[#This Row],[DOB]],"8-6-2023","y")</f>
        <v>52</v>
      </c>
      <c r="G992">
        <v>0</v>
      </c>
      <c r="H992" s="14">
        <v>8062.31</v>
      </c>
      <c r="I992" t="s">
        <v>11</v>
      </c>
      <c r="J992" t="s">
        <v>16</v>
      </c>
      <c r="K992" t="s">
        <v>13</v>
      </c>
    </row>
    <row r="993" spans="1:11" x14ac:dyDescent="0.2">
      <c r="A993" t="s">
        <v>1024</v>
      </c>
      <c r="B993">
        <v>1975</v>
      </c>
      <c r="C993" t="s">
        <v>18</v>
      </c>
      <c r="D993">
        <v>28</v>
      </c>
      <c r="E993" s="10" t="str">
        <f>Table1[[#This Row],[date]]&amp;" "&amp;Table1[[#This Row],[month]]&amp;" "&amp;Table1[[#This Row],[year]]</f>
        <v>28 Jun 1975</v>
      </c>
      <c r="F993" s="12">
        <f>DATEDIF(Table1[[#This Row],[DOB]],"8-6-2023","y")</f>
        <v>47</v>
      </c>
      <c r="G993">
        <v>1</v>
      </c>
      <c r="H993" s="14">
        <v>8062.76</v>
      </c>
      <c r="I993" t="s">
        <v>12</v>
      </c>
      <c r="J993" t="s">
        <v>12</v>
      </c>
      <c r="K993" t="s">
        <v>42</v>
      </c>
    </row>
    <row r="994" spans="1:11" x14ac:dyDescent="0.2">
      <c r="A994" t="s">
        <v>1025</v>
      </c>
      <c r="B994">
        <v>1965</v>
      </c>
      <c r="C994" t="s">
        <v>35</v>
      </c>
      <c r="D994">
        <v>11</v>
      </c>
      <c r="E994" s="10" t="str">
        <f>Table1[[#This Row],[date]]&amp;" "&amp;Table1[[#This Row],[month]]&amp;" "&amp;Table1[[#This Row],[year]]</f>
        <v>11 Aug 1965</v>
      </c>
      <c r="F994" s="12">
        <f>DATEDIF(Table1[[#This Row],[DOB]],"8-6-2023","y")</f>
        <v>57</v>
      </c>
      <c r="G994">
        <v>0</v>
      </c>
      <c r="H994" s="14">
        <v>8067.83</v>
      </c>
      <c r="I994" t="s">
        <v>12</v>
      </c>
      <c r="J994" t="s">
        <v>16</v>
      </c>
      <c r="K994" t="s">
        <v>13</v>
      </c>
    </row>
    <row r="995" spans="1:11" x14ac:dyDescent="0.2">
      <c r="A995" t="s">
        <v>1026</v>
      </c>
      <c r="B995">
        <v>1975</v>
      </c>
      <c r="C995" t="s">
        <v>30</v>
      </c>
      <c r="D995">
        <v>15</v>
      </c>
      <c r="E995" s="10" t="str">
        <f>Table1[[#This Row],[date]]&amp;" "&amp;Table1[[#This Row],[month]]&amp;" "&amp;Table1[[#This Row],[year]]</f>
        <v>15 Dec 1975</v>
      </c>
      <c r="F995" s="12">
        <f>DATEDIF(Table1[[#This Row],[DOB]],"8-6-2023","y")</f>
        <v>47</v>
      </c>
      <c r="G995">
        <v>1</v>
      </c>
      <c r="H995" s="14">
        <v>8068.19</v>
      </c>
      <c r="I995" t="s">
        <v>12</v>
      </c>
      <c r="J995" t="s">
        <v>11</v>
      </c>
      <c r="K995" t="s">
        <v>42</v>
      </c>
    </row>
    <row r="996" spans="1:11" x14ac:dyDescent="0.2">
      <c r="A996" t="s">
        <v>1027</v>
      </c>
      <c r="B996">
        <v>1965</v>
      </c>
      <c r="C996" t="s">
        <v>37</v>
      </c>
      <c r="D996">
        <v>21</v>
      </c>
      <c r="E996" s="10" t="str">
        <f>Table1[[#This Row],[date]]&amp;" "&amp;Table1[[#This Row],[month]]&amp;" "&amp;Table1[[#This Row],[year]]</f>
        <v>21 Oct 1965</v>
      </c>
      <c r="F996" s="12">
        <f>DATEDIF(Table1[[#This Row],[DOB]],"8-6-2023","y")</f>
        <v>57</v>
      </c>
      <c r="G996">
        <v>0</v>
      </c>
      <c r="H996" s="14">
        <v>8071.57</v>
      </c>
      <c r="I996" t="s">
        <v>12</v>
      </c>
      <c r="J996" t="s">
        <v>16</v>
      </c>
      <c r="K996" t="s">
        <v>42</v>
      </c>
    </row>
    <row r="997" spans="1:11" x14ac:dyDescent="0.2">
      <c r="A997" t="s">
        <v>1028</v>
      </c>
      <c r="B997">
        <v>1993</v>
      </c>
      <c r="C997" t="s">
        <v>15</v>
      </c>
      <c r="D997">
        <v>7</v>
      </c>
      <c r="E997" s="10" t="str">
        <f>Table1[[#This Row],[date]]&amp;" "&amp;Table1[[#This Row],[month]]&amp;" "&amp;Table1[[#This Row],[year]]</f>
        <v>7 Nov 1993</v>
      </c>
      <c r="F997" s="12">
        <f>DATEDIF(Table1[[#This Row],[DOB]],"8-6-2023","y")</f>
        <v>29</v>
      </c>
      <c r="G997">
        <v>0</v>
      </c>
      <c r="H997" s="14">
        <v>8077.41</v>
      </c>
      <c r="I997" t="s">
        <v>11</v>
      </c>
      <c r="J997" t="s">
        <v>16</v>
      </c>
      <c r="K997" t="s">
        <v>535</v>
      </c>
    </row>
    <row r="998" spans="1:11" x14ac:dyDescent="0.2">
      <c r="A998" t="s">
        <v>1029</v>
      </c>
      <c r="B998">
        <v>2001</v>
      </c>
      <c r="C998" t="s">
        <v>35</v>
      </c>
      <c r="D998">
        <v>28</v>
      </c>
      <c r="E998" s="10" t="str">
        <f>Table1[[#This Row],[date]]&amp;" "&amp;Table1[[#This Row],[month]]&amp;" "&amp;Table1[[#This Row],[year]]</f>
        <v>28 Aug 2001</v>
      </c>
      <c r="F998" s="12">
        <f>DATEDIF(Table1[[#This Row],[DOB]],"8-6-2023","y")</f>
        <v>21</v>
      </c>
      <c r="G998">
        <v>0</v>
      </c>
      <c r="H998" s="14">
        <v>8081.26</v>
      </c>
      <c r="I998" t="s">
        <v>11</v>
      </c>
      <c r="J998" t="s">
        <v>11</v>
      </c>
      <c r="K998" t="s">
        <v>23</v>
      </c>
    </row>
    <row r="999" spans="1:11" x14ac:dyDescent="0.2">
      <c r="A999" t="s">
        <v>1030</v>
      </c>
      <c r="B999">
        <v>1994</v>
      </c>
      <c r="C999" t="s">
        <v>37</v>
      </c>
      <c r="D999">
        <v>12</v>
      </c>
      <c r="E999" s="10" t="str">
        <f>Table1[[#This Row],[date]]&amp;" "&amp;Table1[[#This Row],[month]]&amp;" "&amp;Table1[[#This Row],[year]]</f>
        <v>12 Oct 1994</v>
      </c>
      <c r="F999" s="12">
        <f>DATEDIF(Table1[[#This Row],[DOB]],"8-6-2023","y")</f>
        <v>28</v>
      </c>
      <c r="G999">
        <v>0</v>
      </c>
      <c r="H999" s="14">
        <v>8081.74</v>
      </c>
      <c r="I999" t="s">
        <v>11</v>
      </c>
      <c r="J999" t="s">
        <v>11</v>
      </c>
      <c r="K999" t="s">
        <v>535</v>
      </c>
    </row>
    <row r="1000" spans="1:11" x14ac:dyDescent="0.2">
      <c r="A1000" t="s">
        <v>1031</v>
      </c>
      <c r="B1000">
        <v>1975</v>
      </c>
      <c r="C1000" t="s">
        <v>30</v>
      </c>
      <c r="D1000">
        <v>21</v>
      </c>
      <c r="E1000" s="10" t="str">
        <f>Table1[[#This Row],[date]]&amp;" "&amp;Table1[[#This Row],[month]]&amp;" "&amp;Table1[[#This Row],[year]]</f>
        <v>21 Dec 1975</v>
      </c>
      <c r="F1000" s="12">
        <f>DATEDIF(Table1[[#This Row],[DOB]],"8-6-2023","y")</f>
        <v>47</v>
      </c>
      <c r="G1000">
        <v>1</v>
      </c>
      <c r="H1000" s="14">
        <v>8083.92</v>
      </c>
      <c r="I1000" t="s">
        <v>12</v>
      </c>
      <c r="J1000" t="s">
        <v>12</v>
      </c>
      <c r="K1000" t="s">
        <v>13</v>
      </c>
    </row>
    <row r="1001" spans="1:11" x14ac:dyDescent="0.2">
      <c r="A1001" t="s">
        <v>1032</v>
      </c>
      <c r="B1001">
        <v>1967</v>
      </c>
      <c r="C1001" t="s">
        <v>18</v>
      </c>
      <c r="D1001">
        <v>10</v>
      </c>
      <c r="E1001" s="10" t="str">
        <f>Table1[[#This Row],[date]]&amp;" "&amp;Table1[[#This Row],[month]]&amp;" "&amp;Table1[[#This Row],[year]]</f>
        <v>10 Jun 1967</v>
      </c>
      <c r="F1001" s="12">
        <f>DATEDIF(Table1[[#This Row],[DOB]],"8-6-2023","y")</f>
        <v>55</v>
      </c>
      <c r="G1001">
        <v>0</v>
      </c>
      <c r="H1001" s="14">
        <v>8091.3</v>
      </c>
      <c r="I1001" t="s">
        <v>12</v>
      </c>
      <c r="J1001" t="s">
        <v>16</v>
      </c>
      <c r="K1001" t="s">
        <v>23</v>
      </c>
    </row>
    <row r="1002" spans="1:11" x14ac:dyDescent="0.2">
      <c r="A1002" t="s">
        <v>1033</v>
      </c>
      <c r="B1002">
        <v>1973</v>
      </c>
      <c r="C1002" t="s">
        <v>37</v>
      </c>
      <c r="D1002">
        <v>11</v>
      </c>
      <c r="E1002" s="10" t="str">
        <f>Table1[[#This Row],[date]]&amp;" "&amp;Table1[[#This Row],[month]]&amp;" "&amp;Table1[[#This Row],[year]]</f>
        <v>11 Oct 1973</v>
      </c>
      <c r="F1002" s="12">
        <f>DATEDIF(Table1[[#This Row],[DOB]],"8-6-2023","y")</f>
        <v>49</v>
      </c>
      <c r="G1002">
        <v>0</v>
      </c>
      <c r="H1002" s="14">
        <v>8112.59</v>
      </c>
      <c r="I1002" t="s">
        <v>11</v>
      </c>
      <c r="J1002" t="s">
        <v>11</v>
      </c>
      <c r="K1002" t="s">
        <v>13</v>
      </c>
    </row>
    <row r="1003" spans="1:11" x14ac:dyDescent="0.2">
      <c r="A1003" t="s">
        <v>1034</v>
      </c>
      <c r="B1003">
        <v>1978</v>
      </c>
      <c r="C1003" t="s">
        <v>20</v>
      </c>
      <c r="D1003">
        <v>1</v>
      </c>
      <c r="E1003" s="10" t="str">
        <f>Table1[[#This Row],[date]]&amp;" "&amp;Table1[[#This Row],[month]]&amp;" "&amp;Table1[[#This Row],[year]]</f>
        <v>1 Sep 1978</v>
      </c>
      <c r="F1003" s="12">
        <f>DATEDIF(Table1[[#This Row],[DOB]],"8-6-2023","y")</f>
        <v>44</v>
      </c>
      <c r="G1003">
        <v>2</v>
      </c>
      <c r="H1003" s="14">
        <v>8116.27</v>
      </c>
      <c r="I1003" t="s">
        <v>12</v>
      </c>
      <c r="J1003" t="s">
        <v>16</v>
      </c>
      <c r="K1003" t="s">
        <v>23</v>
      </c>
    </row>
    <row r="1004" spans="1:11" x14ac:dyDescent="0.2">
      <c r="A1004" t="s">
        <v>1035</v>
      </c>
      <c r="B1004">
        <v>1973</v>
      </c>
      <c r="C1004" t="s">
        <v>30</v>
      </c>
      <c r="D1004">
        <v>16</v>
      </c>
      <c r="E1004" s="10" t="str">
        <f>Table1[[#This Row],[date]]&amp;" "&amp;Table1[[#This Row],[month]]&amp;" "&amp;Table1[[#This Row],[year]]</f>
        <v>16 Dec 1973</v>
      </c>
      <c r="F1004" s="12">
        <f>DATEDIF(Table1[[#This Row],[DOB]],"8-6-2023","y")</f>
        <v>49</v>
      </c>
      <c r="G1004">
        <v>0</v>
      </c>
      <c r="H1004" s="14">
        <v>8116.68</v>
      </c>
      <c r="I1004" t="s">
        <v>12</v>
      </c>
      <c r="J1004" t="s">
        <v>16</v>
      </c>
      <c r="K1004" t="s">
        <v>42</v>
      </c>
    </row>
    <row r="1005" spans="1:11" x14ac:dyDescent="0.2">
      <c r="A1005" t="s">
        <v>1036</v>
      </c>
      <c r="B1005">
        <v>1973</v>
      </c>
      <c r="C1005" t="s">
        <v>35</v>
      </c>
      <c r="D1005">
        <v>30</v>
      </c>
      <c r="E1005" s="10" t="str">
        <f>Table1[[#This Row],[date]]&amp;" "&amp;Table1[[#This Row],[month]]&amp;" "&amp;Table1[[#This Row],[year]]</f>
        <v>30 Aug 1973</v>
      </c>
      <c r="F1005" s="12">
        <f>DATEDIF(Table1[[#This Row],[DOB]],"8-6-2023","y")</f>
        <v>49</v>
      </c>
      <c r="G1005">
        <v>0</v>
      </c>
      <c r="H1005" s="14">
        <v>8124.41</v>
      </c>
      <c r="I1005" t="s">
        <v>12</v>
      </c>
      <c r="J1005" t="s">
        <v>16</v>
      </c>
      <c r="K1005" t="s">
        <v>13</v>
      </c>
    </row>
    <row r="1006" spans="1:11" x14ac:dyDescent="0.2">
      <c r="A1006" t="s">
        <v>1037</v>
      </c>
      <c r="B1006">
        <v>1973</v>
      </c>
      <c r="C1006" t="s">
        <v>20</v>
      </c>
      <c r="D1006">
        <v>3</v>
      </c>
      <c r="E1006" s="10" t="str">
        <f>Table1[[#This Row],[date]]&amp;" "&amp;Table1[[#This Row],[month]]&amp;" "&amp;Table1[[#This Row],[year]]</f>
        <v>3 Sep 1973</v>
      </c>
      <c r="F1006" s="12">
        <f>DATEDIF(Table1[[#This Row],[DOB]],"8-6-2023","y")</f>
        <v>49</v>
      </c>
      <c r="G1006">
        <v>0</v>
      </c>
      <c r="H1006" s="14">
        <v>8125.78</v>
      </c>
      <c r="I1006" t="s">
        <v>11</v>
      </c>
      <c r="J1006" t="s">
        <v>11</v>
      </c>
      <c r="K1006" t="s">
        <v>13</v>
      </c>
    </row>
    <row r="1007" spans="1:11" x14ac:dyDescent="0.2">
      <c r="A1007" t="s">
        <v>1038</v>
      </c>
      <c r="B1007">
        <v>1990</v>
      </c>
      <c r="C1007" t="s">
        <v>18</v>
      </c>
      <c r="D1007">
        <v>21</v>
      </c>
      <c r="E1007" s="10" t="str">
        <f>Table1[[#This Row],[date]]&amp;" "&amp;Table1[[#This Row],[month]]&amp;" "&amp;Table1[[#This Row],[year]]</f>
        <v>21 Jun 1990</v>
      </c>
      <c r="F1007" s="12">
        <f>DATEDIF(Table1[[#This Row],[DOB]],"8-6-2023","y")</f>
        <v>32</v>
      </c>
      <c r="G1007">
        <v>3</v>
      </c>
      <c r="H1007" s="14">
        <v>8157.92</v>
      </c>
      <c r="I1007" t="s">
        <v>11</v>
      </c>
      <c r="J1007" t="s">
        <v>12</v>
      </c>
      <c r="K1007" t="s">
        <v>200</v>
      </c>
    </row>
    <row r="1008" spans="1:11" x14ac:dyDescent="0.2">
      <c r="A1008" t="s">
        <v>1039</v>
      </c>
      <c r="B1008">
        <v>1982</v>
      </c>
      <c r="C1008" t="s">
        <v>18</v>
      </c>
      <c r="D1008">
        <v>28</v>
      </c>
      <c r="E1008" s="10" t="str">
        <f>Table1[[#This Row],[date]]&amp;" "&amp;Table1[[#This Row],[month]]&amp;" "&amp;Table1[[#This Row],[year]]</f>
        <v>28 Jun 1982</v>
      </c>
      <c r="F1008" s="12">
        <f>DATEDIF(Table1[[#This Row],[DOB]],"8-6-2023","y")</f>
        <v>40</v>
      </c>
      <c r="G1008">
        <v>4</v>
      </c>
      <c r="H1008" s="14">
        <v>8162.72</v>
      </c>
      <c r="I1008" t="s">
        <v>12</v>
      </c>
      <c r="J1008" t="s">
        <v>12</v>
      </c>
      <c r="K1008" t="s">
        <v>23</v>
      </c>
    </row>
    <row r="1009" spans="1:11" x14ac:dyDescent="0.2">
      <c r="A1009" t="s">
        <v>1040</v>
      </c>
      <c r="B1009">
        <v>1963</v>
      </c>
      <c r="C1009" t="s">
        <v>15</v>
      </c>
      <c r="D1009">
        <v>5</v>
      </c>
      <c r="E1009" s="10" t="str">
        <f>Table1[[#This Row],[date]]&amp;" "&amp;Table1[[#This Row],[month]]&amp;" "&amp;Table1[[#This Row],[year]]</f>
        <v>5 Nov 1963</v>
      </c>
      <c r="F1009" s="12">
        <f>DATEDIF(Table1[[#This Row],[DOB]],"8-6-2023","y")</f>
        <v>59</v>
      </c>
      <c r="G1009">
        <v>0</v>
      </c>
      <c r="H1009" s="14">
        <v>8177.9</v>
      </c>
      <c r="I1009" t="s">
        <v>12</v>
      </c>
      <c r="J1009" t="s">
        <v>16</v>
      </c>
      <c r="K1009" t="s">
        <v>13</v>
      </c>
    </row>
    <row r="1010" spans="1:11" x14ac:dyDescent="0.2">
      <c r="A1010" t="s">
        <v>1041</v>
      </c>
      <c r="B1010">
        <v>1983</v>
      </c>
      <c r="C1010" t="s">
        <v>18</v>
      </c>
      <c r="D1010">
        <v>8</v>
      </c>
      <c r="E1010" s="10" t="str">
        <f>Table1[[#This Row],[date]]&amp;" "&amp;Table1[[#This Row],[month]]&amp;" "&amp;Table1[[#This Row],[year]]</f>
        <v>8 Jun 1983</v>
      </c>
      <c r="F1010" s="12">
        <f>DATEDIF(Table1[[#This Row],[DOB]],"8-6-2023","y")</f>
        <v>40</v>
      </c>
      <c r="G1010">
        <v>3</v>
      </c>
      <c r="H1010" s="14">
        <v>8179.51</v>
      </c>
      <c r="I1010" t="s">
        <v>11</v>
      </c>
      <c r="J1010" t="s">
        <v>11</v>
      </c>
      <c r="K1010" t="s">
        <v>516</v>
      </c>
    </row>
    <row r="1011" spans="1:11" x14ac:dyDescent="0.2">
      <c r="A1011" t="s">
        <v>1042</v>
      </c>
      <c r="B1011">
        <v>1997</v>
      </c>
      <c r="C1011" t="s">
        <v>37</v>
      </c>
      <c r="D1011">
        <v>21</v>
      </c>
      <c r="E1011" s="10" t="str">
        <f>Table1[[#This Row],[date]]&amp;" "&amp;Table1[[#This Row],[month]]&amp;" "&amp;Table1[[#This Row],[year]]</f>
        <v>21 Oct 1997</v>
      </c>
      <c r="F1011" s="12">
        <f>DATEDIF(Table1[[#This Row],[DOB]],"8-6-2023","y")</f>
        <v>25</v>
      </c>
      <c r="G1011">
        <v>0</v>
      </c>
      <c r="H1011" s="14">
        <v>8182.89</v>
      </c>
      <c r="I1011" t="s">
        <v>11</v>
      </c>
      <c r="J1011" t="s">
        <v>16</v>
      </c>
      <c r="K1011" t="s">
        <v>535</v>
      </c>
    </row>
    <row r="1012" spans="1:11" x14ac:dyDescent="0.2">
      <c r="A1012" t="s">
        <v>1043</v>
      </c>
      <c r="B1012">
        <v>1962</v>
      </c>
      <c r="C1012" t="s">
        <v>15</v>
      </c>
      <c r="D1012">
        <v>23</v>
      </c>
      <c r="E1012" s="10" t="str">
        <f>Table1[[#This Row],[date]]&amp;" "&amp;Table1[[#This Row],[month]]&amp;" "&amp;Table1[[#This Row],[year]]</f>
        <v>23 Nov 1962</v>
      </c>
      <c r="F1012" s="12">
        <f>DATEDIF(Table1[[#This Row],[DOB]],"8-6-2023","y")</f>
        <v>60</v>
      </c>
      <c r="G1012">
        <v>0</v>
      </c>
      <c r="H1012" s="14">
        <v>8188.12</v>
      </c>
      <c r="I1012" t="s">
        <v>12</v>
      </c>
      <c r="J1012" t="s">
        <v>12</v>
      </c>
      <c r="K1012" t="s">
        <v>13</v>
      </c>
    </row>
    <row r="1013" spans="1:11" x14ac:dyDescent="0.2">
      <c r="A1013" t="s">
        <v>1044</v>
      </c>
      <c r="B1013">
        <v>1978</v>
      </c>
      <c r="C1013" t="s">
        <v>37</v>
      </c>
      <c r="D1013">
        <v>24</v>
      </c>
      <c r="E1013" s="10" t="str">
        <f>Table1[[#This Row],[date]]&amp;" "&amp;Table1[[#This Row],[month]]&amp;" "&amp;Table1[[#This Row],[year]]</f>
        <v>24 Oct 1978</v>
      </c>
      <c r="F1013" s="12">
        <f>DATEDIF(Table1[[#This Row],[DOB]],"8-6-2023","y")</f>
        <v>44</v>
      </c>
      <c r="G1013">
        <v>2</v>
      </c>
      <c r="H1013" s="14">
        <v>8211.1</v>
      </c>
      <c r="I1013" t="s">
        <v>11</v>
      </c>
      <c r="J1013" t="s">
        <v>12</v>
      </c>
      <c r="K1013" t="s">
        <v>13</v>
      </c>
    </row>
    <row r="1014" spans="1:11" x14ac:dyDescent="0.2">
      <c r="A1014" t="s">
        <v>1045</v>
      </c>
      <c r="B1014">
        <v>1978</v>
      </c>
      <c r="C1014" t="s">
        <v>18</v>
      </c>
      <c r="D1014">
        <v>30</v>
      </c>
      <c r="E1014" s="10" t="str">
        <f>Table1[[#This Row],[date]]&amp;" "&amp;Table1[[#This Row],[month]]&amp;" "&amp;Table1[[#This Row],[year]]</f>
        <v>30 Jun 1978</v>
      </c>
      <c r="F1014" s="12">
        <f>DATEDIF(Table1[[#This Row],[DOB]],"8-6-2023","y")</f>
        <v>44</v>
      </c>
      <c r="G1014">
        <v>2</v>
      </c>
      <c r="H1014" s="14">
        <v>8219.2000000000007</v>
      </c>
      <c r="I1014" t="s">
        <v>11</v>
      </c>
      <c r="J1014" t="s">
        <v>11</v>
      </c>
      <c r="K1014" t="s">
        <v>13</v>
      </c>
    </row>
    <row r="1015" spans="1:11" x14ac:dyDescent="0.2">
      <c r="A1015" t="s">
        <v>1046</v>
      </c>
      <c r="B1015">
        <v>1976</v>
      </c>
      <c r="C1015" t="s">
        <v>20</v>
      </c>
      <c r="D1015">
        <v>3</v>
      </c>
      <c r="E1015" s="10" t="str">
        <f>Table1[[#This Row],[date]]&amp;" "&amp;Table1[[#This Row],[month]]&amp;" "&amp;Table1[[#This Row],[year]]</f>
        <v>3 Sep 1976</v>
      </c>
      <c r="F1015" s="12">
        <f>DATEDIF(Table1[[#This Row],[DOB]],"8-6-2023","y")</f>
        <v>46</v>
      </c>
      <c r="G1015">
        <v>1</v>
      </c>
      <c r="H1015" s="14">
        <v>8232.64</v>
      </c>
      <c r="I1015" t="s">
        <v>11</v>
      </c>
      <c r="J1015" t="s">
        <v>12</v>
      </c>
      <c r="K1015" t="s">
        <v>13</v>
      </c>
    </row>
    <row r="1016" spans="1:11" x14ac:dyDescent="0.2">
      <c r="A1016" t="s">
        <v>1047</v>
      </c>
      <c r="B1016">
        <v>1976</v>
      </c>
      <c r="C1016" t="s">
        <v>18</v>
      </c>
      <c r="D1016">
        <v>30</v>
      </c>
      <c r="E1016" s="10" t="str">
        <f>Table1[[#This Row],[date]]&amp;" "&amp;Table1[[#This Row],[month]]&amp;" "&amp;Table1[[#This Row],[year]]</f>
        <v>30 Jun 1976</v>
      </c>
      <c r="F1016" s="12">
        <f>DATEDIF(Table1[[#This Row],[DOB]],"8-6-2023","y")</f>
        <v>46</v>
      </c>
      <c r="G1016">
        <v>1</v>
      </c>
      <c r="H1016" s="14">
        <v>8233.1</v>
      </c>
      <c r="I1016" t="s">
        <v>11</v>
      </c>
      <c r="J1016" t="s">
        <v>11</v>
      </c>
      <c r="K1016" t="s">
        <v>13</v>
      </c>
    </row>
    <row r="1017" spans="1:11" x14ac:dyDescent="0.2">
      <c r="A1017" t="s">
        <v>1048</v>
      </c>
      <c r="B1017">
        <v>1976</v>
      </c>
      <c r="C1017" t="s">
        <v>20</v>
      </c>
      <c r="D1017">
        <v>2</v>
      </c>
      <c r="E1017" s="10" t="str">
        <f>Table1[[#This Row],[date]]&amp;" "&amp;Table1[[#This Row],[month]]&amp;" "&amp;Table1[[#This Row],[year]]</f>
        <v>2 Sep 1976</v>
      </c>
      <c r="F1017" s="12">
        <f>DATEDIF(Table1[[#This Row],[DOB]],"8-6-2023","y")</f>
        <v>46</v>
      </c>
      <c r="G1017">
        <v>1</v>
      </c>
      <c r="H1017" s="14">
        <v>8240.59</v>
      </c>
      <c r="I1017" t="s">
        <v>11</v>
      </c>
      <c r="J1017" t="s">
        <v>11</v>
      </c>
      <c r="K1017" t="s">
        <v>13</v>
      </c>
    </row>
    <row r="1018" spans="1:11" x14ac:dyDescent="0.2">
      <c r="A1018" t="s">
        <v>1049</v>
      </c>
      <c r="B1018">
        <v>1982</v>
      </c>
      <c r="C1018" t="s">
        <v>20</v>
      </c>
      <c r="D1018">
        <v>27</v>
      </c>
      <c r="E1018" s="10" t="str">
        <f>Table1[[#This Row],[date]]&amp;" "&amp;Table1[[#This Row],[month]]&amp;" "&amp;Table1[[#This Row],[year]]</f>
        <v>27 Sep 1982</v>
      </c>
      <c r="F1018" s="12">
        <f>DATEDIF(Table1[[#This Row],[DOB]],"8-6-2023","y")</f>
        <v>40</v>
      </c>
      <c r="G1018">
        <v>3</v>
      </c>
      <c r="H1018" s="14">
        <v>8252.2800000000007</v>
      </c>
      <c r="I1018" t="s">
        <v>11</v>
      </c>
      <c r="J1018" t="s">
        <v>11</v>
      </c>
      <c r="K1018" t="s">
        <v>247</v>
      </c>
    </row>
    <row r="1019" spans="1:11" x14ac:dyDescent="0.2">
      <c r="A1019" t="s">
        <v>1050</v>
      </c>
      <c r="B1019">
        <v>1964</v>
      </c>
      <c r="C1019" t="s">
        <v>20</v>
      </c>
      <c r="D1019">
        <v>5</v>
      </c>
      <c r="E1019" s="10" t="str">
        <f>Table1[[#This Row],[date]]&amp;" "&amp;Table1[[#This Row],[month]]&amp;" "&amp;Table1[[#This Row],[year]]</f>
        <v>5 Sep 1964</v>
      </c>
      <c r="F1019" s="12">
        <f>DATEDIF(Table1[[#This Row],[DOB]],"8-6-2023","y")</f>
        <v>58</v>
      </c>
      <c r="G1019">
        <v>0</v>
      </c>
      <c r="H1019" s="14">
        <v>8268</v>
      </c>
      <c r="I1019" t="s">
        <v>12</v>
      </c>
      <c r="J1019" t="s">
        <v>12</v>
      </c>
      <c r="K1019" t="s">
        <v>13</v>
      </c>
    </row>
    <row r="1020" spans="1:11" x14ac:dyDescent="0.2">
      <c r="A1020" t="s">
        <v>1051</v>
      </c>
      <c r="B1020">
        <v>1974</v>
      </c>
      <c r="C1020" t="s">
        <v>35</v>
      </c>
      <c r="D1020">
        <v>5</v>
      </c>
      <c r="E1020" s="10" t="str">
        <f>Table1[[#This Row],[date]]&amp;" "&amp;Table1[[#This Row],[month]]&amp;" "&amp;Table1[[#This Row],[year]]</f>
        <v>5 Aug 1974</v>
      </c>
      <c r="F1020" s="12">
        <f>DATEDIF(Table1[[#This Row],[DOB]],"8-6-2023","y")</f>
        <v>48</v>
      </c>
      <c r="G1020">
        <v>0</v>
      </c>
      <c r="H1020" s="14">
        <v>8269.0400000000009</v>
      </c>
      <c r="I1020" t="s">
        <v>11</v>
      </c>
      <c r="J1020" t="s">
        <v>16</v>
      </c>
      <c r="K1020" t="s">
        <v>42</v>
      </c>
    </row>
    <row r="1021" spans="1:11" x14ac:dyDescent="0.2">
      <c r="A1021" t="s">
        <v>1052</v>
      </c>
      <c r="B1021">
        <v>2000</v>
      </c>
      <c r="C1021" t="s">
        <v>15</v>
      </c>
      <c r="D1021">
        <v>28</v>
      </c>
      <c r="E1021" s="10" t="str">
        <f>Table1[[#This Row],[date]]&amp;" "&amp;Table1[[#This Row],[month]]&amp;" "&amp;Table1[[#This Row],[year]]</f>
        <v>28 Nov 2000</v>
      </c>
      <c r="F1021" s="12">
        <f>DATEDIF(Table1[[#This Row],[DOB]],"8-6-2023","y")</f>
        <v>22</v>
      </c>
      <c r="G1021">
        <v>0</v>
      </c>
      <c r="H1021" s="14">
        <v>8271.4599999999991</v>
      </c>
      <c r="I1021" t="s">
        <v>11</v>
      </c>
      <c r="J1021" t="s">
        <v>16</v>
      </c>
      <c r="K1021" t="s">
        <v>249</v>
      </c>
    </row>
    <row r="1022" spans="1:11" x14ac:dyDescent="0.2">
      <c r="A1022" t="s">
        <v>1053</v>
      </c>
      <c r="B1022">
        <v>1974</v>
      </c>
      <c r="C1022" t="s">
        <v>20</v>
      </c>
      <c r="D1022">
        <v>26</v>
      </c>
      <c r="E1022" s="10" t="str">
        <f>Table1[[#This Row],[date]]&amp;" "&amp;Table1[[#This Row],[month]]&amp;" "&amp;Table1[[#This Row],[year]]</f>
        <v>26 Sep 1974</v>
      </c>
      <c r="F1022" s="12">
        <f>DATEDIF(Table1[[#This Row],[DOB]],"8-6-2023","y")</f>
        <v>48</v>
      </c>
      <c r="G1022">
        <v>0</v>
      </c>
      <c r="H1022" s="14">
        <v>8277.52</v>
      </c>
      <c r="I1022" t="s">
        <v>11</v>
      </c>
      <c r="J1022" t="s">
        <v>11</v>
      </c>
      <c r="K1022" t="s">
        <v>42</v>
      </c>
    </row>
    <row r="1023" spans="1:11" x14ac:dyDescent="0.2">
      <c r="A1023" t="s">
        <v>1054</v>
      </c>
      <c r="B1023">
        <v>1974</v>
      </c>
      <c r="C1023" t="s">
        <v>30</v>
      </c>
      <c r="D1023">
        <v>22</v>
      </c>
      <c r="E1023" s="10" t="str">
        <f>Table1[[#This Row],[date]]&amp;" "&amp;Table1[[#This Row],[month]]&amp;" "&amp;Table1[[#This Row],[year]]</f>
        <v>22 Dec 1974</v>
      </c>
      <c r="F1023" s="12">
        <f>DATEDIF(Table1[[#This Row],[DOB]],"8-6-2023","y")</f>
        <v>48</v>
      </c>
      <c r="G1023">
        <v>0</v>
      </c>
      <c r="H1023" s="14">
        <v>8280.6200000000008</v>
      </c>
      <c r="I1023" t="s">
        <v>11</v>
      </c>
      <c r="J1023" t="s">
        <v>11</v>
      </c>
      <c r="K1023" t="s">
        <v>13</v>
      </c>
    </row>
    <row r="1024" spans="1:11" x14ac:dyDescent="0.2">
      <c r="A1024" t="s">
        <v>1055</v>
      </c>
      <c r="B1024">
        <v>1974</v>
      </c>
      <c r="C1024" t="s">
        <v>18</v>
      </c>
      <c r="D1024">
        <v>6</v>
      </c>
      <c r="E1024" s="10" t="str">
        <f>Table1[[#This Row],[date]]&amp;" "&amp;Table1[[#This Row],[month]]&amp;" "&amp;Table1[[#This Row],[year]]</f>
        <v>6 Jun 1974</v>
      </c>
      <c r="F1024" s="12">
        <f>DATEDIF(Table1[[#This Row],[DOB]],"8-6-2023","y")</f>
        <v>49</v>
      </c>
      <c r="G1024">
        <v>0</v>
      </c>
      <c r="H1024" s="14">
        <v>8283.68</v>
      </c>
      <c r="I1024" t="s">
        <v>11</v>
      </c>
      <c r="J1024" t="s">
        <v>12</v>
      </c>
      <c r="K1024" t="s">
        <v>13</v>
      </c>
    </row>
    <row r="1025" spans="1:11" x14ac:dyDescent="0.2">
      <c r="A1025" t="s">
        <v>1056</v>
      </c>
      <c r="B1025">
        <v>1978</v>
      </c>
      <c r="C1025" t="s">
        <v>18</v>
      </c>
      <c r="D1025">
        <v>26</v>
      </c>
      <c r="E1025" s="10" t="str">
        <f>Table1[[#This Row],[date]]&amp;" "&amp;Table1[[#This Row],[month]]&amp;" "&amp;Table1[[#This Row],[year]]</f>
        <v>26 Jun 1978</v>
      </c>
      <c r="F1025" s="12">
        <f>DATEDIF(Table1[[#This Row],[DOB]],"8-6-2023","y")</f>
        <v>44</v>
      </c>
      <c r="G1025">
        <v>2</v>
      </c>
      <c r="H1025" s="14">
        <v>8302.5400000000009</v>
      </c>
      <c r="I1025" t="s">
        <v>12</v>
      </c>
      <c r="J1025" t="s">
        <v>12</v>
      </c>
      <c r="K1025" t="s">
        <v>168</v>
      </c>
    </row>
    <row r="1026" spans="1:11" x14ac:dyDescent="0.2">
      <c r="A1026" t="s">
        <v>1057</v>
      </c>
      <c r="B1026">
        <v>1979</v>
      </c>
      <c r="C1026" t="s">
        <v>35</v>
      </c>
      <c r="D1026">
        <v>7</v>
      </c>
      <c r="E1026" s="10" t="str">
        <f>Table1[[#This Row],[date]]&amp;" "&amp;Table1[[#This Row],[month]]&amp;" "&amp;Table1[[#This Row],[year]]</f>
        <v>7 Aug 1979</v>
      </c>
      <c r="F1026" s="12">
        <f>DATEDIF(Table1[[#This Row],[DOB]],"8-6-2023","y")</f>
        <v>43</v>
      </c>
      <c r="G1026">
        <v>2</v>
      </c>
      <c r="H1026" s="14">
        <v>8310.84</v>
      </c>
      <c r="I1026" t="s">
        <v>11</v>
      </c>
      <c r="J1026" t="s">
        <v>11</v>
      </c>
      <c r="K1026" t="s">
        <v>23</v>
      </c>
    </row>
    <row r="1027" spans="1:11" x14ac:dyDescent="0.2">
      <c r="A1027" t="s">
        <v>1058</v>
      </c>
      <c r="B1027">
        <v>1993</v>
      </c>
      <c r="C1027" t="s">
        <v>18</v>
      </c>
      <c r="D1027">
        <v>22</v>
      </c>
      <c r="E1027" s="10" t="str">
        <f>Table1[[#This Row],[date]]&amp;" "&amp;Table1[[#This Row],[month]]&amp;" "&amp;Table1[[#This Row],[year]]</f>
        <v>22 Jun 1993</v>
      </c>
      <c r="F1027" s="12">
        <f>DATEDIF(Table1[[#This Row],[DOB]],"8-6-2023","y")</f>
        <v>29</v>
      </c>
      <c r="G1027">
        <v>0</v>
      </c>
      <c r="H1027" s="14">
        <v>8314.65</v>
      </c>
      <c r="I1027" t="s">
        <v>11</v>
      </c>
      <c r="J1027" t="s">
        <v>16</v>
      </c>
      <c r="K1027" t="s">
        <v>23</v>
      </c>
    </row>
    <row r="1028" spans="1:11" x14ac:dyDescent="0.2">
      <c r="A1028" t="s">
        <v>1059</v>
      </c>
      <c r="B1028">
        <v>1976</v>
      </c>
      <c r="C1028" t="s">
        <v>10</v>
      </c>
      <c r="D1028">
        <v>12</v>
      </c>
      <c r="E1028" s="10" t="str">
        <f>Table1[[#This Row],[date]]&amp;" "&amp;Table1[[#This Row],[month]]&amp;" "&amp;Table1[[#This Row],[year]]</f>
        <v>12 Jul 1976</v>
      </c>
      <c r="F1028" s="12">
        <f>DATEDIF(Table1[[#This Row],[DOB]],"8-6-2023","y")</f>
        <v>46</v>
      </c>
      <c r="G1028">
        <v>1</v>
      </c>
      <c r="H1028" s="14">
        <v>8334.4599999999991</v>
      </c>
      <c r="I1028" t="s">
        <v>12</v>
      </c>
      <c r="J1028" t="s">
        <v>11</v>
      </c>
      <c r="K1028" t="s">
        <v>168</v>
      </c>
    </row>
    <row r="1029" spans="1:11" x14ac:dyDescent="0.2">
      <c r="A1029" t="s">
        <v>1060</v>
      </c>
      <c r="B1029">
        <v>1976</v>
      </c>
      <c r="C1029" t="s">
        <v>10</v>
      </c>
      <c r="D1029">
        <v>20</v>
      </c>
      <c r="E1029" s="10" t="str">
        <f>Table1[[#This Row],[date]]&amp;" "&amp;Table1[[#This Row],[month]]&amp;" "&amp;Table1[[#This Row],[year]]</f>
        <v>20 Jul 1976</v>
      </c>
      <c r="F1029" s="12">
        <f>DATEDIF(Table1[[#This Row],[DOB]],"8-6-2023","y")</f>
        <v>46</v>
      </c>
      <c r="G1029">
        <v>1</v>
      </c>
      <c r="H1029" s="14">
        <v>8334.59</v>
      </c>
      <c r="I1029" t="s">
        <v>12</v>
      </c>
      <c r="J1029" t="s">
        <v>11</v>
      </c>
      <c r="K1029" t="s">
        <v>168</v>
      </c>
    </row>
    <row r="1030" spans="1:11" x14ac:dyDescent="0.2">
      <c r="A1030" t="s">
        <v>1061</v>
      </c>
      <c r="B1030">
        <v>1976</v>
      </c>
      <c r="C1030" t="s">
        <v>10</v>
      </c>
      <c r="D1030">
        <v>7</v>
      </c>
      <c r="E1030" s="10" t="str">
        <f>Table1[[#This Row],[date]]&amp;" "&amp;Table1[[#This Row],[month]]&amp;" "&amp;Table1[[#This Row],[year]]</f>
        <v>7 Jul 1976</v>
      </c>
      <c r="F1030" s="12">
        <f>DATEDIF(Table1[[#This Row],[DOB]],"8-6-2023","y")</f>
        <v>46</v>
      </c>
      <c r="G1030">
        <v>1</v>
      </c>
      <c r="H1030" s="14">
        <v>8342.91</v>
      </c>
      <c r="I1030" t="s">
        <v>12</v>
      </c>
      <c r="J1030" t="s">
        <v>16</v>
      </c>
      <c r="K1030" t="s">
        <v>168</v>
      </c>
    </row>
    <row r="1031" spans="1:11" x14ac:dyDescent="0.2">
      <c r="A1031" t="s">
        <v>1062</v>
      </c>
      <c r="B1031">
        <v>1976</v>
      </c>
      <c r="C1031" t="s">
        <v>18</v>
      </c>
      <c r="D1031">
        <v>12</v>
      </c>
      <c r="E1031" s="10" t="str">
        <f>Table1[[#This Row],[date]]&amp;" "&amp;Table1[[#This Row],[month]]&amp;" "&amp;Table1[[#This Row],[year]]</f>
        <v>12 Jun 1976</v>
      </c>
      <c r="F1031" s="12">
        <f>DATEDIF(Table1[[#This Row],[DOB]],"8-6-2023","y")</f>
        <v>46</v>
      </c>
      <c r="G1031">
        <v>2</v>
      </c>
      <c r="H1031" s="14">
        <v>8347.16</v>
      </c>
      <c r="I1031" t="s">
        <v>11</v>
      </c>
      <c r="J1031" t="s">
        <v>16</v>
      </c>
      <c r="K1031" t="s">
        <v>13</v>
      </c>
    </row>
    <row r="1032" spans="1:11" x14ac:dyDescent="0.2">
      <c r="A1032" t="s">
        <v>1063</v>
      </c>
      <c r="B1032">
        <v>1963</v>
      </c>
      <c r="C1032" t="s">
        <v>20</v>
      </c>
      <c r="D1032">
        <v>21</v>
      </c>
      <c r="E1032" s="10" t="str">
        <f>Table1[[#This Row],[date]]&amp;" "&amp;Table1[[#This Row],[month]]&amp;" "&amp;Table1[[#This Row],[year]]</f>
        <v>21 Sep 1963</v>
      </c>
      <c r="F1032" s="12">
        <f>DATEDIF(Table1[[#This Row],[DOB]],"8-6-2023","y")</f>
        <v>59</v>
      </c>
      <c r="G1032">
        <v>0</v>
      </c>
      <c r="H1032" s="14">
        <v>8355.5400000000009</v>
      </c>
      <c r="I1032" t="s">
        <v>12</v>
      </c>
      <c r="J1032" t="s">
        <v>12</v>
      </c>
      <c r="K1032" t="s">
        <v>23</v>
      </c>
    </row>
    <row r="1033" spans="1:11" x14ac:dyDescent="0.2">
      <c r="A1033" t="s">
        <v>1064</v>
      </c>
      <c r="B1033">
        <v>1971</v>
      </c>
      <c r="C1033" t="s">
        <v>20</v>
      </c>
      <c r="D1033">
        <v>4</v>
      </c>
      <c r="E1033" s="10" t="str">
        <f>Table1[[#This Row],[date]]&amp;" "&amp;Table1[[#This Row],[month]]&amp;" "&amp;Table1[[#This Row],[year]]</f>
        <v>4 Sep 1971</v>
      </c>
      <c r="F1033" s="12">
        <f>DATEDIF(Table1[[#This Row],[DOB]],"8-6-2023","y")</f>
        <v>51</v>
      </c>
      <c r="G1033">
        <v>0</v>
      </c>
      <c r="H1033" s="14">
        <v>8396.6200000000008</v>
      </c>
      <c r="I1033" t="s">
        <v>11</v>
      </c>
      <c r="J1033" t="s">
        <v>12</v>
      </c>
      <c r="K1033" t="s">
        <v>13</v>
      </c>
    </row>
    <row r="1034" spans="1:11" x14ac:dyDescent="0.2">
      <c r="A1034" t="s">
        <v>1065</v>
      </c>
      <c r="B1034">
        <v>1971</v>
      </c>
      <c r="C1034" t="s">
        <v>20</v>
      </c>
      <c r="D1034">
        <v>18</v>
      </c>
      <c r="E1034" s="10" t="str">
        <f>Table1[[#This Row],[date]]&amp;" "&amp;Table1[[#This Row],[month]]&amp;" "&amp;Table1[[#This Row],[year]]</f>
        <v>18 Sep 1971</v>
      </c>
      <c r="F1034" s="12">
        <f>DATEDIF(Table1[[#This Row],[DOB]],"8-6-2023","y")</f>
        <v>51</v>
      </c>
      <c r="G1034">
        <v>0</v>
      </c>
      <c r="H1034" s="14">
        <v>8400.01</v>
      </c>
      <c r="I1034" t="s">
        <v>11</v>
      </c>
      <c r="J1034" t="s">
        <v>12</v>
      </c>
      <c r="K1034" t="s">
        <v>13</v>
      </c>
    </row>
    <row r="1035" spans="1:11" x14ac:dyDescent="0.2">
      <c r="A1035" t="s">
        <v>1066</v>
      </c>
      <c r="B1035">
        <v>1979</v>
      </c>
      <c r="C1035" t="s">
        <v>18</v>
      </c>
      <c r="D1035">
        <v>11</v>
      </c>
      <c r="E1035" s="10" t="str">
        <f>Table1[[#This Row],[date]]&amp;" "&amp;Table1[[#This Row],[month]]&amp;" "&amp;Table1[[#This Row],[year]]</f>
        <v>11 Jun 1979</v>
      </c>
      <c r="F1035" s="12">
        <f>DATEDIF(Table1[[#This Row],[DOB]],"8-6-2023","y")</f>
        <v>43</v>
      </c>
      <c r="G1035">
        <v>3</v>
      </c>
      <c r="H1035" s="14">
        <v>8410.0499999999993</v>
      </c>
      <c r="I1035" t="s">
        <v>11</v>
      </c>
      <c r="J1035" t="s">
        <v>11</v>
      </c>
      <c r="K1035" t="s">
        <v>23</v>
      </c>
    </row>
    <row r="1036" spans="1:11" x14ac:dyDescent="0.2">
      <c r="A1036" t="s">
        <v>1067</v>
      </c>
      <c r="B1036">
        <v>1977</v>
      </c>
      <c r="C1036" t="s">
        <v>20</v>
      </c>
      <c r="D1036">
        <v>4</v>
      </c>
      <c r="E1036" s="10" t="str">
        <f>Table1[[#This Row],[date]]&amp;" "&amp;Table1[[#This Row],[month]]&amp;" "&amp;Table1[[#This Row],[year]]</f>
        <v>4 Sep 1977</v>
      </c>
      <c r="F1036" s="12">
        <f>DATEDIF(Table1[[#This Row],[DOB]],"8-6-2023","y")</f>
        <v>45</v>
      </c>
      <c r="G1036">
        <v>2</v>
      </c>
      <c r="H1036" s="14">
        <v>8413.4599999999991</v>
      </c>
      <c r="I1036" t="s">
        <v>12</v>
      </c>
      <c r="J1036" t="s">
        <v>16</v>
      </c>
      <c r="K1036" t="s">
        <v>23</v>
      </c>
    </row>
    <row r="1037" spans="1:11" x14ac:dyDescent="0.2">
      <c r="A1037" t="s">
        <v>1068</v>
      </c>
      <c r="B1037">
        <v>1975</v>
      </c>
      <c r="C1037" t="s">
        <v>20</v>
      </c>
      <c r="D1037">
        <v>28</v>
      </c>
      <c r="E1037" s="10" t="str">
        <f>Table1[[#This Row],[date]]&amp;" "&amp;Table1[[#This Row],[month]]&amp;" "&amp;Table1[[#This Row],[year]]</f>
        <v>28 Sep 1975</v>
      </c>
      <c r="F1037" s="12">
        <f>DATEDIF(Table1[[#This Row],[DOB]],"8-6-2023","y")</f>
        <v>47</v>
      </c>
      <c r="G1037">
        <v>1</v>
      </c>
      <c r="H1037" s="14">
        <v>8428.07</v>
      </c>
      <c r="I1037" t="s">
        <v>12</v>
      </c>
      <c r="J1037" t="s">
        <v>11</v>
      </c>
      <c r="K1037" t="s">
        <v>23</v>
      </c>
    </row>
    <row r="1038" spans="1:11" x14ac:dyDescent="0.2">
      <c r="A1038" t="s">
        <v>1069</v>
      </c>
      <c r="B1038">
        <v>1963</v>
      </c>
      <c r="C1038" t="s">
        <v>20</v>
      </c>
      <c r="D1038">
        <v>24</v>
      </c>
      <c r="E1038" s="10" t="str">
        <f>Table1[[#This Row],[date]]&amp;" "&amp;Table1[[#This Row],[month]]&amp;" "&amp;Table1[[#This Row],[year]]</f>
        <v>24 Sep 1963</v>
      </c>
      <c r="F1038" s="12">
        <f>DATEDIF(Table1[[#This Row],[DOB]],"8-6-2023","y")</f>
        <v>59</v>
      </c>
      <c r="G1038">
        <v>0</v>
      </c>
      <c r="H1038" s="14">
        <v>8440.0499999999993</v>
      </c>
      <c r="I1038" t="s">
        <v>12</v>
      </c>
      <c r="J1038" t="s">
        <v>11</v>
      </c>
      <c r="K1038" t="s">
        <v>13</v>
      </c>
    </row>
    <row r="1039" spans="1:11" x14ac:dyDescent="0.2">
      <c r="A1039" t="s">
        <v>1070</v>
      </c>
      <c r="B1039">
        <v>1972</v>
      </c>
      <c r="C1039" t="s">
        <v>20</v>
      </c>
      <c r="D1039">
        <v>9</v>
      </c>
      <c r="E1039" s="10" t="str">
        <f>Table1[[#This Row],[date]]&amp;" "&amp;Table1[[#This Row],[month]]&amp;" "&amp;Table1[[#This Row],[year]]</f>
        <v>9 Sep 1972</v>
      </c>
      <c r="F1039" s="12">
        <f>DATEDIF(Table1[[#This Row],[DOB]],"8-6-2023","y")</f>
        <v>50</v>
      </c>
      <c r="G1039">
        <v>0</v>
      </c>
      <c r="H1039" s="14">
        <v>8442.67</v>
      </c>
      <c r="I1039" t="s">
        <v>11</v>
      </c>
      <c r="J1039" t="s">
        <v>12</v>
      </c>
      <c r="K1039" t="s">
        <v>13</v>
      </c>
    </row>
    <row r="1040" spans="1:11" x14ac:dyDescent="0.2">
      <c r="A1040" t="s">
        <v>1071</v>
      </c>
      <c r="B1040">
        <v>1972</v>
      </c>
      <c r="C1040" t="s">
        <v>20</v>
      </c>
      <c r="D1040">
        <v>4</v>
      </c>
      <c r="E1040" s="10" t="str">
        <f>Table1[[#This Row],[date]]&amp;" "&amp;Table1[[#This Row],[month]]&amp;" "&amp;Table1[[#This Row],[year]]</f>
        <v>4 Sep 1972</v>
      </c>
      <c r="F1040" s="12">
        <f>DATEDIF(Table1[[#This Row],[DOB]],"8-6-2023","y")</f>
        <v>50</v>
      </c>
      <c r="G1040">
        <v>0</v>
      </c>
      <c r="H1040" s="14">
        <v>8444.4699999999993</v>
      </c>
      <c r="I1040" t="s">
        <v>12</v>
      </c>
      <c r="J1040" t="s">
        <v>16</v>
      </c>
      <c r="K1040" t="s">
        <v>42</v>
      </c>
    </row>
    <row r="1041" spans="1:11" x14ac:dyDescent="0.2">
      <c r="A1041" t="s">
        <v>1072</v>
      </c>
      <c r="B1041">
        <v>1966</v>
      </c>
      <c r="C1041" t="s">
        <v>18</v>
      </c>
      <c r="D1041">
        <v>12</v>
      </c>
      <c r="E1041" s="10" t="str">
        <f>Table1[[#This Row],[date]]&amp;" "&amp;Table1[[#This Row],[month]]&amp;" "&amp;Table1[[#This Row],[year]]</f>
        <v>12 Jun 1966</v>
      </c>
      <c r="F1041" s="12">
        <f>DATEDIF(Table1[[#This Row],[DOB]],"8-6-2023","y")</f>
        <v>56</v>
      </c>
      <c r="G1041">
        <v>0</v>
      </c>
      <c r="H1041" s="14">
        <v>8448.66</v>
      </c>
      <c r="I1041" t="s">
        <v>12</v>
      </c>
      <c r="J1041" t="s">
        <v>16</v>
      </c>
      <c r="K1041" t="s">
        <v>13</v>
      </c>
    </row>
    <row r="1042" spans="1:11" x14ac:dyDescent="0.2">
      <c r="A1042" t="s">
        <v>1073</v>
      </c>
      <c r="B1042">
        <v>1984</v>
      </c>
      <c r="C1042" t="s">
        <v>18</v>
      </c>
      <c r="D1042">
        <v>19</v>
      </c>
      <c r="E1042" s="10" t="str">
        <f>Table1[[#This Row],[date]]&amp;" "&amp;Table1[[#This Row],[month]]&amp;" "&amp;Table1[[#This Row],[year]]</f>
        <v>19 Jun 1984</v>
      </c>
      <c r="F1042" s="12">
        <f>DATEDIF(Table1[[#This Row],[DOB]],"8-6-2023","y")</f>
        <v>38</v>
      </c>
      <c r="G1042">
        <v>3</v>
      </c>
      <c r="H1042" s="14">
        <v>8450.82</v>
      </c>
      <c r="I1042" t="s">
        <v>11</v>
      </c>
      <c r="J1042" t="s">
        <v>11</v>
      </c>
      <c r="K1042" t="s">
        <v>200</v>
      </c>
    </row>
    <row r="1043" spans="1:11" x14ac:dyDescent="0.2">
      <c r="A1043" t="s">
        <v>1074</v>
      </c>
      <c r="B1043">
        <v>1972</v>
      </c>
      <c r="C1043" t="s">
        <v>30</v>
      </c>
      <c r="D1043">
        <v>26</v>
      </c>
      <c r="E1043" s="10" t="str">
        <f>Table1[[#This Row],[date]]&amp;" "&amp;Table1[[#This Row],[month]]&amp;" "&amp;Table1[[#This Row],[year]]</f>
        <v>26 Dec 1972</v>
      </c>
      <c r="F1043" s="12">
        <f>DATEDIF(Table1[[#This Row],[DOB]],"8-6-2023","y")</f>
        <v>50</v>
      </c>
      <c r="G1043">
        <v>0</v>
      </c>
      <c r="H1043" s="14">
        <v>8457.82</v>
      </c>
      <c r="I1043" t="s">
        <v>11</v>
      </c>
      <c r="J1043" t="s">
        <v>12</v>
      </c>
      <c r="K1043" t="s">
        <v>42</v>
      </c>
    </row>
    <row r="1044" spans="1:11" x14ac:dyDescent="0.2">
      <c r="A1044" t="s">
        <v>1075</v>
      </c>
      <c r="B1044">
        <v>1992</v>
      </c>
      <c r="C1044" t="s">
        <v>20</v>
      </c>
      <c r="D1044">
        <v>9</v>
      </c>
      <c r="E1044" s="10" t="str">
        <f>Table1[[#This Row],[date]]&amp;" "&amp;Table1[[#This Row],[month]]&amp;" "&amp;Table1[[#This Row],[year]]</f>
        <v>9 Sep 1992</v>
      </c>
      <c r="F1044" s="12">
        <f>DATEDIF(Table1[[#This Row],[DOB]],"8-6-2023","y")</f>
        <v>30</v>
      </c>
      <c r="G1044">
        <v>0</v>
      </c>
      <c r="H1044" s="14">
        <v>8466.35</v>
      </c>
      <c r="I1044" t="s">
        <v>11</v>
      </c>
      <c r="J1044" t="s">
        <v>11</v>
      </c>
      <c r="K1044" t="s">
        <v>23</v>
      </c>
    </row>
    <row r="1045" spans="1:11" x14ac:dyDescent="0.2">
      <c r="A1045" t="s">
        <v>1076</v>
      </c>
      <c r="B1045">
        <v>1993</v>
      </c>
      <c r="C1045" t="s">
        <v>15</v>
      </c>
      <c r="D1045">
        <v>10</v>
      </c>
      <c r="E1045" s="10" t="str">
        <f>Table1[[#This Row],[date]]&amp;" "&amp;Table1[[#This Row],[month]]&amp;" "&amp;Table1[[#This Row],[year]]</f>
        <v>10 Nov 1993</v>
      </c>
      <c r="F1045" s="12">
        <f>DATEDIF(Table1[[#This Row],[DOB]],"8-6-2023","y")</f>
        <v>29</v>
      </c>
      <c r="G1045">
        <v>0</v>
      </c>
      <c r="H1045" s="14">
        <v>8471.65</v>
      </c>
      <c r="I1045" t="s">
        <v>11</v>
      </c>
      <c r="J1045" t="s">
        <v>16</v>
      </c>
      <c r="K1045" t="s">
        <v>23</v>
      </c>
    </row>
    <row r="1046" spans="1:11" x14ac:dyDescent="0.2">
      <c r="A1046" t="s">
        <v>1077</v>
      </c>
      <c r="B1046">
        <v>1977</v>
      </c>
      <c r="C1046" t="s">
        <v>30</v>
      </c>
      <c r="D1046">
        <v>26</v>
      </c>
      <c r="E1046" s="10" t="str">
        <f>Table1[[#This Row],[date]]&amp;" "&amp;Table1[[#This Row],[month]]&amp;" "&amp;Table1[[#This Row],[year]]</f>
        <v>26 Dec 1977</v>
      </c>
      <c r="F1046" s="12">
        <f>DATEDIF(Table1[[#This Row],[DOB]],"8-6-2023","y")</f>
        <v>45</v>
      </c>
      <c r="G1046">
        <v>2</v>
      </c>
      <c r="H1046" s="14">
        <v>8515.76</v>
      </c>
      <c r="I1046" t="s">
        <v>11</v>
      </c>
      <c r="J1046" t="s">
        <v>11</v>
      </c>
      <c r="K1046" t="s">
        <v>13</v>
      </c>
    </row>
    <row r="1047" spans="1:11" x14ac:dyDescent="0.2">
      <c r="A1047" t="s">
        <v>1078</v>
      </c>
      <c r="B1047">
        <v>1977</v>
      </c>
      <c r="C1047" t="s">
        <v>18</v>
      </c>
      <c r="D1047">
        <v>21</v>
      </c>
      <c r="E1047" s="10" t="str">
        <f>Table1[[#This Row],[date]]&amp;" "&amp;Table1[[#This Row],[month]]&amp;" "&amp;Table1[[#This Row],[year]]</f>
        <v>21 Jun 1977</v>
      </c>
      <c r="F1047" s="12">
        <f>DATEDIF(Table1[[#This Row],[DOB]],"8-6-2023","y")</f>
        <v>45</v>
      </c>
      <c r="G1047">
        <v>2</v>
      </c>
      <c r="H1047" s="14">
        <v>8516.83</v>
      </c>
      <c r="I1047" t="s">
        <v>11</v>
      </c>
      <c r="J1047" t="s">
        <v>16</v>
      </c>
      <c r="K1047" t="s">
        <v>13</v>
      </c>
    </row>
    <row r="1048" spans="1:11" x14ac:dyDescent="0.2">
      <c r="A1048" t="s">
        <v>1079</v>
      </c>
      <c r="B1048">
        <v>1977</v>
      </c>
      <c r="C1048" t="s">
        <v>30</v>
      </c>
      <c r="D1048">
        <v>29</v>
      </c>
      <c r="E1048" s="10" t="str">
        <f>Table1[[#This Row],[date]]&amp;" "&amp;Table1[[#This Row],[month]]&amp;" "&amp;Table1[[#This Row],[year]]</f>
        <v>29 Dec 1977</v>
      </c>
      <c r="F1048" s="12">
        <f>DATEDIF(Table1[[#This Row],[DOB]],"8-6-2023","y")</f>
        <v>45</v>
      </c>
      <c r="G1048">
        <v>2</v>
      </c>
      <c r="H1048" s="14">
        <v>8520.0300000000007</v>
      </c>
      <c r="I1048" t="s">
        <v>11</v>
      </c>
      <c r="J1048" t="s">
        <v>12</v>
      </c>
      <c r="K1048" t="s">
        <v>42</v>
      </c>
    </row>
    <row r="1049" spans="1:11" x14ac:dyDescent="0.2">
      <c r="A1049" t="s">
        <v>1080</v>
      </c>
      <c r="B1049">
        <v>1979</v>
      </c>
      <c r="C1049" t="s">
        <v>35</v>
      </c>
      <c r="D1049">
        <v>13</v>
      </c>
      <c r="E1049" s="10" t="str">
        <f>Table1[[#This Row],[date]]&amp;" "&amp;Table1[[#This Row],[month]]&amp;" "&amp;Table1[[#This Row],[year]]</f>
        <v>13 Aug 1979</v>
      </c>
      <c r="F1049" s="12">
        <f>DATEDIF(Table1[[#This Row],[DOB]],"8-6-2023","y")</f>
        <v>43</v>
      </c>
      <c r="G1049">
        <v>3</v>
      </c>
      <c r="H1049" s="14">
        <v>8522</v>
      </c>
      <c r="I1049" t="s">
        <v>11</v>
      </c>
      <c r="J1049" t="s">
        <v>11</v>
      </c>
      <c r="K1049" t="s">
        <v>42</v>
      </c>
    </row>
    <row r="1050" spans="1:11" x14ac:dyDescent="0.2">
      <c r="A1050" t="s">
        <v>1081</v>
      </c>
      <c r="B1050">
        <v>1977</v>
      </c>
      <c r="C1050" t="s">
        <v>10</v>
      </c>
      <c r="D1050">
        <v>26</v>
      </c>
      <c r="E1050" s="10" t="str">
        <f>Table1[[#This Row],[date]]&amp;" "&amp;Table1[[#This Row],[month]]&amp;" "&amp;Table1[[#This Row],[year]]</f>
        <v>26 Jul 1977</v>
      </c>
      <c r="F1050" s="12">
        <f>DATEDIF(Table1[[#This Row],[DOB]],"8-6-2023","y")</f>
        <v>45</v>
      </c>
      <c r="G1050">
        <v>2</v>
      </c>
      <c r="H1050" s="14">
        <v>8527.5300000000007</v>
      </c>
      <c r="I1050" t="s">
        <v>11</v>
      </c>
      <c r="J1050" t="s">
        <v>11</v>
      </c>
      <c r="K1050" t="s">
        <v>13</v>
      </c>
    </row>
    <row r="1051" spans="1:11" x14ac:dyDescent="0.2">
      <c r="A1051" t="s">
        <v>1082</v>
      </c>
      <c r="B1051">
        <v>1983</v>
      </c>
      <c r="C1051" t="s">
        <v>10</v>
      </c>
      <c r="D1051">
        <v>24</v>
      </c>
      <c r="E1051" s="10" t="str">
        <f>Table1[[#This Row],[date]]&amp;" "&amp;Table1[[#This Row],[month]]&amp;" "&amp;Table1[[#This Row],[year]]</f>
        <v>24 Jul 1983</v>
      </c>
      <c r="F1051" s="12">
        <f>DATEDIF(Table1[[#This Row],[DOB]],"8-6-2023","y")</f>
        <v>39</v>
      </c>
      <c r="G1051">
        <v>0</v>
      </c>
      <c r="H1051" s="14">
        <v>8534.67</v>
      </c>
      <c r="I1051" t="s">
        <v>11</v>
      </c>
      <c r="J1051" t="s">
        <v>12</v>
      </c>
      <c r="K1051" t="s">
        <v>247</v>
      </c>
    </row>
    <row r="1052" spans="1:11" x14ac:dyDescent="0.2">
      <c r="A1052" t="s">
        <v>1083</v>
      </c>
      <c r="B1052">
        <v>1981</v>
      </c>
      <c r="C1052" t="s">
        <v>30</v>
      </c>
      <c r="D1052">
        <v>27</v>
      </c>
      <c r="E1052" s="10" t="str">
        <f>Table1[[#This Row],[date]]&amp;" "&amp;Table1[[#This Row],[month]]&amp;" "&amp;Table1[[#This Row],[year]]</f>
        <v>27 Dec 1981</v>
      </c>
      <c r="F1052" s="12">
        <f>DATEDIF(Table1[[#This Row],[DOB]],"8-6-2023","y")</f>
        <v>41</v>
      </c>
      <c r="G1052">
        <v>3</v>
      </c>
      <c r="H1052" s="14">
        <v>8538.2900000000009</v>
      </c>
      <c r="I1052" t="s">
        <v>11</v>
      </c>
      <c r="J1052" t="s">
        <v>12</v>
      </c>
      <c r="K1052" t="s">
        <v>247</v>
      </c>
    </row>
    <row r="1053" spans="1:11" x14ac:dyDescent="0.2">
      <c r="A1053" t="s">
        <v>1084</v>
      </c>
      <c r="B1053">
        <v>1975</v>
      </c>
      <c r="C1053" t="s">
        <v>15</v>
      </c>
      <c r="D1053">
        <v>6</v>
      </c>
      <c r="E1053" s="10" t="str">
        <f>Table1[[#This Row],[date]]&amp;" "&amp;Table1[[#This Row],[month]]&amp;" "&amp;Table1[[#This Row],[year]]</f>
        <v>6 Nov 1975</v>
      </c>
      <c r="F1053" s="12">
        <f>DATEDIF(Table1[[#This Row],[DOB]],"8-6-2023","y")</f>
        <v>47</v>
      </c>
      <c r="G1053">
        <v>1</v>
      </c>
      <c r="H1053" s="14">
        <v>8539.67</v>
      </c>
      <c r="I1053" t="s">
        <v>11</v>
      </c>
      <c r="J1053" t="s">
        <v>12</v>
      </c>
      <c r="K1053" t="s">
        <v>42</v>
      </c>
    </row>
    <row r="1054" spans="1:11" x14ac:dyDescent="0.2">
      <c r="A1054" t="s">
        <v>1085</v>
      </c>
      <c r="B1054">
        <v>1983</v>
      </c>
      <c r="C1054" t="s">
        <v>30</v>
      </c>
      <c r="D1054">
        <v>12</v>
      </c>
      <c r="E1054" s="10" t="str">
        <f>Table1[[#This Row],[date]]&amp;" "&amp;Table1[[#This Row],[month]]&amp;" "&amp;Table1[[#This Row],[year]]</f>
        <v>12 Dec 1983</v>
      </c>
      <c r="F1054" s="12">
        <f>DATEDIF(Table1[[#This Row],[DOB]],"8-6-2023","y")</f>
        <v>39</v>
      </c>
      <c r="G1054">
        <v>1</v>
      </c>
      <c r="H1054" s="14">
        <v>8547.69</v>
      </c>
      <c r="I1054" t="s">
        <v>11</v>
      </c>
      <c r="J1054" t="s">
        <v>16</v>
      </c>
      <c r="K1054" t="s">
        <v>13</v>
      </c>
    </row>
    <row r="1055" spans="1:11" x14ac:dyDescent="0.2">
      <c r="A1055" t="s">
        <v>1086</v>
      </c>
      <c r="B1055">
        <v>1975</v>
      </c>
      <c r="C1055" t="s">
        <v>35</v>
      </c>
      <c r="D1055">
        <v>6</v>
      </c>
      <c r="E1055" s="10" t="str">
        <f>Table1[[#This Row],[date]]&amp;" "&amp;Table1[[#This Row],[month]]&amp;" "&amp;Table1[[#This Row],[year]]</f>
        <v>6 Aug 1975</v>
      </c>
      <c r="F1055" s="12">
        <f>DATEDIF(Table1[[#This Row],[DOB]],"8-6-2023","y")</f>
        <v>47</v>
      </c>
      <c r="G1055">
        <v>1</v>
      </c>
      <c r="H1055" s="14">
        <v>8551.35</v>
      </c>
      <c r="I1055" t="s">
        <v>11</v>
      </c>
      <c r="J1055" t="s">
        <v>11</v>
      </c>
      <c r="K1055" t="s">
        <v>42</v>
      </c>
    </row>
    <row r="1056" spans="1:11" x14ac:dyDescent="0.2">
      <c r="A1056" t="s">
        <v>1087</v>
      </c>
      <c r="B1056">
        <v>1975</v>
      </c>
      <c r="C1056" t="s">
        <v>35</v>
      </c>
      <c r="D1056">
        <v>21</v>
      </c>
      <c r="E1056" s="10" t="str">
        <f>Table1[[#This Row],[date]]&amp;" "&amp;Table1[[#This Row],[month]]&amp;" "&amp;Table1[[#This Row],[year]]</f>
        <v>21 Aug 1975</v>
      </c>
      <c r="F1056" s="12">
        <f>DATEDIF(Table1[[#This Row],[DOB]],"8-6-2023","y")</f>
        <v>47</v>
      </c>
      <c r="G1056">
        <v>1</v>
      </c>
      <c r="H1056" s="14">
        <v>8556.91</v>
      </c>
      <c r="I1056" t="s">
        <v>11</v>
      </c>
      <c r="J1056" t="s">
        <v>16</v>
      </c>
      <c r="K1056" t="s">
        <v>42</v>
      </c>
    </row>
    <row r="1057" spans="1:11" x14ac:dyDescent="0.2">
      <c r="A1057" t="s">
        <v>1088</v>
      </c>
      <c r="B1057">
        <v>1988</v>
      </c>
      <c r="C1057" t="s">
        <v>20</v>
      </c>
      <c r="D1057">
        <v>21</v>
      </c>
      <c r="E1057" s="10" t="str">
        <f>Table1[[#This Row],[date]]&amp;" "&amp;Table1[[#This Row],[month]]&amp;" "&amp;Table1[[#This Row],[year]]</f>
        <v>21 Sep 1988</v>
      </c>
      <c r="F1057" s="12">
        <f>DATEDIF(Table1[[#This Row],[DOB]],"8-6-2023","y")</f>
        <v>34</v>
      </c>
      <c r="G1057">
        <v>3</v>
      </c>
      <c r="H1057" s="14">
        <v>8567.25</v>
      </c>
      <c r="I1057" t="s">
        <v>11</v>
      </c>
      <c r="J1057" t="s">
        <v>16</v>
      </c>
      <c r="K1057" t="s">
        <v>23</v>
      </c>
    </row>
    <row r="1058" spans="1:11" x14ac:dyDescent="0.2">
      <c r="A1058" t="s">
        <v>1089</v>
      </c>
      <c r="B1058">
        <v>1975</v>
      </c>
      <c r="C1058" t="s">
        <v>20</v>
      </c>
      <c r="D1058">
        <v>26</v>
      </c>
      <c r="E1058" s="10" t="str">
        <f>Table1[[#This Row],[date]]&amp;" "&amp;Table1[[#This Row],[month]]&amp;" "&amp;Table1[[#This Row],[year]]</f>
        <v>26 Sep 1975</v>
      </c>
      <c r="F1058" s="12">
        <f>DATEDIF(Table1[[#This Row],[DOB]],"8-6-2023","y")</f>
        <v>47</v>
      </c>
      <c r="G1058">
        <v>1</v>
      </c>
      <c r="H1058" s="14">
        <v>8569.86</v>
      </c>
      <c r="I1058" t="s">
        <v>11</v>
      </c>
      <c r="J1058" t="s">
        <v>12</v>
      </c>
      <c r="K1058" t="s">
        <v>13</v>
      </c>
    </row>
    <row r="1059" spans="1:11" x14ac:dyDescent="0.2">
      <c r="A1059" t="s">
        <v>1090</v>
      </c>
      <c r="B1059">
        <v>1982</v>
      </c>
      <c r="C1059" t="s">
        <v>30</v>
      </c>
      <c r="D1059">
        <v>6</v>
      </c>
      <c r="E1059" s="10" t="str">
        <f>Table1[[#This Row],[date]]&amp;" "&amp;Table1[[#This Row],[month]]&amp;" "&amp;Table1[[#This Row],[year]]</f>
        <v>6 Dec 1982</v>
      </c>
      <c r="F1059" s="12">
        <f>DATEDIF(Table1[[#This Row],[DOB]],"8-6-2023","y")</f>
        <v>40</v>
      </c>
      <c r="G1059">
        <v>3</v>
      </c>
      <c r="H1059" s="14">
        <v>8572.0400000000009</v>
      </c>
      <c r="I1059" t="s">
        <v>11</v>
      </c>
      <c r="J1059" t="s">
        <v>11</v>
      </c>
      <c r="K1059" t="s">
        <v>300</v>
      </c>
    </row>
    <row r="1060" spans="1:11" x14ac:dyDescent="0.2">
      <c r="A1060" t="s">
        <v>1091</v>
      </c>
      <c r="B1060">
        <v>1987</v>
      </c>
      <c r="C1060" t="s">
        <v>15</v>
      </c>
      <c r="D1060">
        <v>11</v>
      </c>
      <c r="E1060" s="10" t="str">
        <f>Table1[[#This Row],[date]]&amp;" "&amp;Table1[[#This Row],[month]]&amp;" "&amp;Table1[[#This Row],[year]]</f>
        <v>11 Nov 1987</v>
      </c>
      <c r="F1060" s="12">
        <f>DATEDIF(Table1[[#This Row],[DOB]],"8-6-2023","y")</f>
        <v>35</v>
      </c>
      <c r="G1060">
        <v>3</v>
      </c>
      <c r="H1060" s="14">
        <v>8573.2999999999993</v>
      </c>
      <c r="I1060" t="s">
        <v>11</v>
      </c>
      <c r="J1060" t="s">
        <v>11</v>
      </c>
      <c r="K1060" t="s">
        <v>300</v>
      </c>
    </row>
    <row r="1061" spans="1:11" x14ac:dyDescent="0.2">
      <c r="A1061" t="s">
        <v>1092</v>
      </c>
      <c r="B1061">
        <v>1983</v>
      </c>
      <c r="C1061" t="s">
        <v>30</v>
      </c>
      <c r="D1061">
        <v>30</v>
      </c>
      <c r="E1061" s="10" t="str">
        <f>Table1[[#This Row],[date]]&amp;" "&amp;Table1[[#This Row],[month]]&amp;" "&amp;Table1[[#This Row],[year]]</f>
        <v>30 Dec 1983</v>
      </c>
      <c r="F1061" s="12">
        <f>DATEDIF(Table1[[#This Row],[DOB]],"8-6-2023","y")</f>
        <v>39</v>
      </c>
      <c r="G1061">
        <v>5</v>
      </c>
      <c r="H1061" s="14">
        <v>8582.2999999999993</v>
      </c>
      <c r="I1061" t="s">
        <v>11</v>
      </c>
      <c r="J1061" t="s">
        <v>16</v>
      </c>
      <c r="K1061" t="s">
        <v>13</v>
      </c>
    </row>
    <row r="1062" spans="1:11" x14ac:dyDescent="0.2">
      <c r="A1062" t="s">
        <v>1093</v>
      </c>
      <c r="B1062">
        <v>1983</v>
      </c>
      <c r="C1062" t="s">
        <v>10</v>
      </c>
      <c r="D1062">
        <v>25</v>
      </c>
      <c r="E1062" s="10" t="str">
        <f>Table1[[#This Row],[date]]&amp;" "&amp;Table1[[#This Row],[month]]&amp;" "&amp;Table1[[#This Row],[year]]</f>
        <v>25 Jul 1983</v>
      </c>
      <c r="F1062" s="12">
        <f>DATEDIF(Table1[[#This Row],[DOB]],"8-6-2023","y")</f>
        <v>39</v>
      </c>
      <c r="G1062">
        <v>5</v>
      </c>
      <c r="H1062" s="14">
        <v>8596.83</v>
      </c>
      <c r="I1062" t="s">
        <v>11</v>
      </c>
      <c r="J1062" t="s">
        <v>12</v>
      </c>
      <c r="K1062" t="s">
        <v>13</v>
      </c>
    </row>
    <row r="1063" spans="1:11" x14ac:dyDescent="0.2">
      <c r="A1063" t="s">
        <v>1094</v>
      </c>
      <c r="B1063">
        <v>1973</v>
      </c>
      <c r="C1063" t="s">
        <v>10</v>
      </c>
      <c r="D1063">
        <v>11</v>
      </c>
      <c r="E1063" s="10" t="str">
        <f>Table1[[#This Row],[date]]&amp;" "&amp;Table1[[#This Row],[month]]&amp;" "&amp;Table1[[#This Row],[year]]</f>
        <v>11 Jul 1973</v>
      </c>
      <c r="F1063" s="12">
        <f>DATEDIF(Table1[[#This Row],[DOB]],"8-6-2023","y")</f>
        <v>49</v>
      </c>
      <c r="G1063">
        <v>0</v>
      </c>
      <c r="H1063" s="14">
        <v>8601.33</v>
      </c>
      <c r="I1063" t="s">
        <v>11</v>
      </c>
      <c r="J1063" t="s">
        <v>16</v>
      </c>
      <c r="K1063" t="s">
        <v>13</v>
      </c>
    </row>
    <row r="1064" spans="1:11" x14ac:dyDescent="0.2">
      <c r="A1064" t="s">
        <v>1095</v>
      </c>
      <c r="B1064">
        <v>1977</v>
      </c>
      <c r="C1064" t="s">
        <v>20</v>
      </c>
      <c r="D1064">
        <v>24</v>
      </c>
      <c r="E1064" s="10" t="str">
        <f>Table1[[#This Row],[date]]&amp;" "&amp;Table1[[#This Row],[month]]&amp;" "&amp;Table1[[#This Row],[year]]</f>
        <v>24 Sep 1977</v>
      </c>
      <c r="F1064" s="12">
        <f>DATEDIF(Table1[[#This Row],[DOB]],"8-6-2023","y")</f>
        <v>45</v>
      </c>
      <c r="G1064">
        <v>2</v>
      </c>
      <c r="H1064" s="14">
        <v>8603.82</v>
      </c>
      <c r="I1064" t="s">
        <v>11</v>
      </c>
      <c r="J1064" t="s">
        <v>16</v>
      </c>
      <c r="K1064" t="s">
        <v>166</v>
      </c>
    </row>
    <row r="1065" spans="1:11" x14ac:dyDescent="0.2">
      <c r="A1065" t="s">
        <v>1096</v>
      </c>
      <c r="B1065">
        <v>1977</v>
      </c>
      <c r="C1065" t="s">
        <v>15</v>
      </c>
      <c r="D1065">
        <v>12</v>
      </c>
      <c r="E1065" s="10" t="str">
        <f>Table1[[#This Row],[date]]&amp;" "&amp;Table1[[#This Row],[month]]&amp;" "&amp;Table1[[#This Row],[year]]</f>
        <v>12 Nov 1977</v>
      </c>
      <c r="F1065" s="12">
        <f>DATEDIF(Table1[[#This Row],[DOB]],"8-6-2023","y")</f>
        <v>45</v>
      </c>
      <c r="G1065">
        <v>2</v>
      </c>
      <c r="H1065" s="14">
        <v>8604.48</v>
      </c>
      <c r="I1065" t="s">
        <v>12</v>
      </c>
      <c r="J1065" t="s">
        <v>11</v>
      </c>
      <c r="K1065" t="s">
        <v>168</v>
      </c>
    </row>
    <row r="1066" spans="1:11" x14ac:dyDescent="0.2">
      <c r="A1066" t="s">
        <v>1097</v>
      </c>
      <c r="B1066">
        <v>1977</v>
      </c>
      <c r="C1066" t="s">
        <v>37</v>
      </c>
      <c r="D1066">
        <v>15</v>
      </c>
      <c r="E1066" s="10" t="str">
        <f>Table1[[#This Row],[date]]&amp;" "&amp;Table1[[#This Row],[month]]&amp;" "&amp;Table1[[#This Row],[year]]</f>
        <v>15 Oct 1977</v>
      </c>
      <c r="F1066" s="12">
        <f>DATEDIF(Table1[[#This Row],[DOB]],"8-6-2023","y")</f>
        <v>45</v>
      </c>
      <c r="G1066">
        <v>3</v>
      </c>
      <c r="H1066" s="14">
        <v>8605.36</v>
      </c>
      <c r="I1066" t="s">
        <v>11</v>
      </c>
      <c r="J1066" t="s">
        <v>11</v>
      </c>
      <c r="K1066" t="s">
        <v>13</v>
      </c>
    </row>
    <row r="1067" spans="1:11" x14ac:dyDescent="0.2">
      <c r="A1067" t="s">
        <v>1098</v>
      </c>
      <c r="B1067">
        <v>1979</v>
      </c>
      <c r="C1067" t="s">
        <v>10</v>
      </c>
      <c r="D1067">
        <v>17</v>
      </c>
      <c r="E1067" s="10" t="str">
        <f>Table1[[#This Row],[date]]&amp;" "&amp;Table1[[#This Row],[month]]&amp;" "&amp;Table1[[#This Row],[year]]</f>
        <v>17 Jul 1979</v>
      </c>
      <c r="F1067" s="12">
        <f>DATEDIF(Table1[[#This Row],[DOB]],"8-6-2023","y")</f>
        <v>43</v>
      </c>
      <c r="G1067">
        <v>3</v>
      </c>
      <c r="H1067" s="14">
        <v>8606.2199999999993</v>
      </c>
      <c r="I1067" t="s">
        <v>16</v>
      </c>
      <c r="J1067" t="s">
        <v>11</v>
      </c>
      <c r="K1067" t="s">
        <v>276</v>
      </c>
    </row>
    <row r="1068" spans="1:11" x14ac:dyDescent="0.2">
      <c r="A1068" t="s">
        <v>1099</v>
      </c>
      <c r="B1068">
        <v>1977</v>
      </c>
      <c r="C1068" t="s">
        <v>20</v>
      </c>
      <c r="D1068">
        <v>2</v>
      </c>
      <c r="E1068" s="10" t="str">
        <f>Table1[[#This Row],[date]]&amp;" "&amp;Table1[[#This Row],[month]]&amp;" "&amp;Table1[[#This Row],[year]]</f>
        <v>2 Sep 1977</v>
      </c>
      <c r="F1068" s="12">
        <f>DATEDIF(Table1[[#This Row],[DOB]],"8-6-2023","y")</f>
        <v>45</v>
      </c>
      <c r="G1068">
        <v>3</v>
      </c>
      <c r="H1068" s="14">
        <v>8615.2999999999993</v>
      </c>
      <c r="I1068" t="s">
        <v>11</v>
      </c>
      <c r="J1068" t="s">
        <v>12</v>
      </c>
      <c r="K1068" t="s">
        <v>42</v>
      </c>
    </row>
    <row r="1069" spans="1:11" x14ac:dyDescent="0.2">
      <c r="A1069" t="s">
        <v>1100</v>
      </c>
      <c r="B1069">
        <v>1975</v>
      </c>
      <c r="C1069" t="s">
        <v>35</v>
      </c>
      <c r="D1069">
        <v>3</v>
      </c>
      <c r="E1069" s="10" t="str">
        <f>Table1[[#This Row],[date]]&amp;" "&amp;Table1[[#This Row],[month]]&amp;" "&amp;Table1[[#This Row],[year]]</f>
        <v>3 Aug 1975</v>
      </c>
      <c r="F1069" s="12">
        <f>DATEDIF(Table1[[#This Row],[DOB]],"8-6-2023","y")</f>
        <v>47</v>
      </c>
      <c r="G1069">
        <v>1</v>
      </c>
      <c r="H1069" s="14">
        <v>8627.5400000000009</v>
      </c>
      <c r="I1069" t="s">
        <v>11</v>
      </c>
      <c r="J1069" t="s">
        <v>11</v>
      </c>
      <c r="K1069" t="s">
        <v>356</v>
      </c>
    </row>
    <row r="1070" spans="1:11" x14ac:dyDescent="0.2">
      <c r="A1070" t="s">
        <v>1101</v>
      </c>
      <c r="B1070">
        <v>1965</v>
      </c>
      <c r="C1070" t="s">
        <v>37</v>
      </c>
      <c r="D1070">
        <v>21</v>
      </c>
      <c r="E1070" s="10" t="str">
        <f>Table1[[#This Row],[date]]&amp;" "&amp;Table1[[#This Row],[month]]&amp;" "&amp;Table1[[#This Row],[year]]</f>
        <v>21 Oct 1965</v>
      </c>
      <c r="F1070" s="12">
        <f>DATEDIF(Table1[[#This Row],[DOB]],"8-6-2023","y")</f>
        <v>57</v>
      </c>
      <c r="G1070">
        <v>0</v>
      </c>
      <c r="H1070" s="14">
        <v>8665.09</v>
      </c>
      <c r="I1070" t="s">
        <v>12</v>
      </c>
      <c r="J1070" t="s">
        <v>11</v>
      </c>
      <c r="K1070" t="s">
        <v>23</v>
      </c>
    </row>
    <row r="1071" spans="1:11" x14ac:dyDescent="0.2">
      <c r="A1071" t="s">
        <v>1102</v>
      </c>
      <c r="B1071">
        <v>1969</v>
      </c>
      <c r="C1071" t="s">
        <v>35</v>
      </c>
      <c r="D1071">
        <v>10</v>
      </c>
      <c r="E1071" s="10" t="str">
        <f>Table1[[#This Row],[date]]&amp;" "&amp;Table1[[#This Row],[month]]&amp;" "&amp;Table1[[#This Row],[year]]</f>
        <v>10 Aug 1969</v>
      </c>
      <c r="F1071" s="12">
        <f>DATEDIF(Table1[[#This Row],[DOB]],"8-6-2023","y")</f>
        <v>53</v>
      </c>
      <c r="G1071">
        <v>0</v>
      </c>
      <c r="H1071" s="14">
        <v>8665.14</v>
      </c>
      <c r="I1071" t="s">
        <v>11</v>
      </c>
      <c r="J1071" t="s">
        <v>12</v>
      </c>
      <c r="K1071" t="s">
        <v>13</v>
      </c>
    </row>
    <row r="1072" spans="1:11" x14ac:dyDescent="0.2">
      <c r="A1072" t="s">
        <v>1103</v>
      </c>
      <c r="B1072">
        <v>1974</v>
      </c>
      <c r="C1072" t="s">
        <v>35</v>
      </c>
      <c r="D1072">
        <v>16</v>
      </c>
      <c r="E1072" s="10" t="str">
        <f>Table1[[#This Row],[date]]&amp;" "&amp;Table1[[#This Row],[month]]&amp;" "&amp;Table1[[#This Row],[year]]</f>
        <v>16 Aug 1974</v>
      </c>
      <c r="F1072" s="12">
        <f>DATEDIF(Table1[[#This Row],[DOB]],"8-6-2023","y")</f>
        <v>48</v>
      </c>
      <c r="G1072">
        <v>0</v>
      </c>
      <c r="H1072" s="14">
        <v>8671.19</v>
      </c>
      <c r="I1072" t="s">
        <v>11</v>
      </c>
      <c r="J1072" t="s">
        <v>16</v>
      </c>
      <c r="K1072" t="s">
        <v>23</v>
      </c>
    </row>
    <row r="1073" spans="1:11" x14ac:dyDescent="0.2">
      <c r="A1073" t="s">
        <v>1104</v>
      </c>
      <c r="B1073">
        <v>1973</v>
      </c>
      <c r="C1073" t="s">
        <v>37</v>
      </c>
      <c r="D1073">
        <v>11</v>
      </c>
      <c r="E1073" s="10" t="str">
        <f>Table1[[#This Row],[date]]&amp;" "&amp;Table1[[#This Row],[month]]&amp;" "&amp;Table1[[#This Row],[year]]</f>
        <v>11 Oct 1973</v>
      </c>
      <c r="F1073" s="12">
        <f>DATEDIF(Table1[[#This Row],[DOB]],"8-6-2023","y")</f>
        <v>49</v>
      </c>
      <c r="G1073">
        <v>0</v>
      </c>
      <c r="H1073" s="14">
        <v>8688.86</v>
      </c>
      <c r="I1073" t="s">
        <v>11</v>
      </c>
      <c r="J1073" t="s">
        <v>16</v>
      </c>
      <c r="K1073" t="s">
        <v>356</v>
      </c>
    </row>
    <row r="1074" spans="1:11" x14ac:dyDescent="0.2">
      <c r="A1074" t="s">
        <v>1105</v>
      </c>
      <c r="B1074">
        <v>1980</v>
      </c>
      <c r="C1074" t="s">
        <v>37</v>
      </c>
      <c r="D1074">
        <v>28</v>
      </c>
      <c r="E1074" s="10" t="str">
        <f>Table1[[#This Row],[date]]&amp;" "&amp;Table1[[#This Row],[month]]&amp;" "&amp;Table1[[#This Row],[year]]</f>
        <v>28 Oct 1980</v>
      </c>
      <c r="F1074" s="12">
        <f>DATEDIF(Table1[[#This Row],[DOB]],"8-6-2023","y")</f>
        <v>42</v>
      </c>
      <c r="G1074">
        <v>2</v>
      </c>
      <c r="H1074" s="14">
        <v>8701.84</v>
      </c>
      <c r="I1074" t="s">
        <v>11</v>
      </c>
      <c r="J1074" t="s">
        <v>12</v>
      </c>
      <c r="K1074" t="s">
        <v>300</v>
      </c>
    </row>
    <row r="1075" spans="1:11" x14ac:dyDescent="0.2">
      <c r="A1075" t="s">
        <v>1106</v>
      </c>
      <c r="B1075">
        <v>1973</v>
      </c>
      <c r="C1075" t="s">
        <v>18</v>
      </c>
      <c r="D1075">
        <v>25</v>
      </c>
      <c r="E1075" s="10" t="str">
        <f>Table1[[#This Row],[date]]&amp;" "&amp;Table1[[#This Row],[month]]&amp;" "&amp;Table1[[#This Row],[year]]</f>
        <v>25 Jun 1973</v>
      </c>
      <c r="F1075" s="12">
        <f>DATEDIF(Table1[[#This Row],[DOB]],"8-6-2023","y")</f>
        <v>49</v>
      </c>
      <c r="G1075">
        <v>1</v>
      </c>
      <c r="H1075" s="14">
        <v>8703.4599999999991</v>
      </c>
      <c r="I1075" t="s">
        <v>12</v>
      </c>
      <c r="J1075" t="s">
        <v>12</v>
      </c>
      <c r="K1075" t="s">
        <v>42</v>
      </c>
    </row>
    <row r="1076" spans="1:11" x14ac:dyDescent="0.2">
      <c r="A1076" t="s">
        <v>1107</v>
      </c>
      <c r="B1076">
        <v>1976</v>
      </c>
      <c r="C1076" t="s">
        <v>18</v>
      </c>
      <c r="D1076">
        <v>17</v>
      </c>
      <c r="E1076" s="10" t="str">
        <f>Table1[[#This Row],[date]]&amp;" "&amp;Table1[[#This Row],[month]]&amp;" "&amp;Table1[[#This Row],[year]]</f>
        <v>17 Jun 1976</v>
      </c>
      <c r="F1076" s="12">
        <f>DATEDIF(Table1[[#This Row],[DOB]],"8-6-2023","y")</f>
        <v>46</v>
      </c>
      <c r="G1076">
        <v>2</v>
      </c>
      <c r="H1076" s="14">
        <v>8733.23</v>
      </c>
      <c r="I1076" t="s">
        <v>11</v>
      </c>
      <c r="J1076" t="s">
        <v>12</v>
      </c>
      <c r="K1076" t="s">
        <v>23</v>
      </c>
    </row>
    <row r="1077" spans="1:11" x14ac:dyDescent="0.2">
      <c r="A1077" t="s">
        <v>1108</v>
      </c>
      <c r="B1077">
        <v>1999</v>
      </c>
      <c r="C1077" t="s">
        <v>35</v>
      </c>
      <c r="D1077">
        <v>23</v>
      </c>
      <c r="E1077" s="10" t="str">
        <f>Table1[[#This Row],[date]]&amp;" "&amp;Table1[[#This Row],[month]]&amp;" "&amp;Table1[[#This Row],[year]]</f>
        <v>23 Aug 1999</v>
      </c>
      <c r="F1077" s="12">
        <f>DATEDIF(Table1[[#This Row],[DOB]],"8-6-2023","y")</f>
        <v>23</v>
      </c>
      <c r="G1077">
        <v>0</v>
      </c>
      <c r="H1077" s="14">
        <v>8747.68</v>
      </c>
      <c r="I1077" t="s">
        <v>11</v>
      </c>
      <c r="J1077" t="s">
        <v>12</v>
      </c>
      <c r="K1077" t="s">
        <v>42</v>
      </c>
    </row>
    <row r="1078" spans="1:11" x14ac:dyDescent="0.2">
      <c r="A1078" t="s">
        <v>1109</v>
      </c>
      <c r="B1078">
        <v>1969</v>
      </c>
      <c r="C1078" t="s">
        <v>20</v>
      </c>
      <c r="D1078">
        <v>9</v>
      </c>
      <c r="E1078" s="10" t="str">
        <f>Table1[[#This Row],[date]]&amp;" "&amp;Table1[[#This Row],[month]]&amp;" "&amp;Table1[[#This Row],[year]]</f>
        <v>9 Sep 1969</v>
      </c>
      <c r="F1078" s="12">
        <f>DATEDIF(Table1[[#This Row],[DOB]],"8-6-2023","y")</f>
        <v>53</v>
      </c>
      <c r="G1078">
        <v>0</v>
      </c>
      <c r="H1078" s="14">
        <v>8760.1200000000008</v>
      </c>
      <c r="I1078" t="s">
        <v>11</v>
      </c>
      <c r="J1078" t="s">
        <v>16</v>
      </c>
      <c r="K1078" t="s">
        <v>13</v>
      </c>
    </row>
    <row r="1079" spans="1:11" x14ac:dyDescent="0.2">
      <c r="A1079" t="s">
        <v>1110</v>
      </c>
      <c r="B1079">
        <v>1974</v>
      </c>
      <c r="C1079" t="s">
        <v>20</v>
      </c>
      <c r="D1079">
        <v>6</v>
      </c>
      <c r="E1079" s="10" t="str">
        <f>Table1[[#This Row],[date]]&amp;" "&amp;Table1[[#This Row],[month]]&amp;" "&amp;Table1[[#This Row],[year]]</f>
        <v>6 Sep 1974</v>
      </c>
      <c r="F1079" s="12">
        <f>DATEDIF(Table1[[#This Row],[DOB]],"8-6-2023","y")</f>
        <v>48</v>
      </c>
      <c r="G1079">
        <v>1</v>
      </c>
      <c r="H1079" s="14">
        <v>8765.25</v>
      </c>
      <c r="I1079" t="s">
        <v>11</v>
      </c>
      <c r="J1079" t="s">
        <v>12</v>
      </c>
      <c r="K1079" t="s">
        <v>23</v>
      </c>
    </row>
    <row r="1080" spans="1:11" x14ac:dyDescent="0.2">
      <c r="A1080" t="s">
        <v>1111</v>
      </c>
      <c r="B1080">
        <v>1971</v>
      </c>
      <c r="C1080" t="s">
        <v>35</v>
      </c>
      <c r="D1080">
        <v>23</v>
      </c>
      <c r="E1080" s="10" t="str">
        <f>Table1[[#This Row],[date]]&amp;" "&amp;Table1[[#This Row],[month]]&amp;" "&amp;Table1[[#This Row],[year]]</f>
        <v>23 Aug 1971</v>
      </c>
      <c r="F1080" s="12">
        <f>DATEDIF(Table1[[#This Row],[DOB]],"8-6-2023","y")</f>
        <v>51</v>
      </c>
      <c r="G1080">
        <v>0</v>
      </c>
      <c r="H1080" s="14">
        <v>8782.4699999999993</v>
      </c>
      <c r="I1080" t="s">
        <v>11</v>
      </c>
      <c r="J1080" t="s">
        <v>12</v>
      </c>
      <c r="K1080" t="s">
        <v>42</v>
      </c>
    </row>
    <row r="1081" spans="1:11" x14ac:dyDescent="0.2">
      <c r="A1081" t="s">
        <v>1112</v>
      </c>
      <c r="B1081">
        <v>1971</v>
      </c>
      <c r="C1081" t="s">
        <v>18</v>
      </c>
      <c r="D1081">
        <v>18</v>
      </c>
      <c r="E1081" s="10" t="str">
        <f>Table1[[#This Row],[date]]&amp;" "&amp;Table1[[#This Row],[month]]&amp;" "&amp;Table1[[#This Row],[year]]</f>
        <v>18 Jun 1971</v>
      </c>
      <c r="F1081" s="12">
        <f>DATEDIF(Table1[[#This Row],[DOB]],"8-6-2023","y")</f>
        <v>51</v>
      </c>
      <c r="G1081">
        <v>0</v>
      </c>
      <c r="H1081" s="14">
        <v>8798.59</v>
      </c>
      <c r="I1081" t="s">
        <v>11</v>
      </c>
      <c r="J1081" t="s">
        <v>16</v>
      </c>
      <c r="K1081" t="s">
        <v>42</v>
      </c>
    </row>
    <row r="1082" spans="1:11" x14ac:dyDescent="0.2">
      <c r="A1082" t="s">
        <v>1113</v>
      </c>
      <c r="B1082">
        <v>1965</v>
      </c>
      <c r="C1082" t="s">
        <v>35</v>
      </c>
      <c r="D1082">
        <v>29</v>
      </c>
      <c r="E1082" s="10" t="str">
        <f>Table1[[#This Row],[date]]&amp;" "&amp;Table1[[#This Row],[month]]&amp;" "&amp;Table1[[#This Row],[year]]</f>
        <v>29 Aug 1965</v>
      </c>
      <c r="F1082" s="12">
        <f>DATEDIF(Table1[[#This Row],[DOB]],"8-6-2023","y")</f>
        <v>57</v>
      </c>
      <c r="G1082">
        <v>0</v>
      </c>
      <c r="H1082" s="14">
        <v>8800.49</v>
      </c>
      <c r="I1082" t="s">
        <v>12</v>
      </c>
      <c r="J1082" t="s">
        <v>11</v>
      </c>
      <c r="K1082" t="s">
        <v>13</v>
      </c>
    </row>
    <row r="1083" spans="1:11" x14ac:dyDescent="0.2">
      <c r="A1083" t="s">
        <v>1114</v>
      </c>
      <c r="B1083">
        <v>2001</v>
      </c>
      <c r="C1083" t="s">
        <v>15</v>
      </c>
      <c r="D1083">
        <v>7</v>
      </c>
      <c r="E1083" s="10" t="str">
        <f>Table1[[#This Row],[date]]&amp;" "&amp;Table1[[#This Row],[month]]&amp;" "&amp;Table1[[#This Row],[year]]</f>
        <v>7 Nov 2001</v>
      </c>
      <c r="F1083" s="12">
        <f>DATEDIF(Table1[[#This Row],[DOB]],"8-6-2023","y")</f>
        <v>21</v>
      </c>
      <c r="G1083">
        <v>0</v>
      </c>
      <c r="H1083" s="14">
        <v>8821.8799999999992</v>
      </c>
      <c r="I1083" t="s">
        <v>11</v>
      </c>
      <c r="J1083" t="s">
        <v>12</v>
      </c>
      <c r="K1083" t="s">
        <v>249</v>
      </c>
    </row>
    <row r="1084" spans="1:11" x14ac:dyDescent="0.2">
      <c r="A1084" t="s">
        <v>1115</v>
      </c>
      <c r="B1084">
        <v>1976</v>
      </c>
      <c r="C1084" t="s">
        <v>18</v>
      </c>
      <c r="D1084">
        <v>14</v>
      </c>
      <c r="E1084" s="10" t="str">
        <f>Table1[[#This Row],[date]]&amp;" "&amp;Table1[[#This Row],[month]]&amp;" "&amp;Table1[[#This Row],[year]]</f>
        <v>14 Jun 1976</v>
      </c>
      <c r="F1084" s="12">
        <f>DATEDIF(Table1[[#This Row],[DOB]],"8-6-2023","y")</f>
        <v>46</v>
      </c>
      <c r="G1084">
        <v>2</v>
      </c>
      <c r="H1084" s="14">
        <v>8823.2800000000007</v>
      </c>
      <c r="I1084" t="s">
        <v>11</v>
      </c>
      <c r="J1084" t="s">
        <v>16</v>
      </c>
      <c r="K1084" t="s">
        <v>42</v>
      </c>
    </row>
    <row r="1085" spans="1:11" x14ac:dyDescent="0.2">
      <c r="A1085" t="s">
        <v>1116</v>
      </c>
      <c r="B1085">
        <v>1976</v>
      </c>
      <c r="C1085" t="s">
        <v>37</v>
      </c>
      <c r="D1085">
        <v>19</v>
      </c>
      <c r="E1085" s="10" t="str">
        <f>Table1[[#This Row],[date]]&amp;" "&amp;Table1[[#This Row],[month]]&amp;" "&amp;Table1[[#This Row],[year]]</f>
        <v>19 Oct 1976</v>
      </c>
      <c r="F1085" s="12">
        <f>DATEDIF(Table1[[#This Row],[DOB]],"8-6-2023","y")</f>
        <v>46</v>
      </c>
      <c r="G1085">
        <v>1</v>
      </c>
      <c r="H1085" s="14">
        <v>8823.99</v>
      </c>
      <c r="I1085" t="s">
        <v>11</v>
      </c>
      <c r="J1085" t="s">
        <v>12</v>
      </c>
      <c r="K1085" t="s">
        <v>247</v>
      </c>
    </row>
    <row r="1086" spans="1:11" x14ac:dyDescent="0.2">
      <c r="A1086" t="s">
        <v>1117</v>
      </c>
      <c r="B1086">
        <v>1988</v>
      </c>
      <c r="C1086" t="s">
        <v>35</v>
      </c>
      <c r="D1086">
        <v>22</v>
      </c>
      <c r="E1086" s="10" t="str">
        <f>Table1[[#This Row],[date]]&amp;" "&amp;Table1[[#This Row],[month]]&amp;" "&amp;Table1[[#This Row],[year]]</f>
        <v>22 Aug 1988</v>
      </c>
      <c r="F1086" s="12">
        <f>DATEDIF(Table1[[#This Row],[DOB]],"8-6-2023","y")</f>
        <v>34</v>
      </c>
      <c r="G1086">
        <v>3</v>
      </c>
      <c r="H1086" s="14">
        <v>8824.27</v>
      </c>
      <c r="I1086" t="s">
        <v>11</v>
      </c>
      <c r="J1086" t="s">
        <v>16</v>
      </c>
      <c r="K1086" t="s">
        <v>200</v>
      </c>
    </row>
    <row r="1087" spans="1:11" x14ac:dyDescent="0.2">
      <c r="A1087" t="s">
        <v>1118</v>
      </c>
      <c r="B1087">
        <v>1976</v>
      </c>
      <c r="C1087" t="s">
        <v>10</v>
      </c>
      <c r="D1087">
        <v>14</v>
      </c>
      <c r="E1087" s="10" t="str">
        <f>Table1[[#This Row],[date]]&amp;" "&amp;Table1[[#This Row],[month]]&amp;" "&amp;Table1[[#This Row],[year]]</f>
        <v>14 Jul 1976</v>
      </c>
      <c r="F1087" s="12">
        <f>DATEDIF(Table1[[#This Row],[DOB]],"8-6-2023","y")</f>
        <v>46</v>
      </c>
      <c r="G1087">
        <v>2</v>
      </c>
      <c r="H1087" s="14">
        <v>8825.09</v>
      </c>
      <c r="I1087" t="s">
        <v>11</v>
      </c>
      <c r="J1087" t="s">
        <v>12</v>
      </c>
      <c r="K1087" t="s">
        <v>42</v>
      </c>
    </row>
    <row r="1088" spans="1:11" x14ac:dyDescent="0.2">
      <c r="A1088" t="s">
        <v>1119</v>
      </c>
      <c r="B1088">
        <v>1972</v>
      </c>
      <c r="C1088" t="s">
        <v>15</v>
      </c>
      <c r="D1088">
        <v>14</v>
      </c>
      <c r="E1088" s="10" t="str">
        <f>Table1[[#This Row],[date]]&amp;" "&amp;Table1[[#This Row],[month]]&amp;" "&amp;Table1[[#This Row],[year]]</f>
        <v>14 Nov 1972</v>
      </c>
      <c r="F1088" s="12">
        <f>DATEDIF(Table1[[#This Row],[DOB]],"8-6-2023","y")</f>
        <v>50</v>
      </c>
      <c r="G1088">
        <v>0</v>
      </c>
      <c r="H1088" s="14">
        <v>8827.2099999999991</v>
      </c>
      <c r="I1088" t="s">
        <v>12</v>
      </c>
      <c r="J1088" t="s">
        <v>16</v>
      </c>
      <c r="K1088" t="s">
        <v>23</v>
      </c>
    </row>
    <row r="1089" spans="1:11" x14ac:dyDescent="0.2">
      <c r="A1089" t="s">
        <v>1120</v>
      </c>
      <c r="B1089">
        <v>1972</v>
      </c>
      <c r="C1089" t="s">
        <v>15</v>
      </c>
      <c r="D1089">
        <v>22</v>
      </c>
      <c r="E1089" s="10" t="str">
        <f>Table1[[#This Row],[date]]&amp;" "&amp;Table1[[#This Row],[month]]&amp;" "&amp;Table1[[#This Row],[year]]</f>
        <v>22 Nov 1972</v>
      </c>
      <c r="F1089" s="12">
        <f>DATEDIF(Table1[[#This Row],[DOB]],"8-6-2023","y")</f>
        <v>50</v>
      </c>
      <c r="G1089">
        <v>0</v>
      </c>
      <c r="H1089" s="14">
        <v>8835.26</v>
      </c>
      <c r="I1089" t="s">
        <v>12</v>
      </c>
      <c r="J1089" t="s">
        <v>11</v>
      </c>
      <c r="K1089" t="s">
        <v>23</v>
      </c>
    </row>
    <row r="1090" spans="1:11" x14ac:dyDescent="0.2">
      <c r="A1090" t="s">
        <v>1121</v>
      </c>
      <c r="B1090">
        <v>1974</v>
      </c>
      <c r="C1090" t="s">
        <v>18</v>
      </c>
      <c r="D1090">
        <v>18</v>
      </c>
      <c r="E1090" s="10" t="str">
        <f>Table1[[#This Row],[date]]&amp;" "&amp;Table1[[#This Row],[month]]&amp;" "&amp;Table1[[#This Row],[year]]</f>
        <v>18 Jun 1974</v>
      </c>
      <c r="F1090" s="12">
        <f>DATEDIF(Table1[[#This Row],[DOB]],"8-6-2023","y")</f>
        <v>48</v>
      </c>
      <c r="G1090">
        <v>1</v>
      </c>
      <c r="H1090" s="14">
        <v>8871.15</v>
      </c>
      <c r="I1090" t="s">
        <v>11</v>
      </c>
      <c r="J1090" t="s">
        <v>12</v>
      </c>
      <c r="K1090" t="s">
        <v>13</v>
      </c>
    </row>
    <row r="1091" spans="1:11" x14ac:dyDescent="0.2">
      <c r="A1091" t="s">
        <v>1122</v>
      </c>
      <c r="B1091">
        <v>1973</v>
      </c>
      <c r="C1091" t="s">
        <v>20</v>
      </c>
      <c r="D1091">
        <v>9</v>
      </c>
      <c r="E1091" s="10" t="str">
        <f>Table1[[#This Row],[date]]&amp;" "&amp;Table1[[#This Row],[month]]&amp;" "&amp;Table1[[#This Row],[year]]</f>
        <v>9 Sep 1973</v>
      </c>
      <c r="F1091" s="12">
        <f>DATEDIF(Table1[[#This Row],[DOB]],"8-6-2023","y")</f>
        <v>49</v>
      </c>
      <c r="G1091">
        <v>0</v>
      </c>
      <c r="H1091" s="14">
        <v>8890.59</v>
      </c>
      <c r="I1091" t="s">
        <v>11</v>
      </c>
      <c r="J1091" t="s">
        <v>12</v>
      </c>
      <c r="K1091" t="s">
        <v>23</v>
      </c>
    </row>
    <row r="1092" spans="1:11" x14ac:dyDescent="0.2">
      <c r="A1092" t="s">
        <v>1123</v>
      </c>
      <c r="B1092">
        <v>1978</v>
      </c>
      <c r="C1092" t="s">
        <v>30</v>
      </c>
      <c r="D1092">
        <v>16</v>
      </c>
      <c r="E1092" s="10" t="str">
        <f>Table1[[#This Row],[date]]&amp;" "&amp;Table1[[#This Row],[month]]&amp;" "&amp;Table1[[#This Row],[year]]</f>
        <v>16 Dec 1978</v>
      </c>
      <c r="F1092" s="12">
        <f>DATEDIF(Table1[[#This Row],[DOB]],"8-6-2023","y")</f>
        <v>44</v>
      </c>
      <c r="G1092">
        <v>3</v>
      </c>
      <c r="H1092" s="14">
        <v>8891.14</v>
      </c>
      <c r="I1092" t="s">
        <v>11</v>
      </c>
      <c r="J1092" t="s">
        <v>12</v>
      </c>
      <c r="K1092" t="s">
        <v>356</v>
      </c>
    </row>
    <row r="1093" spans="1:11" x14ac:dyDescent="0.2">
      <c r="A1093" t="s">
        <v>1124</v>
      </c>
      <c r="B1093">
        <v>1997</v>
      </c>
      <c r="C1093" t="s">
        <v>15</v>
      </c>
      <c r="D1093">
        <v>28</v>
      </c>
      <c r="E1093" s="10" t="str">
        <f>Table1[[#This Row],[date]]&amp;" "&amp;Table1[[#This Row],[month]]&amp;" "&amp;Table1[[#This Row],[year]]</f>
        <v>28 Nov 1997</v>
      </c>
      <c r="F1093" s="12">
        <f>DATEDIF(Table1[[#This Row],[DOB]],"8-6-2023","y")</f>
        <v>25</v>
      </c>
      <c r="G1093">
        <v>0</v>
      </c>
      <c r="H1093" s="14">
        <v>8906.14</v>
      </c>
      <c r="I1093" t="s">
        <v>11</v>
      </c>
      <c r="J1093" t="s">
        <v>11</v>
      </c>
      <c r="K1093" t="s">
        <v>23</v>
      </c>
    </row>
    <row r="1094" spans="1:11" x14ac:dyDescent="0.2">
      <c r="A1094" t="s">
        <v>1125</v>
      </c>
      <c r="B1094">
        <v>1967</v>
      </c>
      <c r="C1094" t="s">
        <v>20</v>
      </c>
      <c r="D1094">
        <v>6</v>
      </c>
      <c r="E1094" s="10" t="str">
        <f>Table1[[#This Row],[date]]&amp;" "&amp;Table1[[#This Row],[month]]&amp;" "&amp;Table1[[#This Row],[year]]</f>
        <v>6 Sep 1967</v>
      </c>
      <c r="F1094" s="12">
        <f>DATEDIF(Table1[[#This Row],[DOB]],"8-6-2023","y")</f>
        <v>55</v>
      </c>
      <c r="G1094">
        <v>0</v>
      </c>
      <c r="H1094" s="14">
        <v>8908.4699999999993</v>
      </c>
      <c r="I1094" t="s">
        <v>12</v>
      </c>
      <c r="J1094" t="s">
        <v>11</v>
      </c>
      <c r="K1094" t="s">
        <v>13</v>
      </c>
    </row>
    <row r="1095" spans="1:11" x14ac:dyDescent="0.2">
      <c r="A1095" t="s">
        <v>1126</v>
      </c>
      <c r="B1095">
        <v>1975</v>
      </c>
      <c r="C1095" t="s">
        <v>10</v>
      </c>
      <c r="D1095">
        <v>7</v>
      </c>
      <c r="E1095" s="10" t="str">
        <f>Table1[[#This Row],[date]]&amp;" "&amp;Table1[[#This Row],[month]]&amp;" "&amp;Table1[[#This Row],[year]]</f>
        <v>7 Jul 1975</v>
      </c>
      <c r="F1095" s="12">
        <f>DATEDIF(Table1[[#This Row],[DOB]],"8-6-2023","y")</f>
        <v>47</v>
      </c>
      <c r="G1095">
        <v>1</v>
      </c>
      <c r="H1095" s="14">
        <v>8930.93</v>
      </c>
      <c r="I1095" t="s">
        <v>11</v>
      </c>
      <c r="J1095" t="s">
        <v>11</v>
      </c>
      <c r="K1095" t="s">
        <v>23</v>
      </c>
    </row>
    <row r="1096" spans="1:11" x14ac:dyDescent="0.2">
      <c r="A1096" t="s">
        <v>1127</v>
      </c>
      <c r="B1096">
        <v>1972</v>
      </c>
      <c r="C1096" t="s">
        <v>18</v>
      </c>
      <c r="D1096">
        <v>6</v>
      </c>
      <c r="E1096" s="10" t="str">
        <f>Table1[[#This Row],[date]]&amp;" "&amp;Table1[[#This Row],[month]]&amp;" "&amp;Table1[[#This Row],[year]]</f>
        <v>6 Jun 1972</v>
      </c>
      <c r="F1096" s="12">
        <f>DATEDIF(Table1[[#This Row],[DOB]],"8-6-2023","y")</f>
        <v>51</v>
      </c>
      <c r="G1096">
        <v>0</v>
      </c>
      <c r="H1096" s="14">
        <v>8932.08</v>
      </c>
      <c r="I1096" t="s">
        <v>11</v>
      </c>
      <c r="J1096" t="s">
        <v>16</v>
      </c>
      <c r="K1096" t="s">
        <v>42</v>
      </c>
    </row>
    <row r="1097" spans="1:11" x14ac:dyDescent="0.2">
      <c r="A1097" t="s">
        <v>1128</v>
      </c>
      <c r="B1097">
        <v>1976</v>
      </c>
      <c r="C1097" t="s">
        <v>30</v>
      </c>
      <c r="D1097">
        <v>25</v>
      </c>
      <c r="E1097" s="10" t="str">
        <f>Table1[[#This Row],[date]]&amp;" "&amp;Table1[[#This Row],[month]]&amp;" "&amp;Table1[[#This Row],[year]]</f>
        <v>25 Dec 1976</v>
      </c>
      <c r="F1097" s="12">
        <f>DATEDIF(Table1[[#This Row],[DOB]],"8-6-2023","y")</f>
        <v>46</v>
      </c>
      <c r="G1097">
        <v>3</v>
      </c>
      <c r="H1097" s="14">
        <v>8944.1200000000008</v>
      </c>
      <c r="I1097" t="s">
        <v>12</v>
      </c>
      <c r="J1097" t="s">
        <v>11</v>
      </c>
      <c r="K1097" t="s">
        <v>13</v>
      </c>
    </row>
    <row r="1098" spans="1:11" x14ac:dyDescent="0.2">
      <c r="A1098" t="s">
        <v>1129</v>
      </c>
      <c r="B1098">
        <v>1992</v>
      </c>
      <c r="C1098" t="s">
        <v>20</v>
      </c>
      <c r="D1098">
        <v>27</v>
      </c>
      <c r="E1098" s="10" t="str">
        <f>Table1[[#This Row],[date]]&amp;" "&amp;Table1[[#This Row],[month]]&amp;" "&amp;Table1[[#This Row],[year]]</f>
        <v>27 Sep 1992</v>
      </c>
      <c r="F1098" s="12">
        <f>DATEDIF(Table1[[#This Row],[DOB]],"8-6-2023","y")</f>
        <v>30</v>
      </c>
      <c r="G1098">
        <v>0</v>
      </c>
      <c r="H1098" s="14">
        <v>8954.99</v>
      </c>
      <c r="I1098" t="s">
        <v>11</v>
      </c>
      <c r="J1098" t="s">
        <v>12</v>
      </c>
      <c r="K1098" t="s">
        <v>535</v>
      </c>
    </row>
    <row r="1099" spans="1:11" x14ac:dyDescent="0.2">
      <c r="A1099" t="s">
        <v>1130</v>
      </c>
      <c r="B1099">
        <v>1974</v>
      </c>
      <c r="C1099" t="s">
        <v>35</v>
      </c>
      <c r="D1099">
        <v>17</v>
      </c>
      <c r="E1099" s="10" t="str">
        <f>Table1[[#This Row],[date]]&amp;" "&amp;Table1[[#This Row],[month]]&amp;" "&amp;Table1[[#This Row],[year]]</f>
        <v>17 Aug 1974</v>
      </c>
      <c r="F1099" s="12">
        <f>DATEDIF(Table1[[#This Row],[DOB]],"8-6-2023","y")</f>
        <v>48</v>
      </c>
      <c r="G1099">
        <v>1</v>
      </c>
      <c r="H1099" s="14">
        <v>8964.06</v>
      </c>
      <c r="I1099" t="s">
        <v>12</v>
      </c>
      <c r="J1099" t="s">
        <v>11</v>
      </c>
      <c r="K1099" t="s">
        <v>168</v>
      </c>
    </row>
    <row r="1100" spans="1:11" x14ac:dyDescent="0.2">
      <c r="A1100" t="s">
        <v>1131</v>
      </c>
      <c r="B1100">
        <v>1983</v>
      </c>
      <c r="C1100" t="s">
        <v>10</v>
      </c>
      <c r="D1100">
        <v>15</v>
      </c>
      <c r="E1100" s="10" t="str">
        <f>Table1[[#This Row],[date]]&amp;" "&amp;Table1[[#This Row],[month]]&amp;" "&amp;Table1[[#This Row],[year]]</f>
        <v>15 Jul 1983</v>
      </c>
      <c r="F1100" s="12">
        <f>DATEDIF(Table1[[#This Row],[DOB]],"8-6-2023","y")</f>
        <v>39</v>
      </c>
      <c r="G1100">
        <v>5</v>
      </c>
      <c r="H1100" s="14">
        <v>8965.7999999999993</v>
      </c>
      <c r="I1100" t="s">
        <v>11</v>
      </c>
      <c r="J1100" t="s">
        <v>12</v>
      </c>
      <c r="K1100" t="s">
        <v>23</v>
      </c>
    </row>
    <row r="1101" spans="1:11" x14ac:dyDescent="0.2">
      <c r="A1101" t="s">
        <v>1132</v>
      </c>
      <c r="B1101">
        <v>1974</v>
      </c>
      <c r="C1101" t="s">
        <v>20</v>
      </c>
      <c r="D1101">
        <v>8</v>
      </c>
      <c r="E1101" s="10" t="str">
        <f>Table1[[#This Row],[date]]&amp;" "&amp;Table1[[#This Row],[month]]&amp;" "&amp;Table1[[#This Row],[year]]</f>
        <v>8 Sep 1974</v>
      </c>
      <c r="F1101" s="12">
        <f>DATEDIF(Table1[[#This Row],[DOB]],"8-6-2023","y")</f>
        <v>48</v>
      </c>
      <c r="G1101">
        <v>2</v>
      </c>
      <c r="H1101" s="14">
        <v>8968.33</v>
      </c>
      <c r="I1101" t="s">
        <v>12</v>
      </c>
      <c r="J1101" t="s">
        <v>11</v>
      </c>
      <c r="K1101" t="s">
        <v>42</v>
      </c>
    </row>
    <row r="1102" spans="1:11" x14ac:dyDescent="0.2">
      <c r="A1102" t="s">
        <v>1133</v>
      </c>
      <c r="B1102">
        <v>1974</v>
      </c>
      <c r="C1102" t="s">
        <v>10</v>
      </c>
      <c r="D1102">
        <v>21</v>
      </c>
      <c r="E1102" s="10" t="str">
        <f>Table1[[#This Row],[date]]&amp;" "&amp;Table1[[#This Row],[month]]&amp;" "&amp;Table1[[#This Row],[year]]</f>
        <v>21 Jul 1974</v>
      </c>
      <c r="F1102" s="12">
        <f>DATEDIF(Table1[[#This Row],[DOB]],"8-6-2023","y")</f>
        <v>48</v>
      </c>
      <c r="G1102">
        <v>2</v>
      </c>
      <c r="H1102" s="14">
        <v>8978.19</v>
      </c>
      <c r="I1102" t="s">
        <v>11</v>
      </c>
      <c r="J1102" t="s">
        <v>11</v>
      </c>
      <c r="K1102" t="s">
        <v>13</v>
      </c>
    </row>
    <row r="1103" spans="1:11" x14ac:dyDescent="0.2">
      <c r="A1103" t="s">
        <v>1134</v>
      </c>
      <c r="B1103">
        <v>1973</v>
      </c>
      <c r="C1103" t="s">
        <v>37</v>
      </c>
      <c r="D1103">
        <v>11</v>
      </c>
      <c r="E1103" s="10" t="str">
        <f>Table1[[#This Row],[date]]&amp;" "&amp;Table1[[#This Row],[month]]&amp;" "&amp;Table1[[#This Row],[year]]</f>
        <v>11 Oct 1973</v>
      </c>
      <c r="F1103" s="12">
        <f>DATEDIF(Table1[[#This Row],[DOB]],"8-6-2023","y")</f>
        <v>49</v>
      </c>
      <c r="G1103">
        <v>0</v>
      </c>
      <c r="H1103" s="14">
        <v>8988.16</v>
      </c>
      <c r="I1103" t="s">
        <v>11</v>
      </c>
      <c r="J1103" t="s">
        <v>16</v>
      </c>
      <c r="K1103" t="s">
        <v>23</v>
      </c>
    </row>
    <row r="1104" spans="1:11" x14ac:dyDescent="0.2">
      <c r="A1104" t="s">
        <v>1135</v>
      </c>
      <c r="B1104">
        <v>1979</v>
      </c>
      <c r="C1104" t="s">
        <v>30</v>
      </c>
      <c r="D1104">
        <v>16</v>
      </c>
      <c r="E1104" s="10" t="str">
        <f>Table1[[#This Row],[date]]&amp;" "&amp;Table1[[#This Row],[month]]&amp;" "&amp;Table1[[#This Row],[year]]</f>
        <v>16 Dec 1979</v>
      </c>
      <c r="F1104" s="12">
        <f>DATEDIF(Table1[[#This Row],[DOB]],"8-6-2023","y")</f>
        <v>43</v>
      </c>
      <c r="G1104">
        <v>2</v>
      </c>
      <c r="H1104" s="14">
        <v>8998.43</v>
      </c>
      <c r="I1104" t="s">
        <v>11</v>
      </c>
      <c r="J1104" t="s">
        <v>16</v>
      </c>
      <c r="K1104" t="s">
        <v>200</v>
      </c>
    </row>
    <row r="1105" spans="1:11" x14ac:dyDescent="0.2">
      <c r="A1105" t="s">
        <v>1136</v>
      </c>
      <c r="B1105">
        <v>1993</v>
      </c>
      <c r="C1105" t="s">
        <v>30</v>
      </c>
      <c r="D1105">
        <v>1</v>
      </c>
      <c r="E1105" s="10" t="str">
        <f>Table1[[#This Row],[date]]&amp;" "&amp;Table1[[#This Row],[month]]&amp;" "&amp;Table1[[#This Row],[year]]</f>
        <v>1 Dec 1993</v>
      </c>
      <c r="F1105" s="12">
        <f>DATEDIF(Table1[[#This Row],[DOB]],"8-6-2023","y")</f>
        <v>29</v>
      </c>
      <c r="G1105">
        <v>0</v>
      </c>
      <c r="H1105" s="14">
        <v>9010.2000000000007</v>
      </c>
      <c r="I1105" t="s">
        <v>11</v>
      </c>
      <c r="J1105" t="s">
        <v>12</v>
      </c>
      <c r="K1105" t="s">
        <v>535</v>
      </c>
    </row>
    <row r="1106" spans="1:11" x14ac:dyDescent="0.2">
      <c r="A1106" t="s">
        <v>1137</v>
      </c>
      <c r="B1106">
        <v>1972</v>
      </c>
      <c r="C1106" t="s">
        <v>30</v>
      </c>
      <c r="D1106">
        <v>7</v>
      </c>
      <c r="E1106" s="10" t="str">
        <f>Table1[[#This Row],[date]]&amp;" "&amp;Table1[[#This Row],[month]]&amp;" "&amp;Table1[[#This Row],[year]]</f>
        <v>7 Dec 1972</v>
      </c>
      <c r="F1106" s="12">
        <f>DATEDIF(Table1[[#This Row],[DOB]],"8-6-2023","y")</f>
        <v>50</v>
      </c>
      <c r="G1106">
        <v>1</v>
      </c>
      <c r="H1106" s="14">
        <v>9048.0300000000007</v>
      </c>
      <c r="I1106" t="s">
        <v>11</v>
      </c>
      <c r="J1106" t="s">
        <v>11</v>
      </c>
      <c r="K1106" t="s">
        <v>13</v>
      </c>
    </row>
    <row r="1107" spans="1:11" x14ac:dyDescent="0.2">
      <c r="A1107" t="s">
        <v>1138</v>
      </c>
      <c r="B1107">
        <v>1972</v>
      </c>
      <c r="C1107" t="s">
        <v>30</v>
      </c>
      <c r="D1107">
        <v>2</v>
      </c>
      <c r="E1107" s="10" t="str">
        <f>Table1[[#This Row],[date]]&amp;" "&amp;Table1[[#This Row],[month]]&amp;" "&amp;Table1[[#This Row],[year]]</f>
        <v>2 Dec 1972</v>
      </c>
      <c r="F1107" s="12">
        <f>DATEDIF(Table1[[#This Row],[DOB]],"8-6-2023","y")</f>
        <v>50</v>
      </c>
      <c r="G1107">
        <v>1</v>
      </c>
      <c r="H1107" s="14">
        <v>9058.73</v>
      </c>
      <c r="I1107" t="s">
        <v>12</v>
      </c>
      <c r="J1107" t="s">
        <v>11</v>
      </c>
      <c r="K1107" t="s">
        <v>13</v>
      </c>
    </row>
    <row r="1108" spans="1:11" x14ac:dyDescent="0.2">
      <c r="A1108" t="s">
        <v>1139</v>
      </c>
      <c r="B1108">
        <v>1977</v>
      </c>
      <c r="C1108" t="s">
        <v>15</v>
      </c>
      <c r="D1108">
        <v>4</v>
      </c>
      <c r="E1108" s="10" t="str">
        <f>Table1[[#This Row],[date]]&amp;" "&amp;Table1[[#This Row],[month]]&amp;" "&amp;Table1[[#This Row],[year]]</f>
        <v>4 Nov 1977</v>
      </c>
      <c r="F1108" s="12">
        <f>DATEDIF(Table1[[#This Row],[DOB]],"8-6-2023","y")</f>
        <v>45</v>
      </c>
      <c r="G1108">
        <v>2</v>
      </c>
      <c r="H1108" s="14">
        <v>9095.07</v>
      </c>
      <c r="I1108" t="s">
        <v>11</v>
      </c>
      <c r="J1108" t="s">
        <v>11</v>
      </c>
      <c r="K1108" t="s">
        <v>247</v>
      </c>
    </row>
    <row r="1109" spans="1:11" x14ac:dyDescent="0.2">
      <c r="A1109" t="s">
        <v>1140</v>
      </c>
      <c r="B1109">
        <v>1965</v>
      </c>
      <c r="C1109" t="s">
        <v>15</v>
      </c>
      <c r="D1109">
        <v>9</v>
      </c>
      <c r="E1109" s="10" t="str">
        <f>Table1[[#This Row],[date]]&amp;" "&amp;Table1[[#This Row],[month]]&amp;" "&amp;Table1[[#This Row],[year]]</f>
        <v>9 Nov 1965</v>
      </c>
      <c r="F1109" s="12">
        <f>DATEDIF(Table1[[#This Row],[DOB]],"8-6-2023","y")</f>
        <v>57</v>
      </c>
      <c r="G1109">
        <v>0</v>
      </c>
      <c r="H1109" s="14">
        <v>9095.94</v>
      </c>
      <c r="I1109" t="s">
        <v>12</v>
      </c>
      <c r="J1109" t="s">
        <v>16</v>
      </c>
      <c r="K1109" t="s">
        <v>42</v>
      </c>
    </row>
    <row r="1110" spans="1:11" x14ac:dyDescent="0.2">
      <c r="A1110" t="s">
        <v>1141</v>
      </c>
      <c r="B1110">
        <v>1977</v>
      </c>
      <c r="C1110" t="s">
        <v>30</v>
      </c>
      <c r="D1110">
        <v>2</v>
      </c>
      <c r="E1110" s="10" t="str">
        <f>Table1[[#This Row],[date]]&amp;" "&amp;Table1[[#This Row],[month]]&amp;" "&amp;Table1[[#This Row],[year]]</f>
        <v>2 Dec 1977</v>
      </c>
      <c r="F1110" s="12">
        <f>DATEDIF(Table1[[#This Row],[DOB]],"8-6-2023","y")</f>
        <v>45</v>
      </c>
      <c r="G1110">
        <v>3</v>
      </c>
      <c r="H1110" s="14">
        <v>9101.7999999999993</v>
      </c>
      <c r="I1110" t="s">
        <v>11</v>
      </c>
      <c r="J1110" t="s">
        <v>16</v>
      </c>
      <c r="K1110" t="s">
        <v>42</v>
      </c>
    </row>
    <row r="1111" spans="1:11" x14ac:dyDescent="0.2">
      <c r="A1111" t="s">
        <v>1142</v>
      </c>
      <c r="B1111">
        <v>1970</v>
      </c>
      <c r="C1111" t="s">
        <v>35</v>
      </c>
      <c r="D1111">
        <v>12</v>
      </c>
      <c r="E1111" s="10" t="str">
        <f>Table1[[#This Row],[date]]&amp;" "&amp;Table1[[#This Row],[month]]&amp;" "&amp;Table1[[#This Row],[year]]</f>
        <v>12 Aug 1970</v>
      </c>
      <c r="F1111" s="12">
        <f>DATEDIF(Table1[[#This Row],[DOB]],"8-6-2023","y")</f>
        <v>52</v>
      </c>
      <c r="G1111">
        <v>0</v>
      </c>
      <c r="H1111" s="14">
        <v>9140.9500000000007</v>
      </c>
      <c r="I1111" t="s">
        <v>12</v>
      </c>
      <c r="J1111" t="s">
        <v>12</v>
      </c>
      <c r="K1111" t="s">
        <v>13</v>
      </c>
    </row>
    <row r="1112" spans="1:11" x14ac:dyDescent="0.2">
      <c r="A1112" t="s">
        <v>1143</v>
      </c>
      <c r="B1112">
        <v>1970</v>
      </c>
      <c r="C1112" t="s">
        <v>37</v>
      </c>
      <c r="D1112">
        <v>18</v>
      </c>
      <c r="E1112" s="10" t="str">
        <f>Table1[[#This Row],[date]]&amp;" "&amp;Table1[[#This Row],[month]]&amp;" "&amp;Table1[[#This Row],[year]]</f>
        <v>18 Oct 1970</v>
      </c>
      <c r="F1112" s="12">
        <f>DATEDIF(Table1[[#This Row],[DOB]],"8-6-2023","y")</f>
        <v>52</v>
      </c>
      <c r="G1112">
        <v>0</v>
      </c>
      <c r="H1112" s="14">
        <v>9144.57</v>
      </c>
      <c r="I1112" t="s">
        <v>12</v>
      </c>
      <c r="J1112" t="s">
        <v>11</v>
      </c>
      <c r="K1112" t="s">
        <v>42</v>
      </c>
    </row>
    <row r="1113" spans="1:11" x14ac:dyDescent="0.2">
      <c r="A1113" t="s">
        <v>1144</v>
      </c>
      <c r="B1113">
        <v>1982</v>
      </c>
      <c r="C1113" t="s">
        <v>30</v>
      </c>
      <c r="D1113">
        <v>8</v>
      </c>
      <c r="E1113" s="10" t="str">
        <f>Table1[[#This Row],[date]]&amp;" "&amp;Table1[[#This Row],[month]]&amp;" "&amp;Table1[[#This Row],[year]]</f>
        <v>8 Dec 1982</v>
      </c>
      <c r="F1113" s="12">
        <f>DATEDIF(Table1[[#This Row],[DOB]],"8-6-2023","y")</f>
        <v>40</v>
      </c>
      <c r="G1113">
        <v>3</v>
      </c>
      <c r="H1113" s="14">
        <v>9147.5</v>
      </c>
      <c r="I1113" t="s">
        <v>11</v>
      </c>
      <c r="J1113" t="s">
        <v>16</v>
      </c>
      <c r="K1113" t="s">
        <v>23</v>
      </c>
    </row>
    <row r="1114" spans="1:11" x14ac:dyDescent="0.2">
      <c r="A1114" t="s">
        <v>1145</v>
      </c>
      <c r="B1114">
        <v>1990</v>
      </c>
      <c r="C1114" t="s">
        <v>35</v>
      </c>
      <c r="D1114">
        <v>23</v>
      </c>
      <c r="E1114" s="10" t="str">
        <f>Table1[[#This Row],[date]]&amp;" "&amp;Table1[[#This Row],[month]]&amp;" "&amp;Table1[[#This Row],[year]]</f>
        <v>23 Aug 1990</v>
      </c>
      <c r="F1114" s="12">
        <f>DATEDIF(Table1[[#This Row],[DOB]],"8-6-2023","y")</f>
        <v>32</v>
      </c>
      <c r="G1114">
        <v>3</v>
      </c>
      <c r="H1114" s="14">
        <v>9159.51</v>
      </c>
      <c r="I1114" t="s">
        <v>11</v>
      </c>
      <c r="J1114" t="s">
        <v>11</v>
      </c>
      <c r="K1114" t="s">
        <v>300</v>
      </c>
    </row>
    <row r="1115" spans="1:11" x14ac:dyDescent="0.2">
      <c r="A1115" t="s">
        <v>1146</v>
      </c>
      <c r="B1115">
        <v>1970</v>
      </c>
      <c r="C1115" t="s">
        <v>37</v>
      </c>
      <c r="D1115">
        <v>24</v>
      </c>
      <c r="E1115" s="10" t="str">
        <f>Table1[[#This Row],[date]]&amp;" "&amp;Table1[[#This Row],[month]]&amp;" "&amp;Table1[[#This Row],[year]]</f>
        <v>24 Oct 1970</v>
      </c>
      <c r="F1115" s="12">
        <f>DATEDIF(Table1[[#This Row],[DOB]],"8-6-2023","y")</f>
        <v>52</v>
      </c>
      <c r="G1115">
        <v>0</v>
      </c>
      <c r="H1115" s="14">
        <v>9171.75</v>
      </c>
      <c r="I1115" t="s">
        <v>11</v>
      </c>
      <c r="J1115" t="s">
        <v>11</v>
      </c>
      <c r="K1115" t="s">
        <v>23</v>
      </c>
    </row>
    <row r="1116" spans="1:11" x14ac:dyDescent="0.2">
      <c r="A1116" t="s">
        <v>1147</v>
      </c>
      <c r="B1116">
        <v>1971</v>
      </c>
      <c r="C1116" t="s">
        <v>30</v>
      </c>
      <c r="D1116">
        <v>29</v>
      </c>
      <c r="E1116" s="10" t="str">
        <f>Table1[[#This Row],[date]]&amp;" "&amp;Table1[[#This Row],[month]]&amp;" "&amp;Table1[[#This Row],[year]]</f>
        <v>29 Dec 1971</v>
      </c>
      <c r="F1116" s="12">
        <f>DATEDIF(Table1[[#This Row],[DOB]],"8-6-2023","y")</f>
        <v>51</v>
      </c>
      <c r="G1116">
        <v>0</v>
      </c>
      <c r="H1116" s="14">
        <v>9174.14</v>
      </c>
      <c r="I1116" t="s">
        <v>12</v>
      </c>
      <c r="J1116" t="s">
        <v>16</v>
      </c>
      <c r="K1116" t="s">
        <v>23</v>
      </c>
    </row>
    <row r="1117" spans="1:11" x14ac:dyDescent="0.2">
      <c r="A1117" t="s">
        <v>1148</v>
      </c>
      <c r="B1117">
        <v>1973</v>
      </c>
      <c r="C1117" t="s">
        <v>30</v>
      </c>
      <c r="D1117">
        <v>25</v>
      </c>
      <c r="E1117" s="10" t="str">
        <f>Table1[[#This Row],[date]]&amp;" "&amp;Table1[[#This Row],[month]]&amp;" "&amp;Table1[[#This Row],[year]]</f>
        <v>25 Dec 1973</v>
      </c>
      <c r="F1117" s="12">
        <f>DATEDIF(Table1[[#This Row],[DOB]],"8-6-2023","y")</f>
        <v>49</v>
      </c>
      <c r="G1117">
        <v>1</v>
      </c>
      <c r="H1117" s="14">
        <v>9182.17</v>
      </c>
      <c r="I1117" t="s">
        <v>11</v>
      </c>
      <c r="J1117" t="s">
        <v>12</v>
      </c>
      <c r="K1117" t="s">
        <v>42</v>
      </c>
    </row>
    <row r="1118" spans="1:11" x14ac:dyDescent="0.2">
      <c r="A1118" t="s">
        <v>1149</v>
      </c>
      <c r="B1118">
        <v>1976</v>
      </c>
      <c r="C1118" t="s">
        <v>20</v>
      </c>
      <c r="D1118">
        <v>10</v>
      </c>
      <c r="E1118" s="10" t="str">
        <f>Table1[[#This Row],[date]]&amp;" "&amp;Table1[[#This Row],[month]]&amp;" "&amp;Table1[[#This Row],[year]]</f>
        <v>10 Sep 1976</v>
      </c>
      <c r="F1118" s="12">
        <f>DATEDIF(Table1[[#This Row],[DOB]],"8-6-2023","y")</f>
        <v>46</v>
      </c>
      <c r="G1118">
        <v>2</v>
      </c>
      <c r="H1118" s="14">
        <v>9193.84</v>
      </c>
      <c r="I1118" t="s">
        <v>11</v>
      </c>
      <c r="J1118" t="s">
        <v>16</v>
      </c>
      <c r="K1118" t="s">
        <v>23</v>
      </c>
    </row>
    <row r="1119" spans="1:11" x14ac:dyDescent="0.2">
      <c r="A1119" t="s">
        <v>1150</v>
      </c>
      <c r="B1119">
        <v>1986</v>
      </c>
      <c r="C1119" t="s">
        <v>30</v>
      </c>
      <c r="D1119">
        <v>25</v>
      </c>
      <c r="E1119" s="10" t="str">
        <f>Table1[[#This Row],[date]]&amp;" "&amp;Table1[[#This Row],[month]]&amp;" "&amp;Table1[[#This Row],[year]]</f>
        <v>25 Dec 1986</v>
      </c>
      <c r="F1119" s="12">
        <f>DATEDIF(Table1[[#This Row],[DOB]],"8-6-2023","y")</f>
        <v>36</v>
      </c>
      <c r="G1119">
        <v>3</v>
      </c>
      <c r="H1119" s="14">
        <v>9210.06</v>
      </c>
      <c r="I1119" t="s">
        <v>11</v>
      </c>
      <c r="J1119" t="s">
        <v>12</v>
      </c>
      <c r="K1119" t="s">
        <v>300</v>
      </c>
    </row>
    <row r="1120" spans="1:11" x14ac:dyDescent="0.2">
      <c r="A1120" t="s">
        <v>1151</v>
      </c>
      <c r="B1120">
        <v>1981</v>
      </c>
      <c r="C1120" t="s">
        <v>30</v>
      </c>
      <c r="D1120">
        <v>5</v>
      </c>
      <c r="E1120" s="10" t="str">
        <f>Table1[[#This Row],[date]]&amp;" "&amp;Table1[[#This Row],[month]]&amp;" "&amp;Table1[[#This Row],[year]]</f>
        <v>5 Dec 1981</v>
      </c>
      <c r="F1120" s="12">
        <f>DATEDIF(Table1[[#This Row],[DOB]],"8-6-2023","y")</f>
        <v>41</v>
      </c>
      <c r="G1120">
        <v>5</v>
      </c>
      <c r="H1120" s="14">
        <v>9222.4</v>
      </c>
      <c r="I1120" t="s">
        <v>11</v>
      </c>
      <c r="J1120" t="s">
        <v>12</v>
      </c>
      <c r="K1120" t="s">
        <v>166</v>
      </c>
    </row>
    <row r="1121" spans="1:11" x14ac:dyDescent="0.2">
      <c r="A1121" t="s">
        <v>1152</v>
      </c>
      <c r="B1121">
        <v>1975</v>
      </c>
      <c r="C1121" t="s">
        <v>30</v>
      </c>
      <c r="D1121">
        <v>6</v>
      </c>
      <c r="E1121" s="10" t="str">
        <f>Table1[[#This Row],[date]]&amp;" "&amp;Table1[[#This Row],[month]]&amp;" "&amp;Table1[[#This Row],[year]]</f>
        <v>6 Dec 1975</v>
      </c>
      <c r="F1121" s="12">
        <f>DATEDIF(Table1[[#This Row],[DOB]],"8-6-2023","y")</f>
        <v>47</v>
      </c>
      <c r="G1121">
        <v>2</v>
      </c>
      <c r="H1121" s="14">
        <v>9225.26</v>
      </c>
      <c r="I1121" t="s">
        <v>12</v>
      </c>
      <c r="J1121" t="s">
        <v>12</v>
      </c>
      <c r="K1121" t="s">
        <v>164</v>
      </c>
    </row>
    <row r="1122" spans="1:11" x14ac:dyDescent="0.2">
      <c r="A1122" t="s">
        <v>1153</v>
      </c>
      <c r="B1122">
        <v>1980</v>
      </c>
      <c r="C1122" t="s">
        <v>37</v>
      </c>
      <c r="D1122">
        <v>5</v>
      </c>
      <c r="E1122" s="10" t="str">
        <f>Table1[[#This Row],[date]]&amp;" "&amp;Table1[[#This Row],[month]]&amp;" "&amp;Table1[[#This Row],[year]]</f>
        <v>5 Oct 1980</v>
      </c>
      <c r="F1122" s="12">
        <f>DATEDIF(Table1[[#This Row],[DOB]],"8-6-2023","y")</f>
        <v>42</v>
      </c>
      <c r="G1122">
        <v>2</v>
      </c>
      <c r="H1122" s="14">
        <v>9247.94</v>
      </c>
      <c r="I1122" t="s">
        <v>11</v>
      </c>
      <c r="J1122" t="s">
        <v>16</v>
      </c>
      <c r="K1122" t="s">
        <v>300</v>
      </c>
    </row>
    <row r="1123" spans="1:11" x14ac:dyDescent="0.2">
      <c r="A1123" t="s">
        <v>1154</v>
      </c>
      <c r="B1123">
        <v>1974</v>
      </c>
      <c r="C1123" t="s">
        <v>35</v>
      </c>
      <c r="D1123">
        <v>21</v>
      </c>
      <c r="E1123" s="10" t="str">
        <f>Table1[[#This Row],[date]]&amp;" "&amp;Table1[[#This Row],[month]]&amp;" "&amp;Table1[[#This Row],[year]]</f>
        <v>21 Aug 1974</v>
      </c>
      <c r="F1123" s="12">
        <f>DATEDIF(Table1[[#This Row],[DOB]],"8-6-2023","y")</f>
        <v>48</v>
      </c>
      <c r="G1123">
        <v>1</v>
      </c>
      <c r="H1123" s="14">
        <v>9249.5</v>
      </c>
      <c r="I1123" t="s">
        <v>11</v>
      </c>
      <c r="J1123" t="s">
        <v>16</v>
      </c>
      <c r="K1123" t="s">
        <v>23</v>
      </c>
    </row>
    <row r="1124" spans="1:11" x14ac:dyDescent="0.2">
      <c r="A1124" t="s">
        <v>1155</v>
      </c>
      <c r="B1124">
        <v>1971</v>
      </c>
      <c r="C1124" t="s">
        <v>35</v>
      </c>
      <c r="D1124">
        <v>6</v>
      </c>
      <c r="E1124" s="10" t="str">
        <f>Table1[[#This Row],[date]]&amp;" "&amp;Table1[[#This Row],[month]]&amp;" "&amp;Table1[[#This Row],[year]]</f>
        <v>6 Aug 1971</v>
      </c>
      <c r="F1124" s="12">
        <f>DATEDIF(Table1[[#This Row],[DOB]],"8-6-2023","y")</f>
        <v>51</v>
      </c>
      <c r="G1124">
        <v>0</v>
      </c>
      <c r="H1124" s="14">
        <v>9264.7999999999993</v>
      </c>
      <c r="I1124" t="s">
        <v>11</v>
      </c>
      <c r="J1124" t="s">
        <v>16</v>
      </c>
      <c r="K1124" t="s">
        <v>42</v>
      </c>
    </row>
    <row r="1125" spans="1:11" x14ac:dyDescent="0.2">
      <c r="A1125" t="s">
        <v>1156</v>
      </c>
      <c r="B1125">
        <v>1973</v>
      </c>
      <c r="C1125" t="s">
        <v>37</v>
      </c>
      <c r="D1125">
        <v>27</v>
      </c>
      <c r="E1125" s="10" t="str">
        <f>Table1[[#This Row],[date]]&amp;" "&amp;Table1[[#This Row],[month]]&amp;" "&amp;Table1[[#This Row],[year]]</f>
        <v>27 Oct 1973</v>
      </c>
      <c r="F1125" s="12">
        <f>DATEDIF(Table1[[#This Row],[DOB]],"8-6-2023","y")</f>
        <v>49</v>
      </c>
      <c r="G1125">
        <v>1</v>
      </c>
      <c r="H1125" s="14">
        <v>9282.48</v>
      </c>
      <c r="I1125" t="s">
        <v>12</v>
      </c>
      <c r="J1125" t="s">
        <v>11</v>
      </c>
      <c r="K1125" t="s">
        <v>168</v>
      </c>
    </row>
    <row r="1126" spans="1:11" x14ac:dyDescent="0.2">
      <c r="A1126" t="s">
        <v>1157</v>
      </c>
      <c r="B1126">
        <v>1971</v>
      </c>
      <c r="C1126" t="s">
        <v>10</v>
      </c>
      <c r="D1126">
        <v>2</v>
      </c>
      <c r="E1126" s="10" t="str">
        <f>Table1[[#This Row],[date]]&amp;" "&amp;Table1[[#This Row],[month]]&amp;" "&amp;Table1[[#This Row],[year]]</f>
        <v>2 Jul 1971</v>
      </c>
      <c r="F1126" s="12">
        <f>DATEDIF(Table1[[#This Row],[DOB]],"8-6-2023","y")</f>
        <v>51</v>
      </c>
      <c r="G1126">
        <v>0</v>
      </c>
      <c r="H1126" s="14">
        <v>9283.56</v>
      </c>
      <c r="I1126" t="s">
        <v>11</v>
      </c>
      <c r="J1126" t="s">
        <v>12</v>
      </c>
      <c r="K1126" t="s">
        <v>13</v>
      </c>
    </row>
    <row r="1127" spans="1:11" x14ac:dyDescent="0.2">
      <c r="A1127" t="s">
        <v>1158</v>
      </c>
      <c r="B1127">
        <v>1969</v>
      </c>
      <c r="C1127" t="s">
        <v>15</v>
      </c>
      <c r="D1127">
        <v>26</v>
      </c>
      <c r="E1127" s="10" t="str">
        <f>Table1[[#This Row],[date]]&amp;" "&amp;Table1[[#This Row],[month]]&amp;" "&amp;Table1[[#This Row],[year]]</f>
        <v>26 Nov 1969</v>
      </c>
      <c r="F1127" s="12">
        <f>DATEDIF(Table1[[#This Row],[DOB]],"8-6-2023","y")</f>
        <v>53</v>
      </c>
      <c r="G1127">
        <v>0</v>
      </c>
      <c r="H1127" s="14">
        <v>9285.8700000000008</v>
      </c>
      <c r="I1127" t="s">
        <v>11</v>
      </c>
      <c r="J1127" t="s">
        <v>12</v>
      </c>
      <c r="K1127" t="s">
        <v>13</v>
      </c>
    </row>
    <row r="1128" spans="1:11" x14ac:dyDescent="0.2">
      <c r="A1128" t="s">
        <v>1159</v>
      </c>
      <c r="B1128">
        <v>1973</v>
      </c>
      <c r="C1128" t="s">
        <v>37</v>
      </c>
      <c r="D1128">
        <v>16</v>
      </c>
      <c r="E1128" s="10" t="str">
        <f>Table1[[#This Row],[date]]&amp;" "&amp;Table1[[#This Row],[month]]&amp;" "&amp;Table1[[#This Row],[year]]</f>
        <v>16 Oct 1973</v>
      </c>
      <c r="F1128" s="12">
        <f>DATEDIF(Table1[[#This Row],[DOB]],"8-6-2023","y")</f>
        <v>49</v>
      </c>
      <c r="G1128">
        <v>1</v>
      </c>
      <c r="H1128" s="14">
        <v>9288.0300000000007</v>
      </c>
      <c r="I1128" t="s">
        <v>11</v>
      </c>
      <c r="J1128" t="s">
        <v>12</v>
      </c>
      <c r="K1128" t="s">
        <v>170</v>
      </c>
    </row>
    <row r="1129" spans="1:11" x14ac:dyDescent="0.2">
      <c r="A1129" t="s">
        <v>1160</v>
      </c>
      <c r="B1129">
        <v>1973</v>
      </c>
      <c r="C1129" t="s">
        <v>20</v>
      </c>
      <c r="D1129">
        <v>18</v>
      </c>
      <c r="E1129" s="10" t="str">
        <f>Table1[[#This Row],[date]]&amp;" "&amp;Table1[[#This Row],[month]]&amp;" "&amp;Table1[[#This Row],[year]]</f>
        <v>18 Sep 1973</v>
      </c>
      <c r="F1129" s="12">
        <f>DATEDIF(Table1[[#This Row],[DOB]],"8-6-2023","y")</f>
        <v>49</v>
      </c>
      <c r="G1129">
        <v>1</v>
      </c>
      <c r="H1129" s="14">
        <v>9290.14</v>
      </c>
      <c r="I1129" t="s">
        <v>12</v>
      </c>
      <c r="J1129" t="s">
        <v>12</v>
      </c>
      <c r="K1129" t="s">
        <v>168</v>
      </c>
    </row>
    <row r="1130" spans="1:11" x14ac:dyDescent="0.2">
      <c r="A1130" t="s">
        <v>1161</v>
      </c>
      <c r="B1130">
        <v>1976</v>
      </c>
      <c r="C1130" t="s">
        <v>15</v>
      </c>
      <c r="D1130">
        <v>3</v>
      </c>
      <c r="E1130" s="10" t="str">
        <f>Table1[[#This Row],[date]]&amp;" "&amp;Table1[[#This Row],[month]]&amp;" "&amp;Table1[[#This Row],[year]]</f>
        <v>3 Nov 1976</v>
      </c>
      <c r="F1130" s="12">
        <f>DATEDIF(Table1[[#This Row],[DOB]],"8-6-2023","y")</f>
        <v>46</v>
      </c>
      <c r="G1130">
        <v>3</v>
      </c>
      <c r="H1130" s="14">
        <v>9301.89</v>
      </c>
      <c r="I1130" t="s">
        <v>11</v>
      </c>
      <c r="J1130" t="s">
        <v>16</v>
      </c>
      <c r="K1130" t="s">
        <v>23</v>
      </c>
    </row>
    <row r="1131" spans="1:11" x14ac:dyDescent="0.2">
      <c r="A1131" t="s">
        <v>1162</v>
      </c>
      <c r="B1131">
        <v>1973</v>
      </c>
      <c r="C1131" t="s">
        <v>37</v>
      </c>
      <c r="D1131">
        <v>16</v>
      </c>
      <c r="E1131" s="10" t="str">
        <f>Table1[[#This Row],[date]]&amp;" "&amp;Table1[[#This Row],[month]]&amp;" "&amp;Table1[[#This Row],[year]]</f>
        <v>16 Oct 1973</v>
      </c>
      <c r="F1131" s="12">
        <f>DATEDIF(Table1[[#This Row],[DOB]],"8-6-2023","y")</f>
        <v>49</v>
      </c>
      <c r="G1131">
        <v>2</v>
      </c>
      <c r="H1131" s="14">
        <v>9304.7000000000007</v>
      </c>
      <c r="I1131" t="s">
        <v>12</v>
      </c>
      <c r="J1131" t="s">
        <v>12</v>
      </c>
      <c r="K1131" t="s">
        <v>13</v>
      </c>
    </row>
    <row r="1132" spans="1:11" x14ac:dyDescent="0.2">
      <c r="A1132" t="s">
        <v>1163</v>
      </c>
      <c r="B1132">
        <v>1963</v>
      </c>
      <c r="C1132" t="s">
        <v>18</v>
      </c>
      <c r="D1132">
        <v>8</v>
      </c>
      <c r="E1132" s="10" t="str">
        <f>Table1[[#This Row],[date]]&amp;" "&amp;Table1[[#This Row],[month]]&amp;" "&amp;Table1[[#This Row],[year]]</f>
        <v>8 Jun 1963</v>
      </c>
      <c r="F1132" s="12">
        <f>DATEDIF(Table1[[#This Row],[DOB]],"8-6-2023","y")</f>
        <v>60</v>
      </c>
      <c r="G1132">
        <v>0</v>
      </c>
      <c r="H1132" s="14">
        <v>9310.81</v>
      </c>
      <c r="I1132" t="s">
        <v>12</v>
      </c>
      <c r="J1132" t="s">
        <v>16</v>
      </c>
      <c r="K1132" t="s">
        <v>13</v>
      </c>
    </row>
    <row r="1133" spans="1:11" x14ac:dyDescent="0.2">
      <c r="A1133" t="s">
        <v>1164</v>
      </c>
      <c r="B1133">
        <v>1977</v>
      </c>
      <c r="C1133" t="s">
        <v>37</v>
      </c>
      <c r="D1133">
        <v>12</v>
      </c>
      <c r="E1133" s="10" t="str">
        <f>Table1[[#This Row],[date]]&amp;" "&amp;Table1[[#This Row],[month]]&amp;" "&amp;Table1[[#This Row],[year]]</f>
        <v>12 Oct 1977</v>
      </c>
      <c r="F1133" s="12">
        <f>DATEDIF(Table1[[#This Row],[DOB]],"8-6-2023","y")</f>
        <v>45</v>
      </c>
      <c r="G1133">
        <v>2</v>
      </c>
      <c r="H1133" s="14">
        <v>9315.41</v>
      </c>
      <c r="I1133" t="s">
        <v>11</v>
      </c>
      <c r="J1133" t="s">
        <v>16</v>
      </c>
      <c r="K1133" t="s">
        <v>247</v>
      </c>
    </row>
    <row r="1134" spans="1:11" x14ac:dyDescent="0.2">
      <c r="A1134" t="s">
        <v>1165</v>
      </c>
      <c r="B1134">
        <v>1988</v>
      </c>
      <c r="C1134" t="s">
        <v>10</v>
      </c>
      <c r="D1134">
        <v>9</v>
      </c>
      <c r="E1134" s="10" t="str">
        <f>Table1[[#This Row],[date]]&amp;" "&amp;Table1[[#This Row],[month]]&amp;" "&amp;Table1[[#This Row],[year]]</f>
        <v>9 Jul 1988</v>
      </c>
      <c r="F1134" s="12">
        <f>DATEDIF(Table1[[#This Row],[DOB]],"8-6-2023","y")</f>
        <v>34</v>
      </c>
      <c r="G1134">
        <v>3</v>
      </c>
      <c r="H1134" s="14">
        <v>9320.26</v>
      </c>
      <c r="I1134" t="s">
        <v>11</v>
      </c>
      <c r="J1134" t="s">
        <v>16</v>
      </c>
      <c r="K1134" t="s">
        <v>23</v>
      </c>
    </row>
    <row r="1135" spans="1:11" x14ac:dyDescent="0.2">
      <c r="A1135" t="s">
        <v>1166</v>
      </c>
      <c r="B1135">
        <v>1996</v>
      </c>
      <c r="C1135" t="s">
        <v>37</v>
      </c>
      <c r="D1135">
        <v>12</v>
      </c>
      <c r="E1135" s="10" t="str">
        <f>Table1[[#This Row],[date]]&amp;" "&amp;Table1[[#This Row],[month]]&amp;" "&amp;Table1[[#This Row],[year]]</f>
        <v>12 Oct 1996</v>
      </c>
      <c r="F1135" s="12">
        <f>DATEDIF(Table1[[#This Row],[DOB]],"8-6-2023","y")</f>
        <v>26</v>
      </c>
      <c r="G1135">
        <v>0</v>
      </c>
      <c r="H1135" s="14">
        <v>9338.61</v>
      </c>
      <c r="I1135" t="s">
        <v>11</v>
      </c>
      <c r="J1135" t="s">
        <v>16</v>
      </c>
      <c r="K1135" t="s">
        <v>535</v>
      </c>
    </row>
    <row r="1136" spans="1:11" x14ac:dyDescent="0.2">
      <c r="A1136" t="s">
        <v>1167</v>
      </c>
      <c r="B1136">
        <v>1988</v>
      </c>
      <c r="C1136" t="s">
        <v>10</v>
      </c>
      <c r="D1136">
        <v>1</v>
      </c>
      <c r="E1136" s="10" t="str">
        <f>Table1[[#This Row],[date]]&amp;" "&amp;Table1[[#This Row],[month]]&amp;" "&amp;Table1[[#This Row],[year]]</f>
        <v>1 Jul 1988</v>
      </c>
      <c r="F1136" s="12">
        <f>DATEDIF(Table1[[#This Row],[DOB]],"8-6-2023","y")</f>
        <v>34</v>
      </c>
      <c r="G1136">
        <v>3</v>
      </c>
      <c r="H1136" s="14">
        <v>9344.2000000000007</v>
      </c>
      <c r="I1136" t="s">
        <v>11</v>
      </c>
      <c r="J1136" t="s">
        <v>16</v>
      </c>
      <c r="K1136" t="s">
        <v>300</v>
      </c>
    </row>
    <row r="1137" spans="1:11" x14ac:dyDescent="0.2">
      <c r="A1137" t="s">
        <v>1168</v>
      </c>
      <c r="B1137">
        <v>1971</v>
      </c>
      <c r="C1137" t="s">
        <v>37</v>
      </c>
      <c r="D1137">
        <v>8</v>
      </c>
      <c r="E1137" s="10" t="str">
        <f>Table1[[#This Row],[date]]&amp;" "&amp;Table1[[#This Row],[month]]&amp;" "&amp;Table1[[#This Row],[year]]</f>
        <v>8 Oct 1971</v>
      </c>
      <c r="F1137" s="12">
        <f>DATEDIF(Table1[[#This Row],[DOB]],"8-6-2023","y")</f>
        <v>51</v>
      </c>
      <c r="G1137">
        <v>0</v>
      </c>
      <c r="H1137" s="14">
        <v>9361.33</v>
      </c>
      <c r="I1137" t="s">
        <v>12</v>
      </c>
      <c r="J1137" t="s">
        <v>16</v>
      </c>
      <c r="K1137" t="s">
        <v>168</v>
      </c>
    </row>
    <row r="1138" spans="1:11" x14ac:dyDescent="0.2">
      <c r="A1138" t="s">
        <v>1169</v>
      </c>
      <c r="B1138">
        <v>1969</v>
      </c>
      <c r="C1138" t="s">
        <v>15</v>
      </c>
      <c r="D1138">
        <v>24</v>
      </c>
      <c r="E1138" s="10" t="str">
        <f>Table1[[#This Row],[date]]&amp;" "&amp;Table1[[#This Row],[month]]&amp;" "&amp;Table1[[#This Row],[year]]</f>
        <v>24 Nov 1969</v>
      </c>
      <c r="F1138" s="12">
        <f>DATEDIF(Table1[[#This Row],[DOB]],"8-6-2023","y")</f>
        <v>53</v>
      </c>
      <c r="G1138">
        <v>0</v>
      </c>
      <c r="H1138" s="14">
        <v>9377.4500000000007</v>
      </c>
      <c r="I1138" t="s">
        <v>11</v>
      </c>
      <c r="J1138" t="s">
        <v>12</v>
      </c>
      <c r="K1138" t="s">
        <v>13</v>
      </c>
    </row>
    <row r="1139" spans="1:11" x14ac:dyDescent="0.2">
      <c r="A1139" t="s">
        <v>1170</v>
      </c>
      <c r="B1139">
        <v>1971</v>
      </c>
      <c r="C1139" t="s">
        <v>15</v>
      </c>
      <c r="D1139">
        <v>26</v>
      </c>
      <c r="E1139" s="10" t="str">
        <f>Table1[[#This Row],[date]]&amp;" "&amp;Table1[[#This Row],[month]]&amp;" "&amp;Table1[[#This Row],[year]]</f>
        <v>26 Nov 1971</v>
      </c>
      <c r="F1139" s="12">
        <f>DATEDIF(Table1[[#This Row],[DOB]],"8-6-2023","y")</f>
        <v>51</v>
      </c>
      <c r="G1139">
        <v>1</v>
      </c>
      <c r="H1139" s="14">
        <v>9377.9</v>
      </c>
      <c r="I1139" t="s">
        <v>11</v>
      </c>
      <c r="J1139" t="s">
        <v>16</v>
      </c>
      <c r="K1139" t="s">
        <v>13</v>
      </c>
    </row>
    <row r="1140" spans="1:11" x14ac:dyDescent="0.2">
      <c r="A1140" t="s">
        <v>1171</v>
      </c>
      <c r="B1140">
        <v>1975</v>
      </c>
      <c r="C1140" t="s">
        <v>30</v>
      </c>
      <c r="D1140">
        <v>2</v>
      </c>
      <c r="E1140" s="10" t="str">
        <f>Table1[[#This Row],[date]]&amp;" "&amp;Table1[[#This Row],[month]]&amp;" "&amp;Table1[[#This Row],[year]]</f>
        <v>2 Dec 1975</v>
      </c>
      <c r="F1140" s="12">
        <f>DATEDIF(Table1[[#This Row],[DOB]],"8-6-2023","y")</f>
        <v>47</v>
      </c>
      <c r="G1140">
        <v>1</v>
      </c>
      <c r="H1140" s="14">
        <v>9380.75</v>
      </c>
      <c r="I1140" t="s">
        <v>11</v>
      </c>
      <c r="J1140" t="s">
        <v>11</v>
      </c>
      <c r="K1140" t="s">
        <v>247</v>
      </c>
    </row>
    <row r="1141" spans="1:11" x14ac:dyDescent="0.2">
      <c r="A1141" t="s">
        <v>1172</v>
      </c>
      <c r="B1141">
        <v>1971</v>
      </c>
      <c r="C1141" t="s">
        <v>30</v>
      </c>
      <c r="D1141">
        <v>29</v>
      </c>
      <c r="E1141" s="10" t="str">
        <f>Table1[[#This Row],[date]]&amp;" "&amp;Table1[[#This Row],[month]]&amp;" "&amp;Table1[[#This Row],[year]]</f>
        <v>29 Dec 1971</v>
      </c>
      <c r="F1141" s="12">
        <f>DATEDIF(Table1[[#This Row],[DOB]],"8-6-2023","y")</f>
        <v>51</v>
      </c>
      <c r="G1141">
        <v>1</v>
      </c>
      <c r="H1141" s="14">
        <v>9386.16</v>
      </c>
      <c r="I1141" t="s">
        <v>12</v>
      </c>
      <c r="J1141" t="s">
        <v>11</v>
      </c>
      <c r="K1141" t="s">
        <v>13</v>
      </c>
    </row>
    <row r="1142" spans="1:11" x14ac:dyDescent="0.2">
      <c r="A1142" t="s">
        <v>1173</v>
      </c>
      <c r="B1142">
        <v>1971</v>
      </c>
      <c r="C1142" t="s">
        <v>37</v>
      </c>
      <c r="D1142">
        <v>20</v>
      </c>
      <c r="E1142" s="10" t="str">
        <f>Table1[[#This Row],[date]]&amp;" "&amp;Table1[[#This Row],[month]]&amp;" "&amp;Table1[[#This Row],[year]]</f>
        <v>20 Oct 1971</v>
      </c>
      <c r="F1142" s="12">
        <f>DATEDIF(Table1[[#This Row],[DOB]],"8-6-2023","y")</f>
        <v>51</v>
      </c>
      <c r="G1142">
        <v>1</v>
      </c>
      <c r="H1142" s="14">
        <v>9391.35</v>
      </c>
      <c r="I1142" t="s">
        <v>12</v>
      </c>
      <c r="J1142" t="s">
        <v>12</v>
      </c>
      <c r="K1142" t="s">
        <v>42</v>
      </c>
    </row>
    <row r="1143" spans="1:11" x14ac:dyDescent="0.2">
      <c r="A1143" t="s">
        <v>1174</v>
      </c>
      <c r="B1143">
        <v>1976</v>
      </c>
      <c r="C1143" t="s">
        <v>37</v>
      </c>
      <c r="D1143">
        <v>17</v>
      </c>
      <c r="E1143" s="10" t="str">
        <f>Table1[[#This Row],[date]]&amp;" "&amp;Table1[[#This Row],[month]]&amp;" "&amp;Table1[[#This Row],[year]]</f>
        <v>17 Oct 1976</v>
      </c>
      <c r="F1143" s="12">
        <f>DATEDIF(Table1[[#This Row],[DOB]],"8-6-2023","y")</f>
        <v>46</v>
      </c>
      <c r="G1143">
        <v>2</v>
      </c>
      <c r="H1143" s="14">
        <v>9411.01</v>
      </c>
      <c r="I1143" t="s">
        <v>11</v>
      </c>
      <c r="J1143" t="s">
        <v>12</v>
      </c>
      <c r="K1143" t="s">
        <v>247</v>
      </c>
    </row>
    <row r="1144" spans="1:11" x14ac:dyDescent="0.2">
      <c r="A1144" t="s">
        <v>1175</v>
      </c>
      <c r="B1144">
        <v>1976</v>
      </c>
      <c r="C1144" t="s">
        <v>37</v>
      </c>
      <c r="D1144">
        <v>30</v>
      </c>
      <c r="E1144" s="10" t="str">
        <f>Table1[[#This Row],[date]]&amp;" "&amp;Table1[[#This Row],[month]]&amp;" "&amp;Table1[[#This Row],[year]]</f>
        <v>30 Oct 1976</v>
      </c>
      <c r="F1144" s="12">
        <f>DATEDIF(Table1[[#This Row],[DOB]],"8-6-2023","y")</f>
        <v>46</v>
      </c>
      <c r="G1144">
        <v>3</v>
      </c>
      <c r="H1144" s="14">
        <v>9414.92</v>
      </c>
      <c r="I1144" t="s">
        <v>11</v>
      </c>
      <c r="J1144" t="s">
        <v>11</v>
      </c>
      <c r="K1144" t="s">
        <v>42</v>
      </c>
    </row>
    <row r="1145" spans="1:11" x14ac:dyDescent="0.2">
      <c r="A1145" t="s">
        <v>1176</v>
      </c>
      <c r="B1145">
        <v>1976</v>
      </c>
      <c r="C1145" t="s">
        <v>15</v>
      </c>
      <c r="D1145">
        <v>3</v>
      </c>
      <c r="E1145" s="10" t="str">
        <f>Table1[[#This Row],[date]]&amp;" "&amp;Table1[[#This Row],[month]]&amp;" "&amp;Table1[[#This Row],[year]]</f>
        <v>3 Nov 1976</v>
      </c>
      <c r="F1145" s="12">
        <f>DATEDIF(Table1[[#This Row],[DOB]],"8-6-2023","y")</f>
        <v>46</v>
      </c>
      <c r="G1145">
        <v>2</v>
      </c>
      <c r="H1145" s="14">
        <v>9432.93</v>
      </c>
      <c r="I1145" t="s">
        <v>11</v>
      </c>
      <c r="J1145" t="s">
        <v>16</v>
      </c>
      <c r="K1145" t="s">
        <v>247</v>
      </c>
    </row>
    <row r="1146" spans="1:11" x14ac:dyDescent="0.2">
      <c r="A1146" t="s">
        <v>1177</v>
      </c>
      <c r="B1146">
        <v>1974</v>
      </c>
      <c r="C1146" t="s">
        <v>15</v>
      </c>
      <c r="D1146">
        <v>27</v>
      </c>
      <c r="E1146" s="10" t="str">
        <f>Table1[[#This Row],[date]]&amp;" "&amp;Table1[[#This Row],[month]]&amp;" "&amp;Table1[[#This Row],[year]]</f>
        <v>27 Nov 1974</v>
      </c>
      <c r="F1146" s="12">
        <f>DATEDIF(Table1[[#This Row],[DOB]],"8-6-2023","y")</f>
        <v>48</v>
      </c>
      <c r="G1146">
        <v>1</v>
      </c>
      <c r="H1146" s="14">
        <v>9447.25</v>
      </c>
      <c r="I1146" t="s">
        <v>11</v>
      </c>
      <c r="J1146" t="s">
        <v>16</v>
      </c>
      <c r="K1146" t="s">
        <v>247</v>
      </c>
    </row>
    <row r="1147" spans="1:11" x14ac:dyDescent="0.2">
      <c r="A1147" t="s">
        <v>1178</v>
      </c>
      <c r="B1147">
        <v>1974</v>
      </c>
      <c r="C1147" t="s">
        <v>18</v>
      </c>
      <c r="D1147">
        <v>8</v>
      </c>
      <c r="E1147" s="10" t="str">
        <f>Table1[[#This Row],[date]]&amp;" "&amp;Table1[[#This Row],[month]]&amp;" "&amp;Table1[[#This Row],[year]]</f>
        <v>8 Jun 1974</v>
      </c>
      <c r="F1147" s="12">
        <f>DATEDIF(Table1[[#This Row],[DOB]],"8-6-2023","y")</f>
        <v>49</v>
      </c>
      <c r="G1147">
        <v>1</v>
      </c>
      <c r="H1147" s="14">
        <v>9447.3799999999992</v>
      </c>
      <c r="I1147" t="s">
        <v>11</v>
      </c>
      <c r="J1147" t="s">
        <v>12</v>
      </c>
      <c r="K1147" t="s">
        <v>247</v>
      </c>
    </row>
    <row r="1148" spans="1:11" x14ac:dyDescent="0.2">
      <c r="A1148" t="s">
        <v>1179</v>
      </c>
      <c r="B1148">
        <v>1987</v>
      </c>
      <c r="C1148" t="s">
        <v>15</v>
      </c>
      <c r="D1148">
        <v>14</v>
      </c>
      <c r="E1148" s="10" t="str">
        <f>Table1[[#This Row],[date]]&amp;" "&amp;Table1[[#This Row],[month]]&amp;" "&amp;Table1[[#This Row],[year]]</f>
        <v>14 Nov 1987</v>
      </c>
      <c r="F1148" s="12">
        <f>DATEDIF(Table1[[#This Row],[DOB]],"8-6-2023","y")</f>
        <v>35</v>
      </c>
      <c r="G1148">
        <v>3</v>
      </c>
      <c r="H1148" s="14">
        <v>9448.42</v>
      </c>
      <c r="I1148" t="s">
        <v>11</v>
      </c>
      <c r="J1148" t="s">
        <v>12</v>
      </c>
      <c r="K1148" t="s">
        <v>300</v>
      </c>
    </row>
    <row r="1149" spans="1:11" x14ac:dyDescent="0.2">
      <c r="A1149" t="s">
        <v>1180</v>
      </c>
      <c r="B1149">
        <v>1979</v>
      </c>
      <c r="C1149" t="s">
        <v>10</v>
      </c>
      <c r="D1149">
        <v>17</v>
      </c>
      <c r="E1149" s="10" t="str">
        <f>Table1[[#This Row],[date]]&amp;" "&amp;Table1[[#This Row],[month]]&amp;" "&amp;Table1[[#This Row],[year]]</f>
        <v>17 Jul 1979</v>
      </c>
      <c r="F1149" s="12">
        <f>DATEDIF(Table1[[#This Row],[DOB]],"8-6-2023","y")</f>
        <v>43</v>
      </c>
      <c r="G1149">
        <v>2</v>
      </c>
      <c r="H1149" s="14">
        <v>9453.92</v>
      </c>
      <c r="I1149" t="s">
        <v>11</v>
      </c>
      <c r="J1149" t="s">
        <v>11</v>
      </c>
      <c r="K1149" t="s">
        <v>300</v>
      </c>
    </row>
    <row r="1150" spans="1:11" x14ac:dyDescent="0.2">
      <c r="A1150" t="s">
        <v>1181</v>
      </c>
      <c r="B1150">
        <v>1969</v>
      </c>
      <c r="C1150" t="s">
        <v>18</v>
      </c>
      <c r="D1150">
        <v>4</v>
      </c>
      <c r="E1150" s="10" t="str">
        <f>Table1[[#This Row],[date]]&amp;" "&amp;Table1[[#This Row],[month]]&amp;" "&amp;Table1[[#This Row],[year]]</f>
        <v>4 Jun 1969</v>
      </c>
      <c r="F1150" s="12">
        <f>DATEDIF(Table1[[#This Row],[DOB]],"8-6-2023","y")</f>
        <v>54</v>
      </c>
      <c r="G1150">
        <v>0</v>
      </c>
      <c r="H1150" s="14">
        <v>9487.64</v>
      </c>
      <c r="I1150" t="s">
        <v>11</v>
      </c>
      <c r="J1150" t="s">
        <v>11</v>
      </c>
      <c r="K1150" t="s">
        <v>13</v>
      </c>
    </row>
    <row r="1151" spans="1:11" x14ac:dyDescent="0.2">
      <c r="A1151" t="s">
        <v>1182</v>
      </c>
      <c r="B1151">
        <v>1976</v>
      </c>
      <c r="C1151" t="s">
        <v>15</v>
      </c>
      <c r="D1151">
        <v>28</v>
      </c>
      <c r="E1151" s="10" t="str">
        <f>Table1[[#This Row],[date]]&amp;" "&amp;Table1[[#This Row],[month]]&amp;" "&amp;Table1[[#This Row],[year]]</f>
        <v>28 Nov 1976</v>
      </c>
      <c r="F1151" s="12">
        <f>DATEDIF(Table1[[#This Row],[DOB]],"8-6-2023","y")</f>
        <v>46</v>
      </c>
      <c r="G1151">
        <v>3</v>
      </c>
      <c r="H1151" s="14">
        <v>9500.57</v>
      </c>
      <c r="I1151" t="s">
        <v>11</v>
      </c>
      <c r="J1151" t="s">
        <v>12</v>
      </c>
      <c r="K1151" t="s">
        <v>356</v>
      </c>
    </row>
    <row r="1152" spans="1:11" x14ac:dyDescent="0.2">
      <c r="A1152" t="s">
        <v>1183</v>
      </c>
      <c r="B1152">
        <v>1969</v>
      </c>
      <c r="C1152" t="s">
        <v>35</v>
      </c>
      <c r="D1152">
        <v>24</v>
      </c>
      <c r="E1152" s="10" t="str">
        <f>Table1[[#This Row],[date]]&amp;" "&amp;Table1[[#This Row],[month]]&amp;" "&amp;Table1[[#This Row],[year]]</f>
        <v>24 Aug 1969</v>
      </c>
      <c r="F1152" s="12">
        <f>DATEDIF(Table1[[#This Row],[DOB]],"8-6-2023","y")</f>
        <v>53</v>
      </c>
      <c r="G1152">
        <v>0</v>
      </c>
      <c r="H1152" s="14">
        <v>9504.31</v>
      </c>
      <c r="I1152" t="s">
        <v>12</v>
      </c>
      <c r="J1152" t="s">
        <v>11</v>
      </c>
      <c r="K1152" t="s">
        <v>13</v>
      </c>
    </row>
    <row r="1153" spans="1:11" x14ac:dyDescent="0.2">
      <c r="A1153" t="s">
        <v>1184</v>
      </c>
      <c r="B1153">
        <v>1992</v>
      </c>
      <c r="C1153" t="s">
        <v>35</v>
      </c>
      <c r="D1153">
        <v>22</v>
      </c>
      <c r="E1153" s="10" t="str">
        <f>Table1[[#This Row],[date]]&amp;" "&amp;Table1[[#This Row],[month]]&amp;" "&amp;Table1[[#This Row],[year]]</f>
        <v>22 Aug 1992</v>
      </c>
      <c r="F1153" s="12">
        <f>DATEDIF(Table1[[#This Row],[DOB]],"8-6-2023","y")</f>
        <v>30</v>
      </c>
      <c r="G1153">
        <v>0</v>
      </c>
      <c r="H1153" s="14">
        <v>9507.68</v>
      </c>
      <c r="I1153" t="s">
        <v>11</v>
      </c>
      <c r="J1153" t="s">
        <v>16</v>
      </c>
      <c r="K1153" t="s">
        <v>23</v>
      </c>
    </row>
    <row r="1154" spans="1:11" x14ac:dyDescent="0.2">
      <c r="A1154" t="s">
        <v>1185</v>
      </c>
      <c r="B1154">
        <v>1971</v>
      </c>
      <c r="C1154" t="s">
        <v>15</v>
      </c>
      <c r="D1154">
        <v>29</v>
      </c>
      <c r="E1154" s="10" t="str">
        <f>Table1[[#This Row],[date]]&amp;" "&amp;Table1[[#This Row],[month]]&amp;" "&amp;Table1[[#This Row],[year]]</f>
        <v>29 Nov 1971</v>
      </c>
      <c r="F1154" s="12">
        <f>DATEDIF(Table1[[#This Row],[DOB]],"8-6-2023","y")</f>
        <v>51</v>
      </c>
      <c r="G1154">
        <v>0</v>
      </c>
      <c r="H1154" s="14">
        <v>9528.9</v>
      </c>
      <c r="I1154" t="s">
        <v>11</v>
      </c>
      <c r="J1154" t="s">
        <v>11</v>
      </c>
      <c r="K1154" t="s">
        <v>42</v>
      </c>
    </row>
    <row r="1155" spans="1:11" x14ac:dyDescent="0.2">
      <c r="A1155" t="s">
        <v>1186</v>
      </c>
      <c r="B1155">
        <v>1973</v>
      </c>
      <c r="C1155" t="s">
        <v>30</v>
      </c>
      <c r="D1155">
        <v>21</v>
      </c>
      <c r="E1155" s="10" t="str">
        <f>Table1[[#This Row],[date]]&amp;" "&amp;Table1[[#This Row],[month]]&amp;" "&amp;Table1[[#This Row],[year]]</f>
        <v>21 Dec 1973</v>
      </c>
      <c r="F1155" s="12">
        <f>DATEDIF(Table1[[#This Row],[DOB]],"8-6-2023","y")</f>
        <v>49</v>
      </c>
      <c r="G1155">
        <v>0</v>
      </c>
      <c r="H1155" s="14">
        <v>9538.65</v>
      </c>
      <c r="I1155" t="s">
        <v>11</v>
      </c>
      <c r="J1155" t="s">
        <v>12</v>
      </c>
      <c r="K1155" t="s">
        <v>300</v>
      </c>
    </row>
    <row r="1156" spans="1:11" x14ac:dyDescent="0.2">
      <c r="A1156" t="s">
        <v>1187</v>
      </c>
      <c r="B1156">
        <v>1975</v>
      </c>
      <c r="C1156" t="s">
        <v>10</v>
      </c>
      <c r="D1156">
        <v>28</v>
      </c>
      <c r="E1156" s="10" t="str">
        <f>Table1[[#This Row],[date]]&amp;" "&amp;Table1[[#This Row],[month]]&amp;" "&amp;Table1[[#This Row],[year]]</f>
        <v>28 Jul 1975</v>
      </c>
      <c r="F1156" s="12">
        <f>DATEDIF(Table1[[#This Row],[DOB]],"8-6-2023","y")</f>
        <v>47</v>
      </c>
      <c r="G1156">
        <v>1</v>
      </c>
      <c r="H1156" s="14">
        <v>9540.17</v>
      </c>
      <c r="I1156" t="s">
        <v>11</v>
      </c>
      <c r="J1156" t="s">
        <v>11</v>
      </c>
      <c r="K1156" t="s">
        <v>247</v>
      </c>
    </row>
    <row r="1157" spans="1:11" x14ac:dyDescent="0.2">
      <c r="A1157" t="s">
        <v>1188</v>
      </c>
      <c r="B1157">
        <v>1972</v>
      </c>
      <c r="C1157" t="s">
        <v>20</v>
      </c>
      <c r="D1157">
        <v>22</v>
      </c>
      <c r="E1157" s="10" t="str">
        <f>Table1[[#This Row],[date]]&amp;" "&amp;Table1[[#This Row],[month]]&amp;" "&amp;Table1[[#This Row],[year]]</f>
        <v>22 Sep 1972</v>
      </c>
      <c r="F1157" s="12">
        <f>DATEDIF(Table1[[#This Row],[DOB]],"8-6-2023","y")</f>
        <v>50</v>
      </c>
      <c r="G1157">
        <v>0</v>
      </c>
      <c r="H1157" s="14">
        <v>9541.7000000000007</v>
      </c>
      <c r="I1157" t="s">
        <v>11</v>
      </c>
      <c r="J1157" t="s">
        <v>16</v>
      </c>
      <c r="K1157" t="s">
        <v>247</v>
      </c>
    </row>
    <row r="1158" spans="1:11" x14ac:dyDescent="0.2">
      <c r="A1158" t="s">
        <v>1189</v>
      </c>
      <c r="B1158">
        <v>1972</v>
      </c>
      <c r="C1158" t="s">
        <v>20</v>
      </c>
      <c r="D1158">
        <v>22</v>
      </c>
      <c r="E1158" s="10" t="str">
        <f>Table1[[#This Row],[date]]&amp;" "&amp;Table1[[#This Row],[month]]&amp;" "&amp;Table1[[#This Row],[year]]</f>
        <v>22 Sep 1972</v>
      </c>
      <c r="F1158" s="12">
        <f>DATEDIF(Table1[[#This Row],[DOB]],"8-6-2023","y")</f>
        <v>50</v>
      </c>
      <c r="G1158">
        <v>1</v>
      </c>
      <c r="H1158" s="14">
        <v>9549.57</v>
      </c>
      <c r="I1158" t="s">
        <v>11</v>
      </c>
      <c r="J1158" t="s">
        <v>16</v>
      </c>
      <c r="K1158" t="s">
        <v>13</v>
      </c>
    </row>
    <row r="1159" spans="1:11" x14ac:dyDescent="0.2">
      <c r="A1159" t="s">
        <v>1190</v>
      </c>
      <c r="B1159">
        <v>1974</v>
      </c>
      <c r="C1159" t="s">
        <v>35</v>
      </c>
      <c r="D1159">
        <v>14</v>
      </c>
      <c r="E1159" s="10" t="str">
        <f>Table1[[#This Row],[date]]&amp;" "&amp;Table1[[#This Row],[month]]&amp;" "&amp;Table1[[#This Row],[year]]</f>
        <v>14 Aug 1974</v>
      </c>
      <c r="F1159" s="12">
        <f>DATEDIF(Table1[[#This Row],[DOB]],"8-6-2023","y")</f>
        <v>48</v>
      </c>
      <c r="G1159">
        <v>3</v>
      </c>
      <c r="H1159" s="14">
        <v>9563.0300000000007</v>
      </c>
      <c r="I1159" t="s">
        <v>12</v>
      </c>
      <c r="J1159" t="s">
        <v>16</v>
      </c>
      <c r="K1159" t="s">
        <v>42</v>
      </c>
    </row>
    <row r="1160" spans="1:11" x14ac:dyDescent="0.2">
      <c r="A1160" t="s">
        <v>1191</v>
      </c>
      <c r="B1160">
        <v>1973</v>
      </c>
      <c r="C1160" t="s">
        <v>30</v>
      </c>
      <c r="D1160">
        <v>1</v>
      </c>
      <c r="E1160" s="10" t="str">
        <f>Table1[[#This Row],[date]]&amp;" "&amp;Table1[[#This Row],[month]]&amp;" "&amp;Table1[[#This Row],[year]]</f>
        <v>1 Dec 1973</v>
      </c>
      <c r="F1160" s="12">
        <f>DATEDIF(Table1[[#This Row],[DOB]],"8-6-2023","y")</f>
        <v>49</v>
      </c>
      <c r="G1160">
        <v>1</v>
      </c>
      <c r="H1160" s="14">
        <v>9566.99</v>
      </c>
      <c r="I1160" t="s">
        <v>11</v>
      </c>
      <c r="J1160" t="s">
        <v>16</v>
      </c>
      <c r="K1160" t="s">
        <v>23</v>
      </c>
    </row>
    <row r="1161" spans="1:11" x14ac:dyDescent="0.2">
      <c r="A1161" t="s">
        <v>1192</v>
      </c>
      <c r="B1161">
        <v>1966</v>
      </c>
      <c r="C1161" t="s">
        <v>30</v>
      </c>
      <c r="D1161">
        <v>4</v>
      </c>
      <c r="E1161" s="10" t="str">
        <f>Table1[[#This Row],[date]]&amp;" "&amp;Table1[[#This Row],[month]]&amp;" "&amp;Table1[[#This Row],[year]]</f>
        <v>4 Dec 1966</v>
      </c>
      <c r="F1161" s="12">
        <f>DATEDIF(Table1[[#This Row],[DOB]],"8-6-2023","y")</f>
        <v>56</v>
      </c>
      <c r="G1161">
        <v>0</v>
      </c>
      <c r="H1161" s="14">
        <v>9582.5400000000009</v>
      </c>
      <c r="I1161" t="s">
        <v>12</v>
      </c>
      <c r="J1161" t="s">
        <v>11</v>
      </c>
      <c r="K1161" t="s">
        <v>13</v>
      </c>
    </row>
    <row r="1162" spans="1:11" x14ac:dyDescent="0.2">
      <c r="A1162" t="s">
        <v>1193</v>
      </c>
      <c r="B1162">
        <v>1973</v>
      </c>
      <c r="C1162" t="s">
        <v>15</v>
      </c>
      <c r="D1162">
        <v>28</v>
      </c>
      <c r="E1162" s="10" t="str">
        <f>Table1[[#This Row],[date]]&amp;" "&amp;Table1[[#This Row],[month]]&amp;" "&amp;Table1[[#This Row],[year]]</f>
        <v>28 Nov 1973</v>
      </c>
      <c r="F1162" s="12">
        <f>DATEDIF(Table1[[#This Row],[DOB]],"8-6-2023","y")</f>
        <v>49</v>
      </c>
      <c r="G1162">
        <v>1</v>
      </c>
      <c r="H1162" s="14">
        <v>9583.89</v>
      </c>
      <c r="I1162" t="s">
        <v>11</v>
      </c>
      <c r="J1162" t="s">
        <v>12</v>
      </c>
      <c r="K1162" t="s">
        <v>23</v>
      </c>
    </row>
    <row r="1163" spans="1:11" x14ac:dyDescent="0.2">
      <c r="A1163" t="s">
        <v>1194</v>
      </c>
      <c r="B1163">
        <v>1981</v>
      </c>
      <c r="C1163" t="s">
        <v>37</v>
      </c>
      <c r="D1163">
        <v>18</v>
      </c>
      <c r="E1163" s="10" t="str">
        <f>Table1[[#This Row],[date]]&amp;" "&amp;Table1[[#This Row],[month]]&amp;" "&amp;Table1[[#This Row],[year]]</f>
        <v>18 Oct 1981</v>
      </c>
      <c r="F1163" s="12">
        <f>DATEDIF(Table1[[#This Row],[DOB]],"8-6-2023","y")</f>
        <v>41</v>
      </c>
      <c r="G1163">
        <v>1</v>
      </c>
      <c r="H1163" s="14">
        <v>9584.0400000000009</v>
      </c>
      <c r="I1163" t="s">
        <v>11</v>
      </c>
      <c r="J1163" t="s">
        <v>16</v>
      </c>
      <c r="K1163" t="s">
        <v>300</v>
      </c>
    </row>
    <row r="1164" spans="1:11" x14ac:dyDescent="0.2">
      <c r="A1164" t="s">
        <v>1195</v>
      </c>
      <c r="B1164">
        <v>1964</v>
      </c>
      <c r="C1164" t="s">
        <v>30</v>
      </c>
      <c r="D1164">
        <v>15</v>
      </c>
      <c r="E1164" s="10" t="str">
        <f>Table1[[#This Row],[date]]&amp;" "&amp;Table1[[#This Row],[month]]&amp;" "&amp;Table1[[#This Row],[year]]</f>
        <v>15 Dec 1964</v>
      </c>
      <c r="F1164" s="12">
        <f>DATEDIF(Table1[[#This Row],[DOB]],"8-6-2023","y")</f>
        <v>58</v>
      </c>
      <c r="G1164">
        <v>0</v>
      </c>
      <c r="H1164" s="14">
        <v>9597.6299999999992</v>
      </c>
      <c r="I1164" t="s">
        <v>12</v>
      </c>
      <c r="J1164" t="s">
        <v>12</v>
      </c>
      <c r="K1164" t="s">
        <v>13</v>
      </c>
    </row>
    <row r="1165" spans="1:11" x14ac:dyDescent="0.2">
      <c r="A1165" t="s">
        <v>1196</v>
      </c>
      <c r="B1165">
        <v>1972</v>
      </c>
      <c r="C1165" t="s">
        <v>30</v>
      </c>
      <c r="D1165">
        <v>27</v>
      </c>
      <c r="E1165" s="10" t="str">
        <f>Table1[[#This Row],[date]]&amp;" "&amp;Table1[[#This Row],[month]]&amp;" "&amp;Table1[[#This Row],[year]]</f>
        <v>27 Dec 1972</v>
      </c>
      <c r="F1165" s="12">
        <f>DATEDIF(Table1[[#This Row],[DOB]],"8-6-2023","y")</f>
        <v>50</v>
      </c>
      <c r="G1165">
        <v>1</v>
      </c>
      <c r="H1165" s="14">
        <v>9617.66</v>
      </c>
      <c r="I1165" t="s">
        <v>12</v>
      </c>
      <c r="J1165" t="s">
        <v>12</v>
      </c>
      <c r="K1165" t="s">
        <v>168</v>
      </c>
    </row>
    <row r="1166" spans="1:11" x14ac:dyDescent="0.2">
      <c r="A1166" t="s">
        <v>1197</v>
      </c>
      <c r="B1166">
        <v>1982</v>
      </c>
      <c r="C1166" t="s">
        <v>35</v>
      </c>
      <c r="D1166">
        <v>29</v>
      </c>
      <c r="E1166" s="10" t="str">
        <f>Table1[[#This Row],[date]]&amp;" "&amp;Table1[[#This Row],[month]]&amp;" "&amp;Table1[[#This Row],[year]]</f>
        <v>29 Aug 1982</v>
      </c>
      <c r="F1166" s="12">
        <f>DATEDIF(Table1[[#This Row],[DOB]],"8-6-2023","y")</f>
        <v>40</v>
      </c>
      <c r="G1166">
        <v>3</v>
      </c>
      <c r="H1166" s="14">
        <v>9619.18</v>
      </c>
      <c r="I1166" t="s">
        <v>11</v>
      </c>
      <c r="J1166" t="s">
        <v>16</v>
      </c>
      <c r="K1166" t="s">
        <v>200</v>
      </c>
    </row>
    <row r="1167" spans="1:11" x14ac:dyDescent="0.2">
      <c r="A1167" t="s">
        <v>1198</v>
      </c>
      <c r="B1167">
        <v>1975</v>
      </c>
      <c r="C1167" t="s">
        <v>37</v>
      </c>
      <c r="D1167">
        <v>29</v>
      </c>
      <c r="E1167" s="10" t="str">
        <f>Table1[[#This Row],[date]]&amp;" "&amp;Table1[[#This Row],[month]]&amp;" "&amp;Table1[[#This Row],[year]]</f>
        <v>29 Oct 1975</v>
      </c>
      <c r="F1167" s="12">
        <f>DATEDIF(Table1[[#This Row],[DOB]],"8-6-2023","y")</f>
        <v>47</v>
      </c>
      <c r="G1167">
        <v>3</v>
      </c>
      <c r="H1167" s="14">
        <v>9620.33</v>
      </c>
      <c r="I1167" t="s">
        <v>12</v>
      </c>
      <c r="J1167" t="s">
        <v>12</v>
      </c>
      <c r="K1167" t="s">
        <v>23</v>
      </c>
    </row>
    <row r="1168" spans="1:11" x14ac:dyDescent="0.2">
      <c r="A1168" t="s">
        <v>1199</v>
      </c>
      <c r="B1168">
        <v>1970</v>
      </c>
      <c r="C1168" t="s">
        <v>30</v>
      </c>
      <c r="D1168">
        <v>16</v>
      </c>
      <c r="E1168" s="10" t="str">
        <f>Table1[[#This Row],[date]]&amp;" "&amp;Table1[[#This Row],[month]]&amp;" "&amp;Table1[[#This Row],[year]]</f>
        <v>16 Dec 1970</v>
      </c>
      <c r="F1168" s="12">
        <f>DATEDIF(Table1[[#This Row],[DOB]],"8-6-2023","y")</f>
        <v>52</v>
      </c>
      <c r="G1168">
        <v>0</v>
      </c>
      <c r="H1168" s="14">
        <v>9625.92</v>
      </c>
      <c r="I1168" t="s">
        <v>11</v>
      </c>
      <c r="J1168" t="s">
        <v>12</v>
      </c>
      <c r="K1168" t="s">
        <v>42</v>
      </c>
    </row>
    <row r="1169" spans="1:11" x14ac:dyDescent="0.2">
      <c r="A1169" t="s">
        <v>1200</v>
      </c>
      <c r="B1169">
        <v>1998</v>
      </c>
      <c r="C1169" t="s">
        <v>18</v>
      </c>
      <c r="D1169">
        <v>23</v>
      </c>
      <c r="E1169" s="10" t="str">
        <f>Table1[[#This Row],[date]]&amp;" "&amp;Table1[[#This Row],[month]]&amp;" "&amp;Table1[[#This Row],[year]]</f>
        <v>23 Jun 1998</v>
      </c>
      <c r="F1169" s="12">
        <f>DATEDIF(Table1[[#This Row],[DOB]],"8-6-2023","y")</f>
        <v>24</v>
      </c>
      <c r="G1169">
        <v>0</v>
      </c>
      <c r="H1169" s="14">
        <v>9628.7900000000009</v>
      </c>
      <c r="I1169" t="s">
        <v>11</v>
      </c>
      <c r="J1169" t="s">
        <v>11</v>
      </c>
      <c r="K1169" t="s">
        <v>535</v>
      </c>
    </row>
    <row r="1170" spans="1:11" x14ac:dyDescent="0.2">
      <c r="A1170" t="s">
        <v>1201</v>
      </c>
      <c r="B1170">
        <v>1979</v>
      </c>
      <c r="C1170" t="s">
        <v>30</v>
      </c>
      <c r="D1170">
        <v>19</v>
      </c>
      <c r="E1170" s="10" t="str">
        <f>Table1[[#This Row],[date]]&amp;" "&amp;Table1[[#This Row],[month]]&amp;" "&amp;Table1[[#This Row],[year]]</f>
        <v>19 Dec 1979</v>
      </c>
      <c r="F1170" s="12">
        <f>DATEDIF(Table1[[#This Row],[DOB]],"8-6-2023","y")</f>
        <v>43</v>
      </c>
      <c r="G1170">
        <v>2</v>
      </c>
      <c r="H1170" s="14">
        <v>9630.2999999999993</v>
      </c>
      <c r="I1170" t="s">
        <v>11</v>
      </c>
      <c r="J1170" t="s">
        <v>11</v>
      </c>
      <c r="K1170" t="s">
        <v>300</v>
      </c>
    </row>
    <row r="1171" spans="1:11" x14ac:dyDescent="0.2">
      <c r="A1171" t="s">
        <v>1202</v>
      </c>
      <c r="B1171">
        <v>1972</v>
      </c>
      <c r="C1171" t="s">
        <v>37</v>
      </c>
      <c r="D1171">
        <v>23</v>
      </c>
      <c r="E1171" s="10" t="str">
        <f>Table1[[#This Row],[date]]&amp;" "&amp;Table1[[#This Row],[month]]&amp;" "&amp;Table1[[#This Row],[year]]</f>
        <v>23 Oct 1972</v>
      </c>
      <c r="F1171" s="12">
        <f>DATEDIF(Table1[[#This Row],[DOB]],"8-6-2023","y")</f>
        <v>50</v>
      </c>
      <c r="G1171">
        <v>2</v>
      </c>
      <c r="H1171" s="14">
        <v>9630.4</v>
      </c>
      <c r="I1171" t="s">
        <v>11</v>
      </c>
      <c r="J1171" t="s">
        <v>11</v>
      </c>
      <c r="K1171" t="s">
        <v>42</v>
      </c>
    </row>
    <row r="1172" spans="1:11" x14ac:dyDescent="0.2">
      <c r="A1172" t="s">
        <v>1203</v>
      </c>
      <c r="B1172">
        <v>1968</v>
      </c>
      <c r="C1172" t="s">
        <v>18</v>
      </c>
      <c r="D1172">
        <v>22</v>
      </c>
      <c r="E1172" s="10" t="str">
        <f>Table1[[#This Row],[date]]&amp;" "&amp;Table1[[#This Row],[month]]&amp;" "&amp;Table1[[#This Row],[year]]</f>
        <v>22 Jun 1968</v>
      </c>
      <c r="F1172" s="12">
        <f>DATEDIF(Table1[[#This Row],[DOB]],"8-6-2023","y")</f>
        <v>54</v>
      </c>
      <c r="G1172">
        <v>0</v>
      </c>
      <c r="H1172" s="14">
        <v>9630.91</v>
      </c>
      <c r="I1172" t="s">
        <v>12</v>
      </c>
      <c r="J1172" t="s">
        <v>11</v>
      </c>
      <c r="K1172" t="s">
        <v>13</v>
      </c>
    </row>
    <row r="1173" spans="1:11" x14ac:dyDescent="0.2">
      <c r="A1173" t="s">
        <v>1204</v>
      </c>
      <c r="B1173">
        <v>1970</v>
      </c>
      <c r="C1173" t="s">
        <v>20</v>
      </c>
      <c r="D1173">
        <v>30</v>
      </c>
      <c r="E1173" s="10" t="str">
        <f>Table1[[#This Row],[date]]&amp;" "&amp;Table1[[#This Row],[month]]&amp;" "&amp;Table1[[#This Row],[year]]</f>
        <v>30 Sep 1970</v>
      </c>
      <c r="F1173" s="12">
        <f>DATEDIF(Table1[[#This Row],[DOB]],"8-6-2023","y")</f>
        <v>52</v>
      </c>
      <c r="G1173">
        <v>0</v>
      </c>
      <c r="H1173" s="14">
        <v>9634.5400000000009</v>
      </c>
      <c r="I1173" t="s">
        <v>11</v>
      </c>
      <c r="J1173" t="s">
        <v>11</v>
      </c>
      <c r="K1173" t="s">
        <v>42</v>
      </c>
    </row>
    <row r="1174" spans="1:11" x14ac:dyDescent="0.2">
      <c r="A1174" t="s">
        <v>1205</v>
      </c>
      <c r="B1174">
        <v>1971</v>
      </c>
      <c r="C1174" t="s">
        <v>10</v>
      </c>
      <c r="D1174">
        <v>19</v>
      </c>
      <c r="E1174" s="10" t="str">
        <f>Table1[[#This Row],[date]]&amp;" "&amp;Table1[[#This Row],[month]]&amp;" "&amp;Table1[[#This Row],[year]]</f>
        <v>19 Jul 1971</v>
      </c>
      <c r="F1174" s="12">
        <f>DATEDIF(Table1[[#This Row],[DOB]],"8-6-2023","y")</f>
        <v>51</v>
      </c>
      <c r="G1174">
        <v>0</v>
      </c>
      <c r="H1174" s="14">
        <v>9644.25</v>
      </c>
      <c r="I1174" t="s">
        <v>11</v>
      </c>
      <c r="J1174" t="s">
        <v>16</v>
      </c>
      <c r="K1174" t="s">
        <v>23</v>
      </c>
    </row>
    <row r="1175" spans="1:11" x14ac:dyDescent="0.2">
      <c r="A1175" t="s">
        <v>1206</v>
      </c>
      <c r="B1175">
        <v>1974</v>
      </c>
      <c r="C1175" t="s">
        <v>10</v>
      </c>
      <c r="D1175">
        <v>8</v>
      </c>
      <c r="E1175" s="10" t="str">
        <f>Table1[[#This Row],[date]]&amp;" "&amp;Table1[[#This Row],[month]]&amp;" "&amp;Table1[[#This Row],[year]]</f>
        <v>8 Jul 1974</v>
      </c>
      <c r="F1175" s="12">
        <f>DATEDIF(Table1[[#This Row],[DOB]],"8-6-2023","y")</f>
        <v>48</v>
      </c>
      <c r="G1175">
        <v>0</v>
      </c>
      <c r="H1175" s="14">
        <v>9653.81</v>
      </c>
      <c r="I1175" t="s">
        <v>11</v>
      </c>
      <c r="J1175" t="s">
        <v>11</v>
      </c>
      <c r="K1175" t="s">
        <v>42</v>
      </c>
    </row>
    <row r="1176" spans="1:11" x14ac:dyDescent="0.2">
      <c r="A1176" t="s">
        <v>1207</v>
      </c>
      <c r="B1176">
        <v>1981</v>
      </c>
      <c r="C1176" t="s">
        <v>35</v>
      </c>
      <c r="D1176">
        <v>8</v>
      </c>
      <c r="E1176" s="10" t="str">
        <f>Table1[[#This Row],[date]]&amp;" "&amp;Table1[[#This Row],[month]]&amp;" "&amp;Table1[[#This Row],[year]]</f>
        <v>8 Aug 1981</v>
      </c>
      <c r="F1176" s="12">
        <f>DATEDIF(Table1[[#This Row],[DOB]],"8-6-2023","y")</f>
        <v>41</v>
      </c>
      <c r="G1176">
        <v>1</v>
      </c>
      <c r="H1176" s="14">
        <v>9664.34</v>
      </c>
      <c r="I1176" t="s">
        <v>11</v>
      </c>
      <c r="J1176" t="s">
        <v>12</v>
      </c>
      <c r="K1176" t="s">
        <v>42</v>
      </c>
    </row>
    <row r="1177" spans="1:11" x14ac:dyDescent="0.2">
      <c r="A1177" t="s">
        <v>1208</v>
      </c>
      <c r="B1177">
        <v>1966</v>
      </c>
      <c r="C1177" t="s">
        <v>20</v>
      </c>
      <c r="D1177">
        <v>16</v>
      </c>
      <c r="E1177" s="10" t="str">
        <f>Table1[[#This Row],[date]]&amp;" "&amp;Table1[[#This Row],[month]]&amp;" "&amp;Table1[[#This Row],[year]]</f>
        <v>16 Sep 1966</v>
      </c>
      <c r="F1177" s="12">
        <f>DATEDIF(Table1[[#This Row],[DOB]],"8-6-2023","y")</f>
        <v>56</v>
      </c>
      <c r="G1177">
        <v>0</v>
      </c>
      <c r="H1177" s="14">
        <v>9684.2900000000009</v>
      </c>
      <c r="I1177" t="s">
        <v>12</v>
      </c>
      <c r="J1177" t="s">
        <v>11</v>
      </c>
      <c r="K1177" t="s">
        <v>13</v>
      </c>
    </row>
    <row r="1178" spans="1:11" x14ac:dyDescent="0.2">
      <c r="A1178" t="s">
        <v>1209</v>
      </c>
      <c r="B1178">
        <v>1964</v>
      </c>
      <c r="C1178" t="s">
        <v>15</v>
      </c>
      <c r="D1178">
        <v>7</v>
      </c>
      <c r="E1178" s="10" t="str">
        <f>Table1[[#This Row],[date]]&amp;" "&amp;Table1[[#This Row],[month]]&amp;" "&amp;Table1[[#This Row],[year]]</f>
        <v>7 Nov 1964</v>
      </c>
      <c r="F1178" s="12">
        <f>DATEDIF(Table1[[#This Row],[DOB]],"8-6-2023","y")</f>
        <v>58</v>
      </c>
      <c r="G1178">
        <v>0</v>
      </c>
      <c r="H1178" s="14">
        <v>9698.42</v>
      </c>
      <c r="I1178" t="s">
        <v>12</v>
      </c>
      <c r="J1178" t="s">
        <v>12</v>
      </c>
      <c r="K1178" t="s">
        <v>13</v>
      </c>
    </row>
    <row r="1179" spans="1:11" x14ac:dyDescent="0.2">
      <c r="A1179" t="s">
        <v>1210</v>
      </c>
      <c r="B1179">
        <v>1977</v>
      </c>
      <c r="C1179" t="s">
        <v>20</v>
      </c>
      <c r="D1179">
        <v>19</v>
      </c>
      <c r="E1179" s="10" t="str">
        <f>Table1[[#This Row],[date]]&amp;" "&amp;Table1[[#This Row],[month]]&amp;" "&amp;Table1[[#This Row],[year]]</f>
        <v>19 Sep 1977</v>
      </c>
      <c r="F1179" s="12">
        <f>DATEDIF(Table1[[#This Row],[DOB]],"8-6-2023","y")</f>
        <v>45</v>
      </c>
      <c r="G1179">
        <v>3</v>
      </c>
      <c r="H1179" s="14">
        <v>9704.67</v>
      </c>
      <c r="I1179" t="s">
        <v>11</v>
      </c>
      <c r="J1179" t="s">
        <v>12</v>
      </c>
      <c r="K1179" t="s">
        <v>247</v>
      </c>
    </row>
    <row r="1180" spans="1:11" x14ac:dyDescent="0.2">
      <c r="A1180" t="s">
        <v>1211</v>
      </c>
      <c r="B1180">
        <v>1972</v>
      </c>
      <c r="C1180" t="s">
        <v>10</v>
      </c>
      <c r="D1180">
        <v>10</v>
      </c>
      <c r="E1180" s="10" t="str">
        <f>Table1[[#This Row],[date]]&amp;" "&amp;Table1[[#This Row],[month]]&amp;" "&amp;Table1[[#This Row],[year]]</f>
        <v>10 Jul 1972</v>
      </c>
      <c r="F1180" s="12">
        <f>DATEDIF(Table1[[#This Row],[DOB]],"8-6-2023","y")</f>
        <v>50</v>
      </c>
      <c r="G1180">
        <v>0</v>
      </c>
      <c r="H1180" s="14">
        <v>9710.7099999999991</v>
      </c>
      <c r="I1180" t="s">
        <v>11</v>
      </c>
      <c r="J1180" t="s">
        <v>16</v>
      </c>
      <c r="K1180" t="s">
        <v>300</v>
      </c>
    </row>
    <row r="1181" spans="1:11" x14ac:dyDescent="0.2">
      <c r="A1181" t="s">
        <v>1212</v>
      </c>
      <c r="B1181">
        <v>1975</v>
      </c>
      <c r="C1181" t="s">
        <v>18</v>
      </c>
      <c r="D1181">
        <v>27</v>
      </c>
      <c r="E1181" s="10" t="str">
        <f>Table1[[#This Row],[date]]&amp;" "&amp;Table1[[#This Row],[month]]&amp;" "&amp;Table1[[#This Row],[year]]</f>
        <v>27 Jun 1975</v>
      </c>
      <c r="F1181" s="12">
        <f>DATEDIF(Table1[[#This Row],[DOB]],"8-6-2023","y")</f>
        <v>47</v>
      </c>
      <c r="G1181">
        <v>2</v>
      </c>
      <c r="H1181" s="14">
        <v>9715.84</v>
      </c>
      <c r="I1181" t="s">
        <v>11</v>
      </c>
      <c r="J1181" t="s">
        <v>16</v>
      </c>
      <c r="K1181" t="s">
        <v>247</v>
      </c>
    </row>
    <row r="1182" spans="1:11" x14ac:dyDescent="0.2">
      <c r="A1182" t="s">
        <v>1213</v>
      </c>
      <c r="B1182">
        <v>1970</v>
      </c>
      <c r="C1182" t="s">
        <v>20</v>
      </c>
      <c r="D1182">
        <v>12</v>
      </c>
      <c r="E1182" s="10" t="str">
        <f>Table1[[#This Row],[date]]&amp;" "&amp;Table1[[#This Row],[month]]&amp;" "&amp;Table1[[#This Row],[year]]</f>
        <v>12 Sep 1970</v>
      </c>
      <c r="F1182" s="12">
        <f>DATEDIF(Table1[[#This Row],[DOB]],"8-6-2023","y")</f>
        <v>52</v>
      </c>
      <c r="G1182">
        <v>0</v>
      </c>
      <c r="H1182" s="14">
        <v>9722.77</v>
      </c>
      <c r="I1182" t="s">
        <v>12</v>
      </c>
      <c r="J1182" t="s">
        <v>16</v>
      </c>
      <c r="K1182" t="s">
        <v>168</v>
      </c>
    </row>
    <row r="1183" spans="1:11" x14ac:dyDescent="0.2">
      <c r="A1183" t="s">
        <v>1214</v>
      </c>
      <c r="B1183">
        <v>1970</v>
      </c>
      <c r="C1183" t="s">
        <v>35</v>
      </c>
      <c r="D1183">
        <v>18</v>
      </c>
      <c r="E1183" s="10" t="str">
        <f>Table1[[#This Row],[date]]&amp;" "&amp;Table1[[#This Row],[month]]&amp;" "&amp;Table1[[#This Row],[year]]</f>
        <v>18 Aug 1970</v>
      </c>
      <c r="F1183" s="12">
        <f>DATEDIF(Table1[[#This Row],[DOB]],"8-6-2023","y")</f>
        <v>52</v>
      </c>
      <c r="G1183">
        <v>1</v>
      </c>
      <c r="H1183" s="14">
        <v>9724.5300000000007</v>
      </c>
      <c r="I1183" t="s">
        <v>12</v>
      </c>
      <c r="J1183" t="s">
        <v>16</v>
      </c>
      <c r="K1183" t="s">
        <v>42</v>
      </c>
    </row>
    <row r="1184" spans="1:11" x14ac:dyDescent="0.2">
      <c r="A1184" t="s">
        <v>1215</v>
      </c>
      <c r="B1184">
        <v>1970</v>
      </c>
      <c r="C1184" t="s">
        <v>10</v>
      </c>
      <c r="D1184">
        <v>4</v>
      </c>
      <c r="E1184" s="10" t="str">
        <f>Table1[[#This Row],[date]]&amp;" "&amp;Table1[[#This Row],[month]]&amp;" "&amp;Table1[[#This Row],[year]]</f>
        <v>4 Jul 1970</v>
      </c>
      <c r="F1184" s="12">
        <f>DATEDIF(Table1[[#This Row],[DOB]],"8-6-2023","y")</f>
        <v>52</v>
      </c>
      <c r="G1184">
        <v>1</v>
      </c>
      <c r="H1184" s="14">
        <v>9748.91</v>
      </c>
      <c r="I1184" t="s">
        <v>11</v>
      </c>
      <c r="J1184" t="s">
        <v>16</v>
      </c>
      <c r="K1184" t="s">
        <v>13</v>
      </c>
    </row>
    <row r="1185" spans="1:11" x14ac:dyDescent="0.2">
      <c r="A1185" t="s">
        <v>1216</v>
      </c>
      <c r="B1185">
        <v>2001</v>
      </c>
      <c r="C1185" t="s">
        <v>10</v>
      </c>
      <c r="D1185">
        <v>14</v>
      </c>
      <c r="E1185" s="10" t="str">
        <f>Table1[[#This Row],[date]]&amp;" "&amp;Table1[[#This Row],[month]]&amp;" "&amp;Table1[[#This Row],[year]]</f>
        <v>14 Jul 2001</v>
      </c>
      <c r="F1185" s="12">
        <f>DATEDIF(Table1[[#This Row],[DOB]],"8-6-2023","y")</f>
        <v>21</v>
      </c>
      <c r="G1185">
        <v>0</v>
      </c>
      <c r="H1185" s="14">
        <v>9753.49</v>
      </c>
      <c r="I1185" t="s">
        <v>11</v>
      </c>
      <c r="J1185" t="s">
        <v>11</v>
      </c>
      <c r="K1185" t="s">
        <v>23</v>
      </c>
    </row>
    <row r="1186" spans="1:11" x14ac:dyDescent="0.2">
      <c r="A1186" t="s">
        <v>1217</v>
      </c>
      <c r="B1186">
        <v>1965</v>
      </c>
      <c r="C1186" t="s">
        <v>20</v>
      </c>
      <c r="D1186">
        <v>5</v>
      </c>
      <c r="E1186" s="10" t="str">
        <f>Table1[[#This Row],[date]]&amp;" "&amp;Table1[[#This Row],[month]]&amp;" "&amp;Table1[[#This Row],[year]]</f>
        <v>5 Sep 1965</v>
      </c>
      <c r="F1186" s="12">
        <f>DATEDIF(Table1[[#This Row],[DOB]],"8-6-2023","y")</f>
        <v>57</v>
      </c>
      <c r="G1186">
        <v>0</v>
      </c>
      <c r="H1186" s="14">
        <v>9764.08</v>
      </c>
      <c r="I1186" t="s">
        <v>12</v>
      </c>
      <c r="J1186" t="s">
        <v>16</v>
      </c>
      <c r="K1186" t="s">
        <v>23</v>
      </c>
    </row>
    <row r="1187" spans="1:11" x14ac:dyDescent="0.2">
      <c r="A1187" t="s">
        <v>1218</v>
      </c>
      <c r="B1187">
        <v>1973</v>
      </c>
      <c r="C1187" t="s">
        <v>10</v>
      </c>
      <c r="D1187">
        <v>7</v>
      </c>
      <c r="E1187" s="10" t="str">
        <f>Table1[[#This Row],[date]]&amp;" "&amp;Table1[[#This Row],[month]]&amp;" "&amp;Table1[[#This Row],[year]]</f>
        <v>7 Jul 1973</v>
      </c>
      <c r="F1187" s="12">
        <f>DATEDIF(Table1[[#This Row],[DOB]],"8-6-2023","y")</f>
        <v>49</v>
      </c>
      <c r="G1187">
        <v>1</v>
      </c>
      <c r="H1187" s="14">
        <v>9778.35</v>
      </c>
      <c r="I1187" t="s">
        <v>11</v>
      </c>
      <c r="J1187" t="s">
        <v>11</v>
      </c>
      <c r="K1187" t="s">
        <v>247</v>
      </c>
    </row>
    <row r="1188" spans="1:11" x14ac:dyDescent="0.2">
      <c r="A1188" t="s">
        <v>1219</v>
      </c>
      <c r="B1188">
        <v>1996</v>
      </c>
      <c r="C1188" t="s">
        <v>35</v>
      </c>
      <c r="D1188">
        <v>8</v>
      </c>
      <c r="E1188" s="10" t="str">
        <f>Table1[[#This Row],[date]]&amp;" "&amp;Table1[[#This Row],[month]]&amp;" "&amp;Table1[[#This Row],[year]]</f>
        <v>8 Aug 1996</v>
      </c>
      <c r="F1188" s="12">
        <f>DATEDIF(Table1[[#This Row],[DOB]],"8-6-2023","y")</f>
        <v>26</v>
      </c>
      <c r="G1188">
        <v>0</v>
      </c>
      <c r="H1188" s="14">
        <v>9787.32</v>
      </c>
      <c r="I1188" t="s">
        <v>11</v>
      </c>
      <c r="J1188" t="s">
        <v>12</v>
      </c>
      <c r="K1188" t="s">
        <v>249</v>
      </c>
    </row>
    <row r="1189" spans="1:11" x14ac:dyDescent="0.2">
      <c r="A1189" t="s">
        <v>1220</v>
      </c>
      <c r="B1189">
        <v>1977</v>
      </c>
      <c r="C1189" t="s">
        <v>18</v>
      </c>
      <c r="D1189">
        <v>7</v>
      </c>
      <c r="E1189" s="10" t="str">
        <f>Table1[[#This Row],[date]]&amp;" "&amp;Table1[[#This Row],[month]]&amp;" "&amp;Table1[[#This Row],[year]]</f>
        <v>7 Jun 1977</v>
      </c>
      <c r="F1189" s="12">
        <f>DATEDIF(Table1[[#This Row],[DOB]],"8-6-2023","y")</f>
        <v>46</v>
      </c>
      <c r="G1189">
        <v>5</v>
      </c>
      <c r="H1189" s="14">
        <v>9788.8700000000008</v>
      </c>
      <c r="I1189" t="s">
        <v>12</v>
      </c>
      <c r="J1189" t="s">
        <v>11</v>
      </c>
      <c r="K1189" t="s">
        <v>13</v>
      </c>
    </row>
    <row r="1190" spans="1:11" x14ac:dyDescent="0.2">
      <c r="A1190" t="s">
        <v>1221</v>
      </c>
      <c r="B1190">
        <v>1973</v>
      </c>
      <c r="C1190" t="s">
        <v>20</v>
      </c>
      <c r="D1190">
        <v>17</v>
      </c>
      <c r="E1190" s="10" t="str">
        <f>Table1[[#This Row],[date]]&amp;" "&amp;Table1[[#This Row],[month]]&amp;" "&amp;Table1[[#This Row],[year]]</f>
        <v>17 Sep 1973</v>
      </c>
      <c r="F1190" s="12">
        <f>DATEDIF(Table1[[#This Row],[DOB]],"8-6-2023","y")</f>
        <v>49</v>
      </c>
      <c r="G1190">
        <v>2</v>
      </c>
      <c r="H1190" s="14">
        <v>9800.89</v>
      </c>
      <c r="I1190" t="s">
        <v>11</v>
      </c>
      <c r="J1190" t="s">
        <v>16</v>
      </c>
      <c r="K1190" t="s">
        <v>13</v>
      </c>
    </row>
    <row r="1191" spans="1:11" x14ac:dyDescent="0.2">
      <c r="A1191" t="s">
        <v>1222</v>
      </c>
      <c r="B1191">
        <v>1972</v>
      </c>
      <c r="C1191" t="s">
        <v>18</v>
      </c>
      <c r="D1191">
        <v>28</v>
      </c>
      <c r="E1191" s="10" t="str">
        <f>Table1[[#This Row],[date]]&amp;" "&amp;Table1[[#This Row],[month]]&amp;" "&amp;Table1[[#This Row],[year]]</f>
        <v>28 Jun 1972</v>
      </c>
      <c r="F1191" s="12">
        <f>DATEDIF(Table1[[#This Row],[DOB]],"8-6-2023","y")</f>
        <v>50</v>
      </c>
      <c r="G1191">
        <v>0</v>
      </c>
      <c r="H1191" s="14">
        <v>9819.25</v>
      </c>
      <c r="I1191" t="s">
        <v>11</v>
      </c>
      <c r="J1191" t="s">
        <v>11</v>
      </c>
      <c r="K1191" t="s">
        <v>300</v>
      </c>
    </row>
    <row r="1192" spans="1:11" x14ac:dyDescent="0.2">
      <c r="A1192" t="s">
        <v>1223</v>
      </c>
      <c r="B1192">
        <v>1972</v>
      </c>
      <c r="C1192" t="s">
        <v>20</v>
      </c>
      <c r="D1192">
        <v>26</v>
      </c>
      <c r="E1192" s="10" t="str">
        <f>Table1[[#This Row],[date]]&amp;" "&amp;Table1[[#This Row],[month]]&amp;" "&amp;Table1[[#This Row],[year]]</f>
        <v>26 Sep 1972</v>
      </c>
      <c r="F1192" s="12">
        <f>DATEDIF(Table1[[#This Row],[DOB]],"8-6-2023","y")</f>
        <v>50</v>
      </c>
      <c r="G1192">
        <v>0</v>
      </c>
      <c r="H1192" s="14">
        <v>9836.2099999999991</v>
      </c>
      <c r="I1192" t="s">
        <v>11</v>
      </c>
      <c r="J1192" t="s">
        <v>12</v>
      </c>
      <c r="K1192" t="s">
        <v>300</v>
      </c>
    </row>
    <row r="1193" spans="1:11" x14ac:dyDescent="0.2">
      <c r="A1193" t="s">
        <v>1224</v>
      </c>
      <c r="B1193">
        <v>1992</v>
      </c>
      <c r="C1193" t="s">
        <v>35</v>
      </c>
      <c r="D1193">
        <v>13</v>
      </c>
      <c r="E1193" s="10" t="str">
        <f>Table1[[#This Row],[date]]&amp;" "&amp;Table1[[#This Row],[month]]&amp;" "&amp;Table1[[#This Row],[year]]</f>
        <v>13 Aug 1992</v>
      </c>
      <c r="F1193" s="12">
        <f>DATEDIF(Table1[[#This Row],[DOB]],"8-6-2023","y")</f>
        <v>30</v>
      </c>
      <c r="G1193">
        <v>0</v>
      </c>
      <c r="H1193" s="14">
        <v>9844.4500000000007</v>
      </c>
      <c r="I1193" t="s">
        <v>11</v>
      </c>
      <c r="J1193" t="s">
        <v>16</v>
      </c>
      <c r="K1193" t="s">
        <v>23</v>
      </c>
    </row>
    <row r="1194" spans="1:11" x14ac:dyDescent="0.2">
      <c r="A1194" t="s">
        <v>1225</v>
      </c>
      <c r="B1194">
        <v>1968</v>
      </c>
      <c r="C1194" t="s">
        <v>15</v>
      </c>
      <c r="D1194">
        <v>4</v>
      </c>
      <c r="E1194" s="10" t="str">
        <f>Table1[[#This Row],[date]]&amp;" "&amp;Table1[[#This Row],[month]]&amp;" "&amp;Table1[[#This Row],[year]]</f>
        <v>4 Nov 1968</v>
      </c>
      <c r="F1194" s="12">
        <f>DATEDIF(Table1[[#This Row],[DOB]],"8-6-2023","y")</f>
        <v>54</v>
      </c>
      <c r="G1194">
        <v>0</v>
      </c>
      <c r="H1194" s="14">
        <v>9850.43</v>
      </c>
      <c r="I1194" t="s">
        <v>12</v>
      </c>
      <c r="J1194" t="s">
        <v>12</v>
      </c>
      <c r="K1194" t="s">
        <v>42</v>
      </c>
    </row>
    <row r="1195" spans="1:11" x14ac:dyDescent="0.2">
      <c r="A1195" t="s">
        <v>1226</v>
      </c>
      <c r="B1195">
        <v>1971</v>
      </c>
      <c r="C1195" t="s">
        <v>37</v>
      </c>
      <c r="D1195">
        <v>23</v>
      </c>
      <c r="E1195" s="10" t="str">
        <f>Table1[[#This Row],[date]]&amp;" "&amp;Table1[[#This Row],[month]]&amp;" "&amp;Table1[[#This Row],[year]]</f>
        <v>23 Oct 1971</v>
      </c>
      <c r="F1195" s="12">
        <f>DATEDIF(Table1[[#This Row],[DOB]],"8-6-2023","y")</f>
        <v>51</v>
      </c>
      <c r="G1195">
        <v>1</v>
      </c>
      <c r="H1195" s="14">
        <v>9855.1299999999992</v>
      </c>
      <c r="I1195" t="s">
        <v>11</v>
      </c>
      <c r="J1195" t="s">
        <v>12</v>
      </c>
      <c r="K1195" t="s">
        <v>13</v>
      </c>
    </row>
    <row r="1196" spans="1:11" x14ac:dyDescent="0.2">
      <c r="A1196" t="s">
        <v>1227</v>
      </c>
      <c r="B1196">
        <v>1971</v>
      </c>
      <c r="C1196" t="s">
        <v>10</v>
      </c>
      <c r="D1196">
        <v>17</v>
      </c>
      <c r="E1196" s="10" t="str">
        <f>Table1[[#This Row],[date]]&amp;" "&amp;Table1[[#This Row],[month]]&amp;" "&amp;Table1[[#This Row],[year]]</f>
        <v>17 Jul 1971</v>
      </c>
      <c r="F1196" s="12">
        <f>DATEDIF(Table1[[#This Row],[DOB]],"8-6-2023","y")</f>
        <v>51</v>
      </c>
      <c r="G1196">
        <v>1</v>
      </c>
      <c r="H1196" s="14">
        <v>9861.0300000000007</v>
      </c>
      <c r="I1196" t="s">
        <v>11</v>
      </c>
      <c r="J1196" t="s">
        <v>11</v>
      </c>
      <c r="K1196" t="s">
        <v>42</v>
      </c>
    </row>
    <row r="1197" spans="1:11" x14ac:dyDescent="0.2">
      <c r="A1197" t="s">
        <v>1228</v>
      </c>
      <c r="B1197">
        <v>1969</v>
      </c>
      <c r="C1197" t="s">
        <v>37</v>
      </c>
      <c r="D1197">
        <v>20</v>
      </c>
      <c r="E1197" s="10" t="str">
        <f>Table1[[#This Row],[date]]&amp;" "&amp;Table1[[#This Row],[month]]&amp;" "&amp;Table1[[#This Row],[year]]</f>
        <v>20 Oct 1969</v>
      </c>
      <c r="F1197" s="12">
        <f>DATEDIF(Table1[[#This Row],[DOB]],"8-6-2023","y")</f>
        <v>53</v>
      </c>
      <c r="G1197">
        <v>0</v>
      </c>
      <c r="H1197" s="14">
        <v>9863.4699999999993</v>
      </c>
      <c r="I1197" t="s">
        <v>12</v>
      </c>
      <c r="J1197" t="s">
        <v>12</v>
      </c>
      <c r="K1197" t="s">
        <v>23</v>
      </c>
    </row>
    <row r="1198" spans="1:11" x14ac:dyDescent="0.2">
      <c r="A1198" t="s">
        <v>1229</v>
      </c>
      <c r="B1198">
        <v>1971</v>
      </c>
      <c r="C1198" t="s">
        <v>15</v>
      </c>
      <c r="D1198">
        <v>9</v>
      </c>
      <c r="E1198" s="10" t="str">
        <f>Table1[[#This Row],[date]]&amp;" "&amp;Table1[[#This Row],[month]]&amp;" "&amp;Table1[[#This Row],[year]]</f>
        <v>9 Nov 1971</v>
      </c>
      <c r="F1198" s="12">
        <f>DATEDIF(Table1[[#This Row],[DOB]],"8-6-2023","y")</f>
        <v>51</v>
      </c>
      <c r="G1198">
        <v>0</v>
      </c>
      <c r="H1198" s="14">
        <v>9866.2999999999993</v>
      </c>
      <c r="I1198" t="s">
        <v>11</v>
      </c>
      <c r="J1198" t="s">
        <v>12</v>
      </c>
      <c r="K1198" t="s">
        <v>247</v>
      </c>
    </row>
    <row r="1199" spans="1:11" x14ac:dyDescent="0.2">
      <c r="A1199" t="s">
        <v>1230</v>
      </c>
      <c r="B1199">
        <v>1969</v>
      </c>
      <c r="C1199" t="s">
        <v>35</v>
      </c>
      <c r="D1199">
        <v>13</v>
      </c>
      <c r="E1199" s="10" t="str">
        <f>Table1[[#This Row],[date]]&amp;" "&amp;Table1[[#This Row],[month]]&amp;" "&amp;Table1[[#This Row],[year]]</f>
        <v>13 Aug 1969</v>
      </c>
      <c r="F1199" s="12">
        <f>DATEDIF(Table1[[#This Row],[DOB]],"8-6-2023","y")</f>
        <v>53</v>
      </c>
      <c r="G1199">
        <v>0</v>
      </c>
      <c r="H1199" s="14">
        <v>9869.81</v>
      </c>
      <c r="I1199" t="s">
        <v>12</v>
      </c>
      <c r="J1199" t="s">
        <v>12</v>
      </c>
      <c r="K1199" t="s">
        <v>23</v>
      </c>
    </row>
    <row r="1200" spans="1:11" x14ac:dyDescent="0.2">
      <c r="A1200" t="s">
        <v>1231</v>
      </c>
      <c r="B1200">
        <v>1998</v>
      </c>
      <c r="C1200" t="s">
        <v>10</v>
      </c>
      <c r="D1200">
        <v>6</v>
      </c>
      <c r="E1200" s="10" t="str">
        <f>Table1[[#This Row],[date]]&amp;" "&amp;Table1[[#This Row],[month]]&amp;" "&amp;Table1[[#This Row],[year]]</f>
        <v>6 Jul 1998</v>
      </c>
      <c r="F1200" s="12">
        <f>DATEDIF(Table1[[#This Row],[DOB]],"8-6-2023","y")</f>
        <v>24</v>
      </c>
      <c r="G1200">
        <v>0</v>
      </c>
      <c r="H1200" s="14">
        <v>9870.59</v>
      </c>
      <c r="I1200" t="s">
        <v>11</v>
      </c>
      <c r="J1200" t="s">
        <v>11</v>
      </c>
      <c r="K1200" t="s">
        <v>249</v>
      </c>
    </row>
    <row r="1201" spans="1:11" x14ac:dyDescent="0.2">
      <c r="A1201" t="s">
        <v>1232</v>
      </c>
      <c r="B1201">
        <v>1971</v>
      </c>
      <c r="C1201" t="s">
        <v>30</v>
      </c>
      <c r="D1201">
        <v>22</v>
      </c>
      <c r="E1201" s="10" t="str">
        <f>Table1[[#This Row],[date]]&amp;" "&amp;Table1[[#This Row],[month]]&amp;" "&amp;Table1[[#This Row],[year]]</f>
        <v>22 Dec 1971</v>
      </c>
      <c r="F1201" s="12">
        <f>DATEDIF(Table1[[#This Row],[DOB]],"8-6-2023","y")</f>
        <v>51</v>
      </c>
      <c r="G1201">
        <v>1</v>
      </c>
      <c r="H1201" s="14">
        <v>9872.7000000000007</v>
      </c>
      <c r="I1201" t="s">
        <v>11</v>
      </c>
      <c r="J1201" t="s">
        <v>11</v>
      </c>
      <c r="K1201" t="s">
        <v>42</v>
      </c>
    </row>
    <row r="1202" spans="1:11" x14ac:dyDescent="0.2">
      <c r="A1202" t="s">
        <v>1233</v>
      </c>
      <c r="B1202">
        <v>1971</v>
      </c>
      <c r="C1202" t="s">
        <v>10</v>
      </c>
      <c r="D1202">
        <v>3</v>
      </c>
      <c r="E1202" s="10" t="str">
        <f>Table1[[#This Row],[date]]&amp;" "&amp;Table1[[#This Row],[month]]&amp;" "&amp;Table1[[#This Row],[year]]</f>
        <v>3 Jul 1971</v>
      </c>
      <c r="F1202" s="12">
        <f>DATEDIF(Table1[[#This Row],[DOB]],"8-6-2023","y")</f>
        <v>51</v>
      </c>
      <c r="G1202">
        <v>0</v>
      </c>
      <c r="H1202" s="14">
        <v>9875.68</v>
      </c>
      <c r="I1202" t="s">
        <v>11</v>
      </c>
      <c r="J1202" t="s">
        <v>12</v>
      </c>
      <c r="K1202" t="s">
        <v>247</v>
      </c>
    </row>
    <row r="1203" spans="1:11" x14ac:dyDescent="0.2">
      <c r="A1203" t="s">
        <v>1234</v>
      </c>
      <c r="B1203">
        <v>1971</v>
      </c>
      <c r="C1203" t="s">
        <v>37</v>
      </c>
      <c r="D1203">
        <v>3</v>
      </c>
      <c r="E1203" s="10" t="str">
        <f>Table1[[#This Row],[date]]&amp;" "&amp;Table1[[#This Row],[month]]&amp;" "&amp;Table1[[#This Row],[year]]</f>
        <v>3 Oct 1971</v>
      </c>
      <c r="F1203" s="12">
        <f>DATEDIF(Table1[[#This Row],[DOB]],"8-6-2023","y")</f>
        <v>51</v>
      </c>
      <c r="G1203">
        <v>1</v>
      </c>
      <c r="H1203" s="14">
        <v>9877.61</v>
      </c>
      <c r="I1203" t="s">
        <v>11</v>
      </c>
      <c r="J1203" t="s">
        <v>16</v>
      </c>
      <c r="K1203" t="s">
        <v>13</v>
      </c>
    </row>
    <row r="1204" spans="1:11" x14ac:dyDescent="0.2">
      <c r="A1204" t="s">
        <v>1235</v>
      </c>
      <c r="B1204">
        <v>1971</v>
      </c>
      <c r="C1204" t="s">
        <v>15</v>
      </c>
      <c r="D1204">
        <v>8</v>
      </c>
      <c r="E1204" s="10" t="str">
        <f>Table1[[#This Row],[date]]&amp;" "&amp;Table1[[#This Row],[month]]&amp;" "&amp;Table1[[#This Row],[year]]</f>
        <v>8 Nov 1971</v>
      </c>
      <c r="F1204" s="12">
        <f>DATEDIF(Table1[[#This Row],[DOB]],"8-6-2023","y")</f>
        <v>51</v>
      </c>
      <c r="G1204">
        <v>1</v>
      </c>
      <c r="H1204" s="14">
        <v>9880.07</v>
      </c>
      <c r="I1204" t="s">
        <v>11</v>
      </c>
      <c r="J1204" t="s">
        <v>12</v>
      </c>
      <c r="K1204" t="s">
        <v>42</v>
      </c>
    </row>
    <row r="1205" spans="1:11" x14ac:dyDescent="0.2">
      <c r="A1205" t="s">
        <v>1236</v>
      </c>
      <c r="B1205">
        <v>1966</v>
      </c>
      <c r="C1205" t="s">
        <v>15</v>
      </c>
      <c r="D1205">
        <v>5</v>
      </c>
      <c r="E1205" s="10" t="str">
        <f>Table1[[#This Row],[date]]&amp;" "&amp;Table1[[#This Row],[month]]&amp;" "&amp;Table1[[#This Row],[year]]</f>
        <v>5 Nov 1966</v>
      </c>
      <c r="F1205" s="12">
        <f>DATEDIF(Table1[[#This Row],[DOB]],"8-6-2023","y")</f>
        <v>56</v>
      </c>
      <c r="G1205">
        <v>0</v>
      </c>
      <c r="H1205" s="14">
        <v>9890.23</v>
      </c>
      <c r="I1205" t="s">
        <v>12</v>
      </c>
      <c r="J1205" t="s">
        <v>12</v>
      </c>
      <c r="K1205" t="s">
        <v>13</v>
      </c>
    </row>
    <row r="1206" spans="1:11" x14ac:dyDescent="0.2">
      <c r="A1206" t="s">
        <v>1237</v>
      </c>
      <c r="B1206">
        <v>1996</v>
      </c>
      <c r="C1206" t="s">
        <v>10</v>
      </c>
      <c r="D1206">
        <v>8</v>
      </c>
      <c r="E1206" s="10" t="str">
        <f>Table1[[#This Row],[date]]&amp;" "&amp;Table1[[#This Row],[month]]&amp;" "&amp;Table1[[#This Row],[year]]</f>
        <v>8 Jul 1996</v>
      </c>
      <c r="F1206" s="12">
        <f>DATEDIF(Table1[[#This Row],[DOB]],"8-6-2023","y")</f>
        <v>26</v>
      </c>
      <c r="G1206">
        <v>0</v>
      </c>
      <c r="H1206" s="14">
        <v>9894.69</v>
      </c>
      <c r="I1206" t="s">
        <v>11</v>
      </c>
      <c r="J1206" t="s">
        <v>12</v>
      </c>
      <c r="K1206" t="s">
        <v>23</v>
      </c>
    </row>
    <row r="1207" spans="1:11" x14ac:dyDescent="0.2">
      <c r="A1207" t="s">
        <v>1238</v>
      </c>
      <c r="B1207">
        <v>1962</v>
      </c>
      <c r="C1207" t="s">
        <v>35</v>
      </c>
      <c r="D1207">
        <v>17</v>
      </c>
      <c r="E1207" s="10" t="str">
        <f>Table1[[#This Row],[date]]&amp;" "&amp;Table1[[#This Row],[month]]&amp;" "&amp;Table1[[#This Row],[year]]</f>
        <v>17 Aug 1962</v>
      </c>
      <c r="F1207" s="12">
        <f>DATEDIF(Table1[[#This Row],[DOB]],"8-6-2023","y")</f>
        <v>60</v>
      </c>
      <c r="G1207">
        <v>0</v>
      </c>
      <c r="H1207" s="14">
        <v>9907.83</v>
      </c>
      <c r="I1207" t="s">
        <v>12</v>
      </c>
      <c r="J1207" t="s">
        <v>11</v>
      </c>
      <c r="K1207" t="s">
        <v>13</v>
      </c>
    </row>
    <row r="1208" spans="1:11" x14ac:dyDescent="0.2">
      <c r="A1208" t="s">
        <v>1239</v>
      </c>
      <c r="B1208">
        <v>1972</v>
      </c>
      <c r="C1208" t="s">
        <v>20</v>
      </c>
      <c r="D1208">
        <v>14</v>
      </c>
      <c r="E1208" s="10" t="str">
        <f>Table1[[#This Row],[date]]&amp;" "&amp;Table1[[#This Row],[month]]&amp;" "&amp;Table1[[#This Row],[year]]</f>
        <v>14 Sep 1972</v>
      </c>
      <c r="F1208" s="12">
        <f>DATEDIF(Table1[[#This Row],[DOB]],"8-6-2023","y")</f>
        <v>50</v>
      </c>
      <c r="G1208">
        <v>1</v>
      </c>
      <c r="H1208" s="14">
        <v>9910.36</v>
      </c>
      <c r="I1208" t="s">
        <v>11</v>
      </c>
      <c r="J1208" t="s">
        <v>12</v>
      </c>
      <c r="K1208" t="s">
        <v>23</v>
      </c>
    </row>
    <row r="1209" spans="1:11" x14ac:dyDescent="0.2">
      <c r="A1209" t="s">
        <v>1240</v>
      </c>
      <c r="B1209">
        <v>1985</v>
      </c>
      <c r="C1209" t="s">
        <v>35</v>
      </c>
      <c r="D1209">
        <v>19</v>
      </c>
      <c r="E1209" s="10" t="str">
        <f>Table1[[#This Row],[date]]&amp;" "&amp;Table1[[#This Row],[month]]&amp;" "&amp;Table1[[#This Row],[year]]</f>
        <v>19 Aug 1985</v>
      </c>
      <c r="F1209" s="12">
        <f>DATEDIF(Table1[[#This Row],[DOB]],"8-6-2023","y")</f>
        <v>37</v>
      </c>
      <c r="G1209">
        <v>3</v>
      </c>
      <c r="H1209" s="14">
        <v>9930.64</v>
      </c>
      <c r="I1209" t="s">
        <v>11</v>
      </c>
      <c r="J1209" t="s">
        <v>12</v>
      </c>
      <c r="K1209" t="s">
        <v>200</v>
      </c>
    </row>
    <row r="1210" spans="1:11" x14ac:dyDescent="0.2">
      <c r="A1210" t="s">
        <v>1241</v>
      </c>
      <c r="B1210">
        <v>1983</v>
      </c>
      <c r="C1210" t="s">
        <v>30</v>
      </c>
      <c r="D1210">
        <v>3</v>
      </c>
      <c r="E1210" s="10" t="str">
        <f>Table1[[#This Row],[date]]&amp;" "&amp;Table1[[#This Row],[month]]&amp;" "&amp;Table1[[#This Row],[year]]</f>
        <v>3 Dec 1983</v>
      </c>
      <c r="F1210" s="12">
        <f>DATEDIF(Table1[[#This Row],[DOB]],"8-6-2023","y")</f>
        <v>39</v>
      </c>
      <c r="G1210">
        <v>3</v>
      </c>
      <c r="H1210" s="14">
        <v>9931.9599999999991</v>
      </c>
      <c r="I1210" t="s">
        <v>11</v>
      </c>
      <c r="J1210" t="s">
        <v>11</v>
      </c>
      <c r="K1210" t="s">
        <v>23</v>
      </c>
    </row>
    <row r="1211" spans="1:11" x14ac:dyDescent="0.2">
      <c r="A1211" t="s">
        <v>1242</v>
      </c>
      <c r="B1211">
        <v>1964</v>
      </c>
      <c r="C1211" t="s">
        <v>20</v>
      </c>
      <c r="D1211">
        <v>11</v>
      </c>
      <c r="E1211" s="10" t="str">
        <f>Table1[[#This Row],[date]]&amp;" "&amp;Table1[[#This Row],[month]]&amp;" "&amp;Table1[[#This Row],[year]]</f>
        <v>11 Sep 1964</v>
      </c>
      <c r="F1211" s="12">
        <f>DATEDIF(Table1[[#This Row],[DOB]],"8-6-2023","y")</f>
        <v>58</v>
      </c>
      <c r="G1211">
        <v>0</v>
      </c>
      <c r="H1211" s="14">
        <v>9933.44</v>
      </c>
      <c r="I1211" t="s">
        <v>12</v>
      </c>
      <c r="J1211" t="s">
        <v>12</v>
      </c>
      <c r="K1211" t="s">
        <v>13</v>
      </c>
    </row>
    <row r="1212" spans="1:11" x14ac:dyDescent="0.2">
      <c r="A1212" t="s">
        <v>1243</v>
      </c>
      <c r="B1212">
        <v>1971</v>
      </c>
      <c r="C1212" t="s">
        <v>30</v>
      </c>
      <c r="D1212">
        <v>26</v>
      </c>
      <c r="E1212" s="10" t="str">
        <f>Table1[[#This Row],[date]]&amp;" "&amp;Table1[[#This Row],[month]]&amp;" "&amp;Table1[[#This Row],[year]]</f>
        <v>26 Dec 1971</v>
      </c>
      <c r="F1212" s="12">
        <f>DATEDIF(Table1[[#This Row],[DOB]],"8-6-2023","y")</f>
        <v>51</v>
      </c>
      <c r="G1212">
        <v>1</v>
      </c>
      <c r="H1212" s="14">
        <v>9957.7199999999993</v>
      </c>
      <c r="I1212" t="s">
        <v>11</v>
      </c>
      <c r="J1212" t="s">
        <v>12</v>
      </c>
      <c r="K1212" t="s">
        <v>170</v>
      </c>
    </row>
    <row r="1213" spans="1:11" x14ac:dyDescent="0.2">
      <c r="A1213" t="s">
        <v>1244</v>
      </c>
      <c r="B1213">
        <v>1971</v>
      </c>
      <c r="C1213" t="s">
        <v>37</v>
      </c>
      <c r="D1213">
        <v>6</v>
      </c>
      <c r="E1213" s="10" t="str">
        <f>Table1[[#This Row],[date]]&amp;" "&amp;Table1[[#This Row],[month]]&amp;" "&amp;Table1[[#This Row],[year]]</f>
        <v>6 Oct 1971</v>
      </c>
      <c r="F1213" s="12">
        <f>DATEDIF(Table1[[#This Row],[DOB]],"8-6-2023","y")</f>
        <v>51</v>
      </c>
      <c r="G1213">
        <v>1</v>
      </c>
      <c r="H1213" s="14">
        <v>9964.06</v>
      </c>
      <c r="I1213" t="s">
        <v>11</v>
      </c>
      <c r="J1213" t="s">
        <v>11</v>
      </c>
      <c r="K1213" t="s">
        <v>166</v>
      </c>
    </row>
    <row r="1214" spans="1:11" x14ac:dyDescent="0.2">
      <c r="A1214" t="s">
        <v>1245</v>
      </c>
      <c r="B1214">
        <v>1970</v>
      </c>
      <c r="C1214" t="s">
        <v>35</v>
      </c>
      <c r="D1214">
        <v>11</v>
      </c>
      <c r="E1214" s="10" t="str">
        <f>Table1[[#This Row],[date]]&amp;" "&amp;Table1[[#This Row],[month]]&amp;" "&amp;Table1[[#This Row],[year]]</f>
        <v>11 Aug 1970</v>
      </c>
      <c r="F1214" s="12">
        <f>DATEDIF(Table1[[#This Row],[DOB]],"8-6-2023","y")</f>
        <v>52</v>
      </c>
      <c r="G1214">
        <v>0</v>
      </c>
      <c r="H1214" s="14">
        <v>9991.0400000000009</v>
      </c>
      <c r="I1214" t="s">
        <v>11</v>
      </c>
      <c r="J1214" t="s">
        <v>12</v>
      </c>
      <c r="K1214" t="s">
        <v>23</v>
      </c>
    </row>
    <row r="1215" spans="1:11" x14ac:dyDescent="0.2">
      <c r="A1215" t="s">
        <v>1246</v>
      </c>
      <c r="B1215">
        <v>1988</v>
      </c>
      <c r="C1215" t="s">
        <v>10</v>
      </c>
      <c r="D1215">
        <v>3</v>
      </c>
      <c r="E1215" s="10" t="str">
        <f>Table1[[#This Row],[date]]&amp;" "&amp;Table1[[#This Row],[month]]&amp;" "&amp;Table1[[#This Row],[year]]</f>
        <v>3 Jul 1988</v>
      </c>
      <c r="F1215" s="12">
        <f>DATEDIF(Table1[[#This Row],[DOB]],"8-6-2023","y")</f>
        <v>34</v>
      </c>
      <c r="G1215">
        <v>3</v>
      </c>
      <c r="H1215" s="14">
        <v>10011.44</v>
      </c>
      <c r="I1215" t="s">
        <v>12</v>
      </c>
      <c r="J1215" t="s">
        <v>12</v>
      </c>
      <c r="K1215" t="s">
        <v>535</v>
      </c>
    </row>
    <row r="1216" spans="1:11" x14ac:dyDescent="0.2">
      <c r="A1216" t="s">
        <v>1247</v>
      </c>
      <c r="B1216">
        <v>1979</v>
      </c>
      <c r="C1216" t="s">
        <v>30</v>
      </c>
      <c r="D1216">
        <v>28</v>
      </c>
      <c r="E1216" s="10" t="str">
        <f>Table1[[#This Row],[date]]&amp;" "&amp;Table1[[#This Row],[month]]&amp;" "&amp;Table1[[#This Row],[year]]</f>
        <v>28 Dec 1979</v>
      </c>
      <c r="F1216" s="12">
        <f>DATEDIF(Table1[[#This Row],[DOB]],"8-6-2023","y")</f>
        <v>43</v>
      </c>
      <c r="G1216">
        <v>2</v>
      </c>
      <c r="H1216" s="14">
        <v>10027.15</v>
      </c>
      <c r="I1216" t="s">
        <v>12</v>
      </c>
      <c r="J1216" t="s">
        <v>16</v>
      </c>
      <c r="K1216" t="s">
        <v>300</v>
      </c>
    </row>
    <row r="1217" spans="1:11" x14ac:dyDescent="0.2">
      <c r="A1217" t="s">
        <v>1248</v>
      </c>
      <c r="B1217">
        <v>1974</v>
      </c>
      <c r="C1217" t="s">
        <v>35</v>
      </c>
      <c r="D1217">
        <v>30</v>
      </c>
      <c r="E1217" s="10" t="str">
        <f>Table1[[#This Row],[date]]&amp;" "&amp;Table1[[#This Row],[month]]&amp;" "&amp;Table1[[#This Row],[year]]</f>
        <v>30 Aug 1974</v>
      </c>
      <c r="F1217" s="12">
        <f>DATEDIF(Table1[[#This Row],[DOB]],"8-6-2023","y")</f>
        <v>48</v>
      </c>
      <c r="G1217">
        <v>2</v>
      </c>
      <c r="H1217" s="14">
        <v>10043.25</v>
      </c>
      <c r="I1217" t="s">
        <v>12</v>
      </c>
      <c r="J1217" t="s">
        <v>11</v>
      </c>
      <c r="K1217" t="s">
        <v>247</v>
      </c>
    </row>
    <row r="1218" spans="1:11" x14ac:dyDescent="0.2">
      <c r="A1218" t="s">
        <v>1249</v>
      </c>
      <c r="B1218">
        <v>1969</v>
      </c>
      <c r="C1218" t="s">
        <v>35</v>
      </c>
      <c r="D1218">
        <v>22</v>
      </c>
      <c r="E1218" s="10" t="str">
        <f>Table1[[#This Row],[date]]&amp;" "&amp;Table1[[#This Row],[month]]&amp;" "&amp;Table1[[#This Row],[year]]</f>
        <v>22 Aug 1969</v>
      </c>
      <c r="F1218" s="12">
        <f>DATEDIF(Table1[[#This Row],[DOB]],"8-6-2023","y")</f>
        <v>53</v>
      </c>
      <c r="G1218">
        <v>1</v>
      </c>
      <c r="H1218" s="14">
        <v>10065.41</v>
      </c>
      <c r="I1218" t="s">
        <v>12</v>
      </c>
      <c r="J1218" t="s">
        <v>11</v>
      </c>
      <c r="K1218" t="s">
        <v>42</v>
      </c>
    </row>
    <row r="1219" spans="1:11" x14ac:dyDescent="0.2">
      <c r="A1219" t="s">
        <v>1250</v>
      </c>
      <c r="B1219">
        <v>1969</v>
      </c>
      <c r="C1219" t="s">
        <v>37</v>
      </c>
      <c r="D1219">
        <v>27</v>
      </c>
      <c r="E1219" s="10" t="str">
        <f>Table1[[#This Row],[date]]&amp;" "&amp;Table1[[#This Row],[month]]&amp;" "&amp;Table1[[#This Row],[year]]</f>
        <v>27 Oct 1969</v>
      </c>
      <c r="F1219" s="12">
        <f>DATEDIF(Table1[[#This Row],[DOB]],"8-6-2023","y")</f>
        <v>53</v>
      </c>
      <c r="G1219">
        <v>0</v>
      </c>
      <c r="H1219" s="14">
        <v>10072.06</v>
      </c>
      <c r="I1219" t="s">
        <v>12</v>
      </c>
      <c r="J1219" t="s">
        <v>16</v>
      </c>
      <c r="K1219" t="s">
        <v>356</v>
      </c>
    </row>
    <row r="1220" spans="1:11" x14ac:dyDescent="0.2">
      <c r="A1220" t="s">
        <v>1251</v>
      </c>
      <c r="B1220">
        <v>1969</v>
      </c>
      <c r="C1220" t="s">
        <v>10</v>
      </c>
      <c r="D1220">
        <v>3</v>
      </c>
      <c r="E1220" s="10" t="str">
        <f>Table1[[#This Row],[date]]&amp;" "&amp;Table1[[#This Row],[month]]&amp;" "&amp;Table1[[#This Row],[year]]</f>
        <v>3 Jul 1969</v>
      </c>
      <c r="F1220" s="12">
        <f>DATEDIF(Table1[[#This Row],[DOB]],"8-6-2023","y")</f>
        <v>53</v>
      </c>
      <c r="G1220">
        <v>1</v>
      </c>
      <c r="H1220" s="14">
        <v>10085.85</v>
      </c>
      <c r="I1220" t="s">
        <v>12</v>
      </c>
      <c r="J1220" t="s">
        <v>12</v>
      </c>
      <c r="K1220" t="s">
        <v>42</v>
      </c>
    </row>
    <row r="1221" spans="1:11" x14ac:dyDescent="0.2">
      <c r="A1221" t="s">
        <v>1252</v>
      </c>
      <c r="B1221">
        <v>1976</v>
      </c>
      <c r="C1221" t="s">
        <v>30</v>
      </c>
      <c r="D1221">
        <v>19</v>
      </c>
      <c r="E1221" s="10" t="str">
        <f>Table1[[#This Row],[date]]&amp;" "&amp;Table1[[#This Row],[month]]&amp;" "&amp;Table1[[#This Row],[year]]</f>
        <v>19 Dec 1976</v>
      </c>
      <c r="F1221" s="12">
        <f>DATEDIF(Table1[[#This Row],[DOB]],"8-6-2023","y")</f>
        <v>46</v>
      </c>
      <c r="G1221">
        <v>5</v>
      </c>
      <c r="H1221" s="14">
        <v>10096.969999999999</v>
      </c>
      <c r="I1221" t="s">
        <v>12</v>
      </c>
      <c r="J1221" t="s">
        <v>11</v>
      </c>
      <c r="K1221" t="s">
        <v>42</v>
      </c>
    </row>
    <row r="1222" spans="1:11" x14ac:dyDescent="0.2">
      <c r="A1222" t="s">
        <v>1253</v>
      </c>
      <c r="B1222">
        <v>1972</v>
      </c>
      <c r="C1222" t="s">
        <v>37</v>
      </c>
      <c r="D1222">
        <v>19</v>
      </c>
      <c r="E1222" s="10" t="str">
        <f>Table1[[#This Row],[date]]&amp;" "&amp;Table1[[#This Row],[month]]&amp;" "&amp;Table1[[#This Row],[year]]</f>
        <v>19 Oct 1972</v>
      </c>
      <c r="F1222" s="12">
        <f>DATEDIF(Table1[[#This Row],[DOB]],"8-6-2023","y")</f>
        <v>50</v>
      </c>
      <c r="G1222">
        <v>1</v>
      </c>
      <c r="H1222" s="14">
        <v>10106.129999999999</v>
      </c>
      <c r="I1222" t="s">
        <v>12</v>
      </c>
      <c r="J1222" t="s">
        <v>16</v>
      </c>
      <c r="K1222" t="s">
        <v>247</v>
      </c>
    </row>
    <row r="1223" spans="1:11" x14ac:dyDescent="0.2">
      <c r="A1223" t="s">
        <v>1254</v>
      </c>
      <c r="B1223">
        <v>1972</v>
      </c>
      <c r="C1223" t="s">
        <v>35</v>
      </c>
      <c r="D1223">
        <v>8</v>
      </c>
      <c r="E1223" s="10" t="str">
        <f>Table1[[#This Row],[date]]&amp;" "&amp;Table1[[#This Row],[month]]&amp;" "&amp;Table1[[#This Row],[year]]</f>
        <v>8 Aug 1972</v>
      </c>
      <c r="F1223" s="12">
        <f>DATEDIF(Table1[[#This Row],[DOB]],"8-6-2023","y")</f>
        <v>50</v>
      </c>
      <c r="G1223">
        <v>2</v>
      </c>
      <c r="H1223" s="14">
        <v>10107.219999999999</v>
      </c>
      <c r="I1223" t="s">
        <v>12</v>
      </c>
      <c r="J1223" t="s">
        <v>16</v>
      </c>
      <c r="K1223" t="s">
        <v>13</v>
      </c>
    </row>
    <row r="1224" spans="1:11" x14ac:dyDescent="0.2">
      <c r="A1224" t="s">
        <v>1255</v>
      </c>
      <c r="B1224">
        <v>1975</v>
      </c>
      <c r="C1224" t="s">
        <v>10</v>
      </c>
      <c r="D1224">
        <v>2</v>
      </c>
      <c r="E1224" s="10" t="str">
        <f>Table1[[#This Row],[date]]&amp;" "&amp;Table1[[#This Row],[month]]&amp;" "&amp;Table1[[#This Row],[year]]</f>
        <v>2 Jul 1975</v>
      </c>
      <c r="F1224" s="12">
        <f>DATEDIF(Table1[[#This Row],[DOB]],"8-6-2023","y")</f>
        <v>47</v>
      </c>
      <c r="G1224">
        <v>3</v>
      </c>
      <c r="H1224" s="14">
        <v>10115.01</v>
      </c>
      <c r="I1224" t="s">
        <v>12</v>
      </c>
      <c r="J1224" t="s">
        <v>12</v>
      </c>
      <c r="K1224" t="s">
        <v>23</v>
      </c>
    </row>
    <row r="1225" spans="1:11" x14ac:dyDescent="0.2">
      <c r="A1225" t="s">
        <v>1256</v>
      </c>
      <c r="B1225">
        <v>1972</v>
      </c>
      <c r="C1225" t="s">
        <v>15</v>
      </c>
      <c r="D1225">
        <v>16</v>
      </c>
      <c r="E1225" s="10" t="str">
        <f>Table1[[#This Row],[date]]&amp;" "&amp;Table1[[#This Row],[month]]&amp;" "&amp;Table1[[#This Row],[year]]</f>
        <v>16 Nov 1972</v>
      </c>
      <c r="F1225" s="12">
        <f>DATEDIF(Table1[[#This Row],[DOB]],"8-6-2023","y")</f>
        <v>50</v>
      </c>
      <c r="G1225">
        <v>2</v>
      </c>
      <c r="H1225" s="14">
        <v>10118.42</v>
      </c>
      <c r="I1225" t="s">
        <v>12</v>
      </c>
      <c r="J1225" t="s">
        <v>12</v>
      </c>
      <c r="K1225" t="s">
        <v>42</v>
      </c>
    </row>
    <row r="1226" spans="1:11" x14ac:dyDescent="0.2">
      <c r="A1226" t="s">
        <v>1257</v>
      </c>
      <c r="B1226">
        <v>1997</v>
      </c>
      <c r="C1226" t="s">
        <v>20</v>
      </c>
      <c r="D1226">
        <v>5</v>
      </c>
      <c r="E1226" s="10" t="str">
        <f>Table1[[#This Row],[date]]&amp;" "&amp;Table1[[#This Row],[month]]&amp;" "&amp;Table1[[#This Row],[year]]</f>
        <v>5 Sep 1997</v>
      </c>
      <c r="F1226" s="12">
        <f>DATEDIF(Table1[[#This Row],[DOB]],"8-6-2023","y")</f>
        <v>25</v>
      </c>
      <c r="G1226">
        <v>0</v>
      </c>
      <c r="H1226" s="14">
        <v>10139.84</v>
      </c>
      <c r="I1226" t="s">
        <v>12</v>
      </c>
      <c r="J1226" t="s">
        <v>11</v>
      </c>
      <c r="K1226" t="s">
        <v>23</v>
      </c>
    </row>
    <row r="1227" spans="1:11" x14ac:dyDescent="0.2">
      <c r="A1227" t="s">
        <v>1258</v>
      </c>
      <c r="B1227">
        <v>1974</v>
      </c>
      <c r="C1227" t="s">
        <v>30</v>
      </c>
      <c r="D1227">
        <v>30</v>
      </c>
      <c r="E1227" s="10" t="str">
        <f>Table1[[#This Row],[date]]&amp;" "&amp;Table1[[#This Row],[month]]&amp;" "&amp;Table1[[#This Row],[year]]</f>
        <v>30 Dec 1974</v>
      </c>
      <c r="F1227" s="12">
        <f>DATEDIF(Table1[[#This Row],[DOB]],"8-6-2023","y")</f>
        <v>48</v>
      </c>
      <c r="G1227">
        <v>3</v>
      </c>
      <c r="H1227" s="14">
        <v>10141.14</v>
      </c>
      <c r="I1227" t="s">
        <v>12</v>
      </c>
      <c r="J1227" t="s">
        <v>16</v>
      </c>
      <c r="K1227" t="s">
        <v>168</v>
      </c>
    </row>
    <row r="1228" spans="1:11" x14ac:dyDescent="0.2">
      <c r="A1228" t="s">
        <v>1259</v>
      </c>
      <c r="B1228">
        <v>1981</v>
      </c>
      <c r="C1228" t="s">
        <v>18</v>
      </c>
      <c r="D1228">
        <v>12</v>
      </c>
      <c r="E1228" s="10" t="str">
        <f>Table1[[#This Row],[date]]&amp;" "&amp;Table1[[#This Row],[month]]&amp;" "&amp;Table1[[#This Row],[year]]</f>
        <v>12 Jun 1981</v>
      </c>
      <c r="F1228" s="12">
        <f>DATEDIF(Table1[[#This Row],[DOB]],"8-6-2023","y")</f>
        <v>41</v>
      </c>
      <c r="G1228">
        <v>1</v>
      </c>
      <c r="H1228" s="14">
        <v>10146.129999999999</v>
      </c>
      <c r="I1228" t="s">
        <v>12</v>
      </c>
      <c r="J1228" t="s">
        <v>16</v>
      </c>
      <c r="K1228" t="s">
        <v>200</v>
      </c>
    </row>
    <row r="1229" spans="1:11" x14ac:dyDescent="0.2">
      <c r="A1229" t="s">
        <v>1260</v>
      </c>
      <c r="B1229">
        <v>1973</v>
      </c>
      <c r="C1229" t="s">
        <v>37</v>
      </c>
      <c r="D1229">
        <v>13</v>
      </c>
      <c r="E1229" s="10" t="str">
        <f>Table1[[#This Row],[date]]&amp;" "&amp;Table1[[#This Row],[month]]&amp;" "&amp;Table1[[#This Row],[year]]</f>
        <v>13 Oct 1973</v>
      </c>
      <c r="F1229" s="12">
        <f>DATEDIF(Table1[[#This Row],[DOB]],"8-6-2023","y")</f>
        <v>49</v>
      </c>
      <c r="G1229">
        <v>2</v>
      </c>
      <c r="H1229" s="14">
        <v>10156.780000000001</v>
      </c>
      <c r="I1229" t="s">
        <v>12</v>
      </c>
      <c r="J1229" t="s">
        <v>11</v>
      </c>
      <c r="K1229" t="s">
        <v>23</v>
      </c>
    </row>
    <row r="1230" spans="1:11" x14ac:dyDescent="0.2">
      <c r="A1230" t="s">
        <v>1261</v>
      </c>
      <c r="B1230">
        <v>1972</v>
      </c>
      <c r="C1230" t="s">
        <v>10</v>
      </c>
      <c r="D1230">
        <v>10</v>
      </c>
      <c r="E1230" s="10" t="str">
        <f>Table1[[#This Row],[date]]&amp;" "&amp;Table1[[#This Row],[month]]&amp;" "&amp;Table1[[#This Row],[year]]</f>
        <v>10 Jul 1972</v>
      </c>
      <c r="F1230" s="12">
        <f>DATEDIF(Table1[[#This Row],[DOB]],"8-6-2023","y")</f>
        <v>50</v>
      </c>
      <c r="G1230">
        <v>0</v>
      </c>
      <c r="H1230" s="14">
        <v>10160.870000000001</v>
      </c>
      <c r="I1230" t="s">
        <v>12</v>
      </c>
      <c r="J1230" t="s">
        <v>12</v>
      </c>
      <c r="K1230" t="s">
        <v>200</v>
      </c>
    </row>
    <row r="1231" spans="1:11" x14ac:dyDescent="0.2">
      <c r="A1231" t="s">
        <v>1262</v>
      </c>
      <c r="B1231">
        <v>1985</v>
      </c>
      <c r="C1231" t="s">
        <v>37</v>
      </c>
      <c r="D1231">
        <v>16</v>
      </c>
      <c r="E1231" s="10" t="str">
        <f>Table1[[#This Row],[date]]&amp;" "&amp;Table1[[#This Row],[month]]&amp;" "&amp;Table1[[#This Row],[year]]</f>
        <v>16 Oct 1985</v>
      </c>
      <c r="F1231" s="12">
        <f>DATEDIF(Table1[[#This Row],[DOB]],"8-6-2023","y")</f>
        <v>37</v>
      </c>
      <c r="G1231">
        <v>3</v>
      </c>
      <c r="H1231" s="14">
        <v>10191.82</v>
      </c>
      <c r="I1231" t="s">
        <v>12</v>
      </c>
      <c r="J1231" t="s">
        <v>11</v>
      </c>
      <c r="K1231" t="s">
        <v>535</v>
      </c>
    </row>
    <row r="1232" spans="1:11" x14ac:dyDescent="0.2">
      <c r="A1232" t="s">
        <v>1263</v>
      </c>
      <c r="B1232">
        <v>1970</v>
      </c>
      <c r="C1232" t="s">
        <v>30</v>
      </c>
      <c r="D1232">
        <v>24</v>
      </c>
      <c r="E1232" s="10" t="str">
        <f>Table1[[#This Row],[date]]&amp;" "&amp;Table1[[#This Row],[month]]&amp;" "&amp;Table1[[#This Row],[year]]</f>
        <v>24 Dec 1970</v>
      </c>
      <c r="F1232" s="12">
        <f>DATEDIF(Table1[[#This Row],[DOB]],"8-6-2023","y")</f>
        <v>52</v>
      </c>
      <c r="G1232">
        <v>0</v>
      </c>
      <c r="H1232" s="14">
        <v>10197.77</v>
      </c>
      <c r="I1232" t="s">
        <v>12</v>
      </c>
      <c r="J1232" t="s">
        <v>16</v>
      </c>
      <c r="K1232" t="s">
        <v>247</v>
      </c>
    </row>
    <row r="1233" spans="1:11" x14ac:dyDescent="0.2">
      <c r="A1233" t="s">
        <v>1264</v>
      </c>
      <c r="B1233">
        <v>1967</v>
      </c>
      <c r="C1233" t="s">
        <v>20</v>
      </c>
      <c r="D1233">
        <v>26</v>
      </c>
      <c r="E1233" s="10" t="str">
        <f>Table1[[#This Row],[date]]&amp;" "&amp;Table1[[#This Row],[month]]&amp;" "&amp;Table1[[#This Row],[year]]</f>
        <v>26 Sep 1967</v>
      </c>
      <c r="F1233" s="12">
        <f>DATEDIF(Table1[[#This Row],[DOB]],"8-6-2023","y")</f>
        <v>55</v>
      </c>
      <c r="G1233">
        <v>0</v>
      </c>
      <c r="H1233" s="14">
        <v>10214.64</v>
      </c>
      <c r="I1233" t="s">
        <v>12</v>
      </c>
      <c r="J1233" t="s">
        <v>11</v>
      </c>
      <c r="K1233" t="s">
        <v>42</v>
      </c>
    </row>
    <row r="1234" spans="1:11" x14ac:dyDescent="0.2">
      <c r="A1234" t="s">
        <v>1265</v>
      </c>
      <c r="B1234">
        <v>1967</v>
      </c>
      <c r="C1234" t="s">
        <v>18</v>
      </c>
      <c r="D1234">
        <v>28</v>
      </c>
      <c r="E1234" s="10" t="str">
        <f>Table1[[#This Row],[date]]&amp;" "&amp;Table1[[#This Row],[month]]&amp;" "&amp;Table1[[#This Row],[year]]</f>
        <v>28 Jun 1967</v>
      </c>
      <c r="F1234" s="12">
        <f>DATEDIF(Table1[[#This Row],[DOB]],"8-6-2023","y")</f>
        <v>55</v>
      </c>
      <c r="G1234">
        <v>0</v>
      </c>
      <c r="H1234" s="14">
        <v>10226.280000000001</v>
      </c>
      <c r="I1234" t="s">
        <v>12</v>
      </c>
      <c r="J1234" t="s">
        <v>12</v>
      </c>
      <c r="K1234" t="s">
        <v>13</v>
      </c>
    </row>
    <row r="1235" spans="1:11" x14ac:dyDescent="0.2">
      <c r="A1235" t="s">
        <v>1266</v>
      </c>
      <c r="B1235">
        <v>1968</v>
      </c>
      <c r="C1235" t="s">
        <v>20</v>
      </c>
      <c r="D1235">
        <v>23</v>
      </c>
      <c r="E1235" s="10" t="str">
        <f>Table1[[#This Row],[date]]&amp;" "&amp;Table1[[#This Row],[month]]&amp;" "&amp;Table1[[#This Row],[year]]</f>
        <v>23 Sep 1968</v>
      </c>
      <c r="F1235" s="12">
        <f>DATEDIF(Table1[[#This Row],[DOB]],"8-6-2023","y")</f>
        <v>54</v>
      </c>
      <c r="G1235">
        <v>0</v>
      </c>
      <c r="H1235" s="14">
        <v>10231.5</v>
      </c>
      <c r="I1235" t="s">
        <v>12</v>
      </c>
      <c r="J1235" t="s">
        <v>16</v>
      </c>
      <c r="K1235" t="s">
        <v>23</v>
      </c>
    </row>
    <row r="1236" spans="1:11" x14ac:dyDescent="0.2">
      <c r="A1236" t="s">
        <v>1267</v>
      </c>
      <c r="B1236">
        <v>1975</v>
      </c>
      <c r="C1236" t="s">
        <v>35</v>
      </c>
      <c r="D1236">
        <v>15</v>
      </c>
      <c r="E1236" s="10" t="str">
        <f>Table1[[#This Row],[date]]&amp;" "&amp;Table1[[#This Row],[month]]&amp;" "&amp;Table1[[#This Row],[year]]</f>
        <v>15 Aug 1975</v>
      </c>
      <c r="F1236" s="12">
        <f>DATEDIF(Table1[[#This Row],[DOB]],"8-6-2023","y")</f>
        <v>47</v>
      </c>
      <c r="G1236">
        <v>1</v>
      </c>
      <c r="H1236" s="14">
        <v>10259.129999999999</v>
      </c>
      <c r="I1236" t="s">
        <v>12</v>
      </c>
      <c r="J1236" t="s">
        <v>11</v>
      </c>
      <c r="K1236" t="s">
        <v>42</v>
      </c>
    </row>
    <row r="1237" spans="1:11" x14ac:dyDescent="0.2">
      <c r="A1237" t="s">
        <v>1268</v>
      </c>
      <c r="B1237">
        <v>1973</v>
      </c>
      <c r="C1237" t="s">
        <v>20</v>
      </c>
      <c r="D1237">
        <v>5</v>
      </c>
      <c r="E1237" s="10" t="str">
        <f>Table1[[#This Row],[date]]&amp;" "&amp;Table1[[#This Row],[month]]&amp;" "&amp;Table1[[#This Row],[year]]</f>
        <v>5 Sep 1973</v>
      </c>
      <c r="F1237" s="12">
        <f>DATEDIF(Table1[[#This Row],[DOB]],"8-6-2023","y")</f>
        <v>49</v>
      </c>
      <c r="G1237">
        <v>3</v>
      </c>
      <c r="H1237" s="14">
        <v>10264.44</v>
      </c>
      <c r="I1237" t="s">
        <v>12</v>
      </c>
      <c r="J1237" t="s">
        <v>11</v>
      </c>
      <c r="K1237" t="s">
        <v>23</v>
      </c>
    </row>
    <row r="1238" spans="1:11" x14ac:dyDescent="0.2">
      <c r="A1238" t="s">
        <v>1269</v>
      </c>
      <c r="B1238">
        <v>1973</v>
      </c>
      <c r="C1238" t="s">
        <v>15</v>
      </c>
      <c r="D1238">
        <v>27</v>
      </c>
      <c r="E1238" s="10" t="str">
        <f>Table1[[#This Row],[date]]&amp;" "&amp;Table1[[#This Row],[month]]&amp;" "&amp;Table1[[#This Row],[year]]</f>
        <v>27 Nov 1973</v>
      </c>
      <c r="F1238" s="12">
        <f>DATEDIF(Table1[[#This Row],[DOB]],"8-6-2023","y")</f>
        <v>49</v>
      </c>
      <c r="G1238">
        <v>3</v>
      </c>
      <c r="H1238" s="14">
        <v>10269.459999999999</v>
      </c>
      <c r="I1238" t="s">
        <v>12</v>
      </c>
      <c r="J1238" t="s">
        <v>12</v>
      </c>
      <c r="K1238" t="s">
        <v>23</v>
      </c>
    </row>
    <row r="1239" spans="1:11" x14ac:dyDescent="0.2">
      <c r="A1239" t="s">
        <v>1270</v>
      </c>
      <c r="B1239">
        <v>1970</v>
      </c>
      <c r="C1239" t="s">
        <v>18</v>
      </c>
      <c r="D1239">
        <v>21</v>
      </c>
      <c r="E1239" s="10" t="str">
        <f>Table1[[#This Row],[date]]&amp;" "&amp;Table1[[#This Row],[month]]&amp;" "&amp;Table1[[#This Row],[year]]</f>
        <v>21 Jun 1970</v>
      </c>
      <c r="F1239" s="12">
        <f>DATEDIF(Table1[[#This Row],[DOB]],"8-6-2023","y")</f>
        <v>52</v>
      </c>
      <c r="G1239">
        <v>0</v>
      </c>
      <c r="H1239" s="14">
        <v>10274.33</v>
      </c>
      <c r="I1239" t="s">
        <v>12</v>
      </c>
      <c r="J1239" t="s">
        <v>16</v>
      </c>
      <c r="K1239" t="s">
        <v>247</v>
      </c>
    </row>
    <row r="1240" spans="1:11" x14ac:dyDescent="0.2">
      <c r="A1240" t="s">
        <v>1271</v>
      </c>
      <c r="B1240">
        <v>1988</v>
      </c>
      <c r="C1240" t="s">
        <v>20</v>
      </c>
      <c r="D1240">
        <v>14</v>
      </c>
      <c r="E1240" s="10" t="str">
        <f>Table1[[#This Row],[date]]&amp;" "&amp;Table1[[#This Row],[month]]&amp;" "&amp;Table1[[#This Row],[year]]</f>
        <v>14 Sep 1988</v>
      </c>
      <c r="F1240" s="12">
        <f>DATEDIF(Table1[[#This Row],[DOB]],"8-6-2023","y")</f>
        <v>34</v>
      </c>
      <c r="G1240">
        <v>3</v>
      </c>
      <c r="H1240" s="14">
        <v>10276.99</v>
      </c>
      <c r="I1240" t="s">
        <v>12</v>
      </c>
      <c r="J1240" t="s">
        <v>16</v>
      </c>
      <c r="K1240" t="s">
        <v>300</v>
      </c>
    </row>
    <row r="1241" spans="1:11" x14ac:dyDescent="0.2">
      <c r="A1241" t="s">
        <v>1272</v>
      </c>
      <c r="B1241">
        <v>1963</v>
      </c>
      <c r="C1241" t="s">
        <v>20</v>
      </c>
      <c r="D1241">
        <v>24</v>
      </c>
      <c r="E1241" s="10" t="str">
        <f>Table1[[#This Row],[date]]&amp;" "&amp;Table1[[#This Row],[month]]&amp;" "&amp;Table1[[#This Row],[year]]</f>
        <v>24 Sep 1963</v>
      </c>
      <c r="F1241" s="12">
        <f>DATEDIF(Table1[[#This Row],[DOB]],"8-6-2023","y")</f>
        <v>59</v>
      </c>
      <c r="G1241">
        <v>0</v>
      </c>
      <c r="H1241" s="14">
        <v>10308.040000000001</v>
      </c>
      <c r="I1241" t="s">
        <v>12</v>
      </c>
      <c r="J1241" t="s">
        <v>16</v>
      </c>
      <c r="K1241" t="s">
        <v>13</v>
      </c>
    </row>
    <row r="1242" spans="1:11" x14ac:dyDescent="0.2">
      <c r="A1242" t="s">
        <v>1273</v>
      </c>
      <c r="B1242">
        <v>1962</v>
      </c>
      <c r="C1242" t="s">
        <v>10</v>
      </c>
      <c r="D1242">
        <v>12</v>
      </c>
      <c r="E1242" s="10" t="str">
        <f>Table1[[#This Row],[date]]&amp;" "&amp;Table1[[#This Row],[month]]&amp;" "&amp;Table1[[#This Row],[year]]</f>
        <v>12 Jul 1962</v>
      </c>
      <c r="F1242" s="12">
        <f>DATEDIF(Table1[[#This Row],[DOB]],"8-6-2023","y")</f>
        <v>60</v>
      </c>
      <c r="G1242">
        <v>0</v>
      </c>
      <c r="H1242" s="14">
        <v>10310.780000000001</v>
      </c>
      <c r="I1242" t="s">
        <v>12</v>
      </c>
      <c r="J1242" t="s">
        <v>12</v>
      </c>
      <c r="K1242" t="s">
        <v>23</v>
      </c>
    </row>
    <row r="1243" spans="1:11" x14ac:dyDescent="0.2">
      <c r="A1243" t="s">
        <v>1274</v>
      </c>
      <c r="B1243">
        <v>1991</v>
      </c>
      <c r="C1243" t="s">
        <v>15</v>
      </c>
      <c r="D1243">
        <v>17</v>
      </c>
      <c r="E1243" s="10" t="str">
        <f>Table1[[#This Row],[date]]&amp;" "&amp;Table1[[#This Row],[month]]&amp;" "&amp;Table1[[#This Row],[year]]</f>
        <v>17 Nov 1991</v>
      </c>
      <c r="F1243" s="12">
        <f>DATEDIF(Table1[[#This Row],[DOB]],"8-6-2023","y")</f>
        <v>31</v>
      </c>
      <c r="G1243">
        <v>3</v>
      </c>
      <c r="H1243" s="14">
        <v>10315.91</v>
      </c>
      <c r="I1243" t="s">
        <v>12</v>
      </c>
      <c r="J1243" t="s">
        <v>11</v>
      </c>
      <c r="K1243" t="s">
        <v>23</v>
      </c>
    </row>
    <row r="1244" spans="1:11" x14ac:dyDescent="0.2">
      <c r="A1244" t="s">
        <v>1275</v>
      </c>
      <c r="B1244">
        <v>1991</v>
      </c>
      <c r="C1244" t="s">
        <v>35</v>
      </c>
      <c r="D1244">
        <v>21</v>
      </c>
      <c r="E1244" s="10" t="str">
        <f>Table1[[#This Row],[date]]&amp;" "&amp;Table1[[#This Row],[month]]&amp;" "&amp;Table1[[#This Row],[year]]</f>
        <v>21 Aug 1991</v>
      </c>
      <c r="F1244" s="12">
        <f>DATEDIF(Table1[[#This Row],[DOB]],"8-6-2023","y")</f>
        <v>31</v>
      </c>
      <c r="G1244">
        <v>3</v>
      </c>
      <c r="H1244" s="14">
        <v>10322.9</v>
      </c>
      <c r="I1244" t="s">
        <v>12</v>
      </c>
      <c r="J1244" t="s">
        <v>16</v>
      </c>
      <c r="K1244" t="s">
        <v>535</v>
      </c>
    </row>
    <row r="1245" spans="1:11" x14ac:dyDescent="0.2">
      <c r="A1245" t="s">
        <v>1276</v>
      </c>
      <c r="B1245">
        <v>1970</v>
      </c>
      <c r="C1245" t="s">
        <v>30</v>
      </c>
      <c r="D1245">
        <v>1</v>
      </c>
      <c r="E1245" s="10" t="str">
        <f>Table1[[#This Row],[date]]&amp;" "&amp;Table1[[#This Row],[month]]&amp;" "&amp;Table1[[#This Row],[year]]</f>
        <v>1 Dec 1970</v>
      </c>
      <c r="F1245" s="12">
        <f>DATEDIF(Table1[[#This Row],[DOB]],"8-6-2023","y")</f>
        <v>52</v>
      </c>
      <c r="G1245">
        <v>2</v>
      </c>
      <c r="H1245" s="14">
        <v>10325.209999999999</v>
      </c>
      <c r="I1245" t="s">
        <v>12</v>
      </c>
      <c r="J1245" t="s">
        <v>12</v>
      </c>
      <c r="K1245" t="s">
        <v>42</v>
      </c>
    </row>
    <row r="1246" spans="1:11" x14ac:dyDescent="0.2">
      <c r="A1246" t="s">
        <v>1277</v>
      </c>
      <c r="B1246">
        <v>1982</v>
      </c>
      <c r="C1246" t="s">
        <v>10</v>
      </c>
      <c r="D1246">
        <v>21</v>
      </c>
      <c r="E1246" s="10" t="str">
        <f>Table1[[#This Row],[date]]&amp;" "&amp;Table1[[#This Row],[month]]&amp;" "&amp;Table1[[#This Row],[year]]</f>
        <v>21 Jul 1982</v>
      </c>
      <c r="F1246" s="12">
        <f>DATEDIF(Table1[[#This Row],[DOB]],"8-6-2023","y")</f>
        <v>40</v>
      </c>
      <c r="G1246">
        <v>3</v>
      </c>
      <c r="H1246" s="14">
        <v>10329.06</v>
      </c>
      <c r="I1246" t="s">
        <v>12</v>
      </c>
      <c r="J1246" t="s">
        <v>16</v>
      </c>
      <c r="K1246" t="s">
        <v>300</v>
      </c>
    </row>
    <row r="1247" spans="1:11" x14ac:dyDescent="0.2">
      <c r="A1247" t="s">
        <v>1278</v>
      </c>
      <c r="B1247">
        <v>1968</v>
      </c>
      <c r="C1247" t="s">
        <v>10</v>
      </c>
      <c r="D1247">
        <v>19</v>
      </c>
      <c r="E1247" s="10" t="str">
        <f>Table1[[#This Row],[date]]&amp;" "&amp;Table1[[#This Row],[month]]&amp;" "&amp;Table1[[#This Row],[year]]</f>
        <v>19 Jul 1968</v>
      </c>
      <c r="F1247" s="12">
        <f>DATEDIF(Table1[[#This Row],[DOB]],"8-6-2023","y")</f>
        <v>54</v>
      </c>
      <c r="G1247">
        <v>0</v>
      </c>
      <c r="H1247" s="14">
        <v>10338.93</v>
      </c>
      <c r="I1247" t="s">
        <v>12</v>
      </c>
      <c r="J1247" t="s">
        <v>16</v>
      </c>
      <c r="K1247" t="s">
        <v>13</v>
      </c>
    </row>
    <row r="1248" spans="1:11" x14ac:dyDescent="0.2">
      <c r="A1248" t="s">
        <v>1279</v>
      </c>
      <c r="B1248">
        <v>1973</v>
      </c>
      <c r="C1248" t="s">
        <v>35</v>
      </c>
      <c r="D1248">
        <v>8</v>
      </c>
      <c r="E1248" s="10" t="str">
        <f>Table1[[#This Row],[date]]&amp;" "&amp;Table1[[#This Row],[month]]&amp;" "&amp;Table1[[#This Row],[year]]</f>
        <v>8 Aug 1973</v>
      </c>
      <c r="F1248" s="12">
        <f>DATEDIF(Table1[[#This Row],[DOB]],"8-6-2023","y")</f>
        <v>49</v>
      </c>
      <c r="G1248">
        <v>0</v>
      </c>
      <c r="H1248" s="14">
        <v>10345.93</v>
      </c>
      <c r="I1248" t="s">
        <v>12</v>
      </c>
      <c r="J1248" t="s">
        <v>11</v>
      </c>
      <c r="K1248" t="s">
        <v>300</v>
      </c>
    </row>
    <row r="1249" spans="1:11" x14ac:dyDescent="0.2">
      <c r="A1249" t="s">
        <v>1280</v>
      </c>
      <c r="B1249">
        <v>1974</v>
      </c>
      <c r="C1249" t="s">
        <v>20</v>
      </c>
      <c r="D1249">
        <v>29</v>
      </c>
      <c r="E1249" s="10" t="str">
        <f>Table1[[#This Row],[date]]&amp;" "&amp;Table1[[#This Row],[month]]&amp;" "&amp;Table1[[#This Row],[year]]</f>
        <v>29 Sep 1974</v>
      </c>
      <c r="F1249" s="12">
        <f>DATEDIF(Table1[[#This Row],[DOB]],"8-6-2023","y")</f>
        <v>48</v>
      </c>
      <c r="G1249">
        <v>0</v>
      </c>
      <c r="H1249" s="14">
        <v>10352.48</v>
      </c>
      <c r="I1249" t="s">
        <v>12</v>
      </c>
      <c r="J1249" t="s">
        <v>16</v>
      </c>
      <c r="K1249" t="s">
        <v>23</v>
      </c>
    </row>
    <row r="1250" spans="1:11" x14ac:dyDescent="0.2">
      <c r="A1250" t="s">
        <v>1281</v>
      </c>
      <c r="B1250">
        <v>1969</v>
      </c>
      <c r="C1250" t="s">
        <v>18</v>
      </c>
      <c r="D1250">
        <v>17</v>
      </c>
      <c r="E1250" s="10" t="str">
        <f>Table1[[#This Row],[date]]&amp;" "&amp;Table1[[#This Row],[month]]&amp;" "&amp;Table1[[#This Row],[year]]</f>
        <v>17 Jun 1969</v>
      </c>
      <c r="F1250" s="12">
        <f>DATEDIF(Table1[[#This Row],[DOB]],"8-6-2023","y")</f>
        <v>53</v>
      </c>
      <c r="G1250">
        <v>0</v>
      </c>
      <c r="H1250" s="14">
        <v>10355.64</v>
      </c>
      <c r="I1250" t="s">
        <v>12</v>
      </c>
      <c r="J1250" t="s">
        <v>16</v>
      </c>
      <c r="K1250" t="s">
        <v>23</v>
      </c>
    </row>
    <row r="1251" spans="1:11" x14ac:dyDescent="0.2">
      <c r="A1251" t="s">
        <v>1282</v>
      </c>
      <c r="B1251">
        <v>1971</v>
      </c>
      <c r="C1251" t="s">
        <v>20</v>
      </c>
      <c r="D1251">
        <v>6</v>
      </c>
      <c r="E1251" s="10" t="str">
        <f>Table1[[#This Row],[date]]&amp;" "&amp;Table1[[#This Row],[month]]&amp;" "&amp;Table1[[#This Row],[year]]</f>
        <v>6 Sep 1971</v>
      </c>
      <c r="F1251" s="12">
        <f>DATEDIF(Table1[[#This Row],[DOB]],"8-6-2023","y")</f>
        <v>51</v>
      </c>
      <c r="G1251">
        <v>0</v>
      </c>
      <c r="H1251" s="14">
        <v>10356.67</v>
      </c>
      <c r="I1251" t="s">
        <v>12</v>
      </c>
      <c r="J1251" t="s">
        <v>16</v>
      </c>
      <c r="K1251" t="s">
        <v>200</v>
      </c>
    </row>
    <row r="1252" spans="1:11" x14ac:dyDescent="0.2">
      <c r="A1252" t="s">
        <v>1283</v>
      </c>
      <c r="B1252">
        <v>1973</v>
      </c>
      <c r="C1252" t="s">
        <v>20</v>
      </c>
      <c r="D1252">
        <v>29</v>
      </c>
      <c r="E1252" s="10" t="str">
        <f>Table1[[#This Row],[date]]&amp;" "&amp;Table1[[#This Row],[month]]&amp;" "&amp;Table1[[#This Row],[year]]</f>
        <v>29 Sep 1973</v>
      </c>
      <c r="F1252" s="12">
        <f>DATEDIF(Table1[[#This Row],[DOB]],"8-6-2023","y")</f>
        <v>49</v>
      </c>
      <c r="G1252">
        <v>2</v>
      </c>
      <c r="H1252" s="14">
        <v>10370.91</v>
      </c>
      <c r="I1252" t="s">
        <v>12</v>
      </c>
      <c r="J1252" t="s">
        <v>12</v>
      </c>
      <c r="K1252" t="s">
        <v>247</v>
      </c>
    </row>
    <row r="1253" spans="1:11" x14ac:dyDescent="0.2">
      <c r="A1253" t="s">
        <v>1284</v>
      </c>
      <c r="B1253">
        <v>1973</v>
      </c>
      <c r="C1253" t="s">
        <v>20</v>
      </c>
      <c r="D1253">
        <v>19</v>
      </c>
      <c r="E1253" s="10" t="str">
        <f>Table1[[#This Row],[date]]&amp;" "&amp;Table1[[#This Row],[month]]&amp;" "&amp;Table1[[#This Row],[year]]</f>
        <v>19 Sep 1973</v>
      </c>
      <c r="F1253" s="12">
        <f>DATEDIF(Table1[[#This Row],[DOB]],"8-6-2023","y")</f>
        <v>49</v>
      </c>
      <c r="G1253">
        <v>3</v>
      </c>
      <c r="H1253" s="14">
        <v>10381.48</v>
      </c>
      <c r="I1253" t="s">
        <v>12</v>
      </c>
      <c r="J1253" t="s">
        <v>12</v>
      </c>
      <c r="K1253" t="s">
        <v>13</v>
      </c>
    </row>
    <row r="1254" spans="1:11" x14ac:dyDescent="0.2">
      <c r="A1254" t="s">
        <v>1285</v>
      </c>
      <c r="B1254">
        <v>1969</v>
      </c>
      <c r="C1254" t="s">
        <v>10</v>
      </c>
      <c r="D1254">
        <v>7</v>
      </c>
      <c r="E1254" s="10" t="str">
        <f>Table1[[#This Row],[date]]&amp;" "&amp;Table1[[#This Row],[month]]&amp;" "&amp;Table1[[#This Row],[year]]</f>
        <v>7 Jul 1969</v>
      </c>
      <c r="F1254" s="12">
        <f>DATEDIF(Table1[[#This Row],[DOB]],"8-6-2023","y")</f>
        <v>53</v>
      </c>
      <c r="G1254">
        <v>0</v>
      </c>
      <c r="H1254" s="14">
        <v>10403.27</v>
      </c>
      <c r="I1254" t="s">
        <v>12</v>
      </c>
      <c r="J1254" t="s">
        <v>11</v>
      </c>
      <c r="K1254" t="s">
        <v>516</v>
      </c>
    </row>
    <row r="1255" spans="1:11" x14ac:dyDescent="0.2">
      <c r="A1255" t="s">
        <v>1286</v>
      </c>
      <c r="B1255">
        <v>1975</v>
      </c>
      <c r="C1255" t="s">
        <v>18</v>
      </c>
      <c r="D1255">
        <v>5</v>
      </c>
      <c r="E1255" s="10" t="str">
        <f>Table1[[#This Row],[date]]&amp;" "&amp;Table1[[#This Row],[month]]&amp;" "&amp;Table1[[#This Row],[year]]</f>
        <v>5 Jun 1975</v>
      </c>
      <c r="F1255" s="12">
        <f>DATEDIF(Table1[[#This Row],[DOB]],"8-6-2023","y")</f>
        <v>48</v>
      </c>
      <c r="G1255">
        <v>4</v>
      </c>
      <c r="H1255" s="14">
        <v>10407.09</v>
      </c>
      <c r="I1255" t="s">
        <v>12</v>
      </c>
      <c r="J1255" t="s">
        <v>16</v>
      </c>
      <c r="K1255" t="s">
        <v>164</v>
      </c>
    </row>
    <row r="1256" spans="1:11" x14ac:dyDescent="0.2">
      <c r="A1256" t="s">
        <v>1287</v>
      </c>
      <c r="B1256">
        <v>1980</v>
      </c>
      <c r="C1256" t="s">
        <v>37</v>
      </c>
      <c r="D1256">
        <v>24</v>
      </c>
      <c r="E1256" s="10" t="str">
        <f>Table1[[#This Row],[date]]&amp;" "&amp;Table1[[#This Row],[month]]&amp;" "&amp;Table1[[#This Row],[year]]</f>
        <v>24 Oct 1980</v>
      </c>
      <c r="F1256" s="12">
        <f>DATEDIF(Table1[[#This Row],[DOB]],"8-6-2023","y")</f>
        <v>42</v>
      </c>
      <c r="G1256">
        <v>2</v>
      </c>
      <c r="H1256" s="14">
        <v>10407.98</v>
      </c>
      <c r="I1256" t="s">
        <v>12</v>
      </c>
      <c r="J1256" t="s">
        <v>16</v>
      </c>
      <c r="K1256" t="s">
        <v>300</v>
      </c>
    </row>
    <row r="1257" spans="1:11" x14ac:dyDescent="0.2">
      <c r="A1257" t="s">
        <v>1288</v>
      </c>
      <c r="B1257">
        <v>1973</v>
      </c>
      <c r="C1257" t="s">
        <v>37</v>
      </c>
      <c r="D1257">
        <v>11</v>
      </c>
      <c r="E1257" s="10" t="str">
        <f>Table1[[#This Row],[date]]&amp;" "&amp;Table1[[#This Row],[month]]&amp;" "&amp;Table1[[#This Row],[year]]</f>
        <v>11 Oct 1973</v>
      </c>
      <c r="F1257" s="12">
        <f>DATEDIF(Table1[[#This Row],[DOB]],"8-6-2023","y")</f>
        <v>49</v>
      </c>
      <c r="G1257">
        <v>0</v>
      </c>
      <c r="H1257" s="14">
        <v>10419.59</v>
      </c>
      <c r="I1257" t="s">
        <v>12</v>
      </c>
      <c r="J1257" t="s">
        <v>11</v>
      </c>
      <c r="K1257" t="s">
        <v>200</v>
      </c>
    </row>
    <row r="1258" spans="1:11" x14ac:dyDescent="0.2">
      <c r="A1258" t="s">
        <v>1289</v>
      </c>
      <c r="B1258">
        <v>1979</v>
      </c>
      <c r="C1258" t="s">
        <v>15</v>
      </c>
      <c r="D1258">
        <v>25</v>
      </c>
      <c r="E1258" s="10" t="str">
        <f>Table1[[#This Row],[date]]&amp;" "&amp;Table1[[#This Row],[month]]&amp;" "&amp;Table1[[#This Row],[year]]</f>
        <v>25 Nov 1979</v>
      </c>
      <c r="F1258" s="12">
        <f>DATEDIF(Table1[[#This Row],[DOB]],"8-6-2023","y")</f>
        <v>43</v>
      </c>
      <c r="G1258">
        <v>2</v>
      </c>
      <c r="H1258" s="14">
        <v>10419.65</v>
      </c>
      <c r="I1258" t="s">
        <v>12</v>
      </c>
      <c r="J1258" t="s">
        <v>11</v>
      </c>
      <c r="K1258" t="s">
        <v>200</v>
      </c>
    </row>
    <row r="1259" spans="1:11" x14ac:dyDescent="0.2">
      <c r="A1259" t="s">
        <v>1290</v>
      </c>
      <c r="B1259">
        <v>1968</v>
      </c>
      <c r="C1259" t="s">
        <v>30</v>
      </c>
      <c r="D1259">
        <v>27</v>
      </c>
      <c r="E1259" s="10" t="str">
        <f>Table1[[#This Row],[date]]&amp;" "&amp;Table1[[#This Row],[month]]&amp;" "&amp;Table1[[#This Row],[year]]</f>
        <v>27 Dec 1968</v>
      </c>
      <c r="F1259" s="12">
        <f>DATEDIF(Table1[[#This Row],[DOB]],"8-6-2023","y")</f>
        <v>54</v>
      </c>
      <c r="G1259">
        <v>0</v>
      </c>
      <c r="H1259" s="14">
        <v>10422.92</v>
      </c>
      <c r="I1259" t="s">
        <v>12</v>
      </c>
      <c r="J1259" t="s">
        <v>16</v>
      </c>
      <c r="K1259" t="s">
        <v>356</v>
      </c>
    </row>
    <row r="1260" spans="1:11" x14ac:dyDescent="0.2">
      <c r="A1260" t="s">
        <v>1291</v>
      </c>
      <c r="B1260">
        <v>1968</v>
      </c>
      <c r="C1260" t="s">
        <v>35</v>
      </c>
      <c r="D1260">
        <v>23</v>
      </c>
      <c r="E1260" s="10" t="str">
        <f>Table1[[#This Row],[date]]&amp;" "&amp;Table1[[#This Row],[month]]&amp;" "&amp;Table1[[#This Row],[year]]</f>
        <v>23 Aug 1968</v>
      </c>
      <c r="F1260" s="12">
        <f>DATEDIF(Table1[[#This Row],[DOB]],"8-6-2023","y")</f>
        <v>54</v>
      </c>
      <c r="G1260">
        <v>0</v>
      </c>
      <c r="H1260" s="14">
        <v>10435.07</v>
      </c>
      <c r="I1260" t="s">
        <v>12</v>
      </c>
      <c r="J1260" t="s">
        <v>16</v>
      </c>
      <c r="K1260" t="s">
        <v>168</v>
      </c>
    </row>
    <row r="1261" spans="1:11" x14ac:dyDescent="0.2">
      <c r="A1261" t="s">
        <v>1292</v>
      </c>
      <c r="B1261">
        <v>1968</v>
      </c>
      <c r="C1261" t="s">
        <v>35</v>
      </c>
      <c r="D1261">
        <v>29</v>
      </c>
      <c r="E1261" s="10" t="str">
        <f>Table1[[#This Row],[date]]&amp;" "&amp;Table1[[#This Row],[month]]&amp;" "&amp;Table1[[#This Row],[year]]</f>
        <v>29 Aug 1968</v>
      </c>
      <c r="F1261" s="12">
        <f>DATEDIF(Table1[[#This Row],[DOB]],"8-6-2023","y")</f>
        <v>54</v>
      </c>
      <c r="G1261">
        <v>1</v>
      </c>
      <c r="H1261" s="14">
        <v>10436.1</v>
      </c>
      <c r="I1261" t="s">
        <v>12</v>
      </c>
      <c r="J1261" t="s">
        <v>12</v>
      </c>
      <c r="K1261" t="s">
        <v>42</v>
      </c>
    </row>
    <row r="1262" spans="1:11" x14ac:dyDescent="0.2">
      <c r="A1262" t="s">
        <v>1293</v>
      </c>
      <c r="B1262">
        <v>1968</v>
      </c>
      <c r="C1262" t="s">
        <v>15</v>
      </c>
      <c r="D1262">
        <v>8</v>
      </c>
      <c r="E1262" s="10" t="str">
        <f>Table1[[#This Row],[date]]&amp;" "&amp;Table1[[#This Row],[month]]&amp;" "&amp;Table1[[#This Row],[year]]</f>
        <v>8 Nov 1968</v>
      </c>
      <c r="F1262" s="12">
        <f>DATEDIF(Table1[[#This Row],[DOB]],"8-6-2023","y")</f>
        <v>54</v>
      </c>
      <c r="G1262">
        <v>1</v>
      </c>
      <c r="H1262" s="14">
        <v>10450.549999999999</v>
      </c>
      <c r="I1262" t="s">
        <v>12</v>
      </c>
      <c r="J1262" t="s">
        <v>16</v>
      </c>
      <c r="K1262" t="s">
        <v>42</v>
      </c>
    </row>
    <row r="1263" spans="1:11" x14ac:dyDescent="0.2">
      <c r="A1263" t="s">
        <v>1294</v>
      </c>
      <c r="B1263">
        <v>1964</v>
      </c>
      <c r="C1263" t="s">
        <v>37</v>
      </c>
      <c r="D1263">
        <v>14</v>
      </c>
      <c r="E1263" s="10" t="str">
        <f>Table1[[#This Row],[date]]&amp;" "&amp;Table1[[#This Row],[month]]&amp;" "&amp;Table1[[#This Row],[year]]</f>
        <v>14 Oct 1964</v>
      </c>
      <c r="F1263" s="12">
        <f>DATEDIF(Table1[[#This Row],[DOB]],"8-6-2023","y")</f>
        <v>58</v>
      </c>
      <c r="G1263">
        <v>0</v>
      </c>
      <c r="H1263" s="14">
        <v>10455.1</v>
      </c>
      <c r="I1263" t="s">
        <v>12</v>
      </c>
      <c r="J1263" t="s">
        <v>16</v>
      </c>
      <c r="K1263" t="s">
        <v>23</v>
      </c>
    </row>
    <row r="1264" spans="1:11" x14ac:dyDescent="0.2">
      <c r="A1264" t="s">
        <v>1295</v>
      </c>
      <c r="B1264">
        <v>1976</v>
      </c>
      <c r="C1264" t="s">
        <v>35</v>
      </c>
      <c r="D1264">
        <v>3</v>
      </c>
      <c r="E1264" s="10" t="str">
        <f>Table1[[#This Row],[date]]&amp;" "&amp;Table1[[#This Row],[month]]&amp;" "&amp;Table1[[#This Row],[year]]</f>
        <v>3 Aug 1976</v>
      </c>
      <c r="F1264" s="12">
        <f>DATEDIF(Table1[[#This Row],[DOB]],"8-6-2023","y")</f>
        <v>46</v>
      </c>
      <c r="G1264">
        <v>2</v>
      </c>
      <c r="H1264" s="14">
        <v>10455.14</v>
      </c>
      <c r="I1264" t="s">
        <v>12</v>
      </c>
      <c r="J1264" t="s">
        <v>11</v>
      </c>
      <c r="K1264" t="s">
        <v>300</v>
      </c>
    </row>
    <row r="1265" spans="1:11" x14ac:dyDescent="0.2">
      <c r="A1265" t="s">
        <v>1296</v>
      </c>
      <c r="B1265">
        <v>1964</v>
      </c>
      <c r="C1265" t="s">
        <v>10</v>
      </c>
      <c r="D1265">
        <v>27</v>
      </c>
      <c r="E1265" s="10" t="str">
        <f>Table1[[#This Row],[date]]&amp;" "&amp;Table1[[#This Row],[month]]&amp;" "&amp;Table1[[#This Row],[year]]</f>
        <v>27 Jul 1964</v>
      </c>
      <c r="F1265" s="12">
        <f>DATEDIF(Table1[[#This Row],[DOB]],"8-6-2023","y")</f>
        <v>58</v>
      </c>
      <c r="G1265">
        <v>0</v>
      </c>
      <c r="H1265" s="14">
        <v>10459.19</v>
      </c>
      <c r="I1265" t="s">
        <v>12</v>
      </c>
      <c r="J1265" t="s">
        <v>16</v>
      </c>
      <c r="K1265" t="s">
        <v>13</v>
      </c>
    </row>
    <row r="1266" spans="1:11" x14ac:dyDescent="0.2">
      <c r="A1266" t="s">
        <v>1297</v>
      </c>
      <c r="B1266">
        <v>1969</v>
      </c>
      <c r="C1266" t="s">
        <v>20</v>
      </c>
      <c r="D1266">
        <v>22</v>
      </c>
      <c r="E1266" s="10" t="str">
        <f>Table1[[#This Row],[date]]&amp;" "&amp;Table1[[#This Row],[month]]&amp;" "&amp;Table1[[#This Row],[year]]</f>
        <v>22 Sep 1969</v>
      </c>
      <c r="F1266" s="12">
        <f>DATEDIF(Table1[[#This Row],[DOB]],"8-6-2023","y")</f>
        <v>53</v>
      </c>
      <c r="G1266">
        <v>1</v>
      </c>
      <c r="H1266" s="14">
        <v>10461.98</v>
      </c>
      <c r="I1266" t="s">
        <v>12</v>
      </c>
      <c r="J1266" t="s">
        <v>16</v>
      </c>
      <c r="K1266" t="s">
        <v>23</v>
      </c>
    </row>
    <row r="1267" spans="1:11" x14ac:dyDescent="0.2">
      <c r="A1267" t="s">
        <v>1298</v>
      </c>
      <c r="B1267">
        <v>1987</v>
      </c>
      <c r="C1267" t="s">
        <v>18</v>
      </c>
      <c r="D1267">
        <v>28</v>
      </c>
      <c r="E1267" s="10" t="str">
        <f>Table1[[#This Row],[date]]&amp;" "&amp;Table1[[#This Row],[month]]&amp;" "&amp;Table1[[#This Row],[year]]</f>
        <v>28 Jun 1987</v>
      </c>
      <c r="F1267" s="12">
        <f>DATEDIF(Table1[[#This Row],[DOB]],"8-6-2023","y")</f>
        <v>35</v>
      </c>
      <c r="G1267">
        <v>3</v>
      </c>
      <c r="H1267" s="14">
        <v>10464.83</v>
      </c>
      <c r="I1267" t="s">
        <v>12</v>
      </c>
      <c r="J1267" t="s">
        <v>16</v>
      </c>
      <c r="K1267" t="s">
        <v>23</v>
      </c>
    </row>
    <row r="1268" spans="1:11" x14ac:dyDescent="0.2">
      <c r="A1268" t="s">
        <v>1299</v>
      </c>
      <c r="B1268">
        <v>1978</v>
      </c>
      <c r="C1268" t="s">
        <v>35</v>
      </c>
      <c r="D1268">
        <v>21</v>
      </c>
      <c r="E1268" s="10" t="str">
        <f>Table1[[#This Row],[date]]&amp;" "&amp;Table1[[#This Row],[month]]&amp;" "&amp;Table1[[#This Row],[year]]</f>
        <v>21 Aug 1978</v>
      </c>
      <c r="F1268" s="12">
        <f>DATEDIF(Table1[[#This Row],[DOB]],"8-6-2023","y")</f>
        <v>44</v>
      </c>
      <c r="G1268">
        <v>2</v>
      </c>
      <c r="H1268" s="14">
        <v>10486.55</v>
      </c>
      <c r="I1268" t="s">
        <v>12</v>
      </c>
      <c r="J1268" t="s">
        <v>12</v>
      </c>
      <c r="K1268" t="s">
        <v>200</v>
      </c>
    </row>
    <row r="1269" spans="1:11" x14ac:dyDescent="0.2">
      <c r="A1269" t="s">
        <v>1300</v>
      </c>
      <c r="B1269">
        <v>1972</v>
      </c>
      <c r="C1269" t="s">
        <v>37</v>
      </c>
      <c r="D1269">
        <v>19</v>
      </c>
      <c r="E1269" s="10" t="str">
        <f>Table1[[#This Row],[date]]&amp;" "&amp;Table1[[#This Row],[month]]&amp;" "&amp;Table1[[#This Row],[year]]</f>
        <v>19 Oct 1972</v>
      </c>
      <c r="F1269" s="12">
        <f>DATEDIF(Table1[[#This Row],[DOB]],"8-6-2023","y")</f>
        <v>50</v>
      </c>
      <c r="G1269">
        <v>2</v>
      </c>
      <c r="H1269" s="14">
        <v>10493.95</v>
      </c>
      <c r="I1269" t="s">
        <v>12</v>
      </c>
      <c r="J1269" t="s">
        <v>16</v>
      </c>
      <c r="K1269" t="s">
        <v>23</v>
      </c>
    </row>
    <row r="1270" spans="1:11" x14ac:dyDescent="0.2">
      <c r="A1270" t="s">
        <v>1301</v>
      </c>
      <c r="B1270">
        <v>1977</v>
      </c>
      <c r="C1270" t="s">
        <v>37</v>
      </c>
      <c r="D1270">
        <v>25</v>
      </c>
      <c r="E1270" s="10" t="str">
        <f>Table1[[#This Row],[date]]&amp;" "&amp;Table1[[#This Row],[month]]&amp;" "&amp;Table1[[#This Row],[year]]</f>
        <v>25 Oct 1977</v>
      </c>
      <c r="F1270" s="12">
        <f>DATEDIF(Table1[[#This Row],[DOB]],"8-6-2023","y")</f>
        <v>45</v>
      </c>
      <c r="G1270">
        <v>2</v>
      </c>
      <c r="H1270" s="14">
        <v>10495.6</v>
      </c>
      <c r="I1270" t="s">
        <v>12</v>
      </c>
      <c r="J1270" t="s">
        <v>16</v>
      </c>
      <c r="K1270" t="s">
        <v>23</v>
      </c>
    </row>
    <row r="1271" spans="1:11" x14ac:dyDescent="0.2">
      <c r="A1271" t="s">
        <v>1302</v>
      </c>
      <c r="B1271">
        <v>1971</v>
      </c>
      <c r="C1271" t="s">
        <v>20</v>
      </c>
      <c r="D1271">
        <v>26</v>
      </c>
      <c r="E1271" s="10" t="str">
        <f>Table1[[#This Row],[date]]&amp;" "&amp;Table1[[#This Row],[month]]&amp;" "&amp;Table1[[#This Row],[year]]</f>
        <v>26 Sep 1971</v>
      </c>
      <c r="F1271" s="12">
        <f>DATEDIF(Table1[[#This Row],[DOB]],"8-6-2023","y")</f>
        <v>51</v>
      </c>
      <c r="G1271">
        <v>0</v>
      </c>
      <c r="H1271" s="14">
        <v>10546.48</v>
      </c>
      <c r="I1271" t="s">
        <v>12</v>
      </c>
      <c r="J1271" t="s">
        <v>12</v>
      </c>
      <c r="K1271" t="s">
        <v>42</v>
      </c>
    </row>
    <row r="1272" spans="1:11" x14ac:dyDescent="0.2">
      <c r="A1272" t="s">
        <v>1303</v>
      </c>
      <c r="B1272">
        <v>1971</v>
      </c>
      <c r="C1272" t="s">
        <v>18</v>
      </c>
      <c r="D1272">
        <v>29</v>
      </c>
      <c r="E1272" s="10" t="str">
        <f>Table1[[#This Row],[date]]&amp;" "&amp;Table1[[#This Row],[month]]&amp;" "&amp;Table1[[#This Row],[year]]</f>
        <v>29 Jun 1971</v>
      </c>
      <c r="F1272" s="12">
        <f>DATEDIF(Table1[[#This Row],[DOB]],"8-6-2023","y")</f>
        <v>51</v>
      </c>
      <c r="G1272">
        <v>3</v>
      </c>
      <c r="H1272" s="14">
        <v>10560.49</v>
      </c>
      <c r="I1272" t="s">
        <v>12</v>
      </c>
      <c r="J1272" t="s">
        <v>11</v>
      </c>
      <c r="K1272" t="s">
        <v>13</v>
      </c>
    </row>
    <row r="1273" spans="1:11" x14ac:dyDescent="0.2">
      <c r="A1273" t="s">
        <v>1304</v>
      </c>
      <c r="B1273">
        <v>1969</v>
      </c>
      <c r="C1273" t="s">
        <v>10</v>
      </c>
      <c r="D1273">
        <v>17</v>
      </c>
      <c r="E1273" s="10" t="str">
        <f>Table1[[#This Row],[date]]&amp;" "&amp;Table1[[#This Row],[month]]&amp;" "&amp;Table1[[#This Row],[year]]</f>
        <v>17 Jul 1969</v>
      </c>
      <c r="F1273" s="12">
        <f>DATEDIF(Table1[[#This Row],[DOB]],"8-6-2023","y")</f>
        <v>53</v>
      </c>
      <c r="G1273">
        <v>0</v>
      </c>
      <c r="H1273" s="14">
        <v>10564.88</v>
      </c>
      <c r="I1273" t="s">
        <v>12</v>
      </c>
      <c r="J1273" t="s">
        <v>16</v>
      </c>
      <c r="K1273" t="s">
        <v>247</v>
      </c>
    </row>
    <row r="1274" spans="1:11" x14ac:dyDescent="0.2">
      <c r="A1274" t="s">
        <v>1305</v>
      </c>
      <c r="B1274">
        <v>1966</v>
      </c>
      <c r="C1274" t="s">
        <v>30</v>
      </c>
      <c r="D1274">
        <v>11</v>
      </c>
      <c r="E1274" s="10" t="str">
        <f>Table1[[#This Row],[date]]&amp;" "&amp;Table1[[#This Row],[month]]&amp;" "&amp;Table1[[#This Row],[year]]</f>
        <v>11 Dec 1966</v>
      </c>
      <c r="F1274" s="12">
        <f>DATEDIF(Table1[[#This Row],[DOB]],"8-6-2023","y")</f>
        <v>56</v>
      </c>
      <c r="G1274">
        <v>0</v>
      </c>
      <c r="H1274" s="14">
        <v>10577.09</v>
      </c>
      <c r="I1274" t="s">
        <v>12</v>
      </c>
      <c r="J1274" t="s">
        <v>12</v>
      </c>
      <c r="K1274" t="s">
        <v>42</v>
      </c>
    </row>
    <row r="1275" spans="1:11" x14ac:dyDescent="0.2">
      <c r="A1275" t="s">
        <v>1306</v>
      </c>
      <c r="B1275">
        <v>1969</v>
      </c>
      <c r="C1275" t="s">
        <v>30</v>
      </c>
      <c r="D1275">
        <v>25</v>
      </c>
      <c r="E1275" s="10" t="str">
        <f>Table1[[#This Row],[date]]&amp;" "&amp;Table1[[#This Row],[month]]&amp;" "&amp;Table1[[#This Row],[year]]</f>
        <v>25 Dec 1969</v>
      </c>
      <c r="F1275" s="12">
        <f>DATEDIF(Table1[[#This Row],[DOB]],"8-6-2023","y")</f>
        <v>53</v>
      </c>
      <c r="G1275">
        <v>1</v>
      </c>
      <c r="H1275" s="14">
        <v>10579.71</v>
      </c>
      <c r="I1275" t="s">
        <v>12</v>
      </c>
      <c r="J1275" t="s">
        <v>12</v>
      </c>
      <c r="K1275" t="s">
        <v>13</v>
      </c>
    </row>
    <row r="1276" spans="1:11" x14ac:dyDescent="0.2">
      <c r="A1276" t="s">
        <v>1307</v>
      </c>
      <c r="B1276">
        <v>1966</v>
      </c>
      <c r="C1276" t="s">
        <v>15</v>
      </c>
      <c r="D1276">
        <v>3</v>
      </c>
      <c r="E1276" s="10" t="str">
        <f>Table1[[#This Row],[date]]&amp;" "&amp;Table1[[#This Row],[month]]&amp;" "&amp;Table1[[#This Row],[year]]</f>
        <v>3 Nov 1966</v>
      </c>
      <c r="F1276" s="12">
        <f>DATEDIF(Table1[[#This Row],[DOB]],"8-6-2023","y")</f>
        <v>56</v>
      </c>
      <c r="G1276">
        <v>0</v>
      </c>
      <c r="H1276" s="14">
        <v>10594.23</v>
      </c>
      <c r="I1276" t="s">
        <v>12</v>
      </c>
      <c r="J1276" t="s">
        <v>12</v>
      </c>
      <c r="K1276" t="s">
        <v>13</v>
      </c>
    </row>
    <row r="1277" spans="1:11" x14ac:dyDescent="0.2">
      <c r="A1277" t="s">
        <v>1308</v>
      </c>
      <c r="B1277">
        <v>1967</v>
      </c>
      <c r="C1277" t="s">
        <v>15</v>
      </c>
      <c r="D1277">
        <v>29</v>
      </c>
      <c r="E1277" s="10" t="str">
        <f>Table1[[#This Row],[date]]&amp;" "&amp;Table1[[#This Row],[month]]&amp;" "&amp;Table1[[#This Row],[year]]</f>
        <v>29 Nov 1967</v>
      </c>
      <c r="F1277" s="12">
        <f>DATEDIF(Table1[[#This Row],[DOB]],"8-6-2023","y")</f>
        <v>55</v>
      </c>
      <c r="G1277">
        <v>0</v>
      </c>
      <c r="H1277" s="14">
        <v>10594.5</v>
      </c>
      <c r="I1277" t="s">
        <v>12</v>
      </c>
      <c r="J1277" t="s">
        <v>16</v>
      </c>
      <c r="K1277" t="s">
        <v>23</v>
      </c>
    </row>
    <row r="1278" spans="1:11" x14ac:dyDescent="0.2">
      <c r="A1278" t="s">
        <v>1309</v>
      </c>
      <c r="B1278">
        <v>1972</v>
      </c>
      <c r="C1278" t="s">
        <v>30</v>
      </c>
      <c r="D1278">
        <v>14</v>
      </c>
      <c r="E1278" s="10" t="str">
        <f>Table1[[#This Row],[date]]&amp;" "&amp;Table1[[#This Row],[month]]&amp;" "&amp;Table1[[#This Row],[year]]</f>
        <v>14 Dec 1972</v>
      </c>
      <c r="F1278" s="12">
        <f>DATEDIF(Table1[[#This Row],[DOB]],"8-6-2023","y")</f>
        <v>50</v>
      </c>
      <c r="G1278">
        <v>3</v>
      </c>
      <c r="H1278" s="14">
        <v>10600.55</v>
      </c>
      <c r="I1278" t="s">
        <v>12</v>
      </c>
      <c r="J1278" t="s">
        <v>16</v>
      </c>
      <c r="K1278" t="s">
        <v>23</v>
      </c>
    </row>
    <row r="1279" spans="1:11" x14ac:dyDescent="0.2">
      <c r="A1279" t="s">
        <v>1310</v>
      </c>
      <c r="B1279">
        <v>1966</v>
      </c>
      <c r="C1279" t="s">
        <v>10</v>
      </c>
      <c r="D1279">
        <v>20</v>
      </c>
      <c r="E1279" s="10" t="str">
        <f>Table1[[#This Row],[date]]&amp;" "&amp;Table1[[#This Row],[month]]&amp;" "&amp;Table1[[#This Row],[year]]</f>
        <v>20 Jul 1966</v>
      </c>
      <c r="F1279" s="12">
        <f>DATEDIF(Table1[[#This Row],[DOB]],"8-6-2023","y")</f>
        <v>56</v>
      </c>
      <c r="G1279">
        <v>0</v>
      </c>
      <c r="H1279" s="14">
        <v>10601.41</v>
      </c>
      <c r="I1279" t="s">
        <v>12</v>
      </c>
      <c r="J1279" t="s">
        <v>11</v>
      </c>
      <c r="K1279" t="s">
        <v>42</v>
      </c>
    </row>
    <row r="1280" spans="1:11" x14ac:dyDescent="0.2">
      <c r="A1280" t="s">
        <v>1311</v>
      </c>
      <c r="B1280">
        <v>1967</v>
      </c>
      <c r="C1280" t="s">
        <v>18</v>
      </c>
      <c r="D1280">
        <v>23</v>
      </c>
      <c r="E1280" s="10" t="str">
        <f>Table1[[#This Row],[date]]&amp;" "&amp;Table1[[#This Row],[month]]&amp;" "&amp;Table1[[#This Row],[year]]</f>
        <v>23 Jun 1967</v>
      </c>
      <c r="F1280" s="12">
        <f>DATEDIF(Table1[[#This Row],[DOB]],"8-6-2023","y")</f>
        <v>55</v>
      </c>
      <c r="G1280">
        <v>0</v>
      </c>
      <c r="H1280" s="14">
        <v>10601.63</v>
      </c>
      <c r="I1280" t="s">
        <v>12</v>
      </c>
      <c r="J1280" t="s">
        <v>11</v>
      </c>
      <c r="K1280" t="s">
        <v>23</v>
      </c>
    </row>
    <row r="1281" spans="1:11" x14ac:dyDescent="0.2">
      <c r="A1281" t="s">
        <v>1312</v>
      </c>
      <c r="B1281">
        <v>1966</v>
      </c>
      <c r="C1281" t="s">
        <v>10</v>
      </c>
      <c r="D1281">
        <v>2</v>
      </c>
      <c r="E1281" s="10" t="str">
        <f>Table1[[#This Row],[date]]&amp;" "&amp;Table1[[#This Row],[month]]&amp;" "&amp;Table1[[#This Row],[year]]</f>
        <v>2 Jul 1966</v>
      </c>
      <c r="F1281" s="12">
        <f>DATEDIF(Table1[[#This Row],[DOB]],"8-6-2023","y")</f>
        <v>56</v>
      </c>
      <c r="G1281">
        <v>0</v>
      </c>
      <c r="H1281" s="14">
        <v>10602.39</v>
      </c>
      <c r="I1281" t="s">
        <v>12</v>
      </c>
      <c r="J1281" t="s">
        <v>12</v>
      </c>
      <c r="K1281" t="s">
        <v>42</v>
      </c>
    </row>
    <row r="1282" spans="1:11" x14ac:dyDescent="0.2">
      <c r="A1282" t="s">
        <v>1313</v>
      </c>
      <c r="B1282">
        <v>1965</v>
      </c>
      <c r="C1282" t="s">
        <v>18</v>
      </c>
      <c r="D1282">
        <v>27</v>
      </c>
      <c r="E1282" s="10" t="str">
        <f>Table1[[#This Row],[date]]&amp;" "&amp;Table1[[#This Row],[month]]&amp;" "&amp;Table1[[#This Row],[year]]</f>
        <v>27 Jun 1965</v>
      </c>
      <c r="F1282" s="12">
        <f>DATEDIF(Table1[[#This Row],[DOB]],"8-6-2023","y")</f>
        <v>57</v>
      </c>
      <c r="G1282">
        <v>0</v>
      </c>
      <c r="H1282" s="14">
        <v>10608.67</v>
      </c>
      <c r="I1282" t="s">
        <v>12</v>
      </c>
      <c r="J1282" t="s">
        <v>12</v>
      </c>
      <c r="K1282" t="s">
        <v>23</v>
      </c>
    </row>
    <row r="1283" spans="1:11" x14ac:dyDescent="0.2">
      <c r="A1283" t="s">
        <v>1314</v>
      </c>
      <c r="B1283">
        <v>1992</v>
      </c>
      <c r="C1283" t="s">
        <v>10</v>
      </c>
      <c r="D1283">
        <v>23</v>
      </c>
      <c r="E1283" s="10" t="str">
        <f>Table1[[#This Row],[date]]&amp;" "&amp;Table1[[#This Row],[month]]&amp;" "&amp;Table1[[#This Row],[year]]</f>
        <v>23 Jul 1992</v>
      </c>
      <c r="F1283" s="12">
        <f>DATEDIF(Table1[[#This Row],[DOB]],"8-6-2023","y")</f>
        <v>30</v>
      </c>
      <c r="G1283">
        <v>0</v>
      </c>
      <c r="H1283" s="14">
        <v>10617.04</v>
      </c>
      <c r="I1283" t="s">
        <v>12</v>
      </c>
      <c r="J1283" t="s">
        <v>12</v>
      </c>
      <c r="K1283" t="s">
        <v>535</v>
      </c>
    </row>
    <row r="1284" spans="1:11" x14ac:dyDescent="0.2">
      <c r="A1284" t="s">
        <v>1315</v>
      </c>
      <c r="B1284">
        <v>1990</v>
      </c>
      <c r="C1284" t="s">
        <v>10</v>
      </c>
      <c r="D1284">
        <v>6</v>
      </c>
      <c r="E1284" s="10" t="str">
        <f>Table1[[#This Row],[date]]&amp;" "&amp;Table1[[#This Row],[month]]&amp;" "&amp;Table1[[#This Row],[year]]</f>
        <v>6 Jul 1990</v>
      </c>
      <c r="F1284" s="12">
        <f>DATEDIF(Table1[[#This Row],[DOB]],"8-6-2023","y")</f>
        <v>32</v>
      </c>
      <c r="G1284">
        <v>3</v>
      </c>
      <c r="H1284" s="14">
        <v>10620.26</v>
      </c>
      <c r="I1284" t="s">
        <v>12</v>
      </c>
      <c r="J1284" t="s">
        <v>12</v>
      </c>
      <c r="K1284" t="s">
        <v>23</v>
      </c>
    </row>
    <row r="1285" spans="1:11" x14ac:dyDescent="0.2">
      <c r="A1285" t="s">
        <v>1316</v>
      </c>
      <c r="B1285">
        <v>1964</v>
      </c>
      <c r="C1285" t="s">
        <v>35</v>
      </c>
      <c r="D1285">
        <v>8</v>
      </c>
      <c r="E1285" s="10" t="str">
        <f>Table1[[#This Row],[date]]&amp;" "&amp;Table1[[#This Row],[month]]&amp;" "&amp;Table1[[#This Row],[year]]</f>
        <v>8 Aug 1964</v>
      </c>
      <c r="F1285" s="12">
        <f>DATEDIF(Table1[[#This Row],[DOB]],"8-6-2023","y")</f>
        <v>58</v>
      </c>
      <c r="G1285">
        <v>0</v>
      </c>
      <c r="H1285" s="14">
        <v>10627.81</v>
      </c>
      <c r="I1285" t="s">
        <v>12</v>
      </c>
      <c r="J1285" t="s">
        <v>12</v>
      </c>
      <c r="K1285" t="s">
        <v>13</v>
      </c>
    </row>
    <row r="1286" spans="1:11" x14ac:dyDescent="0.2">
      <c r="A1286" t="s">
        <v>1317</v>
      </c>
      <c r="B1286">
        <v>1976</v>
      </c>
      <c r="C1286" t="s">
        <v>15</v>
      </c>
      <c r="D1286">
        <v>22</v>
      </c>
      <c r="E1286" s="10" t="str">
        <f>Table1[[#This Row],[date]]&amp;" "&amp;Table1[[#This Row],[month]]&amp;" "&amp;Table1[[#This Row],[year]]</f>
        <v>22 Nov 1976</v>
      </c>
      <c r="F1286" s="12">
        <f>DATEDIF(Table1[[#This Row],[DOB]],"8-6-2023","y")</f>
        <v>46</v>
      </c>
      <c r="G1286">
        <v>2</v>
      </c>
      <c r="H1286" s="14">
        <v>10665.44</v>
      </c>
      <c r="I1286" t="s">
        <v>12</v>
      </c>
      <c r="J1286" t="s">
        <v>11</v>
      </c>
      <c r="K1286" t="s">
        <v>300</v>
      </c>
    </row>
    <row r="1287" spans="1:11" x14ac:dyDescent="0.2">
      <c r="A1287" t="s">
        <v>1318</v>
      </c>
      <c r="B1287">
        <v>1962</v>
      </c>
      <c r="C1287" t="s">
        <v>20</v>
      </c>
      <c r="D1287">
        <v>7</v>
      </c>
      <c r="E1287" s="10" t="str">
        <f>Table1[[#This Row],[date]]&amp;" "&amp;Table1[[#This Row],[month]]&amp;" "&amp;Table1[[#This Row],[year]]</f>
        <v>7 Sep 1962</v>
      </c>
      <c r="F1287" s="12">
        <f>DATEDIF(Table1[[#This Row],[DOB]],"8-6-2023","y")</f>
        <v>60</v>
      </c>
      <c r="G1287">
        <v>0</v>
      </c>
      <c r="H1287" s="14">
        <v>10676.83</v>
      </c>
      <c r="I1287" t="s">
        <v>12</v>
      </c>
      <c r="J1287" t="s">
        <v>12</v>
      </c>
      <c r="K1287" t="s">
        <v>13</v>
      </c>
    </row>
    <row r="1288" spans="1:11" x14ac:dyDescent="0.2">
      <c r="A1288" t="s">
        <v>1319</v>
      </c>
      <c r="B1288">
        <v>1977</v>
      </c>
      <c r="C1288" t="s">
        <v>35</v>
      </c>
      <c r="D1288">
        <v>2</v>
      </c>
      <c r="E1288" s="10" t="str">
        <f>Table1[[#This Row],[date]]&amp;" "&amp;Table1[[#This Row],[month]]&amp;" "&amp;Table1[[#This Row],[year]]</f>
        <v>2 Aug 1977</v>
      </c>
      <c r="F1288" s="12">
        <f>DATEDIF(Table1[[#This Row],[DOB]],"8-6-2023","y")</f>
        <v>45</v>
      </c>
      <c r="G1288">
        <v>2</v>
      </c>
      <c r="H1288" s="14">
        <v>10690.11</v>
      </c>
      <c r="I1288" t="s">
        <v>12</v>
      </c>
      <c r="J1288" t="s">
        <v>11</v>
      </c>
      <c r="K1288" t="s">
        <v>300</v>
      </c>
    </row>
    <row r="1289" spans="1:11" x14ac:dyDescent="0.2">
      <c r="A1289" t="s">
        <v>1320</v>
      </c>
      <c r="B1289">
        <v>1976</v>
      </c>
      <c r="C1289" t="s">
        <v>20</v>
      </c>
      <c r="D1289">
        <v>30</v>
      </c>
      <c r="E1289" s="10" t="str">
        <f>Table1[[#This Row],[date]]&amp;" "&amp;Table1[[#This Row],[month]]&amp;" "&amp;Table1[[#This Row],[year]]</f>
        <v>30 Sep 1976</v>
      </c>
      <c r="F1289" s="12">
        <f>DATEDIF(Table1[[#This Row],[DOB]],"8-6-2023","y")</f>
        <v>46</v>
      </c>
      <c r="G1289">
        <v>2</v>
      </c>
      <c r="H1289" s="14">
        <v>10698.38</v>
      </c>
      <c r="I1289" t="s">
        <v>12</v>
      </c>
      <c r="J1289" t="s">
        <v>16</v>
      </c>
      <c r="K1289" t="s">
        <v>200</v>
      </c>
    </row>
    <row r="1290" spans="1:11" x14ac:dyDescent="0.2">
      <c r="A1290" t="s">
        <v>1321</v>
      </c>
      <c r="B1290">
        <v>1972</v>
      </c>
      <c r="C1290" t="s">
        <v>37</v>
      </c>
      <c r="D1290">
        <v>24</v>
      </c>
      <c r="E1290" s="10" t="str">
        <f>Table1[[#This Row],[date]]&amp;" "&amp;Table1[[#This Row],[month]]&amp;" "&amp;Table1[[#This Row],[year]]</f>
        <v>24 Oct 1972</v>
      </c>
      <c r="F1290" s="12">
        <f>DATEDIF(Table1[[#This Row],[DOB]],"8-6-2023","y")</f>
        <v>50</v>
      </c>
      <c r="G1290">
        <v>3</v>
      </c>
      <c r="H1290" s="14">
        <v>10702.64</v>
      </c>
      <c r="I1290" t="s">
        <v>12</v>
      </c>
      <c r="J1290" t="s">
        <v>12</v>
      </c>
      <c r="K1290" t="s">
        <v>13</v>
      </c>
    </row>
    <row r="1291" spans="1:11" x14ac:dyDescent="0.2">
      <c r="A1291" t="s">
        <v>1322</v>
      </c>
      <c r="B1291">
        <v>1967</v>
      </c>
      <c r="C1291" t="s">
        <v>10</v>
      </c>
      <c r="D1291">
        <v>30</v>
      </c>
      <c r="E1291" s="10" t="str">
        <f>Table1[[#This Row],[date]]&amp;" "&amp;Table1[[#This Row],[month]]&amp;" "&amp;Table1[[#This Row],[year]]</f>
        <v>30 Jul 1967</v>
      </c>
      <c r="F1291" s="12">
        <f>DATEDIF(Table1[[#This Row],[DOB]],"8-6-2023","y")</f>
        <v>55</v>
      </c>
      <c r="G1291">
        <v>0</v>
      </c>
      <c r="H1291" s="14">
        <v>10704.47</v>
      </c>
      <c r="I1291" t="s">
        <v>12</v>
      </c>
      <c r="J1291" t="s">
        <v>11</v>
      </c>
      <c r="K1291" t="s">
        <v>42</v>
      </c>
    </row>
    <row r="1292" spans="1:11" x14ac:dyDescent="0.2">
      <c r="A1292" t="s">
        <v>1323</v>
      </c>
      <c r="B1292">
        <v>1967</v>
      </c>
      <c r="C1292" t="s">
        <v>37</v>
      </c>
      <c r="D1292">
        <v>5</v>
      </c>
      <c r="E1292" s="10" t="str">
        <f>Table1[[#This Row],[date]]&amp;" "&amp;Table1[[#This Row],[month]]&amp;" "&amp;Table1[[#This Row],[year]]</f>
        <v>5 Oct 1967</v>
      </c>
      <c r="F1292" s="12">
        <f>DATEDIF(Table1[[#This Row],[DOB]],"8-6-2023","y")</f>
        <v>55</v>
      </c>
      <c r="G1292">
        <v>0</v>
      </c>
      <c r="H1292" s="14">
        <v>10713.64</v>
      </c>
      <c r="I1292" t="s">
        <v>12</v>
      </c>
      <c r="J1292" t="s">
        <v>12</v>
      </c>
      <c r="K1292" t="s">
        <v>42</v>
      </c>
    </row>
    <row r="1293" spans="1:11" x14ac:dyDescent="0.2">
      <c r="A1293" t="s">
        <v>1324</v>
      </c>
      <c r="B1293">
        <v>1992</v>
      </c>
      <c r="C1293" t="s">
        <v>18</v>
      </c>
      <c r="D1293">
        <v>25</v>
      </c>
      <c r="E1293" s="10" t="str">
        <f>Table1[[#This Row],[date]]&amp;" "&amp;Table1[[#This Row],[month]]&amp;" "&amp;Table1[[#This Row],[year]]</f>
        <v>25 Jun 1992</v>
      </c>
      <c r="F1293" s="12">
        <f>DATEDIF(Table1[[#This Row],[DOB]],"8-6-2023","y")</f>
        <v>30</v>
      </c>
      <c r="G1293">
        <v>0</v>
      </c>
      <c r="H1293" s="14">
        <v>10719.57</v>
      </c>
      <c r="I1293" t="s">
        <v>12</v>
      </c>
      <c r="J1293" t="s">
        <v>16</v>
      </c>
      <c r="K1293" t="s">
        <v>23</v>
      </c>
    </row>
    <row r="1294" spans="1:11" x14ac:dyDescent="0.2">
      <c r="A1294" t="s">
        <v>1325</v>
      </c>
      <c r="B1294">
        <v>1974</v>
      </c>
      <c r="C1294" t="s">
        <v>30</v>
      </c>
      <c r="D1294">
        <v>9</v>
      </c>
      <c r="E1294" s="10" t="str">
        <f>Table1[[#This Row],[date]]&amp;" "&amp;Table1[[#This Row],[month]]&amp;" "&amp;Table1[[#This Row],[year]]</f>
        <v>9 Dec 1974</v>
      </c>
      <c r="F1294" s="12">
        <f>DATEDIF(Table1[[#This Row],[DOB]],"8-6-2023","y")</f>
        <v>48</v>
      </c>
      <c r="G1294">
        <v>4</v>
      </c>
      <c r="H1294" s="14">
        <v>10736.87</v>
      </c>
      <c r="I1294" t="s">
        <v>12</v>
      </c>
      <c r="J1294" t="s">
        <v>16</v>
      </c>
      <c r="K1294" t="s">
        <v>168</v>
      </c>
    </row>
    <row r="1295" spans="1:11" x14ac:dyDescent="0.2">
      <c r="A1295" t="s">
        <v>1326</v>
      </c>
      <c r="B1295">
        <v>1986</v>
      </c>
      <c r="C1295" t="s">
        <v>35</v>
      </c>
      <c r="D1295">
        <v>29</v>
      </c>
      <c r="E1295" s="10" t="str">
        <f>Table1[[#This Row],[date]]&amp;" "&amp;Table1[[#This Row],[month]]&amp;" "&amp;Table1[[#This Row],[year]]</f>
        <v>29 Aug 1986</v>
      </c>
      <c r="F1295" s="12">
        <f>DATEDIF(Table1[[#This Row],[DOB]],"8-6-2023","y")</f>
        <v>36</v>
      </c>
      <c r="G1295">
        <v>3</v>
      </c>
      <c r="H1295" s="14">
        <v>10749.02</v>
      </c>
      <c r="I1295" t="s">
        <v>12</v>
      </c>
      <c r="J1295" t="s">
        <v>16</v>
      </c>
      <c r="K1295" t="s">
        <v>535</v>
      </c>
    </row>
    <row r="1296" spans="1:11" x14ac:dyDescent="0.2">
      <c r="A1296" t="s">
        <v>1327</v>
      </c>
      <c r="B1296">
        <v>1989</v>
      </c>
      <c r="C1296" t="s">
        <v>15</v>
      </c>
      <c r="D1296">
        <v>25</v>
      </c>
      <c r="E1296" s="10" t="str">
        <f>Table1[[#This Row],[date]]&amp;" "&amp;Table1[[#This Row],[month]]&amp;" "&amp;Table1[[#This Row],[year]]</f>
        <v>25 Nov 1989</v>
      </c>
      <c r="F1296" s="12">
        <f>DATEDIF(Table1[[#This Row],[DOB]],"8-6-2023","y")</f>
        <v>33</v>
      </c>
      <c r="G1296">
        <v>3</v>
      </c>
      <c r="H1296" s="14">
        <v>10769.75</v>
      </c>
      <c r="I1296" t="s">
        <v>12</v>
      </c>
      <c r="J1296" t="s">
        <v>11</v>
      </c>
      <c r="K1296" t="s">
        <v>632</v>
      </c>
    </row>
    <row r="1297" spans="1:11" x14ac:dyDescent="0.2">
      <c r="A1297" t="s">
        <v>1328</v>
      </c>
      <c r="B1297">
        <v>1967</v>
      </c>
      <c r="C1297" t="s">
        <v>15</v>
      </c>
      <c r="D1297">
        <v>11</v>
      </c>
      <c r="E1297" s="10" t="str">
        <f>Table1[[#This Row],[date]]&amp;" "&amp;Table1[[#This Row],[month]]&amp;" "&amp;Table1[[#This Row],[year]]</f>
        <v>11 Nov 1967</v>
      </c>
      <c r="F1297" s="12">
        <f>DATEDIF(Table1[[#This Row],[DOB]],"8-6-2023","y")</f>
        <v>55</v>
      </c>
      <c r="G1297">
        <v>1</v>
      </c>
      <c r="H1297" s="14">
        <v>10791.96</v>
      </c>
      <c r="I1297" t="s">
        <v>12</v>
      </c>
      <c r="J1297" t="s">
        <v>11</v>
      </c>
      <c r="K1297" t="s">
        <v>42</v>
      </c>
    </row>
    <row r="1298" spans="1:11" x14ac:dyDescent="0.2">
      <c r="A1298" t="s">
        <v>1329</v>
      </c>
      <c r="B1298">
        <v>1999</v>
      </c>
      <c r="C1298" t="s">
        <v>30</v>
      </c>
      <c r="D1298">
        <v>24</v>
      </c>
      <c r="E1298" s="10" t="str">
        <f>Table1[[#This Row],[date]]&amp;" "&amp;Table1[[#This Row],[month]]&amp;" "&amp;Table1[[#This Row],[year]]</f>
        <v>24 Dec 1999</v>
      </c>
      <c r="F1298" s="12">
        <f>DATEDIF(Table1[[#This Row],[DOB]],"8-6-2023","y")</f>
        <v>23</v>
      </c>
      <c r="G1298">
        <v>0</v>
      </c>
      <c r="H1298" s="14">
        <v>10795.94</v>
      </c>
      <c r="I1298" t="s">
        <v>12</v>
      </c>
      <c r="J1298" t="s">
        <v>16</v>
      </c>
      <c r="K1298" t="s">
        <v>42</v>
      </c>
    </row>
    <row r="1299" spans="1:11" x14ac:dyDescent="0.2">
      <c r="A1299" t="s">
        <v>1330</v>
      </c>
      <c r="B1299">
        <v>1967</v>
      </c>
      <c r="C1299" t="s">
        <v>37</v>
      </c>
      <c r="D1299">
        <v>23</v>
      </c>
      <c r="E1299" s="10" t="str">
        <f>Table1[[#This Row],[date]]&amp;" "&amp;Table1[[#This Row],[month]]&amp;" "&amp;Table1[[#This Row],[year]]</f>
        <v>23 Oct 1967</v>
      </c>
      <c r="F1299" s="12">
        <f>DATEDIF(Table1[[#This Row],[DOB]],"8-6-2023","y")</f>
        <v>55</v>
      </c>
      <c r="G1299">
        <v>0</v>
      </c>
      <c r="H1299" s="14">
        <v>10796.35</v>
      </c>
      <c r="I1299" t="s">
        <v>12</v>
      </c>
      <c r="J1299" t="s">
        <v>16</v>
      </c>
      <c r="K1299" t="s">
        <v>166</v>
      </c>
    </row>
    <row r="1300" spans="1:11" x14ac:dyDescent="0.2">
      <c r="A1300" t="s">
        <v>1331</v>
      </c>
      <c r="B1300">
        <v>1970</v>
      </c>
      <c r="C1300" t="s">
        <v>37</v>
      </c>
      <c r="D1300">
        <v>28</v>
      </c>
      <c r="E1300" s="10" t="str">
        <f>Table1[[#This Row],[date]]&amp;" "&amp;Table1[[#This Row],[month]]&amp;" "&amp;Table1[[#This Row],[year]]</f>
        <v>28 Oct 1970</v>
      </c>
      <c r="F1300" s="12">
        <f>DATEDIF(Table1[[#This Row],[DOB]],"8-6-2023","y")</f>
        <v>52</v>
      </c>
      <c r="G1300">
        <v>1</v>
      </c>
      <c r="H1300" s="14">
        <v>10797.34</v>
      </c>
      <c r="I1300" t="s">
        <v>12</v>
      </c>
      <c r="J1300" t="s">
        <v>11</v>
      </c>
      <c r="K1300" t="s">
        <v>249</v>
      </c>
    </row>
    <row r="1301" spans="1:11" x14ac:dyDescent="0.2">
      <c r="A1301" t="s">
        <v>1332</v>
      </c>
      <c r="B1301">
        <v>1970</v>
      </c>
      <c r="C1301" t="s">
        <v>30</v>
      </c>
      <c r="D1301">
        <v>18</v>
      </c>
      <c r="E1301" s="10" t="str">
        <f>Table1[[#This Row],[date]]&amp;" "&amp;Table1[[#This Row],[month]]&amp;" "&amp;Table1[[#This Row],[year]]</f>
        <v>18 Dec 1970</v>
      </c>
      <c r="F1301" s="12">
        <f>DATEDIF(Table1[[#This Row],[DOB]],"8-6-2023","y")</f>
        <v>52</v>
      </c>
      <c r="G1301">
        <v>2</v>
      </c>
      <c r="H1301" s="14">
        <v>10806.84</v>
      </c>
      <c r="I1301" t="s">
        <v>12</v>
      </c>
      <c r="J1301" t="s">
        <v>11</v>
      </c>
      <c r="K1301" t="s">
        <v>42</v>
      </c>
    </row>
    <row r="1302" spans="1:11" x14ac:dyDescent="0.2">
      <c r="A1302" t="s">
        <v>1333</v>
      </c>
      <c r="B1302">
        <v>1967</v>
      </c>
      <c r="C1302" t="s">
        <v>37</v>
      </c>
      <c r="D1302">
        <v>2</v>
      </c>
      <c r="E1302" s="10" t="str">
        <f>Table1[[#This Row],[date]]&amp;" "&amp;Table1[[#This Row],[month]]&amp;" "&amp;Table1[[#This Row],[year]]</f>
        <v>2 Oct 1967</v>
      </c>
      <c r="F1302" s="12">
        <f>DATEDIF(Table1[[#This Row],[DOB]],"8-6-2023","y")</f>
        <v>55</v>
      </c>
      <c r="G1302">
        <v>1</v>
      </c>
      <c r="H1302" s="14">
        <v>10807.49</v>
      </c>
      <c r="I1302" t="s">
        <v>12</v>
      </c>
      <c r="J1302" t="s">
        <v>11</v>
      </c>
      <c r="K1302" t="s">
        <v>13</v>
      </c>
    </row>
    <row r="1303" spans="1:11" x14ac:dyDescent="0.2">
      <c r="A1303" t="s">
        <v>1334</v>
      </c>
      <c r="B1303">
        <v>1968</v>
      </c>
      <c r="C1303" t="s">
        <v>10</v>
      </c>
      <c r="D1303">
        <v>28</v>
      </c>
      <c r="E1303" s="10" t="str">
        <f>Table1[[#This Row],[date]]&amp;" "&amp;Table1[[#This Row],[month]]&amp;" "&amp;Table1[[#This Row],[year]]</f>
        <v>28 Jul 1968</v>
      </c>
      <c r="F1303" s="12">
        <f>DATEDIF(Table1[[#This Row],[DOB]],"8-6-2023","y")</f>
        <v>54</v>
      </c>
      <c r="G1303">
        <v>1</v>
      </c>
      <c r="H1303" s="14">
        <v>10825.25</v>
      </c>
      <c r="I1303" t="s">
        <v>12</v>
      </c>
      <c r="J1303" t="s">
        <v>12</v>
      </c>
      <c r="K1303" t="s">
        <v>23</v>
      </c>
    </row>
    <row r="1304" spans="1:11" x14ac:dyDescent="0.2">
      <c r="A1304" t="s">
        <v>1335</v>
      </c>
      <c r="B1304">
        <v>1971</v>
      </c>
      <c r="C1304" t="s">
        <v>30</v>
      </c>
      <c r="D1304">
        <v>20</v>
      </c>
      <c r="E1304" s="10" t="str">
        <f>Table1[[#This Row],[date]]&amp;" "&amp;Table1[[#This Row],[month]]&amp;" "&amp;Table1[[#This Row],[year]]</f>
        <v>20 Dec 1971</v>
      </c>
      <c r="F1304" s="12">
        <f>DATEDIF(Table1[[#This Row],[DOB]],"8-6-2023","y")</f>
        <v>51</v>
      </c>
      <c r="G1304">
        <v>2</v>
      </c>
      <c r="H1304" s="14">
        <v>10848.13</v>
      </c>
      <c r="I1304" t="s">
        <v>12</v>
      </c>
      <c r="J1304" t="s">
        <v>12</v>
      </c>
      <c r="K1304" t="s">
        <v>23</v>
      </c>
    </row>
    <row r="1305" spans="1:11" x14ac:dyDescent="0.2">
      <c r="A1305" t="s">
        <v>1336</v>
      </c>
      <c r="B1305">
        <v>1994</v>
      </c>
      <c r="C1305" t="s">
        <v>20</v>
      </c>
      <c r="D1305">
        <v>6</v>
      </c>
      <c r="E1305" s="10" t="str">
        <f>Table1[[#This Row],[date]]&amp;" "&amp;Table1[[#This Row],[month]]&amp;" "&amp;Table1[[#This Row],[year]]</f>
        <v>6 Sep 1994</v>
      </c>
      <c r="F1305" s="12">
        <f>DATEDIF(Table1[[#This Row],[DOB]],"8-6-2023","y")</f>
        <v>28</v>
      </c>
      <c r="G1305">
        <v>0</v>
      </c>
      <c r="H1305" s="14">
        <v>10886.66</v>
      </c>
      <c r="I1305" t="s">
        <v>12</v>
      </c>
      <c r="J1305" t="s">
        <v>12</v>
      </c>
      <c r="K1305" t="s">
        <v>23</v>
      </c>
    </row>
    <row r="1306" spans="1:11" x14ac:dyDescent="0.2">
      <c r="A1306" t="s">
        <v>1337</v>
      </c>
      <c r="B1306">
        <v>1968</v>
      </c>
      <c r="C1306" t="s">
        <v>15</v>
      </c>
      <c r="D1306">
        <v>13</v>
      </c>
      <c r="E1306" s="10" t="str">
        <f>Table1[[#This Row],[date]]&amp;" "&amp;Table1[[#This Row],[month]]&amp;" "&amp;Table1[[#This Row],[year]]</f>
        <v>13 Nov 1968</v>
      </c>
      <c r="F1306" s="12">
        <f>DATEDIF(Table1[[#This Row],[DOB]],"8-6-2023","y")</f>
        <v>54</v>
      </c>
      <c r="G1306">
        <v>0</v>
      </c>
      <c r="H1306" s="14">
        <v>10923.93</v>
      </c>
      <c r="I1306" t="s">
        <v>12</v>
      </c>
      <c r="J1306" t="s">
        <v>16</v>
      </c>
      <c r="K1306" t="s">
        <v>247</v>
      </c>
    </row>
    <row r="1307" spans="1:11" x14ac:dyDescent="0.2">
      <c r="A1307" t="s">
        <v>1338</v>
      </c>
      <c r="B1307">
        <v>1968</v>
      </c>
      <c r="C1307" t="s">
        <v>15</v>
      </c>
      <c r="D1307">
        <v>12</v>
      </c>
      <c r="E1307" s="10" t="str">
        <f>Table1[[#This Row],[date]]&amp;" "&amp;Table1[[#This Row],[month]]&amp;" "&amp;Table1[[#This Row],[year]]</f>
        <v>12 Nov 1968</v>
      </c>
      <c r="F1307" s="12">
        <f>DATEDIF(Table1[[#This Row],[DOB]],"8-6-2023","y")</f>
        <v>54</v>
      </c>
      <c r="G1307">
        <v>1</v>
      </c>
      <c r="H1307" s="14">
        <v>10928.85</v>
      </c>
      <c r="I1307" t="s">
        <v>12</v>
      </c>
      <c r="J1307" t="s">
        <v>12</v>
      </c>
      <c r="K1307" t="s">
        <v>13</v>
      </c>
    </row>
    <row r="1308" spans="1:11" x14ac:dyDescent="0.2">
      <c r="A1308" t="s">
        <v>1339</v>
      </c>
      <c r="B1308">
        <v>1969</v>
      </c>
      <c r="C1308" t="s">
        <v>15</v>
      </c>
      <c r="D1308">
        <v>10</v>
      </c>
      <c r="E1308" s="10" t="str">
        <f>Table1[[#This Row],[date]]&amp;" "&amp;Table1[[#This Row],[month]]&amp;" "&amp;Table1[[#This Row],[year]]</f>
        <v>10 Nov 1969</v>
      </c>
      <c r="F1308" s="12">
        <f>DATEDIF(Table1[[#This Row],[DOB]],"8-6-2023","y")</f>
        <v>53</v>
      </c>
      <c r="G1308">
        <v>1</v>
      </c>
      <c r="H1308" s="14">
        <v>10942.13</v>
      </c>
      <c r="I1308" t="s">
        <v>12</v>
      </c>
      <c r="J1308" t="s">
        <v>12</v>
      </c>
      <c r="K1308" t="s">
        <v>23</v>
      </c>
    </row>
    <row r="1309" spans="1:11" x14ac:dyDescent="0.2">
      <c r="A1309" t="s">
        <v>1340</v>
      </c>
      <c r="B1309">
        <v>1965</v>
      </c>
      <c r="C1309" t="s">
        <v>30</v>
      </c>
      <c r="D1309">
        <v>4</v>
      </c>
      <c r="E1309" s="10" t="str">
        <f>Table1[[#This Row],[date]]&amp;" "&amp;Table1[[#This Row],[month]]&amp;" "&amp;Table1[[#This Row],[year]]</f>
        <v>4 Dec 1965</v>
      </c>
      <c r="F1309" s="12">
        <f>DATEDIF(Table1[[#This Row],[DOB]],"8-6-2023","y")</f>
        <v>57</v>
      </c>
      <c r="G1309">
        <v>0</v>
      </c>
      <c r="H1309" s="14">
        <v>10959.33</v>
      </c>
      <c r="I1309" t="s">
        <v>12</v>
      </c>
      <c r="J1309" t="s">
        <v>12</v>
      </c>
      <c r="K1309" t="s">
        <v>42</v>
      </c>
    </row>
    <row r="1310" spans="1:11" x14ac:dyDescent="0.2">
      <c r="A1310" t="s">
        <v>1341</v>
      </c>
      <c r="B1310">
        <v>1969</v>
      </c>
      <c r="C1310" t="s">
        <v>35</v>
      </c>
      <c r="D1310">
        <v>14</v>
      </c>
      <c r="E1310" s="10" t="str">
        <f>Table1[[#This Row],[date]]&amp;" "&amp;Table1[[#This Row],[month]]&amp;" "&amp;Table1[[#This Row],[year]]</f>
        <v>14 Aug 1969</v>
      </c>
      <c r="F1310" s="12">
        <f>DATEDIF(Table1[[#This Row],[DOB]],"8-6-2023","y")</f>
        <v>53</v>
      </c>
      <c r="G1310">
        <v>1</v>
      </c>
      <c r="H1310" s="14">
        <v>10959.69</v>
      </c>
      <c r="I1310" t="s">
        <v>12</v>
      </c>
      <c r="J1310" t="s">
        <v>12</v>
      </c>
      <c r="K1310" t="s">
        <v>23</v>
      </c>
    </row>
    <row r="1311" spans="1:11" x14ac:dyDescent="0.2">
      <c r="A1311" t="s">
        <v>1342</v>
      </c>
      <c r="B1311">
        <v>1965</v>
      </c>
      <c r="C1311" t="s">
        <v>18</v>
      </c>
      <c r="D1311">
        <v>19</v>
      </c>
      <c r="E1311" s="10" t="str">
        <f>Table1[[#This Row],[date]]&amp;" "&amp;Table1[[#This Row],[month]]&amp;" "&amp;Table1[[#This Row],[year]]</f>
        <v>19 Jun 1965</v>
      </c>
      <c r="F1311" s="12">
        <f>DATEDIF(Table1[[#This Row],[DOB]],"8-6-2023","y")</f>
        <v>57</v>
      </c>
      <c r="G1311">
        <v>0</v>
      </c>
      <c r="H1311" s="14">
        <v>10965.45</v>
      </c>
      <c r="I1311" t="s">
        <v>12</v>
      </c>
      <c r="J1311" t="s">
        <v>11</v>
      </c>
      <c r="K1311" t="s">
        <v>42</v>
      </c>
    </row>
    <row r="1312" spans="1:11" x14ac:dyDescent="0.2">
      <c r="A1312" t="s">
        <v>1343</v>
      </c>
      <c r="B1312">
        <v>1966</v>
      </c>
      <c r="C1312" t="s">
        <v>10</v>
      </c>
      <c r="D1312">
        <v>9</v>
      </c>
      <c r="E1312" s="10" t="str">
        <f>Table1[[#This Row],[date]]&amp;" "&amp;Table1[[#This Row],[month]]&amp;" "&amp;Table1[[#This Row],[year]]</f>
        <v>9 Jul 1966</v>
      </c>
      <c r="F1312" s="12">
        <f>DATEDIF(Table1[[#This Row],[DOB]],"8-6-2023","y")</f>
        <v>56</v>
      </c>
      <c r="G1312">
        <v>0</v>
      </c>
      <c r="H1312" s="14">
        <v>10976.25</v>
      </c>
      <c r="I1312" t="s">
        <v>12</v>
      </c>
      <c r="J1312" t="s">
        <v>11</v>
      </c>
      <c r="K1312" t="s">
        <v>23</v>
      </c>
    </row>
    <row r="1313" spans="1:11" x14ac:dyDescent="0.2">
      <c r="A1313" t="s">
        <v>1344</v>
      </c>
      <c r="B1313">
        <v>1973</v>
      </c>
      <c r="C1313" t="s">
        <v>37</v>
      </c>
      <c r="D1313">
        <v>21</v>
      </c>
      <c r="E1313" s="10" t="str">
        <f>Table1[[#This Row],[date]]&amp;" "&amp;Table1[[#This Row],[month]]&amp;" "&amp;Table1[[#This Row],[year]]</f>
        <v>21 Oct 1973</v>
      </c>
      <c r="F1313" s="12">
        <f>DATEDIF(Table1[[#This Row],[DOB]],"8-6-2023","y")</f>
        <v>49</v>
      </c>
      <c r="G1313">
        <v>4</v>
      </c>
      <c r="H1313" s="14">
        <v>10977.21</v>
      </c>
      <c r="I1313" t="s">
        <v>12</v>
      </c>
      <c r="J1313" t="s">
        <v>16</v>
      </c>
      <c r="K1313" t="s">
        <v>13</v>
      </c>
    </row>
    <row r="1314" spans="1:11" x14ac:dyDescent="0.2">
      <c r="A1314" t="s">
        <v>1345</v>
      </c>
      <c r="B1314">
        <v>1965</v>
      </c>
      <c r="C1314" t="s">
        <v>30</v>
      </c>
      <c r="D1314">
        <v>18</v>
      </c>
      <c r="E1314" s="10" t="str">
        <f>Table1[[#This Row],[date]]&amp;" "&amp;Table1[[#This Row],[month]]&amp;" "&amp;Table1[[#This Row],[year]]</f>
        <v>18 Dec 1965</v>
      </c>
      <c r="F1314" s="12">
        <f>DATEDIF(Table1[[#This Row],[DOB]],"8-6-2023","y")</f>
        <v>57</v>
      </c>
      <c r="G1314">
        <v>0</v>
      </c>
      <c r="H1314" s="14">
        <v>10982.5</v>
      </c>
      <c r="I1314" t="s">
        <v>12</v>
      </c>
      <c r="J1314" t="s">
        <v>12</v>
      </c>
      <c r="K1314" t="s">
        <v>13</v>
      </c>
    </row>
    <row r="1315" spans="1:11" x14ac:dyDescent="0.2">
      <c r="A1315" t="s">
        <v>1346</v>
      </c>
      <c r="B1315">
        <v>2000</v>
      </c>
      <c r="C1315" t="s">
        <v>20</v>
      </c>
      <c r="D1315">
        <v>17</v>
      </c>
      <c r="E1315" s="10" t="str">
        <f>Table1[[#This Row],[date]]&amp;" "&amp;Table1[[#This Row],[month]]&amp;" "&amp;Table1[[#This Row],[year]]</f>
        <v>17 Sep 2000</v>
      </c>
      <c r="F1315" s="12">
        <f>DATEDIF(Table1[[#This Row],[DOB]],"8-6-2023","y")</f>
        <v>22</v>
      </c>
      <c r="G1315">
        <v>0</v>
      </c>
      <c r="H1315" s="14">
        <v>10991.58</v>
      </c>
      <c r="I1315" t="s">
        <v>12</v>
      </c>
      <c r="J1315" t="s">
        <v>12</v>
      </c>
      <c r="K1315" t="s">
        <v>23</v>
      </c>
    </row>
    <row r="1316" spans="1:11" x14ac:dyDescent="0.2">
      <c r="A1316" t="s">
        <v>1347</v>
      </c>
      <c r="B1316">
        <v>1968</v>
      </c>
      <c r="C1316" t="s">
        <v>37</v>
      </c>
      <c r="D1316">
        <v>24</v>
      </c>
      <c r="E1316" s="10" t="str">
        <f>Table1[[#This Row],[date]]&amp;" "&amp;Table1[[#This Row],[month]]&amp;" "&amp;Table1[[#This Row],[year]]</f>
        <v>24 Oct 1968</v>
      </c>
      <c r="F1316" s="12">
        <f>DATEDIF(Table1[[#This Row],[DOB]],"8-6-2023","y")</f>
        <v>54</v>
      </c>
      <c r="G1316">
        <v>2</v>
      </c>
      <c r="H1316" s="14">
        <v>11013.71</v>
      </c>
      <c r="I1316" t="s">
        <v>12</v>
      </c>
      <c r="J1316" t="s">
        <v>16</v>
      </c>
      <c r="K1316" t="s">
        <v>13</v>
      </c>
    </row>
    <row r="1317" spans="1:11" x14ac:dyDescent="0.2">
      <c r="A1317" t="s">
        <v>1348</v>
      </c>
      <c r="B1317">
        <v>1974</v>
      </c>
      <c r="C1317" t="s">
        <v>30</v>
      </c>
      <c r="D1317">
        <v>15</v>
      </c>
      <c r="E1317" s="10" t="str">
        <f>Table1[[#This Row],[date]]&amp;" "&amp;Table1[[#This Row],[month]]&amp;" "&amp;Table1[[#This Row],[year]]</f>
        <v>15 Dec 1974</v>
      </c>
      <c r="F1317" s="12">
        <f>DATEDIF(Table1[[#This Row],[DOB]],"8-6-2023","y")</f>
        <v>48</v>
      </c>
      <c r="G1317">
        <v>4</v>
      </c>
      <c r="H1317" s="14">
        <v>11015.17</v>
      </c>
      <c r="I1317" t="s">
        <v>12</v>
      </c>
      <c r="J1317" t="s">
        <v>16</v>
      </c>
      <c r="K1317" t="s">
        <v>23</v>
      </c>
    </row>
    <row r="1318" spans="1:11" x14ac:dyDescent="0.2">
      <c r="A1318" t="s">
        <v>1349</v>
      </c>
      <c r="B1318">
        <v>1991</v>
      </c>
      <c r="C1318" t="s">
        <v>18</v>
      </c>
      <c r="D1318">
        <v>26</v>
      </c>
      <c r="E1318" s="10" t="str">
        <f>Table1[[#This Row],[date]]&amp;" "&amp;Table1[[#This Row],[month]]&amp;" "&amp;Table1[[#This Row],[year]]</f>
        <v>26 Jun 1991</v>
      </c>
      <c r="F1318" s="12">
        <f>DATEDIF(Table1[[#This Row],[DOB]],"8-6-2023","y")</f>
        <v>31</v>
      </c>
      <c r="G1318">
        <v>3</v>
      </c>
      <c r="H1318" s="14">
        <v>11018.05</v>
      </c>
      <c r="I1318" t="s">
        <v>12</v>
      </c>
      <c r="J1318" t="s">
        <v>11</v>
      </c>
      <c r="K1318" t="s">
        <v>23</v>
      </c>
    </row>
    <row r="1319" spans="1:11" x14ac:dyDescent="0.2">
      <c r="A1319" t="s">
        <v>1350</v>
      </c>
      <c r="B1319">
        <v>1996</v>
      </c>
      <c r="C1319" t="s">
        <v>10</v>
      </c>
      <c r="D1319">
        <v>21</v>
      </c>
      <c r="E1319" s="10" t="str">
        <f>Table1[[#This Row],[date]]&amp;" "&amp;Table1[[#This Row],[month]]&amp;" "&amp;Table1[[#This Row],[year]]</f>
        <v>21 Jul 1996</v>
      </c>
      <c r="F1319" s="12">
        <f>DATEDIF(Table1[[#This Row],[DOB]],"8-6-2023","y")</f>
        <v>26</v>
      </c>
      <c r="G1319">
        <v>0</v>
      </c>
      <c r="H1319" s="14">
        <v>11028.56</v>
      </c>
      <c r="I1319" t="s">
        <v>12</v>
      </c>
      <c r="J1319" t="s">
        <v>12</v>
      </c>
      <c r="K1319" t="s">
        <v>23</v>
      </c>
    </row>
    <row r="1320" spans="1:11" x14ac:dyDescent="0.2">
      <c r="A1320" t="s">
        <v>1351</v>
      </c>
      <c r="B1320">
        <v>1974</v>
      </c>
      <c r="C1320" t="s">
        <v>30</v>
      </c>
      <c r="D1320">
        <v>10</v>
      </c>
      <c r="E1320" s="10" t="str">
        <f>Table1[[#This Row],[date]]&amp;" "&amp;Table1[[#This Row],[month]]&amp;" "&amp;Table1[[#This Row],[year]]</f>
        <v>10 Dec 1974</v>
      </c>
      <c r="F1320" s="12">
        <f>DATEDIF(Table1[[#This Row],[DOB]],"8-6-2023","y")</f>
        <v>48</v>
      </c>
      <c r="G1320">
        <v>4</v>
      </c>
      <c r="H1320" s="14">
        <v>11033.66</v>
      </c>
      <c r="I1320" t="s">
        <v>12</v>
      </c>
      <c r="J1320" t="s">
        <v>12</v>
      </c>
      <c r="K1320" t="s">
        <v>23</v>
      </c>
    </row>
    <row r="1321" spans="1:11" x14ac:dyDescent="0.2">
      <c r="A1321" t="s">
        <v>1352</v>
      </c>
      <c r="B1321">
        <v>1989</v>
      </c>
      <c r="C1321" t="s">
        <v>37</v>
      </c>
      <c r="D1321">
        <v>25</v>
      </c>
      <c r="E1321" s="10" t="str">
        <f>Table1[[#This Row],[date]]&amp;" "&amp;Table1[[#This Row],[month]]&amp;" "&amp;Table1[[#This Row],[year]]</f>
        <v>25 Oct 1989</v>
      </c>
      <c r="F1321" s="12">
        <f>DATEDIF(Table1[[#This Row],[DOB]],"8-6-2023","y")</f>
        <v>33</v>
      </c>
      <c r="G1321">
        <v>3</v>
      </c>
      <c r="H1321" s="14">
        <v>11037.51</v>
      </c>
      <c r="I1321" t="s">
        <v>12</v>
      </c>
      <c r="J1321" t="s">
        <v>16</v>
      </c>
      <c r="K1321" t="s">
        <v>23</v>
      </c>
    </row>
    <row r="1322" spans="1:11" x14ac:dyDescent="0.2">
      <c r="A1322" t="s">
        <v>1353</v>
      </c>
      <c r="B1322">
        <v>1974</v>
      </c>
      <c r="C1322" t="s">
        <v>35</v>
      </c>
      <c r="D1322">
        <v>30</v>
      </c>
      <c r="E1322" s="10" t="str">
        <f>Table1[[#This Row],[date]]&amp;" "&amp;Table1[[#This Row],[month]]&amp;" "&amp;Table1[[#This Row],[year]]</f>
        <v>30 Aug 1974</v>
      </c>
      <c r="F1322" s="12">
        <f>DATEDIF(Table1[[#This Row],[DOB]],"8-6-2023","y")</f>
        <v>48</v>
      </c>
      <c r="G1322">
        <v>0</v>
      </c>
      <c r="H1322" s="14">
        <v>11037.85</v>
      </c>
      <c r="I1322" t="s">
        <v>12</v>
      </c>
      <c r="J1322" t="s">
        <v>11</v>
      </c>
      <c r="K1322" t="s">
        <v>200</v>
      </c>
    </row>
    <row r="1323" spans="1:11" x14ac:dyDescent="0.2">
      <c r="A1323" t="s">
        <v>1354</v>
      </c>
      <c r="B1323">
        <v>2001</v>
      </c>
      <c r="C1323" t="s">
        <v>30</v>
      </c>
      <c r="D1323">
        <v>17</v>
      </c>
      <c r="E1323" s="10" t="str">
        <f>Table1[[#This Row],[date]]&amp;" "&amp;Table1[[#This Row],[month]]&amp;" "&amp;Table1[[#This Row],[year]]</f>
        <v>17 Dec 2001</v>
      </c>
      <c r="F1323" s="12">
        <f>DATEDIF(Table1[[#This Row],[DOB]],"8-6-2023","y")</f>
        <v>21</v>
      </c>
      <c r="G1323">
        <v>0</v>
      </c>
      <c r="H1323" s="14">
        <v>11046.02</v>
      </c>
      <c r="I1323" t="s">
        <v>12</v>
      </c>
      <c r="J1323" t="s">
        <v>16</v>
      </c>
      <c r="K1323" t="s">
        <v>535</v>
      </c>
    </row>
    <row r="1324" spans="1:11" x14ac:dyDescent="0.2">
      <c r="A1324" t="s">
        <v>1355</v>
      </c>
      <c r="B1324">
        <v>2000</v>
      </c>
      <c r="C1324" t="s">
        <v>20</v>
      </c>
      <c r="D1324">
        <v>18</v>
      </c>
      <c r="E1324" s="10" t="str">
        <f>Table1[[#This Row],[date]]&amp;" "&amp;Table1[[#This Row],[month]]&amp;" "&amp;Table1[[#This Row],[year]]</f>
        <v>18 Sep 2000</v>
      </c>
      <c r="F1324" s="12">
        <f>DATEDIF(Table1[[#This Row],[DOB]],"8-6-2023","y")</f>
        <v>22</v>
      </c>
      <c r="G1324">
        <v>0</v>
      </c>
      <c r="H1324" s="14">
        <v>11068.7</v>
      </c>
      <c r="I1324" t="s">
        <v>12</v>
      </c>
      <c r="J1324" t="s">
        <v>16</v>
      </c>
      <c r="K1324" t="s">
        <v>42</v>
      </c>
    </row>
    <row r="1325" spans="1:11" x14ac:dyDescent="0.2">
      <c r="A1325" t="s">
        <v>1356</v>
      </c>
      <c r="B1325">
        <v>1971</v>
      </c>
      <c r="C1325" t="s">
        <v>15</v>
      </c>
      <c r="D1325">
        <v>9</v>
      </c>
      <c r="E1325" s="10" t="str">
        <f>Table1[[#This Row],[date]]&amp;" "&amp;Table1[[#This Row],[month]]&amp;" "&amp;Table1[[#This Row],[year]]</f>
        <v>9 Nov 1971</v>
      </c>
      <c r="F1325" s="12">
        <f>DATEDIF(Table1[[#This Row],[DOB]],"8-6-2023","y")</f>
        <v>51</v>
      </c>
      <c r="G1325">
        <v>0</v>
      </c>
      <c r="H1325" s="14">
        <v>11068.77</v>
      </c>
      <c r="I1325" t="s">
        <v>12</v>
      </c>
      <c r="J1325" t="s">
        <v>11</v>
      </c>
      <c r="K1325" t="s">
        <v>23</v>
      </c>
    </row>
    <row r="1326" spans="1:11" x14ac:dyDescent="0.2">
      <c r="A1326" t="s">
        <v>1357</v>
      </c>
      <c r="B1326">
        <v>1966</v>
      </c>
      <c r="C1326" t="s">
        <v>15</v>
      </c>
      <c r="D1326">
        <v>7</v>
      </c>
      <c r="E1326" s="10" t="str">
        <f>Table1[[#This Row],[date]]&amp;" "&amp;Table1[[#This Row],[month]]&amp;" "&amp;Table1[[#This Row],[year]]</f>
        <v>7 Nov 1966</v>
      </c>
      <c r="F1326" s="12">
        <f>DATEDIF(Table1[[#This Row],[DOB]],"8-6-2023","y")</f>
        <v>56</v>
      </c>
      <c r="G1326">
        <v>0</v>
      </c>
      <c r="H1326" s="14">
        <v>11070.54</v>
      </c>
      <c r="I1326" t="s">
        <v>12</v>
      </c>
      <c r="J1326" t="s">
        <v>12</v>
      </c>
      <c r="K1326" t="s">
        <v>42</v>
      </c>
    </row>
    <row r="1327" spans="1:11" x14ac:dyDescent="0.2">
      <c r="A1327" t="s">
        <v>1358</v>
      </c>
      <c r="B1327">
        <v>1966</v>
      </c>
      <c r="C1327" t="s">
        <v>15</v>
      </c>
      <c r="D1327">
        <v>20</v>
      </c>
      <c r="E1327" s="10" t="str">
        <f>Table1[[#This Row],[date]]&amp;" "&amp;Table1[[#This Row],[month]]&amp;" "&amp;Table1[[#This Row],[year]]</f>
        <v>20 Nov 1966</v>
      </c>
      <c r="F1327" s="12">
        <f>DATEDIF(Table1[[#This Row],[DOB]],"8-6-2023","y")</f>
        <v>56</v>
      </c>
      <c r="G1327">
        <v>0</v>
      </c>
      <c r="H1327" s="14">
        <v>11073.18</v>
      </c>
      <c r="I1327" t="s">
        <v>12</v>
      </c>
      <c r="J1327" t="s">
        <v>12</v>
      </c>
      <c r="K1327" t="s">
        <v>42</v>
      </c>
    </row>
    <row r="1328" spans="1:11" x14ac:dyDescent="0.2">
      <c r="A1328" t="s">
        <v>1359</v>
      </c>
      <c r="B1328">
        <v>1967</v>
      </c>
      <c r="C1328" t="s">
        <v>20</v>
      </c>
      <c r="D1328">
        <v>4</v>
      </c>
      <c r="E1328" s="10" t="str">
        <f>Table1[[#This Row],[date]]&amp;" "&amp;Table1[[#This Row],[month]]&amp;" "&amp;Table1[[#This Row],[year]]</f>
        <v>4 Sep 1967</v>
      </c>
      <c r="F1328" s="12">
        <f>DATEDIF(Table1[[#This Row],[DOB]],"8-6-2023","y")</f>
        <v>55</v>
      </c>
      <c r="G1328">
        <v>0</v>
      </c>
      <c r="H1328" s="14">
        <v>11082.58</v>
      </c>
      <c r="I1328" t="s">
        <v>12</v>
      </c>
      <c r="J1328" t="s">
        <v>11</v>
      </c>
      <c r="K1328" t="s">
        <v>23</v>
      </c>
    </row>
    <row r="1329" spans="1:11" x14ac:dyDescent="0.2">
      <c r="A1329" t="s">
        <v>1360</v>
      </c>
      <c r="B1329">
        <v>1972</v>
      </c>
      <c r="C1329" t="s">
        <v>37</v>
      </c>
      <c r="D1329">
        <v>7</v>
      </c>
      <c r="E1329" s="10" t="str">
        <f>Table1[[#This Row],[date]]&amp;" "&amp;Table1[[#This Row],[month]]&amp;" "&amp;Table1[[#This Row],[year]]</f>
        <v>7 Oct 1972</v>
      </c>
      <c r="F1329" s="12">
        <f>DATEDIF(Table1[[#This Row],[DOB]],"8-6-2023","y")</f>
        <v>50</v>
      </c>
      <c r="G1329">
        <v>3</v>
      </c>
      <c r="H1329" s="14">
        <v>11085.59</v>
      </c>
      <c r="I1329" t="s">
        <v>12</v>
      </c>
      <c r="J1329" t="s">
        <v>11</v>
      </c>
      <c r="K1329" t="s">
        <v>23</v>
      </c>
    </row>
    <row r="1330" spans="1:11" x14ac:dyDescent="0.2">
      <c r="A1330" t="s">
        <v>1361</v>
      </c>
      <c r="B1330">
        <v>1966</v>
      </c>
      <c r="C1330" t="s">
        <v>20</v>
      </c>
      <c r="D1330">
        <v>9</v>
      </c>
      <c r="E1330" s="10" t="str">
        <f>Table1[[#This Row],[date]]&amp;" "&amp;Table1[[#This Row],[month]]&amp;" "&amp;Table1[[#This Row],[year]]</f>
        <v>9 Sep 1966</v>
      </c>
      <c r="F1330" s="12">
        <f>DATEDIF(Table1[[#This Row],[DOB]],"8-6-2023","y")</f>
        <v>56</v>
      </c>
      <c r="G1330">
        <v>0</v>
      </c>
      <c r="H1330" s="14">
        <v>11090.72</v>
      </c>
      <c r="I1330" t="s">
        <v>12</v>
      </c>
      <c r="J1330" t="s">
        <v>16</v>
      </c>
      <c r="K1330" t="s">
        <v>13</v>
      </c>
    </row>
    <row r="1331" spans="1:11" x14ac:dyDescent="0.2">
      <c r="A1331" t="s">
        <v>1362</v>
      </c>
      <c r="B1331">
        <v>1966</v>
      </c>
      <c r="C1331" t="s">
        <v>10</v>
      </c>
      <c r="D1331">
        <v>5</v>
      </c>
      <c r="E1331" s="10" t="str">
        <f>Table1[[#This Row],[date]]&amp;" "&amp;Table1[[#This Row],[month]]&amp;" "&amp;Table1[[#This Row],[year]]</f>
        <v>5 Jul 1966</v>
      </c>
      <c r="F1331" s="12">
        <f>DATEDIF(Table1[[#This Row],[DOB]],"8-6-2023","y")</f>
        <v>56</v>
      </c>
      <c r="G1331">
        <v>0</v>
      </c>
      <c r="H1331" s="14">
        <v>11093.62</v>
      </c>
      <c r="I1331" t="s">
        <v>12</v>
      </c>
      <c r="J1331" t="s">
        <v>16</v>
      </c>
      <c r="K1331" t="s">
        <v>13</v>
      </c>
    </row>
    <row r="1332" spans="1:11" x14ac:dyDescent="0.2">
      <c r="A1332" t="s">
        <v>1363</v>
      </c>
      <c r="B1332">
        <v>1980</v>
      </c>
      <c r="C1332" t="s">
        <v>35</v>
      </c>
      <c r="D1332">
        <v>20</v>
      </c>
      <c r="E1332" s="10" t="str">
        <f>Table1[[#This Row],[date]]&amp;" "&amp;Table1[[#This Row],[month]]&amp;" "&amp;Table1[[#This Row],[year]]</f>
        <v>20 Aug 1980</v>
      </c>
      <c r="F1332" s="12">
        <f>DATEDIF(Table1[[#This Row],[DOB]],"8-6-2023","y")</f>
        <v>42</v>
      </c>
      <c r="G1332">
        <v>2</v>
      </c>
      <c r="H1332" s="14">
        <v>11103.33</v>
      </c>
      <c r="I1332" t="s">
        <v>12</v>
      </c>
      <c r="J1332" t="s">
        <v>16</v>
      </c>
      <c r="K1332" t="s">
        <v>300</v>
      </c>
    </row>
    <row r="1333" spans="1:11" x14ac:dyDescent="0.2">
      <c r="A1333" t="s">
        <v>1364</v>
      </c>
      <c r="B1333">
        <v>1969</v>
      </c>
      <c r="C1333" t="s">
        <v>15</v>
      </c>
      <c r="D1333">
        <v>30</v>
      </c>
      <c r="E1333" s="10" t="str">
        <f>Table1[[#This Row],[date]]&amp;" "&amp;Table1[[#This Row],[month]]&amp;" "&amp;Table1[[#This Row],[year]]</f>
        <v>30 Nov 1969</v>
      </c>
      <c r="F1333" s="12">
        <f>DATEDIF(Table1[[#This Row],[DOB]],"8-6-2023","y")</f>
        <v>53</v>
      </c>
      <c r="G1333">
        <v>2</v>
      </c>
      <c r="H1333" s="14">
        <v>11150.78</v>
      </c>
      <c r="I1333" t="s">
        <v>12</v>
      </c>
      <c r="J1333" t="s">
        <v>11</v>
      </c>
      <c r="K1333" t="s">
        <v>42</v>
      </c>
    </row>
    <row r="1334" spans="1:11" x14ac:dyDescent="0.2">
      <c r="A1334" t="s">
        <v>1365</v>
      </c>
      <c r="B1334">
        <v>1969</v>
      </c>
      <c r="C1334" t="s">
        <v>18</v>
      </c>
      <c r="D1334">
        <v>25</v>
      </c>
      <c r="E1334" s="10" t="str">
        <f>Table1[[#This Row],[date]]&amp;" "&amp;Table1[[#This Row],[month]]&amp;" "&amp;Table1[[#This Row],[year]]</f>
        <v>25 Jun 1969</v>
      </c>
      <c r="F1334" s="12">
        <f>DATEDIF(Table1[[#This Row],[DOB]],"8-6-2023","y")</f>
        <v>53</v>
      </c>
      <c r="G1334">
        <v>2</v>
      </c>
      <c r="H1334" s="14">
        <v>11163.57</v>
      </c>
      <c r="I1334" t="s">
        <v>12</v>
      </c>
      <c r="J1334" t="s">
        <v>11</v>
      </c>
      <c r="K1334" t="s">
        <v>42</v>
      </c>
    </row>
    <row r="1335" spans="1:11" x14ac:dyDescent="0.2">
      <c r="A1335" t="s">
        <v>1366</v>
      </c>
      <c r="B1335">
        <v>1966</v>
      </c>
      <c r="C1335" t="s">
        <v>35</v>
      </c>
      <c r="D1335">
        <v>6</v>
      </c>
      <c r="E1335" s="10" t="str">
        <f>Table1[[#This Row],[date]]&amp;" "&amp;Table1[[#This Row],[month]]&amp;" "&amp;Table1[[#This Row],[year]]</f>
        <v>6 Aug 1966</v>
      </c>
      <c r="F1335" s="12">
        <f>DATEDIF(Table1[[#This Row],[DOB]],"8-6-2023","y")</f>
        <v>56</v>
      </c>
      <c r="G1335">
        <v>0</v>
      </c>
      <c r="H1335" s="14">
        <v>11165.42</v>
      </c>
      <c r="I1335" t="s">
        <v>12</v>
      </c>
      <c r="J1335" t="s">
        <v>16</v>
      </c>
      <c r="K1335" t="s">
        <v>168</v>
      </c>
    </row>
    <row r="1336" spans="1:11" x14ac:dyDescent="0.2">
      <c r="A1336" t="s">
        <v>1367</v>
      </c>
      <c r="B1336">
        <v>1972</v>
      </c>
      <c r="C1336" t="s">
        <v>20</v>
      </c>
      <c r="D1336">
        <v>3</v>
      </c>
      <c r="E1336" s="10" t="str">
        <f>Table1[[#This Row],[date]]&amp;" "&amp;Table1[[#This Row],[month]]&amp;" "&amp;Table1[[#This Row],[year]]</f>
        <v>3 Sep 1972</v>
      </c>
      <c r="F1336" s="12">
        <f>DATEDIF(Table1[[#This Row],[DOB]],"8-6-2023","y")</f>
        <v>50</v>
      </c>
      <c r="G1336">
        <v>0</v>
      </c>
      <c r="H1336" s="14">
        <v>11186.2</v>
      </c>
      <c r="I1336" t="s">
        <v>12</v>
      </c>
      <c r="J1336" t="s">
        <v>11</v>
      </c>
      <c r="K1336" t="s">
        <v>300</v>
      </c>
    </row>
    <row r="1337" spans="1:11" x14ac:dyDescent="0.2">
      <c r="A1337" t="s">
        <v>1368</v>
      </c>
      <c r="B1337">
        <v>1970</v>
      </c>
      <c r="C1337" t="s">
        <v>18</v>
      </c>
      <c r="D1337">
        <v>14</v>
      </c>
      <c r="E1337" s="10" t="str">
        <f>Table1[[#This Row],[date]]&amp;" "&amp;Table1[[#This Row],[month]]&amp;" "&amp;Table1[[#This Row],[year]]</f>
        <v>14 Jun 1970</v>
      </c>
      <c r="F1337" s="12">
        <f>DATEDIF(Table1[[#This Row],[DOB]],"8-6-2023","y")</f>
        <v>52</v>
      </c>
      <c r="G1337">
        <v>2</v>
      </c>
      <c r="H1337" s="14">
        <v>11187.66</v>
      </c>
      <c r="I1337" t="s">
        <v>12</v>
      </c>
      <c r="J1337" t="s">
        <v>11</v>
      </c>
      <c r="K1337" t="s">
        <v>23</v>
      </c>
    </row>
    <row r="1338" spans="1:11" x14ac:dyDescent="0.2">
      <c r="A1338" t="s">
        <v>1369</v>
      </c>
      <c r="B1338">
        <v>1976</v>
      </c>
      <c r="C1338" t="s">
        <v>18</v>
      </c>
      <c r="D1338">
        <v>28</v>
      </c>
      <c r="E1338" s="10" t="str">
        <f>Table1[[#This Row],[date]]&amp;" "&amp;Table1[[#This Row],[month]]&amp;" "&amp;Table1[[#This Row],[year]]</f>
        <v>28 Jun 1976</v>
      </c>
      <c r="F1338" s="12">
        <f>DATEDIF(Table1[[#This Row],[DOB]],"8-6-2023","y")</f>
        <v>46</v>
      </c>
      <c r="G1338">
        <v>2</v>
      </c>
      <c r="H1338" s="14">
        <v>11217.35</v>
      </c>
      <c r="I1338" t="s">
        <v>12</v>
      </c>
      <c r="J1338" t="s">
        <v>11</v>
      </c>
      <c r="K1338" t="s">
        <v>200</v>
      </c>
    </row>
    <row r="1339" spans="1:11" x14ac:dyDescent="0.2">
      <c r="A1339" t="s">
        <v>1370</v>
      </c>
      <c r="B1339">
        <v>1969</v>
      </c>
      <c r="C1339" t="s">
        <v>30</v>
      </c>
      <c r="D1339">
        <v>30</v>
      </c>
      <c r="E1339" s="10" t="str">
        <f>Table1[[#This Row],[date]]&amp;" "&amp;Table1[[#This Row],[month]]&amp;" "&amp;Table1[[#This Row],[year]]</f>
        <v>30 Dec 1969</v>
      </c>
      <c r="F1339" s="12">
        <f>DATEDIF(Table1[[#This Row],[DOB]],"8-6-2023","y")</f>
        <v>53</v>
      </c>
      <c r="G1339">
        <v>2</v>
      </c>
      <c r="H1339" s="14">
        <v>11244.38</v>
      </c>
      <c r="I1339" t="s">
        <v>12</v>
      </c>
      <c r="J1339" t="s">
        <v>16</v>
      </c>
      <c r="K1339" t="s">
        <v>168</v>
      </c>
    </row>
    <row r="1340" spans="1:11" x14ac:dyDescent="0.2">
      <c r="A1340" t="s">
        <v>1371</v>
      </c>
      <c r="B1340">
        <v>1989</v>
      </c>
      <c r="C1340" t="s">
        <v>30</v>
      </c>
      <c r="D1340">
        <v>17</v>
      </c>
      <c r="E1340" s="10" t="str">
        <f>Table1[[#This Row],[date]]&amp;" "&amp;Table1[[#This Row],[month]]&amp;" "&amp;Table1[[#This Row],[year]]</f>
        <v>17 Dec 1989</v>
      </c>
      <c r="F1340" s="12">
        <f>DATEDIF(Table1[[#This Row],[DOB]],"8-6-2023","y")</f>
        <v>33</v>
      </c>
      <c r="G1340">
        <v>3</v>
      </c>
      <c r="H1340" s="14">
        <v>11250.43</v>
      </c>
      <c r="I1340" t="s">
        <v>12</v>
      </c>
      <c r="J1340" t="s">
        <v>11</v>
      </c>
      <c r="K1340" t="s">
        <v>535</v>
      </c>
    </row>
    <row r="1341" spans="1:11" x14ac:dyDescent="0.2">
      <c r="A1341" t="s">
        <v>1372</v>
      </c>
      <c r="B1341">
        <v>1969</v>
      </c>
      <c r="C1341" t="s">
        <v>35</v>
      </c>
      <c r="D1341">
        <v>20</v>
      </c>
      <c r="E1341" s="10" t="str">
        <f>Table1[[#This Row],[date]]&amp;" "&amp;Table1[[#This Row],[month]]&amp;" "&amp;Table1[[#This Row],[year]]</f>
        <v>20 Aug 1969</v>
      </c>
      <c r="F1341" s="12">
        <f>DATEDIF(Table1[[#This Row],[DOB]],"8-6-2023","y")</f>
        <v>53</v>
      </c>
      <c r="G1341">
        <v>3</v>
      </c>
      <c r="H1341" s="14">
        <v>11253.42</v>
      </c>
      <c r="I1341" t="s">
        <v>12</v>
      </c>
      <c r="J1341" t="s">
        <v>16</v>
      </c>
      <c r="K1341" t="s">
        <v>42</v>
      </c>
    </row>
    <row r="1342" spans="1:11" x14ac:dyDescent="0.2">
      <c r="A1342" t="s">
        <v>1373</v>
      </c>
      <c r="B1342">
        <v>1981</v>
      </c>
      <c r="C1342" t="s">
        <v>37</v>
      </c>
      <c r="D1342">
        <v>2</v>
      </c>
      <c r="E1342" s="10" t="str">
        <f>Table1[[#This Row],[date]]&amp;" "&amp;Table1[[#This Row],[month]]&amp;" "&amp;Table1[[#This Row],[year]]</f>
        <v>2 Oct 1981</v>
      </c>
      <c r="F1342" s="12">
        <f>DATEDIF(Table1[[#This Row],[DOB]],"8-6-2023","y")</f>
        <v>41</v>
      </c>
      <c r="G1342">
        <v>1</v>
      </c>
      <c r="H1342" s="14">
        <v>11255.29</v>
      </c>
      <c r="I1342" t="s">
        <v>12</v>
      </c>
      <c r="J1342" t="s">
        <v>16</v>
      </c>
      <c r="K1342" t="s">
        <v>535</v>
      </c>
    </row>
    <row r="1343" spans="1:11" x14ac:dyDescent="0.2">
      <c r="A1343" t="s">
        <v>1374</v>
      </c>
      <c r="B1343">
        <v>1969</v>
      </c>
      <c r="C1343" t="s">
        <v>37</v>
      </c>
      <c r="D1343">
        <v>11</v>
      </c>
      <c r="E1343" s="10" t="str">
        <f>Table1[[#This Row],[date]]&amp;" "&amp;Table1[[#This Row],[month]]&amp;" "&amp;Table1[[#This Row],[year]]</f>
        <v>11 Oct 1969</v>
      </c>
      <c r="F1343" s="12">
        <f>DATEDIF(Table1[[#This Row],[DOB]],"8-6-2023","y")</f>
        <v>53</v>
      </c>
      <c r="G1343">
        <v>3</v>
      </c>
      <c r="H1343" s="14">
        <v>11264.54</v>
      </c>
      <c r="I1343" t="s">
        <v>12</v>
      </c>
      <c r="J1343" t="s">
        <v>11</v>
      </c>
      <c r="K1343" t="s">
        <v>42</v>
      </c>
    </row>
    <row r="1344" spans="1:11" x14ac:dyDescent="0.2">
      <c r="A1344" t="s">
        <v>1375</v>
      </c>
      <c r="B1344">
        <v>1971</v>
      </c>
      <c r="C1344" t="s">
        <v>30</v>
      </c>
      <c r="D1344">
        <v>26</v>
      </c>
      <c r="E1344" s="10" t="str">
        <f>Table1[[#This Row],[date]]&amp;" "&amp;Table1[[#This Row],[month]]&amp;" "&amp;Table1[[#This Row],[year]]</f>
        <v>26 Dec 1971</v>
      </c>
      <c r="F1344" s="12">
        <f>DATEDIF(Table1[[#This Row],[DOB]],"8-6-2023","y")</f>
        <v>51</v>
      </c>
      <c r="G1344">
        <v>0</v>
      </c>
      <c r="H1344" s="14">
        <v>11265.71</v>
      </c>
      <c r="I1344" t="s">
        <v>12</v>
      </c>
      <c r="J1344" t="s">
        <v>16</v>
      </c>
      <c r="K1344" t="s">
        <v>200</v>
      </c>
    </row>
    <row r="1345" spans="1:11" x14ac:dyDescent="0.2">
      <c r="A1345" t="s">
        <v>1376</v>
      </c>
      <c r="B1345">
        <v>2004</v>
      </c>
      <c r="C1345" t="s">
        <v>37</v>
      </c>
      <c r="D1345">
        <v>4</v>
      </c>
      <c r="E1345" s="10" t="str">
        <f>Table1[[#This Row],[date]]&amp;" "&amp;Table1[[#This Row],[month]]&amp;" "&amp;Table1[[#This Row],[year]]</f>
        <v>4 Oct 2004</v>
      </c>
      <c r="F1345" s="12">
        <f>DATEDIF(Table1[[#This Row],[DOB]],"8-6-2023","y")</f>
        <v>18</v>
      </c>
      <c r="G1345">
        <v>1</v>
      </c>
      <c r="H1345" s="14">
        <v>11272.33</v>
      </c>
      <c r="I1345" t="s">
        <v>12</v>
      </c>
      <c r="J1345" t="s">
        <v>11</v>
      </c>
      <c r="K1345" t="s">
        <v>166</v>
      </c>
    </row>
    <row r="1346" spans="1:11" x14ac:dyDescent="0.2">
      <c r="A1346" t="s">
        <v>1377</v>
      </c>
      <c r="B1346">
        <v>1967</v>
      </c>
      <c r="C1346" t="s">
        <v>18</v>
      </c>
      <c r="D1346">
        <v>14</v>
      </c>
      <c r="E1346" s="10" t="str">
        <f>Table1[[#This Row],[date]]&amp;" "&amp;Table1[[#This Row],[month]]&amp;" "&amp;Table1[[#This Row],[year]]</f>
        <v>14 Jun 1967</v>
      </c>
      <c r="F1346" s="12">
        <f>DATEDIF(Table1[[#This Row],[DOB]],"8-6-2023","y")</f>
        <v>55</v>
      </c>
      <c r="G1346">
        <v>0</v>
      </c>
      <c r="H1346" s="14">
        <v>11286.54</v>
      </c>
      <c r="I1346" t="s">
        <v>12</v>
      </c>
      <c r="J1346" t="s">
        <v>12</v>
      </c>
      <c r="K1346" t="s">
        <v>247</v>
      </c>
    </row>
    <row r="1347" spans="1:11" x14ac:dyDescent="0.2">
      <c r="A1347" t="s">
        <v>1378</v>
      </c>
      <c r="B1347">
        <v>1970</v>
      </c>
      <c r="C1347" t="s">
        <v>18</v>
      </c>
      <c r="D1347">
        <v>22</v>
      </c>
      <c r="E1347" s="10" t="str">
        <f>Table1[[#This Row],[date]]&amp;" "&amp;Table1[[#This Row],[month]]&amp;" "&amp;Table1[[#This Row],[year]]</f>
        <v>22 Jun 1970</v>
      </c>
      <c r="F1347" s="12">
        <f>DATEDIF(Table1[[#This Row],[DOB]],"8-6-2023","y")</f>
        <v>52</v>
      </c>
      <c r="G1347">
        <v>3</v>
      </c>
      <c r="H1347" s="14">
        <v>11289.11</v>
      </c>
      <c r="I1347" t="s">
        <v>12</v>
      </c>
      <c r="J1347" t="s">
        <v>16</v>
      </c>
      <c r="K1347" t="s">
        <v>23</v>
      </c>
    </row>
    <row r="1348" spans="1:11" x14ac:dyDescent="0.2">
      <c r="A1348" t="s">
        <v>1379</v>
      </c>
      <c r="B1348">
        <v>1988</v>
      </c>
      <c r="C1348" t="s">
        <v>15</v>
      </c>
      <c r="D1348">
        <v>14</v>
      </c>
      <c r="E1348" s="10" t="str">
        <f>Table1[[#This Row],[date]]&amp;" "&amp;Table1[[#This Row],[month]]&amp;" "&amp;Table1[[#This Row],[year]]</f>
        <v>14 Nov 1988</v>
      </c>
      <c r="F1348" s="12">
        <f>DATEDIF(Table1[[#This Row],[DOB]],"8-6-2023","y")</f>
        <v>34</v>
      </c>
      <c r="G1348">
        <v>3</v>
      </c>
      <c r="H1348" s="14">
        <v>11294.57</v>
      </c>
      <c r="I1348" t="s">
        <v>12</v>
      </c>
      <c r="J1348" t="s">
        <v>16</v>
      </c>
      <c r="K1348" t="s">
        <v>632</v>
      </c>
    </row>
    <row r="1349" spans="1:11" x14ac:dyDescent="0.2">
      <c r="A1349" t="s">
        <v>1380</v>
      </c>
      <c r="B1349">
        <v>1972</v>
      </c>
      <c r="C1349" t="s">
        <v>20</v>
      </c>
      <c r="D1349">
        <v>25</v>
      </c>
      <c r="E1349" s="10" t="str">
        <f>Table1[[#This Row],[date]]&amp;" "&amp;Table1[[#This Row],[month]]&amp;" "&amp;Table1[[#This Row],[year]]</f>
        <v>25 Sep 1972</v>
      </c>
      <c r="F1349" s="12">
        <f>DATEDIF(Table1[[#This Row],[DOB]],"8-6-2023","y")</f>
        <v>50</v>
      </c>
      <c r="G1349">
        <v>4</v>
      </c>
      <c r="H1349" s="14">
        <v>11299.34</v>
      </c>
      <c r="I1349" t="s">
        <v>12</v>
      </c>
      <c r="J1349" t="s">
        <v>11</v>
      </c>
      <c r="K1349" t="s">
        <v>42</v>
      </c>
    </row>
    <row r="1350" spans="1:11" x14ac:dyDescent="0.2">
      <c r="A1350" t="s">
        <v>1381</v>
      </c>
      <c r="B1350">
        <v>1968</v>
      </c>
      <c r="C1350" t="s">
        <v>37</v>
      </c>
      <c r="D1350">
        <v>6</v>
      </c>
      <c r="E1350" s="10" t="str">
        <f>Table1[[#This Row],[date]]&amp;" "&amp;Table1[[#This Row],[month]]&amp;" "&amp;Table1[[#This Row],[year]]</f>
        <v>6 Oct 1968</v>
      </c>
      <c r="F1350" s="12">
        <f>DATEDIF(Table1[[#This Row],[DOB]],"8-6-2023","y")</f>
        <v>54</v>
      </c>
      <c r="G1350">
        <v>1</v>
      </c>
      <c r="H1350" s="14">
        <v>11305.93</v>
      </c>
      <c r="I1350" t="s">
        <v>12</v>
      </c>
      <c r="J1350" t="s">
        <v>16</v>
      </c>
      <c r="K1350" t="s">
        <v>23</v>
      </c>
    </row>
    <row r="1351" spans="1:11" x14ac:dyDescent="0.2">
      <c r="A1351" t="s">
        <v>1382</v>
      </c>
      <c r="B1351">
        <v>1963</v>
      </c>
      <c r="C1351" t="s">
        <v>15</v>
      </c>
      <c r="D1351">
        <v>22</v>
      </c>
      <c r="E1351" s="10" t="str">
        <f>Table1[[#This Row],[date]]&amp;" "&amp;Table1[[#This Row],[month]]&amp;" "&amp;Table1[[#This Row],[year]]</f>
        <v>22 Nov 1963</v>
      </c>
      <c r="F1351" s="12">
        <f>DATEDIF(Table1[[#This Row],[DOB]],"8-6-2023","y")</f>
        <v>59</v>
      </c>
      <c r="G1351">
        <v>0</v>
      </c>
      <c r="H1351" s="14">
        <v>11312.33</v>
      </c>
      <c r="I1351" t="s">
        <v>12</v>
      </c>
      <c r="J1351" t="s">
        <v>12</v>
      </c>
      <c r="K1351" t="s">
        <v>23</v>
      </c>
    </row>
    <row r="1352" spans="1:11" x14ac:dyDescent="0.2">
      <c r="A1352" t="s">
        <v>1383</v>
      </c>
      <c r="B1352">
        <v>1995</v>
      </c>
      <c r="C1352" t="s">
        <v>30</v>
      </c>
      <c r="D1352">
        <v>10</v>
      </c>
      <c r="E1352" s="10" t="str">
        <f>Table1[[#This Row],[date]]&amp;" "&amp;Table1[[#This Row],[month]]&amp;" "&amp;Table1[[#This Row],[year]]</f>
        <v>10 Dec 1995</v>
      </c>
      <c r="F1352" s="12">
        <f>DATEDIF(Table1[[#This Row],[DOB]],"8-6-2023","y")</f>
        <v>27</v>
      </c>
      <c r="G1352">
        <v>0</v>
      </c>
      <c r="H1352" s="14">
        <v>11318.57</v>
      </c>
      <c r="I1352" t="s">
        <v>12</v>
      </c>
      <c r="J1352" t="s">
        <v>11</v>
      </c>
      <c r="K1352" t="s">
        <v>535</v>
      </c>
    </row>
    <row r="1353" spans="1:11" x14ac:dyDescent="0.2">
      <c r="A1353" t="s">
        <v>1384</v>
      </c>
      <c r="B1353">
        <v>1963</v>
      </c>
      <c r="C1353" t="s">
        <v>10</v>
      </c>
      <c r="D1353">
        <v>11</v>
      </c>
      <c r="E1353" s="10" t="str">
        <f>Table1[[#This Row],[date]]&amp;" "&amp;Table1[[#This Row],[month]]&amp;" "&amp;Table1[[#This Row],[year]]</f>
        <v>11 Jul 1963</v>
      </c>
      <c r="F1353" s="12">
        <f>DATEDIF(Table1[[#This Row],[DOB]],"8-6-2023","y")</f>
        <v>59</v>
      </c>
      <c r="G1353">
        <v>0</v>
      </c>
      <c r="H1353" s="14">
        <v>11319.12</v>
      </c>
      <c r="I1353" t="s">
        <v>12</v>
      </c>
      <c r="J1353" t="s">
        <v>16</v>
      </c>
      <c r="K1353" t="s">
        <v>23</v>
      </c>
    </row>
    <row r="1354" spans="1:11" x14ac:dyDescent="0.2">
      <c r="A1354" t="s">
        <v>1385</v>
      </c>
      <c r="B1354">
        <v>2002</v>
      </c>
      <c r="C1354" t="s">
        <v>20</v>
      </c>
      <c r="D1354">
        <v>20</v>
      </c>
      <c r="E1354" s="10" t="str">
        <f>Table1[[#This Row],[date]]&amp;" "&amp;Table1[[#This Row],[month]]&amp;" "&amp;Table1[[#This Row],[year]]</f>
        <v>20 Sep 2002</v>
      </c>
      <c r="F1354" s="12">
        <f>DATEDIF(Table1[[#This Row],[DOB]],"8-6-2023","y")</f>
        <v>20</v>
      </c>
      <c r="G1354">
        <v>0</v>
      </c>
      <c r="H1354" s="14">
        <v>11321.49</v>
      </c>
      <c r="I1354" t="s">
        <v>12</v>
      </c>
      <c r="J1354" t="s">
        <v>12</v>
      </c>
      <c r="K1354" t="s">
        <v>23</v>
      </c>
    </row>
    <row r="1355" spans="1:11" x14ac:dyDescent="0.2">
      <c r="A1355" t="s">
        <v>1386</v>
      </c>
      <c r="B1355">
        <v>1989</v>
      </c>
      <c r="C1355" t="s">
        <v>35</v>
      </c>
      <c r="D1355">
        <v>19</v>
      </c>
      <c r="E1355" s="10" t="str">
        <f>Table1[[#This Row],[date]]&amp;" "&amp;Table1[[#This Row],[month]]&amp;" "&amp;Table1[[#This Row],[year]]</f>
        <v>19 Aug 1989</v>
      </c>
      <c r="F1355" s="12">
        <f>DATEDIF(Table1[[#This Row],[DOB]],"8-6-2023","y")</f>
        <v>33</v>
      </c>
      <c r="G1355">
        <v>1</v>
      </c>
      <c r="H1355" s="14">
        <v>11326.71</v>
      </c>
      <c r="I1355" t="s">
        <v>12</v>
      </c>
      <c r="J1355" t="s">
        <v>12</v>
      </c>
      <c r="K1355" t="s">
        <v>13</v>
      </c>
    </row>
    <row r="1356" spans="1:11" x14ac:dyDescent="0.2">
      <c r="A1356" t="s">
        <v>1387</v>
      </c>
      <c r="B1356">
        <v>1968</v>
      </c>
      <c r="C1356" t="s">
        <v>15</v>
      </c>
      <c r="D1356">
        <v>2</v>
      </c>
      <c r="E1356" s="10" t="str">
        <f>Table1[[#This Row],[date]]&amp;" "&amp;Table1[[#This Row],[month]]&amp;" "&amp;Table1[[#This Row],[year]]</f>
        <v>2 Nov 1968</v>
      </c>
      <c r="F1356" s="12">
        <f>DATEDIF(Table1[[#This Row],[DOB]],"8-6-2023","y")</f>
        <v>54</v>
      </c>
      <c r="G1356">
        <v>0</v>
      </c>
      <c r="H1356" s="14">
        <v>11344.32</v>
      </c>
      <c r="I1356" t="s">
        <v>12</v>
      </c>
      <c r="J1356" t="s">
        <v>11</v>
      </c>
      <c r="K1356" t="s">
        <v>200</v>
      </c>
    </row>
    <row r="1357" spans="1:11" x14ac:dyDescent="0.2">
      <c r="A1357" t="s">
        <v>1388</v>
      </c>
      <c r="B1357">
        <v>1964</v>
      </c>
      <c r="C1357" t="s">
        <v>10</v>
      </c>
      <c r="D1357">
        <v>12</v>
      </c>
      <c r="E1357" s="10" t="str">
        <f>Table1[[#This Row],[date]]&amp;" "&amp;Table1[[#This Row],[month]]&amp;" "&amp;Table1[[#This Row],[year]]</f>
        <v>12 Jul 1964</v>
      </c>
      <c r="F1357" s="12">
        <f>DATEDIF(Table1[[#This Row],[DOB]],"8-6-2023","y")</f>
        <v>58</v>
      </c>
      <c r="G1357">
        <v>0</v>
      </c>
      <c r="H1357" s="14">
        <v>11345.52</v>
      </c>
      <c r="I1357" t="s">
        <v>12</v>
      </c>
      <c r="J1357" t="s">
        <v>12</v>
      </c>
      <c r="K1357" t="s">
        <v>42</v>
      </c>
    </row>
    <row r="1358" spans="1:11" x14ac:dyDescent="0.2">
      <c r="A1358" t="s">
        <v>1389</v>
      </c>
      <c r="B1358">
        <v>1965</v>
      </c>
      <c r="C1358" t="s">
        <v>15</v>
      </c>
      <c r="D1358">
        <v>29</v>
      </c>
      <c r="E1358" s="10" t="str">
        <f>Table1[[#This Row],[date]]&amp;" "&amp;Table1[[#This Row],[month]]&amp;" "&amp;Table1[[#This Row],[year]]</f>
        <v>29 Nov 1965</v>
      </c>
      <c r="F1358" s="12">
        <f>DATEDIF(Table1[[#This Row],[DOB]],"8-6-2023","y")</f>
        <v>57</v>
      </c>
      <c r="G1358">
        <v>0</v>
      </c>
      <c r="H1358" s="14">
        <v>11353.23</v>
      </c>
      <c r="I1358" t="s">
        <v>12</v>
      </c>
      <c r="J1358" t="s">
        <v>16</v>
      </c>
      <c r="K1358" t="s">
        <v>23</v>
      </c>
    </row>
    <row r="1359" spans="1:11" x14ac:dyDescent="0.2">
      <c r="A1359" t="s">
        <v>1390</v>
      </c>
      <c r="B1359">
        <v>1965</v>
      </c>
      <c r="C1359" t="s">
        <v>20</v>
      </c>
      <c r="D1359">
        <v>26</v>
      </c>
      <c r="E1359" s="10" t="str">
        <f>Table1[[#This Row],[date]]&amp;" "&amp;Table1[[#This Row],[month]]&amp;" "&amp;Table1[[#This Row],[year]]</f>
        <v>26 Sep 1965</v>
      </c>
      <c r="F1359" s="12">
        <f>DATEDIF(Table1[[#This Row],[DOB]],"8-6-2023","y")</f>
        <v>57</v>
      </c>
      <c r="G1359">
        <v>0</v>
      </c>
      <c r="H1359" s="14">
        <v>11356.66</v>
      </c>
      <c r="I1359" t="s">
        <v>12</v>
      </c>
      <c r="J1359" t="s">
        <v>12</v>
      </c>
      <c r="K1359" t="s">
        <v>23</v>
      </c>
    </row>
    <row r="1360" spans="1:11" x14ac:dyDescent="0.2">
      <c r="A1360" t="s">
        <v>1391</v>
      </c>
      <c r="B1360">
        <v>1964</v>
      </c>
      <c r="C1360" t="s">
        <v>10</v>
      </c>
      <c r="D1360">
        <v>4</v>
      </c>
      <c r="E1360" s="10" t="str">
        <f>Table1[[#This Row],[date]]&amp;" "&amp;Table1[[#This Row],[month]]&amp;" "&amp;Table1[[#This Row],[year]]</f>
        <v>4 Jul 1964</v>
      </c>
      <c r="F1360" s="12">
        <f>DATEDIF(Table1[[#This Row],[DOB]],"8-6-2023","y")</f>
        <v>58</v>
      </c>
      <c r="G1360">
        <v>0</v>
      </c>
      <c r="H1360" s="14">
        <v>11362.76</v>
      </c>
      <c r="I1360" t="s">
        <v>12</v>
      </c>
      <c r="J1360" t="s">
        <v>16</v>
      </c>
      <c r="K1360" t="s">
        <v>42</v>
      </c>
    </row>
    <row r="1361" spans="1:11" x14ac:dyDescent="0.2">
      <c r="A1361" t="s">
        <v>1392</v>
      </c>
      <c r="B1361">
        <v>1964</v>
      </c>
      <c r="C1361" t="s">
        <v>10</v>
      </c>
      <c r="D1361">
        <v>3</v>
      </c>
      <c r="E1361" s="10" t="str">
        <f>Table1[[#This Row],[date]]&amp;" "&amp;Table1[[#This Row],[month]]&amp;" "&amp;Table1[[#This Row],[year]]</f>
        <v>3 Jul 1964</v>
      </c>
      <c r="F1361" s="12">
        <f>DATEDIF(Table1[[#This Row],[DOB]],"8-6-2023","y")</f>
        <v>58</v>
      </c>
      <c r="G1361">
        <v>0</v>
      </c>
      <c r="H1361" s="14">
        <v>11363.28</v>
      </c>
      <c r="I1361" t="s">
        <v>12</v>
      </c>
      <c r="J1361" t="s">
        <v>16</v>
      </c>
      <c r="K1361" t="s">
        <v>13</v>
      </c>
    </row>
    <row r="1362" spans="1:11" x14ac:dyDescent="0.2">
      <c r="A1362" t="s">
        <v>1393</v>
      </c>
      <c r="B1362">
        <v>1964</v>
      </c>
      <c r="C1362" t="s">
        <v>30</v>
      </c>
      <c r="D1362">
        <v>13</v>
      </c>
      <c r="E1362" s="10" t="str">
        <f>Table1[[#This Row],[date]]&amp;" "&amp;Table1[[#This Row],[month]]&amp;" "&amp;Table1[[#This Row],[year]]</f>
        <v>13 Dec 1964</v>
      </c>
      <c r="F1362" s="12">
        <f>DATEDIF(Table1[[#This Row],[DOB]],"8-6-2023","y")</f>
        <v>58</v>
      </c>
      <c r="G1362">
        <v>0</v>
      </c>
      <c r="H1362" s="14">
        <v>11365.95</v>
      </c>
      <c r="I1362" t="s">
        <v>12</v>
      </c>
      <c r="J1362" t="s">
        <v>11</v>
      </c>
      <c r="K1362" t="s">
        <v>42</v>
      </c>
    </row>
    <row r="1363" spans="1:11" x14ac:dyDescent="0.2">
      <c r="A1363" t="s">
        <v>1394</v>
      </c>
      <c r="B1363">
        <v>1979</v>
      </c>
      <c r="C1363" t="s">
        <v>18</v>
      </c>
      <c r="D1363">
        <v>7</v>
      </c>
      <c r="E1363" s="10" t="str">
        <f>Table1[[#This Row],[date]]&amp;" "&amp;Table1[[#This Row],[month]]&amp;" "&amp;Table1[[#This Row],[year]]</f>
        <v>7 Jun 1979</v>
      </c>
      <c r="F1363" s="12">
        <f>DATEDIF(Table1[[#This Row],[DOB]],"8-6-2023","y")</f>
        <v>44</v>
      </c>
      <c r="G1363">
        <v>2</v>
      </c>
      <c r="H1363" s="14">
        <v>11369.39</v>
      </c>
      <c r="I1363" t="s">
        <v>12</v>
      </c>
      <c r="J1363" t="s">
        <v>16</v>
      </c>
      <c r="K1363" t="s">
        <v>535</v>
      </c>
    </row>
    <row r="1364" spans="1:11" x14ac:dyDescent="0.2">
      <c r="A1364" t="s">
        <v>1395</v>
      </c>
      <c r="B1364">
        <v>1972</v>
      </c>
      <c r="C1364" t="s">
        <v>30</v>
      </c>
      <c r="D1364">
        <v>6</v>
      </c>
      <c r="E1364" s="10" t="str">
        <f>Table1[[#This Row],[date]]&amp;" "&amp;Table1[[#This Row],[month]]&amp;" "&amp;Table1[[#This Row],[year]]</f>
        <v>6 Dec 1972</v>
      </c>
      <c r="F1364" s="12">
        <f>DATEDIF(Table1[[#This Row],[DOB]],"8-6-2023","y")</f>
        <v>50</v>
      </c>
      <c r="G1364">
        <v>0</v>
      </c>
      <c r="H1364" s="14">
        <v>11378.57</v>
      </c>
      <c r="I1364" t="s">
        <v>12</v>
      </c>
      <c r="J1364" t="s">
        <v>11</v>
      </c>
      <c r="K1364" t="s">
        <v>200</v>
      </c>
    </row>
    <row r="1365" spans="1:11" x14ac:dyDescent="0.2">
      <c r="A1365" t="s">
        <v>1396</v>
      </c>
      <c r="B1365">
        <v>1964</v>
      </c>
      <c r="C1365" t="s">
        <v>18</v>
      </c>
      <c r="D1365">
        <v>13</v>
      </c>
      <c r="E1365" s="10" t="str">
        <f>Table1[[#This Row],[date]]&amp;" "&amp;Table1[[#This Row],[month]]&amp;" "&amp;Table1[[#This Row],[year]]</f>
        <v>13 Jun 1964</v>
      </c>
      <c r="F1365" s="12">
        <f>DATEDIF(Table1[[#This Row],[DOB]],"8-6-2023","y")</f>
        <v>58</v>
      </c>
      <c r="G1365">
        <v>0</v>
      </c>
      <c r="H1365" s="14">
        <v>11381.33</v>
      </c>
      <c r="I1365" t="s">
        <v>12</v>
      </c>
      <c r="J1365" t="s">
        <v>11</v>
      </c>
      <c r="K1365" t="s">
        <v>13</v>
      </c>
    </row>
    <row r="1366" spans="1:11" x14ac:dyDescent="0.2">
      <c r="A1366" t="s">
        <v>1397</v>
      </c>
      <c r="B1366">
        <v>1997</v>
      </c>
      <c r="C1366" t="s">
        <v>10</v>
      </c>
      <c r="D1366">
        <v>28</v>
      </c>
      <c r="E1366" s="10" t="str">
        <f>Table1[[#This Row],[date]]&amp;" "&amp;Table1[[#This Row],[month]]&amp;" "&amp;Table1[[#This Row],[year]]</f>
        <v>28 Jul 1997</v>
      </c>
      <c r="F1366" s="12">
        <f>DATEDIF(Table1[[#This Row],[DOB]],"8-6-2023","y")</f>
        <v>25</v>
      </c>
      <c r="G1366">
        <v>0</v>
      </c>
      <c r="H1366" s="14">
        <v>11388.27</v>
      </c>
      <c r="I1366" t="s">
        <v>12</v>
      </c>
      <c r="J1366" t="s">
        <v>11</v>
      </c>
      <c r="K1366" t="s">
        <v>535</v>
      </c>
    </row>
    <row r="1367" spans="1:11" x14ac:dyDescent="0.2">
      <c r="A1367" t="s">
        <v>1398</v>
      </c>
      <c r="B1367">
        <v>1967</v>
      </c>
      <c r="C1367" t="s">
        <v>30</v>
      </c>
      <c r="D1367">
        <v>19</v>
      </c>
      <c r="E1367" s="10" t="str">
        <f>Table1[[#This Row],[date]]&amp;" "&amp;Table1[[#This Row],[month]]&amp;" "&amp;Table1[[#This Row],[year]]</f>
        <v>19 Dec 1967</v>
      </c>
      <c r="F1367" s="12">
        <f>DATEDIF(Table1[[#This Row],[DOB]],"8-6-2023","y")</f>
        <v>55</v>
      </c>
      <c r="G1367">
        <v>1</v>
      </c>
      <c r="H1367" s="14">
        <v>11394.07</v>
      </c>
      <c r="I1367" t="s">
        <v>12</v>
      </c>
      <c r="J1367" t="s">
        <v>16</v>
      </c>
      <c r="K1367" t="s">
        <v>170</v>
      </c>
    </row>
    <row r="1368" spans="1:11" x14ac:dyDescent="0.2">
      <c r="A1368" t="s">
        <v>1399</v>
      </c>
      <c r="B1368">
        <v>1970</v>
      </c>
      <c r="C1368" t="s">
        <v>37</v>
      </c>
      <c r="D1368">
        <v>2</v>
      </c>
      <c r="E1368" s="10" t="str">
        <f>Table1[[#This Row],[date]]&amp;" "&amp;Table1[[#This Row],[month]]&amp;" "&amp;Table1[[#This Row],[year]]</f>
        <v>2 Oct 1970</v>
      </c>
      <c r="F1368" s="12">
        <f>DATEDIF(Table1[[#This Row],[DOB]],"8-6-2023","y")</f>
        <v>52</v>
      </c>
      <c r="G1368">
        <v>2</v>
      </c>
      <c r="H1368" s="14">
        <v>11396.9</v>
      </c>
      <c r="I1368" t="s">
        <v>12</v>
      </c>
      <c r="J1368" t="s">
        <v>12</v>
      </c>
      <c r="K1368" t="s">
        <v>247</v>
      </c>
    </row>
    <row r="1369" spans="1:11" x14ac:dyDescent="0.2">
      <c r="A1369" t="s">
        <v>1400</v>
      </c>
      <c r="B1369">
        <v>1970</v>
      </c>
      <c r="C1369" t="s">
        <v>37</v>
      </c>
      <c r="D1369">
        <v>7</v>
      </c>
      <c r="E1369" s="10" t="str">
        <f>Table1[[#This Row],[date]]&amp;" "&amp;Table1[[#This Row],[month]]&amp;" "&amp;Table1[[#This Row],[year]]</f>
        <v>7 Oct 1970</v>
      </c>
      <c r="F1369" s="12">
        <f>DATEDIF(Table1[[#This Row],[DOB]],"8-6-2023","y")</f>
        <v>52</v>
      </c>
      <c r="G1369">
        <v>3</v>
      </c>
      <c r="H1369" s="14">
        <v>11411.69</v>
      </c>
      <c r="I1369" t="s">
        <v>12</v>
      </c>
      <c r="J1369" t="s">
        <v>11</v>
      </c>
      <c r="K1369" t="s">
        <v>42</v>
      </c>
    </row>
    <row r="1370" spans="1:11" x14ac:dyDescent="0.2">
      <c r="A1370" t="s">
        <v>1401</v>
      </c>
      <c r="B1370">
        <v>1983</v>
      </c>
      <c r="C1370" t="s">
        <v>37</v>
      </c>
      <c r="D1370">
        <v>23</v>
      </c>
      <c r="E1370" s="10" t="str">
        <f>Table1[[#This Row],[date]]&amp;" "&amp;Table1[[#This Row],[month]]&amp;" "&amp;Table1[[#This Row],[year]]</f>
        <v>23 Oct 1983</v>
      </c>
      <c r="F1370" s="12">
        <f>DATEDIF(Table1[[#This Row],[DOB]],"8-6-2023","y")</f>
        <v>39</v>
      </c>
      <c r="G1370">
        <v>3</v>
      </c>
      <c r="H1370" s="14">
        <v>11412.02</v>
      </c>
      <c r="I1370" t="s">
        <v>12</v>
      </c>
      <c r="J1370" t="s">
        <v>16</v>
      </c>
      <c r="K1370" t="s">
        <v>300</v>
      </c>
    </row>
    <row r="1371" spans="1:11" x14ac:dyDescent="0.2">
      <c r="A1371" t="s">
        <v>1402</v>
      </c>
      <c r="B1371">
        <v>1985</v>
      </c>
      <c r="C1371" t="s">
        <v>18</v>
      </c>
      <c r="D1371">
        <v>9</v>
      </c>
      <c r="E1371" s="10" t="str">
        <f>Table1[[#This Row],[date]]&amp;" "&amp;Table1[[#This Row],[month]]&amp;" "&amp;Table1[[#This Row],[year]]</f>
        <v>9 Jun 1985</v>
      </c>
      <c r="F1371" s="12">
        <f>DATEDIF(Table1[[#This Row],[DOB]],"8-6-2023","y")</f>
        <v>37</v>
      </c>
      <c r="G1371">
        <v>3</v>
      </c>
      <c r="H1371" s="14">
        <v>11419.49</v>
      </c>
      <c r="I1371" t="s">
        <v>12</v>
      </c>
      <c r="J1371" t="s">
        <v>16</v>
      </c>
      <c r="K1371" t="s">
        <v>23</v>
      </c>
    </row>
    <row r="1372" spans="1:11" x14ac:dyDescent="0.2">
      <c r="A1372" t="s">
        <v>1403</v>
      </c>
      <c r="B1372">
        <v>1980</v>
      </c>
      <c r="C1372" t="s">
        <v>10</v>
      </c>
      <c r="D1372">
        <v>17</v>
      </c>
      <c r="E1372" s="10" t="str">
        <f>Table1[[#This Row],[date]]&amp;" "&amp;Table1[[#This Row],[month]]&amp;" "&amp;Table1[[#This Row],[year]]</f>
        <v>17 Jul 1980</v>
      </c>
      <c r="F1372" s="12">
        <f>DATEDIF(Table1[[#This Row],[DOB]],"8-6-2023","y")</f>
        <v>42</v>
      </c>
      <c r="G1372">
        <v>2</v>
      </c>
      <c r="H1372" s="14">
        <v>11435.74</v>
      </c>
      <c r="I1372" t="s">
        <v>12</v>
      </c>
      <c r="J1372" t="s">
        <v>12</v>
      </c>
      <c r="K1372" t="s">
        <v>300</v>
      </c>
    </row>
    <row r="1373" spans="1:11" x14ac:dyDescent="0.2">
      <c r="A1373" t="s">
        <v>1404</v>
      </c>
      <c r="B1373">
        <v>1971</v>
      </c>
      <c r="C1373" t="s">
        <v>20</v>
      </c>
      <c r="D1373">
        <v>12</v>
      </c>
      <c r="E1373" s="10" t="str">
        <f>Table1[[#This Row],[date]]&amp;" "&amp;Table1[[#This Row],[month]]&amp;" "&amp;Table1[[#This Row],[year]]</f>
        <v>12 Sep 1971</v>
      </c>
      <c r="F1373" s="12">
        <f>DATEDIF(Table1[[#This Row],[DOB]],"8-6-2023","y")</f>
        <v>51</v>
      </c>
      <c r="G1373">
        <v>3</v>
      </c>
      <c r="H1373" s="14">
        <v>11436.74</v>
      </c>
      <c r="I1373" t="s">
        <v>12</v>
      </c>
      <c r="J1373" t="s">
        <v>12</v>
      </c>
      <c r="K1373" t="s">
        <v>23</v>
      </c>
    </row>
    <row r="1374" spans="1:11" x14ac:dyDescent="0.2">
      <c r="A1374" t="s">
        <v>1405</v>
      </c>
      <c r="B1374">
        <v>1966</v>
      </c>
      <c r="C1374" t="s">
        <v>18</v>
      </c>
      <c r="D1374">
        <v>14</v>
      </c>
      <c r="E1374" s="10" t="str">
        <f>Table1[[#This Row],[date]]&amp;" "&amp;Table1[[#This Row],[month]]&amp;" "&amp;Table1[[#This Row],[year]]</f>
        <v>14 Jun 1966</v>
      </c>
      <c r="F1374" s="12">
        <f>DATEDIF(Table1[[#This Row],[DOB]],"8-6-2023","y")</f>
        <v>56</v>
      </c>
      <c r="G1374">
        <v>0</v>
      </c>
      <c r="H1374" s="14">
        <v>11454.02</v>
      </c>
      <c r="I1374" t="s">
        <v>12</v>
      </c>
      <c r="J1374" t="s">
        <v>16</v>
      </c>
      <c r="K1374" t="s">
        <v>23</v>
      </c>
    </row>
    <row r="1375" spans="1:11" x14ac:dyDescent="0.2">
      <c r="A1375" t="s">
        <v>1406</v>
      </c>
      <c r="B1375">
        <v>1965</v>
      </c>
      <c r="C1375" t="s">
        <v>18</v>
      </c>
      <c r="D1375">
        <v>23</v>
      </c>
      <c r="E1375" s="10" t="str">
        <f>Table1[[#This Row],[date]]&amp;" "&amp;Table1[[#This Row],[month]]&amp;" "&amp;Table1[[#This Row],[year]]</f>
        <v>23 Jun 1965</v>
      </c>
      <c r="F1375" s="12">
        <f>DATEDIF(Table1[[#This Row],[DOB]],"8-6-2023","y")</f>
        <v>57</v>
      </c>
      <c r="G1375">
        <v>0</v>
      </c>
      <c r="H1375" s="14">
        <v>11455.28</v>
      </c>
      <c r="I1375" t="s">
        <v>12</v>
      </c>
      <c r="J1375" t="s">
        <v>11</v>
      </c>
      <c r="K1375" t="s">
        <v>42</v>
      </c>
    </row>
    <row r="1376" spans="1:11" x14ac:dyDescent="0.2">
      <c r="A1376" t="s">
        <v>1407</v>
      </c>
      <c r="B1376">
        <v>1966</v>
      </c>
      <c r="C1376" t="s">
        <v>20</v>
      </c>
      <c r="D1376">
        <v>7</v>
      </c>
      <c r="E1376" s="10" t="str">
        <f>Table1[[#This Row],[date]]&amp;" "&amp;Table1[[#This Row],[month]]&amp;" "&amp;Table1[[#This Row],[year]]</f>
        <v>7 Sep 1966</v>
      </c>
      <c r="F1376" s="12">
        <f>DATEDIF(Table1[[#This Row],[DOB]],"8-6-2023","y")</f>
        <v>56</v>
      </c>
      <c r="G1376">
        <v>0</v>
      </c>
      <c r="H1376" s="14">
        <v>11478.14</v>
      </c>
      <c r="I1376" t="s">
        <v>12</v>
      </c>
      <c r="J1376" t="s">
        <v>11</v>
      </c>
      <c r="K1376" t="s">
        <v>200</v>
      </c>
    </row>
    <row r="1377" spans="1:11" x14ac:dyDescent="0.2">
      <c r="A1377" t="s">
        <v>1408</v>
      </c>
      <c r="B1377">
        <v>2004</v>
      </c>
      <c r="C1377" t="s">
        <v>20</v>
      </c>
      <c r="D1377">
        <v>10</v>
      </c>
      <c r="E1377" s="10" t="str">
        <f>Table1[[#This Row],[date]]&amp;" "&amp;Table1[[#This Row],[month]]&amp;" "&amp;Table1[[#This Row],[year]]</f>
        <v>10 Sep 2004</v>
      </c>
      <c r="F1377" s="12">
        <f>DATEDIF(Table1[[#This Row],[DOB]],"8-6-2023","y")</f>
        <v>18</v>
      </c>
      <c r="G1377">
        <v>0</v>
      </c>
      <c r="H1377" s="14">
        <v>11482.63</v>
      </c>
      <c r="I1377" t="s">
        <v>12</v>
      </c>
      <c r="J1377" t="s">
        <v>11</v>
      </c>
      <c r="K1377" t="s">
        <v>13</v>
      </c>
    </row>
    <row r="1378" spans="1:11" x14ac:dyDescent="0.2">
      <c r="A1378" t="s">
        <v>1409</v>
      </c>
      <c r="B1378">
        <v>1970</v>
      </c>
      <c r="C1378" t="s">
        <v>37</v>
      </c>
      <c r="D1378">
        <v>13</v>
      </c>
      <c r="E1378" s="10" t="str">
        <f>Table1[[#This Row],[date]]&amp;" "&amp;Table1[[#This Row],[month]]&amp;" "&amp;Table1[[#This Row],[year]]</f>
        <v>13 Oct 1970</v>
      </c>
      <c r="F1378" s="12">
        <f>DATEDIF(Table1[[#This Row],[DOB]],"8-6-2023","y")</f>
        <v>52</v>
      </c>
      <c r="G1378">
        <v>3</v>
      </c>
      <c r="H1378" s="14">
        <v>11488.32</v>
      </c>
      <c r="I1378" t="s">
        <v>12</v>
      </c>
      <c r="J1378" t="s">
        <v>16</v>
      </c>
      <c r="K1378" t="s">
        <v>276</v>
      </c>
    </row>
    <row r="1379" spans="1:11" x14ac:dyDescent="0.2">
      <c r="A1379" t="s">
        <v>1410</v>
      </c>
      <c r="B1379">
        <v>1983</v>
      </c>
      <c r="C1379" t="s">
        <v>18</v>
      </c>
      <c r="D1379">
        <v>7</v>
      </c>
      <c r="E1379" s="10" t="str">
        <f>Table1[[#This Row],[date]]&amp;" "&amp;Table1[[#This Row],[month]]&amp;" "&amp;Table1[[#This Row],[year]]</f>
        <v>7 Jun 1983</v>
      </c>
      <c r="F1379" s="12">
        <f>DATEDIF(Table1[[#This Row],[DOB]],"8-6-2023","y")</f>
        <v>40</v>
      </c>
      <c r="G1379">
        <v>3</v>
      </c>
      <c r="H1379" s="14">
        <v>11492.46</v>
      </c>
      <c r="I1379" t="s">
        <v>12</v>
      </c>
      <c r="J1379" t="s">
        <v>12</v>
      </c>
      <c r="K1379" t="s">
        <v>535</v>
      </c>
    </row>
    <row r="1380" spans="1:11" x14ac:dyDescent="0.2">
      <c r="A1380" t="s">
        <v>1411</v>
      </c>
      <c r="B1380">
        <v>1969</v>
      </c>
      <c r="C1380" t="s">
        <v>35</v>
      </c>
      <c r="D1380">
        <v>11</v>
      </c>
      <c r="E1380" s="10" t="str">
        <f>Table1[[#This Row],[date]]&amp;" "&amp;Table1[[#This Row],[month]]&amp;" "&amp;Table1[[#This Row],[year]]</f>
        <v>11 Aug 1969</v>
      </c>
      <c r="F1380" s="12">
        <f>DATEDIF(Table1[[#This Row],[DOB]],"8-6-2023","y")</f>
        <v>53</v>
      </c>
      <c r="G1380">
        <v>0</v>
      </c>
      <c r="H1380" s="14">
        <v>11497.69</v>
      </c>
      <c r="I1380" t="s">
        <v>12</v>
      </c>
      <c r="J1380" t="s">
        <v>16</v>
      </c>
      <c r="K1380" t="s">
        <v>23</v>
      </c>
    </row>
    <row r="1381" spans="1:11" x14ac:dyDescent="0.2">
      <c r="A1381" t="s">
        <v>1412</v>
      </c>
      <c r="B1381">
        <v>1989</v>
      </c>
      <c r="C1381" t="s">
        <v>37</v>
      </c>
      <c r="D1381">
        <v>6</v>
      </c>
      <c r="E1381" s="10" t="str">
        <f>Table1[[#This Row],[date]]&amp;" "&amp;Table1[[#This Row],[month]]&amp;" "&amp;Table1[[#This Row],[year]]</f>
        <v>6 Oct 1989</v>
      </c>
      <c r="F1381" s="12">
        <f>DATEDIF(Table1[[#This Row],[DOB]],"8-6-2023","y")</f>
        <v>33</v>
      </c>
      <c r="G1381">
        <v>3</v>
      </c>
      <c r="H1381" s="14">
        <v>11511.61</v>
      </c>
      <c r="I1381" t="s">
        <v>12</v>
      </c>
      <c r="J1381" t="s">
        <v>12</v>
      </c>
      <c r="K1381" t="s">
        <v>535</v>
      </c>
    </row>
    <row r="1382" spans="1:11" x14ac:dyDescent="0.2">
      <c r="A1382" t="s">
        <v>1413</v>
      </c>
      <c r="B1382">
        <v>1968</v>
      </c>
      <c r="C1382" t="s">
        <v>18</v>
      </c>
      <c r="D1382">
        <v>24</v>
      </c>
      <c r="E1382" s="10" t="str">
        <f>Table1[[#This Row],[date]]&amp;" "&amp;Table1[[#This Row],[month]]&amp;" "&amp;Table1[[#This Row],[year]]</f>
        <v>24 Jun 1968</v>
      </c>
      <c r="F1382" s="12">
        <f>DATEDIF(Table1[[#This Row],[DOB]],"8-6-2023","y")</f>
        <v>54</v>
      </c>
      <c r="G1382">
        <v>1</v>
      </c>
      <c r="H1382" s="14">
        <v>11512.41</v>
      </c>
      <c r="I1382" t="s">
        <v>12</v>
      </c>
      <c r="J1382" t="s">
        <v>16</v>
      </c>
      <c r="K1382" t="s">
        <v>247</v>
      </c>
    </row>
    <row r="1383" spans="1:11" x14ac:dyDescent="0.2">
      <c r="A1383" t="s">
        <v>1414</v>
      </c>
      <c r="B1383">
        <v>1971</v>
      </c>
      <c r="C1383" t="s">
        <v>30</v>
      </c>
      <c r="D1383">
        <v>19</v>
      </c>
      <c r="E1383" s="10" t="str">
        <f>Table1[[#This Row],[date]]&amp;" "&amp;Table1[[#This Row],[month]]&amp;" "&amp;Table1[[#This Row],[year]]</f>
        <v>19 Dec 1971</v>
      </c>
      <c r="F1383" s="12">
        <f>DATEDIF(Table1[[#This Row],[DOB]],"8-6-2023","y")</f>
        <v>51</v>
      </c>
      <c r="G1383">
        <v>4</v>
      </c>
      <c r="H1383" s="14">
        <v>11520.1</v>
      </c>
      <c r="I1383" t="s">
        <v>12</v>
      </c>
      <c r="J1383" t="s">
        <v>16</v>
      </c>
      <c r="K1383" t="s">
        <v>23</v>
      </c>
    </row>
    <row r="1384" spans="1:11" x14ac:dyDescent="0.2">
      <c r="A1384" t="s">
        <v>1415</v>
      </c>
      <c r="B1384">
        <v>1988</v>
      </c>
      <c r="C1384" t="s">
        <v>18</v>
      </c>
      <c r="D1384">
        <v>12</v>
      </c>
      <c r="E1384" s="10" t="str">
        <f>Table1[[#This Row],[date]]&amp;" "&amp;Table1[[#This Row],[month]]&amp;" "&amp;Table1[[#This Row],[year]]</f>
        <v>12 Jun 1988</v>
      </c>
      <c r="F1384" s="12">
        <f>DATEDIF(Table1[[#This Row],[DOB]],"8-6-2023","y")</f>
        <v>34</v>
      </c>
      <c r="G1384">
        <v>3</v>
      </c>
      <c r="H1384" s="14">
        <v>11524.25</v>
      </c>
      <c r="I1384" t="s">
        <v>12</v>
      </c>
      <c r="J1384" t="s">
        <v>16</v>
      </c>
      <c r="K1384" t="s">
        <v>535</v>
      </c>
    </row>
    <row r="1385" spans="1:11" x14ac:dyDescent="0.2">
      <c r="A1385" t="s">
        <v>1416</v>
      </c>
      <c r="B1385">
        <v>1970</v>
      </c>
      <c r="C1385" t="s">
        <v>10</v>
      </c>
      <c r="D1385">
        <v>23</v>
      </c>
      <c r="E1385" s="10" t="str">
        <f>Table1[[#This Row],[date]]&amp;" "&amp;Table1[[#This Row],[month]]&amp;" "&amp;Table1[[#This Row],[year]]</f>
        <v>23 Jul 1970</v>
      </c>
      <c r="F1385" s="12">
        <f>DATEDIF(Table1[[#This Row],[DOB]],"8-6-2023","y")</f>
        <v>52</v>
      </c>
      <c r="G1385">
        <v>0</v>
      </c>
      <c r="H1385" s="14">
        <v>11530.12</v>
      </c>
      <c r="I1385" t="s">
        <v>12</v>
      </c>
      <c r="J1385" t="s">
        <v>16</v>
      </c>
      <c r="K1385" t="s">
        <v>23</v>
      </c>
    </row>
    <row r="1386" spans="1:11" x14ac:dyDescent="0.2">
      <c r="A1386" t="s">
        <v>1417</v>
      </c>
      <c r="B1386">
        <v>1965</v>
      </c>
      <c r="C1386" t="s">
        <v>37</v>
      </c>
      <c r="D1386">
        <v>3</v>
      </c>
      <c r="E1386" s="10" t="str">
        <f>Table1[[#This Row],[date]]&amp;" "&amp;Table1[[#This Row],[month]]&amp;" "&amp;Table1[[#This Row],[year]]</f>
        <v>3 Oct 1965</v>
      </c>
      <c r="F1386" s="12">
        <f>DATEDIF(Table1[[#This Row],[DOB]],"8-6-2023","y")</f>
        <v>57</v>
      </c>
      <c r="G1386">
        <v>0</v>
      </c>
      <c r="H1386" s="14">
        <v>11534.87</v>
      </c>
      <c r="I1386" t="s">
        <v>12</v>
      </c>
      <c r="J1386" t="s">
        <v>16</v>
      </c>
      <c r="K1386" t="s">
        <v>356</v>
      </c>
    </row>
    <row r="1387" spans="1:11" x14ac:dyDescent="0.2">
      <c r="A1387" t="s">
        <v>1418</v>
      </c>
      <c r="B1387">
        <v>1968</v>
      </c>
      <c r="C1387" t="s">
        <v>15</v>
      </c>
      <c r="D1387">
        <v>14</v>
      </c>
      <c r="E1387" s="10" t="str">
        <f>Table1[[#This Row],[date]]&amp;" "&amp;Table1[[#This Row],[month]]&amp;" "&amp;Table1[[#This Row],[year]]</f>
        <v>14 Nov 1968</v>
      </c>
      <c r="F1387" s="12">
        <f>DATEDIF(Table1[[#This Row],[DOB]],"8-6-2023","y")</f>
        <v>54</v>
      </c>
      <c r="G1387">
        <v>2</v>
      </c>
      <c r="H1387" s="14">
        <v>11538.42</v>
      </c>
      <c r="I1387" t="s">
        <v>12</v>
      </c>
      <c r="J1387" t="s">
        <v>16</v>
      </c>
      <c r="K1387" t="s">
        <v>42</v>
      </c>
    </row>
    <row r="1388" spans="1:11" x14ac:dyDescent="0.2">
      <c r="A1388" t="s">
        <v>1419</v>
      </c>
      <c r="B1388">
        <v>1971</v>
      </c>
      <c r="C1388" t="s">
        <v>30</v>
      </c>
      <c r="D1388">
        <v>1</v>
      </c>
      <c r="E1388" s="10" t="str">
        <f>Table1[[#This Row],[date]]&amp;" "&amp;Table1[[#This Row],[month]]&amp;" "&amp;Table1[[#This Row],[year]]</f>
        <v>1 Dec 1971</v>
      </c>
      <c r="F1388" s="12">
        <f>DATEDIF(Table1[[#This Row],[DOB]],"8-6-2023","y")</f>
        <v>51</v>
      </c>
      <c r="G1388">
        <v>0</v>
      </c>
      <c r="H1388" s="14">
        <v>11540.25</v>
      </c>
      <c r="I1388" t="s">
        <v>12</v>
      </c>
      <c r="J1388" t="s">
        <v>16</v>
      </c>
      <c r="K1388" t="s">
        <v>23</v>
      </c>
    </row>
    <row r="1389" spans="1:11" x14ac:dyDescent="0.2">
      <c r="A1389" t="s">
        <v>1420</v>
      </c>
      <c r="B1389">
        <v>1973</v>
      </c>
      <c r="C1389" t="s">
        <v>10</v>
      </c>
      <c r="D1389">
        <v>23</v>
      </c>
      <c r="E1389" s="10" t="str">
        <f>Table1[[#This Row],[date]]&amp;" "&amp;Table1[[#This Row],[month]]&amp;" "&amp;Table1[[#This Row],[year]]</f>
        <v>23 Jul 1973</v>
      </c>
      <c r="F1389" s="12">
        <f>DATEDIF(Table1[[#This Row],[DOB]],"8-6-2023","y")</f>
        <v>49</v>
      </c>
      <c r="G1389">
        <v>5</v>
      </c>
      <c r="H1389" s="14">
        <v>11552.9</v>
      </c>
      <c r="I1389" t="s">
        <v>12</v>
      </c>
      <c r="J1389" t="s">
        <v>11</v>
      </c>
      <c r="K1389" t="s">
        <v>42</v>
      </c>
    </row>
    <row r="1390" spans="1:11" x14ac:dyDescent="0.2">
      <c r="A1390" t="s">
        <v>1421</v>
      </c>
      <c r="B1390">
        <v>1965</v>
      </c>
      <c r="C1390" t="s">
        <v>37</v>
      </c>
      <c r="D1390">
        <v>27</v>
      </c>
      <c r="E1390" s="10" t="str">
        <f>Table1[[#This Row],[date]]&amp;" "&amp;Table1[[#This Row],[month]]&amp;" "&amp;Table1[[#This Row],[year]]</f>
        <v>27 Oct 1965</v>
      </c>
      <c r="F1390" s="12">
        <f>DATEDIF(Table1[[#This Row],[DOB]],"8-6-2023","y")</f>
        <v>57</v>
      </c>
      <c r="G1390">
        <v>1</v>
      </c>
      <c r="H1390" s="14">
        <v>11554.22</v>
      </c>
      <c r="I1390" t="s">
        <v>12</v>
      </c>
      <c r="J1390" t="s">
        <v>16</v>
      </c>
      <c r="K1390" t="s">
        <v>13</v>
      </c>
    </row>
    <row r="1391" spans="1:11" x14ac:dyDescent="0.2">
      <c r="A1391" t="s">
        <v>1422</v>
      </c>
      <c r="B1391">
        <v>1965</v>
      </c>
      <c r="C1391" t="s">
        <v>30</v>
      </c>
      <c r="D1391">
        <v>25</v>
      </c>
      <c r="E1391" s="10" t="str">
        <f>Table1[[#This Row],[date]]&amp;" "&amp;Table1[[#This Row],[month]]&amp;" "&amp;Table1[[#This Row],[year]]</f>
        <v>25 Dec 1965</v>
      </c>
      <c r="F1391" s="12">
        <f>DATEDIF(Table1[[#This Row],[DOB]],"8-6-2023","y")</f>
        <v>57</v>
      </c>
      <c r="G1391">
        <v>0</v>
      </c>
      <c r="H1391" s="14">
        <v>11566.3</v>
      </c>
      <c r="I1391" t="s">
        <v>12</v>
      </c>
      <c r="J1391" t="s">
        <v>12</v>
      </c>
      <c r="K1391" t="s">
        <v>168</v>
      </c>
    </row>
    <row r="1392" spans="1:11" x14ac:dyDescent="0.2">
      <c r="A1392" t="s">
        <v>1423</v>
      </c>
      <c r="B1392">
        <v>1965</v>
      </c>
      <c r="C1392" t="s">
        <v>15</v>
      </c>
      <c r="D1392">
        <v>6</v>
      </c>
      <c r="E1392" s="10" t="str">
        <f>Table1[[#This Row],[date]]&amp;" "&amp;Table1[[#This Row],[month]]&amp;" "&amp;Table1[[#This Row],[year]]</f>
        <v>6 Nov 1965</v>
      </c>
      <c r="F1392" s="12">
        <f>DATEDIF(Table1[[#This Row],[DOB]],"8-6-2023","y")</f>
        <v>57</v>
      </c>
      <c r="G1392">
        <v>1</v>
      </c>
      <c r="H1392" s="14">
        <v>11576.13</v>
      </c>
      <c r="I1392" t="s">
        <v>12</v>
      </c>
      <c r="J1392" t="s">
        <v>12</v>
      </c>
      <c r="K1392" t="s">
        <v>42</v>
      </c>
    </row>
    <row r="1393" spans="1:11" x14ac:dyDescent="0.2">
      <c r="A1393" t="s">
        <v>1424</v>
      </c>
      <c r="B1393">
        <v>1964</v>
      </c>
      <c r="C1393" t="s">
        <v>18</v>
      </c>
      <c r="D1393">
        <v>20</v>
      </c>
      <c r="E1393" s="10" t="str">
        <f>Table1[[#This Row],[date]]&amp;" "&amp;Table1[[#This Row],[month]]&amp;" "&amp;Table1[[#This Row],[year]]</f>
        <v>20 Jun 1964</v>
      </c>
      <c r="F1393" s="12">
        <f>DATEDIF(Table1[[#This Row],[DOB]],"8-6-2023","y")</f>
        <v>58</v>
      </c>
      <c r="G1393">
        <v>0</v>
      </c>
      <c r="H1393" s="14">
        <v>11602.75</v>
      </c>
      <c r="I1393" t="s">
        <v>12</v>
      </c>
      <c r="J1393" t="s">
        <v>16</v>
      </c>
      <c r="K1393" t="s">
        <v>516</v>
      </c>
    </row>
    <row r="1394" spans="1:11" x14ac:dyDescent="0.2">
      <c r="A1394" t="s">
        <v>1425</v>
      </c>
      <c r="B1394">
        <v>1986</v>
      </c>
      <c r="C1394" t="s">
        <v>10</v>
      </c>
      <c r="D1394">
        <v>17</v>
      </c>
      <c r="E1394" s="10" t="str">
        <f>Table1[[#This Row],[date]]&amp;" "&amp;Table1[[#This Row],[month]]&amp;" "&amp;Table1[[#This Row],[year]]</f>
        <v>17 Jul 1986</v>
      </c>
      <c r="F1394" s="12">
        <f>DATEDIF(Table1[[#This Row],[DOB]],"8-6-2023","y")</f>
        <v>36</v>
      </c>
      <c r="G1394">
        <v>3</v>
      </c>
      <c r="H1394" s="14">
        <v>11625.11</v>
      </c>
      <c r="I1394" t="s">
        <v>12</v>
      </c>
      <c r="J1394" t="s">
        <v>12</v>
      </c>
      <c r="K1394" t="s">
        <v>632</v>
      </c>
    </row>
    <row r="1395" spans="1:11" x14ac:dyDescent="0.2">
      <c r="A1395" t="s">
        <v>1426</v>
      </c>
      <c r="B1395">
        <v>1966</v>
      </c>
      <c r="C1395" t="s">
        <v>37</v>
      </c>
      <c r="D1395">
        <v>4</v>
      </c>
      <c r="E1395" s="10" t="str">
        <f>Table1[[#This Row],[date]]&amp;" "&amp;Table1[[#This Row],[month]]&amp;" "&amp;Table1[[#This Row],[year]]</f>
        <v>4 Oct 1966</v>
      </c>
      <c r="F1395" s="12">
        <f>DATEDIF(Table1[[#This Row],[DOB]],"8-6-2023","y")</f>
        <v>56</v>
      </c>
      <c r="G1395">
        <v>0</v>
      </c>
      <c r="H1395" s="14">
        <v>11657.72</v>
      </c>
      <c r="I1395" t="s">
        <v>12</v>
      </c>
      <c r="J1395" t="s">
        <v>11</v>
      </c>
      <c r="K1395" t="s">
        <v>247</v>
      </c>
    </row>
    <row r="1396" spans="1:11" x14ac:dyDescent="0.2">
      <c r="A1396" t="s">
        <v>1427</v>
      </c>
      <c r="B1396">
        <v>1994</v>
      </c>
      <c r="C1396" t="s">
        <v>10</v>
      </c>
      <c r="D1396">
        <v>20</v>
      </c>
      <c r="E1396" s="10" t="str">
        <f>Table1[[#This Row],[date]]&amp;" "&amp;Table1[[#This Row],[month]]&amp;" "&amp;Table1[[#This Row],[year]]</f>
        <v>20 Jul 1994</v>
      </c>
      <c r="F1396" s="12">
        <f>DATEDIF(Table1[[#This Row],[DOB]],"8-6-2023","y")</f>
        <v>28</v>
      </c>
      <c r="G1396">
        <v>0</v>
      </c>
      <c r="H1396" s="14">
        <v>11657.81</v>
      </c>
      <c r="I1396" t="s">
        <v>12</v>
      </c>
      <c r="J1396" t="s">
        <v>11</v>
      </c>
      <c r="K1396" t="s">
        <v>249</v>
      </c>
    </row>
    <row r="1397" spans="1:11" x14ac:dyDescent="0.2">
      <c r="A1397" t="s">
        <v>1428</v>
      </c>
      <c r="B1397">
        <v>1966</v>
      </c>
      <c r="C1397" t="s">
        <v>10</v>
      </c>
      <c r="D1397">
        <v>6</v>
      </c>
      <c r="E1397" s="10" t="str">
        <f>Table1[[#This Row],[date]]&amp;" "&amp;Table1[[#This Row],[month]]&amp;" "&amp;Table1[[#This Row],[year]]</f>
        <v>6 Jul 1966</v>
      </c>
      <c r="F1397" s="12">
        <f>DATEDIF(Table1[[#This Row],[DOB]],"8-6-2023","y")</f>
        <v>56</v>
      </c>
      <c r="G1397">
        <v>0</v>
      </c>
      <c r="H1397" s="14">
        <v>11658.12</v>
      </c>
      <c r="I1397" t="s">
        <v>12</v>
      </c>
      <c r="J1397" t="s">
        <v>16</v>
      </c>
      <c r="K1397" t="s">
        <v>247</v>
      </c>
    </row>
    <row r="1398" spans="1:11" x14ac:dyDescent="0.2">
      <c r="A1398" t="s">
        <v>1429</v>
      </c>
      <c r="B1398">
        <v>1966</v>
      </c>
      <c r="C1398" t="s">
        <v>35</v>
      </c>
      <c r="D1398">
        <v>23</v>
      </c>
      <c r="E1398" s="10" t="str">
        <f>Table1[[#This Row],[date]]&amp;" "&amp;Table1[[#This Row],[month]]&amp;" "&amp;Table1[[#This Row],[year]]</f>
        <v>23 Aug 1966</v>
      </c>
      <c r="F1398" s="12">
        <f>DATEDIF(Table1[[#This Row],[DOB]],"8-6-2023","y")</f>
        <v>56</v>
      </c>
      <c r="G1398">
        <v>0</v>
      </c>
      <c r="H1398" s="14">
        <v>11658.38</v>
      </c>
      <c r="I1398" t="s">
        <v>12</v>
      </c>
      <c r="J1398" t="s">
        <v>12</v>
      </c>
      <c r="K1398" t="s">
        <v>247</v>
      </c>
    </row>
    <row r="1399" spans="1:11" x14ac:dyDescent="0.2">
      <c r="A1399" t="s">
        <v>1430</v>
      </c>
      <c r="B1399">
        <v>1966</v>
      </c>
      <c r="C1399" t="s">
        <v>15</v>
      </c>
      <c r="D1399">
        <v>9</v>
      </c>
      <c r="E1399" s="10" t="str">
        <f>Table1[[#This Row],[date]]&amp;" "&amp;Table1[[#This Row],[month]]&amp;" "&amp;Table1[[#This Row],[year]]</f>
        <v>9 Nov 1966</v>
      </c>
      <c r="F1399" s="12">
        <f>DATEDIF(Table1[[#This Row],[DOB]],"8-6-2023","y")</f>
        <v>56</v>
      </c>
      <c r="G1399">
        <v>1</v>
      </c>
      <c r="H1399" s="14">
        <v>11674.13</v>
      </c>
      <c r="I1399" t="s">
        <v>12</v>
      </c>
      <c r="J1399" t="s">
        <v>16</v>
      </c>
      <c r="K1399" t="s">
        <v>42</v>
      </c>
    </row>
    <row r="1400" spans="1:11" x14ac:dyDescent="0.2">
      <c r="A1400" t="s">
        <v>1431</v>
      </c>
      <c r="B1400">
        <v>1970</v>
      </c>
      <c r="C1400" t="s">
        <v>30</v>
      </c>
      <c r="D1400">
        <v>1</v>
      </c>
      <c r="E1400" s="10" t="str">
        <f>Table1[[#This Row],[date]]&amp;" "&amp;Table1[[#This Row],[month]]&amp;" "&amp;Table1[[#This Row],[year]]</f>
        <v>1 Dec 1970</v>
      </c>
      <c r="F1400" s="12">
        <f>DATEDIF(Table1[[#This Row],[DOB]],"8-6-2023","y")</f>
        <v>52</v>
      </c>
      <c r="G1400">
        <v>0</v>
      </c>
      <c r="H1400" s="14">
        <v>11696.52</v>
      </c>
      <c r="I1400" t="s">
        <v>12</v>
      </c>
      <c r="J1400" t="s">
        <v>16</v>
      </c>
      <c r="K1400" t="s">
        <v>300</v>
      </c>
    </row>
    <row r="1401" spans="1:11" x14ac:dyDescent="0.2">
      <c r="A1401" t="s">
        <v>1432</v>
      </c>
      <c r="B1401">
        <v>1982</v>
      </c>
      <c r="C1401" t="s">
        <v>37</v>
      </c>
      <c r="D1401">
        <v>21</v>
      </c>
      <c r="E1401" s="10" t="str">
        <f>Table1[[#This Row],[date]]&amp;" "&amp;Table1[[#This Row],[month]]&amp;" "&amp;Table1[[#This Row],[year]]</f>
        <v>21 Oct 1982</v>
      </c>
      <c r="F1401" s="12">
        <f>DATEDIF(Table1[[#This Row],[DOB]],"8-6-2023","y")</f>
        <v>40</v>
      </c>
      <c r="G1401">
        <v>3</v>
      </c>
      <c r="H1401" s="14">
        <v>11712.97</v>
      </c>
      <c r="I1401" t="s">
        <v>12</v>
      </c>
      <c r="J1401" t="s">
        <v>11</v>
      </c>
      <c r="K1401" t="s">
        <v>300</v>
      </c>
    </row>
    <row r="1402" spans="1:11" x14ac:dyDescent="0.2">
      <c r="A1402" t="s">
        <v>1433</v>
      </c>
      <c r="B1402">
        <v>1969</v>
      </c>
      <c r="C1402" t="s">
        <v>37</v>
      </c>
      <c r="D1402">
        <v>12</v>
      </c>
      <c r="E1402" s="10" t="str">
        <f>Table1[[#This Row],[date]]&amp;" "&amp;Table1[[#This Row],[month]]&amp;" "&amp;Table1[[#This Row],[year]]</f>
        <v>12 Oct 1969</v>
      </c>
      <c r="F1402" s="12">
        <f>DATEDIF(Table1[[#This Row],[DOB]],"8-6-2023","y")</f>
        <v>53</v>
      </c>
      <c r="G1402">
        <v>2</v>
      </c>
      <c r="H1402" s="14">
        <v>11729.68</v>
      </c>
      <c r="I1402" t="s">
        <v>12</v>
      </c>
      <c r="J1402" t="s">
        <v>16</v>
      </c>
      <c r="K1402" t="s">
        <v>247</v>
      </c>
    </row>
    <row r="1403" spans="1:11" x14ac:dyDescent="0.2">
      <c r="A1403" t="s">
        <v>1434</v>
      </c>
      <c r="B1403">
        <v>1984</v>
      </c>
      <c r="C1403" t="s">
        <v>15</v>
      </c>
      <c r="D1403">
        <v>26</v>
      </c>
      <c r="E1403" s="10" t="str">
        <f>Table1[[#This Row],[date]]&amp;" "&amp;Table1[[#This Row],[month]]&amp;" "&amp;Table1[[#This Row],[year]]</f>
        <v>26 Nov 1984</v>
      </c>
      <c r="F1403" s="12">
        <f>DATEDIF(Table1[[#This Row],[DOB]],"8-6-2023","y")</f>
        <v>38</v>
      </c>
      <c r="G1403">
        <v>3</v>
      </c>
      <c r="H1403" s="14">
        <v>11730.82</v>
      </c>
      <c r="I1403" t="s">
        <v>12</v>
      </c>
      <c r="J1403" t="s">
        <v>12</v>
      </c>
      <c r="K1403" t="s">
        <v>535</v>
      </c>
    </row>
    <row r="1404" spans="1:11" x14ac:dyDescent="0.2">
      <c r="A1404" t="s">
        <v>1435</v>
      </c>
      <c r="B1404">
        <v>1964</v>
      </c>
      <c r="C1404" t="s">
        <v>15</v>
      </c>
      <c r="D1404">
        <v>9</v>
      </c>
      <c r="E1404" s="10" t="str">
        <f>Table1[[#This Row],[date]]&amp;" "&amp;Table1[[#This Row],[month]]&amp;" "&amp;Table1[[#This Row],[year]]</f>
        <v>9 Nov 1964</v>
      </c>
      <c r="F1404" s="12">
        <f>DATEDIF(Table1[[#This Row],[DOB]],"8-6-2023","y")</f>
        <v>58</v>
      </c>
      <c r="G1404">
        <v>0</v>
      </c>
      <c r="H1404" s="14">
        <v>11735.88</v>
      </c>
      <c r="I1404" t="s">
        <v>12</v>
      </c>
      <c r="J1404" t="s">
        <v>16</v>
      </c>
      <c r="K1404" t="s">
        <v>23</v>
      </c>
    </row>
    <row r="1405" spans="1:11" x14ac:dyDescent="0.2">
      <c r="A1405" t="s">
        <v>1436</v>
      </c>
      <c r="B1405">
        <v>1988</v>
      </c>
      <c r="C1405" t="s">
        <v>20</v>
      </c>
      <c r="D1405">
        <v>5</v>
      </c>
      <c r="E1405" s="10" t="str">
        <f>Table1[[#This Row],[date]]&amp;" "&amp;Table1[[#This Row],[month]]&amp;" "&amp;Table1[[#This Row],[year]]</f>
        <v>5 Sep 1988</v>
      </c>
      <c r="F1405" s="12">
        <f>DATEDIF(Table1[[#This Row],[DOB]],"8-6-2023","y")</f>
        <v>34</v>
      </c>
      <c r="G1405">
        <v>2</v>
      </c>
      <c r="H1405" s="14">
        <v>11737.85</v>
      </c>
      <c r="I1405" t="s">
        <v>12</v>
      </c>
      <c r="J1405" t="s">
        <v>16</v>
      </c>
      <c r="K1405" t="s">
        <v>42</v>
      </c>
    </row>
    <row r="1406" spans="1:11" x14ac:dyDescent="0.2">
      <c r="A1406" t="s">
        <v>1437</v>
      </c>
      <c r="B1406">
        <v>1969</v>
      </c>
      <c r="C1406" t="s">
        <v>15</v>
      </c>
      <c r="D1406">
        <v>12</v>
      </c>
      <c r="E1406" s="10" t="str">
        <f>Table1[[#This Row],[date]]&amp;" "&amp;Table1[[#This Row],[month]]&amp;" "&amp;Table1[[#This Row],[year]]</f>
        <v>12 Nov 1969</v>
      </c>
      <c r="F1406" s="12">
        <f>DATEDIF(Table1[[#This Row],[DOB]],"8-6-2023","y")</f>
        <v>53</v>
      </c>
      <c r="G1406">
        <v>3</v>
      </c>
      <c r="H1406" s="14">
        <v>11741.73</v>
      </c>
      <c r="I1406" t="s">
        <v>12</v>
      </c>
      <c r="J1406" t="s">
        <v>16</v>
      </c>
      <c r="K1406" t="s">
        <v>42</v>
      </c>
    </row>
    <row r="1407" spans="1:11" x14ac:dyDescent="0.2">
      <c r="A1407" t="s">
        <v>1438</v>
      </c>
      <c r="B1407">
        <v>1963</v>
      </c>
      <c r="C1407" t="s">
        <v>18</v>
      </c>
      <c r="D1407">
        <v>9</v>
      </c>
      <c r="E1407" s="10" t="str">
        <f>Table1[[#This Row],[date]]&amp;" "&amp;Table1[[#This Row],[month]]&amp;" "&amp;Table1[[#This Row],[year]]</f>
        <v>9 Jun 1963</v>
      </c>
      <c r="F1407" s="12">
        <f>DATEDIF(Table1[[#This Row],[DOB]],"8-6-2023","y")</f>
        <v>59</v>
      </c>
      <c r="G1407">
        <v>0</v>
      </c>
      <c r="H1407" s="14">
        <v>11743.3</v>
      </c>
      <c r="I1407" t="s">
        <v>12</v>
      </c>
      <c r="J1407" t="s">
        <v>12</v>
      </c>
      <c r="K1407" t="s">
        <v>13</v>
      </c>
    </row>
    <row r="1408" spans="1:11" x14ac:dyDescent="0.2">
      <c r="A1408" t="s">
        <v>1439</v>
      </c>
      <c r="B1408">
        <v>1964</v>
      </c>
      <c r="C1408" t="s">
        <v>30</v>
      </c>
      <c r="D1408">
        <v>2</v>
      </c>
      <c r="E1408" s="10" t="str">
        <f>Table1[[#This Row],[date]]&amp;" "&amp;Table1[[#This Row],[month]]&amp;" "&amp;Table1[[#This Row],[year]]</f>
        <v>2 Dec 1964</v>
      </c>
      <c r="F1408" s="12">
        <f>DATEDIF(Table1[[#This Row],[DOB]],"8-6-2023","y")</f>
        <v>58</v>
      </c>
      <c r="G1408">
        <v>0</v>
      </c>
      <c r="H1408" s="14">
        <v>11743.93</v>
      </c>
      <c r="I1408" t="s">
        <v>12</v>
      </c>
      <c r="J1408" t="s">
        <v>16</v>
      </c>
      <c r="K1408" t="s">
        <v>23</v>
      </c>
    </row>
    <row r="1409" spans="1:11" x14ac:dyDescent="0.2">
      <c r="A1409" t="s">
        <v>1440</v>
      </c>
      <c r="B1409">
        <v>1979</v>
      </c>
      <c r="C1409" t="s">
        <v>15</v>
      </c>
      <c r="D1409">
        <v>6</v>
      </c>
      <c r="E1409" s="10" t="str">
        <f>Table1[[#This Row],[date]]&amp;" "&amp;Table1[[#This Row],[month]]&amp;" "&amp;Table1[[#This Row],[year]]</f>
        <v>6 Nov 1979</v>
      </c>
      <c r="F1409" s="12">
        <f>DATEDIF(Table1[[#This Row],[DOB]],"8-6-2023","y")</f>
        <v>43</v>
      </c>
      <c r="G1409">
        <v>2</v>
      </c>
      <c r="H1409" s="14">
        <v>11752.68</v>
      </c>
      <c r="I1409" t="s">
        <v>12</v>
      </c>
      <c r="J1409" t="s">
        <v>16</v>
      </c>
      <c r="K1409" t="s">
        <v>535</v>
      </c>
    </row>
    <row r="1410" spans="1:11" x14ac:dyDescent="0.2">
      <c r="A1410" t="s">
        <v>1441</v>
      </c>
      <c r="B1410">
        <v>1966</v>
      </c>
      <c r="C1410" t="s">
        <v>10</v>
      </c>
      <c r="D1410">
        <v>25</v>
      </c>
      <c r="E1410" s="10" t="str">
        <f>Table1[[#This Row],[date]]&amp;" "&amp;Table1[[#This Row],[month]]&amp;" "&amp;Table1[[#This Row],[year]]</f>
        <v>25 Jul 1966</v>
      </c>
      <c r="F1410" s="12">
        <f>DATEDIF(Table1[[#This Row],[DOB]],"8-6-2023","y")</f>
        <v>56</v>
      </c>
      <c r="G1410">
        <v>1</v>
      </c>
      <c r="H1410" s="14">
        <v>11763</v>
      </c>
      <c r="I1410" t="s">
        <v>12</v>
      </c>
      <c r="J1410" t="s">
        <v>12</v>
      </c>
      <c r="K1410" t="s">
        <v>168</v>
      </c>
    </row>
    <row r="1411" spans="1:11" x14ac:dyDescent="0.2">
      <c r="A1411" t="s">
        <v>1442</v>
      </c>
      <c r="B1411">
        <v>1982</v>
      </c>
      <c r="C1411" t="s">
        <v>15</v>
      </c>
      <c r="D1411">
        <v>20</v>
      </c>
      <c r="E1411" s="10" t="str">
        <f>Table1[[#This Row],[date]]&amp;" "&amp;Table1[[#This Row],[month]]&amp;" "&amp;Table1[[#This Row],[year]]</f>
        <v>20 Nov 1982</v>
      </c>
      <c r="F1411" s="12">
        <f>DATEDIF(Table1[[#This Row],[DOB]],"8-6-2023","y")</f>
        <v>40</v>
      </c>
      <c r="G1411">
        <v>3</v>
      </c>
      <c r="H1411" s="14">
        <v>11773.06</v>
      </c>
      <c r="I1411" t="s">
        <v>12</v>
      </c>
      <c r="J1411" t="s">
        <v>12</v>
      </c>
      <c r="K1411" t="s">
        <v>535</v>
      </c>
    </row>
    <row r="1412" spans="1:11" x14ac:dyDescent="0.2">
      <c r="A1412" t="s">
        <v>1443</v>
      </c>
      <c r="B1412">
        <v>1965</v>
      </c>
      <c r="C1412" t="s">
        <v>37</v>
      </c>
      <c r="D1412">
        <v>3</v>
      </c>
      <c r="E1412" s="10" t="str">
        <f>Table1[[#This Row],[date]]&amp;" "&amp;Table1[[#This Row],[month]]&amp;" "&amp;Table1[[#This Row],[year]]</f>
        <v>3 Oct 1965</v>
      </c>
      <c r="F1412" s="12">
        <f>DATEDIF(Table1[[#This Row],[DOB]],"8-6-2023","y")</f>
        <v>57</v>
      </c>
      <c r="G1412">
        <v>0</v>
      </c>
      <c r="H1412" s="14">
        <v>11830.61</v>
      </c>
      <c r="I1412" t="s">
        <v>12</v>
      </c>
      <c r="J1412" t="s">
        <v>16</v>
      </c>
      <c r="K1412" t="s">
        <v>23</v>
      </c>
    </row>
    <row r="1413" spans="1:11" x14ac:dyDescent="0.2">
      <c r="A1413" t="s">
        <v>1444</v>
      </c>
      <c r="B1413">
        <v>1964</v>
      </c>
      <c r="C1413" t="s">
        <v>18</v>
      </c>
      <c r="D1413">
        <v>27</v>
      </c>
      <c r="E1413" s="10" t="str">
        <f>Table1[[#This Row],[date]]&amp;" "&amp;Table1[[#This Row],[month]]&amp;" "&amp;Table1[[#This Row],[year]]</f>
        <v>27 Jun 1964</v>
      </c>
      <c r="F1413" s="12">
        <f>DATEDIF(Table1[[#This Row],[DOB]],"8-6-2023","y")</f>
        <v>58</v>
      </c>
      <c r="G1413">
        <v>0</v>
      </c>
      <c r="H1413" s="14">
        <v>11833.78</v>
      </c>
      <c r="I1413" t="s">
        <v>12</v>
      </c>
      <c r="J1413" t="s">
        <v>12</v>
      </c>
      <c r="K1413" t="s">
        <v>13</v>
      </c>
    </row>
    <row r="1414" spans="1:11" x14ac:dyDescent="0.2">
      <c r="A1414" t="s">
        <v>1445</v>
      </c>
      <c r="B1414">
        <v>1964</v>
      </c>
      <c r="C1414" t="s">
        <v>20</v>
      </c>
      <c r="D1414">
        <v>11</v>
      </c>
      <c r="E1414" s="10" t="str">
        <f>Table1[[#This Row],[date]]&amp;" "&amp;Table1[[#This Row],[month]]&amp;" "&amp;Table1[[#This Row],[year]]</f>
        <v>11 Sep 1964</v>
      </c>
      <c r="F1414" s="12">
        <f>DATEDIF(Table1[[#This Row],[DOB]],"8-6-2023","y")</f>
        <v>58</v>
      </c>
      <c r="G1414">
        <v>0</v>
      </c>
      <c r="H1414" s="14">
        <v>11837.16</v>
      </c>
      <c r="I1414" t="s">
        <v>12</v>
      </c>
      <c r="J1414" t="s">
        <v>12</v>
      </c>
      <c r="K1414" t="s">
        <v>42</v>
      </c>
    </row>
    <row r="1415" spans="1:11" x14ac:dyDescent="0.2">
      <c r="A1415" t="s">
        <v>1446</v>
      </c>
      <c r="B1415">
        <v>1965</v>
      </c>
      <c r="C1415" t="s">
        <v>20</v>
      </c>
      <c r="D1415">
        <v>25</v>
      </c>
      <c r="E1415" s="10" t="str">
        <f>Table1[[#This Row],[date]]&amp;" "&amp;Table1[[#This Row],[month]]&amp;" "&amp;Table1[[#This Row],[year]]</f>
        <v>25 Sep 1965</v>
      </c>
      <c r="F1415" s="12">
        <f>DATEDIF(Table1[[#This Row],[DOB]],"8-6-2023","y")</f>
        <v>57</v>
      </c>
      <c r="G1415">
        <v>0</v>
      </c>
      <c r="H1415" s="14">
        <v>11840.78</v>
      </c>
      <c r="I1415" t="s">
        <v>12</v>
      </c>
      <c r="J1415" t="s">
        <v>11</v>
      </c>
      <c r="K1415" t="s">
        <v>23</v>
      </c>
    </row>
    <row r="1416" spans="1:11" x14ac:dyDescent="0.2">
      <c r="A1416" t="s">
        <v>1447</v>
      </c>
      <c r="B1416">
        <v>1964</v>
      </c>
      <c r="C1416" t="s">
        <v>10</v>
      </c>
      <c r="D1416">
        <v>11</v>
      </c>
      <c r="E1416" s="10" t="str">
        <f>Table1[[#This Row],[date]]&amp;" "&amp;Table1[[#This Row],[month]]&amp;" "&amp;Table1[[#This Row],[year]]</f>
        <v>11 Jul 1964</v>
      </c>
      <c r="F1416" s="12">
        <f>DATEDIF(Table1[[#This Row],[DOB]],"8-6-2023","y")</f>
        <v>58</v>
      </c>
      <c r="G1416">
        <v>0</v>
      </c>
      <c r="H1416" s="14">
        <v>11842.44</v>
      </c>
      <c r="I1416" t="s">
        <v>12</v>
      </c>
      <c r="J1416" t="s">
        <v>11</v>
      </c>
      <c r="K1416" t="s">
        <v>42</v>
      </c>
    </row>
    <row r="1417" spans="1:11" x14ac:dyDescent="0.2">
      <c r="A1417" t="s">
        <v>1448</v>
      </c>
      <c r="B1417">
        <v>1965</v>
      </c>
      <c r="C1417" t="s">
        <v>15</v>
      </c>
      <c r="D1417">
        <v>10</v>
      </c>
      <c r="E1417" s="10" t="str">
        <f>Table1[[#This Row],[date]]&amp;" "&amp;Table1[[#This Row],[month]]&amp;" "&amp;Table1[[#This Row],[year]]</f>
        <v>10 Nov 1965</v>
      </c>
      <c r="F1417" s="12">
        <f>DATEDIF(Table1[[#This Row],[DOB]],"8-6-2023","y")</f>
        <v>57</v>
      </c>
      <c r="G1417">
        <v>0</v>
      </c>
      <c r="H1417" s="14">
        <v>11842.62</v>
      </c>
      <c r="I1417" t="s">
        <v>12</v>
      </c>
      <c r="J1417" t="s">
        <v>12</v>
      </c>
      <c r="K1417" t="s">
        <v>23</v>
      </c>
    </row>
    <row r="1418" spans="1:11" x14ac:dyDescent="0.2">
      <c r="A1418" t="s">
        <v>1449</v>
      </c>
      <c r="B1418">
        <v>1964</v>
      </c>
      <c r="C1418" t="s">
        <v>18</v>
      </c>
      <c r="D1418">
        <v>27</v>
      </c>
      <c r="E1418" s="10" t="str">
        <f>Table1[[#This Row],[date]]&amp;" "&amp;Table1[[#This Row],[month]]&amp;" "&amp;Table1[[#This Row],[year]]</f>
        <v>27 Jun 1964</v>
      </c>
      <c r="F1418" s="12">
        <f>DATEDIF(Table1[[#This Row],[DOB]],"8-6-2023","y")</f>
        <v>58</v>
      </c>
      <c r="G1418">
        <v>0</v>
      </c>
      <c r="H1418" s="14">
        <v>11848.14</v>
      </c>
      <c r="I1418" t="s">
        <v>12</v>
      </c>
      <c r="J1418" t="s">
        <v>11</v>
      </c>
      <c r="K1418" t="s">
        <v>42</v>
      </c>
    </row>
    <row r="1419" spans="1:11" x14ac:dyDescent="0.2">
      <c r="A1419" t="s">
        <v>1450</v>
      </c>
      <c r="B1419">
        <v>1964</v>
      </c>
      <c r="C1419" t="s">
        <v>20</v>
      </c>
      <c r="D1419">
        <v>29</v>
      </c>
      <c r="E1419" s="10" t="str">
        <f>Table1[[#This Row],[date]]&amp;" "&amp;Table1[[#This Row],[month]]&amp;" "&amp;Table1[[#This Row],[year]]</f>
        <v>29 Sep 1964</v>
      </c>
      <c r="F1419" s="12">
        <f>DATEDIF(Table1[[#This Row],[DOB]],"8-6-2023","y")</f>
        <v>58</v>
      </c>
      <c r="G1419">
        <v>0</v>
      </c>
      <c r="H1419" s="14">
        <v>11856.41</v>
      </c>
      <c r="I1419" t="s">
        <v>12</v>
      </c>
      <c r="J1419" t="s">
        <v>11</v>
      </c>
      <c r="K1419" t="s">
        <v>13</v>
      </c>
    </row>
    <row r="1420" spans="1:11" x14ac:dyDescent="0.2">
      <c r="A1420" t="s">
        <v>1451</v>
      </c>
      <c r="B1420">
        <v>1974</v>
      </c>
      <c r="C1420" t="s">
        <v>10</v>
      </c>
      <c r="D1420">
        <v>7</v>
      </c>
      <c r="E1420" s="10" t="str">
        <f>Table1[[#This Row],[date]]&amp;" "&amp;Table1[[#This Row],[month]]&amp;" "&amp;Table1[[#This Row],[year]]</f>
        <v>7 Jul 1974</v>
      </c>
      <c r="F1420" s="12">
        <f>DATEDIF(Table1[[#This Row],[DOB]],"8-6-2023","y")</f>
        <v>48</v>
      </c>
      <c r="G1420">
        <v>0</v>
      </c>
      <c r="H1420" s="14">
        <v>11858.56</v>
      </c>
      <c r="I1420" t="s">
        <v>12</v>
      </c>
      <c r="J1420" t="s">
        <v>12</v>
      </c>
      <c r="K1420" t="s">
        <v>42</v>
      </c>
    </row>
    <row r="1421" spans="1:11" x14ac:dyDescent="0.2">
      <c r="A1421" t="s">
        <v>1452</v>
      </c>
      <c r="B1421">
        <v>1967</v>
      </c>
      <c r="C1421" t="s">
        <v>35</v>
      </c>
      <c r="D1421">
        <v>24</v>
      </c>
      <c r="E1421" s="10" t="str">
        <f>Table1[[#This Row],[date]]&amp;" "&amp;Table1[[#This Row],[month]]&amp;" "&amp;Table1[[#This Row],[year]]</f>
        <v>24 Aug 1967</v>
      </c>
      <c r="F1421" s="12">
        <f>DATEDIF(Table1[[#This Row],[DOB]],"8-6-2023","y")</f>
        <v>55</v>
      </c>
      <c r="G1421">
        <v>1</v>
      </c>
      <c r="H1421" s="14">
        <v>11879.1</v>
      </c>
      <c r="I1421" t="s">
        <v>12</v>
      </c>
      <c r="J1421" t="s">
        <v>12</v>
      </c>
      <c r="K1421" t="s">
        <v>247</v>
      </c>
    </row>
    <row r="1422" spans="1:11" x14ac:dyDescent="0.2">
      <c r="A1422" t="s">
        <v>1453</v>
      </c>
      <c r="B1422">
        <v>1967</v>
      </c>
      <c r="C1422" t="s">
        <v>10</v>
      </c>
      <c r="D1422">
        <v>14</v>
      </c>
      <c r="E1422" s="10" t="str">
        <f>Table1[[#This Row],[date]]&amp;" "&amp;Table1[[#This Row],[month]]&amp;" "&amp;Table1[[#This Row],[year]]</f>
        <v>14 Jul 1967</v>
      </c>
      <c r="F1422" s="12">
        <f>DATEDIF(Table1[[#This Row],[DOB]],"8-6-2023","y")</f>
        <v>55</v>
      </c>
      <c r="G1422">
        <v>2</v>
      </c>
      <c r="H1422" s="14">
        <v>11881.36</v>
      </c>
      <c r="I1422" t="s">
        <v>12</v>
      </c>
      <c r="J1422" t="s">
        <v>11</v>
      </c>
      <c r="K1422" t="s">
        <v>42</v>
      </c>
    </row>
    <row r="1423" spans="1:11" x14ac:dyDescent="0.2">
      <c r="A1423" t="s">
        <v>1454</v>
      </c>
      <c r="B1423">
        <v>1967</v>
      </c>
      <c r="C1423" t="s">
        <v>37</v>
      </c>
      <c r="D1423">
        <v>29</v>
      </c>
      <c r="E1423" s="10" t="str">
        <f>Table1[[#This Row],[date]]&amp;" "&amp;Table1[[#This Row],[month]]&amp;" "&amp;Table1[[#This Row],[year]]</f>
        <v>29 Oct 1967</v>
      </c>
      <c r="F1423" s="12">
        <f>DATEDIF(Table1[[#This Row],[DOB]],"8-6-2023","y")</f>
        <v>55</v>
      </c>
      <c r="G1423">
        <v>2</v>
      </c>
      <c r="H1423" s="14">
        <v>11881.97</v>
      </c>
      <c r="I1423" t="s">
        <v>12</v>
      </c>
      <c r="J1423" t="s">
        <v>16</v>
      </c>
      <c r="K1423" t="s">
        <v>13</v>
      </c>
    </row>
    <row r="1424" spans="1:11" x14ac:dyDescent="0.2">
      <c r="A1424" t="s">
        <v>1455</v>
      </c>
      <c r="B1424">
        <v>2004</v>
      </c>
      <c r="C1424" t="s">
        <v>18</v>
      </c>
      <c r="D1424">
        <v>2</v>
      </c>
      <c r="E1424" s="10" t="str">
        <f>Table1[[#This Row],[date]]&amp;" "&amp;Table1[[#This Row],[month]]&amp;" "&amp;Table1[[#This Row],[year]]</f>
        <v>2 Jun 2004</v>
      </c>
      <c r="F1424" s="12">
        <f>DATEDIF(Table1[[#This Row],[DOB]],"8-6-2023","y")</f>
        <v>19</v>
      </c>
      <c r="G1424">
        <v>2</v>
      </c>
      <c r="H1424" s="14">
        <v>11884.05</v>
      </c>
      <c r="I1424" t="s">
        <v>12</v>
      </c>
      <c r="J1424" t="s">
        <v>12</v>
      </c>
      <c r="K1424" t="s">
        <v>13</v>
      </c>
    </row>
    <row r="1425" spans="1:11" x14ac:dyDescent="0.2">
      <c r="A1425" t="s">
        <v>1456</v>
      </c>
      <c r="B1425">
        <v>1964</v>
      </c>
      <c r="C1425" t="s">
        <v>15</v>
      </c>
      <c r="D1425">
        <v>19</v>
      </c>
      <c r="E1425" s="10" t="str">
        <f>Table1[[#This Row],[date]]&amp;" "&amp;Table1[[#This Row],[month]]&amp;" "&amp;Table1[[#This Row],[year]]</f>
        <v>19 Nov 1964</v>
      </c>
      <c r="F1425" s="12">
        <f>DATEDIF(Table1[[#This Row],[DOB]],"8-6-2023","y")</f>
        <v>58</v>
      </c>
      <c r="G1425">
        <v>0</v>
      </c>
      <c r="H1425" s="14">
        <v>11918.2</v>
      </c>
      <c r="I1425" t="s">
        <v>12</v>
      </c>
      <c r="J1425" t="s">
        <v>16</v>
      </c>
      <c r="K1425" t="s">
        <v>300</v>
      </c>
    </row>
    <row r="1426" spans="1:11" x14ac:dyDescent="0.2">
      <c r="A1426" t="s">
        <v>1457</v>
      </c>
      <c r="B1426">
        <v>1964</v>
      </c>
      <c r="C1426" t="s">
        <v>30</v>
      </c>
      <c r="D1426">
        <v>20</v>
      </c>
      <c r="E1426" s="10" t="str">
        <f>Table1[[#This Row],[date]]&amp;" "&amp;Table1[[#This Row],[month]]&amp;" "&amp;Table1[[#This Row],[year]]</f>
        <v>20 Dec 1964</v>
      </c>
      <c r="F1426" s="12">
        <f>DATEDIF(Table1[[#This Row],[DOB]],"8-6-2023","y")</f>
        <v>58</v>
      </c>
      <c r="G1426">
        <v>0</v>
      </c>
      <c r="H1426" s="14">
        <v>11931.13</v>
      </c>
      <c r="I1426" t="s">
        <v>12</v>
      </c>
      <c r="J1426" t="s">
        <v>16</v>
      </c>
      <c r="K1426" t="s">
        <v>166</v>
      </c>
    </row>
    <row r="1427" spans="1:11" x14ac:dyDescent="0.2">
      <c r="A1427" t="s">
        <v>1458</v>
      </c>
      <c r="B1427">
        <v>1964</v>
      </c>
      <c r="C1427" t="s">
        <v>35</v>
      </c>
      <c r="D1427">
        <v>2</v>
      </c>
      <c r="E1427" s="10" t="str">
        <f>Table1[[#This Row],[date]]&amp;" "&amp;Table1[[#This Row],[month]]&amp;" "&amp;Table1[[#This Row],[year]]</f>
        <v>2 Aug 1964</v>
      </c>
      <c r="F1427" s="12">
        <f>DATEDIF(Table1[[#This Row],[DOB]],"8-6-2023","y")</f>
        <v>58</v>
      </c>
      <c r="G1427">
        <v>0</v>
      </c>
      <c r="H1427" s="14">
        <v>11938.26</v>
      </c>
      <c r="I1427" t="s">
        <v>12</v>
      </c>
      <c r="J1427" t="s">
        <v>12</v>
      </c>
      <c r="K1427" t="s">
        <v>166</v>
      </c>
    </row>
    <row r="1428" spans="1:11" x14ac:dyDescent="0.2">
      <c r="A1428" t="s">
        <v>1459</v>
      </c>
      <c r="B1428">
        <v>1991</v>
      </c>
      <c r="C1428" t="s">
        <v>37</v>
      </c>
      <c r="D1428">
        <v>19</v>
      </c>
      <c r="E1428" s="10" t="str">
        <f>Table1[[#This Row],[date]]&amp;" "&amp;Table1[[#This Row],[month]]&amp;" "&amp;Table1[[#This Row],[year]]</f>
        <v>19 Oct 1991</v>
      </c>
      <c r="F1428" s="12">
        <f>DATEDIF(Table1[[#This Row],[DOB]],"8-6-2023","y")</f>
        <v>31</v>
      </c>
      <c r="G1428">
        <v>3</v>
      </c>
      <c r="H1428" s="14">
        <v>11941.83</v>
      </c>
      <c r="I1428" t="s">
        <v>12</v>
      </c>
      <c r="J1428" t="s">
        <v>16</v>
      </c>
      <c r="K1428" t="s">
        <v>249</v>
      </c>
    </row>
    <row r="1429" spans="1:11" x14ac:dyDescent="0.2">
      <c r="A1429" t="s">
        <v>1460</v>
      </c>
      <c r="B1429">
        <v>1964</v>
      </c>
      <c r="C1429" t="s">
        <v>30</v>
      </c>
      <c r="D1429">
        <v>25</v>
      </c>
      <c r="E1429" s="10" t="str">
        <f>Table1[[#This Row],[date]]&amp;" "&amp;Table1[[#This Row],[month]]&amp;" "&amp;Table1[[#This Row],[year]]</f>
        <v>25 Dec 1964</v>
      </c>
      <c r="F1429" s="12">
        <f>DATEDIF(Table1[[#This Row],[DOB]],"8-6-2023","y")</f>
        <v>58</v>
      </c>
      <c r="G1429">
        <v>0</v>
      </c>
      <c r="H1429" s="14">
        <v>11944.59</v>
      </c>
      <c r="I1429" t="s">
        <v>12</v>
      </c>
      <c r="J1429" t="s">
        <v>11</v>
      </c>
      <c r="K1429" t="s">
        <v>168</v>
      </c>
    </row>
    <row r="1430" spans="1:11" x14ac:dyDescent="0.2">
      <c r="A1430" t="s">
        <v>1461</v>
      </c>
      <c r="B1430">
        <v>1965</v>
      </c>
      <c r="C1430" t="s">
        <v>15</v>
      </c>
      <c r="D1430">
        <v>1</v>
      </c>
      <c r="E1430" s="10" t="str">
        <f>Table1[[#This Row],[date]]&amp;" "&amp;Table1[[#This Row],[month]]&amp;" "&amp;Table1[[#This Row],[year]]</f>
        <v>1 Nov 1965</v>
      </c>
      <c r="F1430" s="12">
        <f>DATEDIF(Table1[[#This Row],[DOB]],"8-6-2023","y")</f>
        <v>57</v>
      </c>
      <c r="G1430">
        <v>1</v>
      </c>
      <c r="H1430" s="14">
        <v>11945.13</v>
      </c>
      <c r="I1430" t="s">
        <v>12</v>
      </c>
      <c r="J1430" t="s">
        <v>11</v>
      </c>
      <c r="K1430" t="s">
        <v>23</v>
      </c>
    </row>
    <row r="1431" spans="1:11" x14ac:dyDescent="0.2">
      <c r="A1431" t="s">
        <v>1462</v>
      </c>
      <c r="B1431">
        <v>1964</v>
      </c>
      <c r="C1431" t="s">
        <v>20</v>
      </c>
      <c r="D1431">
        <v>29</v>
      </c>
      <c r="E1431" s="10" t="str">
        <f>Table1[[#This Row],[date]]&amp;" "&amp;Table1[[#This Row],[month]]&amp;" "&amp;Table1[[#This Row],[year]]</f>
        <v>29 Sep 1964</v>
      </c>
      <c r="F1431" s="12">
        <f>DATEDIF(Table1[[#This Row],[DOB]],"8-6-2023","y")</f>
        <v>58</v>
      </c>
      <c r="G1431">
        <v>1</v>
      </c>
      <c r="H1431" s="14">
        <v>11946.63</v>
      </c>
      <c r="I1431" t="s">
        <v>12</v>
      </c>
      <c r="J1431" t="s">
        <v>11</v>
      </c>
      <c r="K1431" t="s">
        <v>13</v>
      </c>
    </row>
    <row r="1432" spans="1:11" x14ac:dyDescent="0.2">
      <c r="A1432" t="s">
        <v>1463</v>
      </c>
      <c r="B1432">
        <v>1967</v>
      </c>
      <c r="C1432" t="s">
        <v>30</v>
      </c>
      <c r="D1432">
        <v>22</v>
      </c>
      <c r="E1432" s="10" t="str">
        <f>Table1[[#This Row],[date]]&amp;" "&amp;Table1[[#This Row],[month]]&amp;" "&amp;Table1[[#This Row],[year]]</f>
        <v>22 Dec 1967</v>
      </c>
      <c r="F1432" s="12">
        <f>DATEDIF(Table1[[#This Row],[DOB]],"8-6-2023","y")</f>
        <v>55</v>
      </c>
      <c r="G1432">
        <v>3</v>
      </c>
      <c r="H1432" s="14">
        <v>11987.17</v>
      </c>
      <c r="I1432" t="s">
        <v>12</v>
      </c>
      <c r="J1432" t="s">
        <v>12</v>
      </c>
      <c r="K1432" t="s">
        <v>13</v>
      </c>
    </row>
    <row r="1433" spans="1:11" x14ac:dyDescent="0.2">
      <c r="A1433" t="s">
        <v>1464</v>
      </c>
      <c r="B1433">
        <v>1983</v>
      </c>
      <c r="C1433" t="s">
        <v>10</v>
      </c>
      <c r="D1433">
        <v>4</v>
      </c>
      <c r="E1433" s="10" t="str">
        <f>Table1[[#This Row],[date]]&amp;" "&amp;Table1[[#This Row],[month]]&amp;" "&amp;Table1[[#This Row],[year]]</f>
        <v>4 Jul 1983</v>
      </c>
      <c r="F1433" s="12">
        <f>DATEDIF(Table1[[#This Row],[DOB]],"8-6-2023","y")</f>
        <v>39</v>
      </c>
      <c r="G1433">
        <v>3</v>
      </c>
      <c r="H1433" s="14">
        <v>11987.68</v>
      </c>
      <c r="I1433" t="s">
        <v>12</v>
      </c>
      <c r="J1433" t="s">
        <v>11</v>
      </c>
      <c r="K1433" t="s">
        <v>535</v>
      </c>
    </row>
    <row r="1434" spans="1:11" x14ac:dyDescent="0.2">
      <c r="A1434" t="s">
        <v>1465</v>
      </c>
      <c r="B1434">
        <v>1993</v>
      </c>
      <c r="C1434" t="s">
        <v>30</v>
      </c>
      <c r="D1434">
        <v>12</v>
      </c>
      <c r="E1434" s="10" t="str">
        <f>Table1[[#This Row],[date]]&amp;" "&amp;Table1[[#This Row],[month]]&amp;" "&amp;Table1[[#This Row],[year]]</f>
        <v>12 Dec 1993</v>
      </c>
      <c r="F1434" s="12">
        <f>DATEDIF(Table1[[#This Row],[DOB]],"8-6-2023","y")</f>
        <v>29</v>
      </c>
      <c r="G1434">
        <v>0</v>
      </c>
      <c r="H1434" s="14">
        <v>11994.89</v>
      </c>
      <c r="I1434" t="s">
        <v>12</v>
      </c>
      <c r="J1434" t="s">
        <v>11</v>
      </c>
      <c r="K1434" t="s">
        <v>23</v>
      </c>
    </row>
    <row r="1435" spans="1:11" x14ac:dyDescent="0.2">
      <c r="A1435" t="s">
        <v>1466</v>
      </c>
      <c r="B1435">
        <v>1982</v>
      </c>
      <c r="C1435" t="s">
        <v>37</v>
      </c>
      <c r="D1435">
        <v>17</v>
      </c>
      <c r="E1435" s="10" t="str">
        <f>Table1[[#This Row],[date]]&amp;" "&amp;Table1[[#This Row],[month]]&amp;" "&amp;Table1[[#This Row],[year]]</f>
        <v>17 Oct 1982</v>
      </c>
      <c r="F1435" s="12">
        <f>DATEDIF(Table1[[#This Row],[DOB]],"8-6-2023","y")</f>
        <v>40</v>
      </c>
      <c r="G1435">
        <v>3</v>
      </c>
      <c r="H1435" s="14">
        <v>12001.29</v>
      </c>
      <c r="I1435" t="s">
        <v>12</v>
      </c>
      <c r="J1435" t="s">
        <v>12</v>
      </c>
      <c r="K1435" t="s">
        <v>300</v>
      </c>
    </row>
    <row r="1436" spans="1:11" x14ac:dyDescent="0.2">
      <c r="A1436" t="s">
        <v>1467</v>
      </c>
      <c r="B1436">
        <v>1965</v>
      </c>
      <c r="C1436" t="s">
        <v>18</v>
      </c>
      <c r="D1436">
        <v>9</v>
      </c>
      <c r="E1436" s="10" t="str">
        <f>Table1[[#This Row],[date]]&amp;" "&amp;Table1[[#This Row],[month]]&amp;" "&amp;Table1[[#This Row],[year]]</f>
        <v>9 Jun 1965</v>
      </c>
      <c r="F1436" s="12">
        <f>DATEDIF(Table1[[#This Row],[DOB]],"8-6-2023","y")</f>
        <v>57</v>
      </c>
      <c r="G1436">
        <v>0</v>
      </c>
      <c r="H1436" s="14">
        <v>12029.29</v>
      </c>
      <c r="I1436" t="s">
        <v>12</v>
      </c>
      <c r="J1436" t="s">
        <v>11</v>
      </c>
      <c r="K1436" t="s">
        <v>247</v>
      </c>
    </row>
    <row r="1437" spans="1:11" x14ac:dyDescent="0.2">
      <c r="A1437" t="s">
        <v>1468</v>
      </c>
      <c r="B1437">
        <v>1965</v>
      </c>
      <c r="C1437" t="s">
        <v>37</v>
      </c>
      <c r="D1437">
        <v>29</v>
      </c>
      <c r="E1437" s="10" t="str">
        <f>Table1[[#This Row],[date]]&amp;" "&amp;Table1[[#This Row],[month]]&amp;" "&amp;Table1[[#This Row],[year]]</f>
        <v>29 Oct 1965</v>
      </c>
      <c r="F1437" s="12">
        <f>DATEDIF(Table1[[#This Row],[DOB]],"8-6-2023","y")</f>
        <v>57</v>
      </c>
      <c r="G1437">
        <v>1</v>
      </c>
      <c r="H1437" s="14">
        <v>12032.33</v>
      </c>
      <c r="I1437" t="s">
        <v>12</v>
      </c>
      <c r="J1437" t="s">
        <v>16</v>
      </c>
      <c r="K1437" t="s">
        <v>42</v>
      </c>
    </row>
    <row r="1438" spans="1:11" x14ac:dyDescent="0.2">
      <c r="A1438" t="s">
        <v>1469</v>
      </c>
      <c r="B1438">
        <v>1979</v>
      </c>
      <c r="C1438" t="s">
        <v>37</v>
      </c>
      <c r="D1438">
        <v>16</v>
      </c>
      <c r="E1438" s="10" t="str">
        <f>Table1[[#This Row],[date]]&amp;" "&amp;Table1[[#This Row],[month]]&amp;" "&amp;Table1[[#This Row],[year]]</f>
        <v>16 Oct 1979</v>
      </c>
      <c r="F1438" s="12">
        <f>DATEDIF(Table1[[#This Row],[DOB]],"8-6-2023","y")</f>
        <v>43</v>
      </c>
      <c r="G1438">
        <v>2</v>
      </c>
      <c r="H1438" s="14">
        <v>12035.18</v>
      </c>
      <c r="I1438" t="s">
        <v>12</v>
      </c>
      <c r="J1438" t="s">
        <v>12</v>
      </c>
      <c r="K1438" t="s">
        <v>300</v>
      </c>
    </row>
    <row r="1439" spans="1:11" x14ac:dyDescent="0.2">
      <c r="A1439" t="s">
        <v>1470</v>
      </c>
      <c r="B1439">
        <v>1966</v>
      </c>
      <c r="C1439" t="s">
        <v>15</v>
      </c>
      <c r="D1439">
        <v>24</v>
      </c>
      <c r="E1439" s="10" t="str">
        <f>Table1[[#This Row],[date]]&amp;" "&amp;Table1[[#This Row],[month]]&amp;" "&amp;Table1[[#This Row],[year]]</f>
        <v>24 Nov 1966</v>
      </c>
      <c r="F1439" s="12">
        <f>DATEDIF(Table1[[#This Row],[DOB]],"8-6-2023","y")</f>
        <v>56</v>
      </c>
      <c r="G1439">
        <v>1</v>
      </c>
      <c r="H1439" s="14">
        <v>12044.34</v>
      </c>
      <c r="I1439" t="s">
        <v>12</v>
      </c>
      <c r="J1439" t="s">
        <v>16</v>
      </c>
      <c r="K1439" t="s">
        <v>23</v>
      </c>
    </row>
    <row r="1440" spans="1:11" x14ac:dyDescent="0.2">
      <c r="A1440" t="s">
        <v>1471</v>
      </c>
      <c r="B1440">
        <v>1986</v>
      </c>
      <c r="C1440" t="s">
        <v>20</v>
      </c>
      <c r="D1440">
        <v>7</v>
      </c>
      <c r="E1440" s="10" t="str">
        <f>Table1[[#This Row],[date]]&amp;" "&amp;Table1[[#This Row],[month]]&amp;" "&amp;Table1[[#This Row],[year]]</f>
        <v>7 Sep 1986</v>
      </c>
      <c r="F1440" s="12">
        <f>DATEDIF(Table1[[#This Row],[DOB]],"8-6-2023","y")</f>
        <v>36</v>
      </c>
      <c r="G1440">
        <v>3</v>
      </c>
      <c r="H1440" s="14">
        <v>12048.13</v>
      </c>
      <c r="I1440" t="s">
        <v>12</v>
      </c>
      <c r="J1440" t="s">
        <v>11</v>
      </c>
      <c r="K1440" t="s">
        <v>535</v>
      </c>
    </row>
    <row r="1441" spans="1:11" x14ac:dyDescent="0.2">
      <c r="A1441" t="s">
        <v>1472</v>
      </c>
      <c r="B1441">
        <v>1984</v>
      </c>
      <c r="C1441" t="s">
        <v>20</v>
      </c>
      <c r="D1441">
        <v>2</v>
      </c>
      <c r="E1441" s="10" t="str">
        <f>Table1[[#This Row],[date]]&amp;" "&amp;Table1[[#This Row],[month]]&amp;" "&amp;Table1[[#This Row],[year]]</f>
        <v>2 Sep 1984</v>
      </c>
      <c r="F1441" s="12">
        <f>DATEDIF(Table1[[#This Row],[DOB]],"8-6-2023","y")</f>
        <v>38</v>
      </c>
      <c r="G1441">
        <v>3</v>
      </c>
      <c r="H1441" s="14">
        <v>12091.34</v>
      </c>
      <c r="I1441" t="s">
        <v>12</v>
      </c>
      <c r="J1441" t="s">
        <v>11</v>
      </c>
      <c r="K1441" t="s">
        <v>632</v>
      </c>
    </row>
    <row r="1442" spans="1:11" x14ac:dyDescent="0.2">
      <c r="A1442" t="s">
        <v>1473</v>
      </c>
      <c r="B1442">
        <v>1968</v>
      </c>
      <c r="C1442" t="s">
        <v>18</v>
      </c>
      <c r="D1442">
        <v>21</v>
      </c>
      <c r="E1442" s="10" t="str">
        <f>Table1[[#This Row],[date]]&amp;" "&amp;Table1[[#This Row],[month]]&amp;" "&amp;Table1[[#This Row],[year]]</f>
        <v>21 Jun 1968</v>
      </c>
      <c r="F1442" s="12">
        <f>DATEDIF(Table1[[#This Row],[DOB]],"8-6-2023","y")</f>
        <v>54</v>
      </c>
      <c r="G1442">
        <v>3</v>
      </c>
      <c r="H1442" s="14">
        <v>12094.48</v>
      </c>
      <c r="I1442" t="s">
        <v>12</v>
      </c>
      <c r="J1442" t="s">
        <v>12</v>
      </c>
      <c r="K1442" t="s">
        <v>42</v>
      </c>
    </row>
    <row r="1443" spans="1:11" x14ac:dyDescent="0.2">
      <c r="A1443" t="s">
        <v>1474</v>
      </c>
      <c r="B1443">
        <v>1968</v>
      </c>
      <c r="C1443" t="s">
        <v>30</v>
      </c>
      <c r="D1443">
        <v>9</v>
      </c>
      <c r="E1443" s="10" t="str">
        <f>Table1[[#This Row],[date]]&amp;" "&amp;Table1[[#This Row],[month]]&amp;" "&amp;Table1[[#This Row],[year]]</f>
        <v>9 Dec 1968</v>
      </c>
      <c r="F1443" s="12">
        <f>DATEDIF(Table1[[#This Row],[DOB]],"8-6-2023","y")</f>
        <v>54</v>
      </c>
      <c r="G1443">
        <v>2</v>
      </c>
      <c r="H1443" s="14">
        <v>12096.65</v>
      </c>
      <c r="I1443" t="s">
        <v>12</v>
      </c>
      <c r="J1443" t="s">
        <v>16</v>
      </c>
      <c r="K1443" t="s">
        <v>247</v>
      </c>
    </row>
    <row r="1444" spans="1:11" x14ac:dyDescent="0.2">
      <c r="A1444" t="s">
        <v>1475</v>
      </c>
      <c r="B1444">
        <v>1968</v>
      </c>
      <c r="C1444" t="s">
        <v>37</v>
      </c>
      <c r="D1444">
        <v>25</v>
      </c>
      <c r="E1444" s="10" t="str">
        <f>Table1[[#This Row],[date]]&amp;" "&amp;Table1[[#This Row],[month]]&amp;" "&amp;Table1[[#This Row],[year]]</f>
        <v>25 Oct 1968</v>
      </c>
      <c r="F1444" s="12">
        <f>DATEDIF(Table1[[#This Row],[DOB]],"8-6-2023","y")</f>
        <v>54</v>
      </c>
      <c r="G1444">
        <v>3</v>
      </c>
      <c r="H1444" s="14">
        <v>12105.32</v>
      </c>
      <c r="I1444" t="s">
        <v>12</v>
      </c>
      <c r="J1444" t="s">
        <v>12</v>
      </c>
      <c r="K1444" t="s">
        <v>42</v>
      </c>
    </row>
    <row r="1445" spans="1:11" x14ac:dyDescent="0.2">
      <c r="A1445" t="s">
        <v>1476</v>
      </c>
      <c r="B1445">
        <v>1963</v>
      </c>
      <c r="C1445" t="s">
        <v>10</v>
      </c>
      <c r="D1445">
        <v>20</v>
      </c>
      <c r="E1445" s="10" t="str">
        <f>Table1[[#This Row],[date]]&amp;" "&amp;Table1[[#This Row],[month]]&amp;" "&amp;Table1[[#This Row],[year]]</f>
        <v>20 Jul 1963</v>
      </c>
      <c r="F1445" s="12">
        <f>DATEDIF(Table1[[#This Row],[DOB]],"8-6-2023","y")</f>
        <v>59</v>
      </c>
      <c r="G1445">
        <v>0</v>
      </c>
      <c r="H1445" s="14">
        <v>12124.99</v>
      </c>
      <c r="I1445" t="s">
        <v>12</v>
      </c>
      <c r="J1445" t="s">
        <v>16</v>
      </c>
      <c r="K1445" t="s">
        <v>23</v>
      </c>
    </row>
    <row r="1446" spans="1:11" x14ac:dyDescent="0.2">
      <c r="A1446" t="s">
        <v>1477</v>
      </c>
      <c r="B1446">
        <v>1963</v>
      </c>
      <c r="C1446" t="s">
        <v>18</v>
      </c>
      <c r="D1446">
        <v>4</v>
      </c>
      <c r="E1446" s="10" t="str">
        <f>Table1[[#This Row],[date]]&amp;" "&amp;Table1[[#This Row],[month]]&amp;" "&amp;Table1[[#This Row],[year]]</f>
        <v>4 Jun 1963</v>
      </c>
      <c r="F1446" s="12">
        <f>DATEDIF(Table1[[#This Row],[DOB]],"8-6-2023","y")</f>
        <v>60</v>
      </c>
      <c r="G1446">
        <v>0</v>
      </c>
      <c r="H1446" s="14">
        <v>12129.61</v>
      </c>
      <c r="I1446" t="s">
        <v>12</v>
      </c>
      <c r="J1446" t="s">
        <v>16</v>
      </c>
      <c r="K1446" t="s">
        <v>23</v>
      </c>
    </row>
    <row r="1447" spans="1:11" x14ac:dyDescent="0.2">
      <c r="A1447" t="s">
        <v>1478</v>
      </c>
      <c r="B1447">
        <v>1991</v>
      </c>
      <c r="C1447" t="s">
        <v>15</v>
      </c>
      <c r="D1447">
        <v>6</v>
      </c>
      <c r="E1447" s="10" t="str">
        <f>Table1[[#This Row],[date]]&amp;" "&amp;Table1[[#This Row],[month]]&amp;" "&amp;Table1[[#This Row],[year]]</f>
        <v>6 Nov 1991</v>
      </c>
      <c r="F1447" s="12">
        <f>DATEDIF(Table1[[#This Row],[DOB]],"8-6-2023","y")</f>
        <v>31</v>
      </c>
      <c r="G1447">
        <v>3</v>
      </c>
      <c r="H1447" s="14">
        <v>12130.8</v>
      </c>
      <c r="I1447" t="s">
        <v>12</v>
      </c>
      <c r="J1447" t="s">
        <v>12</v>
      </c>
      <c r="K1447" t="s">
        <v>535</v>
      </c>
    </row>
    <row r="1448" spans="1:11" x14ac:dyDescent="0.2">
      <c r="A1448" t="s">
        <v>1479</v>
      </c>
      <c r="B1448">
        <v>1974</v>
      </c>
      <c r="C1448" t="s">
        <v>20</v>
      </c>
      <c r="D1448">
        <v>16</v>
      </c>
      <c r="E1448" s="10" t="str">
        <f>Table1[[#This Row],[date]]&amp;" "&amp;Table1[[#This Row],[month]]&amp;" "&amp;Table1[[#This Row],[year]]</f>
        <v>16 Sep 1974</v>
      </c>
      <c r="F1448" s="12">
        <f>DATEDIF(Table1[[#This Row],[DOB]],"8-6-2023","y")</f>
        <v>48</v>
      </c>
      <c r="G1448">
        <v>0</v>
      </c>
      <c r="H1448" s="14">
        <v>12137.6</v>
      </c>
      <c r="I1448" t="s">
        <v>12</v>
      </c>
      <c r="J1448" t="s">
        <v>12</v>
      </c>
      <c r="K1448" t="s">
        <v>23</v>
      </c>
    </row>
    <row r="1449" spans="1:11" x14ac:dyDescent="0.2">
      <c r="A1449" t="s">
        <v>1480</v>
      </c>
      <c r="B1449">
        <v>1962</v>
      </c>
      <c r="C1449" t="s">
        <v>15</v>
      </c>
      <c r="D1449">
        <v>4</v>
      </c>
      <c r="E1449" s="10" t="str">
        <f>Table1[[#This Row],[date]]&amp;" "&amp;Table1[[#This Row],[month]]&amp;" "&amp;Table1[[#This Row],[year]]</f>
        <v>4 Nov 1962</v>
      </c>
      <c r="F1449" s="12">
        <f>DATEDIF(Table1[[#This Row],[DOB]],"8-6-2023","y")</f>
        <v>60</v>
      </c>
      <c r="G1449">
        <v>0</v>
      </c>
      <c r="H1449" s="14">
        <v>12142.58</v>
      </c>
      <c r="I1449" t="s">
        <v>12</v>
      </c>
      <c r="J1449" t="s">
        <v>11</v>
      </c>
      <c r="K1449" t="s">
        <v>13</v>
      </c>
    </row>
    <row r="1450" spans="1:11" x14ac:dyDescent="0.2">
      <c r="A1450" t="s">
        <v>1481</v>
      </c>
      <c r="B1450">
        <v>1962</v>
      </c>
      <c r="C1450" t="s">
        <v>20</v>
      </c>
      <c r="D1450">
        <v>15</v>
      </c>
      <c r="E1450" s="10" t="str">
        <f>Table1[[#This Row],[date]]&amp;" "&amp;Table1[[#This Row],[month]]&amp;" "&amp;Table1[[#This Row],[year]]</f>
        <v>15 Sep 1962</v>
      </c>
      <c r="F1450" s="12">
        <f>DATEDIF(Table1[[#This Row],[DOB]],"8-6-2023","y")</f>
        <v>60</v>
      </c>
      <c r="G1450">
        <v>0</v>
      </c>
      <c r="H1450" s="14">
        <v>12146.97</v>
      </c>
      <c r="I1450" t="s">
        <v>12</v>
      </c>
      <c r="J1450" t="s">
        <v>12</v>
      </c>
      <c r="K1450" t="s">
        <v>42</v>
      </c>
    </row>
    <row r="1451" spans="1:11" x14ac:dyDescent="0.2">
      <c r="A1451" t="s">
        <v>1482</v>
      </c>
      <c r="B1451">
        <v>1987</v>
      </c>
      <c r="C1451" t="s">
        <v>37</v>
      </c>
      <c r="D1451">
        <v>5</v>
      </c>
      <c r="E1451" s="10" t="str">
        <f>Table1[[#This Row],[date]]&amp;" "&amp;Table1[[#This Row],[month]]&amp;" "&amp;Table1[[#This Row],[year]]</f>
        <v>5 Oct 1987</v>
      </c>
      <c r="F1451" s="12">
        <f>DATEDIF(Table1[[#This Row],[DOB]],"8-6-2023","y")</f>
        <v>35</v>
      </c>
      <c r="G1451">
        <v>3</v>
      </c>
      <c r="H1451" s="14">
        <v>12148.2</v>
      </c>
      <c r="I1451" t="s">
        <v>12</v>
      </c>
      <c r="J1451" t="s">
        <v>12</v>
      </c>
      <c r="K1451" t="s">
        <v>23</v>
      </c>
    </row>
    <row r="1452" spans="1:11" x14ac:dyDescent="0.2">
      <c r="A1452" t="s">
        <v>1483</v>
      </c>
      <c r="B1452">
        <v>1991</v>
      </c>
      <c r="C1452" t="s">
        <v>35</v>
      </c>
      <c r="D1452">
        <v>29</v>
      </c>
      <c r="E1452" s="10" t="str">
        <f>Table1[[#This Row],[date]]&amp;" "&amp;Table1[[#This Row],[month]]&amp;" "&amp;Table1[[#This Row],[year]]</f>
        <v>29 Aug 1991</v>
      </c>
      <c r="F1452" s="12">
        <f>DATEDIF(Table1[[#This Row],[DOB]],"8-6-2023","y")</f>
        <v>31</v>
      </c>
      <c r="G1452">
        <v>3</v>
      </c>
      <c r="H1452" s="14">
        <v>12198.64</v>
      </c>
      <c r="I1452" t="s">
        <v>12</v>
      </c>
      <c r="J1452" t="s">
        <v>12</v>
      </c>
      <c r="K1452" t="s">
        <v>535</v>
      </c>
    </row>
    <row r="1453" spans="1:11" x14ac:dyDescent="0.2">
      <c r="A1453" t="s">
        <v>1484</v>
      </c>
      <c r="B1453">
        <v>1977</v>
      </c>
      <c r="C1453" t="s">
        <v>35</v>
      </c>
      <c r="D1453">
        <v>14</v>
      </c>
      <c r="E1453" s="10" t="str">
        <f>Table1[[#This Row],[date]]&amp;" "&amp;Table1[[#This Row],[month]]&amp;" "&amp;Table1[[#This Row],[year]]</f>
        <v>14 Aug 1977</v>
      </c>
      <c r="F1453" s="12">
        <f>DATEDIF(Table1[[#This Row],[DOB]],"8-6-2023","y")</f>
        <v>45</v>
      </c>
      <c r="G1453">
        <v>2</v>
      </c>
      <c r="H1453" s="14">
        <v>12218.7</v>
      </c>
      <c r="I1453" t="s">
        <v>12</v>
      </c>
      <c r="J1453" t="s">
        <v>16</v>
      </c>
      <c r="K1453" t="s">
        <v>23</v>
      </c>
    </row>
    <row r="1454" spans="1:11" x14ac:dyDescent="0.2">
      <c r="A1454" t="s">
        <v>1485</v>
      </c>
      <c r="B1454">
        <v>1964</v>
      </c>
      <c r="C1454" t="s">
        <v>10</v>
      </c>
      <c r="D1454">
        <v>20</v>
      </c>
      <c r="E1454" s="10" t="str">
        <f>Table1[[#This Row],[date]]&amp;" "&amp;Table1[[#This Row],[month]]&amp;" "&amp;Table1[[#This Row],[year]]</f>
        <v>20 Jul 1964</v>
      </c>
      <c r="F1454" s="12">
        <f>DATEDIF(Table1[[#This Row],[DOB]],"8-6-2023","y")</f>
        <v>58</v>
      </c>
      <c r="G1454">
        <v>0</v>
      </c>
      <c r="H1454" s="14">
        <v>12222.9</v>
      </c>
      <c r="I1454" t="s">
        <v>12</v>
      </c>
      <c r="J1454" t="s">
        <v>11</v>
      </c>
      <c r="K1454" t="s">
        <v>23</v>
      </c>
    </row>
    <row r="1455" spans="1:11" x14ac:dyDescent="0.2">
      <c r="A1455" t="s">
        <v>1486</v>
      </c>
      <c r="B1455">
        <v>1964</v>
      </c>
      <c r="C1455" t="s">
        <v>10</v>
      </c>
      <c r="D1455">
        <v>2</v>
      </c>
      <c r="E1455" s="10" t="str">
        <f>Table1[[#This Row],[date]]&amp;" "&amp;Table1[[#This Row],[month]]&amp;" "&amp;Table1[[#This Row],[year]]</f>
        <v>2 Jul 1964</v>
      </c>
      <c r="F1455" s="12">
        <f>DATEDIF(Table1[[#This Row],[DOB]],"8-6-2023","y")</f>
        <v>58</v>
      </c>
      <c r="G1455">
        <v>0</v>
      </c>
      <c r="H1455" s="14">
        <v>12224.35</v>
      </c>
      <c r="I1455" t="s">
        <v>12</v>
      </c>
      <c r="J1455" t="s">
        <v>16</v>
      </c>
      <c r="K1455" t="s">
        <v>23</v>
      </c>
    </row>
    <row r="1456" spans="1:11" x14ac:dyDescent="0.2">
      <c r="A1456" t="s">
        <v>1487</v>
      </c>
      <c r="B1456">
        <v>1964</v>
      </c>
      <c r="C1456" t="s">
        <v>18</v>
      </c>
      <c r="D1456">
        <v>24</v>
      </c>
      <c r="E1456" s="10" t="str">
        <f>Table1[[#This Row],[date]]&amp;" "&amp;Table1[[#This Row],[month]]&amp;" "&amp;Table1[[#This Row],[year]]</f>
        <v>24 Jun 1964</v>
      </c>
      <c r="F1456" s="12">
        <f>DATEDIF(Table1[[#This Row],[DOB]],"8-6-2023","y")</f>
        <v>58</v>
      </c>
      <c r="G1456">
        <v>0</v>
      </c>
      <c r="H1456" s="14">
        <v>12231.61</v>
      </c>
      <c r="I1456" t="s">
        <v>12</v>
      </c>
      <c r="J1456" t="s">
        <v>12</v>
      </c>
      <c r="K1456" t="s">
        <v>23</v>
      </c>
    </row>
    <row r="1457" spans="1:11" x14ac:dyDescent="0.2">
      <c r="A1457" t="s">
        <v>1488</v>
      </c>
      <c r="B1457">
        <v>1963</v>
      </c>
      <c r="C1457" t="s">
        <v>10</v>
      </c>
      <c r="D1457">
        <v>19</v>
      </c>
      <c r="E1457" s="10" t="str">
        <f>Table1[[#This Row],[date]]&amp;" "&amp;Table1[[#This Row],[month]]&amp;" "&amp;Table1[[#This Row],[year]]</f>
        <v>19 Jul 1963</v>
      </c>
      <c r="F1457" s="12">
        <f>DATEDIF(Table1[[#This Row],[DOB]],"8-6-2023","y")</f>
        <v>59</v>
      </c>
      <c r="G1457">
        <v>0</v>
      </c>
      <c r="H1457" s="14">
        <v>12233.83</v>
      </c>
      <c r="I1457" t="s">
        <v>12</v>
      </c>
      <c r="J1457" t="s">
        <v>16</v>
      </c>
      <c r="K1457" t="s">
        <v>42</v>
      </c>
    </row>
    <row r="1458" spans="1:11" x14ac:dyDescent="0.2">
      <c r="A1458" t="s">
        <v>1489</v>
      </c>
      <c r="B1458">
        <v>1964</v>
      </c>
      <c r="C1458" t="s">
        <v>37</v>
      </c>
      <c r="D1458">
        <v>15</v>
      </c>
      <c r="E1458" s="10" t="str">
        <f>Table1[[#This Row],[date]]&amp;" "&amp;Table1[[#This Row],[month]]&amp;" "&amp;Table1[[#This Row],[year]]</f>
        <v>15 Oct 1964</v>
      </c>
      <c r="F1458" s="12">
        <f>DATEDIF(Table1[[#This Row],[DOB]],"8-6-2023","y")</f>
        <v>58</v>
      </c>
      <c r="G1458">
        <v>0</v>
      </c>
      <c r="H1458" s="14">
        <v>12235.84</v>
      </c>
      <c r="I1458" t="s">
        <v>12</v>
      </c>
      <c r="J1458" t="s">
        <v>12</v>
      </c>
      <c r="K1458" t="s">
        <v>23</v>
      </c>
    </row>
    <row r="1459" spans="1:11" x14ac:dyDescent="0.2">
      <c r="A1459" t="s">
        <v>1490</v>
      </c>
      <c r="B1459">
        <v>1966</v>
      </c>
      <c r="C1459" t="s">
        <v>10</v>
      </c>
      <c r="D1459">
        <v>29</v>
      </c>
      <c r="E1459" s="10" t="str">
        <f>Table1[[#This Row],[date]]&amp;" "&amp;Table1[[#This Row],[month]]&amp;" "&amp;Table1[[#This Row],[year]]</f>
        <v>29 Jul 1966</v>
      </c>
      <c r="F1459" s="12">
        <f>DATEDIF(Table1[[#This Row],[DOB]],"8-6-2023","y")</f>
        <v>56</v>
      </c>
      <c r="G1459">
        <v>0</v>
      </c>
      <c r="H1459" s="14">
        <v>12237.73</v>
      </c>
      <c r="I1459" t="s">
        <v>12</v>
      </c>
      <c r="J1459" t="s">
        <v>12</v>
      </c>
      <c r="K1459" t="s">
        <v>23</v>
      </c>
    </row>
    <row r="1460" spans="1:11" x14ac:dyDescent="0.2">
      <c r="A1460" t="s">
        <v>1491</v>
      </c>
      <c r="B1460">
        <v>1963</v>
      </c>
      <c r="C1460" t="s">
        <v>10</v>
      </c>
      <c r="D1460">
        <v>17</v>
      </c>
      <c r="E1460" s="10" t="str">
        <f>Table1[[#This Row],[date]]&amp;" "&amp;Table1[[#This Row],[month]]&amp;" "&amp;Table1[[#This Row],[year]]</f>
        <v>17 Jul 1963</v>
      </c>
      <c r="F1460" s="12">
        <f>DATEDIF(Table1[[#This Row],[DOB]],"8-6-2023","y")</f>
        <v>59</v>
      </c>
      <c r="G1460">
        <v>0</v>
      </c>
      <c r="H1460" s="14">
        <v>12244.53</v>
      </c>
      <c r="I1460" t="s">
        <v>12</v>
      </c>
      <c r="J1460" t="s">
        <v>16</v>
      </c>
      <c r="K1460" t="s">
        <v>13</v>
      </c>
    </row>
    <row r="1461" spans="1:11" x14ac:dyDescent="0.2">
      <c r="A1461" t="s">
        <v>1492</v>
      </c>
      <c r="B1461">
        <v>1974</v>
      </c>
      <c r="C1461" t="s">
        <v>18</v>
      </c>
      <c r="D1461">
        <v>23</v>
      </c>
      <c r="E1461" s="10" t="str">
        <f>Table1[[#This Row],[date]]&amp;" "&amp;Table1[[#This Row],[month]]&amp;" "&amp;Table1[[#This Row],[year]]</f>
        <v>23 Jun 1974</v>
      </c>
      <c r="F1461" s="12">
        <f>DATEDIF(Table1[[#This Row],[DOB]],"8-6-2023","y")</f>
        <v>48</v>
      </c>
      <c r="G1461">
        <v>0</v>
      </c>
      <c r="H1461" s="14">
        <v>12245.17</v>
      </c>
      <c r="I1461" t="s">
        <v>12</v>
      </c>
      <c r="J1461" t="s">
        <v>16</v>
      </c>
      <c r="K1461" t="s">
        <v>23</v>
      </c>
    </row>
    <row r="1462" spans="1:11" x14ac:dyDescent="0.2">
      <c r="A1462" t="s">
        <v>1493</v>
      </c>
      <c r="B1462">
        <v>1989</v>
      </c>
      <c r="C1462" t="s">
        <v>15</v>
      </c>
      <c r="D1462">
        <v>23</v>
      </c>
      <c r="E1462" s="10" t="str">
        <f>Table1[[#This Row],[date]]&amp;" "&amp;Table1[[#This Row],[month]]&amp;" "&amp;Table1[[#This Row],[year]]</f>
        <v>23 Nov 1989</v>
      </c>
      <c r="F1462" s="12">
        <f>DATEDIF(Table1[[#This Row],[DOB]],"8-6-2023","y")</f>
        <v>33</v>
      </c>
      <c r="G1462">
        <v>3</v>
      </c>
      <c r="H1462" s="14">
        <v>12254.44</v>
      </c>
      <c r="I1462" t="s">
        <v>12</v>
      </c>
      <c r="J1462" t="s">
        <v>12</v>
      </c>
      <c r="K1462" t="s">
        <v>535</v>
      </c>
    </row>
    <row r="1463" spans="1:11" x14ac:dyDescent="0.2">
      <c r="A1463" t="s">
        <v>1494</v>
      </c>
      <c r="B1463">
        <v>1986</v>
      </c>
      <c r="C1463" t="s">
        <v>35</v>
      </c>
      <c r="D1463">
        <v>13</v>
      </c>
      <c r="E1463" s="10" t="str">
        <f>Table1[[#This Row],[date]]&amp;" "&amp;Table1[[#This Row],[month]]&amp;" "&amp;Table1[[#This Row],[year]]</f>
        <v>13 Aug 1986</v>
      </c>
      <c r="F1463" s="12">
        <f>DATEDIF(Table1[[#This Row],[DOB]],"8-6-2023","y")</f>
        <v>36</v>
      </c>
      <c r="G1463">
        <v>3</v>
      </c>
      <c r="H1463" s="14">
        <v>12255.04</v>
      </c>
      <c r="I1463" t="s">
        <v>12</v>
      </c>
      <c r="J1463" t="s">
        <v>11</v>
      </c>
      <c r="K1463" t="s">
        <v>535</v>
      </c>
    </row>
    <row r="1464" spans="1:11" x14ac:dyDescent="0.2">
      <c r="A1464" t="s">
        <v>1495</v>
      </c>
      <c r="B1464">
        <v>1966</v>
      </c>
      <c r="C1464" t="s">
        <v>30</v>
      </c>
      <c r="D1464">
        <v>6</v>
      </c>
      <c r="E1464" s="10" t="str">
        <f>Table1[[#This Row],[date]]&amp;" "&amp;Table1[[#This Row],[month]]&amp;" "&amp;Table1[[#This Row],[year]]</f>
        <v>6 Dec 1966</v>
      </c>
      <c r="F1464" s="12">
        <f>DATEDIF(Table1[[#This Row],[DOB]],"8-6-2023","y")</f>
        <v>56</v>
      </c>
      <c r="G1464">
        <v>2</v>
      </c>
      <c r="H1464" s="14">
        <v>12265.51</v>
      </c>
      <c r="I1464" t="s">
        <v>12</v>
      </c>
      <c r="J1464" t="s">
        <v>12</v>
      </c>
      <c r="K1464" t="s">
        <v>13</v>
      </c>
    </row>
    <row r="1465" spans="1:11" x14ac:dyDescent="0.2">
      <c r="A1465" t="s">
        <v>1496</v>
      </c>
      <c r="B1465">
        <v>1967</v>
      </c>
      <c r="C1465" t="s">
        <v>30</v>
      </c>
      <c r="D1465">
        <v>30</v>
      </c>
      <c r="E1465" s="10" t="str">
        <f>Table1[[#This Row],[date]]&amp;" "&amp;Table1[[#This Row],[month]]&amp;" "&amp;Table1[[#This Row],[year]]</f>
        <v>30 Dec 1967</v>
      </c>
      <c r="F1465" s="12">
        <f>DATEDIF(Table1[[#This Row],[DOB]],"8-6-2023","y")</f>
        <v>55</v>
      </c>
      <c r="G1465">
        <v>2</v>
      </c>
      <c r="H1465" s="14">
        <v>12268.63</v>
      </c>
      <c r="I1465" t="s">
        <v>12</v>
      </c>
      <c r="J1465" t="s">
        <v>16</v>
      </c>
      <c r="K1465" t="s">
        <v>23</v>
      </c>
    </row>
    <row r="1466" spans="1:11" x14ac:dyDescent="0.2">
      <c r="A1466" t="s">
        <v>1497</v>
      </c>
      <c r="B1466">
        <v>1967</v>
      </c>
      <c r="C1466" t="s">
        <v>35</v>
      </c>
      <c r="D1466">
        <v>28</v>
      </c>
      <c r="E1466" s="10" t="str">
        <f>Table1[[#This Row],[date]]&amp;" "&amp;Table1[[#This Row],[month]]&amp;" "&amp;Table1[[#This Row],[year]]</f>
        <v>28 Aug 1967</v>
      </c>
      <c r="F1466" s="12">
        <f>DATEDIF(Table1[[#This Row],[DOB]],"8-6-2023","y")</f>
        <v>55</v>
      </c>
      <c r="G1466">
        <v>2</v>
      </c>
      <c r="H1466" s="14">
        <v>12269.69</v>
      </c>
      <c r="I1466" t="s">
        <v>12</v>
      </c>
      <c r="J1466" t="s">
        <v>11</v>
      </c>
      <c r="K1466" t="s">
        <v>23</v>
      </c>
    </row>
    <row r="1467" spans="1:11" x14ac:dyDescent="0.2">
      <c r="A1467" t="s">
        <v>1498</v>
      </c>
      <c r="B1467">
        <v>1966</v>
      </c>
      <c r="C1467" t="s">
        <v>15</v>
      </c>
      <c r="D1467">
        <v>16</v>
      </c>
      <c r="E1467" s="10" t="str">
        <f>Table1[[#This Row],[date]]&amp;" "&amp;Table1[[#This Row],[month]]&amp;" "&amp;Table1[[#This Row],[year]]</f>
        <v>16 Nov 1966</v>
      </c>
      <c r="F1467" s="12">
        <f>DATEDIF(Table1[[#This Row],[DOB]],"8-6-2023","y")</f>
        <v>56</v>
      </c>
      <c r="G1467">
        <v>0</v>
      </c>
      <c r="H1467" s="14">
        <v>12282.03</v>
      </c>
      <c r="I1467" t="s">
        <v>12</v>
      </c>
      <c r="J1467" t="s">
        <v>16</v>
      </c>
      <c r="K1467" t="s">
        <v>200</v>
      </c>
    </row>
    <row r="1468" spans="1:11" x14ac:dyDescent="0.2">
      <c r="A1468" t="s">
        <v>1499</v>
      </c>
      <c r="B1468">
        <v>1990</v>
      </c>
      <c r="C1468" t="s">
        <v>37</v>
      </c>
      <c r="D1468">
        <v>29</v>
      </c>
      <c r="E1468" s="10" t="str">
        <f>Table1[[#This Row],[date]]&amp;" "&amp;Table1[[#This Row],[month]]&amp;" "&amp;Table1[[#This Row],[year]]</f>
        <v>29 Oct 1990</v>
      </c>
      <c r="F1468" s="12">
        <f>DATEDIF(Table1[[#This Row],[DOB]],"8-6-2023","y")</f>
        <v>32</v>
      </c>
      <c r="G1468">
        <v>3</v>
      </c>
      <c r="H1468" s="14">
        <v>12282.38</v>
      </c>
      <c r="I1468" t="s">
        <v>12</v>
      </c>
      <c r="J1468" t="s">
        <v>16</v>
      </c>
      <c r="K1468" t="s">
        <v>42</v>
      </c>
    </row>
    <row r="1469" spans="1:11" x14ac:dyDescent="0.2">
      <c r="A1469" t="s">
        <v>1500</v>
      </c>
      <c r="B1469">
        <v>1963</v>
      </c>
      <c r="C1469" t="s">
        <v>37</v>
      </c>
      <c r="D1469">
        <v>28</v>
      </c>
      <c r="E1469" s="10" t="str">
        <f>Table1[[#This Row],[date]]&amp;" "&amp;Table1[[#This Row],[month]]&amp;" "&amp;Table1[[#This Row],[year]]</f>
        <v>28 Oct 1963</v>
      </c>
      <c r="F1469" s="12">
        <f>DATEDIF(Table1[[#This Row],[DOB]],"8-6-2023","y")</f>
        <v>59</v>
      </c>
      <c r="G1469">
        <v>0</v>
      </c>
      <c r="H1469" s="14">
        <v>12299.59</v>
      </c>
      <c r="I1469" t="s">
        <v>12</v>
      </c>
      <c r="J1469" t="s">
        <v>16</v>
      </c>
      <c r="K1469" t="s">
        <v>200</v>
      </c>
    </row>
    <row r="1470" spans="1:11" x14ac:dyDescent="0.2">
      <c r="A1470" t="s">
        <v>1501</v>
      </c>
      <c r="B1470">
        <v>1963</v>
      </c>
      <c r="C1470" t="s">
        <v>35</v>
      </c>
      <c r="D1470">
        <v>29</v>
      </c>
      <c r="E1470" s="10" t="str">
        <f>Table1[[#This Row],[date]]&amp;" "&amp;Table1[[#This Row],[month]]&amp;" "&amp;Table1[[#This Row],[year]]</f>
        <v>29 Aug 1963</v>
      </c>
      <c r="F1470" s="12">
        <f>DATEDIF(Table1[[#This Row],[DOB]],"8-6-2023","y")</f>
        <v>59</v>
      </c>
      <c r="G1470">
        <v>0</v>
      </c>
      <c r="H1470" s="14">
        <v>12323.94</v>
      </c>
      <c r="I1470" t="s">
        <v>12</v>
      </c>
      <c r="J1470" t="s">
        <v>12</v>
      </c>
      <c r="K1470" t="s">
        <v>356</v>
      </c>
    </row>
    <row r="1471" spans="1:11" x14ac:dyDescent="0.2">
      <c r="A1471" t="s">
        <v>1502</v>
      </c>
      <c r="B1471">
        <v>1963</v>
      </c>
      <c r="C1471" t="s">
        <v>35</v>
      </c>
      <c r="D1471">
        <v>2</v>
      </c>
      <c r="E1471" s="10" t="str">
        <f>Table1[[#This Row],[date]]&amp;" "&amp;Table1[[#This Row],[month]]&amp;" "&amp;Table1[[#This Row],[year]]</f>
        <v>2 Aug 1963</v>
      </c>
      <c r="F1471" s="12">
        <f>DATEDIF(Table1[[#This Row],[DOB]],"8-6-2023","y")</f>
        <v>59</v>
      </c>
      <c r="G1471">
        <v>1</v>
      </c>
      <c r="H1471" s="14">
        <v>12333.83</v>
      </c>
      <c r="I1471" t="s">
        <v>12</v>
      </c>
      <c r="J1471" t="s">
        <v>11</v>
      </c>
      <c r="K1471" t="s">
        <v>42</v>
      </c>
    </row>
    <row r="1472" spans="1:11" x14ac:dyDescent="0.2">
      <c r="A1472" t="s">
        <v>1503</v>
      </c>
      <c r="B1472">
        <v>1963</v>
      </c>
      <c r="C1472" t="s">
        <v>20</v>
      </c>
      <c r="D1472">
        <v>22</v>
      </c>
      <c r="E1472" s="10" t="str">
        <f>Table1[[#This Row],[date]]&amp;" "&amp;Table1[[#This Row],[month]]&amp;" "&amp;Table1[[#This Row],[year]]</f>
        <v>22 Sep 1963</v>
      </c>
      <c r="F1472" s="12">
        <f>DATEDIF(Table1[[#This Row],[DOB]],"8-6-2023","y")</f>
        <v>59</v>
      </c>
      <c r="G1472">
        <v>1</v>
      </c>
      <c r="H1472" s="14">
        <v>12347.17</v>
      </c>
      <c r="I1472" t="s">
        <v>12</v>
      </c>
      <c r="J1472" t="s">
        <v>12</v>
      </c>
      <c r="K1472" t="s">
        <v>42</v>
      </c>
    </row>
    <row r="1473" spans="1:11" x14ac:dyDescent="0.2">
      <c r="A1473" t="s">
        <v>1504</v>
      </c>
      <c r="B1473">
        <v>1966</v>
      </c>
      <c r="C1473" t="s">
        <v>30</v>
      </c>
      <c r="D1473">
        <v>29</v>
      </c>
      <c r="E1473" s="10" t="str">
        <f>Table1[[#This Row],[date]]&amp;" "&amp;Table1[[#This Row],[month]]&amp;" "&amp;Table1[[#This Row],[year]]</f>
        <v>29 Dec 1966</v>
      </c>
      <c r="F1473" s="12">
        <f>DATEDIF(Table1[[#This Row],[DOB]],"8-6-2023","y")</f>
        <v>56</v>
      </c>
      <c r="G1473">
        <v>3</v>
      </c>
      <c r="H1473" s="14">
        <v>12363.55</v>
      </c>
      <c r="I1473" t="s">
        <v>12</v>
      </c>
      <c r="J1473" t="s">
        <v>12</v>
      </c>
      <c r="K1473" t="s">
        <v>42</v>
      </c>
    </row>
    <row r="1474" spans="1:11" x14ac:dyDescent="0.2">
      <c r="A1474" t="s">
        <v>1505</v>
      </c>
      <c r="B1474">
        <v>1962</v>
      </c>
      <c r="C1474" t="s">
        <v>20</v>
      </c>
      <c r="D1474">
        <v>26</v>
      </c>
      <c r="E1474" s="10" t="str">
        <f>Table1[[#This Row],[date]]&amp;" "&amp;Table1[[#This Row],[month]]&amp;" "&amp;Table1[[#This Row],[year]]</f>
        <v>26 Sep 1962</v>
      </c>
      <c r="F1474" s="12">
        <f>DATEDIF(Table1[[#This Row],[DOB]],"8-6-2023","y")</f>
        <v>60</v>
      </c>
      <c r="G1474">
        <v>0</v>
      </c>
      <c r="H1474" s="14">
        <v>12369.89</v>
      </c>
      <c r="I1474" t="s">
        <v>12</v>
      </c>
      <c r="J1474" t="s">
        <v>11</v>
      </c>
      <c r="K1474" t="s">
        <v>247</v>
      </c>
    </row>
    <row r="1475" spans="1:11" x14ac:dyDescent="0.2">
      <c r="A1475" t="s">
        <v>1506</v>
      </c>
      <c r="B1475">
        <v>1989</v>
      </c>
      <c r="C1475" t="s">
        <v>30</v>
      </c>
      <c r="D1475">
        <v>29</v>
      </c>
      <c r="E1475" s="10" t="str">
        <f>Table1[[#This Row],[date]]&amp;" "&amp;Table1[[#This Row],[month]]&amp;" "&amp;Table1[[#This Row],[year]]</f>
        <v>29 Dec 1989</v>
      </c>
      <c r="F1475" s="12">
        <f>DATEDIF(Table1[[#This Row],[DOB]],"8-6-2023","y")</f>
        <v>33</v>
      </c>
      <c r="G1475">
        <v>0</v>
      </c>
      <c r="H1475" s="14">
        <v>12404.88</v>
      </c>
      <c r="I1475" t="s">
        <v>12</v>
      </c>
      <c r="J1475" t="s">
        <v>12</v>
      </c>
      <c r="K1475" t="s">
        <v>168</v>
      </c>
    </row>
    <row r="1476" spans="1:11" x14ac:dyDescent="0.2">
      <c r="A1476" t="s">
        <v>1507</v>
      </c>
      <c r="B1476">
        <v>1972</v>
      </c>
      <c r="C1476" t="s">
        <v>35</v>
      </c>
      <c r="D1476">
        <v>21</v>
      </c>
      <c r="E1476" s="10" t="str">
        <f>Table1[[#This Row],[date]]&amp;" "&amp;Table1[[#This Row],[month]]&amp;" "&amp;Table1[[#This Row],[year]]</f>
        <v>21 Aug 1972</v>
      </c>
      <c r="F1476" s="12">
        <f>DATEDIF(Table1[[#This Row],[DOB]],"8-6-2023","y")</f>
        <v>50</v>
      </c>
      <c r="G1476">
        <v>0</v>
      </c>
      <c r="H1476" s="14">
        <v>12407.3</v>
      </c>
      <c r="I1476" t="s">
        <v>12</v>
      </c>
      <c r="J1476" t="s">
        <v>11</v>
      </c>
      <c r="K1476" t="s">
        <v>300</v>
      </c>
    </row>
    <row r="1477" spans="1:11" x14ac:dyDescent="0.2">
      <c r="A1477" t="s">
        <v>1508</v>
      </c>
      <c r="B1477">
        <v>1979</v>
      </c>
      <c r="C1477" t="s">
        <v>10</v>
      </c>
      <c r="D1477">
        <v>14</v>
      </c>
      <c r="E1477" s="10" t="str">
        <f>Table1[[#This Row],[date]]&amp;" "&amp;Table1[[#This Row],[month]]&amp;" "&amp;Table1[[#This Row],[year]]</f>
        <v>14 Jul 1979</v>
      </c>
      <c r="F1477" s="12">
        <f>DATEDIF(Table1[[#This Row],[DOB]],"8-6-2023","y")</f>
        <v>43</v>
      </c>
      <c r="G1477">
        <v>2</v>
      </c>
      <c r="H1477" s="14">
        <v>12408.29</v>
      </c>
      <c r="I1477" t="s">
        <v>12</v>
      </c>
      <c r="J1477" t="s">
        <v>16</v>
      </c>
      <c r="K1477" t="s">
        <v>632</v>
      </c>
    </row>
    <row r="1478" spans="1:11" x14ac:dyDescent="0.2">
      <c r="A1478" t="s">
        <v>1509</v>
      </c>
      <c r="B1478">
        <v>1964</v>
      </c>
      <c r="C1478" t="s">
        <v>35</v>
      </c>
      <c r="D1478">
        <v>4</v>
      </c>
      <c r="E1478" s="10" t="str">
        <f>Table1[[#This Row],[date]]&amp;" "&amp;Table1[[#This Row],[month]]&amp;" "&amp;Table1[[#This Row],[year]]</f>
        <v>4 Aug 1964</v>
      </c>
      <c r="F1478" s="12">
        <f>DATEDIF(Table1[[#This Row],[DOB]],"8-6-2023","y")</f>
        <v>58</v>
      </c>
      <c r="G1478">
        <v>0</v>
      </c>
      <c r="H1478" s="14">
        <v>12430.95</v>
      </c>
      <c r="I1478" t="s">
        <v>12</v>
      </c>
      <c r="J1478" t="s">
        <v>12</v>
      </c>
      <c r="K1478" t="s">
        <v>247</v>
      </c>
    </row>
    <row r="1479" spans="1:11" x14ac:dyDescent="0.2">
      <c r="A1479" t="s">
        <v>1510</v>
      </c>
      <c r="B1479">
        <v>1995</v>
      </c>
      <c r="C1479" t="s">
        <v>35</v>
      </c>
      <c r="D1479">
        <v>9</v>
      </c>
      <c r="E1479" s="10" t="str">
        <f>Table1[[#This Row],[date]]&amp;" "&amp;Table1[[#This Row],[month]]&amp;" "&amp;Table1[[#This Row],[year]]</f>
        <v>9 Aug 1995</v>
      </c>
      <c r="F1479" s="12">
        <f>DATEDIF(Table1[[#This Row],[DOB]],"8-6-2023","y")</f>
        <v>27</v>
      </c>
      <c r="G1479">
        <v>0</v>
      </c>
      <c r="H1479" s="14">
        <v>12452.25</v>
      </c>
      <c r="I1479" t="s">
        <v>12</v>
      </c>
      <c r="J1479" t="s">
        <v>12</v>
      </c>
      <c r="K1479" t="s">
        <v>23</v>
      </c>
    </row>
    <row r="1480" spans="1:11" x14ac:dyDescent="0.2">
      <c r="A1480" t="s">
        <v>1511</v>
      </c>
      <c r="B1480">
        <v>1968</v>
      </c>
      <c r="C1480" t="s">
        <v>15</v>
      </c>
      <c r="D1480">
        <v>26</v>
      </c>
      <c r="E1480" s="10" t="str">
        <f>Table1[[#This Row],[date]]&amp;" "&amp;Table1[[#This Row],[month]]&amp;" "&amp;Table1[[#This Row],[year]]</f>
        <v>26 Nov 1968</v>
      </c>
      <c r="F1480" s="12">
        <f>DATEDIF(Table1[[#This Row],[DOB]],"8-6-2023","y")</f>
        <v>54</v>
      </c>
      <c r="G1480">
        <v>3</v>
      </c>
      <c r="H1480" s="14">
        <v>12475.35</v>
      </c>
      <c r="I1480" t="s">
        <v>12</v>
      </c>
      <c r="J1480" t="s">
        <v>16</v>
      </c>
      <c r="K1480" t="s">
        <v>23</v>
      </c>
    </row>
    <row r="1481" spans="1:11" x14ac:dyDescent="0.2">
      <c r="A1481" t="s">
        <v>1512</v>
      </c>
      <c r="B1481">
        <v>1968</v>
      </c>
      <c r="C1481" t="s">
        <v>15</v>
      </c>
      <c r="D1481">
        <v>12</v>
      </c>
      <c r="E1481" s="10" t="str">
        <f>Table1[[#This Row],[date]]&amp;" "&amp;Table1[[#This Row],[month]]&amp;" "&amp;Table1[[#This Row],[year]]</f>
        <v>12 Nov 1968</v>
      </c>
      <c r="F1481" s="12">
        <f>DATEDIF(Table1[[#This Row],[DOB]],"8-6-2023","y")</f>
        <v>54</v>
      </c>
      <c r="G1481">
        <v>3</v>
      </c>
      <c r="H1481" s="14">
        <v>12479.71</v>
      </c>
      <c r="I1481" t="s">
        <v>12</v>
      </c>
      <c r="J1481" t="s">
        <v>12</v>
      </c>
      <c r="K1481" t="s">
        <v>23</v>
      </c>
    </row>
    <row r="1482" spans="1:11" x14ac:dyDescent="0.2">
      <c r="A1482" t="s">
        <v>1513</v>
      </c>
      <c r="B1482">
        <v>1967</v>
      </c>
      <c r="C1482" t="s">
        <v>20</v>
      </c>
      <c r="D1482">
        <v>1</v>
      </c>
      <c r="E1482" s="10" t="str">
        <f>Table1[[#This Row],[date]]&amp;" "&amp;Table1[[#This Row],[month]]&amp;" "&amp;Table1[[#This Row],[year]]</f>
        <v>1 Sep 1967</v>
      </c>
      <c r="F1482" s="12">
        <f>DATEDIF(Table1[[#This Row],[DOB]],"8-6-2023","y")</f>
        <v>55</v>
      </c>
      <c r="G1482">
        <v>3</v>
      </c>
      <c r="H1482" s="14">
        <v>12485.8</v>
      </c>
      <c r="I1482" t="s">
        <v>12</v>
      </c>
      <c r="J1482" t="s">
        <v>12</v>
      </c>
      <c r="K1482" t="s">
        <v>13</v>
      </c>
    </row>
    <row r="1483" spans="1:11" x14ac:dyDescent="0.2">
      <c r="A1483" t="s">
        <v>1514</v>
      </c>
      <c r="B1483">
        <v>1968</v>
      </c>
      <c r="C1483" t="s">
        <v>30</v>
      </c>
      <c r="D1483">
        <v>3</v>
      </c>
      <c r="E1483" s="10" t="str">
        <f>Table1[[#This Row],[date]]&amp;" "&amp;Table1[[#This Row],[month]]&amp;" "&amp;Table1[[#This Row],[year]]</f>
        <v>3 Dec 1968</v>
      </c>
      <c r="F1483" s="12">
        <f>DATEDIF(Table1[[#This Row],[DOB]],"8-6-2023","y")</f>
        <v>54</v>
      </c>
      <c r="G1483">
        <v>3</v>
      </c>
      <c r="H1483" s="14">
        <v>12495.29</v>
      </c>
      <c r="I1483" t="s">
        <v>12</v>
      </c>
      <c r="J1483" t="s">
        <v>12</v>
      </c>
      <c r="K1483" t="s">
        <v>23</v>
      </c>
    </row>
    <row r="1484" spans="1:11" x14ac:dyDescent="0.2">
      <c r="A1484" t="s">
        <v>1515</v>
      </c>
      <c r="B1484">
        <v>1966</v>
      </c>
      <c r="C1484" t="s">
        <v>10</v>
      </c>
      <c r="D1484">
        <v>12</v>
      </c>
      <c r="E1484" s="10" t="str">
        <f>Table1[[#This Row],[date]]&amp;" "&amp;Table1[[#This Row],[month]]&amp;" "&amp;Table1[[#This Row],[year]]</f>
        <v>12 Jul 1966</v>
      </c>
      <c r="F1484" s="12">
        <f>DATEDIF(Table1[[#This Row],[DOB]],"8-6-2023","y")</f>
        <v>56</v>
      </c>
      <c r="G1484">
        <v>0</v>
      </c>
      <c r="H1484" s="14">
        <v>12499.88</v>
      </c>
      <c r="I1484" t="s">
        <v>12</v>
      </c>
      <c r="J1484" t="s">
        <v>11</v>
      </c>
      <c r="K1484" t="s">
        <v>23</v>
      </c>
    </row>
    <row r="1485" spans="1:11" x14ac:dyDescent="0.2">
      <c r="A1485" t="s">
        <v>1516</v>
      </c>
      <c r="B1485">
        <v>1962</v>
      </c>
      <c r="C1485" t="s">
        <v>37</v>
      </c>
      <c r="D1485">
        <v>16</v>
      </c>
      <c r="E1485" s="10" t="str">
        <f>Table1[[#This Row],[date]]&amp;" "&amp;Table1[[#This Row],[month]]&amp;" "&amp;Table1[[#This Row],[year]]</f>
        <v>16 Oct 1962</v>
      </c>
      <c r="F1485" s="12">
        <f>DATEDIF(Table1[[#This Row],[DOB]],"8-6-2023","y")</f>
        <v>60</v>
      </c>
      <c r="G1485">
        <v>0</v>
      </c>
      <c r="H1485" s="14">
        <v>12523.6</v>
      </c>
      <c r="I1485" t="s">
        <v>12</v>
      </c>
      <c r="J1485" t="s">
        <v>12</v>
      </c>
      <c r="K1485" t="s">
        <v>23</v>
      </c>
    </row>
    <row r="1486" spans="1:11" x14ac:dyDescent="0.2">
      <c r="A1486" t="s">
        <v>1517</v>
      </c>
      <c r="B1486">
        <v>1961</v>
      </c>
      <c r="C1486" t="s">
        <v>15</v>
      </c>
      <c r="D1486">
        <v>28</v>
      </c>
      <c r="E1486" s="10" t="str">
        <f>Table1[[#This Row],[date]]&amp;" "&amp;Table1[[#This Row],[month]]&amp;" "&amp;Table1[[#This Row],[year]]</f>
        <v>28 Nov 1961</v>
      </c>
      <c r="F1486" s="12">
        <f>DATEDIF(Table1[[#This Row],[DOB]],"8-6-2023","y")</f>
        <v>61</v>
      </c>
      <c r="G1486">
        <v>0</v>
      </c>
      <c r="H1486" s="14">
        <v>12557.61</v>
      </c>
      <c r="I1486" t="s">
        <v>12</v>
      </c>
      <c r="J1486" t="s">
        <v>12</v>
      </c>
      <c r="K1486" t="s">
        <v>13</v>
      </c>
    </row>
    <row r="1487" spans="1:11" x14ac:dyDescent="0.2">
      <c r="A1487" t="s">
        <v>1518</v>
      </c>
      <c r="B1487">
        <v>1961</v>
      </c>
      <c r="C1487" t="s">
        <v>15</v>
      </c>
      <c r="D1487">
        <v>28</v>
      </c>
      <c r="E1487" s="10" t="str">
        <f>Table1[[#This Row],[date]]&amp;" "&amp;Table1[[#This Row],[month]]&amp;" "&amp;Table1[[#This Row],[year]]</f>
        <v>28 Nov 1961</v>
      </c>
      <c r="F1487" s="12">
        <f>DATEDIF(Table1[[#This Row],[DOB]],"8-6-2023","y")</f>
        <v>61</v>
      </c>
      <c r="G1487">
        <v>0</v>
      </c>
      <c r="H1487" s="14">
        <v>12574.05</v>
      </c>
      <c r="I1487" t="s">
        <v>12</v>
      </c>
      <c r="J1487" t="s">
        <v>16</v>
      </c>
      <c r="K1487" t="s">
        <v>42</v>
      </c>
    </row>
    <row r="1488" spans="1:11" x14ac:dyDescent="0.2">
      <c r="A1488" t="s">
        <v>1519</v>
      </c>
      <c r="B1488">
        <v>1969</v>
      </c>
      <c r="C1488" t="s">
        <v>15</v>
      </c>
      <c r="D1488">
        <v>26</v>
      </c>
      <c r="E1488" s="10" t="str">
        <f>Table1[[#This Row],[date]]&amp;" "&amp;Table1[[#This Row],[month]]&amp;" "&amp;Table1[[#This Row],[year]]</f>
        <v>26 Nov 1969</v>
      </c>
      <c r="F1488" s="12">
        <f>DATEDIF(Table1[[#This Row],[DOB]],"8-6-2023","y")</f>
        <v>53</v>
      </c>
      <c r="G1488">
        <v>0</v>
      </c>
      <c r="H1488" s="14">
        <v>12579.92</v>
      </c>
      <c r="I1488" t="s">
        <v>12</v>
      </c>
      <c r="J1488" t="s">
        <v>16</v>
      </c>
      <c r="K1488" t="s">
        <v>200</v>
      </c>
    </row>
    <row r="1489" spans="1:11" x14ac:dyDescent="0.2">
      <c r="A1489" t="s">
        <v>1520</v>
      </c>
      <c r="B1489">
        <v>1970</v>
      </c>
      <c r="C1489" t="s">
        <v>18</v>
      </c>
      <c r="D1489">
        <v>18</v>
      </c>
      <c r="E1489" s="10" t="str">
        <f>Table1[[#This Row],[date]]&amp;" "&amp;Table1[[#This Row],[month]]&amp;" "&amp;Table1[[#This Row],[year]]</f>
        <v>18 Jun 1970</v>
      </c>
      <c r="F1489" s="12">
        <f>DATEDIF(Table1[[#This Row],[DOB]],"8-6-2023","y")</f>
        <v>52</v>
      </c>
      <c r="G1489">
        <v>5</v>
      </c>
      <c r="H1489" s="14">
        <v>12592.53</v>
      </c>
      <c r="I1489" t="s">
        <v>12</v>
      </c>
      <c r="J1489" t="s">
        <v>11</v>
      </c>
      <c r="K1489" t="s">
        <v>13</v>
      </c>
    </row>
    <row r="1490" spans="1:11" x14ac:dyDescent="0.2">
      <c r="A1490" t="s">
        <v>1521</v>
      </c>
      <c r="B1490">
        <v>1988</v>
      </c>
      <c r="C1490" t="s">
        <v>35</v>
      </c>
      <c r="D1490">
        <v>11</v>
      </c>
      <c r="E1490" s="10" t="str">
        <f>Table1[[#This Row],[date]]&amp;" "&amp;Table1[[#This Row],[month]]&amp;" "&amp;Table1[[#This Row],[year]]</f>
        <v>11 Aug 1988</v>
      </c>
      <c r="F1490" s="12">
        <f>DATEDIF(Table1[[#This Row],[DOB]],"8-6-2023","y")</f>
        <v>34</v>
      </c>
      <c r="G1490">
        <v>3</v>
      </c>
      <c r="H1490" s="14">
        <v>12600.46</v>
      </c>
      <c r="I1490" t="s">
        <v>12</v>
      </c>
      <c r="J1490" t="s">
        <v>16</v>
      </c>
      <c r="K1490" t="s">
        <v>249</v>
      </c>
    </row>
    <row r="1491" spans="1:11" x14ac:dyDescent="0.2">
      <c r="A1491" t="s">
        <v>1522</v>
      </c>
      <c r="B1491">
        <v>1998</v>
      </c>
      <c r="C1491" t="s">
        <v>15</v>
      </c>
      <c r="D1491">
        <v>18</v>
      </c>
      <c r="E1491" s="10" t="str">
        <f>Table1[[#This Row],[date]]&amp;" "&amp;Table1[[#This Row],[month]]&amp;" "&amp;Table1[[#This Row],[year]]</f>
        <v>18 Nov 1998</v>
      </c>
      <c r="F1491" s="12">
        <f>DATEDIF(Table1[[#This Row],[DOB]],"8-6-2023","y")</f>
        <v>24</v>
      </c>
      <c r="G1491">
        <v>1</v>
      </c>
      <c r="H1491" s="14">
        <v>12609.89</v>
      </c>
      <c r="I1491" t="s">
        <v>12</v>
      </c>
      <c r="J1491" t="s">
        <v>12</v>
      </c>
      <c r="K1491" t="s">
        <v>23</v>
      </c>
    </row>
    <row r="1492" spans="1:11" x14ac:dyDescent="0.2">
      <c r="A1492" t="s">
        <v>1523</v>
      </c>
      <c r="B1492">
        <v>1963</v>
      </c>
      <c r="C1492" t="s">
        <v>35</v>
      </c>
      <c r="D1492">
        <v>19</v>
      </c>
      <c r="E1492" s="10" t="str">
        <f>Table1[[#This Row],[date]]&amp;" "&amp;Table1[[#This Row],[month]]&amp;" "&amp;Table1[[#This Row],[year]]</f>
        <v>19 Aug 1963</v>
      </c>
      <c r="F1492" s="12">
        <f>DATEDIF(Table1[[#This Row],[DOB]],"8-6-2023","y")</f>
        <v>59</v>
      </c>
      <c r="G1492">
        <v>0</v>
      </c>
      <c r="H1492" s="14">
        <v>12622.18</v>
      </c>
      <c r="I1492" t="s">
        <v>12</v>
      </c>
      <c r="J1492" t="s">
        <v>16</v>
      </c>
      <c r="K1492" t="s">
        <v>23</v>
      </c>
    </row>
    <row r="1493" spans="1:11" x14ac:dyDescent="0.2">
      <c r="A1493" t="s">
        <v>1524</v>
      </c>
      <c r="B1493">
        <v>1970</v>
      </c>
      <c r="C1493" t="s">
        <v>30</v>
      </c>
      <c r="D1493">
        <v>28</v>
      </c>
      <c r="E1493" s="10" t="str">
        <f>Table1[[#This Row],[date]]&amp;" "&amp;Table1[[#This Row],[month]]&amp;" "&amp;Table1[[#This Row],[year]]</f>
        <v>28 Dec 1970</v>
      </c>
      <c r="F1493" s="12">
        <f>DATEDIF(Table1[[#This Row],[DOB]],"8-6-2023","y")</f>
        <v>52</v>
      </c>
      <c r="G1493">
        <v>0</v>
      </c>
      <c r="H1493" s="14">
        <v>12624.74</v>
      </c>
      <c r="I1493" t="s">
        <v>12</v>
      </c>
      <c r="J1493" t="s">
        <v>16</v>
      </c>
      <c r="K1493" t="s">
        <v>23</v>
      </c>
    </row>
    <row r="1494" spans="1:11" x14ac:dyDescent="0.2">
      <c r="A1494" t="s">
        <v>1525</v>
      </c>
      <c r="B1494">
        <v>1965</v>
      </c>
      <c r="C1494" t="s">
        <v>37</v>
      </c>
      <c r="D1494">
        <v>4</v>
      </c>
      <c r="E1494" s="10" t="str">
        <f>Table1[[#This Row],[date]]&amp;" "&amp;Table1[[#This Row],[month]]&amp;" "&amp;Table1[[#This Row],[year]]</f>
        <v>4 Oct 1965</v>
      </c>
      <c r="F1494" s="12">
        <f>DATEDIF(Table1[[#This Row],[DOB]],"8-6-2023","y")</f>
        <v>57</v>
      </c>
      <c r="G1494">
        <v>2</v>
      </c>
      <c r="H1494" s="14">
        <v>12629.17</v>
      </c>
      <c r="I1494" t="s">
        <v>12</v>
      </c>
      <c r="J1494" t="s">
        <v>16</v>
      </c>
      <c r="K1494" t="s">
        <v>13</v>
      </c>
    </row>
    <row r="1495" spans="1:11" x14ac:dyDescent="0.2">
      <c r="A1495" t="s">
        <v>1526</v>
      </c>
      <c r="B1495">
        <v>1962</v>
      </c>
      <c r="C1495" t="s">
        <v>15</v>
      </c>
      <c r="D1495">
        <v>22</v>
      </c>
      <c r="E1495" s="10" t="str">
        <f>Table1[[#This Row],[date]]&amp;" "&amp;Table1[[#This Row],[month]]&amp;" "&amp;Table1[[#This Row],[year]]</f>
        <v>22 Nov 1962</v>
      </c>
      <c r="F1495" s="12">
        <f>DATEDIF(Table1[[#This Row],[DOB]],"8-6-2023","y")</f>
        <v>60</v>
      </c>
      <c r="G1495">
        <v>0</v>
      </c>
      <c r="H1495" s="14">
        <v>12629.9</v>
      </c>
      <c r="I1495" t="s">
        <v>12</v>
      </c>
      <c r="J1495" t="s">
        <v>12</v>
      </c>
      <c r="K1495" t="s">
        <v>13</v>
      </c>
    </row>
    <row r="1496" spans="1:11" x14ac:dyDescent="0.2">
      <c r="A1496" t="s">
        <v>1527</v>
      </c>
      <c r="B1496">
        <v>1962</v>
      </c>
      <c r="C1496" t="s">
        <v>10</v>
      </c>
      <c r="D1496">
        <v>22</v>
      </c>
      <c r="E1496" s="10" t="str">
        <f>Table1[[#This Row],[date]]&amp;" "&amp;Table1[[#This Row],[month]]&amp;" "&amp;Table1[[#This Row],[year]]</f>
        <v>22 Jul 1962</v>
      </c>
      <c r="F1496" s="12">
        <f>DATEDIF(Table1[[#This Row],[DOB]],"8-6-2023","y")</f>
        <v>60</v>
      </c>
      <c r="G1496">
        <v>0</v>
      </c>
      <c r="H1496" s="14">
        <v>12638.2</v>
      </c>
      <c r="I1496" t="s">
        <v>12</v>
      </c>
      <c r="J1496" t="s">
        <v>16</v>
      </c>
      <c r="K1496" t="s">
        <v>42</v>
      </c>
    </row>
    <row r="1497" spans="1:11" x14ac:dyDescent="0.2">
      <c r="A1497" t="s">
        <v>1528</v>
      </c>
      <c r="B1497">
        <v>1972</v>
      </c>
      <c r="C1497" t="s">
        <v>20</v>
      </c>
      <c r="D1497">
        <v>5</v>
      </c>
      <c r="E1497" s="10" t="str">
        <f>Table1[[#This Row],[date]]&amp;" "&amp;Table1[[#This Row],[month]]&amp;" "&amp;Table1[[#This Row],[year]]</f>
        <v>5 Sep 1972</v>
      </c>
      <c r="F1497" s="12">
        <f>DATEDIF(Table1[[#This Row],[DOB]],"8-6-2023","y")</f>
        <v>50</v>
      </c>
      <c r="G1497">
        <v>0</v>
      </c>
      <c r="H1497" s="14">
        <v>12640.24</v>
      </c>
      <c r="I1497" t="s">
        <v>12</v>
      </c>
      <c r="J1497" t="s">
        <v>16</v>
      </c>
      <c r="K1497" t="s">
        <v>42</v>
      </c>
    </row>
    <row r="1498" spans="1:11" x14ac:dyDescent="0.2">
      <c r="A1498" t="s">
        <v>1529</v>
      </c>
      <c r="B1498">
        <v>1966</v>
      </c>
      <c r="C1498" t="s">
        <v>30</v>
      </c>
      <c r="D1498">
        <v>17</v>
      </c>
      <c r="E1498" s="10" t="str">
        <f>Table1[[#This Row],[date]]&amp;" "&amp;Table1[[#This Row],[month]]&amp;" "&amp;Table1[[#This Row],[year]]</f>
        <v>17 Dec 1966</v>
      </c>
      <c r="F1498" s="12">
        <f>DATEDIF(Table1[[#This Row],[DOB]],"8-6-2023","y")</f>
        <v>56</v>
      </c>
      <c r="G1498">
        <v>2</v>
      </c>
      <c r="H1498" s="14">
        <v>12643.38</v>
      </c>
      <c r="I1498" t="s">
        <v>12</v>
      </c>
      <c r="J1498" t="s">
        <v>16</v>
      </c>
      <c r="K1498" t="s">
        <v>23</v>
      </c>
    </row>
    <row r="1499" spans="1:11" x14ac:dyDescent="0.2">
      <c r="A1499" t="s">
        <v>1530</v>
      </c>
      <c r="B1499">
        <v>1962</v>
      </c>
      <c r="C1499" t="s">
        <v>10</v>
      </c>
      <c r="D1499">
        <v>11</v>
      </c>
      <c r="E1499" s="10" t="str">
        <f>Table1[[#This Row],[date]]&amp;" "&amp;Table1[[#This Row],[month]]&amp;" "&amp;Table1[[#This Row],[year]]</f>
        <v>11 Jul 1962</v>
      </c>
      <c r="F1499" s="12">
        <f>DATEDIF(Table1[[#This Row],[DOB]],"8-6-2023","y")</f>
        <v>60</v>
      </c>
      <c r="G1499">
        <v>0</v>
      </c>
      <c r="H1499" s="14">
        <v>12644.59</v>
      </c>
      <c r="I1499" t="s">
        <v>12</v>
      </c>
      <c r="J1499" t="s">
        <v>11</v>
      </c>
      <c r="K1499" t="s">
        <v>42</v>
      </c>
    </row>
    <row r="1500" spans="1:11" x14ac:dyDescent="0.2">
      <c r="A1500" t="s">
        <v>1531</v>
      </c>
      <c r="B1500">
        <v>1965</v>
      </c>
      <c r="C1500" t="s">
        <v>20</v>
      </c>
      <c r="D1500">
        <v>14</v>
      </c>
      <c r="E1500" s="10" t="str">
        <f>Table1[[#This Row],[date]]&amp;" "&amp;Table1[[#This Row],[month]]&amp;" "&amp;Table1[[#This Row],[year]]</f>
        <v>14 Sep 1965</v>
      </c>
      <c r="F1500" s="12">
        <f>DATEDIF(Table1[[#This Row],[DOB]],"8-6-2023","y")</f>
        <v>57</v>
      </c>
      <c r="G1500">
        <v>2</v>
      </c>
      <c r="H1500" s="14">
        <v>12646.21</v>
      </c>
      <c r="I1500" t="s">
        <v>12</v>
      </c>
      <c r="J1500" t="s">
        <v>11</v>
      </c>
      <c r="K1500" t="s">
        <v>42</v>
      </c>
    </row>
    <row r="1501" spans="1:11" x14ac:dyDescent="0.2">
      <c r="A1501" t="s">
        <v>1532</v>
      </c>
      <c r="B1501">
        <v>1962</v>
      </c>
      <c r="C1501" t="s">
        <v>35</v>
      </c>
      <c r="D1501">
        <v>27</v>
      </c>
      <c r="E1501" s="10" t="str">
        <f>Table1[[#This Row],[date]]&amp;" "&amp;Table1[[#This Row],[month]]&amp;" "&amp;Table1[[#This Row],[year]]</f>
        <v>27 Aug 1962</v>
      </c>
      <c r="F1501" s="12">
        <f>DATEDIF(Table1[[#This Row],[DOB]],"8-6-2023","y")</f>
        <v>60</v>
      </c>
      <c r="G1501">
        <v>0</v>
      </c>
      <c r="H1501" s="14">
        <v>12648.7</v>
      </c>
      <c r="I1501" t="s">
        <v>12</v>
      </c>
      <c r="J1501" t="s">
        <v>11</v>
      </c>
      <c r="K1501" t="s">
        <v>13</v>
      </c>
    </row>
    <row r="1502" spans="1:11" x14ac:dyDescent="0.2">
      <c r="A1502" t="s">
        <v>1533</v>
      </c>
      <c r="B1502">
        <v>1974</v>
      </c>
      <c r="C1502" t="s">
        <v>20</v>
      </c>
      <c r="D1502">
        <v>24</v>
      </c>
      <c r="E1502" s="10" t="str">
        <f>Table1[[#This Row],[date]]&amp;" "&amp;Table1[[#This Row],[month]]&amp;" "&amp;Table1[[#This Row],[year]]</f>
        <v>24 Sep 1974</v>
      </c>
      <c r="F1502" s="12">
        <f>DATEDIF(Table1[[#This Row],[DOB]],"8-6-2023","y")</f>
        <v>48</v>
      </c>
      <c r="G1502">
        <v>0</v>
      </c>
      <c r="H1502" s="14">
        <v>12697.48</v>
      </c>
      <c r="I1502" t="s">
        <v>12</v>
      </c>
      <c r="J1502" t="s">
        <v>12</v>
      </c>
      <c r="K1502" t="s">
        <v>300</v>
      </c>
    </row>
    <row r="1503" spans="1:11" x14ac:dyDescent="0.2">
      <c r="A1503" t="s">
        <v>1534</v>
      </c>
      <c r="B1503">
        <v>1992</v>
      </c>
      <c r="C1503" t="s">
        <v>10</v>
      </c>
      <c r="D1503">
        <v>7</v>
      </c>
      <c r="E1503" s="10" t="str">
        <f>Table1[[#This Row],[date]]&amp;" "&amp;Table1[[#This Row],[month]]&amp;" "&amp;Table1[[#This Row],[year]]</f>
        <v>7 Jul 1992</v>
      </c>
      <c r="F1503" s="12">
        <f>DATEDIF(Table1[[#This Row],[DOB]],"8-6-2023","y")</f>
        <v>30</v>
      </c>
      <c r="G1503">
        <v>0</v>
      </c>
      <c r="H1503" s="14">
        <v>12699.56</v>
      </c>
      <c r="I1503" t="s">
        <v>12</v>
      </c>
      <c r="J1503" t="s">
        <v>11</v>
      </c>
      <c r="K1503" t="s">
        <v>42</v>
      </c>
    </row>
    <row r="1504" spans="1:11" x14ac:dyDescent="0.2">
      <c r="A1504" t="s">
        <v>1535</v>
      </c>
      <c r="B1504">
        <v>1964</v>
      </c>
      <c r="C1504" t="s">
        <v>15</v>
      </c>
      <c r="D1504">
        <v>28</v>
      </c>
      <c r="E1504" s="10" t="str">
        <f>Table1[[#This Row],[date]]&amp;" "&amp;Table1[[#This Row],[month]]&amp;" "&amp;Table1[[#This Row],[year]]</f>
        <v>28 Nov 1964</v>
      </c>
      <c r="F1504" s="12">
        <f>DATEDIF(Table1[[#This Row],[DOB]],"8-6-2023","y")</f>
        <v>58</v>
      </c>
      <c r="G1504">
        <v>0</v>
      </c>
      <c r="H1504" s="14">
        <v>12700.63</v>
      </c>
      <c r="I1504" t="s">
        <v>12</v>
      </c>
      <c r="J1504" t="s">
        <v>12</v>
      </c>
      <c r="K1504" t="s">
        <v>42</v>
      </c>
    </row>
    <row r="1505" spans="1:11" x14ac:dyDescent="0.2">
      <c r="A1505" t="s">
        <v>1536</v>
      </c>
      <c r="B1505">
        <v>1970</v>
      </c>
      <c r="C1505" t="s">
        <v>10</v>
      </c>
      <c r="D1505">
        <v>8</v>
      </c>
      <c r="E1505" s="10" t="str">
        <f>Table1[[#This Row],[date]]&amp;" "&amp;Table1[[#This Row],[month]]&amp;" "&amp;Table1[[#This Row],[year]]</f>
        <v>8 Jul 1970</v>
      </c>
      <c r="F1505" s="12">
        <f>DATEDIF(Table1[[#This Row],[DOB]],"8-6-2023","y")</f>
        <v>52</v>
      </c>
      <c r="G1505">
        <v>0</v>
      </c>
      <c r="H1505" s="14">
        <v>12713</v>
      </c>
      <c r="I1505" t="s">
        <v>12</v>
      </c>
      <c r="J1505" t="s">
        <v>16</v>
      </c>
      <c r="K1505" t="s">
        <v>42</v>
      </c>
    </row>
    <row r="1506" spans="1:11" x14ac:dyDescent="0.2">
      <c r="A1506" t="s">
        <v>1537</v>
      </c>
      <c r="B1506">
        <v>1988</v>
      </c>
      <c r="C1506" t="s">
        <v>10</v>
      </c>
      <c r="D1506">
        <v>17</v>
      </c>
      <c r="E1506" s="10" t="str">
        <f>Table1[[#This Row],[date]]&amp;" "&amp;Table1[[#This Row],[month]]&amp;" "&amp;Table1[[#This Row],[year]]</f>
        <v>17 Jul 1988</v>
      </c>
      <c r="F1506" s="12">
        <f>DATEDIF(Table1[[#This Row],[DOB]],"8-6-2023","y")</f>
        <v>34</v>
      </c>
      <c r="G1506">
        <v>3</v>
      </c>
      <c r="H1506" s="14">
        <v>12718.21</v>
      </c>
      <c r="I1506" t="s">
        <v>12</v>
      </c>
      <c r="J1506" t="s">
        <v>16</v>
      </c>
      <c r="K1506" t="s">
        <v>535</v>
      </c>
    </row>
    <row r="1507" spans="1:11" x14ac:dyDescent="0.2">
      <c r="A1507" t="s">
        <v>1538</v>
      </c>
      <c r="B1507">
        <v>1962</v>
      </c>
      <c r="C1507" t="s">
        <v>20</v>
      </c>
      <c r="D1507">
        <v>2</v>
      </c>
      <c r="E1507" s="10" t="str">
        <f>Table1[[#This Row],[date]]&amp;" "&amp;Table1[[#This Row],[month]]&amp;" "&amp;Table1[[#This Row],[year]]</f>
        <v>2 Sep 1962</v>
      </c>
      <c r="F1507" s="12">
        <f>DATEDIF(Table1[[#This Row],[DOB]],"8-6-2023","y")</f>
        <v>60</v>
      </c>
      <c r="G1507">
        <v>0</v>
      </c>
      <c r="H1507" s="14">
        <v>12731</v>
      </c>
      <c r="I1507" t="s">
        <v>12</v>
      </c>
      <c r="J1507" t="s">
        <v>12</v>
      </c>
      <c r="K1507" t="s">
        <v>168</v>
      </c>
    </row>
    <row r="1508" spans="1:11" x14ac:dyDescent="0.2">
      <c r="A1508" t="s">
        <v>1539</v>
      </c>
      <c r="B1508">
        <v>1962</v>
      </c>
      <c r="C1508" t="s">
        <v>37</v>
      </c>
      <c r="D1508">
        <v>1</v>
      </c>
      <c r="E1508" s="10" t="str">
        <f>Table1[[#This Row],[date]]&amp;" "&amp;Table1[[#This Row],[month]]&amp;" "&amp;Table1[[#This Row],[year]]</f>
        <v>1 Oct 1962</v>
      </c>
      <c r="F1508" s="12">
        <f>DATEDIF(Table1[[#This Row],[DOB]],"8-6-2023","y")</f>
        <v>60</v>
      </c>
      <c r="G1508">
        <v>0</v>
      </c>
      <c r="H1508" s="14">
        <v>12741.17</v>
      </c>
      <c r="I1508" t="s">
        <v>12</v>
      </c>
      <c r="J1508" t="s">
        <v>16</v>
      </c>
      <c r="K1508" t="s">
        <v>356</v>
      </c>
    </row>
    <row r="1509" spans="1:11" x14ac:dyDescent="0.2">
      <c r="A1509" t="s">
        <v>1540</v>
      </c>
      <c r="B1509">
        <v>1975</v>
      </c>
      <c r="C1509" t="s">
        <v>20</v>
      </c>
      <c r="D1509">
        <v>25</v>
      </c>
      <c r="E1509" s="10" t="str">
        <f>Table1[[#This Row],[date]]&amp;" "&amp;Table1[[#This Row],[month]]&amp;" "&amp;Table1[[#This Row],[year]]</f>
        <v>25 Sep 1975</v>
      </c>
      <c r="F1509" s="12">
        <f>DATEDIF(Table1[[#This Row],[DOB]],"8-6-2023","y")</f>
        <v>47</v>
      </c>
      <c r="G1509">
        <v>1</v>
      </c>
      <c r="H1509" s="14">
        <v>12770.27</v>
      </c>
      <c r="I1509" t="s">
        <v>12</v>
      </c>
      <c r="J1509" t="s">
        <v>12</v>
      </c>
      <c r="K1509" t="s">
        <v>300</v>
      </c>
    </row>
    <row r="1510" spans="1:11" x14ac:dyDescent="0.2">
      <c r="A1510" t="s">
        <v>1541</v>
      </c>
      <c r="B1510">
        <v>1972</v>
      </c>
      <c r="C1510" t="s">
        <v>37</v>
      </c>
      <c r="D1510">
        <v>7</v>
      </c>
      <c r="E1510" s="10" t="str">
        <f>Table1[[#This Row],[date]]&amp;" "&amp;Table1[[#This Row],[month]]&amp;" "&amp;Table1[[#This Row],[year]]</f>
        <v>7 Oct 1972</v>
      </c>
      <c r="F1510" s="12">
        <f>DATEDIF(Table1[[#This Row],[DOB]],"8-6-2023","y")</f>
        <v>50</v>
      </c>
      <c r="G1510">
        <v>0</v>
      </c>
      <c r="H1510" s="14">
        <v>12776.05</v>
      </c>
      <c r="I1510" t="s">
        <v>12</v>
      </c>
      <c r="J1510" t="s">
        <v>12</v>
      </c>
      <c r="K1510" t="s">
        <v>535</v>
      </c>
    </row>
    <row r="1511" spans="1:11" x14ac:dyDescent="0.2">
      <c r="A1511" t="s">
        <v>1542</v>
      </c>
      <c r="B1511">
        <v>1963</v>
      </c>
      <c r="C1511" t="s">
        <v>30</v>
      </c>
      <c r="D1511">
        <v>5</v>
      </c>
      <c r="E1511" s="10" t="str">
        <f>Table1[[#This Row],[date]]&amp;" "&amp;Table1[[#This Row],[month]]&amp;" "&amp;Table1[[#This Row],[year]]</f>
        <v>5 Dec 1963</v>
      </c>
      <c r="F1511" s="12">
        <f>DATEDIF(Table1[[#This Row],[DOB]],"8-6-2023","y")</f>
        <v>59</v>
      </c>
      <c r="G1511">
        <v>0</v>
      </c>
      <c r="H1511" s="14">
        <v>12788.03</v>
      </c>
      <c r="I1511" t="s">
        <v>12</v>
      </c>
      <c r="J1511" t="s">
        <v>12</v>
      </c>
      <c r="K1511" t="s">
        <v>200</v>
      </c>
    </row>
    <row r="1512" spans="1:11" x14ac:dyDescent="0.2">
      <c r="A1512" t="s">
        <v>1543</v>
      </c>
      <c r="B1512">
        <v>1983</v>
      </c>
      <c r="C1512" t="s">
        <v>37</v>
      </c>
      <c r="D1512">
        <v>29</v>
      </c>
      <c r="E1512" s="10" t="str">
        <f>Table1[[#This Row],[date]]&amp;" "&amp;Table1[[#This Row],[month]]&amp;" "&amp;Table1[[#This Row],[year]]</f>
        <v>29 Oct 1983</v>
      </c>
      <c r="F1512" s="12">
        <f>DATEDIF(Table1[[#This Row],[DOB]],"8-6-2023","y")</f>
        <v>39</v>
      </c>
      <c r="G1512">
        <v>3</v>
      </c>
      <c r="H1512" s="14">
        <v>12788.18</v>
      </c>
      <c r="I1512" t="s">
        <v>12</v>
      </c>
      <c r="J1512" t="s">
        <v>16</v>
      </c>
      <c r="K1512" t="s">
        <v>535</v>
      </c>
    </row>
    <row r="1513" spans="1:11" x14ac:dyDescent="0.2">
      <c r="A1513" t="s">
        <v>1544</v>
      </c>
      <c r="B1513">
        <v>1978</v>
      </c>
      <c r="C1513" t="s">
        <v>10</v>
      </c>
      <c r="D1513">
        <v>24</v>
      </c>
      <c r="E1513" s="10" t="str">
        <f>Table1[[#This Row],[date]]&amp;" "&amp;Table1[[#This Row],[month]]&amp;" "&amp;Table1[[#This Row],[year]]</f>
        <v>24 Jul 1978</v>
      </c>
      <c r="F1513" s="12">
        <f>DATEDIF(Table1[[#This Row],[DOB]],"8-6-2023","y")</f>
        <v>44</v>
      </c>
      <c r="G1513">
        <v>0</v>
      </c>
      <c r="H1513" s="14">
        <v>12797.21</v>
      </c>
      <c r="I1513" t="s">
        <v>12</v>
      </c>
      <c r="J1513" t="s">
        <v>16</v>
      </c>
      <c r="K1513" t="s">
        <v>247</v>
      </c>
    </row>
    <row r="1514" spans="1:11" x14ac:dyDescent="0.2">
      <c r="A1514" t="s">
        <v>1545</v>
      </c>
      <c r="B1514">
        <v>1963</v>
      </c>
      <c r="C1514" t="s">
        <v>10</v>
      </c>
      <c r="D1514">
        <v>20</v>
      </c>
      <c r="E1514" s="10" t="str">
        <f>Table1[[#This Row],[date]]&amp;" "&amp;Table1[[#This Row],[month]]&amp;" "&amp;Table1[[#This Row],[year]]</f>
        <v>20 Jul 1963</v>
      </c>
      <c r="F1514" s="12">
        <f>DATEDIF(Table1[[#This Row],[DOB]],"8-6-2023","y")</f>
        <v>59</v>
      </c>
      <c r="G1514">
        <v>0</v>
      </c>
      <c r="H1514" s="14">
        <v>12815.44</v>
      </c>
      <c r="I1514" t="s">
        <v>12</v>
      </c>
      <c r="J1514" t="s">
        <v>12</v>
      </c>
      <c r="K1514" t="s">
        <v>247</v>
      </c>
    </row>
    <row r="1515" spans="1:11" x14ac:dyDescent="0.2">
      <c r="A1515" t="s">
        <v>1546</v>
      </c>
      <c r="B1515">
        <v>1967</v>
      </c>
      <c r="C1515" t="s">
        <v>20</v>
      </c>
      <c r="D1515">
        <v>25</v>
      </c>
      <c r="E1515" s="10" t="str">
        <f>Table1[[#This Row],[date]]&amp;" "&amp;Table1[[#This Row],[month]]&amp;" "&amp;Table1[[#This Row],[year]]</f>
        <v>25 Sep 1967</v>
      </c>
      <c r="F1515" s="12">
        <f>DATEDIF(Table1[[#This Row],[DOB]],"8-6-2023","y")</f>
        <v>55</v>
      </c>
      <c r="G1515">
        <v>0</v>
      </c>
      <c r="H1515" s="14">
        <v>12823.25</v>
      </c>
      <c r="I1515" t="s">
        <v>12</v>
      </c>
      <c r="J1515" t="s">
        <v>12</v>
      </c>
      <c r="K1515" t="s">
        <v>300</v>
      </c>
    </row>
    <row r="1516" spans="1:11" x14ac:dyDescent="0.2">
      <c r="A1516" t="s">
        <v>1547</v>
      </c>
      <c r="B1516">
        <v>2004</v>
      </c>
      <c r="C1516" t="s">
        <v>15</v>
      </c>
      <c r="D1516">
        <v>9</v>
      </c>
      <c r="E1516" s="10" t="str">
        <f>Table1[[#This Row],[date]]&amp;" "&amp;Table1[[#This Row],[month]]&amp;" "&amp;Table1[[#This Row],[year]]</f>
        <v>9 Nov 2004</v>
      </c>
      <c r="F1516" s="12">
        <f>DATEDIF(Table1[[#This Row],[DOB]],"8-6-2023","y")</f>
        <v>18</v>
      </c>
      <c r="G1516">
        <v>2</v>
      </c>
      <c r="H1516" s="14">
        <v>12829.46</v>
      </c>
      <c r="I1516" t="s">
        <v>12</v>
      </c>
      <c r="J1516" t="s">
        <v>12</v>
      </c>
      <c r="K1516" t="s">
        <v>168</v>
      </c>
    </row>
    <row r="1517" spans="1:11" x14ac:dyDescent="0.2">
      <c r="A1517" t="s">
        <v>1548</v>
      </c>
      <c r="B1517">
        <v>1993</v>
      </c>
      <c r="C1517" t="s">
        <v>20</v>
      </c>
      <c r="D1517">
        <v>27</v>
      </c>
      <c r="E1517" s="10" t="str">
        <f>Table1[[#This Row],[date]]&amp;" "&amp;Table1[[#This Row],[month]]&amp;" "&amp;Table1[[#This Row],[year]]</f>
        <v>27 Sep 1993</v>
      </c>
      <c r="F1517" s="12">
        <f>DATEDIF(Table1[[#This Row],[DOB]],"8-6-2023","y")</f>
        <v>29</v>
      </c>
      <c r="G1517">
        <v>0</v>
      </c>
      <c r="H1517" s="14">
        <v>12847.24</v>
      </c>
      <c r="I1517" t="s">
        <v>12</v>
      </c>
      <c r="J1517" t="s">
        <v>11</v>
      </c>
      <c r="K1517" t="s">
        <v>23</v>
      </c>
    </row>
    <row r="1518" spans="1:11" x14ac:dyDescent="0.2">
      <c r="A1518" t="s">
        <v>1549</v>
      </c>
      <c r="B1518">
        <v>1973</v>
      </c>
      <c r="C1518" t="s">
        <v>20</v>
      </c>
      <c r="D1518">
        <v>22</v>
      </c>
      <c r="E1518" s="10" t="str">
        <f>Table1[[#This Row],[date]]&amp;" "&amp;Table1[[#This Row],[month]]&amp;" "&amp;Table1[[#This Row],[year]]</f>
        <v>22 Sep 1973</v>
      </c>
      <c r="F1518" s="12">
        <f>DATEDIF(Table1[[#This Row],[DOB]],"8-6-2023","y")</f>
        <v>49</v>
      </c>
      <c r="G1518">
        <v>0</v>
      </c>
      <c r="H1518" s="14">
        <v>12852.37</v>
      </c>
      <c r="I1518" t="s">
        <v>12</v>
      </c>
      <c r="J1518" t="s">
        <v>16</v>
      </c>
      <c r="K1518" t="s">
        <v>23</v>
      </c>
    </row>
    <row r="1519" spans="1:11" x14ac:dyDescent="0.2">
      <c r="A1519" t="s">
        <v>1550</v>
      </c>
      <c r="B1519">
        <v>1963</v>
      </c>
      <c r="C1519" t="s">
        <v>20</v>
      </c>
      <c r="D1519">
        <v>27</v>
      </c>
      <c r="E1519" s="10" t="str">
        <f>Table1[[#This Row],[date]]&amp;" "&amp;Table1[[#This Row],[month]]&amp;" "&amp;Table1[[#This Row],[year]]</f>
        <v>27 Sep 1963</v>
      </c>
      <c r="F1519" s="12">
        <f>DATEDIF(Table1[[#This Row],[DOB]],"8-6-2023","y")</f>
        <v>59</v>
      </c>
      <c r="G1519">
        <v>0</v>
      </c>
      <c r="H1519" s="14">
        <v>12856.84</v>
      </c>
      <c r="I1519" t="s">
        <v>12</v>
      </c>
      <c r="J1519" t="s">
        <v>12</v>
      </c>
      <c r="K1519" t="s">
        <v>300</v>
      </c>
    </row>
    <row r="1520" spans="1:11" x14ac:dyDescent="0.2">
      <c r="A1520" t="s">
        <v>1551</v>
      </c>
      <c r="B1520">
        <v>1984</v>
      </c>
      <c r="C1520" t="s">
        <v>35</v>
      </c>
      <c r="D1520">
        <v>6</v>
      </c>
      <c r="E1520" s="10" t="str">
        <f>Table1[[#This Row],[date]]&amp;" "&amp;Table1[[#This Row],[month]]&amp;" "&amp;Table1[[#This Row],[year]]</f>
        <v>6 Aug 1984</v>
      </c>
      <c r="F1520" s="12">
        <f>DATEDIF(Table1[[#This Row],[DOB]],"8-6-2023","y")</f>
        <v>38</v>
      </c>
      <c r="G1520">
        <v>3</v>
      </c>
      <c r="H1520" s="14">
        <v>12870.31</v>
      </c>
      <c r="I1520" t="s">
        <v>12</v>
      </c>
      <c r="J1520" t="s">
        <v>12</v>
      </c>
      <c r="K1520" t="s">
        <v>23</v>
      </c>
    </row>
    <row r="1521" spans="1:11" x14ac:dyDescent="0.2">
      <c r="A1521" t="s">
        <v>1552</v>
      </c>
      <c r="B1521">
        <v>2004</v>
      </c>
      <c r="C1521" t="s">
        <v>10</v>
      </c>
      <c r="D1521">
        <v>9</v>
      </c>
      <c r="E1521" s="10" t="str">
        <f>Table1[[#This Row],[date]]&amp;" "&amp;Table1[[#This Row],[month]]&amp;" "&amp;Table1[[#This Row],[year]]</f>
        <v>9 Jul 2004</v>
      </c>
      <c r="F1521" s="12">
        <f>DATEDIF(Table1[[#This Row],[DOB]],"8-6-2023","y")</f>
        <v>18</v>
      </c>
      <c r="G1521">
        <v>0</v>
      </c>
      <c r="H1521" s="14">
        <v>12890.06</v>
      </c>
      <c r="I1521" t="s">
        <v>12</v>
      </c>
      <c r="J1521" t="s">
        <v>16</v>
      </c>
      <c r="K1521" t="s">
        <v>166</v>
      </c>
    </row>
    <row r="1522" spans="1:11" x14ac:dyDescent="0.2">
      <c r="A1522" t="s">
        <v>1553</v>
      </c>
      <c r="B1522">
        <v>1963</v>
      </c>
      <c r="C1522" t="s">
        <v>35</v>
      </c>
      <c r="D1522">
        <v>16</v>
      </c>
      <c r="E1522" s="10" t="str">
        <f>Table1[[#This Row],[date]]&amp;" "&amp;Table1[[#This Row],[month]]&amp;" "&amp;Table1[[#This Row],[year]]</f>
        <v>16 Aug 1963</v>
      </c>
      <c r="F1522" s="12">
        <f>DATEDIF(Table1[[#This Row],[DOB]],"8-6-2023","y")</f>
        <v>59</v>
      </c>
      <c r="G1522">
        <v>1</v>
      </c>
      <c r="H1522" s="14">
        <v>12913.99</v>
      </c>
      <c r="I1522" t="s">
        <v>12</v>
      </c>
      <c r="J1522" t="s">
        <v>11</v>
      </c>
      <c r="K1522" t="s">
        <v>168</v>
      </c>
    </row>
    <row r="1523" spans="1:11" x14ac:dyDescent="0.2">
      <c r="A1523" t="s">
        <v>1554</v>
      </c>
      <c r="B1523">
        <v>1963</v>
      </c>
      <c r="C1523" t="s">
        <v>20</v>
      </c>
      <c r="D1523">
        <v>1</v>
      </c>
      <c r="E1523" s="10" t="str">
        <f>Table1[[#This Row],[date]]&amp;" "&amp;Table1[[#This Row],[month]]&amp;" "&amp;Table1[[#This Row],[year]]</f>
        <v>1 Sep 1963</v>
      </c>
      <c r="F1523" s="12">
        <f>DATEDIF(Table1[[#This Row],[DOB]],"8-6-2023","y")</f>
        <v>59</v>
      </c>
      <c r="G1523">
        <v>2</v>
      </c>
      <c r="H1523" s="14">
        <v>12925.89</v>
      </c>
      <c r="I1523" t="s">
        <v>12</v>
      </c>
      <c r="J1523" t="s">
        <v>11</v>
      </c>
      <c r="K1523" t="s">
        <v>13</v>
      </c>
    </row>
    <row r="1524" spans="1:11" x14ac:dyDescent="0.2">
      <c r="A1524" t="s">
        <v>1555</v>
      </c>
      <c r="B1524">
        <v>1963</v>
      </c>
      <c r="C1524" t="s">
        <v>35</v>
      </c>
      <c r="D1524">
        <v>14</v>
      </c>
      <c r="E1524" s="10" t="str">
        <f>Table1[[#This Row],[date]]&amp;" "&amp;Table1[[#This Row],[month]]&amp;" "&amp;Table1[[#This Row],[year]]</f>
        <v>14 Aug 1963</v>
      </c>
      <c r="F1524" s="12">
        <f>DATEDIF(Table1[[#This Row],[DOB]],"8-6-2023","y")</f>
        <v>59</v>
      </c>
      <c r="G1524">
        <v>2</v>
      </c>
      <c r="H1524" s="14">
        <v>12928.79</v>
      </c>
      <c r="I1524" t="s">
        <v>12</v>
      </c>
      <c r="J1524" t="s">
        <v>11</v>
      </c>
      <c r="K1524" t="s">
        <v>13</v>
      </c>
    </row>
    <row r="1525" spans="1:11" x14ac:dyDescent="0.2">
      <c r="A1525" t="s">
        <v>1556</v>
      </c>
      <c r="B1525">
        <v>1966</v>
      </c>
      <c r="C1525" t="s">
        <v>30</v>
      </c>
      <c r="D1525">
        <v>22</v>
      </c>
      <c r="E1525" s="10" t="str">
        <f>Table1[[#This Row],[date]]&amp;" "&amp;Table1[[#This Row],[month]]&amp;" "&amp;Table1[[#This Row],[year]]</f>
        <v>22 Dec 1966</v>
      </c>
      <c r="F1525" s="12">
        <f>DATEDIF(Table1[[#This Row],[DOB]],"8-6-2023","y")</f>
        <v>56</v>
      </c>
      <c r="G1525">
        <v>4</v>
      </c>
      <c r="H1525" s="14">
        <v>12949.16</v>
      </c>
      <c r="I1525" t="s">
        <v>12</v>
      </c>
      <c r="J1525" t="s">
        <v>12</v>
      </c>
      <c r="K1525" t="s">
        <v>13</v>
      </c>
    </row>
    <row r="1526" spans="1:11" x14ac:dyDescent="0.2">
      <c r="A1526" t="s">
        <v>1557</v>
      </c>
      <c r="B1526">
        <v>1961</v>
      </c>
      <c r="C1526" t="s">
        <v>35</v>
      </c>
      <c r="D1526">
        <v>20</v>
      </c>
      <c r="E1526" s="10" t="str">
        <f>Table1[[#This Row],[date]]&amp;" "&amp;Table1[[#This Row],[month]]&amp;" "&amp;Table1[[#This Row],[year]]</f>
        <v>20 Aug 1961</v>
      </c>
      <c r="F1526" s="12">
        <f>DATEDIF(Table1[[#This Row],[DOB]],"8-6-2023","y")</f>
        <v>61</v>
      </c>
      <c r="G1526">
        <v>0</v>
      </c>
      <c r="H1526" s="14">
        <v>12950.07</v>
      </c>
      <c r="I1526" t="s">
        <v>12</v>
      </c>
      <c r="J1526" t="s">
        <v>16</v>
      </c>
      <c r="K1526" t="s">
        <v>23</v>
      </c>
    </row>
    <row r="1527" spans="1:11" x14ac:dyDescent="0.2">
      <c r="A1527" t="s">
        <v>1558</v>
      </c>
      <c r="B1527">
        <v>1960</v>
      </c>
      <c r="C1527" t="s">
        <v>15</v>
      </c>
      <c r="D1527">
        <v>4</v>
      </c>
      <c r="E1527" s="10" t="str">
        <f>Table1[[#This Row],[date]]&amp;" "&amp;Table1[[#This Row],[month]]&amp;" "&amp;Table1[[#This Row],[year]]</f>
        <v>4 Nov 1960</v>
      </c>
      <c r="F1527" s="12">
        <f>DATEDIF(Table1[[#This Row],[DOB]],"8-6-2023","y")</f>
        <v>62</v>
      </c>
      <c r="G1527">
        <v>0</v>
      </c>
      <c r="H1527" s="14">
        <v>12957.12</v>
      </c>
      <c r="I1527" t="s">
        <v>12</v>
      </c>
      <c r="J1527" t="s">
        <v>16</v>
      </c>
      <c r="K1527" t="s">
        <v>42</v>
      </c>
    </row>
    <row r="1528" spans="1:11" x14ac:dyDescent="0.2">
      <c r="A1528" t="s">
        <v>1559</v>
      </c>
      <c r="B1528">
        <v>1960</v>
      </c>
      <c r="C1528" t="s">
        <v>18</v>
      </c>
      <c r="D1528">
        <v>22</v>
      </c>
      <c r="E1528" s="10" t="str">
        <f>Table1[[#This Row],[date]]&amp;" "&amp;Table1[[#This Row],[month]]&amp;" "&amp;Table1[[#This Row],[year]]</f>
        <v>22 Jun 1960</v>
      </c>
      <c r="F1528" s="12">
        <f>DATEDIF(Table1[[#This Row],[DOB]],"8-6-2023","y")</f>
        <v>62</v>
      </c>
      <c r="G1528">
        <v>0</v>
      </c>
      <c r="H1528" s="14">
        <v>12979.36</v>
      </c>
      <c r="I1528" t="s">
        <v>12</v>
      </c>
      <c r="J1528" t="s">
        <v>16</v>
      </c>
      <c r="K1528" t="s">
        <v>42</v>
      </c>
    </row>
    <row r="1529" spans="1:11" x14ac:dyDescent="0.2">
      <c r="A1529" t="s">
        <v>1560</v>
      </c>
      <c r="B1529">
        <v>1960</v>
      </c>
      <c r="C1529" t="s">
        <v>20</v>
      </c>
      <c r="D1529">
        <v>23</v>
      </c>
      <c r="E1529" s="10" t="str">
        <f>Table1[[#This Row],[date]]&amp;" "&amp;Table1[[#This Row],[month]]&amp;" "&amp;Table1[[#This Row],[year]]</f>
        <v>23 Sep 1960</v>
      </c>
      <c r="F1529" s="12">
        <f>DATEDIF(Table1[[#This Row],[DOB]],"8-6-2023","y")</f>
        <v>62</v>
      </c>
      <c r="G1529">
        <v>0</v>
      </c>
      <c r="H1529" s="14">
        <v>12981.35</v>
      </c>
      <c r="I1529" t="s">
        <v>12</v>
      </c>
      <c r="J1529" t="s">
        <v>12</v>
      </c>
      <c r="K1529" t="s">
        <v>13</v>
      </c>
    </row>
    <row r="1530" spans="1:11" x14ac:dyDescent="0.2">
      <c r="A1530" t="s">
        <v>1561</v>
      </c>
      <c r="B1530">
        <v>1960</v>
      </c>
      <c r="C1530" t="s">
        <v>15</v>
      </c>
      <c r="D1530">
        <v>28</v>
      </c>
      <c r="E1530" s="10" t="str">
        <f>Table1[[#This Row],[date]]&amp;" "&amp;Table1[[#This Row],[month]]&amp;" "&amp;Table1[[#This Row],[year]]</f>
        <v>28 Nov 1960</v>
      </c>
      <c r="F1530" s="12">
        <f>DATEDIF(Table1[[#This Row],[DOB]],"8-6-2023","y")</f>
        <v>62</v>
      </c>
      <c r="G1530">
        <v>0</v>
      </c>
      <c r="H1530" s="14">
        <v>12982.87</v>
      </c>
      <c r="I1530" t="s">
        <v>12</v>
      </c>
      <c r="J1530" t="s">
        <v>16</v>
      </c>
      <c r="K1530" t="s">
        <v>13</v>
      </c>
    </row>
    <row r="1531" spans="1:11" x14ac:dyDescent="0.2">
      <c r="A1531" t="s">
        <v>1562</v>
      </c>
      <c r="B1531">
        <v>1979</v>
      </c>
      <c r="C1531" t="s">
        <v>15</v>
      </c>
      <c r="D1531">
        <v>27</v>
      </c>
      <c r="E1531" s="10" t="str">
        <f>Table1[[#This Row],[date]]&amp;" "&amp;Table1[[#This Row],[month]]&amp;" "&amp;Table1[[#This Row],[year]]</f>
        <v>27 Nov 1979</v>
      </c>
      <c r="F1531" s="12">
        <f>DATEDIF(Table1[[#This Row],[DOB]],"8-6-2023","y")</f>
        <v>43</v>
      </c>
      <c r="G1531">
        <v>2</v>
      </c>
      <c r="H1531" s="14">
        <v>12994.12</v>
      </c>
      <c r="I1531" t="s">
        <v>12</v>
      </c>
      <c r="J1531" t="s">
        <v>11</v>
      </c>
      <c r="K1531" t="s">
        <v>535</v>
      </c>
    </row>
    <row r="1532" spans="1:11" x14ac:dyDescent="0.2">
      <c r="A1532" t="s">
        <v>1563</v>
      </c>
      <c r="B1532">
        <v>1981</v>
      </c>
      <c r="C1532" t="s">
        <v>37</v>
      </c>
      <c r="D1532">
        <v>30</v>
      </c>
      <c r="E1532" s="10" t="str">
        <f>Table1[[#This Row],[date]]&amp;" "&amp;Table1[[#This Row],[month]]&amp;" "&amp;Table1[[#This Row],[year]]</f>
        <v>30 Oct 1981</v>
      </c>
      <c r="F1532" s="12">
        <f>DATEDIF(Table1[[#This Row],[DOB]],"8-6-2023","y")</f>
        <v>41</v>
      </c>
      <c r="G1532">
        <v>1</v>
      </c>
      <c r="H1532" s="14">
        <v>13002.91</v>
      </c>
      <c r="I1532" t="s">
        <v>12</v>
      </c>
      <c r="J1532" t="s">
        <v>16</v>
      </c>
      <c r="K1532" t="s">
        <v>23</v>
      </c>
    </row>
    <row r="1533" spans="1:11" x14ac:dyDescent="0.2">
      <c r="A1533" t="s">
        <v>1564</v>
      </c>
      <c r="B1533">
        <v>1962</v>
      </c>
      <c r="C1533" t="s">
        <v>18</v>
      </c>
      <c r="D1533">
        <v>24</v>
      </c>
      <c r="E1533" s="10" t="str">
        <f>Table1[[#This Row],[date]]&amp;" "&amp;Table1[[#This Row],[month]]&amp;" "&amp;Table1[[#This Row],[year]]</f>
        <v>24 Jun 1962</v>
      </c>
      <c r="F1533" s="12">
        <f>DATEDIF(Table1[[#This Row],[DOB]],"8-6-2023","y")</f>
        <v>60</v>
      </c>
      <c r="G1533">
        <v>0</v>
      </c>
      <c r="H1533" s="14">
        <v>13004.95</v>
      </c>
      <c r="I1533" t="s">
        <v>12</v>
      </c>
      <c r="J1533" t="s">
        <v>16</v>
      </c>
      <c r="K1533" t="s">
        <v>23</v>
      </c>
    </row>
    <row r="1534" spans="1:11" x14ac:dyDescent="0.2">
      <c r="A1534" t="s">
        <v>1565</v>
      </c>
      <c r="B1534">
        <v>1969</v>
      </c>
      <c r="C1534" t="s">
        <v>30</v>
      </c>
      <c r="D1534">
        <v>13</v>
      </c>
      <c r="E1534" s="10" t="str">
        <f>Table1[[#This Row],[date]]&amp;" "&amp;Table1[[#This Row],[month]]&amp;" "&amp;Table1[[#This Row],[year]]</f>
        <v>13 Dec 1969</v>
      </c>
      <c r="F1534" s="12">
        <f>DATEDIF(Table1[[#This Row],[DOB]],"8-6-2023","y")</f>
        <v>53</v>
      </c>
      <c r="G1534">
        <v>0</v>
      </c>
      <c r="H1534" s="14">
        <v>13008.07</v>
      </c>
      <c r="I1534" t="s">
        <v>12</v>
      </c>
      <c r="J1534" t="s">
        <v>12</v>
      </c>
      <c r="K1534" t="s">
        <v>23</v>
      </c>
    </row>
    <row r="1535" spans="1:11" x14ac:dyDescent="0.2">
      <c r="A1535" t="s">
        <v>1566</v>
      </c>
      <c r="B1535">
        <v>1972</v>
      </c>
      <c r="C1535" t="s">
        <v>20</v>
      </c>
      <c r="D1535">
        <v>27</v>
      </c>
      <c r="E1535" s="10" t="str">
        <f>Table1[[#This Row],[date]]&amp;" "&amp;Table1[[#This Row],[month]]&amp;" "&amp;Table1[[#This Row],[year]]</f>
        <v>27 Sep 1972</v>
      </c>
      <c r="F1535" s="12">
        <f>DATEDIF(Table1[[#This Row],[DOB]],"8-6-2023","y")</f>
        <v>50</v>
      </c>
      <c r="G1535">
        <v>0</v>
      </c>
      <c r="H1535" s="14">
        <v>13010.86</v>
      </c>
      <c r="I1535" t="s">
        <v>12</v>
      </c>
      <c r="J1535" t="s">
        <v>11</v>
      </c>
      <c r="K1535" t="s">
        <v>23</v>
      </c>
    </row>
    <row r="1536" spans="1:11" x14ac:dyDescent="0.2">
      <c r="A1536" t="s">
        <v>1567</v>
      </c>
      <c r="B1536">
        <v>1962</v>
      </c>
      <c r="C1536" t="s">
        <v>10</v>
      </c>
      <c r="D1536">
        <v>20</v>
      </c>
      <c r="E1536" s="10" t="str">
        <f>Table1[[#This Row],[date]]&amp;" "&amp;Table1[[#This Row],[month]]&amp;" "&amp;Table1[[#This Row],[year]]</f>
        <v>20 Jul 1962</v>
      </c>
      <c r="F1536" s="12">
        <f>DATEDIF(Table1[[#This Row],[DOB]],"8-6-2023","y")</f>
        <v>60</v>
      </c>
      <c r="G1536">
        <v>0</v>
      </c>
      <c r="H1536" s="14">
        <v>13012.21</v>
      </c>
      <c r="I1536" t="s">
        <v>12</v>
      </c>
      <c r="J1536" t="s">
        <v>16</v>
      </c>
      <c r="K1536" t="s">
        <v>23</v>
      </c>
    </row>
    <row r="1537" spans="1:11" x14ac:dyDescent="0.2">
      <c r="A1537" t="s">
        <v>1568</v>
      </c>
      <c r="B1537">
        <v>1964</v>
      </c>
      <c r="C1537" t="s">
        <v>20</v>
      </c>
      <c r="D1537">
        <v>23</v>
      </c>
      <c r="E1537" s="10" t="str">
        <f>Table1[[#This Row],[date]]&amp;" "&amp;Table1[[#This Row],[month]]&amp;" "&amp;Table1[[#This Row],[year]]</f>
        <v>23 Sep 1964</v>
      </c>
      <c r="F1537" s="12">
        <f>DATEDIF(Table1[[#This Row],[DOB]],"8-6-2023","y")</f>
        <v>58</v>
      </c>
      <c r="G1537">
        <v>1</v>
      </c>
      <c r="H1537" s="14">
        <v>13019.16</v>
      </c>
      <c r="I1537" t="s">
        <v>12</v>
      </c>
      <c r="J1537" t="s">
        <v>16</v>
      </c>
      <c r="K1537" t="s">
        <v>247</v>
      </c>
    </row>
    <row r="1538" spans="1:11" x14ac:dyDescent="0.2">
      <c r="A1538" t="s">
        <v>1569</v>
      </c>
      <c r="B1538">
        <v>1965</v>
      </c>
      <c r="C1538" t="s">
        <v>15</v>
      </c>
      <c r="D1538">
        <v>4</v>
      </c>
      <c r="E1538" s="10" t="str">
        <f>Table1[[#This Row],[date]]&amp;" "&amp;Table1[[#This Row],[month]]&amp;" "&amp;Table1[[#This Row],[year]]</f>
        <v>4 Nov 1965</v>
      </c>
      <c r="F1538" s="12">
        <f>DATEDIF(Table1[[#This Row],[DOB]],"8-6-2023","y")</f>
        <v>57</v>
      </c>
      <c r="G1538">
        <v>0</v>
      </c>
      <c r="H1538" s="14">
        <v>13023.93</v>
      </c>
      <c r="I1538" t="s">
        <v>12</v>
      </c>
      <c r="J1538" t="s">
        <v>11</v>
      </c>
      <c r="K1538" t="s">
        <v>200</v>
      </c>
    </row>
    <row r="1539" spans="1:11" x14ac:dyDescent="0.2">
      <c r="A1539" t="s">
        <v>1570</v>
      </c>
      <c r="B1539">
        <v>1961</v>
      </c>
      <c r="C1539" t="s">
        <v>15</v>
      </c>
      <c r="D1539">
        <v>9</v>
      </c>
      <c r="E1539" s="10" t="str">
        <f>Table1[[#This Row],[date]]&amp;" "&amp;Table1[[#This Row],[month]]&amp;" "&amp;Table1[[#This Row],[year]]</f>
        <v>9 Nov 1961</v>
      </c>
      <c r="F1539" s="12">
        <f>DATEDIF(Table1[[#This Row],[DOB]],"8-6-2023","y")</f>
        <v>61</v>
      </c>
      <c r="G1539">
        <v>0</v>
      </c>
      <c r="H1539" s="14">
        <v>13041.92</v>
      </c>
      <c r="I1539" t="s">
        <v>12</v>
      </c>
      <c r="J1539" t="s">
        <v>16</v>
      </c>
      <c r="K1539" t="s">
        <v>42</v>
      </c>
    </row>
    <row r="1540" spans="1:11" x14ac:dyDescent="0.2">
      <c r="A1540" t="s">
        <v>1571</v>
      </c>
      <c r="B1540">
        <v>1969</v>
      </c>
      <c r="C1540" t="s">
        <v>20</v>
      </c>
      <c r="D1540">
        <v>23</v>
      </c>
      <c r="E1540" s="10" t="str">
        <f>Table1[[#This Row],[date]]&amp;" "&amp;Table1[[#This Row],[month]]&amp;" "&amp;Table1[[#This Row],[year]]</f>
        <v>23 Sep 1969</v>
      </c>
      <c r="F1540" s="12">
        <f>DATEDIF(Table1[[#This Row],[DOB]],"8-6-2023","y")</f>
        <v>53</v>
      </c>
      <c r="G1540">
        <v>0</v>
      </c>
      <c r="H1540" s="14">
        <v>13044.41</v>
      </c>
      <c r="I1540" t="s">
        <v>12</v>
      </c>
      <c r="J1540" t="s">
        <v>16</v>
      </c>
      <c r="K1540" t="s">
        <v>23</v>
      </c>
    </row>
    <row r="1541" spans="1:11" x14ac:dyDescent="0.2">
      <c r="A1541" t="s">
        <v>1572</v>
      </c>
      <c r="B1541">
        <v>1967</v>
      </c>
      <c r="C1541" t="s">
        <v>35</v>
      </c>
      <c r="D1541">
        <v>6</v>
      </c>
      <c r="E1541" s="10" t="str">
        <f>Table1[[#This Row],[date]]&amp;" "&amp;Table1[[#This Row],[month]]&amp;" "&amp;Table1[[#This Row],[year]]</f>
        <v>6 Aug 1967</v>
      </c>
      <c r="F1541" s="12">
        <f>DATEDIF(Table1[[#This Row],[DOB]],"8-6-2023","y")</f>
        <v>55</v>
      </c>
      <c r="G1541">
        <v>3</v>
      </c>
      <c r="H1541" s="14">
        <v>13047.33</v>
      </c>
      <c r="I1541" t="s">
        <v>12</v>
      </c>
      <c r="J1541" t="s">
        <v>12</v>
      </c>
      <c r="K1541" t="s">
        <v>247</v>
      </c>
    </row>
    <row r="1542" spans="1:11" x14ac:dyDescent="0.2">
      <c r="A1542" t="s">
        <v>1573</v>
      </c>
      <c r="B1542">
        <v>1985</v>
      </c>
      <c r="C1542" t="s">
        <v>37</v>
      </c>
      <c r="D1542">
        <v>26</v>
      </c>
      <c r="E1542" s="10" t="str">
        <f>Table1[[#This Row],[date]]&amp;" "&amp;Table1[[#This Row],[month]]&amp;" "&amp;Table1[[#This Row],[year]]</f>
        <v>26 Oct 1985</v>
      </c>
      <c r="F1542" s="12">
        <f>DATEDIF(Table1[[#This Row],[DOB]],"8-6-2023","y")</f>
        <v>37</v>
      </c>
      <c r="G1542">
        <v>3</v>
      </c>
      <c r="H1542" s="14">
        <v>13051.22</v>
      </c>
      <c r="I1542" t="s">
        <v>12</v>
      </c>
      <c r="J1542" t="s">
        <v>16</v>
      </c>
      <c r="K1542" t="s">
        <v>535</v>
      </c>
    </row>
    <row r="1543" spans="1:11" x14ac:dyDescent="0.2">
      <c r="A1543" t="s">
        <v>1574</v>
      </c>
      <c r="B1543">
        <v>1961</v>
      </c>
      <c r="C1543" t="s">
        <v>15</v>
      </c>
      <c r="D1543">
        <v>6</v>
      </c>
      <c r="E1543" s="10" t="str">
        <f>Table1[[#This Row],[date]]&amp;" "&amp;Table1[[#This Row],[month]]&amp;" "&amp;Table1[[#This Row],[year]]</f>
        <v>6 Nov 1961</v>
      </c>
      <c r="F1543" s="12">
        <f>DATEDIF(Table1[[#This Row],[DOB]],"8-6-2023","y")</f>
        <v>61</v>
      </c>
      <c r="G1543">
        <v>0</v>
      </c>
      <c r="H1543" s="14">
        <v>13063.88</v>
      </c>
      <c r="I1543" t="s">
        <v>12</v>
      </c>
      <c r="J1543" t="s">
        <v>11</v>
      </c>
      <c r="K1543" t="s">
        <v>42</v>
      </c>
    </row>
    <row r="1544" spans="1:11" x14ac:dyDescent="0.2">
      <c r="A1544" t="s">
        <v>1575</v>
      </c>
      <c r="B1544">
        <v>1978</v>
      </c>
      <c r="C1544" t="s">
        <v>10</v>
      </c>
      <c r="D1544">
        <v>17</v>
      </c>
      <c r="E1544" s="10" t="str">
        <f>Table1[[#This Row],[date]]&amp;" "&amp;Table1[[#This Row],[month]]&amp;" "&amp;Table1[[#This Row],[year]]</f>
        <v>17 Jul 1978</v>
      </c>
      <c r="F1544" s="12">
        <f>DATEDIF(Table1[[#This Row],[DOB]],"8-6-2023","y")</f>
        <v>44</v>
      </c>
      <c r="G1544">
        <v>2</v>
      </c>
      <c r="H1544" s="14">
        <v>13101.74</v>
      </c>
      <c r="I1544" t="s">
        <v>12</v>
      </c>
      <c r="J1544" t="s">
        <v>11</v>
      </c>
      <c r="K1544" t="s">
        <v>535</v>
      </c>
    </row>
    <row r="1545" spans="1:11" x14ac:dyDescent="0.2">
      <c r="A1545" t="s">
        <v>1576</v>
      </c>
      <c r="B1545">
        <v>1971</v>
      </c>
      <c r="C1545" t="s">
        <v>37</v>
      </c>
      <c r="D1545">
        <v>30</v>
      </c>
      <c r="E1545" s="10" t="str">
        <f>Table1[[#This Row],[date]]&amp;" "&amp;Table1[[#This Row],[month]]&amp;" "&amp;Table1[[#This Row],[year]]</f>
        <v>30 Oct 1971</v>
      </c>
      <c r="F1545" s="12">
        <f>DATEDIF(Table1[[#This Row],[DOB]],"8-6-2023","y")</f>
        <v>51</v>
      </c>
      <c r="G1545">
        <v>0</v>
      </c>
      <c r="H1545" s="14">
        <v>13110.79</v>
      </c>
      <c r="I1545" t="s">
        <v>12</v>
      </c>
      <c r="J1545" t="s">
        <v>11</v>
      </c>
      <c r="K1545" t="s">
        <v>42</v>
      </c>
    </row>
    <row r="1546" spans="1:11" x14ac:dyDescent="0.2">
      <c r="A1546" t="s">
        <v>1577</v>
      </c>
      <c r="B1546">
        <v>1962</v>
      </c>
      <c r="C1546" t="s">
        <v>35</v>
      </c>
      <c r="D1546">
        <v>2</v>
      </c>
      <c r="E1546" s="10" t="str">
        <f>Table1[[#This Row],[date]]&amp;" "&amp;Table1[[#This Row],[month]]&amp;" "&amp;Table1[[#This Row],[year]]</f>
        <v>2 Aug 1962</v>
      </c>
      <c r="F1546" s="12">
        <f>DATEDIF(Table1[[#This Row],[DOB]],"8-6-2023","y")</f>
        <v>60</v>
      </c>
      <c r="G1546">
        <v>1</v>
      </c>
      <c r="H1546" s="14">
        <v>13112.6</v>
      </c>
      <c r="I1546" t="s">
        <v>12</v>
      </c>
      <c r="J1546" t="s">
        <v>12</v>
      </c>
      <c r="K1546" t="s">
        <v>23</v>
      </c>
    </row>
    <row r="1547" spans="1:11" x14ac:dyDescent="0.2">
      <c r="A1547" t="s">
        <v>1578</v>
      </c>
      <c r="B1547">
        <v>1992</v>
      </c>
      <c r="C1547" t="s">
        <v>35</v>
      </c>
      <c r="D1547">
        <v>12</v>
      </c>
      <c r="E1547" s="10" t="str">
        <f>Table1[[#This Row],[date]]&amp;" "&amp;Table1[[#This Row],[month]]&amp;" "&amp;Table1[[#This Row],[year]]</f>
        <v>12 Aug 1992</v>
      </c>
      <c r="F1547" s="12">
        <f>DATEDIF(Table1[[#This Row],[DOB]],"8-6-2023","y")</f>
        <v>30</v>
      </c>
      <c r="G1547">
        <v>0</v>
      </c>
      <c r="H1547" s="14">
        <v>13113.51</v>
      </c>
      <c r="I1547" t="s">
        <v>12</v>
      </c>
      <c r="J1547" t="s">
        <v>11</v>
      </c>
      <c r="K1547" t="s">
        <v>535</v>
      </c>
    </row>
    <row r="1548" spans="1:11" x14ac:dyDescent="0.2">
      <c r="A1548" t="s">
        <v>1579</v>
      </c>
      <c r="B1548">
        <v>1963</v>
      </c>
      <c r="C1548" t="s">
        <v>20</v>
      </c>
      <c r="D1548">
        <v>14</v>
      </c>
      <c r="E1548" s="10" t="str">
        <f>Table1[[#This Row],[date]]&amp;" "&amp;Table1[[#This Row],[month]]&amp;" "&amp;Table1[[#This Row],[year]]</f>
        <v>14 Sep 1963</v>
      </c>
      <c r="F1548" s="12">
        <f>DATEDIF(Table1[[#This Row],[DOB]],"8-6-2023","y")</f>
        <v>59</v>
      </c>
      <c r="G1548">
        <v>0</v>
      </c>
      <c r="H1548" s="14">
        <v>13116.84</v>
      </c>
      <c r="I1548" t="s">
        <v>12</v>
      </c>
      <c r="J1548" t="s">
        <v>16</v>
      </c>
      <c r="K1548" t="s">
        <v>23</v>
      </c>
    </row>
    <row r="1549" spans="1:11" x14ac:dyDescent="0.2">
      <c r="A1549" t="s">
        <v>1580</v>
      </c>
      <c r="B1549">
        <v>1999</v>
      </c>
      <c r="C1549" t="s">
        <v>35</v>
      </c>
      <c r="D1549">
        <v>16</v>
      </c>
      <c r="E1549" s="10" t="str">
        <f>Table1[[#This Row],[date]]&amp;" "&amp;Table1[[#This Row],[month]]&amp;" "&amp;Table1[[#This Row],[year]]</f>
        <v>16 Aug 1999</v>
      </c>
      <c r="F1549" s="12">
        <f>DATEDIF(Table1[[#This Row],[DOB]],"8-6-2023","y")</f>
        <v>23</v>
      </c>
      <c r="G1549">
        <v>0</v>
      </c>
      <c r="H1549" s="14">
        <v>13126.68</v>
      </c>
      <c r="I1549" t="s">
        <v>12</v>
      </c>
      <c r="J1549" t="s">
        <v>12</v>
      </c>
      <c r="K1549" t="s">
        <v>42</v>
      </c>
    </row>
    <row r="1550" spans="1:11" x14ac:dyDescent="0.2">
      <c r="A1550" t="s">
        <v>1581</v>
      </c>
      <c r="B1550">
        <v>1961</v>
      </c>
      <c r="C1550" t="s">
        <v>20</v>
      </c>
      <c r="D1550">
        <v>7</v>
      </c>
      <c r="E1550" s="10" t="str">
        <f>Table1[[#This Row],[date]]&amp;" "&amp;Table1[[#This Row],[month]]&amp;" "&amp;Table1[[#This Row],[year]]</f>
        <v>7 Sep 1961</v>
      </c>
      <c r="F1550" s="12">
        <f>DATEDIF(Table1[[#This Row],[DOB]],"8-6-2023","y")</f>
        <v>61</v>
      </c>
      <c r="G1550">
        <v>0</v>
      </c>
      <c r="H1550" s="14">
        <v>13129.6</v>
      </c>
      <c r="I1550" t="s">
        <v>12</v>
      </c>
      <c r="J1550" t="s">
        <v>11</v>
      </c>
      <c r="K1550" t="s">
        <v>356</v>
      </c>
    </row>
    <row r="1551" spans="1:11" x14ac:dyDescent="0.2">
      <c r="A1551" t="s">
        <v>1582</v>
      </c>
      <c r="B1551">
        <v>1961</v>
      </c>
      <c r="C1551" t="s">
        <v>30</v>
      </c>
      <c r="D1551">
        <v>6</v>
      </c>
      <c r="E1551" s="10" t="str">
        <f>Table1[[#This Row],[date]]&amp;" "&amp;Table1[[#This Row],[month]]&amp;" "&amp;Table1[[#This Row],[year]]</f>
        <v>6 Dec 1961</v>
      </c>
      <c r="F1551" s="12">
        <f>DATEDIF(Table1[[#This Row],[DOB]],"8-6-2023","y")</f>
        <v>61</v>
      </c>
      <c r="G1551">
        <v>0</v>
      </c>
      <c r="H1551" s="14">
        <v>13143.34</v>
      </c>
      <c r="I1551" t="s">
        <v>12</v>
      </c>
      <c r="J1551" t="s">
        <v>11</v>
      </c>
      <c r="K1551" t="s">
        <v>516</v>
      </c>
    </row>
    <row r="1552" spans="1:11" x14ac:dyDescent="0.2">
      <c r="A1552" t="s">
        <v>1583</v>
      </c>
      <c r="B1552">
        <v>1961</v>
      </c>
      <c r="C1552" t="s">
        <v>30</v>
      </c>
      <c r="D1552">
        <v>6</v>
      </c>
      <c r="E1552" s="10" t="str">
        <f>Table1[[#This Row],[date]]&amp;" "&amp;Table1[[#This Row],[month]]&amp;" "&amp;Table1[[#This Row],[year]]</f>
        <v>6 Dec 1961</v>
      </c>
      <c r="F1552" s="12">
        <f>DATEDIF(Table1[[#This Row],[DOB]],"8-6-2023","y")</f>
        <v>61</v>
      </c>
      <c r="G1552">
        <v>0</v>
      </c>
      <c r="H1552" s="14">
        <v>13143.86</v>
      </c>
      <c r="I1552" t="s">
        <v>12</v>
      </c>
      <c r="J1552" t="s">
        <v>11</v>
      </c>
      <c r="K1552" t="s">
        <v>168</v>
      </c>
    </row>
    <row r="1553" spans="1:11" x14ac:dyDescent="0.2">
      <c r="A1553" t="s">
        <v>1584</v>
      </c>
      <c r="B1553">
        <v>1962</v>
      </c>
      <c r="C1553" t="s">
        <v>35</v>
      </c>
      <c r="D1553">
        <v>5</v>
      </c>
      <c r="E1553" s="10" t="str">
        <f>Table1[[#This Row],[date]]&amp;" "&amp;Table1[[#This Row],[month]]&amp;" "&amp;Table1[[#This Row],[year]]</f>
        <v>5 Aug 1962</v>
      </c>
      <c r="F1553" s="12">
        <f>DATEDIF(Table1[[#This Row],[DOB]],"8-6-2023","y")</f>
        <v>60</v>
      </c>
      <c r="G1553">
        <v>0</v>
      </c>
      <c r="H1553" s="14">
        <v>13204.29</v>
      </c>
      <c r="I1553" t="s">
        <v>12</v>
      </c>
      <c r="J1553" t="s">
        <v>16</v>
      </c>
      <c r="K1553" t="s">
        <v>247</v>
      </c>
    </row>
    <row r="1554" spans="1:11" x14ac:dyDescent="0.2">
      <c r="A1554" t="s">
        <v>1585</v>
      </c>
      <c r="B1554">
        <v>1982</v>
      </c>
      <c r="C1554" t="s">
        <v>37</v>
      </c>
      <c r="D1554">
        <v>15</v>
      </c>
      <c r="E1554" s="10" t="str">
        <f>Table1[[#This Row],[date]]&amp;" "&amp;Table1[[#This Row],[month]]&amp;" "&amp;Table1[[#This Row],[year]]</f>
        <v>15 Oct 1982</v>
      </c>
      <c r="F1554" s="12">
        <f>DATEDIF(Table1[[#This Row],[DOB]],"8-6-2023","y")</f>
        <v>40</v>
      </c>
      <c r="G1554">
        <v>3</v>
      </c>
      <c r="H1554" s="14">
        <v>13214.43</v>
      </c>
      <c r="I1554" t="s">
        <v>12</v>
      </c>
      <c r="J1554" t="s">
        <v>11</v>
      </c>
      <c r="K1554" t="s">
        <v>23</v>
      </c>
    </row>
    <row r="1555" spans="1:11" x14ac:dyDescent="0.2">
      <c r="A1555" t="s">
        <v>1586</v>
      </c>
      <c r="B1555">
        <v>1962</v>
      </c>
      <c r="C1555" t="s">
        <v>30</v>
      </c>
      <c r="D1555">
        <v>7</v>
      </c>
      <c r="E1555" s="10" t="str">
        <f>Table1[[#This Row],[date]]&amp;" "&amp;Table1[[#This Row],[month]]&amp;" "&amp;Table1[[#This Row],[year]]</f>
        <v>7 Dec 1962</v>
      </c>
      <c r="F1555" s="12">
        <f>DATEDIF(Table1[[#This Row],[DOB]],"8-6-2023","y")</f>
        <v>60</v>
      </c>
      <c r="G1555">
        <v>0</v>
      </c>
      <c r="H1555" s="14">
        <v>13217.09</v>
      </c>
      <c r="I1555" t="s">
        <v>12</v>
      </c>
      <c r="J1555" t="s">
        <v>16</v>
      </c>
      <c r="K1555" t="s">
        <v>247</v>
      </c>
    </row>
    <row r="1556" spans="1:11" x14ac:dyDescent="0.2">
      <c r="A1556" t="s">
        <v>1587</v>
      </c>
      <c r="B1556">
        <v>1965</v>
      </c>
      <c r="C1556" t="s">
        <v>15</v>
      </c>
      <c r="D1556">
        <v>13</v>
      </c>
      <c r="E1556" s="10" t="str">
        <f>Table1[[#This Row],[date]]&amp;" "&amp;Table1[[#This Row],[month]]&amp;" "&amp;Table1[[#This Row],[year]]</f>
        <v>13 Nov 1965</v>
      </c>
      <c r="F1556" s="12">
        <f>DATEDIF(Table1[[#This Row],[DOB]],"8-6-2023","y")</f>
        <v>57</v>
      </c>
      <c r="G1556">
        <v>2</v>
      </c>
      <c r="H1556" s="14">
        <v>13224.06</v>
      </c>
      <c r="I1556" t="s">
        <v>12</v>
      </c>
      <c r="J1556" t="s">
        <v>12</v>
      </c>
      <c r="K1556" t="s">
        <v>247</v>
      </c>
    </row>
    <row r="1557" spans="1:11" x14ac:dyDescent="0.2">
      <c r="A1557" t="s">
        <v>1588</v>
      </c>
      <c r="B1557">
        <v>1962</v>
      </c>
      <c r="C1557" t="s">
        <v>15</v>
      </c>
      <c r="D1557">
        <v>24</v>
      </c>
      <c r="E1557" s="10" t="str">
        <f>Table1[[#This Row],[date]]&amp;" "&amp;Table1[[#This Row],[month]]&amp;" "&amp;Table1[[#This Row],[year]]</f>
        <v>24 Nov 1962</v>
      </c>
      <c r="F1557" s="12">
        <f>DATEDIF(Table1[[#This Row],[DOB]],"8-6-2023","y")</f>
        <v>60</v>
      </c>
      <c r="G1557">
        <v>1</v>
      </c>
      <c r="H1557" s="14">
        <v>13224.69</v>
      </c>
      <c r="I1557" t="s">
        <v>12</v>
      </c>
      <c r="J1557" t="s">
        <v>11</v>
      </c>
      <c r="K1557" t="s">
        <v>42</v>
      </c>
    </row>
    <row r="1558" spans="1:11" x14ac:dyDescent="0.2">
      <c r="A1558" t="s">
        <v>1589</v>
      </c>
      <c r="B1558">
        <v>1962</v>
      </c>
      <c r="C1558" t="s">
        <v>37</v>
      </c>
      <c r="D1558">
        <v>11</v>
      </c>
      <c r="E1558" s="10" t="str">
        <f>Table1[[#This Row],[date]]&amp;" "&amp;Table1[[#This Row],[month]]&amp;" "&amp;Table1[[#This Row],[year]]</f>
        <v>11 Oct 1962</v>
      </c>
      <c r="F1558" s="12">
        <f>DATEDIF(Table1[[#This Row],[DOB]],"8-6-2023","y")</f>
        <v>60</v>
      </c>
      <c r="G1558">
        <v>0</v>
      </c>
      <c r="H1558" s="14">
        <v>13228.85</v>
      </c>
      <c r="I1558" t="s">
        <v>12</v>
      </c>
      <c r="J1558" t="s">
        <v>12</v>
      </c>
      <c r="K1558" t="s">
        <v>249</v>
      </c>
    </row>
    <row r="1559" spans="1:11" x14ac:dyDescent="0.2">
      <c r="A1559" t="s">
        <v>1590</v>
      </c>
      <c r="B1559">
        <v>1994</v>
      </c>
      <c r="C1559" t="s">
        <v>10</v>
      </c>
      <c r="D1559">
        <v>1</v>
      </c>
      <c r="E1559" s="10" t="str">
        <f>Table1[[#This Row],[date]]&amp;" "&amp;Table1[[#This Row],[month]]&amp;" "&amp;Table1[[#This Row],[year]]</f>
        <v>1 Jul 1994</v>
      </c>
      <c r="F1559" s="12">
        <f>DATEDIF(Table1[[#This Row],[DOB]],"8-6-2023","y")</f>
        <v>28</v>
      </c>
      <c r="G1559">
        <v>0</v>
      </c>
      <c r="H1559" s="14">
        <v>13292.52</v>
      </c>
      <c r="I1559" t="s">
        <v>12</v>
      </c>
      <c r="J1559" t="s">
        <v>12</v>
      </c>
      <c r="K1559" t="s">
        <v>23</v>
      </c>
    </row>
    <row r="1560" spans="1:11" x14ac:dyDescent="0.2">
      <c r="A1560" t="s">
        <v>1591</v>
      </c>
      <c r="B1560">
        <v>1976</v>
      </c>
      <c r="C1560" t="s">
        <v>35</v>
      </c>
      <c r="D1560">
        <v>23</v>
      </c>
      <c r="E1560" s="10" t="str">
        <f>Table1[[#This Row],[date]]&amp;" "&amp;Table1[[#This Row],[month]]&amp;" "&amp;Table1[[#This Row],[year]]</f>
        <v>23 Aug 1976</v>
      </c>
      <c r="F1560" s="12">
        <f>DATEDIF(Table1[[#This Row],[DOB]],"8-6-2023","y")</f>
        <v>46</v>
      </c>
      <c r="G1560">
        <v>2</v>
      </c>
      <c r="H1560" s="14">
        <v>13333.71</v>
      </c>
      <c r="I1560" t="s">
        <v>12</v>
      </c>
      <c r="J1560" t="s">
        <v>11</v>
      </c>
      <c r="K1560" t="s">
        <v>23</v>
      </c>
    </row>
    <row r="1561" spans="1:11" x14ac:dyDescent="0.2">
      <c r="A1561" t="s">
        <v>1592</v>
      </c>
      <c r="B1561">
        <v>1960</v>
      </c>
      <c r="C1561" t="s">
        <v>15</v>
      </c>
      <c r="D1561">
        <v>11</v>
      </c>
      <c r="E1561" s="10" t="str">
        <f>Table1[[#This Row],[date]]&amp;" "&amp;Table1[[#This Row],[month]]&amp;" "&amp;Table1[[#This Row],[year]]</f>
        <v>11 Nov 1960</v>
      </c>
      <c r="F1561" s="12">
        <f>DATEDIF(Table1[[#This Row],[DOB]],"8-6-2023","y")</f>
        <v>62</v>
      </c>
      <c r="G1561">
        <v>0</v>
      </c>
      <c r="H1561" s="14">
        <v>13352.1</v>
      </c>
      <c r="I1561" t="s">
        <v>12</v>
      </c>
      <c r="J1561" t="s">
        <v>16</v>
      </c>
      <c r="K1561" t="s">
        <v>23</v>
      </c>
    </row>
    <row r="1562" spans="1:11" x14ac:dyDescent="0.2">
      <c r="A1562" t="s">
        <v>1593</v>
      </c>
      <c r="B1562">
        <v>1990</v>
      </c>
      <c r="C1562" t="s">
        <v>37</v>
      </c>
      <c r="D1562">
        <v>2</v>
      </c>
      <c r="E1562" s="10" t="str">
        <f>Table1[[#This Row],[date]]&amp;" "&amp;Table1[[#This Row],[month]]&amp;" "&amp;Table1[[#This Row],[year]]</f>
        <v>2 Oct 1990</v>
      </c>
      <c r="F1562" s="12">
        <f>DATEDIF(Table1[[#This Row],[DOB]],"8-6-2023","y")</f>
        <v>32</v>
      </c>
      <c r="G1562">
        <v>3</v>
      </c>
      <c r="H1562" s="14">
        <v>13360.94</v>
      </c>
      <c r="I1562" t="s">
        <v>12</v>
      </c>
      <c r="J1562" t="s">
        <v>16</v>
      </c>
      <c r="K1562" t="s">
        <v>23</v>
      </c>
    </row>
    <row r="1563" spans="1:11" x14ac:dyDescent="0.2">
      <c r="A1563" t="s">
        <v>1594</v>
      </c>
      <c r="B1563">
        <v>1964</v>
      </c>
      <c r="C1563" t="s">
        <v>20</v>
      </c>
      <c r="D1563">
        <v>24</v>
      </c>
      <c r="E1563" s="10" t="str">
        <f>Table1[[#This Row],[date]]&amp;" "&amp;Table1[[#This Row],[month]]&amp;" "&amp;Table1[[#This Row],[year]]</f>
        <v>24 Sep 1964</v>
      </c>
      <c r="F1563" s="12">
        <f>DATEDIF(Table1[[#This Row],[DOB]],"8-6-2023","y")</f>
        <v>58</v>
      </c>
      <c r="G1563">
        <v>0</v>
      </c>
      <c r="H1563" s="14">
        <v>13375.76</v>
      </c>
      <c r="I1563" t="s">
        <v>12</v>
      </c>
      <c r="J1563" t="s">
        <v>11</v>
      </c>
      <c r="K1563" t="s">
        <v>200</v>
      </c>
    </row>
    <row r="1564" spans="1:11" x14ac:dyDescent="0.2">
      <c r="A1564" t="s">
        <v>1595</v>
      </c>
      <c r="B1564">
        <v>1979</v>
      </c>
      <c r="C1564" t="s">
        <v>20</v>
      </c>
      <c r="D1564">
        <v>30</v>
      </c>
      <c r="E1564" s="10" t="str">
        <f>Table1[[#This Row],[date]]&amp;" "&amp;Table1[[#This Row],[month]]&amp;" "&amp;Table1[[#This Row],[year]]</f>
        <v>30 Sep 1979</v>
      </c>
      <c r="F1564" s="12">
        <f>DATEDIF(Table1[[#This Row],[DOB]],"8-6-2023","y")</f>
        <v>43</v>
      </c>
      <c r="G1564">
        <v>2</v>
      </c>
      <c r="H1564" s="14">
        <v>13377.41</v>
      </c>
      <c r="I1564" t="s">
        <v>12</v>
      </c>
      <c r="J1564" t="s">
        <v>12</v>
      </c>
      <c r="K1564" t="s">
        <v>535</v>
      </c>
    </row>
    <row r="1565" spans="1:11" x14ac:dyDescent="0.2">
      <c r="A1565" t="s">
        <v>1596</v>
      </c>
      <c r="B1565">
        <v>1984</v>
      </c>
      <c r="C1565" t="s">
        <v>18</v>
      </c>
      <c r="D1565">
        <v>6</v>
      </c>
      <c r="E1565" s="10" t="str">
        <f>Table1[[#This Row],[date]]&amp;" "&amp;Table1[[#This Row],[month]]&amp;" "&amp;Table1[[#This Row],[year]]</f>
        <v>6 Jun 1984</v>
      </c>
      <c r="F1565" s="12">
        <f>DATEDIF(Table1[[#This Row],[DOB]],"8-6-2023","y")</f>
        <v>39</v>
      </c>
      <c r="G1565">
        <v>3</v>
      </c>
      <c r="H1565" s="14">
        <v>13383.67</v>
      </c>
      <c r="I1565" t="s">
        <v>12</v>
      </c>
      <c r="J1565" t="s">
        <v>11</v>
      </c>
      <c r="K1565" t="s">
        <v>249</v>
      </c>
    </row>
    <row r="1566" spans="1:11" x14ac:dyDescent="0.2">
      <c r="A1566" t="s">
        <v>1597</v>
      </c>
      <c r="B1566">
        <v>1959</v>
      </c>
      <c r="C1566" t="s">
        <v>30</v>
      </c>
      <c r="D1566">
        <v>9</v>
      </c>
      <c r="E1566" s="10" t="str">
        <f>Table1[[#This Row],[date]]&amp;" "&amp;Table1[[#This Row],[month]]&amp;" "&amp;Table1[[#This Row],[year]]</f>
        <v>9 Dec 1959</v>
      </c>
      <c r="F1566" s="12">
        <f>DATEDIF(Table1[[#This Row],[DOB]],"8-6-2023","y")</f>
        <v>63</v>
      </c>
      <c r="G1566">
        <v>0</v>
      </c>
      <c r="H1566" s="14">
        <v>13390.56</v>
      </c>
      <c r="I1566" t="s">
        <v>12</v>
      </c>
      <c r="J1566" t="s">
        <v>12</v>
      </c>
      <c r="K1566" t="s">
        <v>42</v>
      </c>
    </row>
    <row r="1567" spans="1:11" x14ac:dyDescent="0.2">
      <c r="A1567" t="s">
        <v>1598</v>
      </c>
      <c r="B1567">
        <v>1959</v>
      </c>
      <c r="C1567" t="s">
        <v>15</v>
      </c>
      <c r="D1567">
        <v>25</v>
      </c>
      <c r="E1567" s="10" t="str">
        <f>Table1[[#This Row],[date]]&amp;" "&amp;Table1[[#This Row],[month]]&amp;" "&amp;Table1[[#This Row],[year]]</f>
        <v>25 Nov 1959</v>
      </c>
      <c r="F1567" s="12">
        <f>DATEDIF(Table1[[#This Row],[DOB]],"8-6-2023","y")</f>
        <v>63</v>
      </c>
      <c r="G1567">
        <v>0</v>
      </c>
      <c r="H1567" s="14">
        <v>13393.76</v>
      </c>
      <c r="I1567" t="s">
        <v>12</v>
      </c>
      <c r="J1567" t="s">
        <v>16</v>
      </c>
      <c r="K1567" t="s">
        <v>42</v>
      </c>
    </row>
    <row r="1568" spans="1:11" x14ac:dyDescent="0.2">
      <c r="A1568" t="s">
        <v>1599</v>
      </c>
      <c r="B1568">
        <v>1959</v>
      </c>
      <c r="C1568" t="s">
        <v>30</v>
      </c>
      <c r="D1568">
        <v>20</v>
      </c>
      <c r="E1568" s="10" t="str">
        <f>Table1[[#This Row],[date]]&amp;" "&amp;Table1[[#This Row],[month]]&amp;" "&amp;Table1[[#This Row],[year]]</f>
        <v>20 Dec 1959</v>
      </c>
      <c r="F1568" s="12">
        <f>DATEDIF(Table1[[#This Row],[DOB]],"8-6-2023","y")</f>
        <v>63</v>
      </c>
      <c r="G1568">
        <v>0</v>
      </c>
      <c r="H1568" s="14">
        <v>13405.39</v>
      </c>
      <c r="I1568" t="s">
        <v>12</v>
      </c>
      <c r="J1568" t="s">
        <v>12</v>
      </c>
      <c r="K1568" t="s">
        <v>13</v>
      </c>
    </row>
    <row r="1569" spans="1:11" x14ac:dyDescent="0.2">
      <c r="A1569" t="s">
        <v>1600</v>
      </c>
      <c r="B1569">
        <v>1992</v>
      </c>
      <c r="C1569" t="s">
        <v>30</v>
      </c>
      <c r="D1569">
        <v>19</v>
      </c>
      <c r="E1569" s="10" t="str">
        <f>Table1[[#This Row],[date]]&amp;" "&amp;Table1[[#This Row],[month]]&amp;" "&amp;Table1[[#This Row],[year]]</f>
        <v>19 Dec 1992</v>
      </c>
      <c r="F1569" s="12">
        <f>DATEDIF(Table1[[#This Row],[DOB]],"8-6-2023","y")</f>
        <v>30</v>
      </c>
      <c r="G1569">
        <v>0</v>
      </c>
      <c r="H1569" s="14">
        <v>13412.97</v>
      </c>
      <c r="I1569" t="s">
        <v>12</v>
      </c>
      <c r="J1569" t="s">
        <v>12</v>
      </c>
      <c r="K1569" t="s">
        <v>249</v>
      </c>
    </row>
    <row r="1570" spans="1:11" x14ac:dyDescent="0.2">
      <c r="A1570" t="s">
        <v>1601</v>
      </c>
      <c r="B1570">
        <v>1961</v>
      </c>
      <c r="C1570" t="s">
        <v>10</v>
      </c>
      <c r="D1570">
        <v>22</v>
      </c>
      <c r="E1570" s="10" t="str">
        <f>Table1[[#This Row],[date]]&amp;" "&amp;Table1[[#This Row],[month]]&amp;" "&amp;Table1[[#This Row],[year]]</f>
        <v>22 Jul 1961</v>
      </c>
      <c r="F1570" s="12">
        <f>DATEDIF(Table1[[#This Row],[DOB]],"8-6-2023","y")</f>
        <v>61</v>
      </c>
      <c r="G1570">
        <v>0</v>
      </c>
      <c r="H1570" s="14">
        <v>13415.04</v>
      </c>
      <c r="I1570" t="s">
        <v>12</v>
      </c>
      <c r="J1570" t="s">
        <v>11</v>
      </c>
      <c r="K1570" t="s">
        <v>23</v>
      </c>
    </row>
    <row r="1571" spans="1:11" x14ac:dyDescent="0.2">
      <c r="A1571" t="s">
        <v>1602</v>
      </c>
      <c r="B1571">
        <v>1994</v>
      </c>
      <c r="C1571" t="s">
        <v>18</v>
      </c>
      <c r="D1571">
        <v>17</v>
      </c>
      <c r="E1571" s="10" t="str">
        <f>Table1[[#This Row],[date]]&amp;" "&amp;Table1[[#This Row],[month]]&amp;" "&amp;Table1[[#This Row],[year]]</f>
        <v>17 Jun 1994</v>
      </c>
      <c r="F1571" s="12">
        <f>DATEDIF(Table1[[#This Row],[DOB]],"8-6-2023","y")</f>
        <v>28</v>
      </c>
      <c r="G1571">
        <v>0</v>
      </c>
      <c r="H1571" s="14">
        <v>13417.05</v>
      </c>
      <c r="I1571" t="s">
        <v>12</v>
      </c>
      <c r="J1571" t="s">
        <v>12</v>
      </c>
      <c r="K1571" t="s">
        <v>23</v>
      </c>
    </row>
    <row r="1572" spans="1:11" x14ac:dyDescent="0.2">
      <c r="A1572" t="s">
        <v>1603</v>
      </c>
      <c r="B1572">
        <v>1961</v>
      </c>
      <c r="C1572" t="s">
        <v>15</v>
      </c>
      <c r="D1572">
        <v>3</v>
      </c>
      <c r="E1572" s="10" t="str">
        <f>Table1[[#This Row],[date]]&amp;" "&amp;Table1[[#This Row],[month]]&amp;" "&amp;Table1[[#This Row],[year]]</f>
        <v>3 Nov 1961</v>
      </c>
      <c r="F1572" s="12">
        <f>DATEDIF(Table1[[#This Row],[DOB]],"8-6-2023","y")</f>
        <v>61</v>
      </c>
      <c r="G1572">
        <v>0</v>
      </c>
      <c r="H1572" s="14">
        <v>13429.04</v>
      </c>
      <c r="I1572" t="s">
        <v>12</v>
      </c>
      <c r="J1572" t="s">
        <v>12</v>
      </c>
      <c r="K1572" t="s">
        <v>23</v>
      </c>
    </row>
    <row r="1573" spans="1:11" x14ac:dyDescent="0.2">
      <c r="A1573" t="s">
        <v>1604</v>
      </c>
      <c r="B1573">
        <v>1966</v>
      </c>
      <c r="C1573" t="s">
        <v>15</v>
      </c>
      <c r="D1573">
        <v>14</v>
      </c>
      <c r="E1573" s="10" t="str">
        <f>Table1[[#This Row],[date]]&amp;" "&amp;Table1[[#This Row],[month]]&amp;" "&amp;Table1[[#This Row],[year]]</f>
        <v>14 Nov 1966</v>
      </c>
      <c r="F1573" s="12">
        <f>DATEDIF(Table1[[#This Row],[DOB]],"8-6-2023","y")</f>
        <v>56</v>
      </c>
      <c r="G1573">
        <v>3</v>
      </c>
      <c r="H1573" s="14">
        <v>13430.27</v>
      </c>
      <c r="I1573" t="s">
        <v>12</v>
      </c>
      <c r="J1573" t="s">
        <v>12</v>
      </c>
      <c r="K1573" t="s">
        <v>247</v>
      </c>
    </row>
    <row r="1574" spans="1:11" x14ac:dyDescent="0.2">
      <c r="A1574" t="s">
        <v>1605</v>
      </c>
      <c r="B1574">
        <v>1975</v>
      </c>
      <c r="C1574" t="s">
        <v>18</v>
      </c>
      <c r="D1574">
        <v>29</v>
      </c>
      <c r="E1574" s="10" t="str">
        <f>Table1[[#This Row],[date]]&amp;" "&amp;Table1[[#This Row],[month]]&amp;" "&amp;Table1[[#This Row],[year]]</f>
        <v>29 Jun 1975</v>
      </c>
      <c r="F1574" s="12">
        <f>DATEDIF(Table1[[#This Row],[DOB]],"8-6-2023","y")</f>
        <v>47</v>
      </c>
      <c r="G1574">
        <v>1</v>
      </c>
      <c r="H1574" s="14">
        <v>13440.7</v>
      </c>
      <c r="I1574" t="s">
        <v>12</v>
      </c>
      <c r="J1574" t="s">
        <v>11</v>
      </c>
      <c r="K1574" t="s">
        <v>23</v>
      </c>
    </row>
    <row r="1575" spans="1:11" x14ac:dyDescent="0.2">
      <c r="A1575" t="s">
        <v>1606</v>
      </c>
      <c r="B1575">
        <v>1960</v>
      </c>
      <c r="C1575" t="s">
        <v>35</v>
      </c>
      <c r="D1575">
        <v>13</v>
      </c>
      <c r="E1575" s="10" t="str">
        <f>Table1[[#This Row],[date]]&amp;" "&amp;Table1[[#This Row],[month]]&amp;" "&amp;Table1[[#This Row],[year]]</f>
        <v>13 Aug 1960</v>
      </c>
      <c r="F1575" s="12">
        <f>DATEDIF(Table1[[#This Row],[DOB]],"8-6-2023","y")</f>
        <v>62</v>
      </c>
      <c r="G1575">
        <v>0</v>
      </c>
      <c r="H1575" s="14">
        <v>13451.12</v>
      </c>
      <c r="I1575" t="s">
        <v>12</v>
      </c>
      <c r="J1575" t="s">
        <v>16</v>
      </c>
      <c r="K1575" t="s">
        <v>42</v>
      </c>
    </row>
    <row r="1576" spans="1:11" x14ac:dyDescent="0.2">
      <c r="A1576" t="s">
        <v>1607</v>
      </c>
      <c r="B1576">
        <v>1960</v>
      </c>
      <c r="C1576" t="s">
        <v>10</v>
      </c>
      <c r="D1576">
        <v>11</v>
      </c>
      <c r="E1576" s="10" t="str">
        <f>Table1[[#This Row],[date]]&amp;" "&amp;Table1[[#This Row],[month]]&amp;" "&amp;Table1[[#This Row],[year]]</f>
        <v>11 Jul 1960</v>
      </c>
      <c r="F1576" s="12">
        <f>DATEDIF(Table1[[#This Row],[DOB]],"8-6-2023","y")</f>
        <v>62</v>
      </c>
      <c r="G1576">
        <v>0</v>
      </c>
      <c r="H1576" s="14">
        <v>13457.96</v>
      </c>
      <c r="I1576" t="s">
        <v>12</v>
      </c>
      <c r="J1576" t="s">
        <v>16</v>
      </c>
      <c r="K1576" t="s">
        <v>13</v>
      </c>
    </row>
    <row r="1577" spans="1:11" x14ac:dyDescent="0.2">
      <c r="A1577" t="s">
        <v>1608</v>
      </c>
      <c r="B1577">
        <v>1960</v>
      </c>
      <c r="C1577" t="s">
        <v>30</v>
      </c>
      <c r="D1577">
        <v>16</v>
      </c>
      <c r="E1577" s="10" t="str">
        <f>Table1[[#This Row],[date]]&amp;" "&amp;Table1[[#This Row],[month]]&amp;" "&amp;Table1[[#This Row],[year]]</f>
        <v>16 Dec 1960</v>
      </c>
      <c r="F1577" s="12">
        <f>DATEDIF(Table1[[#This Row],[DOB]],"8-6-2023","y")</f>
        <v>62</v>
      </c>
      <c r="G1577">
        <v>0</v>
      </c>
      <c r="H1577" s="14">
        <v>13462.52</v>
      </c>
      <c r="I1577" t="s">
        <v>12</v>
      </c>
      <c r="J1577" t="s">
        <v>11</v>
      </c>
      <c r="K1577" t="s">
        <v>42</v>
      </c>
    </row>
    <row r="1578" spans="1:11" x14ac:dyDescent="0.2">
      <c r="A1578" t="s">
        <v>1609</v>
      </c>
      <c r="B1578">
        <v>1985</v>
      </c>
      <c r="C1578" t="s">
        <v>35</v>
      </c>
      <c r="D1578">
        <v>19</v>
      </c>
      <c r="E1578" s="10" t="str">
        <f>Table1[[#This Row],[date]]&amp;" "&amp;Table1[[#This Row],[month]]&amp;" "&amp;Table1[[#This Row],[year]]</f>
        <v>19 Aug 1985</v>
      </c>
      <c r="F1578" s="12">
        <f>DATEDIF(Table1[[#This Row],[DOB]],"8-6-2023","y")</f>
        <v>37</v>
      </c>
      <c r="G1578">
        <v>3</v>
      </c>
      <c r="H1578" s="14">
        <v>13465.8</v>
      </c>
      <c r="I1578" t="s">
        <v>12</v>
      </c>
      <c r="J1578" t="s">
        <v>16</v>
      </c>
      <c r="K1578" t="s">
        <v>23</v>
      </c>
    </row>
    <row r="1579" spans="1:11" x14ac:dyDescent="0.2">
      <c r="A1579" t="s">
        <v>1610</v>
      </c>
      <c r="B1579">
        <v>1960</v>
      </c>
      <c r="C1579" t="s">
        <v>10</v>
      </c>
      <c r="D1579">
        <v>28</v>
      </c>
      <c r="E1579" s="10" t="str">
        <f>Table1[[#This Row],[date]]&amp;" "&amp;Table1[[#This Row],[month]]&amp;" "&amp;Table1[[#This Row],[year]]</f>
        <v>28 Jul 1960</v>
      </c>
      <c r="F1579" s="12">
        <f>DATEDIF(Table1[[#This Row],[DOB]],"8-6-2023","y")</f>
        <v>62</v>
      </c>
      <c r="G1579">
        <v>0</v>
      </c>
      <c r="H1579" s="14">
        <v>13470.8</v>
      </c>
      <c r="I1579" t="s">
        <v>12</v>
      </c>
      <c r="J1579" t="s">
        <v>11</v>
      </c>
      <c r="K1579" t="s">
        <v>13</v>
      </c>
    </row>
    <row r="1580" spans="1:11" x14ac:dyDescent="0.2">
      <c r="A1580" t="s">
        <v>1611</v>
      </c>
      <c r="B1580">
        <v>1960</v>
      </c>
      <c r="C1580" t="s">
        <v>10</v>
      </c>
      <c r="D1580">
        <v>24</v>
      </c>
      <c r="E1580" s="10" t="str">
        <f>Table1[[#This Row],[date]]&amp;" "&amp;Table1[[#This Row],[month]]&amp;" "&amp;Table1[[#This Row],[year]]</f>
        <v>24 Jul 1960</v>
      </c>
      <c r="F1580" s="12">
        <f>DATEDIF(Table1[[#This Row],[DOB]],"8-6-2023","y")</f>
        <v>62</v>
      </c>
      <c r="G1580">
        <v>0</v>
      </c>
      <c r="H1580" s="14">
        <v>13470.86</v>
      </c>
      <c r="I1580" t="s">
        <v>12</v>
      </c>
      <c r="J1580" t="s">
        <v>12</v>
      </c>
      <c r="K1580" t="s">
        <v>42</v>
      </c>
    </row>
    <row r="1581" spans="1:11" x14ac:dyDescent="0.2">
      <c r="A1581" t="s">
        <v>1612</v>
      </c>
      <c r="B1581">
        <v>1975</v>
      </c>
      <c r="C1581" t="s">
        <v>35</v>
      </c>
      <c r="D1581">
        <v>7</v>
      </c>
      <c r="E1581" s="10" t="str">
        <f>Table1[[#This Row],[date]]&amp;" "&amp;Table1[[#This Row],[month]]&amp;" "&amp;Table1[[#This Row],[year]]</f>
        <v>7 Aug 1975</v>
      </c>
      <c r="F1581" s="12">
        <f>DATEDIF(Table1[[#This Row],[DOB]],"8-6-2023","y")</f>
        <v>47</v>
      </c>
      <c r="G1581">
        <v>1</v>
      </c>
      <c r="H1581" s="14">
        <v>13472.19</v>
      </c>
      <c r="I1581" t="s">
        <v>12</v>
      </c>
      <c r="J1581" t="s">
        <v>11</v>
      </c>
      <c r="K1581" t="s">
        <v>23</v>
      </c>
    </row>
    <row r="1582" spans="1:11" x14ac:dyDescent="0.2">
      <c r="A1582" t="s">
        <v>1613</v>
      </c>
      <c r="B1582">
        <v>1990</v>
      </c>
      <c r="C1582" t="s">
        <v>35</v>
      </c>
      <c r="D1582">
        <v>30</v>
      </c>
      <c r="E1582" s="10" t="str">
        <f>Table1[[#This Row],[date]]&amp;" "&amp;Table1[[#This Row],[month]]&amp;" "&amp;Table1[[#This Row],[year]]</f>
        <v>30 Aug 1990</v>
      </c>
      <c r="F1582" s="12">
        <f>DATEDIF(Table1[[#This Row],[DOB]],"8-6-2023","y")</f>
        <v>32</v>
      </c>
      <c r="G1582">
        <v>3</v>
      </c>
      <c r="H1582" s="14">
        <v>13480.83</v>
      </c>
      <c r="I1582" t="s">
        <v>12</v>
      </c>
      <c r="J1582" t="s">
        <v>11</v>
      </c>
      <c r="K1582" t="s">
        <v>249</v>
      </c>
    </row>
    <row r="1583" spans="1:11" x14ac:dyDescent="0.2">
      <c r="A1583" t="s">
        <v>1614</v>
      </c>
      <c r="B1583">
        <v>1963</v>
      </c>
      <c r="C1583" t="s">
        <v>37</v>
      </c>
      <c r="D1583">
        <v>14</v>
      </c>
      <c r="E1583" s="10" t="str">
        <f>Table1[[#This Row],[date]]&amp;" "&amp;Table1[[#This Row],[month]]&amp;" "&amp;Table1[[#This Row],[year]]</f>
        <v>14 Oct 1963</v>
      </c>
      <c r="F1583" s="12">
        <f>DATEDIF(Table1[[#This Row],[DOB]],"8-6-2023","y")</f>
        <v>59</v>
      </c>
      <c r="G1583">
        <v>0</v>
      </c>
      <c r="H1583" s="14">
        <v>13511.28</v>
      </c>
      <c r="I1583" t="s">
        <v>12</v>
      </c>
      <c r="J1583" t="s">
        <v>16</v>
      </c>
      <c r="K1583" t="s">
        <v>23</v>
      </c>
    </row>
    <row r="1584" spans="1:11" x14ac:dyDescent="0.2">
      <c r="A1584" t="s">
        <v>1615</v>
      </c>
      <c r="B1584">
        <v>1960</v>
      </c>
      <c r="C1584" t="s">
        <v>10</v>
      </c>
      <c r="D1584">
        <v>11</v>
      </c>
      <c r="E1584" s="10" t="str">
        <f>Table1[[#This Row],[date]]&amp;" "&amp;Table1[[#This Row],[month]]&amp;" "&amp;Table1[[#This Row],[year]]</f>
        <v>11 Jul 1960</v>
      </c>
      <c r="F1584" s="12">
        <f>DATEDIF(Table1[[#This Row],[DOB]],"8-6-2023","y")</f>
        <v>62</v>
      </c>
      <c r="G1584">
        <v>0</v>
      </c>
      <c r="H1584" s="14">
        <v>13555</v>
      </c>
      <c r="I1584" t="s">
        <v>12</v>
      </c>
      <c r="J1584" t="s">
        <v>12</v>
      </c>
      <c r="K1584" t="s">
        <v>356</v>
      </c>
    </row>
    <row r="1585" spans="1:11" x14ac:dyDescent="0.2">
      <c r="A1585" t="s">
        <v>1616</v>
      </c>
      <c r="B1585">
        <v>1968</v>
      </c>
      <c r="C1585" t="s">
        <v>10</v>
      </c>
      <c r="D1585">
        <v>15</v>
      </c>
      <c r="E1585" s="10" t="str">
        <f>Table1[[#This Row],[date]]&amp;" "&amp;Table1[[#This Row],[month]]&amp;" "&amp;Table1[[#This Row],[year]]</f>
        <v>15 Jul 1968</v>
      </c>
      <c r="F1585" s="12">
        <f>DATEDIF(Table1[[#This Row],[DOB]],"8-6-2023","y")</f>
        <v>54</v>
      </c>
      <c r="G1585">
        <v>0</v>
      </c>
      <c r="H1585" s="14">
        <v>13566.04</v>
      </c>
      <c r="I1585" t="s">
        <v>12</v>
      </c>
      <c r="J1585" t="s">
        <v>12</v>
      </c>
      <c r="K1585" t="s">
        <v>535</v>
      </c>
    </row>
    <row r="1586" spans="1:11" x14ac:dyDescent="0.2">
      <c r="A1586" t="s">
        <v>1617</v>
      </c>
      <c r="B1586">
        <v>1992</v>
      </c>
      <c r="C1586" t="s">
        <v>35</v>
      </c>
      <c r="D1586">
        <v>14</v>
      </c>
      <c r="E1586" s="10" t="str">
        <f>Table1[[#This Row],[date]]&amp;" "&amp;Table1[[#This Row],[month]]&amp;" "&amp;Table1[[#This Row],[year]]</f>
        <v>14 Aug 1992</v>
      </c>
      <c r="F1586" s="12">
        <f>DATEDIF(Table1[[#This Row],[DOB]],"8-6-2023","y")</f>
        <v>30</v>
      </c>
      <c r="G1586">
        <v>0</v>
      </c>
      <c r="H1586" s="14">
        <v>13588.17</v>
      </c>
      <c r="I1586" t="s">
        <v>12</v>
      </c>
      <c r="J1586" t="s">
        <v>16</v>
      </c>
      <c r="K1586" t="s">
        <v>23</v>
      </c>
    </row>
    <row r="1587" spans="1:11" x14ac:dyDescent="0.2">
      <c r="A1587" t="s">
        <v>1618</v>
      </c>
      <c r="B1587">
        <v>1964</v>
      </c>
      <c r="C1587" t="s">
        <v>20</v>
      </c>
      <c r="D1587">
        <v>10</v>
      </c>
      <c r="E1587" s="10" t="str">
        <f>Table1[[#This Row],[date]]&amp;" "&amp;Table1[[#This Row],[month]]&amp;" "&amp;Table1[[#This Row],[year]]</f>
        <v>10 Sep 1964</v>
      </c>
      <c r="F1587" s="12">
        <f>DATEDIF(Table1[[#This Row],[DOB]],"8-6-2023","y")</f>
        <v>58</v>
      </c>
      <c r="G1587">
        <v>2</v>
      </c>
      <c r="H1587" s="14">
        <v>13607.37</v>
      </c>
      <c r="I1587" t="s">
        <v>12</v>
      </c>
      <c r="J1587" t="s">
        <v>16</v>
      </c>
      <c r="K1587" t="s">
        <v>247</v>
      </c>
    </row>
    <row r="1588" spans="1:11" x14ac:dyDescent="0.2">
      <c r="A1588" t="s">
        <v>1619</v>
      </c>
      <c r="B1588">
        <v>1961</v>
      </c>
      <c r="C1588" t="s">
        <v>15</v>
      </c>
      <c r="D1588">
        <v>18</v>
      </c>
      <c r="E1588" s="10" t="str">
        <f>Table1[[#This Row],[date]]&amp;" "&amp;Table1[[#This Row],[month]]&amp;" "&amp;Table1[[#This Row],[year]]</f>
        <v>18 Nov 1961</v>
      </c>
      <c r="F1588" s="12">
        <f>DATEDIF(Table1[[#This Row],[DOB]],"8-6-2023","y")</f>
        <v>61</v>
      </c>
      <c r="G1588">
        <v>0</v>
      </c>
      <c r="H1588" s="14">
        <v>13616.36</v>
      </c>
      <c r="I1588" t="s">
        <v>12</v>
      </c>
      <c r="J1588" t="s">
        <v>12</v>
      </c>
      <c r="K1588" t="s">
        <v>247</v>
      </c>
    </row>
    <row r="1589" spans="1:11" x14ac:dyDescent="0.2">
      <c r="A1589" t="s">
        <v>1620</v>
      </c>
      <c r="B1589">
        <v>1969</v>
      </c>
      <c r="C1589" t="s">
        <v>10</v>
      </c>
      <c r="D1589">
        <v>26</v>
      </c>
      <c r="E1589" s="10" t="str">
        <f>Table1[[#This Row],[date]]&amp;" "&amp;Table1[[#This Row],[month]]&amp;" "&amp;Table1[[#This Row],[year]]</f>
        <v>26 Jul 1969</v>
      </c>
      <c r="F1589" s="12">
        <f>DATEDIF(Table1[[#This Row],[DOB]],"8-6-2023","y")</f>
        <v>53</v>
      </c>
      <c r="G1589">
        <v>0</v>
      </c>
      <c r="H1589" s="14">
        <v>13622.01</v>
      </c>
      <c r="I1589" t="s">
        <v>12</v>
      </c>
      <c r="J1589" t="s">
        <v>12</v>
      </c>
      <c r="K1589" t="s">
        <v>23</v>
      </c>
    </row>
    <row r="1590" spans="1:11" x14ac:dyDescent="0.2">
      <c r="A1590" t="s">
        <v>1621</v>
      </c>
      <c r="B1590">
        <v>1961</v>
      </c>
      <c r="C1590" t="s">
        <v>30</v>
      </c>
      <c r="D1590">
        <v>24</v>
      </c>
      <c r="E1590" s="10" t="str">
        <f>Table1[[#This Row],[date]]&amp;" "&amp;Table1[[#This Row],[month]]&amp;" "&amp;Table1[[#This Row],[year]]</f>
        <v>24 Dec 1961</v>
      </c>
      <c r="F1590" s="12">
        <f>DATEDIF(Table1[[#This Row],[DOB]],"8-6-2023","y")</f>
        <v>61</v>
      </c>
      <c r="G1590">
        <v>0</v>
      </c>
      <c r="H1590" s="14">
        <v>13635.64</v>
      </c>
      <c r="I1590" t="s">
        <v>12</v>
      </c>
      <c r="J1590" t="s">
        <v>12</v>
      </c>
      <c r="K1590" t="s">
        <v>247</v>
      </c>
    </row>
    <row r="1591" spans="1:11" x14ac:dyDescent="0.2">
      <c r="A1591" t="s">
        <v>1622</v>
      </c>
      <c r="B1591">
        <v>1984</v>
      </c>
      <c r="C1591" t="s">
        <v>10</v>
      </c>
      <c r="D1591">
        <v>20</v>
      </c>
      <c r="E1591" s="10" t="str">
        <f>Table1[[#This Row],[date]]&amp;" "&amp;Table1[[#This Row],[month]]&amp;" "&amp;Table1[[#This Row],[year]]</f>
        <v>20 Jul 1984</v>
      </c>
      <c r="F1591" s="12">
        <f>DATEDIF(Table1[[#This Row],[DOB]],"8-6-2023","y")</f>
        <v>38</v>
      </c>
      <c r="G1591">
        <v>3</v>
      </c>
      <c r="H1591" s="14">
        <v>13638.06</v>
      </c>
      <c r="I1591" t="s">
        <v>12</v>
      </c>
      <c r="J1591" t="s">
        <v>12</v>
      </c>
      <c r="K1591" t="s">
        <v>249</v>
      </c>
    </row>
    <row r="1592" spans="1:11" x14ac:dyDescent="0.2">
      <c r="A1592" t="s">
        <v>1623</v>
      </c>
      <c r="B1592">
        <v>1963</v>
      </c>
      <c r="C1592" t="s">
        <v>35</v>
      </c>
      <c r="D1592">
        <v>4</v>
      </c>
      <c r="E1592" s="10" t="str">
        <f>Table1[[#This Row],[date]]&amp;" "&amp;Table1[[#This Row],[month]]&amp;" "&amp;Table1[[#This Row],[year]]</f>
        <v>4 Aug 1963</v>
      </c>
      <c r="F1592" s="12">
        <f>DATEDIF(Table1[[#This Row],[DOB]],"8-6-2023","y")</f>
        <v>59</v>
      </c>
      <c r="G1592">
        <v>0</v>
      </c>
      <c r="H1592" s="14">
        <v>13677.68</v>
      </c>
      <c r="I1592" t="s">
        <v>12</v>
      </c>
      <c r="J1592" t="s">
        <v>11</v>
      </c>
      <c r="K1592" t="s">
        <v>300</v>
      </c>
    </row>
    <row r="1593" spans="1:11" x14ac:dyDescent="0.2">
      <c r="A1593" t="s">
        <v>1624</v>
      </c>
      <c r="B1593">
        <v>1985</v>
      </c>
      <c r="C1593" t="s">
        <v>20</v>
      </c>
      <c r="D1593">
        <v>14</v>
      </c>
      <c r="E1593" s="10" t="str">
        <f>Table1[[#This Row],[date]]&amp;" "&amp;Table1[[#This Row],[month]]&amp;" "&amp;Table1[[#This Row],[year]]</f>
        <v>14 Sep 1985</v>
      </c>
      <c r="F1593" s="12">
        <f>DATEDIF(Table1[[#This Row],[DOB]],"8-6-2023","y")</f>
        <v>37</v>
      </c>
      <c r="G1593">
        <v>3</v>
      </c>
      <c r="H1593" s="14">
        <v>13685.51</v>
      </c>
      <c r="I1593" t="s">
        <v>12</v>
      </c>
      <c r="J1593" t="s">
        <v>16</v>
      </c>
      <c r="K1593" t="s">
        <v>535</v>
      </c>
    </row>
    <row r="1594" spans="1:11" x14ac:dyDescent="0.2">
      <c r="A1594" t="s">
        <v>1625</v>
      </c>
      <c r="B1594">
        <v>1986</v>
      </c>
      <c r="C1594" t="s">
        <v>15</v>
      </c>
      <c r="D1594">
        <v>24</v>
      </c>
      <c r="E1594" s="10" t="str">
        <f>Table1[[#This Row],[date]]&amp;" "&amp;Table1[[#This Row],[month]]&amp;" "&amp;Table1[[#This Row],[year]]</f>
        <v>24 Nov 1986</v>
      </c>
      <c r="F1594" s="12">
        <f>DATEDIF(Table1[[#This Row],[DOB]],"8-6-2023","y")</f>
        <v>36</v>
      </c>
      <c r="G1594">
        <v>3</v>
      </c>
      <c r="H1594" s="14">
        <v>13714.55</v>
      </c>
      <c r="I1594" t="s">
        <v>12</v>
      </c>
      <c r="J1594" t="s">
        <v>11</v>
      </c>
      <c r="K1594" t="s">
        <v>249</v>
      </c>
    </row>
    <row r="1595" spans="1:11" x14ac:dyDescent="0.2">
      <c r="A1595" t="s">
        <v>1626</v>
      </c>
      <c r="B1595">
        <v>1981</v>
      </c>
      <c r="C1595" t="s">
        <v>35</v>
      </c>
      <c r="D1595">
        <v>2</v>
      </c>
      <c r="E1595" s="10" t="str">
        <f>Table1[[#This Row],[date]]&amp;" "&amp;Table1[[#This Row],[month]]&amp;" "&amp;Table1[[#This Row],[year]]</f>
        <v>2 Aug 1981</v>
      </c>
      <c r="F1595" s="12">
        <f>DATEDIF(Table1[[#This Row],[DOB]],"8-6-2023","y")</f>
        <v>41</v>
      </c>
      <c r="G1595">
        <v>1</v>
      </c>
      <c r="H1595" s="14">
        <v>13725.47</v>
      </c>
      <c r="I1595" t="s">
        <v>12</v>
      </c>
      <c r="J1595" t="s">
        <v>11</v>
      </c>
      <c r="K1595" t="s">
        <v>247</v>
      </c>
    </row>
    <row r="1596" spans="1:11" x14ac:dyDescent="0.2">
      <c r="A1596" t="s">
        <v>1627</v>
      </c>
      <c r="B1596">
        <v>1985</v>
      </c>
      <c r="C1596" t="s">
        <v>35</v>
      </c>
      <c r="D1596">
        <v>29</v>
      </c>
      <c r="E1596" s="10" t="str">
        <f>Table1[[#This Row],[date]]&amp;" "&amp;Table1[[#This Row],[month]]&amp;" "&amp;Table1[[#This Row],[year]]</f>
        <v>29 Aug 1985</v>
      </c>
      <c r="F1596" s="12">
        <f>DATEDIF(Table1[[#This Row],[DOB]],"8-6-2023","y")</f>
        <v>37</v>
      </c>
      <c r="G1596">
        <v>3</v>
      </c>
      <c r="H1596" s="14">
        <v>13726.21</v>
      </c>
      <c r="I1596" t="s">
        <v>12</v>
      </c>
      <c r="J1596" t="s">
        <v>12</v>
      </c>
      <c r="K1596" t="s">
        <v>535</v>
      </c>
    </row>
    <row r="1597" spans="1:11" x14ac:dyDescent="0.2">
      <c r="A1597" t="s">
        <v>1628</v>
      </c>
      <c r="B1597">
        <v>1969</v>
      </c>
      <c r="C1597" t="s">
        <v>37</v>
      </c>
      <c r="D1597">
        <v>23</v>
      </c>
      <c r="E1597" s="10" t="str">
        <f>Table1[[#This Row],[date]]&amp;" "&amp;Table1[[#This Row],[month]]&amp;" "&amp;Table1[[#This Row],[year]]</f>
        <v>23 Oct 1969</v>
      </c>
      <c r="F1597" s="12">
        <f>DATEDIF(Table1[[#This Row],[DOB]],"8-6-2023","y")</f>
        <v>53</v>
      </c>
      <c r="G1597">
        <v>0</v>
      </c>
      <c r="H1597" s="14">
        <v>13746.74</v>
      </c>
      <c r="I1597" t="s">
        <v>12</v>
      </c>
      <c r="J1597" t="s">
        <v>11</v>
      </c>
      <c r="K1597" t="s">
        <v>535</v>
      </c>
    </row>
    <row r="1598" spans="1:11" x14ac:dyDescent="0.2">
      <c r="A1598" t="s">
        <v>1629</v>
      </c>
      <c r="B1598">
        <v>2004</v>
      </c>
      <c r="C1598" t="s">
        <v>10</v>
      </c>
      <c r="D1598">
        <v>16</v>
      </c>
      <c r="E1598" s="10" t="str">
        <f>Table1[[#This Row],[date]]&amp;" "&amp;Table1[[#This Row],[month]]&amp;" "&amp;Table1[[#This Row],[year]]</f>
        <v>16 Jul 2004</v>
      </c>
      <c r="F1598" s="12">
        <f>DATEDIF(Table1[[#This Row],[DOB]],"8-6-2023","y")</f>
        <v>18</v>
      </c>
      <c r="G1598">
        <v>0</v>
      </c>
      <c r="H1598" s="14">
        <v>13747.87</v>
      </c>
      <c r="I1598" t="s">
        <v>12</v>
      </c>
      <c r="J1598" t="s">
        <v>11</v>
      </c>
      <c r="K1598" t="s">
        <v>170</v>
      </c>
    </row>
    <row r="1599" spans="1:11" x14ac:dyDescent="0.2">
      <c r="A1599" t="s">
        <v>1630</v>
      </c>
      <c r="B1599">
        <v>1959</v>
      </c>
      <c r="C1599" t="s">
        <v>35</v>
      </c>
      <c r="D1599">
        <v>6</v>
      </c>
      <c r="E1599" s="10" t="str">
        <f>Table1[[#This Row],[date]]&amp;" "&amp;Table1[[#This Row],[month]]&amp;" "&amp;Table1[[#This Row],[year]]</f>
        <v>6 Aug 1959</v>
      </c>
      <c r="F1599" s="12">
        <f>DATEDIF(Table1[[#This Row],[DOB]],"8-6-2023","y")</f>
        <v>63</v>
      </c>
      <c r="G1599">
        <v>0</v>
      </c>
      <c r="H1599" s="14">
        <v>13770.1</v>
      </c>
      <c r="I1599" t="s">
        <v>12</v>
      </c>
      <c r="J1599" t="s">
        <v>16</v>
      </c>
      <c r="K1599" t="s">
        <v>23</v>
      </c>
    </row>
    <row r="1600" spans="1:11" x14ac:dyDescent="0.2">
      <c r="A1600" t="s">
        <v>1631</v>
      </c>
      <c r="B1600">
        <v>1966</v>
      </c>
      <c r="C1600" t="s">
        <v>15</v>
      </c>
      <c r="D1600">
        <v>10</v>
      </c>
      <c r="E1600" s="10" t="str">
        <f>Table1[[#This Row],[date]]&amp;" "&amp;Table1[[#This Row],[month]]&amp;" "&amp;Table1[[#This Row],[year]]</f>
        <v>10 Nov 1966</v>
      </c>
      <c r="F1600" s="12">
        <f>DATEDIF(Table1[[#This Row],[DOB]],"8-6-2023","y")</f>
        <v>56</v>
      </c>
      <c r="G1600">
        <v>0</v>
      </c>
      <c r="H1600" s="14">
        <v>13801.61</v>
      </c>
      <c r="I1600" t="s">
        <v>12</v>
      </c>
      <c r="J1600" t="s">
        <v>12</v>
      </c>
      <c r="K1600" t="s">
        <v>535</v>
      </c>
    </row>
    <row r="1601" spans="1:11" x14ac:dyDescent="0.2">
      <c r="A1601" t="s">
        <v>1632</v>
      </c>
      <c r="B1601">
        <v>1986</v>
      </c>
      <c r="C1601" t="s">
        <v>30</v>
      </c>
      <c r="D1601">
        <v>8</v>
      </c>
      <c r="E1601" s="10" t="str">
        <f>Table1[[#This Row],[date]]&amp;" "&amp;Table1[[#This Row],[month]]&amp;" "&amp;Table1[[#This Row],[year]]</f>
        <v>8 Dec 1986</v>
      </c>
      <c r="F1601" s="12">
        <f>DATEDIF(Table1[[#This Row],[DOB]],"8-6-2023","y")</f>
        <v>36</v>
      </c>
      <c r="G1601">
        <v>3</v>
      </c>
      <c r="H1601" s="14">
        <v>13819.49</v>
      </c>
      <c r="I1601" t="s">
        <v>12</v>
      </c>
      <c r="J1601" t="s">
        <v>11</v>
      </c>
      <c r="K1601" t="s">
        <v>23</v>
      </c>
    </row>
    <row r="1602" spans="1:11" x14ac:dyDescent="0.2">
      <c r="A1602" t="s">
        <v>1633</v>
      </c>
      <c r="B1602">
        <v>1958</v>
      </c>
      <c r="C1602" t="s">
        <v>15</v>
      </c>
      <c r="D1602">
        <v>25</v>
      </c>
      <c r="E1602" s="10" t="str">
        <f>Table1[[#This Row],[date]]&amp;" "&amp;Table1[[#This Row],[month]]&amp;" "&amp;Table1[[#This Row],[year]]</f>
        <v>25 Nov 1958</v>
      </c>
      <c r="F1602" s="12">
        <f>DATEDIF(Table1[[#This Row],[DOB]],"8-6-2023","y")</f>
        <v>64</v>
      </c>
      <c r="G1602">
        <v>0</v>
      </c>
      <c r="H1602" s="14">
        <v>13822.8</v>
      </c>
      <c r="I1602" t="s">
        <v>12</v>
      </c>
      <c r="J1602" t="s">
        <v>12</v>
      </c>
      <c r="K1602" t="s">
        <v>42</v>
      </c>
    </row>
    <row r="1603" spans="1:11" x14ac:dyDescent="0.2">
      <c r="A1603" t="s">
        <v>1634</v>
      </c>
      <c r="B1603">
        <v>1958</v>
      </c>
      <c r="C1603" t="s">
        <v>30</v>
      </c>
      <c r="D1603">
        <v>10</v>
      </c>
      <c r="E1603" s="10" t="str">
        <f>Table1[[#This Row],[date]]&amp;" "&amp;Table1[[#This Row],[month]]&amp;" "&amp;Table1[[#This Row],[year]]</f>
        <v>10 Dec 1958</v>
      </c>
      <c r="F1603" s="12">
        <f>DATEDIF(Table1[[#This Row],[DOB]],"8-6-2023","y")</f>
        <v>64</v>
      </c>
      <c r="G1603">
        <v>0</v>
      </c>
      <c r="H1603" s="14">
        <v>13831.12</v>
      </c>
      <c r="I1603" t="s">
        <v>12</v>
      </c>
      <c r="J1603" t="s">
        <v>16</v>
      </c>
      <c r="K1603" t="s">
        <v>13</v>
      </c>
    </row>
    <row r="1604" spans="1:11" x14ac:dyDescent="0.2">
      <c r="A1604" t="s">
        <v>1635</v>
      </c>
      <c r="B1604">
        <v>2003</v>
      </c>
      <c r="C1604" t="s">
        <v>18</v>
      </c>
      <c r="D1604">
        <v>7</v>
      </c>
      <c r="E1604" s="10" t="str">
        <f>Table1[[#This Row],[date]]&amp;" "&amp;Table1[[#This Row],[month]]&amp;" "&amp;Table1[[#This Row],[year]]</f>
        <v>7 Jun 2003</v>
      </c>
      <c r="F1604" s="12">
        <f>DATEDIF(Table1[[#This Row],[DOB]],"8-6-2023","y")</f>
        <v>20</v>
      </c>
      <c r="G1604">
        <v>0</v>
      </c>
      <c r="H1604" s="14">
        <v>13844.51</v>
      </c>
      <c r="I1604" t="s">
        <v>11</v>
      </c>
      <c r="J1604" t="s">
        <v>16</v>
      </c>
      <c r="K1604" t="s">
        <v>42</v>
      </c>
    </row>
    <row r="1605" spans="1:11" x14ac:dyDescent="0.2">
      <c r="A1605" t="s">
        <v>1636</v>
      </c>
      <c r="B1605">
        <v>1960</v>
      </c>
      <c r="C1605" t="s">
        <v>10</v>
      </c>
      <c r="D1605">
        <v>21</v>
      </c>
      <c r="E1605" s="10" t="str">
        <f>Table1[[#This Row],[date]]&amp;" "&amp;Table1[[#This Row],[month]]&amp;" "&amp;Table1[[#This Row],[year]]</f>
        <v>21 Jul 1960</v>
      </c>
      <c r="F1605" s="12">
        <f>DATEDIF(Table1[[#This Row],[DOB]],"8-6-2023","y")</f>
        <v>62</v>
      </c>
      <c r="G1605">
        <v>0</v>
      </c>
      <c r="H1605" s="14">
        <v>13844.8</v>
      </c>
      <c r="I1605" t="s">
        <v>11</v>
      </c>
      <c r="J1605" t="s">
        <v>11</v>
      </c>
      <c r="K1605" t="s">
        <v>23</v>
      </c>
    </row>
    <row r="1606" spans="1:11" x14ac:dyDescent="0.2">
      <c r="A1606" t="s">
        <v>1637</v>
      </c>
      <c r="B1606">
        <v>1978</v>
      </c>
      <c r="C1606" t="s">
        <v>30</v>
      </c>
      <c r="D1606">
        <v>19</v>
      </c>
      <c r="E1606" s="10" t="str">
        <f>Table1[[#This Row],[date]]&amp;" "&amp;Table1[[#This Row],[month]]&amp;" "&amp;Table1[[#This Row],[year]]</f>
        <v>19 Dec 1978</v>
      </c>
      <c r="F1606" s="12">
        <f>DATEDIF(Table1[[#This Row],[DOB]],"8-6-2023","y")</f>
        <v>44</v>
      </c>
      <c r="G1606">
        <v>2</v>
      </c>
      <c r="H1606" s="14">
        <v>13874.89</v>
      </c>
      <c r="I1606" t="s">
        <v>11</v>
      </c>
      <c r="J1606" t="s">
        <v>16</v>
      </c>
      <c r="K1606" t="s">
        <v>23</v>
      </c>
    </row>
    <row r="1607" spans="1:11" x14ac:dyDescent="0.2">
      <c r="A1607" t="s">
        <v>1638</v>
      </c>
      <c r="B1607">
        <v>1959</v>
      </c>
      <c r="C1607" t="s">
        <v>37</v>
      </c>
      <c r="D1607">
        <v>5</v>
      </c>
      <c r="E1607" s="10" t="str">
        <f>Table1[[#This Row],[date]]&amp;" "&amp;Table1[[#This Row],[month]]&amp;" "&amp;Table1[[#This Row],[year]]</f>
        <v>5 Oct 1959</v>
      </c>
      <c r="F1607" s="12">
        <f>DATEDIF(Table1[[#This Row],[DOB]],"8-6-2023","y")</f>
        <v>63</v>
      </c>
      <c r="G1607">
        <v>0</v>
      </c>
      <c r="H1607" s="14">
        <v>13880.95</v>
      </c>
      <c r="I1607" t="s">
        <v>11</v>
      </c>
      <c r="J1607" t="s">
        <v>11</v>
      </c>
      <c r="K1607" t="s">
        <v>42</v>
      </c>
    </row>
    <row r="1608" spans="1:11" x14ac:dyDescent="0.2">
      <c r="A1608" t="s">
        <v>1639</v>
      </c>
      <c r="B1608">
        <v>1985</v>
      </c>
      <c r="C1608" t="s">
        <v>20</v>
      </c>
      <c r="D1608">
        <v>25</v>
      </c>
      <c r="E1608" s="10" t="str">
        <f>Table1[[#This Row],[date]]&amp;" "&amp;Table1[[#This Row],[month]]&amp;" "&amp;Table1[[#This Row],[year]]</f>
        <v>25 Sep 1985</v>
      </c>
      <c r="F1608" s="12">
        <f>DATEDIF(Table1[[#This Row],[DOB]],"8-6-2023","y")</f>
        <v>37</v>
      </c>
      <c r="G1608">
        <v>3</v>
      </c>
      <c r="H1608" s="14">
        <v>13886.4</v>
      </c>
      <c r="I1608" t="s">
        <v>11</v>
      </c>
      <c r="J1608" t="s">
        <v>11</v>
      </c>
      <c r="K1608" t="s">
        <v>23</v>
      </c>
    </row>
    <row r="1609" spans="1:11" x14ac:dyDescent="0.2">
      <c r="A1609" t="s">
        <v>1640</v>
      </c>
      <c r="B1609">
        <v>1959</v>
      </c>
      <c r="C1609" t="s">
        <v>30</v>
      </c>
      <c r="D1609">
        <v>29</v>
      </c>
      <c r="E1609" s="10" t="str">
        <f>Table1[[#This Row],[date]]&amp;" "&amp;Table1[[#This Row],[month]]&amp;" "&amp;Table1[[#This Row],[year]]</f>
        <v>29 Dec 1959</v>
      </c>
      <c r="F1609" s="12">
        <f>DATEDIF(Table1[[#This Row],[DOB]],"8-6-2023","y")</f>
        <v>63</v>
      </c>
      <c r="G1609">
        <v>0</v>
      </c>
      <c r="H1609" s="14">
        <v>13887.2</v>
      </c>
      <c r="I1609" t="s">
        <v>11</v>
      </c>
      <c r="J1609" t="s">
        <v>12</v>
      </c>
      <c r="K1609" t="s">
        <v>13</v>
      </c>
    </row>
    <row r="1610" spans="1:11" x14ac:dyDescent="0.2">
      <c r="A1610" t="s">
        <v>1641</v>
      </c>
      <c r="B1610">
        <v>1959</v>
      </c>
      <c r="C1610" t="s">
        <v>10</v>
      </c>
      <c r="D1610">
        <v>7</v>
      </c>
      <c r="E1610" s="10" t="str">
        <f>Table1[[#This Row],[date]]&amp;" "&amp;Table1[[#This Row],[month]]&amp;" "&amp;Table1[[#This Row],[year]]</f>
        <v>7 Jul 1959</v>
      </c>
      <c r="F1610" s="12">
        <f>DATEDIF(Table1[[#This Row],[DOB]],"8-6-2023","y")</f>
        <v>63</v>
      </c>
      <c r="G1610">
        <v>0</v>
      </c>
      <c r="H1610" s="14">
        <v>13887.97</v>
      </c>
      <c r="I1610" t="s">
        <v>11</v>
      </c>
      <c r="J1610" t="s">
        <v>11</v>
      </c>
      <c r="K1610" t="s">
        <v>13</v>
      </c>
    </row>
    <row r="1611" spans="1:11" x14ac:dyDescent="0.2">
      <c r="A1611" t="s">
        <v>1642</v>
      </c>
      <c r="B1611">
        <v>1962</v>
      </c>
      <c r="C1611" t="s">
        <v>10</v>
      </c>
      <c r="D1611">
        <v>27</v>
      </c>
      <c r="E1611" s="10" t="str">
        <f>Table1[[#This Row],[date]]&amp;" "&amp;Table1[[#This Row],[month]]&amp;" "&amp;Table1[[#This Row],[year]]</f>
        <v>27 Jul 1962</v>
      </c>
      <c r="F1611" s="12">
        <f>DATEDIF(Table1[[#This Row],[DOB]],"8-6-2023","y")</f>
        <v>60</v>
      </c>
      <c r="G1611">
        <v>3</v>
      </c>
      <c r="H1611" s="14">
        <v>13919.82</v>
      </c>
      <c r="I1611" t="s">
        <v>11</v>
      </c>
      <c r="J1611" t="s">
        <v>11</v>
      </c>
      <c r="K1611" t="s">
        <v>13</v>
      </c>
    </row>
    <row r="1612" spans="1:11" x14ac:dyDescent="0.2">
      <c r="A1612" t="s">
        <v>1643</v>
      </c>
      <c r="B1612">
        <v>1960</v>
      </c>
      <c r="C1612" t="s">
        <v>18</v>
      </c>
      <c r="D1612">
        <v>18</v>
      </c>
      <c r="E1612" s="10" t="str">
        <f>Table1[[#This Row],[date]]&amp;" "&amp;Table1[[#This Row],[month]]&amp;" "&amp;Table1[[#This Row],[year]]</f>
        <v>18 Jun 1960</v>
      </c>
      <c r="F1612" s="12">
        <f>DATEDIF(Table1[[#This Row],[DOB]],"8-6-2023","y")</f>
        <v>62</v>
      </c>
      <c r="G1612">
        <v>1</v>
      </c>
      <c r="H1612" s="14">
        <v>13937.67</v>
      </c>
      <c r="I1612" t="s">
        <v>11</v>
      </c>
      <c r="J1612" t="s">
        <v>16</v>
      </c>
      <c r="K1612" t="s">
        <v>23</v>
      </c>
    </row>
    <row r="1613" spans="1:11" x14ac:dyDescent="0.2">
      <c r="A1613" t="s">
        <v>1644</v>
      </c>
      <c r="B1613">
        <v>1959</v>
      </c>
      <c r="C1613" t="s">
        <v>35</v>
      </c>
      <c r="D1613">
        <v>29</v>
      </c>
      <c r="E1613" s="10" t="str">
        <f>Table1[[#This Row],[date]]&amp;" "&amp;Table1[[#This Row],[month]]&amp;" "&amp;Table1[[#This Row],[year]]</f>
        <v>29 Aug 1959</v>
      </c>
      <c r="F1613" s="12">
        <f>DATEDIF(Table1[[#This Row],[DOB]],"8-6-2023","y")</f>
        <v>63</v>
      </c>
      <c r="G1613">
        <v>0</v>
      </c>
      <c r="H1613" s="14">
        <v>13974.46</v>
      </c>
      <c r="I1613" t="s">
        <v>11</v>
      </c>
      <c r="J1613" t="s">
        <v>11</v>
      </c>
      <c r="K1613" t="s">
        <v>166</v>
      </c>
    </row>
    <row r="1614" spans="1:11" x14ac:dyDescent="0.2">
      <c r="A1614" t="s">
        <v>1645</v>
      </c>
      <c r="B1614">
        <v>1990</v>
      </c>
      <c r="C1614" t="s">
        <v>10</v>
      </c>
      <c r="D1614">
        <v>13</v>
      </c>
      <c r="E1614" s="10" t="str">
        <f>Table1[[#This Row],[date]]&amp;" "&amp;Table1[[#This Row],[month]]&amp;" "&amp;Table1[[#This Row],[year]]</f>
        <v>13 Jul 1990</v>
      </c>
      <c r="F1614" s="12">
        <f>DATEDIF(Table1[[#This Row],[DOB]],"8-6-2023","y")</f>
        <v>32</v>
      </c>
      <c r="G1614">
        <v>3</v>
      </c>
      <c r="H1614" s="14">
        <v>13979.45</v>
      </c>
      <c r="I1614" t="s">
        <v>11</v>
      </c>
      <c r="J1614" t="s">
        <v>16</v>
      </c>
      <c r="K1614" t="s">
        <v>249</v>
      </c>
    </row>
    <row r="1615" spans="1:11" x14ac:dyDescent="0.2">
      <c r="A1615" t="s">
        <v>1646</v>
      </c>
      <c r="B1615">
        <v>1959</v>
      </c>
      <c r="C1615" t="s">
        <v>20</v>
      </c>
      <c r="D1615">
        <v>6</v>
      </c>
      <c r="E1615" s="10" t="str">
        <f>Table1[[#This Row],[date]]&amp;" "&amp;Table1[[#This Row],[month]]&amp;" "&amp;Table1[[#This Row],[year]]</f>
        <v>6 Sep 1959</v>
      </c>
      <c r="F1615" s="12">
        <f>DATEDIF(Table1[[#This Row],[DOB]],"8-6-2023","y")</f>
        <v>63</v>
      </c>
      <c r="G1615">
        <v>0</v>
      </c>
      <c r="H1615" s="14">
        <v>13981.85</v>
      </c>
      <c r="I1615" t="s">
        <v>11</v>
      </c>
      <c r="J1615" t="s">
        <v>16</v>
      </c>
      <c r="K1615" t="s">
        <v>168</v>
      </c>
    </row>
    <row r="1616" spans="1:11" x14ac:dyDescent="0.2">
      <c r="A1616" t="s">
        <v>1647</v>
      </c>
      <c r="B1616">
        <v>1963</v>
      </c>
      <c r="C1616" t="s">
        <v>30</v>
      </c>
      <c r="D1616">
        <v>23</v>
      </c>
      <c r="E1616" s="10" t="str">
        <f>Table1[[#This Row],[date]]&amp;" "&amp;Table1[[#This Row],[month]]&amp;" "&amp;Table1[[#This Row],[year]]</f>
        <v>23 Dec 1963</v>
      </c>
      <c r="F1616" s="12">
        <f>DATEDIF(Table1[[#This Row],[DOB]],"8-6-2023","y")</f>
        <v>59</v>
      </c>
      <c r="G1616">
        <v>3</v>
      </c>
      <c r="H1616" s="14">
        <v>14001.13</v>
      </c>
      <c r="I1616" t="s">
        <v>11</v>
      </c>
      <c r="J1616" t="s">
        <v>16</v>
      </c>
      <c r="K1616" t="s">
        <v>13</v>
      </c>
    </row>
    <row r="1617" spans="1:11" x14ac:dyDescent="0.2">
      <c r="A1617" t="s">
        <v>1648</v>
      </c>
      <c r="B1617">
        <v>1963</v>
      </c>
      <c r="C1617" t="s">
        <v>10</v>
      </c>
      <c r="D1617">
        <v>6</v>
      </c>
      <c r="E1617" s="10" t="str">
        <f>Table1[[#This Row],[date]]&amp;" "&amp;Table1[[#This Row],[month]]&amp;" "&amp;Table1[[#This Row],[year]]</f>
        <v>6 Jul 1963</v>
      </c>
      <c r="F1617" s="12">
        <f>DATEDIF(Table1[[#This Row],[DOB]],"8-6-2023","y")</f>
        <v>59</v>
      </c>
      <c r="G1617">
        <v>3</v>
      </c>
      <c r="H1617" s="14">
        <v>14001.29</v>
      </c>
      <c r="I1617" t="s">
        <v>11</v>
      </c>
      <c r="J1617" t="s">
        <v>11</v>
      </c>
      <c r="K1617" t="s">
        <v>13</v>
      </c>
    </row>
    <row r="1618" spans="1:11" x14ac:dyDescent="0.2">
      <c r="A1618" t="s">
        <v>1649</v>
      </c>
      <c r="B1618">
        <v>1963</v>
      </c>
      <c r="C1618" t="s">
        <v>10</v>
      </c>
      <c r="D1618">
        <v>8</v>
      </c>
      <c r="E1618" s="10" t="str">
        <f>Table1[[#This Row],[date]]&amp;" "&amp;Table1[[#This Row],[month]]&amp;" "&amp;Table1[[#This Row],[year]]</f>
        <v>8 Jul 1963</v>
      </c>
      <c r="F1618" s="12">
        <f>DATEDIF(Table1[[#This Row],[DOB]],"8-6-2023","y")</f>
        <v>59</v>
      </c>
      <c r="G1618">
        <v>3</v>
      </c>
      <c r="H1618" s="14">
        <v>14007.22</v>
      </c>
      <c r="I1618" t="s">
        <v>11</v>
      </c>
      <c r="J1618" t="s">
        <v>12</v>
      </c>
      <c r="K1618" t="s">
        <v>42</v>
      </c>
    </row>
    <row r="1619" spans="1:11" x14ac:dyDescent="0.2">
      <c r="A1619" t="s">
        <v>1650</v>
      </c>
      <c r="B1619">
        <v>1960</v>
      </c>
      <c r="C1619" t="s">
        <v>15</v>
      </c>
      <c r="D1619">
        <v>8</v>
      </c>
      <c r="E1619" s="10" t="str">
        <f>Table1[[#This Row],[date]]&amp;" "&amp;Table1[[#This Row],[month]]&amp;" "&amp;Table1[[#This Row],[year]]</f>
        <v>8 Nov 1960</v>
      </c>
      <c r="F1619" s="12">
        <f>DATEDIF(Table1[[#This Row],[DOB]],"8-6-2023","y")</f>
        <v>62</v>
      </c>
      <c r="G1619">
        <v>0</v>
      </c>
      <c r="H1619" s="14">
        <v>14043.48</v>
      </c>
      <c r="I1619" t="s">
        <v>11</v>
      </c>
      <c r="J1619" t="s">
        <v>12</v>
      </c>
      <c r="K1619" t="s">
        <v>247</v>
      </c>
    </row>
    <row r="1620" spans="1:11" x14ac:dyDescent="0.2">
      <c r="A1620" t="s">
        <v>1651</v>
      </c>
      <c r="B1620">
        <v>1991</v>
      </c>
      <c r="C1620" t="s">
        <v>20</v>
      </c>
      <c r="D1620">
        <v>12</v>
      </c>
      <c r="E1620" s="10" t="str">
        <f>Table1[[#This Row],[date]]&amp;" "&amp;Table1[[#This Row],[month]]&amp;" "&amp;Table1[[#This Row],[year]]</f>
        <v>12 Sep 1991</v>
      </c>
      <c r="F1620" s="12">
        <f>DATEDIF(Table1[[#This Row],[DOB]],"8-6-2023","y")</f>
        <v>31</v>
      </c>
      <c r="G1620">
        <v>3</v>
      </c>
      <c r="H1620" s="14">
        <v>14081.93</v>
      </c>
      <c r="I1620" t="s">
        <v>11</v>
      </c>
      <c r="J1620" t="s">
        <v>12</v>
      </c>
      <c r="K1620" t="s">
        <v>23</v>
      </c>
    </row>
    <row r="1621" spans="1:11" x14ac:dyDescent="0.2">
      <c r="A1621" t="s">
        <v>1652</v>
      </c>
      <c r="B1621">
        <v>1976</v>
      </c>
      <c r="C1621" t="s">
        <v>20</v>
      </c>
      <c r="D1621">
        <v>26</v>
      </c>
      <c r="E1621" s="10" t="str">
        <f>Table1[[#This Row],[date]]&amp;" "&amp;Table1[[#This Row],[month]]&amp;" "&amp;Table1[[#This Row],[year]]</f>
        <v>26 Sep 1976</v>
      </c>
      <c r="F1621" s="12">
        <f>DATEDIF(Table1[[#This Row],[DOB]],"8-6-2023","y")</f>
        <v>46</v>
      </c>
      <c r="G1621">
        <v>2</v>
      </c>
      <c r="H1621" s="14">
        <v>14098.07</v>
      </c>
      <c r="I1621" t="s">
        <v>11</v>
      </c>
      <c r="J1621" t="s">
        <v>12</v>
      </c>
      <c r="K1621" t="s">
        <v>249</v>
      </c>
    </row>
    <row r="1622" spans="1:11" x14ac:dyDescent="0.2">
      <c r="A1622" t="s">
        <v>1653</v>
      </c>
      <c r="B1622">
        <v>1961</v>
      </c>
      <c r="C1622" t="s">
        <v>18</v>
      </c>
      <c r="D1622">
        <v>14</v>
      </c>
      <c r="E1622" s="10" t="str">
        <f>Table1[[#This Row],[date]]&amp;" "&amp;Table1[[#This Row],[month]]&amp;" "&amp;Table1[[#This Row],[year]]</f>
        <v>14 Jun 1961</v>
      </c>
      <c r="F1622" s="12">
        <f>DATEDIF(Table1[[#This Row],[DOB]],"8-6-2023","y")</f>
        <v>61</v>
      </c>
      <c r="G1622">
        <v>2</v>
      </c>
      <c r="H1622" s="14">
        <v>14119.62</v>
      </c>
      <c r="I1622" t="s">
        <v>11</v>
      </c>
      <c r="J1622" t="s">
        <v>16</v>
      </c>
      <c r="K1622" t="s">
        <v>23</v>
      </c>
    </row>
    <row r="1623" spans="1:11" x14ac:dyDescent="0.2">
      <c r="A1623" t="s">
        <v>1654</v>
      </c>
      <c r="B1623">
        <v>2004</v>
      </c>
      <c r="C1623" t="s">
        <v>10</v>
      </c>
      <c r="D1623">
        <v>6</v>
      </c>
      <c r="E1623" s="10" t="str">
        <f>Table1[[#This Row],[date]]&amp;" "&amp;Table1[[#This Row],[month]]&amp;" "&amp;Table1[[#This Row],[year]]</f>
        <v>6 Jul 2004</v>
      </c>
      <c r="F1623" s="12">
        <f>DATEDIF(Table1[[#This Row],[DOB]],"8-6-2023","y")</f>
        <v>18</v>
      </c>
      <c r="G1623">
        <v>0</v>
      </c>
      <c r="H1623" s="14">
        <v>14133.04</v>
      </c>
      <c r="I1623" t="s">
        <v>11</v>
      </c>
      <c r="J1623" t="s">
        <v>12</v>
      </c>
      <c r="K1623" t="s">
        <v>13</v>
      </c>
    </row>
    <row r="1624" spans="1:11" x14ac:dyDescent="0.2">
      <c r="A1624" t="s">
        <v>1655</v>
      </c>
      <c r="B1624">
        <v>1984</v>
      </c>
      <c r="C1624" t="s">
        <v>10</v>
      </c>
      <c r="D1624">
        <v>7</v>
      </c>
      <c r="E1624" s="10" t="str">
        <f>Table1[[#This Row],[date]]&amp;" "&amp;Table1[[#This Row],[month]]&amp;" "&amp;Table1[[#This Row],[year]]</f>
        <v>7 Jul 1984</v>
      </c>
      <c r="F1624" s="12">
        <f>DATEDIF(Table1[[#This Row],[DOB]],"8-6-2023","y")</f>
        <v>38</v>
      </c>
      <c r="G1624">
        <v>3</v>
      </c>
      <c r="H1624" s="14">
        <v>14152.46</v>
      </c>
      <c r="I1624" t="s">
        <v>11</v>
      </c>
      <c r="J1624" t="s">
        <v>16</v>
      </c>
      <c r="K1624" t="s">
        <v>23</v>
      </c>
    </row>
    <row r="1625" spans="1:11" x14ac:dyDescent="0.2">
      <c r="A1625" t="s">
        <v>1656</v>
      </c>
      <c r="B1625">
        <v>1968</v>
      </c>
      <c r="C1625" t="s">
        <v>30</v>
      </c>
      <c r="D1625">
        <v>25</v>
      </c>
      <c r="E1625" s="10" t="str">
        <f>Table1[[#This Row],[date]]&amp;" "&amp;Table1[[#This Row],[month]]&amp;" "&amp;Table1[[#This Row],[year]]</f>
        <v>25 Dec 1968</v>
      </c>
      <c r="F1625" s="12">
        <f>DATEDIF(Table1[[#This Row],[DOB]],"8-6-2023","y")</f>
        <v>54</v>
      </c>
      <c r="G1625">
        <v>0</v>
      </c>
      <c r="H1625" s="14">
        <v>14193.55</v>
      </c>
      <c r="I1625" t="s">
        <v>11</v>
      </c>
      <c r="J1625" t="s">
        <v>16</v>
      </c>
      <c r="K1625" t="s">
        <v>535</v>
      </c>
    </row>
    <row r="1626" spans="1:11" x14ac:dyDescent="0.2">
      <c r="A1626" t="s">
        <v>1657</v>
      </c>
      <c r="B1626">
        <v>1983</v>
      </c>
      <c r="C1626" t="s">
        <v>15</v>
      </c>
      <c r="D1626">
        <v>17</v>
      </c>
      <c r="E1626" s="10" t="str">
        <f>Table1[[#This Row],[date]]&amp;" "&amp;Table1[[#This Row],[month]]&amp;" "&amp;Table1[[#This Row],[year]]</f>
        <v>17 Nov 1983</v>
      </c>
      <c r="F1626" s="12">
        <f>DATEDIF(Table1[[#This Row],[DOB]],"8-6-2023","y")</f>
        <v>39</v>
      </c>
      <c r="G1626">
        <v>3</v>
      </c>
      <c r="H1626" s="14">
        <v>14209.4</v>
      </c>
      <c r="I1626" t="s">
        <v>11</v>
      </c>
      <c r="J1626" t="s">
        <v>16</v>
      </c>
      <c r="K1626" t="s">
        <v>535</v>
      </c>
    </row>
    <row r="1627" spans="1:11" x14ac:dyDescent="0.2">
      <c r="A1627" t="s">
        <v>1658</v>
      </c>
      <c r="B1627">
        <v>1958</v>
      </c>
      <c r="C1627" t="s">
        <v>20</v>
      </c>
      <c r="D1627">
        <v>21</v>
      </c>
      <c r="E1627" s="10" t="str">
        <f>Table1[[#This Row],[date]]&amp;" "&amp;Table1[[#This Row],[month]]&amp;" "&amp;Table1[[#This Row],[year]]</f>
        <v>21 Sep 1958</v>
      </c>
      <c r="F1627" s="12">
        <f>DATEDIF(Table1[[#This Row],[DOB]],"8-6-2023","y")</f>
        <v>64</v>
      </c>
      <c r="G1627">
        <v>0</v>
      </c>
      <c r="H1627" s="14">
        <v>14210.54</v>
      </c>
      <c r="I1627" t="s">
        <v>11</v>
      </c>
      <c r="J1627" t="s">
        <v>11</v>
      </c>
      <c r="K1627" t="s">
        <v>23</v>
      </c>
    </row>
    <row r="1628" spans="1:11" x14ac:dyDescent="0.2">
      <c r="A1628" t="s">
        <v>1659</v>
      </c>
      <c r="B1628">
        <v>1961</v>
      </c>
      <c r="C1628" t="s">
        <v>20</v>
      </c>
      <c r="D1628">
        <v>25</v>
      </c>
      <c r="E1628" s="10" t="str">
        <f>Table1[[#This Row],[date]]&amp;" "&amp;Table1[[#This Row],[month]]&amp;" "&amp;Table1[[#This Row],[year]]</f>
        <v>25 Sep 1961</v>
      </c>
      <c r="F1628" s="12">
        <f>DATEDIF(Table1[[#This Row],[DOB]],"8-6-2023","y")</f>
        <v>61</v>
      </c>
      <c r="G1628">
        <v>2</v>
      </c>
      <c r="H1628" s="14">
        <v>14235.07</v>
      </c>
      <c r="I1628" t="s">
        <v>11</v>
      </c>
      <c r="J1628" t="s">
        <v>16</v>
      </c>
      <c r="K1628" t="s">
        <v>42</v>
      </c>
    </row>
    <row r="1629" spans="1:11" x14ac:dyDescent="0.2">
      <c r="A1629" t="s">
        <v>1660</v>
      </c>
      <c r="B1629">
        <v>1959</v>
      </c>
      <c r="C1629" t="s">
        <v>37</v>
      </c>
      <c r="D1629">
        <v>10</v>
      </c>
      <c r="E1629" s="10" t="str">
        <f>Table1[[#This Row],[date]]&amp;" "&amp;Table1[[#This Row],[month]]&amp;" "&amp;Table1[[#This Row],[year]]</f>
        <v>10 Oct 1959</v>
      </c>
      <c r="F1629" s="12">
        <f>DATEDIF(Table1[[#This Row],[DOB]],"8-6-2023","y")</f>
        <v>63</v>
      </c>
      <c r="G1629">
        <v>0</v>
      </c>
      <c r="H1629" s="14">
        <v>14254.61</v>
      </c>
      <c r="I1629" t="s">
        <v>11</v>
      </c>
      <c r="J1629" t="s">
        <v>16</v>
      </c>
      <c r="K1629" t="s">
        <v>23</v>
      </c>
    </row>
    <row r="1630" spans="1:11" x14ac:dyDescent="0.2">
      <c r="A1630" t="s">
        <v>1661</v>
      </c>
      <c r="B1630">
        <v>1959</v>
      </c>
      <c r="C1630" t="s">
        <v>15</v>
      </c>
      <c r="D1630">
        <v>8</v>
      </c>
      <c r="E1630" s="10" t="str">
        <f>Table1[[#This Row],[date]]&amp;" "&amp;Table1[[#This Row],[month]]&amp;" "&amp;Table1[[#This Row],[year]]</f>
        <v>8 Nov 1959</v>
      </c>
      <c r="F1630" s="12">
        <f>DATEDIF(Table1[[#This Row],[DOB]],"8-6-2023","y")</f>
        <v>63</v>
      </c>
      <c r="G1630">
        <v>0</v>
      </c>
      <c r="H1630" s="14">
        <v>14256.19</v>
      </c>
      <c r="I1630" t="s">
        <v>11</v>
      </c>
      <c r="J1630" t="s">
        <v>12</v>
      </c>
      <c r="K1630" t="s">
        <v>23</v>
      </c>
    </row>
    <row r="1631" spans="1:11" x14ac:dyDescent="0.2">
      <c r="A1631" t="s">
        <v>1662</v>
      </c>
      <c r="B1631">
        <v>1974</v>
      </c>
      <c r="C1631" t="s">
        <v>30</v>
      </c>
      <c r="D1631">
        <v>26</v>
      </c>
      <c r="E1631" s="10" t="str">
        <f>Table1[[#This Row],[date]]&amp;" "&amp;Table1[[#This Row],[month]]&amp;" "&amp;Table1[[#This Row],[year]]</f>
        <v>26 Dec 1974</v>
      </c>
      <c r="F1631" s="12">
        <f>DATEDIF(Table1[[#This Row],[DOB]],"8-6-2023","y")</f>
        <v>48</v>
      </c>
      <c r="G1631">
        <v>0</v>
      </c>
      <c r="H1631" s="14">
        <v>14256.79</v>
      </c>
      <c r="I1631" t="s">
        <v>11</v>
      </c>
      <c r="J1631" t="s">
        <v>11</v>
      </c>
      <c r="K1631" t="s">
        <v>535</v>
      </c>
    </row>
    <row r="1632" spans="1:11" x14ac:dyDescent="0.2">
      <c r="A1632" t="s">
        <v>1663</v>
      </c>
      <c r="B1632">
        <v>1972</v>
      </c>
      <c r="C1632" t="s">
        <v>10</v>
      </c>
      <c r="D1632">
        <v>13</v>
      </c>
      <c r="E1632" s="10" t="str">
        <f>Table1[[#This Row],[date]]&amp;" "&amp;Table1[[#This Row],[month]]&amp;" "&amp;Table1[[#This Row],[year]]</f>
        <v>13 Jul 1972</v>
      </c>
      <c r="F1632" s="12">
        <f>DATEDIF(Table1[[#This Row],[DOB]],"8-6-2023","y")</f>
        <v>50</v>
      </c>
      <c r="G1632">
        <v>0</v>
      </c>
      <c r="H1632" s="14">
        <v>14258.33</v>
      </c>
      <c r="I1632" t="s">
        <v>11</v>
      </c>
      <c r="J1632" t="s">
        <v>11</v>
      </c>
      <c r="K1632" t="s">
        <v>535</v>
      </c>
    </row>
    <row r="1633" spans="1:11" x14ac:dyDescent="0.2">
      <c r="A1633" t="s">
        <v>1664</v>
      </c>
      <c r="B1633">
        <v>2004</v>
      </c>
      <c r="C1633" t="s">
        <v>20</v>
      </c>
      <c r="D1633">
        <v>6</v>
      </c>
      <c r="E1633" s="10" t="str">
        <f>Table1[[#This Row],[date]]&amp;" "&amp;Table1[[#This Row],[month]]&amp;" "&amp;Table1[[#This Row],[year]]</f>
        <v>6 Sep 2004</v>
      </c>
      <c r="F1633" s="12">
        <f>DATEDIF(Table1[[#This Row],[DOB]],"8-6-2023","y")</f>
        <v>18</v>
      </c>
      <c r="G1633">
        <v>0</v>
      </c>
      <c r="H1633" s="14">
        <v>14283.46</v>
      </c>
      <c r="I1633" t="s">
        <v>11</v>
      </c>
      <c r="J1633" t="s">
        <v>11</v>
      </c>
      <c r="K1633" t="s">
        <v>247</v>
      </c>
    </row>
    <row r="1634" spans="1:11" x14ac:dyDescent="0.2">
      <c r="A1634" t="s">
        <v>1665</v>
      </c>
      <c r="B1634">
        <v>1968</v>
      </c>
      <c r="C1634" t="s">
        <v>30</v>
      </c>
      <c r="D1634">
        <v>15</v>
      </c>
      <c r="E1634" s="10" t="str">
        <f>Table1[[#This Row],[date]]&amp;" "&amp;Table1[[#This Row],[month]]&amp;" "&amp;Table1[[#This Row],[year]]</f>
        <v>15 Dec 1968</v>
      </c>
      <c r="F1634" s="12">
        <f>DATEDIF(Table1[[#This Row],[DOB]],"8-6-2023","y")</f>
        <v>54</v>
      </c>
      <c r="G1634">
        <v>0</v>
      </c>
      <c r="H1634" s="14">
        <v>14285.9</v>
      </c>
      <c r="I1634" t="s">
        <v>11</v>
      </c>
      <c r="J1634" t="s">
        <v>12</v>
      </c>
      <c r="K1634" t="s">
        <v>23</v>
      </c>
    </row>
    <row r="1635" spans="1:11" x14ac:dyDescent="0.2">
      <c r="A1635" t="s">
        <v>1666</v>
      </c>
      <c r="B1635">
        <v>1958</v>
      </c>
      <c r="C1635" t="s">
        <v>37</v>
      </c>
      <c r="D1635">
        <v>15</v>
      </c>
      <c r="E1635" s="10" t="str">
        <f>Table1[[#This Row],[date]]&amp;" "&amp;Table1[[#This Row],[month]]&amp;" "&amp;Table1[[#This Row],[year]]</f>
        <v>15 Oct 1958</v>
      </c>
      <c r="F1635" s="12">
        <f>DATEDIF(Table1[[#This Row],[DOB]],"8-6-2023","y")</f>
        <v>64</v>
      </c>
      <c r="G1635">
        <v>0</v>
      </c>
      <c r="H1635" s="14">
        <v>14313.85</v>
      </c>
      <c r="I1635" t="s">
        <v>11</v>
      </c>
      <c r="J1635" t="s">
        <v>12</v>
      </c>
      <c r="K1635" t="s">
        <v>13</v>
      </c>
    </row>
    <row r="1636" spans="1:11" x14ac:dyDescent="0.2">
      <c r="A1636" t="s">
        <v>1667</v>
      </c>
      <c r="B1636">
        <v>1958</v>
      </c>
      <c r="C1636" t="s">
        <v>10</v>
      </c>
      <c r="D1636">
        <v>10</v>
      </c>
      <c r="E1636" s="10" t="str">
        <f>Table1[[#This Row],[date]]&amp;" "&amp;Table1[[#This Row],[month]]&amp;" "&amp;Table1[[#This Row],[year]]</f>
        <v>10 Jul 1958</v>
      </c>
      <c r="F1636" s="12">
        <f>DATEDIF(Table1[[#This Row],[DOB]],"8-6-2023","y")</f>
        <v>64</v>
      </c>
      <c r="G1636">
        <v>0</v>
      </c>
      <c r="H1636" s="14">
        <v>14319.03</v>
      </c>
      <c r="I1636" t="s">
        <v>11</v>
      </c>
      <c r="J1636" t="s">
        <v>11</v>
      </c>
      <c r="K1636" t="s">
        <v>42</v>
      </c>
    </row>
    <row r="1637" spans="1:11" x14ac:dyDescent="0.2">
      <c r="A1637" t="s">
        <v>1668</v>
      </c>
      <c r="B1637">
        <v>1969</v>
      </c>
      <c r="C1637" t="s">
        <v>20</v>
      </c>
      <c r="D1637">
        <v>26</v>
      </c>
      <c r="E1637" s="10" t="str">
        <f>Table1[[#This Row],[date]]&amp;" "&amp;Table1[[#This Row],[month]]&amp;" "&amp;Table1[[#This Row],[year]]</f>
        <v>26 Sep 1969</v>
      </c>
      <c r="F1637" s="12">
        <f>DATEDIF(Table1[[#This Row],[DOB]],"8-6-2023","y")</f>
        <v>53</v>
      </c>
      <c r="G1637">
        <v>0</v>
      </c>
      <c r="H1637" s="14">
        <v>14337.91</v>
      </c>
      <c r="I1637" t="s">
        <v>11</v>
      </c>
      <c r="J1637" t="s">
        <v>12</v>
      </c>
      <c r="K1637" t="s">
        <v>632</v>
      </c>
    </row>
    <row r="1638" spans="1:11" x14ac:dyDescent="0.2">
      <c r="A1638" t="s">
        <v>1669</v>
      </c>
      <c r="B1638">
        <v>1959</v>
      </c>
      <c r="C1638" t="s">
        <v>30</v>
      </c>
      <c r="D1638">
        <v>24</v>
      </c>
      <c r="E1638" s="10" t="str">
        <f>Table1[[#This Row],[date]]&amp;" "&amp;Table1[[#This Row],[month]]&amp;" "&amp;Table1[[#This Row],[year]]</f>
        <v>24 Dec 1959</v>
      </c>
      <c r="F1638" s="12">
        <f>DATEDIF(Table1[[#This Row],[DOB]],"8-6-2023","y")</f>
        <v>63</v>
      </c>
      <c r="G1638">
        <v>1</v>
      </c>
      <c r="H1638" s="14">
        <v>14349.85</v>
      </c>
      <c r="I1638" t="s">
        <v>11</v>
      </c>
      <c r="J1638" t="s">
        <v>11</v>
      </c>
      <c r="K1638" t="s">
        <v>23</v>
      </c>
    </row>
    <row r="1639" spans="1:11" x14ac:dyDescent="0.2">
      <c r="A1639" t="s">
        <v>1670</v>
      </c>
      <c r="B1639">
        <v>1967</v>
      </c>
      <c r="C1639" t="s">
        <v>37</v>
      </c>
      <c r="D1639">
        <v>10</v>
      </c>
      <c r="E1639" s="10" t="str">
        <f>Table1[[#This Row],[date]]&amp;" "&amp;Table1[[#This Row],[month]]&amp;" "&amp;Table1[[#This Row],[year]]</f>
        <v>10 Oct 1967</v>
      </c>
      <c r="F1639" s="12">
        <f>DATEDIF(Table1[[#This Row],[DOB]],"8-6-2023","y")</f>
        <v>55</v>
      </c>
      <c r="G1639">
        <v>0</v>
      </c>
      <c r="H1639" s="14">
        <v>14355.43</v>
      </c>
      <c r="I1639" t="s">
        <v>11</v>
      </c>
      <c r="J1639" t="s">
        <v>16</v>
      </c>
      <c r="K1639" t="s">
        <v>535</v>
      </c>
    </row>
    <row r="1640" spans="1:11" x14ac:dyDescent="0.2">
      <c r="A1640" t="s">
        <v>1671</v>
      </c>
      <c r="B1640">
        <v>1988</v>
      </c>
      <c r="C1640" t="s">
        <v>15</v>
      </c>
      <c r="D1640">
        <v>16</v>
      </c>
      <c r="E1640" s="10" t="str">
        <f>Table1[[#This Row],[date]]&amp;" "&amp;Table1[[#This Row],[month]]&amp;" "&amp;Table1[[#This Row],[year]]</f>
        <v>16 Nov 1988</v>
      </c>
      <c r="F1640" s="12">
        <f>DATEDIF(Table1[[#This Row],[DOB]],"8-6-2023","y")</f>
        <v>34</v>
      </c>
      <c r="G1640">
        <v>1</v>
      </c>
      <c r="H1640" s="14">
        <v>14358.36</v>
      </c>
      <c r="I1640" t="s">
        <v>11</v>
      </c>
      <c r="J1640" t="s">
        <v>11</v>
      </c>
      <c r="K1640" t="s">
        <v>42</v>
      </c>
    </row>
    <row r="1641" spans="1:11" x14ac:dyDescent="0.2">
      <c r="A1641" t="s">
        <v>1672</v>
      </c>
      <c r="B1641">
        <v>1963</v>
      </c>
      <c r="C1641" t="s">
        <v>10</v>
      </c>
      <c r="D1641">
        <v>16</v>
      </c>
      <c r="E1641" s="10" t="str">
        <f>Table1[[#This Row],[date]]&amp;" "&amp;Table1[[#This Row],[month]]&amp;" "&amp;Table1[[#This Row],[year]]</f>
        <v>16 Jul 1963</v>
      </c>
      <c r="F1641" s="12">
        <f>DATEDIF(Table1[[#This Row],[DOB]],"8-6-2023","y")</f>
        <v>59</v>
      </c>
      <c r="G1641">
        <v>3</v>
      </c>
      <c r="H1641" s="14">
        <v>14382.71</v>
      </c>
      <c r="I1641" t="s">
        <v>11</v>
      </c>
      <c r="J1641" t="s">
        <v>11</v>
      </c>
      <c r="K1641" t="s">
        <v>23</v>
      </c>
    </row>
    <row r="1642" spans="1:11" x14ac:dyDescent="0.2">
      <c r="A1642" t="s">
        <v>1673</v>
      </c>
      <c r="B1642">
        <v>1965</v>
      </c>
      <c r="C1642" t="s">
        <v>18</v>
      </c>
      <c r="D1642">
        <v>22</v>
      </c>
      <c r="E1642" s="10" t="str">
        <f>Table1[[#This Row],[date]]&amp;" "&amp;Table1[[#This Row],[month]]&amp;" "&amp;Table1[[#This Row],[year]]</f>
        <v>22 Jun 1965</v>
      </c>
      <c r="F1642" s="12">
        <f>DATEDIF(Table1[[#This Row],[DOB]],"8-6-2023","y")</f>
        <v>57</v>
      </c>
      <c r="G1642">
        <v>4</v>
      </c>
      <c r="H1642" s="14">
        <v>14394.4</v>
      </c>
      <c r="I1642" t="s">
        <v>11</v>
      </c>
      <c r="J1642" t="s">
        <v>12</v>
      </c>
      <c r="K1642" t="s">
        <v>247</v>
      </c>
    </row>
    <row r="1643" spans="1:11" x14ac:dyDescent="0.2">
      <c r="A1643" t="s">
        <v>1674</v>
      </c>
      <c r="B1643">
        <v>1958</v>
      </c>
      <c r="C1643" t="s">
        <v>20</v>
      </c>
      <c r="D1643">
        <v>14</v>
      </c>
      <c r="E1643" s="10" t="str">
        <f>Table1[[#This Row],[date]]&amp;" "&amp;Table1[[#This Row],[month]]&amp;" "&amp;Table1[[#This Row],[year]]</f>
        <v>14 Sep 1958</v>
      </c>
      <c r="F1643" s="12">
        <f>DATEDIF(Table1[[#This Row],[DOB]],"8-6-2023","y")</f>
        <v>64</v>
      </c>
      <c r="G1643">
        <v>0</v>
      </c>
      <c r="H1643" s="14">
        <v>14394.56</v>
      </c>
      <c r="I1643" t="s">
        <v>11</v>
      </c>
      <c r="J1643" t="s">
        <v>16</v>
      </c>
      <c r="K1643" t="s">
        <v>170</v>
      </c>
    </row>
    <row r="1644" spans="1:11" x14ac:dyDescent="0.2">
      <c r="A1644" t="s">
        <v>1675</v>
      </c>
      <c r="B1644">
        <v>1958</v>
      </c>
      <c r="C1644" t="s">
        <v>10</v>
      </c>
      <c r="D1644">
        <v>29</v>
      </c>
      <c r="E1644" s="10" t="str">
        <f>Table1[[#This Row],[date]]&amp;" "&amp;Table1[[#This Row],[month]]&amp;" "&amp;Table1[[#This Row],[year]]</f>
        <v>29 Jul 1958</v>
      </c>
      <c r="F1644" s="12">
        <f>DATEDIF(Table1[[#This Row],[DOB]],"8-6-2023","y")</f>
        <v>64</v>
      </c>
      <c r="G1644">
        <v>0</v>
      </c>
      <c r="H1644" s="14">
        <v>14410.93</v>
      </c>
      <c r="I1644" t="s">
        <v>11</v>
      </c>
      <c r="J1644" t="s">
        <v>11</v>
      </c>
      <c r="K1644" t="s">
        <v>168</v>
      </c>
    </row>
    <row r="1645" spans="1:11" x14ac:dyDescent="0.2">
      <c r="A1645" t="s">
        <v>1676</v>
      </c>
      <c r="B1645">
        <v>1958</v>
      </c>
      <c r="C1645" t="s">
        <v>20</v>
      </c>
      <c r="D1645">
        <v>20</v>
      </c>
      <c r="E1645" s="10" t="str">
        <f>Table1[[#This Row],[date]]&amp;" "&amp;Table1[[#This Row],[month]]&amp;" "&amp;Table1[[#This Row],[year]]</f>
        <v>20 Sep 1958</v>
      </c>
      <c r="F1645" s="12">
        <f>DATEDIF(Table1[[#This Row],[DOB]],"8-6-2023","y")</f>
        <v>64</v>
      </c>
      <c r="G1645">
        <v>1</v>
      </c>
      <c r="H1645" s="14">
        <v>14418.28</v>
      </c>
      <c r="I1645" t="s">
        <v>11</v>
      </c>
      <c r="J1645" t="s">
        <v>12</v>
      </c>
      <c r="K1645" t="s">
        <v>13</v>
      </c>
    </row>
    <row r="1646" spans="1:11" x14ac:dyDescent="0.2">
      <c r="A1646" t="s">
        <v>1677</v>
      </c>
      <c r="B1646">
        <v>1999</v>
      </c>
      <c r="C1646" t="s">
        <v>35</v>
      </c>
      <c r="D1646">
        <v>10</v>
      </c>
      <c r="E1646" s="10" t="str">
        <f>Table1[[#This Row],[date]]&amp;" "&amp;Table1[[#This Row],[month]]&amp;" "&amp;Table1[[#This Row],[year]]</f>
        <v>10 Aug 1999</v>
      </c>
      <c r="F1646" s="12">
        <f>DATEDIF(Table1[[#This Row],[DOB]],"8-6-2023","y")</f>
        <v>23</v>
      </c>
      <c r="G1646">
        <v>2</v>
      </c>
      <c r="H1646" s="14">
        <v>14426.07</v>
      </c>
      <c r="I1646" t="s">
        <v>11</v>
      </c>
      <c r="J1646" t="s">
        <v>16</v>
      </c>
      <c r="K1646" t="s">
        <v>23</v>
      </c>
    </row>
    <row r="1647" spans="1:11" x14ac:dyDescent="0.2">
      <c r="A1647" t="s">
        <v>1678</v>
      </c>
      <c r="B1647">
        <v>1967</v>
      </c>
      <c r="C1647" t="s">
        <v>35</v>
      </c>
      <c r="D1647">
        <v>15</v>
      </c>
      <c r="E1647" s="10" t="str">
        <f>Table1[[#This Row],[date]]&amp;" "&amp;Table1[[#This Row],[month]]&amp;" "&amp;Table1[[#This Row],[year]]</f>
        <v>15 Aug 1967</v>
      </c>
      <c r="F1647" s="12">
        <f>DATEDIF(Table1[[#This Row],[DOB]],"8-6-2023","y")</f>
        <v>55</v>
      </c>
      <c r="G1647">
        <v>0</v>
      </c>
      <c r="H1647" s="14">
        <v>14426.66</v>
      </c>
      <c r="I1647" t="s">
        <v>11</v>
      </c>
      <c r="J1647" t="s">
        <v>11</v>
      </c>
      <c r="K1647" t="s">
        <v>535</v>
      </c>
    </row>
    <row r="1648" spans="1:11" x14ac:dyDescent="0.2">
      <c r="A1648" t="s">
        <v>1679</v>
      </c>
      <c r="B1648">
        <v>1967</v>
      </c>
      <c r="C1648" t="s">
        <v>15</v>
      </c>
      <c r="D1648">
        <v>4</v>
      </c>
      <c r="E1648" s="10" t="str">
        <f>Table1[[#This Row],[date]]&amp;" "&amp;Table1[[#This Row],[month]]&amp;" "&amp;Table1[[#This Row],[year]]</f>
        <v>4 Nov 1967</v>
      </c>
      <c r="F1648" s="12">
        <f>DATEDIF(Table1[[#This Row],[DOB]],"8-6-2023","y")</f>
        <v>55</v>
      </c>
      <c r="G1648">
        <v>0</v>
      </c>
      <c r="H1648" s="14">
        <v>14427.63</v>
      </c>
      <c r="I1648" t="s">
        <v>11</v>
      </c>
      <c r="J1648" t="s">
        <v>11</v>
      </c>
      <c r="K1648" t="s">
        <v>300</v>
      </c>
    </row>
    <row r="1649" spans="1:11" x14ac:dyDescent="0.2">
      <c r="A1649" t="s">
        <v>1680</v>
      </c>
      <c r="B1649">
        <v>1959</v>
      </c>
      <c r="C1649" t="s">
        <v>18</v>
      </c>
      <c r="D1649">
        <v>29</v>
      </c>
      <c r="E1649" s="10" t="str">
        <f>Table1[[#This Row],[date]]&amp;" "&amp;Table1[[#This Row],[month]]&amp;" "&amp;Table1[[#This Row],[year]]</f>
        <v>29 Jun 1959</v>
      </c>
      <c r="F1649" s="12">
        <f>DATEDIF(Table1[[#This Row],[DOB]],"8-6-2023","y")</f>
        <v>63</v>
      </c>
      <c r="G1649">
        <v>0</v>
      </c>
      <c r="H1649" s="14">
        <v>14449.85</v>
      </c>
      <c r="I1649" t="s">
        <v>11</v>
      </c>
      <c r="J1649" t="s">
        <v>16</v>
      </c>
      <c r="K1649" t="s">
        <v>247</v>
      </c>
    </row>
    <row r="1650" spans="1:11" x14ac:dyDescent="0.2">
      <c r="A1650" t="s">
        <v>1681</v>
      </c>
      <c r="B1650">
        <v>1959</v>
      </c>
      <c r="C1650" t="s">
        <v>35</v>
      </c>
      <c r="D1650">
        <v>3</v>
      </c>
      <c r="E1650" s="10" t="str">
        <f>Table1[[#This Row],[date]]&amp;" "&amp;Table1[[#This Row],[month]]&amp;" "&amp;Table1[[#This Row],[year]]</f>
        <v>3 Aug 1959</v>
      </c>
      <c r="F1650" s="12">
        <f>DATEDIF(Table1[[#This Row],[DOB]],"8-6-2023","y")</f>
        <v>63</v>
      </c>
      <c r="G1650">
        <v>0</v>
      </c>
      <c r="H1650" s="14">
        <v>14451.84</v>
      </c>
      <c r="I1650" t="s">
        <v>11</v>
      </c>
      <c r="J1650" t="s">
        <v>12</v>
      </c>
      <c r="K1650" t="s">
        <v>249</v>
      </c>
    </row>
    <row r="1651" spans="1:11" x14ac:dyDescent="0.2">
      <c r="A1651" t="s">
        <v>1682</v>
      </c>
      <c r="B1651">
        <v>1996</v>
      </c>
      <c r="C1651" t="s">
        <v>15</v>
      </c>
      <c r="D1651">
        <v>10</v>
      </c>
      <c r="E1651" s="10" t="str">
        <f>Table1[[#This Row],[date]]&amp;" "&amp;Table1[[#This Row],[month]]&amp;" "&amp;Table1[[#This Row],[year]]</f>
        <v>10 Nov 1996</v>
      </c>
      <c r="F1651" s="12">
        <f>DATEDIF(Table1[[#This Row],[DOB]],"8-6-2023","y")</f>
        <v>26</v>
      </c>
      <c r="G1651">
        <v>2</v>
      </c>
      <c r="H1651" s="14">
        <v>14455.64</v>
      </c>
      <c r="I1651" t="s">
        <v>11</v>
      </c>
      <c r="J1651" t="s">
        <v>12</v>
      </c>
      <c r="K1651" t="s">
        <v>247</v>
      </c>
    </row>
    <row r="1652" spans="1:11" x14ac:dyDescent="0.2">
      <c r="A1652" t="s">
        <v>1683</v>
      </c>
      <c r="B1652">
        <v>1976</v>
      </c>
      <c r="C1652" t="s">
        <v>15</v>
      </c>
      <c r="D1652">
        <v>27</v>
      </c>
      <c r="E1652" s="10" t="str">
        <f>Table1[[#This Row],[date]]&amp;" "&amp;Table1[[#This Row],[month]]&amp;" "&amp;Table1[[#This Row],[year]]</f>
        <v>27 Nov 1976</v>
      </c>
      <c r="F1652" s="12">
        <f>DATEDIF(Table1[[#This Row],[DOB]],"8-6-2023","y")</f>
        <v>46</v>
      </c>
      <c r="G1652">
        <v>2</v>
      </c>
      <c r="H1652" s="14">
        <v>14470.01</v>
      </c>
      <c r="I1652" t="s">
        <v>11</v>
      </c>
      <c r="J1652" t="s">
        <v>12</v>
      </c>
      <c r="K1652" t="s">
        <v>23</v>
      </c>
    </row>
    <row r="1653" spans="1:11" x14ac:dyDescent="0.2">
      <c r="A1653" t="s">
        <v>1684</v>
      </c>
      <c r="B1653">
        <v>1959</v>
      </c>
      <c r="C1653" t="s">
        <v>15</v>
      </c>
      <c r="D1653">
        <v>20</v>
      </c>
      <c r="E1653" s="10" t="str">
        <f>Table1[[#This Row],[date]]&amp;" "&amp;Table1[[#This Row],[month]]&amp;" "&amp;Table1[[#This Row],[year]]</f>
        <v>20 Nov 1959</v>
      </c>
      <c r="F1653" s="12">
        <f>DATEDIF(Table1[[#This Row],[DOB]],"8-6-2023","y")</f>
        <v>63</v>
      </c>
      <c r="G1653">
        <v>1</v>
      </c>
      <c r="H1653" s="14">
        <v>14474.68</v>
      </c>
      <c r="I1653" t="s">
        <v>11</v>
      </c>
      <c r="J1653" t="s">
        <v>11</v>
      </c>
      <c r="K1653" t="s">
        <v>13</v>
      </c>
    </row>
    <row r="1654" spans="1:11" x14ac:dyDescent="0.2">
      <c r="A1654" t="s">
        <v>1685</v>
      </c>
      <c r="B1654">
        <v>1979</v>
      </c>
      <c r="C1654" t="s">
        <v>37</v>
      </c>
      <c r="D1654">
        <v>20</v>
      </c>
      <c r="E1654" s="10" t="str">
        <f>Table1[[#This Row],[date]]&amp;" "&amp;Table1[[#This Row],[month]]&amp;" "&amp;Table1[[#This Row],[year]]</f>
        <v>20 Oct 1979</v>
      </c>
      <c r="F1654" s="12">
        <f>DATEDIF(Table1[[#This Row],[DOB]],"8-6-2023","y")</f>
        <v>43</v>
      </c>
      <c r="G1654">
        <v>5</v>
      </c>
      <c r="H1654" s="14">
        <v>14478.33</v>
      </c>
      <c r="I1654" t="s">
        <v>11</v>
      </c>
      <c r="J1654" t="s">
        <v>11</v>
      </c>
      <c r="K1654" t="s">
        <v>13</v>
      </c>
    </row>
    <row r="1655" spans="1:11" x14ac:dyDescent="0.2">
      <c r="A1655" t="s">
        <v>1686</v>
      </c>
      <c r="B1655">
        <v>1989</v>
      </c>
      <c r="C1655" t="s">
        <v>10</v>
      </c>
      <c r="D1655">
        <v>22</v>
      </c>
      <c r="E1655" s="10" t="str">
        <f>Table1[[#This Row],[date]]&amp;" "&amp;Table1[[#This Row],[month]]&amp;" "&amp;Table1[[#This Row],[year]]</f>
        <v>22 Jul 1989</v>
      </c>
      <c r="F1655" s="12">
        <f>DATEDIF(Table1[[#This Row],[DOB]],"8-6-2023","y")</f>
        <v>33</v>
      </c>
      <c r="G1655">
        <v>3</v>
      </c>
      <c r="H1655" s="14">
        <v>14507.46</v>
      </c>
      <c r="I1655" t="s">
        <v>11</v>
      </c>
      <c r="J1655" t="s">
        <v>12</v>
      </c>
      <c r="K1655" t="s">
        <v>23</v>
      </c>
    </row>
    <row r="1656" spans="1:11" x14ac:dyDescent="0.2">
      <c r="A1656" t="s">
        <v>1687</v>
      </c>
      <c r="B1656">
        <v>1989</v>
      </c>
      <c r="C1656" t="s">
        <v>10</v>
      </c>
      <c r="D1656">
        <v>14</v>
      </c>
      <c r="E1656" s="10" t="str">
        <f>Table1[[#This Row],[date]]&amp;" "&amp;Table1[[#This Row],[month]]&amp;" "&amp;Table1[[#This Row],[year]]</f>
        <v>14 Jul 1989</v>
      </c>
      <c r="F1656" s="12">
        <f>DATEDIF(Table1[[#This Row],[DOB]],"8-6-2023","y")</f>
        <v>33</v>
      </c>
      <c r="G1656">
        <v>3</v>
      </c>
      <c r="H1656" s="14">
        <v>14547.26</v>
      </c>
      <c r="I1656" t="s">
        <v>11</v>
      </c>
      <c r="J1656" t="s">
        <v>12</v>
      </c>
      <c r="K1656" t="s">
        <v>42</v>
      </c>
    </row>
    <row r="1657" spans="1:11" x14ac:dyDescent="0.2">
      <c r="A1657" t="s">
        <v>1688</v>
      </c>
      <c r="B1657">
        <v>1998</v>
      </c>
      <c r="C1657" t="s">
        <v>20</v>
      </c>
      <c r="D1657">
        <v>12</v>
      </c>
      <c r="E1657" s="10" t="str">
        <f>Table1[[#This Row],[date]]&amp;" "&amp;Table1[[#This Row],[month]]&amp;" "&amp;Table1[[#This Row],[year]]</f>
        <v>12 Sep 1998</v>
      </c>
      <c r="F1657" s="12">
        <f>DATEDIF(Table1[[#This Row],[DOB]],"8-6-2023","y")</f>
        <v>24</v>
      </c>
      <c r="G1657">
        <v>0</v>
      </c>
      <c r="H1657" s="14">
        <v>14571.89</v>
      </c>
      <c r="I1657" t="s">
        <v>11</v>
      </c>
      <c r="J1657" t="s">
        <v>16</v>
      </c>
      <c r="K1657" t="s">
        <v>247</v>
      </c>
    </row>
    <row r="1658" spans="1:11" x14ac:dyDescent="0.2">
      <c r="A1658" t="s">
        <v>1689</v>
      </c>
      <c r="B1658">
        <v>1962</v>
      </c>
      <c r="C1658" t="s">
        <v>30</v>
      </c>
      <c r="D1658">
        <v>3</v>
      </c>
      <c r="E1658" s="10" t="str">
        <f>Table1[[#This Row],[date]]&amp;" "&amp;Table1[[#This Row],[month]]&amp;" "&amp;Table1[[#This Row],[year]]</f>
        <v>3 Dec 1962</v>
      </c>
      <c r="F1658" s="12">
        <f>DATEDIF(Table1[[#This Row],[DOB]],"8-6-2023","y")</f>
        <v>60</v>
      </c>
      <c r="G1658">
        <v>0</v>
      </c>
      <c r="H1658" s="14">
        <v>14574.64</v>
      </c>
      <c r="I1658" t="s">
        <v>11</v>
      </c>
      <c r="J1658" t="s">
        <v>16</v>
      </c>
      <c r="K1658" t="s">
        <v>200</v>
      </c>
    </row>
    <row r="1659" spans="1:11" x14ac:dyDescent="0.2">
      <c r="A1659" t="s">
        <v>1690</v>
      </c>
      <c r="B1659">
        <v>1963</v>
      </c>
      <c r="C1659" t="s">
        <v>37</v>
      </c>
      <c r="D1659">
        <v>14</v>
      </c>
      <c r="E1659" s="10" t="str">
        <f>Table1[[#This Row],[date]]&amp;" "&amp;Table1[[#This Row],[month]]&amp;" "&amp;Table1[[#This Row],[year]]</f>
        <v>14 Oct 1963</v>
      </c>
      <c r="F1659" s="12">
        <f>DATEDIF(Table1[[#This Row],[DOB]],"8-6-2023","y")</f>
        <v>59</v>
      </c>
      <c r="G1659">
        <v>3</v>
      </c>
      <c r="H1659" s="14">
        <v>14590.63</v>
      </c>
      <c r="I1659" t="s">
        <v>11</v>
      </c>
      <c r="J1659" t="s">
        <v>16</v>
      </c>
      <c r="K1659" t="s">
        <v>247</v>
      </c>
    </row>
    <row r="1660" spans="1:11" x14ac:dyDescent="0.2">
      <c r="A1660" t="s">
        <v>1691</v>
      </c>
      <c r="B1660">
        <v>1967</v>
      </c>
      <c r="C1660" t="s">
        <v>10</v>
      </c>
      <c r="D1660">
        <v>18</v>
      </c>
      <c r="E1660" s="10" t="str">
        <f>Table1[[#This Row],[date]]&amp;" "&amp;Table1[[#This Row],[month]]&amp;" "&amp;Table1[[#This Row],[year]]</f>
        <v>18 Jul 1967</v>
      </c>
      <c r="F1660" s="12">
        <f>DATEDIF(Table1[[#This Row],[DOB]],"8-6-2023","y")</f>
        <v>55</v>
      </c>
      <c r="G1660">
        <v>0</v>
      </c>
      <c r="H1660" s="14">
        <v>14600.62</v>
      </c>
      <c r="I1660" t="s">
        <v>11</v>
      </c>
      <c r="J1660" t="s">
        <v>12</v>
      </c>
      <c r="K1660" t="s">
        <v>632</v>
      </c>
    </row>
    <row r="1661" spans="1:11" x14ac:dyDescent="0.2">
      <c r="A1661" t="s">
        <v>1692</v>
      </c>
      <c r="B1661">
        <v>1965</v>
      </c>
      <c r="C1661" t="s">
        <v>15</v>
      </c>
      <c r="D1661">
        <v>8</v>
      </c>
      <c r="E1661" s="10" t="str">
        <f>Table1[[#This Row],[date]]&amp;" "&amp;Table1[[#This Row],[month]]&amp;" "&amp;Table1[[#This Row],[year]]</f>
        <v>8 Nov 1965</v>
      </c>
      <c r="F1661" s="12">
        <f>DATEDIF(Table1[[#This Row],[DOB]],"8-6-2023","y")</f>
        <v>57</v>
      </c>
      <c r="G1661">
        <v>0</v>
      </c>
      <c r="H1661" s="14">
        <v>14612.33</v>
      </c>
      <c r="I1661" t="s">
        <v>11</v>
      </c>
      <c r="J1661" t="s">
        <v>12</v>
      </c>
      <c r="K1661" t="s">
        <v>300</v>
      </c>
    </row>
    <row r="1662" spans="1:11" x14ac:dyDescent="0.2">
      <c r="A1662" t="s">
        <v>1693</v>
      </c>
      <c r="B1662">
        <v>1991</v>
      </c>
      <c r="C1662" t="s">
        <v>35</v>
      </c>
      <c r="D1662">
        <v>21</v>
      </c>
      <c r="E1662" s="10" t="str">
        <f>Table1[[#This Row],[date]]&amp;" "&amp;Table1[[#This Row],[month]]&amp;" "&amp;Table1[[#This Row],[year]]</f>
        <v>21 Aug 1991</v>
      </c>
      <c r="F1662" s="12">
        <f>DATEDIF(Table1[[#This Row],[DOB]],"8-6-2023","y")</f>
        <v>31</v>
      </c>
      <c r="G1662">
        <v>3</v>
      </c>
      <c r="H1662" s="14">
        <v>14630.52</v>
      </c>
      <c r="I1662" t="s">
        <v>11</v>
      </c>
      <c r="J1662" t="s">
        <v>12</v>
      </c>
      <c r="K1662" t="s">
        <v>42</v>
      </c>
    </row>
    <row r="1663" spans="1:11" x14ac:dyDescent="0.2">
      <c r="A1663" t="s">
        <v>1694</v>
      </c>
      <c r="B1663">
        <v>1967</v>
      </c>
      <c r="C1663" t="s">
        <v>20</v>
      </c>
      <c r="D1663">
        <v>1</v>
      </c>
      <c r="E1663" s="10" t="str">
        <f>Table1[[#This Row],[date]]&amp;" "&amp;Table1[[#This Row],[month]]&amp;" "&amp;Table1[[#This Row],[year]]</f>
        <v>1 Sep 1967</v>
      </c>
      <c r="F1663" s="12">
        <f>DATEDIF(Table1[[#This Row],[DOB]],"8-6-2023","y")</f>
        <v>55</v>
      </c>
      <c r="G1663">
        <v>0</v>
      </c>
      <c r="H1663" s="14">
        <v>14640.35</v>
      </c>
      <c r="I1663" t="s">
        <v>11</v>
      </c>
      <c r="J1663" t="s">
        <v>12</v>
      </c>
      <c r="K1663" t="s">
        <v>535</v>
      </c>
    </row>
    <row r="1664" spans="1:11" x14ac:dyDescent="0.2">
      <c r="A1664" t="s">
        <v>1695</v>
      </c>
      <c r="B1664">
        <v>1981</v>
      </c>
      <c r="C1664" t="s">
        <v>15</v>
      </c>
      <c r="D1664">
        <v>13</v>
      </c>
      <c r="E1664" s="10" t="str">
        <f>Table1[[#This Row],[date]]&amp;" "&amp;Table1[[#This Row],[month]]&amp;" "&amp;Table1[[#This Row],[year]]</f>
        <v>13 Nov 1981</v>
      </c>
      <c r="F1664" s="12">
        <f>DATEDIF(Table1[[#This Row],[DOB]],"8-6-2023","y")</f>
        <v>41</v>
      </c>
      <c r="G1664">
        <v>1</v>
      </c>
      <c r="H1664" s="14">
        <v>14657.2</v>
      </c>
      <c r="I1664" t="s">
        <v>11</v>
      </c>
      <c r="J1664" t="s">
        <v>16</v>
      </c>
      <c r="K1664" t="s">
        <v>23</v>
      </c>
    </row>
    <row r="1665" spans="1:11" x14ac:dyDescent="0.2">
      <c r="A1665" t="s">
        <v>1696</v>
      </c>
      <c r="B1665">
        <v>1969</v>
      </c>
      <c r="C1665" t="s">
        <v>37</v>
      </c>
      <c r="D1665">
        <v>20</v>
      </c>
      <c r="E1665" s="10" t="str">
        <f>Table1[[#This Row],[date]]&amp;" "&amp;Table1[[#This Row],[month]]&amp;" "&amp;Table1[[#This Row],[year]]</f>
        <v>20 Oct 1969</v>
      </c>
      <c r="F1665" s="12">
        <f>DATEDIF(Table1[[#This Row],[DOB]],"8-6-2023","y")</f>
        <v>53</v>
      </c>
      <c r="G1665">
        <v>0</v>
      </c>
      <c r="H1665" s="14">
        <v>14665.75</v>
      </c>
      <c r="I1665" t="s">
        <v>11</v>
      </c>
      <c r="J1665" t="s">
        <v>16</v>
      </c>
      <c r="K1665" t="s">
        <v>23</v>
      </c>
    </row>
    <row r="1666" spans="1:11" x14ac:dyDescent="0.2">
      <c r="A1666" t="s">
        <v>1697</v>
      </c>
      <c r="B1666">
        <v>1958</v>
      </c>
      <c r="C1666" t="s">
        <v>10</v>
      </c>
      <c r="D1666">
        <v>23</v>
      </c>
      <c r="E1666" s="10" t="str">
        <f>Table1[[#This Row],[date]]&amp;" "&amp;Table1[[#This Row],[month]]&amp;" "&amp;Table1[[#This Row],[year]]</f>
        <v>23 Jul 1958</v>
      </c>
      <c r="F1666" s="12">
        <f>DATEDIF(Table1[[#This Row],[DOB]],"8-6-2023","y")</f>
        <v>64</v>
      </c>
      <c r="G1666">
        <v>0</v>
      </c>
      <c r="H1666" s="14">
        <v>14692.67</v>
      </c>
      <c r="I1666" t="s">
        <v>11</v>
      </c>
      <c r="J1666" t="s">
        <v>16</v>
      </c>
      <c r="K1666" t="s">
        <v>23</v>
      </c>
    </row>
    <row r="1667" spans="1:11" x14ac:dyDescent="0.2">
      <c r="A1667" t="s">
        <v>1698</v>
      </c>
      <c r="B1667">
        <v>1982</v>
      </c>
      <c r="C1667" t="s">
        <v>20</v>
      </c>
      <c r="D1667">
        <v>4</v>
      </c>
      <c r="E1667" s="10" t="str">
        <f>Table1[[#This Row],[date]]&amp;" "&amp;Table1[[#This Row],[month]]&amp;" "&amp;Table1[[#This Row],[year]]</f>
        <v>4 Sep 1982</v>
      </c>
      <c r="F1667" s="12">
        <f>DATEDIF(Table1[[#This Row],[DOB]],"8-6-2023","y")</f>
        <v>40</v>
      </c>
      <c r="G1667">
        <v>3</v>
      </c>
      <c r="H1667" s="14">
        <v>14696.77</v>
      </c>
      <c r="I1667" t="s">
        <v>11</v>
      </c>
      <c r="J1667" t="s">
        <v>11</v>
      </c>
      <c r="K1667" t="s">
        <v>42</v>
      </c>
    </row>
    <row r="1668" spans="1:11" x14ac:dyDescent="0.2">
      <c r="A1668" t="s">
        <v>1699</v>
      </c>
      <c r="B1668">
        <v>2002</v>
      </c>
      <c r="C1668" t="s">
        <v>20</v>
      </c>
      <c r="D1668">
        <v>24</v>
      </c>
      <c r="E1668" s="10" t="str">
        <f>Table1[[#This Row],[date]]&amp;" "&amp;Table1[[#This Row],[month]]&amp;" "&amp;Table1[[#This Row],[year]]</f>
        <v>24 Sep 2002</v>
      </c>
      <c r="F1668" s="12">
        <f>DATEDIF(Table1[[#This Row],[DOB]],"8-6-2023","y")</f>
        <v>20</v>
      </c>
      <c r="G1668">
        <v>0</v>
      </c>
      <c r="H1668" s="14">
        <v>14711.74</v>
      </c>
      <c r="I1668" t="s">
        <v>11</v>
      </c>
      <c r="J1668" t="s">
        <v>11</v>
      </c>
      <c r="K1668" t="s">
        <v>23</v>
      </c>
    </row>
    <row r="1669" spans="1:11" x14ac:dyDescent="0.2">
      <c r="A1669" t="s">
        <v>1700</v>
      </c>
      <c r="B1669">
        <v>1962</v>
      </c>
      <c r="C1669" t="s">
        <v>10</v>
      </c>
      <c r="D1669">
        <v>29</v>
      </c>
      <c r="E1669" s="10" t="str">
        <f>Table1[[#This Row],[date]]&amp;" "&amp;Table1[[#This Row],[month]]&amp;" "&amp;Table1[[#This Row],[year]]</f>
        <v>29 Jul 1962</v>
      </c>
      <c r="F1669" s="12">
        <f>DATEDIF(Table1[[#This Row],[DOB]],"8-6-2023","y")</f>
        <v>60</v>
      </c>
      <c r="G1669">
        <v>0</v>
      </c>
      <c r="H1669" s="14">
        <v>14738.43</v>
      </c>
      <c r="I1669" t="s">
        <v>11</v>
      </c>
      <c r="J1669" t="s">
        <v>12</v>
      </c>
      <c r="K1669" t="s">
        <v>300</v>
      </c>
    </row>
    <row r="1670" spans="1:11" x14ac:dyDescent="0.2">
      <c r="A1670" t="s">
        <v>1701</v>
      </c>
      <c r="B1670">
        <v>1965</v>
      </c>
      <c r="C1670" t="s">
        <v>10</v>
      </c>
      <c r="D1670">
        <v>27</v>
      </c>
      <c r="E1670" s="10" t="str">
        <f>Table1[[#This Row],[date]]&amp;" "&amp;Table1[[#This Row],[month]]&amp;" "&amp;Table1[[#This Row],[year]]</f>
        <v>27 Jul 1965</v>
      </c>
      <c r="F1670" s="12">
        <f>DATEDIF(Table1[[#This Row],[DOB]],"8-6-2023","y")</f>
        <v>57</v>
      </c>
      <c r="G1670">
        <v>0</v>
      </c>
      <c r="H1670" s="14">
        <v>14750.42</v>
      </c>
      <c r="I1670" t="s">
        <v>11</v>
      </c>
      <c r="J1670" t="s">
        <v>11</v>
      </c>
      <c r="K1670" t="s">
        <v>535</v>
      </c>
    </row>
    <row r="1671" spans="1:11" x14ac:dyDescent="0.2">
      <c r="A1671" t="s">
        <v>1702</v>
      </c>
      <c r="B1671">
        <v>1975</v>
      </c>
      <c r="C1671" t="s">
        <v>30</v>
      </c>
      <c r="D1671">
        <v>10</v>
      </c>
      <c r="E1671" s="10" t="str">
        <f>Table1[[#This Row],[date]]&amp;" "&amp;Table1[[#This Row],[month]]&amp;" "&amp;Table1[[#This Row],[year]]</f>
        <v>10 Dec 1975</v>
      </c>
      <c r="F1671" s="12">
        <f>DATEDIF(Table1[[#This Row],[DOB]],"8-6-2023","y")</f>
        <v>47</v>
      </c>
      <c r="G1671">
        <v>1</v>
      </c>
      <c r="H1671" s="14">
        <v>14819</v>
      </c>
      <c r="I1671" t="s">
        <v>11</v>
      </c>
      <c r="J1671" t="s">
        <v>12</v>
      </c>
      <c r="K1671" t="s">
        <v>249</v>
      </c>
    </row>
    <row r="1672" spans="1:11" x14ac:dyDescent="0.2">
      <c r="A1672" t="s">
        <v>1703</v>
      </c>
      <c r="B1672">
        <v>1979</v>
      </c>
      <c r="C1672" t="s">
        <v>37</v>
      </c>
      <c r="D1672">
        <v>18</v>
      </c>
      <c r="E1672" s="10" t="str">
        <f>Table1[[#This Row],[date]]&amp;" "&amp;Table1[[#This Row],[month]]&amp;" "&amp;Table1[[#This Row],[year]]</f>
        <v>18 Oct 1979</v>
      </c>
      <c r="F1672" s="12">
        <f>DATEDIF(Table1[[#This Row],[DOB]],"8-6-2023","y")</f>
        <v>43</v>
      </c>
      <c r="G1672">
        <v>2</v>
      </c>
      <c r="H1672" s="14">
        <v>14839.34</v>
      </c>
      <c r="I1672" t="s">
        <v>11</v>
      </c>
      <c r="J1672" t="s">
        <v>12</v>
      </c>
      <c r="K1672" t="s">
        <v>535</v>
      </c>
    </row>
    <row r="1673" spans="1:11" x14ac:dyDescent="0.2">
      <c r="A1673" t="s">
        <v>1704</v>
      </c>
      <c r="B1673">
        <v>1981</v>
      </c>
      <c r="C1673" t="s">
        <v>18</v>
      </c>
      <c r="D1673">
        <v>5</v>
      </c>
      <c r="E1673" s="10" t="str">
        <f>Table1[[#This Row],[date]]&amp;" "&amp;Table1[[#This Row],[month]]&amp;" "&amp;Table1[[#This Row],[year]]</f>
        <v>5 Jun 1981</v>
      </c>
      <c r="F1673" s="12">
        <f>DATEDIF(Table1[[#This Row],[DOB]],"8-6-2023","y")</f>
        <v>42</v>
      </c>
      <c r="G1673">
        <v>1</v>
      </c>
      <c r="H1673" s="14">
        <v>14843.96</v>
      </c>
      <c r="I1673" t="s">
        <v>11</v>
      </c>
      <c r="J1673" t="s">
        <v>12</v>
      </c>
      <c r="K1673" t="s">
        <v>535</v>
      </c>
    </row>
    <row r="1674" spans="1:11" x14ac:dyDescent="0.2">
      <c r="A1674" t="s">
        <v>1705</v>
      </c>
      <c r="B1674">
        <v>1970</v>
      </c>
      <c r="C1674" t="s">
        <v>15</v>
      </c>
      <c r="D1674">
        <v>11</v>
      </c>
      <c r="E1674" s="10" t="str">
        <f>Table1[[#This Row],[date]]&amp;" "&amp;Table1[[#This Row],[month]]&amp;" "&amp;Table1[[#This Row],[year]]</f>
        <v>11 Nov 1970</v>
      </c>
      <c r="F1674" s="12">
        <f>DATEDIF(Table1[[#This Row],[DOB]],"8-6-2023","y")</f>
        <v>52</v>
      </c>
      <c r="G1674">
        <v>0</v>
      </c>
      <c r="H1674" s="14">
        <v>14847.63</v>
      </c>
      <c r="I1674" t="s">
        <v>11</v>
      </c>
      <c r="J1674" t="s">
        <v>11</v>
      </c>
      <c r="K1674" t="s">
        <v>249</v>
      </c>
    </row>
    <row r="1675" spans="1:11" x14ac:dyDescent="0.2">
      <c r="A1675" t="s">
        <v>1706</v>
      </c>
      <c r="B1675">
        <v>1958</v>
      </c>
      <c r="C1675" t="s">
        <v>37</v>
      </c>
      <c r="D1675">
        <v>17</v>
      </c>
      <c r="E1675" s="10" t="str">
        <f>Table1[[#This Row],[date]]&amp;" "&amp;Table1[[#This Row],[month]]&amp;" "&amp;Table1[[#This Row],[year]]</f>
        <v>17 Oct 1958</v>
      </c>
      <c r="F1675" s="12">
        <f>DATEDIF(Table1[[#This Row],[DOB]],"8-6-2023","y")</f>
        <v>64</v>
      </c>
      <c r="G1675">
        <v>0</v>
      </c>
      <c r="H1675" s="14">
        <v>14901.52</v>
      </c>
      <c r="I1675" t="s">
        <v>11</v>
      </c>
      <c r="J1675" t="s">
        <v>11</v>
      </c>
      <c r="K1675" t="s">
        <v>247</v>
      </c>
    </row>
    <row r="1676" spans="1:11" x14ac:dyDescent="0.2">
      <c r="A1676" t="s">
        <v>1707</v>
      </c>
      <c r="B1676">
        <v>1981</v>
      </c>
      <c r="C1676" t="s">
        <v>10</v>
      </c>
      <c r="D1676">
        <v>4</v>
      </c>
      <c r="E1676" s="10" t="str">
        <f>Table1[[#This Row],[date]]&amp;" "&amp;Table1[[#This Row],[month]]&amp;" "&amp;Table1[[#This Row],[year]]</f>
        <v>4 Jul 1981</v>
      </c>
      <c r="F1676" s="12">
        <f>DATEDIF(Table1[[#This Row],[DOB]],"8-6-2023","y")</f>
        <v>41</v>
      </c>
      <c r="G1676">
        <v>1</v>
      </c>
      <c r="H1676" s="14">
        <v>14908.27</v>
      </c>
      <c r="I1676" t="s">
        <v>11</v>
      </c>
      <c r="J1676" t="s">
        <v>16</v>
      </c>
      <c r="K1676" t="s">
        <v>42</v>
      </c>
    </row>
    <row r="1677" spans="1:11" x14ac:dyDescent="0.2">
      <c r="A1677" t="s">
        <v>1708</v>
      </c>
      <c r="B1677">
        <v>1968</v>
      </c>
      <c r="C1677" t="s">
        <v>15</v>
      </c>
      <c r="D1677">
        <v>8</v>
      </c>
      <c r="E1677" s="10" t="str">
        <f>Table1[[#This Row],[date]]&amp;" "&amp;Table1[[#This Row],[month]]&amp;" "&amp;Table1[[#This Row],[year]]</f>
        <v>8 Nov 1968</v>
      </c>
      <c r="F1677" s="12">
        <f>DATEDIF(Table1[[#This Row],[DOB]],"8-6-2023","y")</f>
        <v>54</v>
      </c>
      <c r="G1677">
        <v>0</v>
      </c>
      <c r="H1677" s="14">
        <v>14926.97</v>
      </c>
      <c r="I1677" t="s">
        <v>11</v>
      </c>
      <c r="J1677" t="s">
        <v>11</v>
      </c>
      <c r="K1677" t="s">
        <v>23</v>
      </c>
    </row>
    <row r="1678" spans="1:11" x14ac:dyDescent="0.2">
      <c r="A1678" t="s">
        <v>1709</v>
      </c>
      <c r="B1678">
        <v>1962</v>
      </c>
      <c r="C1678" t="s">
        <v>15</v>
      </c>
      <c r="D1678">
        <v>29</v>
      </c>
      <c r="E1678" s="10" t="str">
        <f>Table1[[#This Row],[date]]&amp;" "&amp;Table1[[#This Row],[month]]&amp;" "&amp;Table1[[#This Row],[year]]</f>
        <v>29 Nov 1962</v>
      </c>
      <c r="F1678" s="12">
        <f>DATEDIF(Table1[[#This Row],[DOB]],"8-6-2023","y")</f>
        <v>60</v>
      </c>
      <c r="G1678">
        <v>0</v>
      </c>
      <c r="H1678" s="14">
        <v>14945.34</v>
      </c>
      <c r="I1678" t="s">
        <v>11</v>
      </c>
      <c r="J1678" t="s">
        <v>16</v>
      </c>
      <c r="K1678" t="s">
        <v>300</v>
      </c>
    </row>
    <row r="1679" spans="1:11" x14ac:dyDescent="0.2">
      <c r="A1679" t="s">
        <v>1710</v>
      </c>
      <c r="B1679">
        <v>1958</v>
      </c>
      <c r="C1679" t="s">
        <v>10</v>
      </c>
      <c r="D1679">
        <v>29</v>
      </c>
      <c r="E1679" s="10" t="str">
        <f>Table1[[#This Row],[date]]&amp;" "&amp;Table1[[#This Row],[month]]&amp;" "&amp;Table1[[#This Row],[year]]</f>
        <v>29 Jul 1958</v>
      </c>
      <c r="F1679" s="12">
        <f>DATEDIF(Table1[[#This Row],[DOB]],"8-6-2023","y")</f>
        <v>64</v>
      </c>
      <c r="G1679">
        <v>2</v>
      </c>
      <c r="H1679" s="14">
        <v>14988.43</v>
      </c>
      <c r="I1679" t="s">
        <v>11</v>
      </c>
      <c r="J1679" t="s">
        <v>12</v>
      </c>
      <c r="K1679" t="s">
        <v>42</v>
      </c>
    </row>
    <row r="1680" spans="1:11" x14ac:dyDescent="0.2">
      <c r="A1680" t="s">
        <v>1711</v>
      </c>
      <c r="B1680">
        <v>1995</v>
      </c>
      <c r="C1680" t="s">
        <v>35</v>
      </c>
      <c r="D1680">
        <v>2</v>
      </c>
      <c r="E1680" s="10" t="str">
        <f>Table1[[#This Row],[date]]&amp;" "&amp;Table1[[#This Row],[month]]&amp;" "&amp;Table1[[#This Row],[year]]</f>
        <v>2 Aug 1995</v>
      </c>
      <c r="F1680" s="12">
        <f>DATEDIF(Table1[[#This Row],[DOB]],"8-6-2023","y")</f>
        <v>27</v>
      </c>
      <c r="G1680">
        <v>2</v>
      </c>
      <c r="H1680" s="14">
        <v>15006.58</v>
      </c>
      <c r="I1680" t="s">
        <v>11</v>
      </c>
      <c r="J1680" t="s">
        <v>11</v>
      </c>
      <c r="K1680" t="s">
        <v>247</v>
      </c>
    </row>
    <row r="1681" spans="1:11" x14ac:dyDescent="0.2">
      <c r="A1681" t="s">
        <v>1712</v>
      </c>
      <c r="B1681">
        <v>1960</v>
      </c>
      <c r="C1681" t="s">
        <v>35</v>
      </c>
      <c r="D1681">
        <v>8</v>
      </c>
      <c r="E1681" s="10" t="str">
        <f>Table1[[#This Row],[date]]&amp;" "&amp;Table1[[#This Row],[month]]&amp;" "&amp;Table1[[#This Row],[year]]</f>
        <v>8 Aug 1960</v>
      </c>
      <c r="F1681" s="12">
        <f>DATEDIF(Table1[[#This Row],[DOB]],"8-6-2023","y")</f>
        <v>62</v>
      </c>
      <c r="G1681">
        <v>2</v>
      </c>
      <c r="H1681" s="14">
        <v>15019.76</v>
      </c>
      <c r="I1681" t="s">
        <v>11</v>
      </c>
      <c r="J1681" t="s">
        <v>11</v>
      </c>
      <c r="K1681" t="s">
        <v>23</v>
      </c>
    </row>
    <row r="1682" spans="1:11" x14ac:dyDescent="0.2">
      <c r="A1682" t="s">
        <v>1713</v>
      </c>
      <c r="B1682">
        <v>1979</v>
      </c>
      <c r="C1682" t="s">
        <v>15</v>
      </c>
      <c r="D1682">
        <v>25</v>
      </c>
      <c r="E1682" s="10" t="str">
        <f>Table1[[#This Row],[date]]&amp;" "&amp;Table1[[#This Row],[month]]&amp;" "&amp;Table1[[#This Row],[year]]</f>
        <v>25 Nov 1979</v>
      </c>
      <c r="F1682" s="12">
        <f>DATEDIF(Table1[[#This Row],[DOB]],"8-6-2023","y")</f>
        <v>43</v>
      </c>
      <c r="G1682">
        <v>2</v>
      </c>
      <c r="H1682" s="14">
        <v>15025.76</v>
      </c>
      <c r="I1682" t="s">
        <v>11</v>
      </c>
      <c r="J1682" t="s">
        <v>16</v>
      </c>
      <c r="K1682" t="s">
        <v>42</v>
      </c>
    </row>
    <row r="1683" spans="1:11" x14ac:dyDescent="0.2">
      <c r="A1683" t="s">
        <v>1714</v>
      </c>
      <c r="B1683">
        <v>1970</v>
      </c>
      <c r="C1683" t="s">
        <v>20</v>
      </c>
      <c r="D1683">
        <v>11</v>
      </c>
      <c r="E1683" s="10" t="str">
        <f>Table1[[#This Row],[date]]&amp;" "&amp;Table1[[#This Row],[month]]&amp;" "&amp;Table1[[#This Row],[year]]</f>
        <v>11 Sep 1970</v>
      </c>
      <c r="F1683" s="12">
        <f>DATEDIF(Table1[[#This Row],[DOB]],"8-6-2023","y")</f>
        <v>52</v>
      </c>
      <c r="G1683">
        <v>0</v>
      </c>
      <c r="H1683" s="14">
        <v>15026.3</v>
      </c>
      <c r="I1683" t="s">
        <v>11</v>
      </c>
      <c r="J1683" t="s">
        <v>12</v>
      </c>
      <c r="K1683" t="s">
        <v>42</v>
      </c>
    </row>
    <row r="1684" spans="1:11" x14ac:dyDescent="0.2">
      <c r="A1684" t="s">
        <v>1715</v>
      </c>
      <c r="B1684">
        <v>1971</v>
      </c>
      <c r="C1684" t="s">
        <v>35</v>
      </c>
      <c r="D1684">
        <v>15</v>
      </c>
      <c r="E1684" s="10" t="str">
        <f>Table1[[#This Row],[date]]&amp;" "&amp;Table1[[#This Row],[month]]&amp;" "&amp;Table1[[#This Row],[year]]</f>
        <v>15 Aug 1971</v>
      </c>
      <c r="F1684" s="12">
        <f>DATEDIF(Table1[[#This Row],[DOB]],"8-6-2023","y")</f>
        <v>51</v>
      </c>
      <c r="G1684">
        <v>0</v>
      </c>
      <c r="H1684" s="14">
        <v>15038.51</v>
      </c>
      <c r="I1684" t="s">
        <v>11</v>
      </c>
      <c r="J1684" t="s">
        <v>12</v>
      </c>
      <c r="K1684" t="s">
        <v>249</v>
      </c>
    </row>
    <row r="1685" spans="1:11" x14ac:dyDescent="0.2">
      <c r="A1685" t="s">
        <v>1716</v>
      </c>
      <c r="B1685">
        <v>1968</v>
      </c>
      <c r="C1685" t="s">
        <v>18</v>
      </c>
      <c r="D1685">
        <v>12</v>
      </c>
      <c r="E1685" s="10" t="str">
        <f>Table1[[#This Row],[date]]&amp;" "&amp;Table1[[#This Row],[month]]&amp;" "&amp;Table1[[#This Row],[year]]</f>
        <v>12 Jun 1968</v>
      </c>
      <c r="F1685" s="12">
        <f>DATEDIF(Table1[[#This Row],[DOB]],"8-6-2023","y")</f>
        <v>54</v>
      </c>
      <c r="G1685">
        <v>0</v>
      </c>
      <c r="H1685" s="14">
        <v>15052.68</v>
      </c>
      <c r="I1685" t="s">
        <v>11</v>
      </c>
      <c r="J1685" t="s">
        <v>11</v>
      </c>
      <c r="K1685" t="s">
        <v>632</v>
      </c>
    </row>
    <row r="1686" spans="1:11" x14ac:dyDescent="0.2">
      <c r="A1686" t="s">
        <v>1717</v>
      </c>
      <c r="B1686">
        <v>1975</v>
      </c>
      <c r="C1686" t="s">
        <v>37</v>
      </c>
      <c r="D1686">
        <v>26</v>
      </c>
      <c r="E1686" s="10" t="str">
        <f>Table1[[#This Row],[date]]&amp;" "&amp;Table1[[#This Row],[month]]&amp;" "&amp;Table1[[#This Row],[year]]</f>
        <v>26 Oct 1975</v>
      </c>
      <c r="F1686" s="12">
        <f>DATEDIF(Table1[[#This Row],[DOB]],"8-6-2023","y")</f>
        <v>47</v>
      </c>
      <c r="G1686">
        <v>1</v>
      </c>
      <c r="H1686" s="14">
        <v>15090.35</v>
      </c>
      <c r="I1686" t="s">
        <v>11</v>
      </c>
      <c r="J1686" t="s">
        <v>16</v>
      </c>
      <c r="K1686" t="s">
        <v>249</v>
      </c>
    </row>
    <row r="1687" spans="1:11" x14ac:dyDescent="0.2">
      <c r="A1687" t="s">
        <v>1718</v>
      </c>
      <c r="B1687">
        <v>1972</v>
      </c>
      <c r="C1687" t="s">
        <v>15</v>
      </c>
      <c r="D1687">
        <v>7</v>
      </c>
      <c r="E1687" s="10" t="str">
        <f>Table1[[#This Row],[date]]&amp;" "&amp;Table1[[#This Row],[month]]&amp;" "&amp;Table1[[#This Row],[year]]</f>
        <v>7 Nov 1972</v>
      </c>
      <c r="F1687" s="12">
        <f>DATEDIF(Table1[[#This Row],[DOB]],"8-6-2023","y")</f>
        <v>50</v>
      </c>
      <c r="G1687">
        <v>0</v>
      </c>
      <c r="H1687" s="14">
        <v>15103.69</v>
      </c>
      <c r="I1687" t="s">
        <v>11</v>
      </c>
      <c r="J1687" t="s">
        <v>16</v>
      </c>
      <c r="K1687" t="s">
        <v>23</v>
      </c>
    </row>
    <row r="1688" spans="1:11" x14ac:dyDescent="0.2">
      <c r="A1688" t="s">
        <v>1719</v>
      </c>
      <c r="B1688">
        <v>1978</v>
      </c>
      <c r="C1688" t="s">
        <v>20</v>
      </c>
      <c r="D1688">
        <v>5</v>
      </c>
      <c r="E1688" s="10" t="str">
        <f>Table1[[#This Row],[date]]&amp;" "&amp;Table1[[#This Row],[month]]&amp;" "&amp;Table1[[#This Row],[year]]</f>
        <v>5 Sep 1978</v>
      </c>
      <c r="F1688" s="12">
        <f>DATEDIF(Table1[[#This Row],[DOB]],"8-6-2023","y")</f>
        <v>44</v>
      </c>
      <c r="G1688">
        <v>2</v>
      </c>
      <c r="H1688" s="14">
        <v>15123.19</v>
      </c>
      <c r="I1688" t="s">
        <v>11</v>
      </c>
      <c r="J1688" t="s">
        <v>16</v>
      </c>
      <c r="K1688" t="s">
        <v>42</v>
      </c>
    </row>
    <row r="1689" spans="1:11" x14ac:dyDescent="0.2">
      <c r="A1689" t="s">
        <v>1720</v>
      </c>
      <c r="B1689">
        <v>1971</v>
      </c>
      <c r="C1689" t="s">
        <v>15</v>
      </c>
      <c r="D1689">
        <v>25</v>
      </c>
      <c r="E1689" s="10" t="str">
        <f>Table1[[#This Row],[date]]&amp;" "&amp;Table1[[#This Row],[month]]&amp;" "&amp;Table1[[#This Row],[year]]</f>
        <v>25 Nov 1971</v>
      </c>
      <c r="F1689" s="12">
        <f>DATEDIF(Table1[[#This Row],[DOB]],"8-6-2023","y")</f>
        <v>51</v>
      </c>
      <c r="G1689">
        <v>0</v>
      </c>
      <c r="H1689" s="14">
        <v>15150.44</v>
      </c>
      <c r="I1689" t="s">
        <v>11</v>
      </c>
      <c r="J1689" t="s">
        <v>16</v>
      </c>
      <c r="K1689" t="s">
        <v>249</v>
      </c>
    </row>
    <row r="1690" spans="1:11" x14ac:dyDescent="0.2">
      <c r="A1690" t="s">
        <v>1721</v>
      </c>
      <c r="B1690">
        <v>1962</v>
      </c>
      <c r="C1690" t="s">
        <v>37</v>
      </c>
      <c r="D1690">
        <v>25</v>
      </c>
      <c r="E1690" s="10" t="str">
        <f>Table1[[#This Row],[date]]&amp;" "&amp;Table1[[#This Row],[month]]&amp;" "&amp;Table1[[#This Row],[year]]</f>
        <v>25 Oct 1962</v>
      </c>
      <c r="F1690" s="12">
        <f>DATEDIF(Table1[[#This Row],[DOB]],"8-6-2023","y")</f>
        <v>60</v>
      </c>
      <c r="G1690">
        <v>0</v>
      </c>
      <c r="H1690" s="14">
        <v>15161.25</v>
      </c>
      <c r="I1690" t="s">
        <v>11</v>
      </c>
      <c r="J1690" t="s">
        <v>11</v>
      </c>
      <c r="K1690" t="s">
        <v>23</v>
      </c>
    </row>
    <row r="1691" spans="1:11" x14ac:dyDescent="0.2">
      <c r="A1691" t="s">
        <v>1722</v>
      </c>
      <c r="B1691">
        <v>1959</v>
      </c>
      <c r="C1691" t="s">
        <v>18</v>
      </c>
      <c r="D1691">
        <v>4</v>
      </c>
      <c r="E1691" s="10" t="str">
        <f>Table1[[#This Row],[date]]&amp;" "&amp;Table1[[#This Row],[month]]&amp;" "&amp;Table1[[#This Row],[year]]</f>
        <v>4 Jun 1959</v>
      </c>
      <c r="F1691" s="12">
        <f>DATEDIF(Table1[[#This Row],[DOB]],"8-6-2023","y")</f>
        <v>64</v>
      </c>
      <c r="G1691">
        <v>3</v>
      </c>
      <c r="H1691" s="14">
        <v>15161.53</v>
      </c>
      <c r="I1691" t="s">
        <v>11</v>
      </c>
      <c r="J1691" t="s">
        <v>16</v>
      </c>
      <c r="K1691" t="s">
        <v>13</v>
      </c>
    </row>
    <row r="1692" spans="1:11" x14ac:dyDescent="0.2">
      <c r="A1692" t="s">
        <v>1723</v>
      </c>
      <c r="B1692">
        <v>1959</v>
      </c>
      <c r="C1692" t="s">
        <v>30</v>
      </c>
      <c r="D1692">
        <v>3</v>
      </c>
      <c r="E1692" s="10" t="str">
        <f>Table1[[#This Row],[date]]&amp;" "&amp;Table1[[#This Row],[month]]&amp;" "&amp;Table1[[#This Row],[year]]</f>
        <v>3 Dec 1959</v>
      </c>
      <c r="F1692" s="12">
        <f>DATEDIF(Table1[[#This Row],[DOB]],"8-6-2023","y")</f>
        <v>63</v>
      </c>
      <c r="G1692">
        <v>3</v>
      </c>
      <c r="H1692" s="14">
        <v>15170.07</v>
      </c>
      <c r="I1692" t="s">
        <v>11</v>
      </c>
      <c r="J1692" t="s">
        <v>12</v>
      </c>
      <c r="K1692" t="s">
        <v>42</v>
      </c>
    </row>
    <row r="1693" spans="1:11" x14ac:dyDescent="0.2">
      <c r="A1693" t="s">
        <v>1724</v>
      </c>
      <c r="B1693">
        <v>1962</v>
      </c>
      <c r="C1693" t="s">
        <v>18</v>
      </c>
      <c r="D1693">
        <v>17</v>
      </c>
      <c r="E1693" s="10" t="str">
        <f>Table1[[#This Row],[date]]&amp;" "&amp;Table1[[#This Row],[month]]&amp;" "&amp;Table1[[#This Row],[year]]</f>
        <v>17 Jun 1962</v>
      </c>
      <c r="F1693" s="12">
        <f>DATEDIF(Table1[[#This Row],[DOB]],"8-6-2023","y")</f>
        <v>60</v>
      </c>
      <c r="G1693">
        <v>0</v>
      </c>
      <c r="H1693" s="14">
        <v>15174.81</v>
      </c>
      <c r="I1693" t="s">
        <v>11</v>
      </c>
      <c r="J1693" t="s">
        <v>16</v>
      </c>
      <c r="K1693" t="s">
        <v>23</v>
      </c>
    </row>
    <row r="1694" spans="1:11" x14ac:dyDescent="0.2">
      <c r="A1694" t="s">
        <v>1725</v>
      </c>
      <c r="B1694">
        <v>1978</v>
      </c>
      <c r="C1694" t="s">
        <v>15</v>
      </c>
      <c r="D1694">
        <v>23</v>
      </c>
      <c r="E1694" s="10" t="str">
        <f>Table1[[#This Row],[date]]&amp;" "&amp;Table1[[#This Row],[month]]&amp;" "&amp;Table1[[#This Row],[year]]</f>
        <v>23 Nov 1978</v>
      </c>
      <c r="F1694" s="12">
        <f>DATEDIF(Table1[[#This Row],[DOB]],"8-6-2023","y")</f>
        <v>44</v>
      </c>
      <c r="G1694">
        <v>2</v>
      </c>
      <c r="H1694" s="14">
        <v>15207.92</v>
      </c>
      <c r="I1694" t="s">
        <v>11</v>
      </c>
      <c r="J1694" t="s">
        <v>16</v>
      </c>
      <c r="K1694" t="s">
        <v>23</v>
      </c>
    </row>
    <row r="1695" spans="1:11" x14ac:dyDescent="0.2">
      <c r="A1695" t="s">
        <v>1726</v>
      </c>
      <c r="B1695">
        <v>1960</v>
      </c>
      <c r="C1695" t="s">
        <v>10</v>
      </c>
      <c r="D1695">
        <v>25</v>
      </c>
      <c r="E1695" s="10" t="str">
        <f>Table1[[#This Row],[date]]&amp;" "&amp;Table1[[#This Row],[month]]&amp;" "&amp;Table1[[#This Row],[year]]</f>
        <v>25 Jul 1960</v>
      </c>
      <c r="F1695" s="12">
        <f>DATEDIF(Table1[[#This Row],[DOB]],"8-6-2023","y")</f>
        <v>62</v>
      </c>
      <c r="G1695">
        <v>2</v>
      </c>
      <c r="H1695" s="14">
        <v>15230.32</v>
      </c>
      <c r="I1695" t="s">
        <v>11</v>
      </c>
      <c r="J1695" t="s">
        <v>11</v>
      </c>
      <c r="K1695" t="s">
        <v>247</v>
      </c>
    </row>
    <row r="1696" spans="1:11" x14ac:dyDescent="0.2">
      <c r="A1696" t="s">
        <v>1727</v>
      </c>
      <c r="B1696">
        <v>1969</v>
      </c>
      <c r="C1696" t="s">
        <v>20</v>
      </c>
      <c r="D1696">
        <v>16</v>
      </c>
      <c r="E1696" s="10" t="str">
        <f>Table1[[#This Row],[date]]&amp;" "&amp;Table1[[#This Row],[month]]&amp;" "&amp;Table1[[#This Row],[year]]</f>
        <v>16 Sep 1969</v>
      </c>
      <c r="F1696" s="12">
        <f>DATEDIF(Table1[[#This Row],[DOB]],"8-6-2023","y")</f>
        <v>53</v>
      </c>
      <c r="G1696">
        <v>0</v>
      </c>
      <c r="H1696" s="14">
        <v>15260.52</v>
      </c>
      <c r="I1696" t="s">
        <v>11</v>
      </c>
      <c r="J1696" t="s">
        <v>11</v>
      </c>
      <c r="K1696" t="s">
        <v>249</v>
      </c>
    </row>
    <row r="1697" spans="1:11" x14ac:dyDescent="0.2">
      <c r="A1697" t="s">
        <v>1728</v>
      </c>
      <c r="B1697">
        <v>1963</v>
      </c>
      <c r="C1697" t="s">
        <v>30</v>
      </c>
      <c r="D1697">
        <v>13</v>
      </c>
      <c r="E1697" s="10" t="str">
        <f>Table1[[#This Row],[date]]&amp;" "&amp;Table1[[#This Row],[month]]&amp;" "&amp;Table1[[#This Row],[year]]</f>
        <v>13 Dec 1963</v>
      </c>
      <c r="F1697" s="12">
        <f>DATEDIF(Table1[[#This Row],[DOB]],"8-6-2023","y")</f>
        <v>59</v>
      </c>
      <c r="G1697">
        <v>0</v>
      </c>
      <c r="H1697" s="14">
        <v>15322.77</v>
      </c>
      <c r="I1697" t="s">
        <v>11</v>
      </c>
      <c r="J1697" t="s">
        <v>12</v>
      </c>
      <c r="K1697" t="s">
        <v>300</v>
      </c>
    </row>
    <row r="1698" spans="1:11" x14ac:dyDescent="0.2">
      <c r="A1698" t="s">
        <v>1729</v>
      </c>
      <c r="B1698">
        <v>2001</v>
      </c>
      <c r="C1698" t="s">
        <v>10</v>
      </c>
      <c r="D1698">
        <v>14</v>
      </c>
      <c r="E1698" s="10" t="str">
        <f>Table1[[#This Row],[date]]&amp;" "&amp;Table1[[#This Row],[month]]&amp;" "&amp;Table1[[#This Row],[year]]</f>
        <v>14 Jul 2001</v>
      </c>
      <c r="F1698" s="12">
        <f>DATEDIF(Table1[[#This Row],[DOB]],"8-6-2023","y")</f>
        <v>21</v>
      </c>
      <c r="G1698">
        <v>1</v>
      </c>
      <c r="H1698" s="14">
        <v>15359.1</v>
      </c>
      <c r="I1698" t="s">
        <v>11</v>
      </c>
      <c r="J1698" t="s">
        <v>12</v>
      </c>
      <c r="K1698" t="s">
        <v>247</v>
      </c>
    </row>
    <row r="1699" spans="1:11" x14ac:dyDescent="0.2">
      <c r="A1699" t="s">
        <v>1730</v>
      </c>
      <c r="B1699">
        <v>1988</v>
      </c>
      <c r="C1699" t="s">
        <v>30</v>
      </c>
      <c r="D1699">
        <v>17</v>
      </c>
      <c r="E1699" s="10" t="str">
        <f>Table1[[#This Row],[date]]&amp;" "&amp;Table1[[#This Row],[month]]&amp;" "&amp;Table1[[#This Row],[year]]</f>
        <v>17 Dec 1988</v>
      </c>
      <c r="F1699" s="12">
        <f>DATEDIF(Table1[[#This Row],[DOB]],"8-6-2023","y")</f>
        <v>34</v>
      </c>
      <c r="G1699">
        <v>3</v>
      </c>
      <c r="H1699" s="14">
        <v>15361.5</v>
      </c>
      <c r="I1699" t="s">
        <v>11</v>
      </c>
      <c r="J1699" t="s">
        <v>12</v>
      </c>
      <c r="K1699" t="s">
        <v>249</v>
      </c>
    </row>
    <row r="1700" spans="1:11" x14ac:dyDescent="0.2">
      <c r="A1700" t="s">
        <v>1731</v>
      </c>
      <c r="B1700">
        <v>1968</v>
      </c>
      <c r="C1700" t="s">
        <v>10</v>
      </c>
      <c r="D1700">
        <v>18</v>
      </c>
      <c r="E1700" s="10" t="str">
        <f>Table1[[#This Row],[date]]&amp;" "&amp;Table1[[#This Row],[month]]&amp;" "&amp;Table1[[#This Row],[year]]</f>
        <v>18 Jul 1968</v>
      </c>
      <c r="F1700" s="12">
        <f>DATEDIF(Table1[[#This Row],[DOB]],"8-6-2023","y")</f>
        <v>54</v>
      </c>
      <c r="G1700">
        <v>0</v>
      </c>
      <c r="H1700" s="14">
        <v>15363.77</v>
      </c>
      <c r="I1700" t="s">
        <v>11</v>
      </c>
      <c r="J1700" t="s">
        <v>16</v>
      </c>
      <c r="K1700" t="s">
        <v>535</v>
      </c>
    </row>
    <row r="1701" spans="1:11" x14ac:dyDescent="0.2">
      <c r="A1701" t="s">
        <v>1732</v>
      </c>
      <c r="B1701">
        <v>1962</v>
      </c>
      <c r="C1701" t="s">
        <v>20</v>
      </c>
      <c r="D1701">
        <v>6</v>
      </c>
      <c r="E1701" s="10" t="str">
        <f>Table1[[#This Row],[date]]&amp;" "&amp;Table1[[#This Row],[month]]&amp;" "&amp;Table1[[#This Row],[year]]</f>
        <v>6 Sep 1962</v>
      </c>
      <c r="F1701" s="12">
        <f>DATEDIF(Table1[[#This Row],[DOB]],"8-6-2023","y")</f>
        <v>60</v>
      </c>
      <c r="G1701">
        <v>0</v>
      </c>
      <c r="H1701" s="14">
        <v>15368.22</v>
      </c>
      <c r="I1701" t="s">
        <v>11</v>
      </c>
      <c r="J1701" t="s">
        <v>11</v>
      </c>
      <c r="K1701" t="s">
        <v>42</v>
      </c>
    </row>
    <row r="1702" spans="1:11" x14ac:dyDescent="0.2">
      <c r="A1702" t="s">
        <v>1733</v>
      </c>
      <c r="B1702">
        <v>1964</v>
      </c>
      <c r="C1702" t="s">
        <v>20</v>
      </c>
      <c r="D1702">
        <v>4</v>
      </c>
      <c r="E1702" s="10" t="str">
        <f>Table1[[#This Row],[date]]&amp;" "&amp;Table1[[#This Row],[month]]&amp;" "&amp;Table1[[#This Row],[year]]</f>
        <v>4 Sep 1964</v>
      </c>
      <c r="F1702" s="12">
        <f>DATEDIF(Table1[[#This Row],[DOB]],"8-6-2023","y")</f>
        <v>58</v>
      </c>
      <c r="G1702">
        <v>0</v>
      </c>
      <c r="H1702" s="14">
        <v>15377.77</v>
      </c>
      <c r="I1702" t="s">
        <v>11</v>
      </c>
      <c r="J1702" t="s">
        <v>11</v>
      </c>
      <c r="K1702" t="s">
        <v>23</v>
      </c>
    </row>
    <row r="1703" spans="1:11" x14ac:dyDescent="0.2">
      <c r="A1703" t="s">
        <v>1734</v>
      </c>
      <c r="B1703">
        <v>1990</v>
      </c>
      <c r="C1703" t="s">
        <v>37</v>
      </c>
      <c r="D1703">
        <v>25</v>
      </c>
      <c r="E1703" s="10" t="str">
        <f>Table1[[#This Row],[date]]&amp;" "&amp;Table1[[#This Row],[month]]&amp;" "&amp;Table1[[#This Row],[year]]</f>
        <v>25 Oct 1990</v>
      </c>
      <c r="F1703" s="12">
        <f>DATEDIF(Table1[[#This Row],[DOB]],"8-6-2023","y")</f>
        <v>32</v>
      </c>
      <c r="G1703">
        <v>3</v>
      </c>
      <c r="H1703" s="14">
        <v>15440.2</v>
      </c>
      <c r="I1703" t="s">
        <v>11</v>
      </c>
      <c r="J1703" t="s">
        <v>16</v>
      </c>
      <c r="K1703" t="s">
        <v>23</v>
      </c>
    </row>
    <row r="1704" spans="1:11" x14ac:dyDescent="0.2">
      <c r="A1704" t="s">
        <v>1735</v>
      </c>
      <c r="B1704">
        <v>1976</v>
      </c>
      <c r="C1704" t="s">
        <v>10</v>
      </c>
      <c r="D1704">
        <v>20</v>
      </c>
      <c r="E1704" s="10" t="str">
        <f>Table1[[#This Row],[date]]&amp;" "&amp;Table1[[#This Row],[month]]&amp;" "&amp;Table1[[#This Row],[year]]</f>
        <v>20 Jul 1976</v>
      </c>
      <c r="F1704" s="12">
        <f>DATEDIF(Table1[[#This Row],[DOB]],"8-6-2023","y")</f>
        <v>46</v>
      </c>
      <c r="G1704">
        <v>2</v>
      </c>
      <c r="H1704" s="14">
        <v>15450.48</v>
      </c>
      <c r="I1704" t="s">
        <v>11</v>
      </c>
      <c r="J1704" t="s">
        <v>16</v>
      </c>
      <c r="K1704" t="s">
        <v>535</v>
      </c>
    </row>
    <row r="1705" spans="1:11" x14ac:dyDescent="0.2">
      <c r="A1705" t="s">
        <v>1736</v>
      </c>
      <c r="B1705">
        <v>2004</v>
      </c>
      <c r="C1705" t="s">
        <v>10</v>
      </c>
      <c r="D1705">
        <v>17</v>
      </c>
      <c r="E1705" s="10" t="str">
        <f>Table1[[#This Row],[date]]&amp;" "&amp;Table1[[#This Row],[month]]&amp;" "&amp;Table1[[#This Row],[year]]</f>
        <v>17 Jul 2004</v>
      </c>
      <c r="F1705" s="12">
        <f>DATEDIF(Table1[[#This Row],[DOB]],"8-6-2023","y")</f>
        <v>18</v>
      </c>
      <c r="G1705">
        <v>0</v>
      </c>
      <c r="H1705" s="14">
        <v>15518.18</v>
      </c>
      <c r="I1705" t="s">
        <v>11</v>
      </c>
      <c r="J1705" t="s">
        <v>12</v>
      </c>
      <c r="K1705" t="s">
        <v>164</v>
      </c>
    </row>
    <row r="1706" spans="1:11" x14ac:dyDescent="0.2">
      <c r="A1706" t="s">
        <v>1737</v>
      </c>
      <c r="B1706">
        <v>1974</v>
      </c>
      <c r="C1706" t="s">
        <v>18</v>
      </c>
      <c r="D1706">
        <v>28</v>
      </c>
      <c r="E1706" s="10" t="str">
        <f>Table1[[#This Row],[date]]&amp;" "&amp;Table1[[#This Row],[month]]&amp;" "&amp;Table1[[#This Row],[year]]</f>
        <v>28 Jun 1974</v>
      </c>
      <c r="F1706" s="12">
        <f>DATEDIF(Table1[[#This Row],[DOB]],"8-6-2023","y")</f>
        <v>48</v>
      </c>
      <c r="G1706">
        <v>0</v>
      </c>
      <c r="H1706" s="14">
        <v>15532.16</v>
      </c>
      <c r="I1706" t="s">
        <v>11</v>
      </c>
      <c r="J1706" t="s">
        <v>11</v>
      </c>
      <c r="K1706" t="s">
        <v>535</v>
      </c>
    </row>
    <row r="1707" spans="1:11" x14ac:dyDescent="0.2">
      <c r="A1707" t="s">
        <v>1738</v>
      </c>
      <c r="B1707">
        <v>1959</v>
      </c>
      <c r="C1707" t="s">
        <v>37</v>
      </c>
      <c r="D1707">
        <v>2</v>
      </c>
      <c r="E1707" s="10" t="str">
        <f>Table1[[#This Row],[date]]&amp;" "&amp;Table1[[#This Row],[month]]&amp;" "&amp;Table1[[#This Row],[year]]</f>
        <v>2 Oct 1959</v>
      </c>
      <c r="F1707" s="12">
        <f>DATEDIF(Table1[[#This Row],[DOB]],"8-6-2023","y")</f>
        <v>63</v>
      </c>
      <c r="G1707">
        <v>3</v>
      </c>
      <c r="H1707" s="14">
        <v>15555.19</v>
      </c>
      <c r="I1707" t="s">
        <v>11</v>
      </c>
      <c r="J1707" t="s">
        <v>12</v>
      </c>
      <c r="K1707" t="s">
        <v>23</v>
      </c>
    </row>
    <row r="1708" spans="1:11" x14ac:dyDescent="0.2">
      <c r="A1708" t="s">
        <v>1739</v>
      </c>
      <c r="B1708">
        <v>1974</v>
      </c>
      <c r="C1708" t="s">
        <v>10</v>
      </c>
      <c r="D1708">
        <v>30</v>
      </c>
      <c r="E1708" s="10" t="str">
        <f>Table1[[#This Row],[date]]&amp;" "&amp;Table1[[#This Row],[month]]&amp;" "&amp;Table1[[#This Row],[year]]</f>
        <v>30 Jul 1974</v>
      </c>
      <c r="F1708" s="12">
        <f>DATEDIF(Table1[[#This Row],[DOB]],"8-6-2023","y")</f>
        <v>48</v>
      </c>
      <c r="G1708">
        <v>0</v>
      </c>
      <c r="H1708" s="14">
        <v>15556.67</v>
      </c>
      <c r="I1708" t="s">
        <v>11</v>
      </c>
      <c r="J1708" t="s">
        <v>11</v>
      </c>
      <c r="K1708" t="s">
        <v>23</v>
      </c>
    </row>
    <row r="1709" spans="1:11" x14ac:dyDescent="0.2">
      <c r="A1709" t="s">
        <v>1740</v>
      </c>
      <c r="B1709">
        <v>1965</v>
      </c>
      <c r="C1709" t="s">
        <v>37</v>
      </c>
      <c r="D1709">
        <v>28</v>
      </c>
      <c r="E1709" s="10" t="str">
        <f>Table1[[#This Row],[date]]&amp;" "&amp;Table1[[#This Row],[month]]&amp;" "&amp;Table1[[#This Row],[year]]</f>
        <v>28 Oct 1965</v>
      </c>
      <c r="F1709" s="12">
        <f>DATEDIF(Table1[[#This Row],[DOB]],"8-6-2023","y")</f>
        <v>57</v>
      </c>
      <c r="G1709">
        <v>0</v>
      </c>
      <c r="H1709" s="14">
        <v>15608.58</v>
      </c>
      <c r="I1709" t="s">
        <v>11</v>
      </c>
      <c r="J1709" t="s">
        <v>11</v>
      </c>
      <c r="K1709" t="s">
        <v>535</v>
      </c>
    </row>
    <row r="1710" spans="1:11" x14ac:dyDescent="0.2">
      <c r="A1710" t="s">
        <v>1741</v>
      </c>
      <c r="B1710">
        <v>1960</v>
      </c>
      <c r="C1710" t="s">
        <v>18</v>
      </c>
      <c r="D1710">
        <v>6</v>
      </c>
      <c r="E1710" s="10" t="str">
        <f>Table1[[#This Row],[date]]&amp;" "&amp;Table1[[#This Row],[month]]&amp;" "&amp;Table1[[#This Row],[year]]</f>
        <v>6 Jun 1960</v>
      </c>
      <c r="F1710" s="12">
        <f>DATEDIF(Table1[[#This Row],[DOB]],"8-6-2023","y")</f>
        <v>63</v>
      </c>
      <c r="G1710">
        <v>3</v>
      </c>
      <c r="H1710" s="14">
        <v>15612.19</v>
      </c>
      <c r="I1710" t="s">
        <v>11</v>
      </c>
      <c r="J1710" t="s">
        <v>11</v>
      </c>
      <c r="K1710" t="s">
        <v>23</v>
      </c>
    </row>
    <row r="1711" spans="1:11" x14ac:dyDescent="0.2">
      <c r="A1711" t="s">
        <v>1742</v>
      </c>
      <c r="B1711">
        <v>1988</v>
      </c>
      <c r="C1711" t="s">
        <v>30</v>
      </c>
      <c r="D1711">
        <v>22</v>
      </c>
      <c r="E1711" s="10" t="str">
        <f>Table1[[#This Row],[date]]&amp;" "&amp;Table1[[#This Row],[month]]&amp;" "&amp;Table1[[#This Row],[year]]</f>
        <v>22 Dec 1988</v>
      </c>
      <c r="F1711" s="12">
        <f>DATEDIF(Table1[[#This Row],[DOB]],"8-6-2023","y")</f>
        <v>34</v>
      </c>
      <c r="G1711">
        <v>3</v>
      </c>
      <c r="H1711" s="14">
        <v>15646.28</v>
      </c>
      <c r="I1711" t="s">
        <v>11</v>
      </c>
      <c r="J1711" t="s">
        <v>11</v>
      </c>
      <c r="K1711" t="s">
        <v>42</v>
      </c>
    </row>
    <row r="1712" spans="1:11" x14ac:dyDescent="0.2">
      <c r="A1712" t="s">
        <v>1743</v>
      </c>
      <c r="B1712">
        <v>1973</v>
      </c>
      <c r="C1712" t="s">
        <v>18</v>
      </c>
      <c r="D1712">
        <v>26</v>
      </c>
      <c r="E1712" s="10" t="str">
        <f>Table1[[#This Row],[date]]&amp;" "&amp;Table1[[#This Row],[month]]&amp;" "&amp;Table1[[#This Row],[year]]</f>
        <v>26 Jun 1973</v>
      </c>
      <c r="F1712" s="12">
        <f>DATEDIF(Table1[[#This Row],[DOB]],"8-6-2023","y")</f>
        <v>49</v>
      </c>
      <c r="G1712">
        <v>0</v>
      </c>
      <c r="H1712" s="14">
        <v>15670.3</v>
      </c>
      <c r="I1712" t="s">
        <v>11</v>
      </c>
      <c r="J1712" t="s">
        <v>11</v>
      </c>
      <c r="K1712" t="s">
        <v>535</v>
      </c>
    </row>
    <row r="1713" spans="1:11" x14ac:dyDescent="0.2">
      <c r="A1713" t="s">
        <v>1744</v>
      </c>
      <c r="B1713">
        <v>1976</v>
      </c>
      <c r="C1713" t="s">
        <v>20</v>
      </c>
      <c r="D1713">
        <v>20</v>
      </c>
      <c r="E1713" s="10" t="str">
        <f>Table1[[#This Row],[date]]&amp;" "&amp;Table1[[#This Row],[month]]&amp;" "&amp;Table1[[#This Row],[year]]</f>
        <v>20 Sep 1976</v>
      </c>
      <c r="F1713" s="12">
        <f>DATEDIF(Table1[[#This Row],[DOB]],"8-6-2023","y")</f>
        <v>46</v>
      </c>
      <c r="G1713">
        <v>2</v>
      </c>
      <c r="H1713" s="14">
        <v>15698.86</v>
      </c>
      <c r="I1713" t="s">
        <v>11</v>
      </c>
      <c r="J1713" t="s">
        <v>11</v>
      </c>
      <c r="K1713" t="s">
        <v>23</v>
      </c>
    </row>
    <row r="1714" spans="1:11" x14ac:dyDescent="0.2">
      <c r="A1714" t="s">
        <v>1745</v>
      </c>
      <c r="B1714">
        <v>1974</v>
      </c>
      <c r="C1714" t="s">
        <v>35</v>
      </c>
      <c r="D1714">
        <v>29</v>
      </c>
      <c r="E1714" s="10" t="str">
        <f>Table1[[#This Row],[date]]&amp;" "&amp;Table1[[#This Row],[month]]&amp;" "&amp;Table1[[#This Row],[year]]</f>
        <v>29 Aug 1974</v>
      </c>
      <c r="F1714" s="12">
        <f>DATEDIF(Table1[[#This Row],[DOB]],"8-6-2023","y")</f>
        <v>48</v>
      </c>
      <c r="G1714">
        <v>0</v>
      </c>
      <c r="H1714" s="14">
        <v>15746.62</v>
      </c>
      <c r="I1714" t="s">
        <v>11</v>
      </c>
      <c r="J1714" t="s">
        <v>16</v>
      </c>
      <c r="K1714" t="s">
        <v>23</v>
      </c>
    </row>
    <row r="1715" spans="1:11" x14ac:dyDescent="0.2">
      <c r="A1715" t="s">
        <v>1746</v>
      </c>
      <c r="B1715">
        <v>1997</v>
      </c>
      <c r="C1715" t="s">
        <v>37</v>
      </c>
      <c r="D1715">
        <v>9</v>
      </c>
      <c r="E1715" s="10" t="str">
        <f>Table1[[#This Row],[date]]&amp;" "&amp;Table1[[#This Row],[month]]&amp;" "&amp;Table1[[#This Row],[year]]</f>
        <v>9 Oct 1997</v>
      </c>
      <c r="F1715" s="12">
        <f>DATEDIF(Table1[[#This Row],[DOB]],"8-6-2023","y")</f>
        <v>25</v>
      </c>
      <c r="G1715">
        <v>0</v>
      </c>
      <c r="H1715" s="14">
        <v>15817.99</v>
      </c>
      <c r="I1715" t="s">
        <v>11</v>
      </c>
      <c r="J1715" t="s">
        <v>11</v>
      </c>
      <c r="K1715" t="s">
        <v>23</v>
      </c>
    </row>
    <row r="1716" spans="1:11" x14ac:dyDescent="0.2">
      <c r="A1716" t="s">
        <v>1747</v>
      </c>
      <c r="B1716">
        <v>1984</v>
      </c>
      <c r="C1716" t="s">
        <v>18</v>
      </c>
      <c r="D1716">
        <v>26</v>
      </c>
      <c r="E1716" s="10" t="str">
        <f>Table1[[#This Row],[date]]&amp;" "&amp;Table1[[#This Row],[month]]&amp;" "&amp;Table1[[#This Row],[year]]</f>
        <v>26 Jun 1984</v>
      </c>
      <c r="F1716" s="12">
        <f>DATEDIF(Table1[[#This Row],[DOB]],"8-6-2023","y")</f>
        <v>38</v>
      </c>
      <c r="G1716">
        <v>0</v>
      </c>
      <c r="H1716" s="14">
        <v>15820.7</v>
      </c>
      <c r="I1716" t="s">
        <v>11</v>
      </c>
      <c r="J1716" t="s">
        <v>12</v>
      </c>
      <c r="K1716" t="s">
        <v>42</v>
      </c>
    </row>
    <row r="1717" spans="1:11" x14ac:dyDescent="0.2">
      <c r="A1717" t="s">
        <v>1748</v>
      </c>
      <c r="B1717">
        <v>1982</v>
      </c>
      <c r="C1717" t="s">
        <v>15</v>
      </c>
      <c r="D1717">
        <v>11</v>
      </c>
      <c r="E1717" s="10" t="str">
        <f>Table1[[#This Row],[date]]&amp;" "&amp;Table1[[#This Row],[month]]&amp;" "&amp;Table1[[#This Row],[year]]</f>
        <v>11 Nov 1982</v>
      </c>
      <c r="F1717" s="12">
        <f>DATEDIF(Table1[[#This Row],[DOB]],"8-6-2023","y")</f>
        <v>40</v>
      </c>
      <c r="G1717">
        <v>4</v>
      </c>
      <c r="H1717" s="14">
        <v>15828.82</v>
      </c>
      <c r="I1717" t="s">
        <v>11</v>
      </c>
      <c r="J1717" t="s">
        <v>12</v>
      </c>
      <c r="K1717" t="s">
        <v>42</v>
      </c>
    </row>
    <row r="1718" spans="1:11" x14ac:dyDescent="0.2">
      <c r="A1718" t="s">
        <v>1749</v>
      </c>
      <c r="B1718">
        <v>1962</v>
      </c>
      <c r="C1718" t="s">
        <v>30</v>
      </c>
      <c r="D1718">
        <v>25</v>
      </c>
      <c r="E1718" s="10" t="str">
        <f>Table1[[#This Row],[date]]&amp;" "&amp;Table1[[#This Row],[month]]&amp;" "&amp;Table1[[#This Row],[year]]</f>
        <v>25 Dec 1962</v>
      </c>
      <c r="F1718" s="12">
        <f>DATEDIF(Table1[[#This Row],[DOB]],"8-6-2023","y")</f>
        <v>60</v>
      </c>
      <c r="G1718">
        <v>0</v>
      </c>
      <c r="H1718" s="14">
        <v>15840.81</v>
      </c>
      <c r="I1718" t="s">
        <v>11</v>
      </c>
      <c r="J1718" t="s">
        <v>16</v>
      </c>
      <c r="K1718" t="s">
        <v>632</v>
      </c>
    </row>
    <row r="1719" spans="1:11" x14ac:dyDescent="0.2">
      <c r="A1719" t="s">
        <v>1750</v>
      </c>
      <c r="B1719">
        <v>1980</v>
      </c>
      <c r="C1719" t="s">
        <v>37</v>
      </c>
      <c r="D1719">
        <v>12</v>
      </c>
      <c r="E1719" s="10" t="str">
        <f>Table1[[#This Row],[date]]&amp;" "&amp;Table1[[#This Row],[month]]&amp;" "&amp;Table1[[#This Row],[year]]</f>
        <v>12 Oct 1980</v>
      </c>
      <c r="F1719" s="12">
        <f>DATEDIF(Table1[[#This Row],[DOB]],"8-6-2023","y")</f>
        <v>42</v>
      </c>
      <c r="G1719">
        <v>2</v>
      </c>
      <c r="H1719" s="14">
        <v>15922.29</v>
      </c>
      <c r="I1719" t="s">
        <v>11</v>
      </c>
      <c r="J1719" t="s">
        <v>12</v>
      </c>
      <c r="K1719" t="s">
        <v>535</v>
      </c>
    </row>
    <row r="1720" spans="1:11" x14ac:dyDescent="0.2">
      <c r="A1720" t="s">
        <v>1751</v>
      </c>
      <c r="B1720">
        <v>1982</v>
      </c>
      <c r="C1720" t="s">
        <v>10</v>
      </c>
      <c r="D1720">
        <v>24</v>
      </c>
      <c r="E1720" s="10" t="str">
        <f>Table1[[#This Row],[date]]&amp;" "&amp;Table1[[#This Row],[month]]&amp;" "&amp;Table1[[#This Row],[year]]</f>
        <v>24 Jul 1982</v>
      </c>
      <c r="F1720" s="12">
        <f>DATEDIF(Table1[[#This Row],[DOB]],"8-6-2023","y")</f>
        <v>40</v>
      </c>
      <c r="G1720">
        <v>3</v>
      </c>
      <c r="H1720" s="14">
        <v>15965.29</v>
      </c>
      <c r="I1720" t="s">
        <v>11</v>
      </c>
      <c r="J1720" t="s">
        <v>16</v>
      </c>
      <c r="K1720" t="s">
        <v>23</v>
      </c>
    </row>
    <row r="1721" spans="1:11" x14ac:dyDescent="0.2">
      <c r="A1721" t="s">
        <v>1752</v>
      </c>
      <c r="B1721">
        <v>1980</v>
      </c>
      <c r="C1721" t="s">
        <v>20</v>
      </c>
      <c r="D1721">
        <v>19</v>
      </c>
      <c r="E1721" s="10" t="str">
        <f>Table1[[#This Row],[date]]&amp;" "&amp;Table1[[#This Row],[month]]&amp;" "&amp;Table1[[#This Row],[year]]</f>
        <v>19 Sep 1980</v>
      </c>
      <c r="F1721" s="12">
        <f>DATEDIF(Table1[[#This Row],[DOB]],"8-6-2023","y")</f>
        <v>42</v>
      </c>
      <c r="G1721">
        <v>2</v>
      </c>
      <c r="H1721" s="14">
        <v>15966.19</v>
      </c>
      <c r="I1721" t="s">
        <v>11</v>
      </c>
      <c r="J1721" t="s">
        <v>11</v>
      </c>
      <c r="K1721" t="s">
        <v>23</v>
      </c>
    </row>
    <row r="1722" spans="1:11" x14ac:dyDescent="0.2">
      <c r="A1722" t="s">
        <v>1753</v>
      </c>
      <c r="B1722">
        <v>1988</v>
      </c>
      <c r="C1722" t="s">
        <v>30</v>
      </c>
      <c r="D1722">
        <v>5</v>
      </c>
      <c r="E1722" s="10" t="str">
        <f>Table1[[#This Row],[date]]&amp;" "&amp;Table1[[#This Row],[month]]&amp;" "&amp;Table1[[#This Row],[year]]</f>
        <v>5 Dec 1988</v>
      </c>
      <c r="F1722" s="12">
        <f>DATEDIF(Table1[[#This Row],[DOB]],"8-6-2023","y")</f>
        <v>34</v>
      </c>
      <c r="G1722">
        <v>3</v>
      </c>
      <c r="H1722" s="14">
        <v>16059.06</v>
      </c>
      <c r="I1722" t="s">
        <v>11</v>
      </c>
      <c r="J1722" t="s">
        <v>12</v>
      </c>
      <c r="K1722" t="s">
        <v>23</v>
      </c>
    </row>
    <row r="1723" spans="1:11" x14ac:dyDescent="0.2">
      <c r="A1723" t="s">
        <v>1754</v>
      </c>
      <c r="B1723">
        <v>1978</v>
      </c>
      <c r="C1723" t="s">
        <v>20</v>
      </c>
      <c r="D1723">
        <v>16</v>
      </c>
      <c r="E1723" s="10" t="str">
        <f>Table1[[#This Row],[date]]&amp;" "&amp;Table1[[#This Row],[month]]&amp;" "&amp;Table1[[#This Row],[year]]</f>
        <v>16 Sep 1978</v>
      </c>
      <c r="F1723" s="12">
        <f>DATEDIF(Table1[[#This Row],[DOB]],"8-6-2023","y")</f>
        <v>44</v>
      </c>
      <c r="G1723">
        <v>2</v>
      </c>
      <c r="H1723" s="14">
        <v>16062.89</v>
      </c>
      <c r="I1723" t="s">
        <v>11</v>
      </c>
      <c r="J1723" t="s">
        <v>11</v>
      </c>
      <c r="K1723" t="s">
        <v>535</v>
      </c>
    </row>
    <row r="1724" spans="1:11" x14ac:dyDescent="0.2">
      <c r="A1724" t="s">
        <v>1755</v>
      </c>
      <c r="B1724">
        <v>1958</v>
      </c>
      <c r="C1724" t="s">
        <v>37</v>
      </c>
      <c r="D1724">
        <v>22</v>
      </c>
      <c r="E1724" s="10" t="str">
        <f>Table1[[#This Row],[date]]&amp;" "&amp;Table1[[#This Row],[month]]&amp;" "&amp;Table1[[#This Row],[year]]</f>
        <v>22 Oct 1958</v>
      </c>
      <c r="F1724" s="12">
        <f>DATEDIF(Table1[[#This Row],[DOB]],"8-6-2023","y")</f>
        <v>64</v>
      </c>
      <c r="G1724">
        <v>2</v>
      </c>
      <c r="H1724" s="14">
        <v>16069.08</v>
      </c>
      <c r="I1724" t="s">
        <v>11</v>
      </c>
      <c r="J1724" t="s">
        <v>11</v>
      </c>
      <c r="K1724" t="s">
        <v>247</v>
      </c>
    </row>
    <row r="1725" spans="1:11" x14ac:dyDescent="0.2">
      <c r="A1725" t="s">
        <v>1756</v>
      </c>
      <c r="B1725">
        <v>1958</v>
      </c>
      <c r="C1725" t="s">
        <v>18</v>
      </c>
      <c r="D1725">
        <v>21</v>
      </c>
      <c r="E1725" s="10" t="str">
        <f>Table1[[#This Row],[date]]&amp;" "&amp;Table1[[#This Row],[month]]&amp;" "&amp;Table1[[#This Row],[year]]</f>
        <v>21 Jun 1958</v>
      </c>
      <c r="F1725" s="12">
        <f>DATEDIF(Table1[[#This Row],[DOB]],"8-6-2023","y")</f>
        <v>64</v>
      </c>
      <c r="G1725">
        <v>3</v>
      </c>
      <c r="H1725" s="14">
        <v>16085.13</v>
      </c>
      <c r="I1725" t="s">
        <v>11</v>
      </c>
      <c r="J1725" t="s">
        <v>11</v>
      </c>
      <c r="K1725" t="s">
        <v>13</v>
      </c>
    </row>
    <row r="1726" spans="1:11" x14ac:dyDescent="0.2">
      <c r="A1726" t="s">
        <v>1757</v>
      </c>
      <c r="B1726">
        <v>1985</v>
      </c>
      <c r="C1726" t="s">
        <v>35</v>
      </c>
      <c r="D1726">
        <v>27</v>
      </c>
      <c r="E1726" s="10" t="str">
        <f>Table1[[#This Row],[date]]&amp;" "&amp;Table1[[#This Row],[month]]&amp;" "&amp;Table1[[#This Row],[year]]</f>
        <v>27 Aug 1985</v>
      </c>
      <c r="F1726" s="12">
        <f>DATEDIF(Table1[[#This Row],[DOB]],"8-6-2023","y")</f>
        <v>37</v>
      </c>
      <c r="G1726">
        <v>3</v>
      </c>
      <c r="H1726" s="14">
        <v>16097.94</v>
      </c>
      <c r="I1726" t="s">
        <v>11</v>
      </c>
      <c r="J1726" t="s">
        <v>12</v>
      </c>
      <c r="K1726" t="s">
        <v>23</v>
      </c>
    </row>
    <row r="1727" spans="1:11" x14ac:dyDescent="0.2">
      <c r="A1727" t="s">
        <v>1758</v>
      </c>
      <c r="B1727">
        <v>1993</v>
      </c>
      <c r="C1727" t="s">
        <v>35</v>
      </c>
      <c r="D1727">
        <v>8</v>
      </c>
      <c r="E1727" s="10" t="str">
        <f>Table1[[#This Row],[date]]&amp;" "&amp;Table1[[#This Row],[month]]&amp;" "&amp;Table1[[#This Row],[year]]</f>
        <v>8 Aug 1993</v>
      </c>
      <c r="F1727" s="12">
        <f>DATEDIF(Table1[[#This Row],[DOB]],"8-6-2023","y")</f>
        <v>29</v>
      </c>
      <c r="G1727">
        <v>0</v>
      </c>
      <c r="H1727" s="14">
        <v>16115.3</v>
      </c>
      <c r="I1727" t="s">
        <v>11</v>
      </c>
      <c r="J1727" t="s">
        <v>16</v>
      </c>
      <c r="K1727" t="s">
        <v>247</v>
      </c>
    </row>
    <row r="1728" spans="1:11" x14ac:dyDescent="0.2">
      <c r="A1728" t="s">
        <v>1759</v>
      </c>
      <c r="B1728">
        <v>1987</v>
      </c>
      <c r="C1728" t="s">
        <v>37</v>
      </c>
      <c r="D1728">
        <v>6</v>
      </c>
      <c r="E1728" s="10" t="str">
        <f>Table1[[#This Row],[date]]&amp;" "&amp;Table1[[#This Row],[month]]&amp;" "&amp;Table1[[#This Row],[year]]</f>
        <v>6 Oct 1987</v>
      </c>
      <c r="F1728" s="12">
        <f>DATEDIF(Table1[[#This Row],[DOB]],"8-6-2023","y")</f>
        <v>35</v>
      </c>
      <c r="G1728">
        <v>3</v>
      </c>
      <c r="H1728" s="14">
        <v>16122.65</v>
      </c>
      <c r="I1728" t="s">
        <v>11</v>
      </c>
      <c r="J1728" t="s">
        <v>16</v>
      </c>
      <c r="K1728" t="s">
        <v>42</v>
      </c>
    </row>
    <row r="1729" spans="1:11" x14ac:dyDescent="0.2">
      <c r="A1729" t="s">
        <v>1760</v>
      </c>
      <c r="B1729">
        <v>1993</v>
      </c>
      <c r="C1729" t="s">
        <v>30</v>
      </c>
      <c r="D1729">
        <v>12</v>
      </c>
      <c r="E1729" s="10" t="str">
        <f>Table1[[#This Row],[date]]&amp;" "&amp;Table1[[#This Row],[month]]&amp;" "&amp;Table1[[#This Row],[year]]</f>
        <v>12 Dec 1993</v>
      </c>
      <c r="F1729" s="12">
        <f>DATEDIF(Table1[[#This Row],[DOB]],"8-6-2023","y")</f>
        <v>29</v>
      </c>
      <c r="G1729">
        <v>0</v>
      </c>
      <c r="H1729" s="14">
        <v>16138.76</v>
      </c>
      <c r="I1729" t="s">
        <v>11</v>
      </c>
      <c r="J1729" t="s">
        <v>12</v>
      </c>
      <c r="K1729" t="s">
        <v>356</v>
      </c>
    </row>
    <row r="1730" spans="1:11" x14ac:dyDescent="0.2">
      <c r="A1730" t="s">
        <v>1761</v>
      </c>
      <c r="B1730">
        <v>1982</v>
      </c>
      <c r="C1730" t="s">
        <v>10</v>
      </c>
      <c r="D1730">
        <v>6</v>
      </c>
      <c r="E1730" s="10" t="str">
        <f>Table1[[#This Row],[date]]&amp;" "&amp;Table1[[#This Row],[month]]&amp;" "&amp;Table1[[#This Row],[year]]</f>
        <v>6 Jul 1982</v>
      </c>
      <c r="F1730" s="12">
        <f>DATEDIF(Table1[[#This Row],[DOB]],"8-6-2023","y")</f>
        <v>40</v>
      </c>
      <c r="G1730">
        <v>3</v>
      </c>
      <c r="H1730" s="14">
        <v>16152.04</v>
      </c>
      <c r="I1730" t="s">
        <v>11</v>
      </c>
      <c r="J1730" t="s">
        <v>16</v>
      </c>
      <c r="K1730" t="s">
        <v>535</v>
      </c>
    </row>
    <row r="1731" spans="1:11" x14ac:dyDescent="0.2">
      <c r="A1731" t="s">
        <v>1762</v>
      </c>
      <c r="B1731">
        <v>1974</v>
      </c>
      <c r="C1731" t="s">
        <v>20</v>
      </c>
      <c r="D1731">
        <v>11</v>
      </c>
      <c r="E1731" s="10" t="str">
        <f>Table1[[#This Row],[date]]&amp;" "&amp;Table1[[#This Row],[month]]&amp;" "&amp;Table1[[#This Row],[year]]</f>
        <v>11 Sep 1974</v>
      </c>
      <c r="F1731" s="12">
        <f>DATEDIF(Table1[[#This Row],[DOB]],"8-6-2023","y")</f>
        <v>48</v>
      </c>
      <c r="G1731">
        <v>0</v>
      </c>
      <c r="H1731" s="14">
        <v>16190.97</v>
      </c>
      <c r="I1731" t="s">
        <v>11</v>
      </c>
      <c r="J1731" t="s">
        <v>12</v>
      </c>
      <c r="K1731" t="s">
        <v>23</v>
      </c>
    </row>
    <row r="1732" spans="1:11" x14ac:dyDescent="0.2">
      <c r="A1732" t="s">
        <v>1763</v>
      </c>
      <c r="B1732">
        <v>1988</v>
      </c>
      <c r="C1732" t="s">
        <v>35</v>
      </c>
      <c r="D1732">
        <v>6</v>
      </c>
      <c r="E1732" s="10" t="str">
        <f>Table1[[#This Row],[date]]&amp;" "&amp;Table1[[#This Row],[month]]&amp;" "&amp;Table1[[#This Row],[year]]</f>
        <v>6 Aug 1988</v>
      </c>
      <c r="F1732" s="12">
        <f>DATEDIF(Table1[[#This Row],[DOB]],"8-6-2023","y")</f>
        <v>34</v>
      </c>
      <c r="G1732">
        <v>3</v>
      </c>
      <c r="H1732" s="14">
        <v>16199.1</v>
      </c>
      <c r="I1732" t="s">
        <v>11</v>
      </c>
      <c r="J1732" t="s">
        <v>11</v>
      </c>
      <c r="K1732" t="s">
        <v>23</v>
      </c>
    </row>
    <row r="1733" spans="1:11" x14ac:dyDescent="0.2">
      <c r="A1733" t="s">
        <v>1764</v>
      </c>
      <c r="B1733">
        <v>1988</v>
      </c>
      <c r="C1733" t="s">
        <v>35</v>
      </c>
      <c r="D1733">
        <v>21</v>
      </c>
      <c r="E1733" s="10" t="str">
        <f>Table1[[#This Row],[date]]&amp;" "&amp;Table1[[#This Row],[month]]&amp;" "&amp;Table1[[#This Row],[year]]</f>
        <v>21 Aug 1988</v>
      </c>
      <c r="F1733" s="12">
        <f>DATEDIF(Table1[[#This Row],[DOB]],"8-6-2023","y")</f>
        <v>34</v>
      </c>
      <c r="G1733">
        <v>3</v>
      </c>
      <c r="H1733" s="14">
        <v>16205.88</v>
      </c>
      <c r="I1733" t="s">
        <v>11</v>
      </c>
      <c r="J1733" t="s">
        <v>16</v>
      </c>
      <c r="K1733" t="s">
        <v>23</v>
      </c>
    </row>
    <row r="1734" spans="1:11" x14ac:dyDescent="0.2">
      <c r="A1734" t="s">
        <v>1765</v>
      </c>
      <c r="B1734">
        <v>2002</v>
      </c>
      <c r="C1734" t="s">
        <v>20</v>
      </c>
      <c r="D1734">
        <v>8</v>
      </c>
      <c r="E1734" s="10" t="str">
        <f>Table1[[#This Row],[date]]&amp;" "&amp;Table1[[#This Row],[month]]&amp;" "&amp;Table1[[#This Row],[year]]</f>
        <v>8 Sep 2002</v>
      </c>
      <c r="F1734" s="12">
        <f>DATEDIF(Table1[[#This Row],[DOB]],"8-6-2023","y")</f>
        <v>20</v>
      </c>
      <c r="G1734">
        <v>0</v>
      </c>
      <c r="H1734" s="14">
        <v>16232.85</v>
      </c>
      <c r="I1734" t="s">
        <v>11</v>
      </c>
      <c r="J1734" t="s">
        <v>16</v>
      </c>
      <c r="K1734" t="s">
        <v>42</v>
      </c>
    </row>
    <row r="1735" spans="1:11" x14ac:dyDescent="0.2">
      <c r="A1735" t="s">
        <v>1766</v>
      </c>
      <c r="B1735">
        <v>1972</v>
      </c>
      <c r="C1735" t="s">
        <v>10</v>
      </c>
      <c r="D1735">
        <v>30</v>
      </c>
      <c r="E1735" s="10" t="str">
        <f>Table1[[#This Row],[date]]&amp;" "&amp;Table1[[#This Row],[month]]&amp;" "&amp;Table1[[#This Row],[year]]</f>
        <v>30 Jul 1972</v>
      </c>
      <c r="F1735" s="12">
        <f>DATEDIF(Table1[[#This Row],[DOB]],"8-6-2023","y")</f>
        <v>50</v>
      </c>
      <c r="G1735">
        <v>0</v>
      </c>
      <c r="H1735" s="14">
        <v>16267.32</v>
      </c>
      <c r="I1735" t="s">
        <v>11</v>
      </c>
      <c r="J1735" t="s">
        <v>11</v>
      </c>
      <c r="K1735" t="s">
        <v>249</v>
      </c>
    </row>
    <row r="1736" spans="1:11" x14ac:dyDescent="0.2">
      <c r="A1736" t="s">
        <v>1767</v>
      </c>
      <c r="B1736">
        <v>2003</v>
      </c>
      <c r="C1736" t="s">
        <v>35</v>
      </c>
      <c r="D1736">
        <v>24</v>
      </c>
      <c r="E1736" s="10" t="str">
        <f>Table1[[#This Row],[date]]&amp;" "&amp;Table1[[#This Row],[month]]&amp;" "&amp;Table1[[#This Row],[year]]</f>
        <v>24 Aug 2003</v>
      </c>
      <c r="F1736" s="12">
        <f>DATEDIF(Table1[[#This Row],[DOB]],"8-6-2023","y")</f>
        <v>19</v>
      </c>
      <c r="G1736">
        <v>0</v>
      </c>
      <c r="H1736" s="14">
        <v>16297.85</v>
      </c>
      <c r="I1736" t="s">
        <v>11</v>
      </c>
      <c r="J1736" t="s">
        <v>12</v>
      </c>
      <c r="K1736" t="s">
        <v>42</v>
      </c>
    </row>
    <row r="1737" spans="1:11" x14ac:dyDescent="0.2">
      <c r="A1737" t="s">
        <v>1768</v>
      </c>
      <c r="B1737">
        <v>1969</v>
      </c>
      <c r="C1737" t="s">
        <v>35</v>
      </c>
      <c r="D1737">
        <v>8</v>
      </c>
      <c r="E1737" s="10" t="str">
        <f>Table1[[#This Row],[date]]&amp;" "&amp;Table1[[#This Row],[month]]&amp;" "&amp;Table1[[#This Row],[year]]</f>
        <v>8 Aug 1969</v>
      </c>
      <c r="F1737" s="12">
        <f>DATEDIF(Table1[[#This Row],[DOB]],"8-6-2023","y")</f>
        <v>53</v>
      </c>
      <c r="G1737">
        <v>0</v>
      </c>
      <c r="H1737" s="14">
        <v>16311.05</v>
      </c>
      <c r="I1737" t="s">
        <v>11</v>
      </c>
      <c r="J1737" t="s">
        <v>12</v>
      </c>
      <c r="K1737" t="s">
        <v>535</v>
      </c>
    </row>
    <row r="1738" spans="1:11" x14ac:dyDescent="0.2">
      <c r="A1738" t="s">
        <v>1769</v>
      </c>
      <c r="B1738">
        <v>1965</v>
      </c>
      <c r="C1738" t="s">
        <v>30</v>
      </c>
      <c r="D1738">
        <v>5</v>
      </c>
      <c r="E1738" s="10" t="str">
        <f>Table1[[#This Row],[date]]&amp;" "&amp;Table1[[#This Row],[month]]&amp;" "&amp;Table1[[#This Row],[year]]</f>
        <v>5 Dec 1965</v>
      </c>
      <c r="F1738" s="12">
        <f>DATEDIF(Table1[[#This Row],[DOB]],"8-6-2023","y")</f>
        <v>57</v>
      </c>
      <c r="G1738">
        <v>0</v>
      </c>
      <c r="H1738" s="14">
        <v>16351.42</v>
      </c>
      <c r="I1738" t="s">
        <v>11</v>
      </c>
      <c r="J1738" t="s">
        <v>12</v>
      </c>
      <c r="K1738" t="s">
        <v>535</v>
      </c>
    </row>
    <row r="1739" spans="1:11" x14ac:dyDescent="0.2">
      <c r="A1739" t="s">
        <v>1770</v>
      </c>
      <c r="B1739">
        <v>1995</v>
      </c>
      <c r="C1739" t="s">
        <v>20</v>
      </c>
      <c r="D1739">
        <v>28</v>
      </c>
      <c r="E1739" s="10" t="str">
        <f>Table1[[#This Row],[date]]&amp;" "&amp;Table1[[#This Row],[month]]&amp;" "&amp;Table1[[#This Row],[year]]</f>
        <v>28 Sep 1995</v>
      </c>
      <c r="F1739" s="12">
        <f>DATEDIF(Table1[[#This Row],[DOB]],"8-6-2023","y")</f>
        <v>27</v>
      </c>
      <c r="G1739">
        <v>3</v>
      </c>
      <c r="H1739" s="14">
        <v>16420.490000000002</v>
      </c>
      <c r="I1739" t="s">
        <v>11</v>
      </c>
      <c r="J1739" t="s">
        <v>12</v>
      </c>
      <c r="K1739" t="s">
        <v>23</v>
      </c>
    </row>
    <row r="1740" spans="1:11" x14ac:dyDescent="0.2">
      <c r="A1740" t="s">
        <v>1771</v>
      </c>
      <c r="B1740">
        <v>2003</v>
      </c>
      <c r="C1740" t="s">
        <v>30</v>
      </c>
      <c r="D1740">
        <v>20</v>
      </c>
      <c r="E1740" s="10" t="str">
        <f>Table1[[#This Row],[date]]&amp;" "&amp;Table1[[#This Row],[month]]&amp;" "&amp;Table1[[#This Row],[year]]</f>
        <v>20 Dec 2003</v>
      </c>
      <c r="F1740" s="12">
        <f>DATEDIF(Table1[[#This Row],[DOB]],"8-6-2023","y")</f>
        <v>19</v>
      </c>
      <c r="G1740">
        <v>1</v>
      </c>
      <c r="H1740" s="14">
        <v>16450.89</v>
      </c>
      <c r="I1740" t="s">
        <v>11</v>
      </c>
      <c r="J1740" t="s">
        <v>16</v>
      </c>
      <c r="K1740" t="s">
        <v>23</v>
      </c>
    </row>
    <row r="1741" spans="1:11" x14ac:dyDescent="0.2">
      <c r="A1741" t="s">
        <v>1772</v>
      </c>
      <c r="B1741">
        <v>1958</v>
      </c>
      <c r="C1741" t="s">
        <v>37</v>
      </c>
      <c r="D1741">
        <v>10</v>
      </c>
      <c r="E1741" s="10" t="str">
        <f>Table1[[#This Row],[date]]&amp;" "&amp;Table1[[#This Row],[month]]&amp;" "&amp;Table1[[#This Row],[year]]</f>
        <v>10 Oct 1958</v>
      </c>
      <c r="F1741" s="12">
        <f>DATEDIF(Table1[[#This Row],[DOB]],"8-6-2023","y")</f>
        <v>64</v>
      </c>
      <c r="G1741">
        <v>3</v>
      </c>
      <c r="H1741" s="14">
        <v>16455.71</v>
      </c>
      <c r="I1741" t="s">
        <v>11</v>
      </c>
      <c r="J1741" t="s">
        <v>11</v>
      </c>
      <c r="K1741" t="s">
        <v>23</v>
      </c>
    </row>
    <row r="1742" spans="1:11" x14ac:dyDescent="0.2">
      <c r="A1742" t="s">
        <v>1773</v>
      </c>
      <c r="B1742">
        <v>1995</v>
      </c>
      <c r="C1742" t="s">
        <v>30</v>
      </c>
      <c r="D1742">
        <v>23</v>
      </c>
      <c r="E1742" s="10" t="str">
        <f>Table1[[#This Row],[date]]&amp;" "&amp;Table1[[#This Row],[month]]&amp;" "&amp;Table1[[#This Row],[year]]</f>
        <v>23 Dec 1995</v>
      </c>
      <c r="F1742" s="12">
        <f>DATEDIF(Table1[[#This Row],[DOB]],"8-6-2023","y")</f>
        <v>27</v>
      </c>
      <c r="G1742">
        <v>0</v>
      </c>
      <c r="H1742" s="14">
        <v>16577.78</v>
      </c>
      <c r="I1742" t="s">
        <v>11</v>
      </c>
      <c r="J1742" t="s">
        <v>16</v>
      </c>
      <c r="K1742" t="s">
        <v>13</v>
      </c>
    </row>
    <row r="1743" spans="1:11" x14ac:dyDescent="0.2">
      <c r="A1743" t="s">
        <v>1774</v>
      </c>
      <c r="B1743">
        <v>2001</v>
      </c>
      <c r="C1743" t="s">
        <v>18</v>
      </c>
      <c r="D1743">
        <v>25</v>
      </c>
      <c r="E1743" s="10" t="str">
        <f>Table1[[#This Row],[date]]&amp;" "&amp;Table1[[#This Row],[month]]&amp;" "&amp;Table1[[#This Row],[year]]</f>
        <v>25 Jun 2001</v>
      </c>
      <c r="F1743" s="12">
        <f>DATEDIF(Table1[[#This Row],[DOB]],"8-6-2023","y")</f>
        <v>21</v>
      </c>
      <c r="G1743">
        <v>0</v>
      </c>
      <c r="H1743" s="14">
        <v>16586.5</v>
      </c>
      <c r="I1743" t="s">
        <v>11</v>
      </c>
      <c r="J1743" t="s">
        <v>16</v>
      </c>
      <c r="K1743" t="s">
        <v>13</v>
      </c>
    </row>
    <row r="1744" spans="1:11" x14ac:dyDescent="0.2">
      <c r="A1744" t="s">
        <v>1775</v>
      </c>
      <c r="B1744">
        <v>1963</v>
      </c>
      <c r="C1744" t="s">
        <v>18</v>
      </c>
      <c r="D1744">
        <v>25</v>
      </c>
      <c r="E1744" s="10" t="str">
        <f>Table1[[#This Row],[date]]&amp;" "&amp;Table1[[#This Row],[month]]&amp;" "&amp;Table1[[#This Row],[year]]</f>
        <v>25 Jun 1963</v>
      </c>
      <c r="F1744" s="12">
        <f>DATEDIF(Table1[[#This Row],[DOB]],"8-6-2023","y")</f>
        <v>59</v>
      </c>
      <c r="G1744">
        <v>0</v>
      </c>
      <c r="H1744" s="14">
        <v>16587.96</v>
      </c>
      <c r="I1744" t="s">
        <v>11</v>
      </c>
      <c r="J1744" t="s">
        <v>11</v>
      </c>
      <c r="K1744" t="s">
        <v>249</v>
      </c>
    </row>
    <row r="1745" spans="1:11" x14ac:dyDescent="0.2">
      <c r="A1745" t="s">
        <v>1776</v>
      </c>
      <c r="B1745">
        <v>1970</v>
      </c>
      <c r="C1745" t="s">
        <v>10</v>
      </c>
      <c r="D1745">
        <v>10</v>
      </c>
      <c r="E1745" s="10" t="str">
        <f>Table1[[#This Row],[date]]&amp;" "&amp;Table1[[#This Row],[month]]&amp;" "&amp;Table1[[#This Row],[year]]</f>
        <v>10 Jul 1970</v>
      </c>
      <c r="F1745" s="12">
        <f>DATEDIF(Table1[[#This Row],[DOB]],"8-6-2023","y")</f>
        <v>52</v>
      </c>
      <c r="G1745">
        <v>0</v>
      </c>
      <c r="H1745" s="14">
        <v>16600.16</v>
      </c>
      <c r="I1745" t="s">
        <v>11</v>
      </c>
      <c r="J1745" t="s">
        <v>11</v>
      </c>
      <c r="K1745" t="s">
        <v>42</v>
      </c>
    </row>
    <row r="1746" spans="1:11" x14ac:dyDescent="0.2">
      <c r="A1746" t="s">
        <v>1777</v>
      </c>
      <c r="B1746">
        <v>1975</v>
      </c>
      <c r="C1746" t="s">
        <v>10</v>
      </c>
      <c r="D1746">
        <v>24</v>
      </c>
      <c r="E1746" s="10" t="str">
        <f>Table1[[#This Row],[date]]&amp;" "&amp;Table1[[#This Row],[month]]&amp;" "&amp;Table1[[#This Row],[year]]</f>
        <v>24 Jul 1975</v>
      </c>
      <c r="F1746" s="12">
        <f>DATEDIF(Table1[[#This Row],[DOB]],"8-6-2023","y")</f>
        <v>47</v>
      </c>
      <c r="G1746">
        <v>1</v>
      </c>
      <c r="H1746" s="14">
        <v>16602.18</v>
      </c>
      <c r="I1746" t="s">
        <v>11</v>
      </c>
      <c r="J1746" t="s">
        <v>16</v>
      </c>
      <c r="K1746" t="s">
        <v>535</v>
      </c>
    </row>
    <row r="1747" spans="1:11" x14ac:dyDescent="0.2">
      <c r="A1747" t="s">
        <v>1778</v>
      </c>
      <c r="B1747">
        <v>1977</v>
      </c>
      <c r="C1747" t="s">
        <v>20</v>
      </c>
      <c r="D1747">
        <v>25</v>
      </c>
      <c r="E1747" s="10" t="str">
        <f>Table1[[#This Row],[date]]&amp;" "&amp;Table1[[#This Row],[month]]&amp;" "&amp;Table1[[#This Row],[year]]</f>
        <v>25 Sep 1977</v>
      </c>
      <c r="F1747" s="12">
        <f>DATEDIF(Table1[[#This Row],[DOB]],"8-6-2023","y")</f>
        <v>45</v>
      </c>
      <c r="G1747">
        <v>2</v>
      </c>
      <c r="H1747" s="14">
        <v>16631.61</v>
      </c>
      <c r="I1747" t="s">
        <v>11</v>
      </c>
      <c r="J1747" t="s">
        <v>16</v>
      </c>
      <c r="K1747" t="s">
        <v>23</v>
      </c>
    </row>
    <row r="1748" spans="1:11" x14ac:dyDescent="0.2">
      <c r="A1748" t="s">
        <v>1779</v>
      </c>
      <c r="B1748">
        <v>1993</v>
      </c>
      <c r="C1748" t="s">
        <v>15</v>
      </c>
      <c r="D1748">
        <v>5</v>
      </c>
      <c r="E1748" s="10" t="str">
        <f>Table1[[#This Row],[date]]&amp;" "&amp;Table1[[#This Row],[month]]&amp;" "&amp;Table1[[#This Row],[year]]</f>
        <v>5 Nov 1993</v>
      </c>
      <c r="F1748" s="12">
        <f>DATEDIF(Table1[[#This Row],[DOB]],"8-6-2023","y")</f>
        <v>29</v>
      </c>
      <c r="G1748">
        <v>1</v>
      </c>
      <c r="H1748" s="14">
        <v>16657.72</v>
      </c>
      <c r="I1748" t="s">
        <v>11</v>
      </c>
      <c r="J1748" t="s">
        <v>16</v>
      </c>
      <c r="K1748" t="s">
        <v>247</v>
      </c>
    </row>
    <row r="1749" spans="1:11" x14ac:dyDescent="0.2">
      <c r="A1749" t="s">
        <v>1780</v>
      </c>
      <c r="B1749">
        <v>1974</v>
      </c>
      <c r="C1749" t="s">
        <v>35</v>
      </c>
      <c r="D1749">
        <v>28</v>
      </c>
      <c r="E1749" s="10" t="str">
        <f>Table1[[#This Row],[date]]&amp;" "&amp;Table1[[#This Row],[month]]&amp;" "&amp;Table1[[#This Row],[year]]</f>
        <v>28 Aug 1974</v>
      </c>
      <c r="F1749" s="12">
        <f>DATEDIF(Table1[[#This Row],[DOB]],"8-6-2023","y")</f>
        <v>48</v>
      </c>
      <c r="G1749">
        <v>0</v>
      </c>
      <c r="H1749" s="14">
        <v>16770.990000000002</v>
      </c>
      <c r="I1749" t="s">
        <v>11</v>
      </c>
      <c r="J1749" t="s">
        <v>16</v>
      </c>
      <c r="K1749" t="s">
        <v>23</v>
      </c>
    </row>
    <row r="1750" spans="1:11" x14ac:dyDescent="0.2">
      <c r="A1750" t="s">
        <v>1781</v>
      </c>
      <c r="B1750">
        <v>1989</v>
      </c>
      <c r="C1750" t="s">
        <v>20</v>
      </c>
      <c r="D1750">
        <v>23</v>
      </c>
      <c r="E1750" s="10" t="str">
        <f>Table1[[#This Row],[date]]&amp;" "&amp;Table1[[#This Row],[month]]&amp;" "&amp;Table1[[#This Row],[year]]</f>
        <v>23 Sep 1989</v>
      </c>
      <c r="F1750" s="12">
        <f>DATEDIF(Table1[[#This Row],[DOB]],"8-6-2023","y")</f>
        <v>33</v>
      </c>
      <c r="G1750">
        <v>2</v>
      </c>
      <c r="H1750" s="14">
        <v>16776.3</v>
      </c>
      <c r="I1750" t="s">
        <v>11</v>
      </c>
      <c r="J1750" t="s">
        <v>11</v>
      </c>
      <c r="K1750" t="s">
        <v>247</v>
      </c>
    </row>
    <row r="1751" spans="1:11" x14ac:dyDescent="0.2">
      <c r="A1751" t="s">
        <v>1782</v>
      </c>
      <c r="B1751">
        <v>1962</v>
      </c>
      <c r="C1751" t="s">
        <v>10</v>
      </c>
      <c r="D1751">
        <v>29</v>
      </c>
      <c r="E1751" s="10" t="str">
        <f>Table1[[#This Row],[date]]&amp;" "&amp;Table1[[#This Row],[month]]&amp;" "&amp;Table1[[#This Row],[year]]</f>
        <v>29 Jul 1962</v>
      </c>
      <c r="F1751" s="12">
        <f>DATEDIF(Table1[[#This Row],[DOB]],"8-6-2023","y")</f>
        <v>60</v>
      </c>
      <c r="G1751">
        <v>0</v>
      </c>
      <c r="H1751" s="14">
        <v>16779.400000000001</v>
      </c>
      <c r="I1751" t="s">
        <v>11</v>
      </c>
      <c r="J1751" t="s">
        <v>11</v>
      </c>
      <c r="K1751" t="s">
        <v>535</v>
      </c>
    </row>
    <row r="1752" spans="1:11" x14ac:dyDescent="0.2">
      <c r="A1752" t="s">
        <v>1783</v>
      </c>
      <c r="B1752">
        <v>1995</v>
      </c>
      <c r="C1752" t="s">
        <v>37</v>
      </c>
      <c r="D1752">
        <v>19</v>
      </c>
      <c r="E1752" s="10" t="str">
        <f>Table1[[#This Row],[date]]&amp;" "&amp;Table1[[#This Row],[month]]&amp;" "&amp;Table1[[#This Row],[year]]</f>
        <v>19 Oct 1995</v>
      </c>
      <c r="F1752" s="12">
        <f>DATEDIF(Table1[[#This Row],[DOB]],"8-6-2023","y")</f>
        <v>27</v>
      </c>
      <c r="G1752">
        <v>1</v>
      </c>
      <c r="H1752" s="14">
        <v>16796.41</v>
      </c>
      <c r="I1752" t="s">
        <v>11</v>
      </c>
      <c r="J1752" t="s">
        <v>12</v>
      </c>
      <c r="K1752" t="s">
        <v>247</v>
      </c>
    </row>
    <row r="1753" spans="1:11" x14ac:dyDescent="0.2">
      <c r="A1753" t="s">
        <v>1784</v>
      </c>
      <c r="B1753">
        <v>1974</v>
      </c>
      <c r="C1753" t="s">
        <v>35</v>
      </c>
      <c r="D1753">
        <v>8</v>
      </c>
      <c r="E1753" s="10" t="str">
        <f>Table1[[#This Row],[date]]&amp;" "&amp;Table1[[#This Row],[month]]&amp;" "&amp;Table1[[#This Row],[year]]</f>
        <v>8 Aug 1974</v>
      </c>
      <c r="F1753" s="12">
        <f>DATEDIF(Table1[[#This Row],[DOB]],"8-6-2023","y")</f>
        <v>48</v>
      </c>
      <c r="G1753">
        <v>0</v>
      </c>
      <c r="H1753" s="14">
        <v>16841.32</v>
      </c>
      <c r="I1753" t="s">
        <v>11</v>
      </c>
      <c r="J1753" t="s">
        <v>12</v>
      </c>
      <c r="K1753" t="s">
        <v>42</v>
      </c>
    </row>
    <row r="1754" spans="1:11" x14ac:dyDescent="0.2">
      <c r="A1754" t="s">
        <v>1785</v>
      </c>
      <c r="B1754">
        <v>2003</v>
      </c>
      <c r="C1754" t="s">
        <v>20</v>
      </c>
      <c r="D1754">
        <v>10</v>
      </c>
      <c r="E1754" s="10" t="str">
        <f>Table1[[#This Row],[date]]&amp;" "&amp;Table1[[#This Row],[month]]&amp;" "&amp;Table1[[#This Row],[year]]</f>
        <v>10 Sep 2003</v>
      </c>
      <c r="F1754" s="12">
        <f>DATEDIF(Table1[[#This Row],[DOB]],"8-6-2023","y")</f>
        <v>19</v>
      </c>
      <c r="G1754">
        <v>0</v>
      </c>
      <c r="H1754" s="14">
        <v>16884.919999999998</v>
      </c>
      <c r="I1754" t="s">
        <v>11</v>
      </c>
      <c r="J1754" t="s">
        <v>11</v>
      </c>
      <c r="K1754" t="s">
        <v>42</v>
      </c>
    </row>
    <row r="1755" spans="1:11" x14ac:dyDescent="0.2">
      <c r="A1755" t="s">
        <v>1786</v>
      </c>
      <c r="B1755">
        <v>1968</v>
      </c>
      <c r="C1755" t="s">
        <v>37</v>
      </c>
      <c r="D1755">
        <v>21</v>
      </c>
      <c r="E1755" s="10" t="str">
        <f>Table1[[#This Row],[date]]&amp;" "&amp;Table1[[#This Row],[month]]&amp;" "&amp;Table1[[#This Row],[year]]</f>
        <v>21 Oct 1968</v>
      </c>
      <c r="F1755" s="12">
        <f>DATEDIF(Table1[[#This Row],[DOB]],"8-6-2023","y")</f>
        <v>54</v>
      </c>
      <c r="G1755">
        <v>0</v>
      </c>
      <c r="H1755" s="14">
        <v>16903.5</v>
      </c>
      <c r="I1755" t="s">
        <v>11</v>
      </c>
      <c r="J1755" t="s">
        <v>12</v>
      </c>
      <c r="K1755" t="s">
        <v>23</v>
      </c>
    </row>
    <row r="1756" spans="1:11" x14ac:dyDescent="0.2">
      <c r="A1756" t="s">
        <v>1787</v>
      </c>
      <c r="B1756">
        <v>1977</v>
      </c>
      <c r="C1756" t="s">
        <v>35</v>
      </c>
      <c r="D1756">
        <v>25</v>
      </c>
      <c r="E1756" s="10" t="str">
        <f>Table1[[#This Row],[date]]&amp;" "&amp;Table1[[#This Row],[month]]&amp;" "&amp;Table1[[#This Row],[year]]</f>
        <v>25 Aug 1977</v>
      </c>
      <c r="F1756" s="12">
        <f>DATEDIF(Table1[[#This Row],[DOB]],"8-6-2023","y")</f>
        <v>45</v>
      </c>
      <c r="G1756">
        <v>2</v>
      </c>
      <c r="H1756" s="14">
        <v>16921.09</v>
      </c>
      <c r="I1756" t="s">
        <v>11</v>
      </c>
      <c r="J1756" t="s">
        <v>12</v>
      </c>
      <c r="K1756" t="s">
        <v>249</v>
      </c>
    </row>
    <row r="1757" spans="1:11" x14ac:dyDescent="0.2">
      <c r="A1757" t="s">
        <v>1788</v>
      </c>
      <c r="B1757">
        <v>1980</v>
      </c>
      <c r="C1757" t="s">
        <v>10</v>
      </c>
      <c r="D1757">
        <v>16</v>
      </c>
      <c r="E1757" s="10" t="str">
        <f>Table1[[#This Row],[date]]&amp;" "&amp;Table1[[#This Row],[month]]&amp;" "&amp;Table1[[#This Row],[year]]</f>
        <v>16 Jul 1980</v>
      </c>
      <c r="F1757" s="12">
        <f>DATEDIF(Table1[[#This Row],[DOB]],"8-6-2023","y")</f>
        <v>42</v>
      </c>
      <c r="G1757">
        <v>2</v>
      </c>
      <c r="H1757" s="14">
        <v>16990.55</v>
      </c>
      <c r="I1757" t="s">
        <v>11</v>
      </c>
      <c r="J1757" t="s">
        <v>12</v>
      </c>
      <c r="K1757" t="s">
        <v>23</v>
      </c>
    </row>
    <row r="1758" spans="1:11" x14ac:dyDescent="0.2">
      <c r="A1758" t="s">
        <v>1789</v>
      </c>
      <c r="B1758">
        <v>1971</v>
      </c>
      <c r="C1758" t="s">
        <v>35</v>
      </c>
      <c r="D1758">
        <v>22</v>
      </c>
      <c r="E1758" s="10" t="str">
        <f>Table1[[#This Row],[date]]&amp;" "&amp;Table1[[#This Row],[month]]&amp;" "&amp;Table1[[#This Row],[year]]</f>
        <v>22 Aug 1971</v>
      </c>
      <c r="F1758" s="12">
        <f>DATEDIF(Table1[[#This Row],[DOB]],"8-6-2023","y")</f>
        <v>51</v>
      </c>
      <c r="G1758">
        <v>0</v>
      </c>
      <c r="H1758" s="14">
        <v>17016.009999999998</v>
      </c>
      <c r="I1758" t="s">
        <v>11</v>
      </c>
      <c r="J1758" t="s">
        <v>11</v>
      </c>
      <c r="K1758" t="s">
        <v>249</v>
      </c>
    </row>
    <row r="1759" spans="1:11" x14ac:dyDescent="0.2">
      <c r="A1759" t="s">
        <v>1790</v>
      </c>
      <c r="B1759">
        <v>1996</v>
      </c>
      <c r="C1759" t="s">
        <v>18</v>
      </c>
      <c r="D1759">
        <v>10</v>
      </c>
      <c r="E1759" s="10" t="str">
        <f>Table1[[#This Row],[date]]&amp;" "&amp;Table1[[#This Row],[month]]&amp;" "&amp;Table1[[#This Row],[year]]</f>
        <v>10 Jun 1996</v>
      </c>
      <c r="F1759" s="12">
        <f>DATEDIF(Table1[[#This Row],[DOB]],"8-6-2023","y")</f>
        <v>26</v>
      </c>
      <c r="G1759">
        <v>0</v>
      </c>
      <c r="H1759" s="14">
        <v>17043.34</v>
      </c>
      <c r="I1759" t="s">
        <v>11</v>
      </c>
      <c r="J1759" t="s">
        <v>12</v>
      </c>
      <c r="K1759" t="s">
        <v>13</v>
      </c>
    </row>
    <row r="1760" spans="1:11" x14ac:dyDescent="0.2">
      <c r="A1760" t="s">
        <v>1791</v>
      </c>
      <c r="B1760">
        <v>2003</v>
      </c>
      <c r="C1760" t="s">
        <v>30</v>
      </c>
      <c r="D1760">
        <v>26</v>
      </c>
      <c r="E1760" s="10" t="str">
        <f>Table1[[#This Row],[date]]&amp;" "&amp;Table1[[#This Row],[month]]&amp;" "&amp;Table1[[#This Row],[year]]</f>
        <v>26 Dec 2003</v>
      </c>
      <c r="F1760" s="12">
        <f>DATEDIF(Table1[[#This Row],[DOB]],"8-6-2023","y")</f>
        <v>19</v>
      </c>
      <c r="G1760">
        <v>0</v>
      </c>
      <c r="H1760" s="14">
        <v>17081.080000000002</v>
      </c>
      <c r="I1760" t="s">
        <v>11</v>
      </c>
      <c r="J1760" t="s">
        <v>11</v>
      </c>
      <c r="K1760" t="s">
        <v>42</v>
      </c>
    </row>
    <row r="1761" spans="1:11" x14ac:dyDescent="0.2">
      <c r="A1761" t="s">
        <v>1792</v>
      </c>
      <c r="B1761">
        <v>2002</v>
      </c>
      <c r="C1761" t="s">
        <v>18</v>
      </c>
      <c r="D1761">
        <v>28</v>
      </c>
      <c r="E1761" s="10" t="str">
        <f>Table1[[#This Row],[date]]&amp;" "&amp;Table1[[#This Row],[month]]&amp;" "&amp;Table1[[#This Row],[year]]</f>
        <v>28 Jun 2002</v>
      </c>
      <c r="F1761" s="12">
        <f>DATEDIF(Table1[[#This Row],[DOB]],"8-6-2023","y")</f>
        <v>20</v>
      </c>
      <c r="G1761">
        <v>1</v>
      </c>
      <c r="H1761" s="14">
        <v>17085.27</v>
      </c>
      <c r="I1761" t="s">
        <v>11</v>
      </c>
      <c r="J1761" t="s">
        <v>12</v>
      </c>
      <c r="K1761" t="s">
        <v>13</v>
      </c>
    </row>
    <row r="1762" spans="1:11" x14ac:dyDescent="0.2">
      <c r="A1762" t="s">
        <v>1793</v>
      </c>
      <c r="B1762">
        <v>1998</v>
      </c>
      <c r="C1762" t="s">
        <v>18</v>
      </c>
      <c r="D1762">
        <v>3</v>
      </c>
      <c r="E1762" s="10" t="str">
        <f>Table1[[#This Row],[date]]&amp;" "&amp;Table1[[#This Row],[month]]&amp;" "&amp;Table1[[#This Row],[year]]</f>
        <v>3 Jun 1998</v>
      </c>
      <c r="F1762" s="12">
        <f>DATEDIF(Table1[[#This Row],[DOB]],"8-6-2023","y")</f>
        <v>25</v>
      </c>
      <c r="G1762">
        <v>4</v>
      </c>
      <c r="H1762" s="14">
        <v>17128.43</v>
      </c>
      <c r="I1762" t="s">
        <v>11</v>
      </c>
      <c r="J1762" t="s">
        <v>12</v>
      </c>
      <c r="K1762" t="s">
        <v>168</v>
      </c>
    </row>
    <row r="1763" spans="1:11" x14ac:dyDescent="0.2">
      <c r="A1763" t="s">
        <v>1794</v>
      </c>
      <c r="B1763">
        <v>1965</v>
      </c>
      <c r="C1763" t="s">
        <v>20</v>
      </c>
      <c r="D1763">
        <v>16</v>
      </c>
      <c r="E1763" s="10" t="str">
        <f>Table1[[#This Row],[date]]&amp;" "&amp;Table1[[#This Row],[month]]&amp;" "&amp;Table1[[#This Row],[year]]</f>
        <v>16 Sep 1965</v>
      </c>
      <c r="F1763" s="12">
        <f>DATEDIF(Table1[[#This Row],[DOB]],"8-6-2023","y")</f>
        <v>57</v>
      </c>
      <c r="G1763">
        <v>0</v>
      </c>
      <c r="H1763" s="14">
        <v>17172.27</v>
      </c>
      <c r="I1763" t="s">
        <v>11</v>
      </c>
      <c r="J1763" t="s">
        <v>11</v>
      </c>
      <c r="K1763" t="s">
        <v>535</v>
      </c>
    </row>
    <row r="1764" spans="1:11" x14ac:dyDescent="0.2">
      <c r="A1764" t="s">
        <v>1795</v>
      </c>
      <c r="B1764">
        <v>1964</v>
      </c>
      <c r="C1764" t="s">
        <v>18</v>
      </c>
      <c r="D1764">
        <v>7</v>
      </c>
      <c r="E1764" s="10" t="str">
        <f>Table1[[#This Row],[date]]&amp;" "&amp;Table1[[#This Row],[month]]&amp;" "&amp;Table1[[#This Row],[year]]</f>
        <v>7 Jun 1964</v>
      </c>
      <c r="F1764" s="12">
        <f>DATEDIF(Table1[[#This Row],[DOB]],"8-6-2023","y")</f>
        <v>59</v>
      </c>
      <c r="G1764">
        <v>0</v>
      </c>
      <c r="H1764" s="14">
        <v>17174.52</v>
      </c>
      <c r="I1764" t="s">
        <v>11</v>
      </c>
      <c r="J1764" t="s">
        <v>11</v>
      </c>
      <c r="K1764" t="s">
        <v>23</v>
      </c>
    </row>
    <row r="1765" spans="1:11" x14ac:dyDescent="0.2">
      <c r="A1765" t="s">
        <v>1796</v>
      </c>
      <c r="B1765">
        <v>2004</v>
      </c>
      <c r="C1765" t="s">
        <v>35</v>
      </c>
      <c r="D1765">
        <v>18</v>
      </c>
      <c r="E1765" s="10" t="str">
        <f>Table1[[#This Row],[date]]&amp;" "&amp;Table1[[#This Row],[month]]&amp;" "&amp;Table1[[#This Row],[year]]</f>
        <v>18 Aug 2004</v>
      </c>
      <c r="F1765" s="12">
        <f>DATEDIF(Table1[[#This Row],[DOB]],"8-6-2023","y")</f>
        <v>18</v>
      </c>
      <c r="G1765">
        <v>1</v>
      </c>
      <c r="H1765" s="14">
        <v>17178.68</v>
      </c>
      <c r="I1765" t="s">
        <v>11</v>
      </c>
      <c r="J1765" t="s">
        <v>11</v>
      </c>
      <c r="K1765" t="s">
        <v>166</v>
      </c>
    </row>
    <row r="1766" spans="1:11" x14ac:dyDescent="0.2">
      <c r="A1766" t="s">
        <v>1797</v>
      </c>
      <c r="B1766">
        <v>1982</v>
      </c>
      <c r="C1766" t="s">
        <v>37</v>
      </c>
      <c r="D1766">
        <v>22</v>
      </c>
      <c r="E1766" s="10" t="str">
        <f>Table1[[#This Row],[date]]&amp;" "&amp;Table1[[#This Row],[month]]&amp;" "&amp;Table1[[#This Row],[year]]</f>
        <v>22 Oct 1982</v>
      </c>
      <c r="F1766" s="12">
        <f>DATEDIF(Table1[[#This Row],[DOB]],"8-6-2023","y")</f>
        <v>40</v>
      </c>
      <c r="G1766">
        <v>1</v>
      </c>
      <c r="H1766" s="14">
        <v>17179.52</v>
      </c>
      <c r="I1766" t="s">
        <v>11</v>
      </c>
      <c r="J1766" t="s">
        <v>16</v>
      </c>
      <c r="K1766" t="s">
        <v>13</v>
      </c>
    </row>
    <row r="1767" spans="1:11" x14ac:dyDescent="0.2">
      <c r="A1767" t="s">
        <v>1798</v>
      </c>
      <c r="B1767">
        <v>1975</v>
      </c>
      <c r="C1767" t="s">
        <v>35</v>
      </c>
      <c r="D1767">
        <v>25</v>
      </c>
      <c r="E1767" s="10" t="str">
        <f>Table1[[#This Row],[date]]&amp;" "&amp;Table1[[#This Row],[month]]&amp;" "&amp;Table1[[#This Row],[year]]</f>
        <v>25 Aug 1975</v>
      </c>
      <c r="F1767" s="12">
        <f>DATEDIF(Table1[[#This Row],[DOB]],"8-6-2023","y")</f>
        <v>47</v>
      </c>
      <c r="G1767">
        <v>1</v>
      </c>
      <c r="H1767" s="14">
        <v>17253.43</v>
      </c>
      <c r="I1767" t="s">
        <v>11</v>
      </c>
      <c r="J1767" t="s">
        <v>12</v>
      </c>
      <c r="K1767" t="s">
        <v>535</v>
      </c>
    </row>
    <row r="1768" spans="1:11" x14ac:dyDescent="0.2">
      <c r="A1768" t="s">
        <v>1799</v>
      </c>
      <c r="B1768">
        <v>1963</v>
      </c>
      <c r="C1768" t="s">
        <v>10</v>
      </c>
      <c r="D1768">
        <v>12</v>
      </c>
      <c r="E1768" s="10" t="str">
        <f>Table1[[#This Row],[date]]&amp;" "&amp;Table1[[#This Row],[month]]&amp;" "&amp;Table1[[#This Row],[year]]</f>
        <v>12 Jul 1963</v>
      </c>
      <c r="F1768" s="12">
        <f>DATEDIF(Table1[[#This Row],[DOB]],"8-6-2023","y")</f>
        <v>59</v>
      </c>
      <c r="G1768">
        <v>0</v>
      </c>
      <c r="H1768" s="14">
        <v>17337.580000000002</v>
      </c>
      <c r="I1768" t="s">
        <v>11</v>
      </c>
      <c r="J1768" t="s">
        <v>12</v>
      </c>
      <c r="K1768" t="s">
        <v>249</v>
      </c>
    </row>
    <row r="1769" spans="1:11" x14ac:dyDescent="0.2">
      <c r="A1769" t="s">
        <v>1800</v>
      </c>
      <c r="B1769">
        <v>2003</v>
      </c>
      <c r="C1769" t="s">
        <v>15</v>
      </c>
      <c r="D1769">
        <v>1</v>
      </c>
      <c r="E1769" s="10" t="str">
        <f>Table1[[#This Row],[date]]&amp;" "&amp;Table1[[#This Row],[month]]&amp;" "&amp;Table1[[#This Row],[year]]</f>
        <v>1 Nov 2003</v>
      </c>
      <c r="F1769" s="12">
        <f>DATEDIF(Table1[[#This Row],[DOB]],"8-6-2023","y")</f>
        <v>19</v>
      </c>
      <c r="G1769">
        <v>0</v>
      </c>
      <c r="H1769" s="14">
        <v>17352.68</v>
      </c>
      <c r="I1769" t="s">
        <v>11</v>
      </c>
      <c r="J1769" t="s">
        <v>12</v>
      </c>
      <c r="K1769" t="s">
        <v>23</v>
      </c>
    </row>
    <row r="1770" spans="1:11" x14ac:dyDescent="0.2">
      <c r="A1770" t="s">
        <v>1801</v>
      </c>
      <c r="B1770">
        <v>1992</v>
      </c>
      <c r="C1770" t="s">
        <v>37</v>
      </c>
      <c r="D1770">
        <v>18</v>
      </c>
      <c r="E1770" s="10" t="str">
        <f>Table1[[#This Row],[date]]&amp;" "&amp;Table1[[#This Row],[month]]&amp;" "&amp;Table1[[#This Row],[year]]</f>
        <v>18 Oct 1992</v>
      </c>
      <c r="F1770" s="12">
        <f>DATEDIF(Table1[[#This Row],[DOB]],"8-6-2023","y")</f>
        <v>30</v>
      </c>
      <c r="G1770">
        <v>2</v>
      </c>
      <c r="H1770" s="14">
        <v>17361.77</v>
      </c>
      <c r="I1770" t="s">
        <v>11</v>
      </c>
      <c r="J1770" t="s">
        <v>16</v>
      </c>
      <c r="K1770" t="s">
        <v>23</v>
      </c>
    </row>
    <row r="1771" spans="1:11" x14ac:dyDescent="0.2">
      <c r="A1771" t="s">
        <v>1802</v>
      </c>
      <c r="B1771">
        <v>2003</v>
      </c>
      <c r="C1771" t="s">
        <v>15</v>
      </c>
      <c r="D1771">
        <v>2</v>
      </c>
      <c r="E1771" s="10" t="str">
        <f>Table1[[#This Row],[date]]&amp;" "&amp;Table1[[#This Row],[month]]&amp;" "&amp;Table1[[#This Row],[year]]</f>
        <v>2 Nov 2003</v>
      </c>
      <c r="F1771" s="12">
        <f>DATEDIF(Table1[[#This Row],[DOB]],"8-6-2023","y")</f>
        <v>19</v>
      </c>
      <c r="G1771">
        <v>0</v>
      </c>
      <c r="H1771" s="14">
        <v>17468.98</v>
      </c>
      <c r="I1771" t="s">
        <v>11</v>
      </c>
      <c r="J1771" t="s">
        <v>16</v>
      </c>
      <c r="K1771" t="s">
        <v>23</v>
      </c>
    </row>
    <row r="1772" spans="1:11" x14ac:dyDescent="0.2">
      <c r="A1772" t="s">
        <v>1803</v>
      </c>
      <c r="B1772">
        <v>1971</v>
      </c>
      <c r="C1772" t="s">
        <v>18</v>
      </c>
      <c r="D1772">
        <v>8</v>
      </c>
      <c r="E1772" s="10" t="str">
        <f>Table1[[#This Row],[date]]&amp;" "&amp;Table1[[#This Row],[month]]&amp;" "&amp;Table1[[#This Row],[year]]</f>
        <v>8 Jun 1971</v>
      </c>
      <c r="F1772" s="12">
        <f>DATEDIF(Table1[[#This Row],[DOB]],"8-6-2023","y")</f>
        <v>52</v>
      </c>
      <c r="G1772">
        <v>0</v>
      </c>
      <c r="H1772" s="14">
        <v>17479.53</v>
      </c>
      <c r="I1772" t="s">
        <v>16</v>
      </c>
      <c r="J1772" t="s">
        <v>16</v>
      </c>
      <c r="K1772" t="s">
        <v>23</v>
      </c>
    </row>
    <row r="1773" spans="1:11" x14ac:dyDescent="0.2">
      <c r="A1773" t="s">
        <v>1804</v>
      </c>
      <c r="B1773">
        <v>1990</v>
      </c>
      <c r="C1773" t="s">
        <v>30</v>
      </c>
      <c r="D1773">
        <v>29</v>
      </c>
      <c r="E1773" s="10" t="str">
        <f>Table1[[#This Row],[date]]&amp;" "&amp;Table1[[#This Row],[month]]&amp;" "&amp;Table1[[#This Row],[year]]</f>
        <v>29 Dec 1990</v>
      </c>
      <c r="F1773" s="12">
        <f>DATEDIF(Table1[[#This Row],[DOB]],"8-6-2023","y")</f>
        <v>32</v>
      </c>
      <c r="G1773">
        <v>0</v>
      </c>
      <c r="H1773" s="14">
        <v>17496.310000000001</v>
      </c>
      <c r="I1773" t="s">
        <v>16</v>
      </c>
      <c r="J1773" t="s">
        <v>11</v>
      </c>
      <c r="K1773" t="s">
        <v>42</v>
      </c>
    </row>
    <row r="1774" spans="1:11" x14ac:dyDescent="0.2">
      <c r="A1774" t="s">
        <v>1805</v>
      </c>
      <c r="B1774">
        <v>1965</v>
      </c>
      <c r="C1774" t="s">
        <v>18</v>
      </c>
      <c r="D1774">
        <v>16</v>
      </c>
      <c r="E1774" s="10" t="str">
        <f>Table1[[#This Row],[date]]&amp;" "&amp;Table1[[#This Row],[month]]&amp;" "&amp;Table1[[#This Row],[year]]</f>
        <v>16 Jun 1965</v>
      </c>
      <c r="F1774" s="12">
        <f>DATEDIF(Table1[[#This Row],[DOB]],"8-6-2023","y")</f>
        <v>57</v>
      </c>
      <c r="G1774">
        <v>0</v>
      </c>
      <c r="H1774" s="14">
        <v>17505.650000000001</v>
      </c>
      <c r="I1774" t="s">
        <v>16</v>
      </c>
      <c r="J1774" t="s">
        <v>11</v>
      </c>
      <c r="K1774" t="s">
        <v>249</v>
      </c>
    </row>
    <row r="1775" spans="1:11" x14ac:dyDescent="0.2">
      <c r="A1775" t="s">
        <v>1806</v>
      </c>
      <c r="B1775">
        <v>1968</v>
      </c>
      <c r="C1775" t="s">
        <v>10</v>
      </c>
      <c r="D1775">
        <v>12</v>
      </c>
      <c r="E1775" s="10" t="str">
        <f>Table1[[#This Row],[date]]&amp;" "&amp;Table1[[#This Row],[month]]&amp;" "&amp;Table1[[#This Row],[year]]</f>
        <v>12 Jul 1968</v>
      </c>
      <c r="F1775" s="12">
        <f>DATEDIF(Table1[[#This Row],[DOB]],"8-6-2023","y")</f>
        <v>54</v>
      </c>
      <c r="G1775">
        <v>0</v>
      </c>
      <c r="H1775" s="14">
        <v>17507.47</v>
      </c>
      <c r="I1775" t="s">
        <v>16</v>
      </c>
      <c r="J1775" t="s">
        <v>16</v>
      </c>
      <c r="K1775" t="s">
        <v>535</v>
      </c>
    </row>
    <row r="1776" spans="1:11" x14ac:dyDescent="0.2">
      <c r="A1776" t="s">
        <v>1807</v>
      </c>
      <c r="B1776">
        <v>1963</v>
      </c>
      <c r="C1776" t="s">
        <v>15</v>
      </c>
      <c r="D1776">
        <v>16</v>
      </c>
      <c r="E1776" s="10" t="str">
        <f>Table1[[#This Row],[date]]&amp;" "&amp;Table1[[#This Row],[month]]&amp;" "&amp;Table1[[#This Row],[year]]</f>
        <v>16 Nov 1963</v>
      </c>
      <c r="F1776" s="12">
        <f>DATEDIF(Table1[[#This Row],[DOB]],"8-6-2023","y")</f>
        <v>59</v>
      </c>
      <c r="G1776">
        <v>0</v>
      </c>
      <c r="H1776" s="14">
        <v>17556.88</v>
      </c>
      <c r="I1776" t="s">
        <v>16</v>
      </c>
      <c r="J1776" t="s">
        <v>11</v>
      </c>
      <c r="K1776" t="s">
        <v>23</v>
      </c>
    </row>
    <row r="1777" spans="1:11" x14ac:dyDescent="0.2">
      <c r="A1777" t="s">
        <v>1808</v>
      </c>
      <c r="B1777">
        <v>2002</v>
      </c>
      <c r="C1777" t="s">
        <v>35</v>
      </c>
      <c r="D1777">
        <v>25</v>
      </c>
      <c r="E1777" s="10" t="str">
        <f>Table1[[#This Row],[date]]&amp;" "&amp;Table1[[#This Row],[month]]&amp;" "&amp;Table1[[#This Row],[year]]</f>
        <v>25 Aug 2002</v>
      </c>
      <c r="F1777" s="12">
        <f>DATEDIF(Table1[[#This Row],[DOB]],"8-6-2023","y")</f>
        <v>20</v>
      </c>
      <c r="G1777">
        <v>1</v>
      </c>
      <c r="H1777" s="14">
        <v>17560.38</v>
      </c>
      <c r="I1777" t="s">
        <v>16</v>
      </c>
      <c r="J1777" t="s">
        <v>16</v>
      </c>
      <c r="K1777" t="s">
        <v>23</v>
      </c>
    </row>
    <row r="1778" spans="1:11" x14ac:dyDescent="0.2">
      <c r="A1778" t="s">
        <v>1809</v>
      </c>
      <c r="B1778">
        <v>1970</v>
      </c>
      <c r="C1778" t="s">
        <v>10</v>
      </c>
      <c r="D1778">
        <v>26</v>
      </c>
      <c r="E1778" s="10" t="str">
        <f>Table1[[#This Row],[date]]&amp;" "&amp;Table1[[#This Row],[month]]&amp;" "&amp;Table1[[#This Row],[year]]</f>
        <v>26 Jul 1970</v>
      </c>
      <c r="F1778" s="12">
        <f>DATEDIF(Table1[[#This Row],[DOB]],"8-6-2023","y")</f>
        <v>52</v>
      </c>
      <c r="G1778">
        <v>0</v>
      </c>
      <c r="H1778" s="14">
        <v>17584.72</v>
      </c>
      <c r="I1778" t="s">
        <v>16</v>
      </c>
      <c r="J1778" t="s">
        <v>12</v>
      </c>
      <c r="K1778" t="s">
        <v>23</v>
      </c>
    </row>
    <row r="1779" spans="1:11" x14ac:dyDescent="0.2">
      <c r="A1779" t="s">
        <v>1810</v>
      </c>
      <c r="B1779">
        <v>1990</v>
      </c>
      <c r="C1779" t="s">
        <v>37</v>
      </c>
      <c r="D1779">
        <v>25</v>
      </c>
      <c r="E1779" s="10" t="str">
        <f>Table1[[#This Row],[date]]&amp;" "&amp;Table1[[#This Row],[month]]&amp;" "&amp;Table1[[#This Row],[year]]</f>
        <v>25 Oct 1990</v>
      </c>
      <c r="F1779" s="12">
        <f>DATEDIF(Table1[[#This Row],[DOB]],"8-6-2023","y")</f>
        <v>32</v>
      </c>
      <c r="G1779">
        <v>1</v>
      </c>
      <c r="H1779" s="14">
        <v>17626.240000000002</v>
      </c>
      <c r="I1779" t="s">
        <v>16</v>
      </c>
      <c r="J1779" t="s">
        <v>12</v>
      </c>
      <c r="K1779" t="s">
        <v>13</v>
      </c>
    </row>
    <row r="1780" spans="1:11" x14ac:dyDescent="0.2">
      <c r="A1780" t="s">
        <v>1811</v>
      </c>
      <c r="B1780">
        <v>1994</v>
      </c>
      <c r="C1780" t="s">
        <v>10</v>
      </c>
      <c r="D1780">
        <v>1</v>
      </c>
      <c r="E1780" s="10" t="str">
        <f>Table1[[#This Row],[date]]&amp;" "&amp;Table1[[#This Row],[month]]&amp;" "&amp;Table1[[#This Row],[year]]</f>
        <v>1 Jul 1994</v>
      </c>
      <c r="F1780" s="12">
        <f>DATEDIF(Table1[[#This Row],[DOB]],"8-6-2023","y")</f>
        <v>28</v>
      </c>
      <c r="G1780">
        <v>3</v>
      </c>
      <c r="H1780" s="14">
        <v>17663.14</v>
      </c>
      <c r="I1780" t="s">
        <v>16</v>
      </c>
      <c r="J1780" t="s">
        <v>12</v>
      </c>
      <c r="K1780" t="s">
        <v>13</v>
      </c>
    </row>
    <row r="1781" spans="1:11" x14ac:dyDescent="0.2">
      <c r="A1781" t="s">
        <v>1812</v>
      </c>
      <c r="B1781">
        <v>2003</v>
      </c>
      <c r="C1781" t="s">
        <v>10</v>
      </c>
      <c r="D1781">
        <v>14</v>
      </c>
      <c r="E1781" s="10" t="str">
        <f>Table1[[#This Row],[date]]&amp;" "&amp;Table1[[#This Row],[month]]&amp;" "&amp;Table1[[#This Row],[year]]</f>
        <v>14 Jul 2003</v>
      </c>
      <c r="F1781" s="12">
        <f>DATEDIF(Table1[[#This Row],[DOB]],"8-6-2023","y")</f>
        <v>19</v>
      </c>
      <c r="G1781">
        <v>0</v>
      </c>
      <c r="H1781" s="14">
        <v>17748.509999999998</v>
      </c>
      <c r="I1781" t="s">
        <v>16</v>
      </c>
      <c r="J1781" t="s">
        <v>16</v>
      </c>
      <c r="K1781" t="s">
        <v>23</v>
      </c>
    </row>
    <row r="1782" spans="1:11" x14ac:dyDescent="0.2">
      <c r="A1782" t="s">
        <v>1813</v>
      </c>
      <c r="B1782">
        <v>1966</v>
      </c>
      <c r="C1782" t="s">
        <v>18</v>
      </c>
      <c r="D1782">
        <v>21</v>
      </c>
      <c r="E1782" s="10" t="str">
        <f>Table1[[#This Row],[date]]&amp;" "&amp;Table1[[#This Row],[month]]&amp;" "&amp;Table1[[#This Row],[year]]</f>
        <v>21 Jun 1966</v>
      </c>
      <c r="F1782" s="12">
        <f>DATEDIF(Table1[[#This Row],[DOB]],"8-6-2023","y")</f>
        <v>56</v>
      </c>
      <c r="G1782">
        <v>0</v>
      </c>
      <c r="H1782" s="14">
        <v>17777.73</v>
      </c>
      <c r="I1782" t="s">
        <v>16</v>
      </c>
      <c r="J1782" t="s">
        <v>12</v>
      </c>
      <c r="K1782" t="s">
        <v>23</v>
      </c>
    </row>
    <row r="1783" spans="1:11" x14ac:dyDescent="0.2">
      <c r="A1783" t="s">
        <v>1814</v>
      </c>
      <c r="B1783">
        <v>1979</v>
      </c>
      <c r="C1783" t="s">
        <v>37</v>
      </c>
      <c r="D1783">
        <v>10</v>
      </c>
      <c r="E1783" s="10" t="str">
        <f>Table1[[#This Row],[date]]&amp;" "&amp;Table1[[#This Row],[month]]&amp;" "&amp;Table1[[#This Row],[year]]</f>
        <v>10 Oct 1979</v>
      </c>
      <c r="F1783" s="12">
        <f>DATEDIF(Table1[[#This Row],[DOB]],"8-6-2023","y")</f>
        <v>43</v>
      </c>
      <c r="G1783">
        <v>2</v>
      </c>
      <c r="H1783" s="14">
        <v>17779.939999999999</v>
      </c>
      <c r="I1783" t="s">
        <v>16</v>
      </c>
      <c r="J1783" t="s">
        <v>11</v>
      </c>
      <c r="K1783" t="s">
        <v>23</v>
      </c>
    </row>
    <row r="1784" spans="1:11" x14ac:dyDescent="0.2">
      <c r="A1784" t="s">
        <v>1815</v>
      </c>
      <c r="B1784">
        <v>1963</v>
      </c>
      <c r="C1784" t="s">
        <v>30</v>
      </c>
      <c r="D1784">
        <v>8</v>
      </c>
      <c r="E1784" s="10" t="str">
        <f>Table1[[#This Row],[date]]&amp;" "&amp;Table1[[#This Row],[month]]&amp;" "&amp;Table1[[#This Row],[year]]</f>
        <v>8 Dec 1963</v>
      </c>
      <c r="F1784" s="12">
        <f>DATEDIF(Table1[[#This Row],[DOB]],"8-6-2023","y")</f>
        <v>59</v>
      </c>
      <c r="G1784">
        <v>0</v>
      </c>
      <c r="H1784" s="14">
        <v>17832.599999999999</v>
      </c>
      <c r="I1784" t="s">
        <v>16</v>
      </c>
      <c r="J1784" t="s">
        <v>11</v>
      </c>
      <c r="K1784" t="s">
        <v>23</v>
      </c>
    </row>
    <row r="1785" spans="1:11" x14ac:dyDescent="0.2">
      <c r="A1785" t="s">
        <v>1816</v>
      </c>
      <c r="B1785">
        <v>1976</v>
      </c>
      <c r="C1785" t="s">
        <v>30</v>
      </c>
      <c r="D1785">
        <v>12</v>
      </c>
      <c r="E1785" s="10" t="str">
        <f>Table1[[#This Row],[date]]&amp;" "&amp;Table1[[#This Row],[month]]&amp;" "&amp;Table1[[#This Row],[year]]</f>
        <v>12 Dec 1976</v>
      </c>
      <c r="F1785" s="12">
        <f>DATEDIF(Table1[[#This Row],[DOB]],"8-6-2023","y")</f>
        <v>46</v>
      </c>
      <c r="G1785">
        <v>2</v>
      </c>
      <c r="H1785" s="14">
        <v>17862.919999999998</v>
      </c>
      <c r="I1785" t="s">
        <v>16</v>
      </c>
      <c r="J1785" t="s">
        <v>11</v>
      </c>
      <c r="K1785" t="s">
        <v>23</v>
      </c>
    </row>
    <row r="1786" spans="1:11" x14ac:dyDescent="0.2">
      <c r="A1786" t="s">
        <v>1817</v>
      </c>
      <c r="B1786">
        <v>1997</v>
      </c>
      <c r="C1786" t="s">
        <v>35</v>
      </c>
      <c r="D1786">
        <v>26</v>
      </c>
      <c r="E1786" s="10" t="str">
        <f>Table1[[#This Row],[date]]&amp;" "&amp;Table1[[#This Row],[month]]&amp;" "&amp;Table1[[#This Row],[year]]</f>
        <v>26 Aug 1997</v>
      </c>
      <c r="F1786" s="12">
        <f>DATEDIF(Table1[[#This Row],[DOB]],"8-6-2023","y")</f>
        <v>25</v>
      </c>
      <c r="G1786">
        <v>0</v>
      </c>
      <c r="H1786" s="14">
        <v>17878.900000000001</v>
      </c>
      <c r="I1786" t="s">
        <v>16</v>
      </c>
      <c r="J1786" t="s">
        <v>11</v>
      </c>
      <c r="K1786" t="s">
        <v>247</v>
      </c>
    </row>
    <row r="1787" spans="1:11" x14ac:dyDescent="0.2">
      <c r="A1787" t="s">
        <v>1818</v>
      </c>
      <c r="B1787">
        <v>1979</v>
      </c>
      <c r="C1787" t="s">
        <v>15</v>
      </c>
      <c r="D1787">
        <v>12</v>
      </c>
      <c r="E1787" s="10" t="str">
        <f>Table1[[#This Row],[date]]&amp;" "&amp;Table1[[#This Row],[month]]&amp;" "&amp;Table1[[#This Row],[year]]</f>
        <v>12 Nov 1979</v>
      </c>
      <c r="F1787" s="12">
        <f>DATEDIF(Table1[[#This Row],[DOB]],"8-6-2023","y")</f>
        <v>43</v>
      </c>
      <c r="G1787">
        <v>2</v>
      </c>
      <c r="H1787" s="14">
        <v>17882.669999999998</v>
      </c>
      <c r="I1787" t="s">
        <v>16</v>
      </c>
      <c r="J1787" t="s">
        <v>12</v>
      </c>
      <c r="K1787" t="s">
        <v>23</v>
      </c>
    </row>
    <row r="1788" spans="1:11" x14ac:dyDescent="0.2">
      <c r="A1788" t="s">
        <v>1819</v>
      </c>
      <c r="B1788">
        <v>1989</v>
      </c>
      <c r="C1788" t="s">
        <v>30</v>
      </c>
      <c r="D1788">
        <v>4</v>
      </c>
      <c r="E1788" s="10" t="str">
        <f>Table1[[#This Row],[date]]&amp;" "&amp;Table1[[#This Row],[month]]&amp;" "&amp;Table1[[#This Row],[year]]</f>
        <v>4 Dec 1989</v>
      </c>
      <c r="F1788" s="12">
        <f>DATEDIF(Table1[[#This Row],[DOB]],"8-6-2023","y")</f>
        <v>33</v>
      </c>
      <c r="G1788">
        <v>0</v>
      </c>
      <c r="H1788" s="14">
        <v>17904.53</v>
      </c>
      <c r="I1788" t="s">
        <v>16</v>
      </c>
      <c r="J1788" t="s">
        <v>11</v>
      </c>
      <c r="K1788" t="s">
        <v>356</v>
      </c>
    </row>
    <row r="1789" spans="1:11" x14ac:dyDescent="0.2">
      <c r="A1789" t="s">
        <v>1820</v>
      </c>
      <c r="B1789">
        <v>1977</v>
      </c>
      <c r="C1789" t="s">
        <v>37</v>
      </c>
      <c r="D1789">
        <v>17</v>
      </c>
      <c r="E1789" s="10" t="str">
        <f>Table1[[#This Row],[date]]&amp;" "&amp;Table1[[#This Row],[month]]&amp;" "&amp;Table1[[#This Row],[year]]</f>
        <v>17 Oct 1977</v>
      </c>
      <c r="F1789" s="12">
        <f>DATEDIF(Table1[[#This Row],[DOB]],"8-6-2023","y")</f>
        <v>45</v>
      </c>
      <c r="G1789">
        <v>0</v>
      </c>
      <c r="H1789" s="14">
        <v>17929.3</v>
      </c>
      <c r="I1789" t="s">
        <v>16</v>
      </c>
      <c r="J1789" t="s">
        <v>11</v>
      </c>
      <c r="K1789" t="s">
        <v>13</v>
      </c>
    </row>
    <row r="1790" spans="1:11" x14ac:dyDescent="0.2">
      <c r="A1790" t="s">
        <v>1821</v>
      </c>
      <c r="B1790">
        <v>2001</v>
      </c>
      <c r="C1790" t="s">
        <v>20</v>
      </c>
      <c r="D1790">
        <v>28</v>
      </c>
      <c r="E1790" s="10" t="str">
        <f>Table1[[#This Row],[date]]&amp;" "&amp;Table1[[#This Row],[month]]&amp;" "&amp;Table1[[#This Row],[year]]</f>
        <v>28 Sep 2001</v>
      </c>
      <c r="F1790" s="12">
        <f>DATEDIF(Table1[[#This Row],[DOB]],"8-6-2023","y")</f>
        <v>21</v>
      </c>
      <c r="G1790">
        <v>4</v>
      </c>
      <c r="H1790" s="14">
        <v>17942.11</v>
      </c>
      <c r="I1790" t="s">
        <v>16</v>
      </c>
      <c r="J1790" t="s">
        <v>11</v>
      </c>
      <c r="K1790" t="s">
        <v>42</v>
      </c>
    </row>
    <row r="1791" spans="1:11" x14ac:dyDescent="0.2">
      <c r="A1791" t="s">
        <v>1822</v>
      </c>
      <c r="B1791">
        <v>1975</v>
      </c>
      <c r="C1791" t="s">
        <v>18</v>
      </c>
      <c r="D1791">
        <v>27</v>
      </c>
      <c r="E1791" s="10" t="str">
        <f>Table1[[#This Row],[date]]&amp;" "&amp;Table1[[#This Row],[month]]&amp;" "&amp;Table1[[#This Row],[year]]</f>
        <v>27 Jun 1975</v>
      </c>
      <c r="F1791" s="12">
        <f>DATEDIF(Table1[[#This Row],[DOB]],"8-6-2023","y")</f>
        <v>47</v>
      </c>
      <c r="G1791">
        <v>1</v>
      </c>
      <c r="H1791" s="14">
        <v>18031.16</v>
      </c>
      <c r="I1791" t="s">
        <v>16</v>
      </c>
      <c r="J1791" t="s">
        <v>12</v>
      </c>
      <c r="K1791" t="s">
        <v>249</v>
      </c>
    </row>
    <row r="1792" spans="1:11" x14ac:dyDescent="0.2">
      <c r="A1792" t="s">
        <v>1823</v>
      </c>
      <c r="B1792">
        <v>1965</v>
      </c>
      <c r="C1792" t="s">
        <v>37</v>
      </c>
      <c r="D1792">
        <v>17</v>
      </c>
      <c r="E1792" s="10" t="str">
        <f>Table1[[#This Row],[date]]&amp;" "&amp;Table1[[#This Row],[month]]&amp;" "&amp;Table1[[#This Row],[year]]</f>
        <v>17 Oct 1965</v>
      </c>
      <c r="F1792" s="12">
        <f>DATEDIF(Table1[[#This Row],[DOB]],"8-6-2023","y")</f>
        <v>57</v>
      </c>
      <c r="G1792">
        <v>0</v>
      </c>
      <c r="H1792" s="14">
        <v>18031.189999999999</v>
      </c>
      <c r="I1792" t="s">
        <v>16</v>
      </c>
      <c r="J1792" t="s">
        <v>11</v>
      </c>
      <c r="K1792" t="s">
        <v>23</v>
      </c>
    </row>
    <row r="1793" spans="1:11" x14ac:dyDescent="0.2">
      <c r="A1793" t="s">
        <v>1824</v>
      </c>
      <c r="B1793">
        <v>1999</v>
      </c>
      <c r="C1793" t="s">
        <v>37</v>
      </c>
      <c r="D1793">
        <v>24</v>
      </c>
      <c r="E1793" s="10" t="str">
        <f>Table1[[#This Row],[date]]&amp;" "&amp;Table1[[#This Row],[month]]&amp;" "&amp;Table1[[#This Row],[year]]</f>
        <v>24 Oct 1999</v>
      </c>
      <c r="F1793" s="12">
        <f>DATEDIF(Table1[[#This Row],[DOB]],"8-6-2023","y")</f>
        <v>23</v>
      </c>
      <c r="G1793">
        <v>0</v>
      </c>
      <c r="H1793" s="14">
        <v>18033.97</v>
      </c>
      <c r="I1793" t="s">
        <v>16</v>
      </c>
      <c r="J1793" t="s">
        <v>16</v>
      </c>
      <c r="K1793" t="s">
        <v>23</v>
      </c>
    </row>
    <row r="1794" spans="1:11" x14ac:dyDescent="0.2">
      <c r="A1794" t="s">
        <v>1825</v>
      </c>
      <c r="B1794">
        <v>1993</v>
      </c>
      <c r="C1794" t="s">
        <v>10</v>
      </c>
      <c r="D1794">
        <v>12</v>
      </c>
      <c r="E1794" s="10" t="str">
        <f>Table1[[#This Row],[date]]&amp;" "&amp;Table1[[#This Row],[month]]&amp;" "&amp;Table1[[#This Row],[year]]</f>
        <v>12 Jul 1993</v>
      </c>
      <c r="F1794" s="12">
        <f>DATEDIF(Table1[[#This Row],[DOB]],"8-6-2023","y")</f>
        <v>29</v>
      </c>
      <c r="G1794">
        <v>2</v>
      </c>
      <c r="H1794" s="14">
        <v>18157.88</v>
      </c>
      <c r="I1794" t="s">
        <v>16</v>
      </c>
      <c r="J1794" t="s">
        <v>16</v>
      </c>
      <c r="K1794" t="s">
        <v>23</v>
      </c>
    </row>
    <row r="1795" spans="1:11" x14ac:dyDescent="0.2">
      <c r="A1795" t="s">
        <v>1826</v>
      </c>
      <c r="B1795">
        <v>1963</v>
      </c>
      <c r="C1795" t="s">
        <v>10</v>
      </c>
      <c r="D1795">
        <v>4</v>
      </c>
      <c r="E1795" s="10" t="str">
        <f>Table1[[#This Row],[date]]&amp;" "&amp;Table1[[#This Row],[month]]&amp;" "&amp;Table1[[#This Row],[year]]</f>
        <v>4 Jul 1963</v>
      </c>
      <c r="F1795" s="12">
        <f>DATEDIF(Table1[[#This Row],[DOB]],"8-6-2023","y")</f>
        <v>59</v>
      </c>
      <c r="G1795">
        <v>0</v>
      </c>
      <c r="H1795" s="14">
        <v>18208.34</v>
      </c>
      <c r="I1795" t="s">
        <v>16</v>
      </c>
      <c r="J1795" t="s">
        <v>11</v>
      </c>
      <c r="K1795" t="s">
        <v>535</v>
      </c>
    </row>
    <row r="1796" spans="1:11" x14ac:dyDescent="0.2">
      <c r="A1796" t="s">
        <v>1827</v>
      </c>
      <c r="B1796">
        <v>1997</v>
      </c>
      <c r="C1796" t="s">
        <v>18</v>
      </c>
      <c r="D1796">
        <v>15</v>
      </c>
      <c r="E1796" s="10" t="str">
        <f>Table1[[#This Row],[date]]&amp;" "&amp;Table1[[#This Row],[month]]&amp;" "&amp;Table1[[#This Row],[year]]</f>
        <v>15 Jun 1997</v>
      </c>
      <c r="F1796" s="12">
        <f>DATEDIF(Table1[[#This Row],[DOB]],"8-6-2023","y")</f>
        <v>25</v>
      </c>
      <c r="G1796">
        <v>1</v>
      </c>
      <c r="H1796" s="14">
        <v>18218.16</v>
      </c>
      <c r="I1796" t="s">
        <v>16</v>
      </c>
      <c r="J1796" t="s">
        <v>16</v>
      </c>
      <c r="K1796" t="s">
        <v>13</v>
      </c>
    </row>
    <row r="1797" spans="1:11" x14ac:dyDescent="0.2">
      <c r="A1797" t="s">
        <v>1828</v>
      </c>
      <c r="B1797">
        <v>2004</v>
      </c>
      <c r="C1797" t="s">
        <v>20</v>
      </c>
      <c r="D1797">
        <v>10</v>
      </c>
      <c r="E1797" s="10" t="str">
        <f>Table1[[#This Row],[date]]&amp;" "&amp;Table1[[#This Row],[month]]&amp;" "&amp;Table1[[#This Row],[year]]</f>
        <v>10 Sep 2004</v>
      </c>
      <c r="F1797" s="12">
        <f>DATEDIF(Table1[[#This Row],[DOB]],"8-6-2023","y")</f>
        <v>18</v>
      </c>
      <c r="G1797">
        <v>3</v>
      </c>
      <c r="H1797" s="14">
        <v>18223.45</v>
      </c>
      <c r="I1797" t="s">
        <v>16</v>
      </c>
      <c r="J1797" t="s">
        <v>12</v>
      </c>
      <c r="K1797" t="s">
        <v>13</v>
      </c>
    </row>
    <row r="1798" spans="1:11" x14ac:dyDescent="0.2">
      <c r="A1798" t="s">
        <v>1829</v>
      </c>
      <c r="B1798">
        <v>1995</v>
      </c>
      <c r="C1798" t="s">
        <v>35</v>
      </c>
      <c r="D1798">
        <v>3</v>
      </c>
      <c r="E1798" s="10" t="str">
        <f>Table1[[#This Row],[date]]&amp;" "&amp;Table1[[#This Row],[month]]&amp;" "&amp;Table1[[#This Row],[year]]</f>
        <v>3 Aug 1995</v>
      </c>
      <c r="F1798" s="12">
        <f>DATEDIF(Table1[[#This Row],[DOB]],"8-6-2023","y")</f>
        <v>27</v>
      </c>
      <c r="G1798">
        <v>0</v>
      </c>
      <c r="H1798" s="14">
        <v>18246.5</v>
      </c>
      <c r="I1798" t="s">
        <v>16</v>
      </c>
      <c r="J1798" t="s">
        <v>16</v>
      </c>
      <c r="K1798" t="s">
        <v>13</v>
      </c>
    </row>
    <row r="1799" spans="1:11" x14ac:dyDescent="0.2">
      <c r="A1799" t="s">
        <v>1830</v>
      </c>
      <c r="B1799">
        <v>1992</v>
      </c>
      <c r="C1799" t="s">
        <v>30</v>
      </c>
      <c r="D1799">
        <v>25</v>
      </c>
      <c r="E1799" s="10" t="str">
        <f>Table1[[#This Row],[date]]&amp;" "&amp;Table1[[#This Row],[month]]&amp;" "&amp;Table1[[#This Row],[year]]</f>
        <v>25 Dec 1992</v>
      </c>
      <c r="F1799" s="12">
        <f>DATEDIF(Table1[[#This Row],[DOB]],"8-6-2023","y")</f>
        <v>30</v>
      </c>
      <c r="G1799">
        <v>3</v>
      </c>
      <c r="H1799" s="14">
        <v>18259.22</v>
      </c>
      <c r="I1799" t="s">
        <v>16</v>
      </c>
      <c r="J1799" t="s">
        <v>12</v>
      </c>
      <c r="K1799" t="s">
        <v>42</v>
      </c>
    </row>
    <row r="1800" spans="1:11" x14ac:dyDescent="0.2">
      <c r="A1800" t="s">
        <v>1831</v>
      </c>
      <c r="B1800">
        <v>1995</v>
      </c>
      <c r="C1800" t="s">
        <v>10</v>
      </c>
      <c r="D1800">
        <v>4</v>
      </c>
      <c r="E1800" s="10" t="str">
        <f>Table1[[#This Row],[date]]&amp;" "&amp;Table1[[#This Row],[month]]&amp;" "&amp;Table1[[#This Row],[year]]</f>
        <v>4 Jul 1995</v>
      </c>
      <c r="F1800" s="12">
        <f>DATEDIF(Table1[[#This Row],[DOB]],"8-6-2023","y")</f>
        <v>27</v>
      </c>
      <c r="G1800">
        <v>0</v>
      </c>
      <c r="H1800" s="14">
        <v>18310.740000000002</v>
      </c>
      <c r="I1800" t="s">
        <v>16</v>
      </c>
      <c r="J1800" t="s">
        <v>12</v>
      </c>
      <c r="K1800" t="s">
        <v>23</v>
      </c>
    </row>
    <row r="1801" spans="1:11" x14ac:dyDescent="0.2">
      <c r="A1801" t="s">
        <v>1832</v>
      </c>
      <c r="B1801">
        <v>1999</v>
      </c>
      <c r="C1801" t="s">
        <v>30</v>
      </c>
      <c r="D1801">
        <v>15</v>
      </c>
      <c r="E1801" s="10" t="str">
        <f>Table1[[#This Row],[date]]&amp;" "&amp;Table1[[#This Row],[month]]&amp;" "&amp;Table1[[#This Row],[year]]</f>
        <v>15 Dec 1999</v>
      </c>
      <c r="F1801" s="12">
        <f>DATEDIF(Table1[[#This Row],[DOB]],"8-6-2023","y")</f>
        <v>23</v>
      </c>
      <c r="G1801">
        <v>1</v>
      </c>
      <c r="H1801" s="14">
        <v>18328.240000000002</v>
      </c>
      <c r="I1801" t="s">
        <v>16</v>
      </c>
      <c r="J1801" t="s">
        <v>11</v>
      </c>
      <c r="K1801" t="s">
        <v>13</v>
      </c>
    </row>
    <row r="1802" spans="1:11" x14ac:dyDescent="0.2">
      <c r="A1802" t="s">
        <v>1833</v>
      </c>
      <c r="B1802">
        <v>1964</v>
      </c>
      <c r="C1802" t="s">
        <v>20</v>
      </c>
      <c r="D1802">
        <v>26</v>
      </c>
      <c r="E1802" s="10" t="str">
        <f>Table1[[#This Row],[date]]&amp;" "&amp;Table1[[#This Row],[month]]&amp;" "&amp;Table1[[#This Row],[year]]</f>
        <v>26 Sep 1964</v>
      </c>
      <c r="F1802" s="12">
        <f>DATEDIF(Table1[[#This Row],[DOB]],"8-6-2023","y")</f>
        <v>58</v>
      </c>
      <c r="G1802">
        <v>0</v>
      </c>
      <c r="H1802" s="14">
        <v>18443.11</v>
      </c>
      <c r="I1802" t="s">
        <v>16</v>
      </c>
      <c r="J1802" t="s">
        <v>11</v>
      </c>
      <c r="K1802" t="s">
        <v>23</v>
      </c>
    </row>
    <row r="1803" spans="1:11" x14ac:dyDescent="0.2">
      <c r="A1803" t="s">
        <v>1834</v>
      </c>
      <c r="B1803">
        <v>1986</v>
      </c>
      <c r="C1803" t="s">
        <v>35</v>
      </c>
      <c r="D1803">
        <v>12</v>
      </c>
      <c r="E1803" s="10" t="str">
        <f>Table1[[#This Row],[date]]&amp;" "&amp;Table1[[#This Row],[month]]&amp;" "&amp;Table1[[#This Row],[year]]</f>
        <v>12 Aug 1986</v>
      </c>
      <c r="F1803" s="12">
        <f>DATEDIF(Table1[[#This Row],[DOB]],"8-6-2023","y")</f>
        <v>36</v>
      </c>
      <c r="G1803">
        <v>2</v>
      </c>
      <c r="H1803" s="14">
        <v>18608.259999999998</v>
      </c>
      <c r="I1803" t="s">
        <v>16</v>
      </c>
      <c r="J1803" t="s">
        <v>12</v>
      </c>
      <c r="K1803" t="s">
        <v>42</v>
      </c>
    </row>
    <row r="1804" spans="1:11" x14ac:dyDescent="0.2">
      <c r="A1804" t="s">
        <v>1835</v>
      </c>
      <c r="B1804">
        <v>1998</v>
      </c>
      <c r="C1804" t="s">
        <v>20</v>
      </c>
      <c r="D1804">
        <v>23</v>
      </c>
      <c r="E1804" s="10" t="str">
        <f>Table1[[#This Row],[date]]&amp;" "&amp;Table1[[#This Row],[month]]&amp;" "&amp;Table1[[#This Row],[year]]</f>
        <v>23 Sep 1998</v>
      </c>
      <c r="F1804" s="12">
        <f>DATEDIF(Table1[[#This Row],[DOB]],"8-6-2023","y")</f>
        <v>24</v>
      </c>
      <c r="G1804">
        <v>0</v>
      </c>
      <c r="H1804" s="14">
        <v>18648.419999999998</v>
      </c>
      <c r="I1804" t="s">
        <v>16</v>
      </c>
      <c r="J1804" t="s">
        <v>16</v>
      </c>
      <c r="K1804" t="s">
        <v>166</v>
      </c>
    </row>
    <row r="1805" spans="1:11" x14ac:dyDescent="0.2">
      <c r="A1805" t="s">
        <v>1836</v>
      </c>
      <c r="B1805">
        <v>1970</v>
      </c>
      <c r="C1805" t="s">
        <v>37</v>
      </c>
      <c r="D1805">
        <v>17</v>
      </c>
      <c r="E1805" s="10" t="str">
        <f>Table1[[#This Row],[date]]&amp;" "&amp;Table1[[#This Row],[month]]&amp;" "&amp;Table1[[#This Row],[year]]</f>
        <v>17 Oct 1970</v>
      </c>
      <c r="F1805" s="12">
        <f>DATEDIF(Table1[[#This Row],[DOB]],"8-6-2023","y")</f>
        <v>52</v>
      </c>
      <c r="G1805">
        <v>0</v>
      </c>
      <c r="H1805" s="14">
        <v>18682.740000000002</v>
      </c>
      <c r="I1805" t="s">
        <v>16</v>
      </c>
      <c r="J1805" t="s">
        <v>12</v>
      </c>
      <c r="K1805" t="s">
        <v>23</v>
      </c>
    </row>
    <row r="1806" spans="1:11" x14ac:dyDescent="0.2">
      <c r="A1806" t="s">
        <v>1837</v>
      </c>
      <c r="B1806">
        <v>1967</v>
      </c>
      <c r="C1806" t="s">
        <v>35</v>
      </c>
      <c r="D1806">
        <v>30</v>
      </c>
      <c r="E1806" s="10" t="str">
        <f>Table1[[#This Row],[date]]&amp;" "&amp;Table1[[#This Row],[month]]&amp;" "&amp;Table1[[#This Row],[year]]</f>
        <v>30 Aug 1967</v>
      </c>
      <c r="F1806" s="12">
        <f>DATEDIF(Table1[[#This Row],[DOB]],"8-6-2023","y")</f>
        <v>55</v>
      </c>
      <c r="G1806">
        <v>0</v>
      </c>
      <c r="H1806" s="14">
        <v>18694.689999999999</v>
      </c>
      <c r="I1806" t="s">
        <v>16</v>
      </c>
      <c r="J1806" t="s">
        <v>16</v>
      </c>
      <c r="K1806" t="s">
        <v>249</v>
      </c>
    </row>
    <row r="1807" spans="1:11" x14ac:dyDescent="0.2">
      <c r="A1807" t="s">
        <v>1838</v>
      </c>
      <c r="B1807">
        <v>1992</v>
      </c>
      <c r="C1807" t="s">
        <v>30</v>
      </c>
      <c r="D1807">
        <v>27</v>
      </c>
      <c r="E1807" s="10" t="str">
        <f>Table1[[#This Row],[date]]&amp;" "&amp;Table1[[#This Row],[month]]&amp;" "&amp;Table1[[#This Row],[year]]</f>
        <v>27 Dec 1992</v>
      </c>
      <c r="F1807" s="12">
        <f>DATEDIF(Table1[[#This Row],[DOB]],"8-6-2023","y")</f>
        <v>30</v>
      </c>
      <c r="G1807">
        <v>3</v>
      </c>
      <c r="H1807" s="14">
        <v>18765.88</v>
      </c>
      <c r="I1807" t="s">
        <v>16</v>
      </c>
      <c r="J1807" t="s">
        <v>11</v>
      </c>
      <c r="K1807" t="s">
        <v>23</v>
      </c>
    </row>
    <row r="1808" spans="1:11" x14ac:dyDescent="0.2">
      <c r="A1808" t="s">
        <v>1839</v>
      </c>
      <c r="B1808">
        <v>1979</v>
      </c>
      <c r="C1808" t="s">
        <v>15</v>
      </c>
      <c r="D1808">
        <v>19</v>
      </c>
      <c r="E1808" s="10" t="str">
        <f>Table1[[#This Row],[date]]&amp;" "&amp;Table1[[#This Row],[month]]&amp;" "&amp;Table1[[#This Row],[year]]</f>
        <v>19 Nov 1979</v>
      </c>
      <c r="F1808" s="12">
        <f>DATEDIF(Table1[[#This Row],[DOB]],"8-6-2023","y")</f>
        <v>43</v>
      </c>
      <c r="G1808">
        <v>2</v>
      </c>
      <c r="H1808" s="14">
        <v>18767.740000000002</v>
      </c>
      <c r="I1808" t="s">
        <v>16</v>
      </c>
      <c r="J1808" t="s">
        <v>16</v>
      </c>
      <c r="K1808" t="s">
        <v>13</v>
      </c>
    </row>
    <row r="1809" spans="1:11" x14ac:dyDescent="0.2">
      <c r="A1809" t="s">
        <v>1840</v>
      </c>
      <c r="B1809">
        <v>1995</v>
      </c>
      <c r="C1809" t="s">
        <v>15</v>
      </c>
      <c r="D1809">
        <v>28</v>
      </c>
      <c r="E1809" s="10" t="str">
        <f>Table1[[#This Row],[date]]&amp;" "&amp;Table1[[#This Row],[month]]&amp;" "&amp;Table1[[#This Row],[year]]</f>
        <v>28 Nov 1995</v>
      </c>
      <c r="F1809" s="12">
        <f>DATEDIF(Table1[[#This Row],[DOB]],"8-6-2023","y")</f>
        <v>27</v>
      </c>
      <c r="G1809">
        <v>3</v>
      </c>
      <c r="H1809" s="14">
        <v>18804.75</v>
      </c>
      <c r="I1809" t="s">
        <v>16</v>
      </c>
      <c r="J1809" t="s">
        <v>16</v>
      </c>
      <c r="K1809" t="s">
        <v>23</v>
      </c>
    </row>
    <row r="1810" spans="1:11" x14ac:dyDescent="0.2">
      <c r="A1810" t="s">
        <v>1841</v>
      </c>
      <c r="B1810">
        <v>1979</v>
      </c>
      <c r="C1810" t="s">
        <v>37</v>
      </c>
      <c r="D1810">
        <v>15</v>
      </c>
      <c r="E1810" s="10" t="str">
        <f>Table1[[#This Row],[date]]&amp;" "&amp;Table1[[#This Row],[month]]&amp;" "&amp;Table1[[#This Row],[year]]</f>
        <v>15 Oct 1979</v>
      </c>
      <c r="F1810" s="12">
        <f>DATEDIF(Table1[[#This Row],[DOB]],"8-6-2023","y")</f>
        <v>43</v>
      </c>
      <c r="G1810">
        <v>2</v>
      </c>
      <c r="H1810" s="14">
        <v>18806.150000000001</v>
      </c>
      <c r="I1810" t="s">
        <v>16</v>
      </c>
      <c r="J1810" t="s">
        <v>11</v>
      </c>
      <c r="K1810" t="s">
        <v>13</v>
      </c>
    </row>
    <row r="1811" spans="1:11" x14ac:dyDescent="0.2">
      <c r="A1811" t="s">
        <v>1842</v>
      </c>
      <c r="B1811">
        <v>1962</v>
      </c>
      <c r="C1811" t="s">
        <v>30</v>
      </c>
      <c r="D1811">
        <v>18</v>
      </c>
      <c r="E1811" s="10" t="str">
        <f>Table1[[#This Row],[date]]&amp;" "&amp;Table1[[#This Row],[month]]&amp;" "&amp;Table1[[#This Row],[year]]</f>
        <v>18 Dec 1962</v>
      </c>
      <c r="F1811" s="12">
        <f>DATEDIF(Table1[[#This Row],[DOB]],"8-6-2023","y")</f>
        <v>60</v>
      </c>
      <c r="G1811">
        <v>0</v>
      </c>
      <c r="H1811" s="14">
        <v>18815.53</v>
      </c>
      <c r="I1811" t="s">
        <v>16</v>
      </c>
      <c r="J1811" t="s">
        <v>16</v>
      </c>
      <c r="K1811" t="s">
        <v>249</v>
      </c>
    </row>
    <row r="1812" spans="1:11" x14ac:dyDescent="0.2">
      <c r="A1812" t="s">
        <v>1843</v>
      </c>
      <c r="B1812">
        <v>2003</v>
      </c>
      <c r="C1812" t="s">
        <v>10</v>
      </c>
      <c r="D1812">
        <v>24</v>
      </c>
      <c r="E1812" s="10" t="str">
        <f>Table1[[#This Row],[date]]&amp;" "&amp;Table1[[#This Row],[month]]&amp;" "&amp;Table1[[#This Row],[year]]</f>
        <v>24 Jul 2003</v>
      </c>
      <c r="F1812" s="12">
        <f>DATEDIF(Table1[[#This Row],[DOB]],"8-6-2023","y")</f>
        <v>19</v>
      </c>
      <c r="G1812">
        <v>3</v>
      </c>
      <c r="H1812" s="14">
        <v>18838.7</v>
      </c>
      <c r="I1812" t="s">
        <v>16</v>
      </c>
      <c r="J1812" t="s">
        <v>12</v>
      </c>
      <c r="K1812" t="s">
        <v>23</v>
      </c>
    </row>
    <row r="1813" spans="1:11" x14ac:dyDescent="0.2">
      <c r="A1813" t="s">
        <v>1844</v>
      </c>
      <c r="B1813">
        <v>1963</v>
      </c>
      <c r="C1813" t="s">
        <v>30</v>
      </c>
      <c r="D1813">
        <v>6</v>
      </c>
      <c r="E1813" s="10" t="str">
        <f>Table1[[#This Row],[date]]&amp;" "&amp;Table1[[#This Row],[month]]&amp;" "&amp;Table1[[#This Row],[year]]</f>
        <v>6 Dec 1963</v>
      </c>
      <c r="F1813" s="12">
        <f>DATEDIF(Table1[[#This Row],[DOB]],"8-6-2023","y")</f>
        <v>59</v>
      </c>
      <c r="G1813">
        <v>0</v>
      </c>
      <c r="H1813" s="14">
        <v>18883.330000000002</v>
      </c>
      <c r="I1813" t="s">
        <v>16</v>
      </c>
      <c r="J1813" t="s">
        <v>16</v>
      </c>
      <c r="K1813" t="s">
        <v>535</v>
      </c>
    </row>
    <row r="1814" spans="1:11" x14ac:dyDescent="0.2">
      <c r="A1814" t="s">
        <v>1845</v>
      </c>
      <c r="B1814">
        <v>1995</v>
      </c>
      <c r="C1814" t="s">
        <v>20</v>
      </c>
      <c r="D1814">
        <v>27</v>
      </c>
      <c r="E1814" s="10" t="str">
        <f>Table1[[#This Row],[date]]&amp;" "&amp;Table1[[#This Row],[month]]&amp;" "&amp;Table1[[#This Row],[year]]</f>
        <v>27 Sep 1995</v>
      </c>
      <c r="F1814" s="12">
        <f>DATEDIF(Table1[[#This Row],[DOB]],"8-6-2023","y")</f>
        <v>27</v>
      </c>
      <c r="G1814">
        <v>1</v>
      </c>
      <c r="H1814" s="14">
        <v>18903.490000000002</v>
      </c>
      <c r="I1814" t="s">
        <v>16</v>
      </c>
      <c r="J1814" t="s">
        <v>11</v>
      </c>
      <c r="K1814" t="s">
        <v>247</v>
      </c>
    </row>
    <row r="1815" spans="1:11" x14ac:dyDescent="0.2">
      <c r="A1815" t="s">
        <v>1846</v>
      </c>
      <c r="B1815">
        <v>1969</v>
      </c>
      <c r="C1815" t="s">
        <v>35</v>
      </c>
      <c r="D1815">
        <v>3</v>
      </c>
      <c r="E1815" s="10" t="str">
        <f>Table1[[#This Row],[date]]&amp;" "&amp;Table1[[#This Row],[month]]&amp;" "&amp;Table1[[#This Row],[year]]</f>
        <v>3 Aug 1969</v>
      </c>
      <c r="F1815" s="12">
        <f>DATEDIF(Table1[[#This Row],[DOB]],"8-6-2023","y")</f>
        <v>53</v>
      </c>
      <c r="G1815">
        <v>0</v>
      </c>
      <c r="H1815" s="14">
        <v>18932.810000000001</v>
      </c>
      <c r="I1815" t="s">
        <v>16</v>
      </c>
      <c r="J1815" t="s">
        <v>12</v>
      </c>
      <c r="K1815" t="s">
        <v>23</v>
      </c>
    </row>
    <row r="1816" spans="1:11" x14ac:dyDescent="0.2">
      <c r="A1816" t="s">
        <v>1847</v>
      </c>
      <c r="B1816">
        <v>1963</v>
      </c>
      <c r="C1816" t="s">
        <v>37</v>
      </c>
      <c r="D1816">
        <v>20</v>
      </c>
      <c r="E1816" s="10" t="str">
        <f>Table1[[#This Row],[date]]&amp;" "&amp;Table1[[#This Row],[month]]&amp;" "&amp;Table1[[#This Row],[year]]</f>
        <v>20 Oct 1963</v>
      </c>
      <c r="F1816" s="12">
        <f>DATEDIF(Table1[[#This Row],[DOB]],"8-6-2023","y")</f>
        <v>59</v>
      </c>
      <c r="G1816">
        <v>0</v>
      </c>
      <c r="H1816" s="14">
        <v>18954.560000000001</v>
      </c>
      <c r="I1816" t="s">
        <v>16</v>
      </c>
      <c r="J1816" t="s">
        <v>16</v>
      </c>
      <c r="K1816" t="s">
        <v>535</v>
      </c>
    </row>
    <row r="1817" spans="1:11" x14ac:dyDescent="0.2">
      <c r="A1817" t="s">
        <v>1848</v>
      </c>
      <c r="B1817">
        <v>1998</v>
      </c>
      <c r="C1817" t="s">
        <v>35</v>
      </c>
      <c r="D1817">
        <v>6</v>
      </c>
      <c r="E1817" s="10" t="str">
        <f>Table1[[#This Row],[date]]&amp;" "&amp;Table1[[#This Row],[month]]&amp;" "&amp;Table1[[#This Row],[year]]</f>
        <v>6 Aug 1998</v>
      </c>
      <c r="F1817" s="12">
        <f>DATEDIF(Table1[[#This Row],[DOB]],"8-6-2023","y")</f>
        <v>24</v>
      </c>
      <c r="G1817">
        <v>0</v>
      </c>
      <c r="H1817" s="14">
        <v>18955.22</v>
      </c>
      <c r="I1817" t="s">
        <v>16</v>
      </c>
      <c r="J1817" t="s">
        <v>12</v>
      </c>
      <c r="K1817" t="s">
        <v>42</v>
      </c>
    </row>
    <row r="1818" spans="1:11" x14ac:dyDescent="0.2">
      <c r="A1818" t="s">
        <v>1849</v>
      </c>
      <c r="B1818">
        <v>1992</v>
      </c>
      <c r="C1818" t="s">
        <v>15</v>
      </c>
      <c r="D1818">
        <v>30</v>
      </c>
      <c r="E1818" s="10" t="str">
        <f>Table1[[#This Row],[date]]&amp;" "&amp;Table1[[#This Row],[month]]&amp;" "&amp;Table1[[#This Row],[year]]</f>
        <v>30 Nov 1992</v>
      </c>
      <c r="F1818" s="12">
        <f>DATEDIF(Table1[[#This Row],[DOB]],"8-6-2023","y")</f>
        <v>30</v>
      </c>
      <c r="G1818">
        <v>1</v>
      </c>
      <c r="H1818" s="14">
        <v>18963.169999999998</v>
      </c>
      <c r="I1818" t="s">
        <v>16</v>
      </c>
      <c r="J1818" t="s">
        <v>16</v>
      </c>
      <c r="K1818" t="s">
        <v>13</v>
      </c>
    </row>
    <row r="1819" spans="1:11" x14ac:dyDescent="0.2">
      <c r="A1819" t="s">
        <v>1850</v>
      </c>
      <c r="B1819">
        <v>1988</v>
      </c>
      <c r="C1819" t="s">
        <v>37</v>
      </c>
      <c r="D1819">
        <v>24</v>
      </c>
      <c r="E1819" s="10" t="str">
        <f>Table1[[#This Row],[date]]&amp;" "&amp;Table1[[#This Row],[month]]&amp;" "&amp;Table1[[#This Row],[year]]</f>
        <v>24 Oct 1988</v>
      </c>
      <c r="F1819" s="12">
        <f>DATEDIF(Table1[[#This Row],[DOB]],"8-6-2023","y")</f>
        <v>34</v>
      </c>
      <c r="G1819">
        <v>2</v>
      </c>
      <c r="H1819" s="14">
        <v>18972.5</v>
      </c>
      <c r="I1819" t="s">
        <v>16</v>
      </c>
      <c r="J1819" t="s">
        <v>12</v>
      </c>
      <c r="K1819" t="s">
        <v>13</v>
      </c>
    </row>
    <row r="1820" spans="1:11" x14ac:dyDescent="0.2">
      <c r="A1820" t="s">
        <v>1851</v>
      </c>
      <c r="B1820">
        <v>1983</v>
      </c>
      <c r="C1820" t="s">
        <v>30</v>
      </c>
      <c r="D1820">
        <v>19</v>
      </c>
      <c r="E1820" s="10" t="str">
        <f>Table1[[#This Row],[date]]&amp;" "&amp;Table1[[#This Row],[month]]&amp;" "&amp;Table1[[#This Row],[year]]</f>
        <v>19 Dec 1983</v>
      </c>
      <c r="F1820" s="12">
        <f>DATEDIF(Table1[[#This Row],[DOB]],"8-6-2023","y")</f>
        <v>39</v>
      </c>
      <c r="G1820">
        <v>5</v>
      </c>
      <c r="H1820" s="14">
        <v>19023.259999999998</v>
      </c>
      <c r="I1820" t="s">
        <v>16</v>
      </c>
      <c r="J1820" t="s">
        <v>12</v>
      </c>
      <c r="K1820" t="s">
        <v>42</v>
      </c>
    </row>
    <row r="1821" spans="1:11" x14ac:dyDescent="0.2">
      <c r="A1821" t="s">
        <v>1852</v>
      </c>
      <c r="B1821">
        <v>1989</v>
      </c>
      <c r="C1821" t="s">
        <v>18</v>
      </c>
      <c r="D1821">
        <v>5</v>
      </c>
      <c r="E1821" s="10" t="str">
        <f>Table1[[#This Row],[date]]&amp;" "&amp;Table1[[#This Row],[month]]&amp;" "&amp;Table1[[#This Row],[year]]</f>
        <v>5 Jun 1989</v>
      </c>
      <c r="F1821" s="12">
        <f>DATEDIF(Table1[[#This Row],[DOB]],"8-6-2023","y")</f>
        <v>34</v>
      </c>
      <c r="G1821">
        <v>1</v>
      </c>
      <c r="H1821" s="14">
        <v>19040.88</v>
      </c>
      <c r="I1821" t="s">
        <v>16</v>
      </c>
      <c r="J1821" t="s">
        <v>12</v>
      </c>
      <c r="K1821" t="s">
        <v>42</v>
      </c>
    </row>
    <row r="1822" spans="1:11" x14ac:dyDescent="0.2">
      <c r="A1822" t="s">
        <v>1853</v>
      </c>
      <c r="B1822">
        <v>1993</v>
      </c>
      <c r="C1822" t="s">
        <v>20</v>
      </c>
      <c r="D1822">
        <v>28</v>
      </c>
      <c r="E1822" s="10" t="str">
        <f>Table1[[#This Row],[date]]&amp;" "&amp;Table1[[#This Row],[month]]&amp;" "&amp;Table1[[#This Row],[year]]</f>
        <v>28 Sep 1993</v>
      </c>
      <c r="F1822" s="12">
        <f>DATEDIF(Table1[[#This Row],[DOB]],"8-6-2023","y")</f>
        <v>29</v>
      </c>
      <c r="G1822">
        <v>1</v>
      </c>
      <c r="H1822" s="14">
        <v>19107.78</v>
      </c>
      <c r="I1822" t="s">
        <v>16</v>
      </c>
      <c r="J1822" t="s">
        <v>11</v>
      </c>
      <c r="K1822" t="s">
        <v>13</v>
      </c>
    </row>
    <row r="1823" spans="1:11" x14ac:dyDescent="0.2">
      <c r="A1823" t="s">
        <v>1854</v>
      </c>
      <c r="B1823">
        <v>1979</v>
      </c>
      <c r="C1823" t="s">
        <v>10</v>
      </c>
      <c r="D1823">
        <v>2</v>
      </c>
      <c r="E1823" s="10" t="str">
        <f>Table1[[#This Row],[date]]&amp;" "&amp;Table1[[#This Row],[month]]&amp;" "&amp;Table1[[#This Row],[year]]</f>
        <v>2 Jul 1979</v>
      </c>
      <c r="F1823" s="12">
        <f>DATEDIF(Table1[[#This Row],[DOB]],"8-6-2023","y")</f>
        <v>43</v>
      </c>
      <c r="G1823">
        <v>2</v>
      </c>
      <c r="H1823" s="14">
        <v>19144.580000000002</v>
      </c>
      <c r="I1823" t="s">
        <v>16</v>
      </c>
      <c r="J1823" t="s">
        <v>16</v>
      </c>
      <c r="K1823" t="s">
        <v>247</v>
      </c>
    </row>
    <row r="1824" spans="1:11" x14ac:dyDescent="0.2">
      <c r="A1824" t="s">
        <v>1855</v>
      </c>
      <c r="B1824">
        <v>1991</v>
      </c>
      <c r="C1824" t="s">
        <v>20</v>
      </c>
      <c r="D1824">
        <v>16</v>
      </c>
      <c r="E1824" s="10" t="str">
        <f>Table1[[#This Row],[date]]&amp;" "&amp;Table1[[#This Row],[month]]&amp;" "&amp;Table1[[#This Row],[year]]</f>
        <v>16 Sep 1991</v>
      </c>
      <c r="F1824" s="12">
        <f>DATEDIF(Table1[[#This Row],[DOB]],"8-6-2023","y")</f>
        <v>31</v>
      </c>
      <c r="G1824">
        <v>3</v>
      </c>
      <c r="H1824" s="14">
        <v>19199.939999999999</v>
      </c>
      <c r="I1824" t="s">
        <v>16</v>
      </c>
      <c r="J1824" t="s">
        <v>12</v>
      </c>
      <c r="K1824" t="s">
        <v>42</v>
      </c>
    </row>
    <row r="1825" spans="1:11" x14ac:dyDescent="0.2">
      <c r="A1825" t="s">
        <v>1856</v>
      </c>
      <c r="B1825">
        <v>1985</v>
      </c>
      <c r="C1825" t="s">
        <v>30</v>
      </c>
      <c r="D1825">
        <v>28</v>
      </c>
      <c r="E1825" s="10" t="str">
        <f>Table1[[#This Row],[date]]&amp;" "&amp;Table1[[#This Row],[month]]&amp;" "&amp;Table1[[#This Row],[year]]</f>
        <v>28 Dec 1985</v>
      </c>
      <c r="F1825" s="12">
        <f>DATEDIF(Table1[[#This Row],[DOB]],"8-6-2023","y")</f>
        <v>37</v>
      </c>
      <c r="G1825">
        <v>0</v>
      </c>
      <c r="H1825" s="14">
        <v>19214.71</v>
      </c>
      <c r="I1825" t="s">
        <v>16</v>
      </c>
      <c r="J1825" t="s">
        <v>12</v>
      </c>
      <c r="K1825" t="s">
        <v>13</v>
      </c>
    </row>
    <row r="1826" spans="1:11" x14ac:dyDescent="0.2">
      <c r="A1826" t="s">
        <v>1857</v>
      </c>
      <c r="B1826">
        <v>1967</v>
      </c>
      <c r="C1826" t="s">
        <v>10</v>
      </c>
      <c r="D1826">
        <v>29</v>
      </c>
      <c r="E1826" s="10" t="str">
        <f>Table1[[#This Row],[date]]&amp;" "&amp;Table1[[#This Row],[month]]&amp;" "&amp;Table1[[#This Row],[year]]</f>
        <v>29 Jul 1967</v>
      </c>
      <c r="F1826" s="12">
        <f>DATEDIF(Table1[[#This Row],[DOB]],"8-6-2023","y")</f>
        <v>55</v>
      </c>
      <c r="G1826">
        <v>0</v>
      </c>
      <c r="H1826" s="14">
        <v>19259.96</v>
      </c>
      <c r="I1826" t="s">
        <v>16</v>
      </c>
      <c r="J1826" t="s">
        <v>16</v>
      </c>
      <c r="K1826" t="s">
        <v>23</v>
      </c>
    </row>
    <row r="1827" spans="1:11" x14ac:dyDescent="0.2">
      <c r="A1827" t="s">
        <v>1858</v>
      </c>
      <c r="B1827">
        <v>1966</v>
      </c>
      <c r="C1827" t="s">
        <v>15</v>
      </c>
      <c r="D1827">
        <v>15</v>
      </c>
      <c r="E1827" s="10" t="str">
        <f>Table1[[#This Row],[date]]&amp;" "&amp;Table1[[#This Row],[month]]&amp;" "&amp;Table1[[#This Row],[year]]</f>
        <v>15 Nov 1966</v>
      </c>
      <c r="F1827" s="12">
        <f>DATEDIF(Table1[[#This Row],[DOB]],"8-6-2023","y")</f>
        <v>56</v>
      </c>
      <c r="G1827">
        <v>0</v>
      </c>
      <c r="H1827" s="14">
        <v>19321.060000000001</v>
      </c>
      <c r="I1827" t="s">
        <v>16</v>
      </c>
      <c r="J1827" t="s">
        <v>16</v>
      </c>
      <c r="K1827" t="s">
        <v>23</v>
      </c>
    </row>
    <row r="1828" spans="1:11" x14ac:dyDescent="0.2">
      <c r="A1828" t="s">
        <v>1859</v>
      </c>
      <c r="B1828">
        <v>1991</v>
      </c>
      <c r="C1828" t="s">
        <v>35</v>
      </c>
      <c r="D1828">
        <v>24</v>
      </c>
      <c r="E1828" s="10" t="str">
        <f>Table1[[#This Row],[date]]&amp;" "&amp;Table1[[#This Row],[month]]&amp;" "&amp;Table1[[#This Row],[year]]</f>
        <v>24 Aug 1991</v>
      </c>
      <c r="F1828" s="12">
        <f>DATEDIF(Table1[[#This Row],[DOB]],"8-6-2023","y")</f>
        <v>31</v>
      </c>
      <c r="G1828">
        <v>0</v>
      </c>
      <c r="H1828" s="14">
        <v>19350.37</v>
      </c>
      <c r="I1828" t="s">
        <v>16</v>
      </c>
      <c r="J1828" t="s">
        <v>12</v>
      </c>
      <c r="K1828" t="s">
        <v>13</v>
      </c>
    </row>
    <row r="1829" spans="1:11" x14ac:dyDescent="0.2">
      <c r="A1829" t="s">
        <v>1860</v>
      </c>
      <c r="B1829">
        <v>1987</v>
      </c>
      <c r="C1829" t="s">
        <v>18</v>
      </c>
      <c r="D1829">
        <v>30</v>
      </c>
      <c r="E1829" s="10" t="str">
        <f>Table1[[#This Row],[date]]&amp;" "&amp;Table1[[#This Row],[month]]&amp;" "&amp;Table1[[#This Row],[year]]</f>
        <v>30 Jun 1987</v>
      </c>
      <c r="F1829" s="12">
        <f>DATEDIF(Table1[[#This Row],[DOB]],"8-6-2023","y")</f>
        <v>35</v>
      </c>
      <c r="G1829">
        <v>3</v>
      </c>
      <c r="H1829" s="14">
        <v>19362</v>
      </c>
      <c r="I1829" t="s">
        <v>16</v>
      </c>
      <c r="J1829" t="s">
        <v>12</v>
      </c>
      <c r="K1829" t="s">
        <v>13</v>
      </c>
    </row>
    <row r="1830" spans="1:11" x14ac:dyDescent="0.2">
      <c r="A1830" t="s">
        <v>1861</v>
      </c>
      <c r="B1830">
        <v>1993</v>
      </c>
      <c r="C1830" t="s">
        <v>20</v>
      </c>
      <c r="D1830">
        <v>6</v>
      </c>
      <c r="E1830" s="10" t="str">
        <f>Table1[[#This Row],[date]]&amp;" "&amp;Table1[[#This Row],[month]]&amp;" "&amp;Table1[[#This Row],[year]]</f>
        <v>6 Sep 1993</v>
      </c>
      <c r="F1830" s="12">
        <f>DATEDIF(Table1[[#This Row],[DOB]],"8-6-2023","y")</f>
        <v>29</v>
      </c>
      <c r="G1830">
        <v>2</v>
      </c>
      <c r="H1830" s="14">
        <v>19442.349999999999</v>
      </c>
      <c r="I1830" t="s">
        <v>16</v>
      </c>
      <c r="J1830" t="s">
        <v>12</v>
      </c>
      <c r="K1830" t="s">
        <v>23</v>
      </c>
    </row>
    <row r="1831" spans="1:11" x14ac:dyDescent="0.2">
      <c r="A1831" t="s">
        <v>1862</v>
      </c>
      <c r="B1831">
        <v>1982</v>
      </c>
      <c r="C1831" t="s">
        <v>30</v>
      </c>
      <c r="D1831">
        <v>15</v>
      </c>
      <c r="E1831" s="10" t="str">
        <f>Table1[[#This Row],[date]]&amp;" "&amp;Table1[[#This Row],[month]]&amp;" "&amp;Table1[[#This Row],[year]]</f>
        <v>15 Dec 1982</v>
      </c>
      <c r="F1831" s="12">
        <f>DATEDIF(Table1[[#This Row],[DOB]],"8-6-2023","y")</f>
        <v>40</v>
      </c>
      <c r="G1831">
        <v>2</v>
      </c>
      <c r="H1831" s="14">
        <v>19444.27</v>
      </c>
      <c r="I1831" t="s">
        <v>16</v>
      </c>
      <c r="J1831" t="s">
        <v>16</v>
      </c>
      <c r="K1831" t="s">
        <v>13</v>
      </c>
    </row>
    <row r="1832" spans="1:11" x14ac:dyDescent="0.2">
      <c r="A1832" t="s">
        <v>1863</v>
      </c>
      <c r="B1832">
        <v>1987</v>
      </c>
      <c r="C1832" t="s">
        <v>15</v>
      </c>
      <c r="D1832">
        <v>30</v>
      </c>
      <c r="E1832" s="10" t="str">
        <f>Table1[[#This Row],[date]]&amp;" "&amp;Table1[[#This Row],[month]]&amp;" "&amp;Table1[[#This Row],[year]]</f>
        <v>30 Nov 1987</v>
      </c>
      <c r="F1832" s="12">
        <f>DATEDIF(Table1[[#This Row],[DOB]],"8-6-2023","y")</f>
        <v>35</v>
      </c>
      <c r="G1832">
        <v>4</v>
      </c>
      <c r="H1832" s="14">
        <v>19496.72</v>
      </c>
      <c r="I1832" t="s">
        <v>16</v>
      </c>
      <c r="J1832" t="s">
        <v>12</v>
      </c>
      <c r="K1832" t="s">
        <v>166</v>
      </c>
    </row>
    <row r="1833" spans="1:11" x14ac:dyDescent="0.2">
      <c r="A1833" t="s">
        <v>1864</v>
      </c>
      <c r="B1833">
        <v>1980</v>
      </c>
      <c r="C1833" t="s">
        <v>15</v>
      </c>
      <c r="D1833">
        <v>8</v>
      </c>
      <c r="E1833" s="10" t="str">
        <f>Table1[[#This Row],[date]]&amp;" "&amp;Table1[[#This Row],[month]]&amp;" "&amp;Table1[[#This Row],[year]]</f>
        <v>8 Nov 1980</v>
      </c>
      <c r="F1833" s="12">
        <f>DATEDIF(Table1[[#This Row],[DOB]],"8-6-2023","y")</f>
        <v>42</v>
      </c>
      <c r="G1833">
        <v>0</v>
      </c>
      <c r="H1833" s="14">
        <v>19515.54</v>
      </c>
      <c r="I1833" t="s">
        <v>16</v>
      </c>
      <c r="J1833" t="s">
        <v>16</v>
      </c>
      <c r="K1833" t="s">
        <v>13</v>
      </c>
    </row>
    <row r="1834" spans="1:11" x14ac:dyDescent="0.2">
      <c r="A1834" t="s">
        <v>1865</v>
      </c>
      <c r="B1834">
        <v>1992</v>
      </c>
      <c r="C1834" t="s">
        <v>35</v>
      </c>
      <c r="D1834">
        <v>19</v>
      </c>
      <c r="E1834" s="10" t="str">
        <f>Table1[[#This Row],[date]]&amp;" "&amp;Table1[[#This Row],[month]]&amp;" "&amp;Table1[[#This Row],[year]]</f>
        <v>19 Aug 1992</v>
      </c>
      <c r="F1834" s="12">
        <f>DATEDIF(Table1[[#This Row],[DOB]],"8-6-2023","y")</f>
        <v>30</v>
      </c>
      <c r="G1834">
        <v>1</v>
      </c>
      <c r="H1834" s="14">
        <v>19521.97</v>
      </c>
      <c r="I1834" t="s">
        <v>16</v>
      </c>
      <c r="J1834" t="s">
        <v>11</v>
      </c>
      <c r="K1834" t="s">
        <v>13</v>
      </c>
    </row>
    <row r="1835" spans="1:11" x14ac:dyDescent="0.2">
      <c r="A1835" t="s">
        <v>1866</v>
      </c>
      <c r="B1835">
        <v>1985</v>
      </c>
      <c r="C1835" t="s">
        <v>20</v>
      </c>
      <c r="D1835">
        <v>17</v>
      </c>
      <c r="E1835" s="10" t="str">
        <f>Table1[[#This Row],[date]]&amp;" "&amp;Table1[[#This Row],[month]]&amp;" "&amp;Table1[[#This Row],[year]]</f>
        <v>17 Sep 1985</v>
      </c>
      <c r="F1835" s="12">
        <f>DATEDIF(Table1[[#This Row],[DOB]],"8-6-2023","y")</f>
        <v>37</v>
      </c>
      <c r="G1835">
        <v>0</v>
      </c>
      <c r="H1835" s="14">
        <v>19539.240000000002</v>
      </c>
      <c r="I1835" t="s">
        <v>16</v>
      </c>
      <c r="J1835" t="s">
        <v>16</v>
      </c>
      <c r="K1835" t="s">
        <v>13</v>
      </c>
    </row>
    <row r="1836" spans="1:11" x14ac:dyDescent="0.2">
      <c r="A1836" t="s">
        <v>1867</v>
      </c>
      <c r="B1836">
        <v>1963</v>
      </c>
      <c r="C1836" t="s">
        <v>10</v>
      </c>
      <c r="D1836">
        <v>14</v>
      </c>
      <c r="E1836" s="10" t="str">
        <f>Table1[[#This Row],[date]]&amp;" "&amp;Table1[[#This Row],[month]]&amp;" "&amp;Table1[[#This Row],[year]]</f>
        <v>14 Jul 1963</v>
      </c>
      <c r="F1836" s="12">
        <f>DATEDIF(Table1[[#This Row],[DOB]],"8-6-2023","y")</f>
        <v>59</v>
      </c>
      <c r="G1836">
        <v>0</v>
      </c>
      <c r="H1836" s="14">
        <v>19551.34</v>
      </c>
      <c r="I1836" t="s">
        <v>16</v>
      </c>
      <c r="J1836" t="s">
        <v>12</v>
      </c>
      <c r="K1836" t="s">
        <v>23</v>
      </c>
    </row>
    <row r="1837" spans="1:11" x14ac:dyDescent="0.2">
      <c r="A1837" t="s">
        <v>1868</v>
      </c>
      <c r="B1837">
        <v>1978</v>
      </c>
      <c r="C1837" t="s">
        <v>20</v>
      </c>
      <c r="D1837">
        <v>24</v>
      </c>
      <c r="E1837" s="10" t="str">
        <f>Table1[[#This Row],[date]]&amp;" "&amp;Table1[[#This Row],[month]]&amp;" "&amp;Table1[[#This Row],[year]]</f>
        <v>24 Sep 1978</v>
      </c>
      <c r="F1837" s="12">
        <f>DATEDIF(Table1[[#This Row],[DOB]],"8-6-2023","y")</f>
        <v>44</v>
      </c>
      <c r="G1837">
        <v>1</v>
      </c>
      <c r="H1837" s="14">
        <v>19594.810000000001</v>
      </c>
      <c r="I1837" t="s">
        <v>16</v>
      </c>
      <c r="J1837" t="s">
        <v>16</v>
      </c>
      <c r="K1837" t="s">
        <v>247</v>
      </c>
    </row>
    <row r="1838" spans="1:11" x14ac:dyDescent="0.2">
      <c r="A1838" t="s">
        <v>1869</v>
      </c>
      <c r="B1838">
        <v>1994</v>
      </c>
      <c r="C1838" t="s">
        <v>35</v>
      </c>
      <c r="D1838">
        <v>27</v>
      </c>
      <c r="E1838" s="10" t="str">
        <f>Table1[[#This Row],[date]]&amp;" "&amp;Table1[[#This Row],[month]]&amp;" "&amp;Table1[[#This Row],[year]]</f>
        <v>27 Aug 1994</v>
      </c>
      <c r="F1838" s="12">
        <f>DATEDIF(Table1[[#This Row],[DOB]],"8-6-2023","y")</f>
        <v>28</v>
      </c>
      <c r="G1838">
        <v>0</v>
      </c>
      <c r="H1838" s="14">
        <v>19673.34</v>
      </c>
      <c r="I1838" t="s">
        <v>16</v>
      </c>
      <c r="J1838" t="s">
        <v>11</v>
      </c>
      <c r="K1838" t="s">
        <v>23</v>
      </c>
    </row>
    <row r="1839" spans="1:11" x14ac:dyDescent="0.2">
      <c r="A1839" t="s">
        <v>1870</v>
      </c>
      <c r="B1839">
        <v>1990</v>
      </c>
      <c r="C1839" t="s">
        <v>35</v>
      </c>
      <c r="D1839">
        <v>8</v>
      </c>
      <c r="E1839" s="10" t="str">
        <f>Table1[[#This Row],[date]]&amp;" "&amp;Table1[[#This Row],[month]]&amp;" "&amp;Table1[[#This Row],[year]]</f>
        <v>8 Aug 1990</v>
      </c>
      <c r="F1839" s="12">
        <f>DATEDIF(Table1[[#This Row],[DOB]],"8-6-2023","y")</f>
        <v>32</v>
      </c>
      <c r="G1839">
        <v>1</v>
      </c>
      <c r="H1839" s="14">
        <v>19719.689999999999</v>
      </c>
      <c r="I1839" t="s">
        <v>16</v>
      </c>
      <c r="J1839" t="s">
        <v>11</v>
      </c>
      <c r="K1839" t="s">
        <v>13</v>
      </c>
    </row>
    <row r="1840" spans="1:11" x14ac:dyDescent="0.2">
      <c r="A1840" t="s">
        <v>1871</v>
      </c>
      <c r="B1840">
        <v>1972</v>
      </c>
      <c r="C1840" t="s">
        <v>18</v>
      </c>
      <c r="D1840">
        <v>14</v>
      </c>
      <c r="E1840" s="10" t="str">
        <f>Table1[[#This Row],[date]]&amp;" "&amp;Table1[[#This Row],[month]]&amp;" "&amp;Table1[[#This Row],[year]]</f>
        <v>14 Jun 1972</v>
      </c>
      <c r="F1840" s="12">
        <f>DATEDIF(Table1[[#This Row],[DOB]],"8-6-2023","y")</f>
        <v>50</v>
      </c>
      <c r="G1840">
        <v>3</v>
      </c>
      <c r="H1840" s="14">
        <v>19749.38</v>
      </c>
      <c r="I1840" t="s">
        <v>16</v>
      </c>
      <c r="J1840" t="s">
        <v>12</v>
      </c>
      <c r="K1840" t="s">
        <v>13</v>
      </c>
    </row>
    <row r="1841" spans="1:11" x14ac:dyDescent="0.2">
      <c r="A1841" t="s">
        <v>1872</v>
      </c>
      <c r="B1841">
        <v>1979</v>
      </c>
      <c r="C1841" t="s">
        <v>37</v>
      </c>
      <c r="D1841">
        <v>30</v>
      </c>
      <c r="E1841" s="10" t="str">
        <f>Table1[[#This Row],[date]]&amp;" "&amp;Table1[[#This Row],[month]]&amp;" "&amp;Table1[[#This Row],[year]]</f>
        <v>30 Oct 1979</v>
      </c>
      <c r="F1841" s="12">
        <f>DATEDIF(Table1[[#This Row],[DOB]],"8-6-2023","y")</f>
        <v>43</v>
      </c>
      <c r="G1841">
        <v>2</v>
      </c>
      <c r="H1841" s="14">
        <v>19798.05</v>
      </c>
      <c r="I1841" t="s">
        <v>16</v>
      </c>
      <c r="J1841" t="s">
        <v>16</v>
      </c>
      <c r="K1841" t="s">
        <v>247</v>
      </c>
    </row>
    <row r="1842" spans="1:11" x14ac:dyDescent="0.2">
      <c r="A1842" t="s">
        <v>1873</v>
      </c>
      <c r="B1842">
        <v>1997</v>
      </c>
      <c r="C1842" t="s">
        <v>37</v>
      </c>
      <c r="D1842">
        <v>18</v>
      </c>
      <c r="E1842" s="10" t="str">
        <f>Table1[[#This Row],[date]]&amp;" "&amp;Table1[[#This Row],[month]]&amp;" "&amp;Table1[[#This Row],[year]]</f>
        <v>18 Oct 1997</v>
      </c>
      <c r="F1842" s="12">
        <f>DATEDIF(Table1[[#This Row],[DOB]],"8-6-2023","y")</f>
        <v>25</v>
      </c>
      <c r="G1842">
        <v>3</v>
      </c>
      <c r="H1842" s="14">
        <v>19933.46</v>
      </c>
      <c r="I1842" t="s">
        <v>16</v>
      </c>
      <c r="J1842" t="s">
        <v>12</v>
      </c>
      <c r="K1842" t="s">
        <v>42</v>
      </c>
    </row>
    <row r="1843" spans="1:11" x14ac:dyDescent="0.2">
      <c r="A1843" t="s">
        <v>1874</v>
      </c>
      <c r="B1843">
        <v>1980</v>
      </c>
      <c r="C1843" t="s">
        <v>37</v>
      </c>
      <c r="D1843">
        <v>9</v>
      </c>
      <c r="E1843" s="10" t="str">
        <f>Table1[[#This Row],[date]]&amp;" "&amp;Table1[[#This Row],[month]]&amp;" "&amp;Table1[[#This Row],[year]]</f>
        <v>9 Oct 1980</v>
      </c>
      <c r="F1843" s="12">
        <f>DATEDIF(Table1[[#This Row],[DOB]],"8-6-2023","y")</f>
        <v>42</v>
      </c>
      <c r="G1843">
        <v>0</v>
      </c>
      <c r="H1843" s="14">
        <v>19964.75</v>
      </c>
      <c r="I1843" t="s">
        <v>16</v>
      </c>
      <c r="J1843" t="s">
        <v>11</v>
      </c>
      <c r="K1843" t="s">
        <v>247</v>
      </c>
    </row>
    <row r="1844" spans="1:11" x14ac:dyDescent="0.2">
      <c r="A1844" t="s">
        <v>1875</v>
      </c>
      <c r="B1844">
        <v>1966</v>
      </c>
      <c r="C1844" t="s">
        <v>35</v>
      </c>
      <c r="D1844">
        <v>10</v>
      </c>
      <c r="E1844" s="10" t="str">
        <f>Table1[[#This Row],[date]]&amp;" "&amp;Table1[[#This Row],[month]]&amp;" "&amp;Table1[[#This Row],[year]]</f>
        <v>10 Aug 1966</v>
      </c>
      <c r="F1844" s="12">
        <f>DATEDIF(Table1[[#This Row],[DOB]],"8-6-2023","y")</f>
        <v>56</v>
      </c>
      <c r="G1844">
        <v>0</v>
      </c>
      <c r="H1844" s="14">
        <v>19995.29</v>
      </c>
      <c r="I1844" t="s">
        <v>16</v>
      </c>
      <c r="J1844" t="s">
        <v>12</v>
      </c>
      <c r="K1844" t="s">
        <v>535</v>
      </c>
    </row>
    <row r="1845" spans="1:11" x14ac:dyDescent="0.2">
      <c r="A1845" t="s">
        <v>1876</v>
      </c>
      <c r="B1845">
        <v>1988</v>
      </c>
      <c r="C1845" t="s">
        <v>10</v>
      </c>
      <c r="D1845">
        <v>25</v>
      </c>
      <c r="E1845" s="10" t="str">
        <f>Table1[[#This Row],[date]]&amp;" "&amp;Table1[[#This Row],[month]]&amp;" "&amp;Table1[[#This Row],[year]]</f>
        <v>25 Jul 1988</v>
      </c>
      <c r="F1845" s="12">
        <f>DATEDIF(Table1[[#This Row],[DOB]],"8-6-2023","y")</f>
        <v>34</v>
      </c>
      <c r="G1845">
        <v>1</v>
      </c>
      <c r="H1845" s="14">
        <v>20009.63</v>
      </c>
      <c r="I1845" t="s">
        <v>11</v>
      </c>
      <c r="J1845" t="s">
        <v>16</v>
      </c>
      <c r="K1845" t="s">
        <v>23</v>
      </c>
    </row>
    <row r="1846" spans="1:11" x14ac:dyDescent="0.2">
      <c r="A1846" t="s">
        <v>1877</v>
      </c>
      <c r="B1846">
        <v>1983</v>
      </c>
      <c r="C1846" t="s">
        <v>37</v>
      </c>
      <c r="D1846">
        <v>6</v>
      </c>
      <c r="E1846" s="10" t="str">
        <f>Table1[[#This Row],[date]]&amp;" "&amp;Table1[[#This Row],[month]]&amp;" "&amp;Table1[[#This Row],[year]]</f>
        <v>6 Oct 1983</v>
      </c>
      <c r="F1846" s="12">
        <f>DATEDIF(Table1[[#This Row],[DOB]],"8-6-2023","y")</f>
        <v>39</v>
      </c>
      <c r="G1846">
        <v>0</v>
      </c>
      <c r="H1846" s="14">
        <v>20149.32</v>
      </c>
      <c r="I1846" t="s">
        <v>11</v>
      </c>
      <c r="J1846" t="s">
        <v>16</v>
      </c>
      <c r="K1846" t="s">
        <v>168</v>
      </c>
    </row>
    <row r="1847" spans="1:11" x14ac:dyDescent="0.2">
      <c r="A1847" t="s">
        <v>1878</v>
      </c>
      <c r="B1847">
        <v>2002</v>
      </c>
      <c r="C1847" t="s">
        <v>10</v>
      </c>
      <c r="D1847">
        <v>9</v>
      </c>
      <c r="E1847" s="10" t="str">
        <f>Table1[[#This Row],[date]]&amp;" "&amp;Table1[[#This Row],[month]]&amp;" "&amp;Table1[[#This Row],[year]]</f>
        <v>9 Jul 2002</v>
      </c>
      <c r="F1847" s="12">
        <f>DATEDIF(Table1[[#This Row],[DOB]],"8-6-2023","y")</f>
        <v>20</v>
      </c>
      <c r="G1847">
        <v>0</v>
      </c>
      <c r="H1847" s="14">
        <v>20167.34</v>
      </c>
      <c r="I1847" t="s">
        <v>12</v>
      </c>
      <c r="J1847" t="s">
        <v>12</v>
      </c>
      <c r="K1847" t="s">
        <v>42</v>
      </c>
    </row>
    <row r="1848" spans="1:11" x14ac:dyDescent="0.2">
      <c r="A1848" t="s">
        <v>1879</v>
      </c>
      <c r="B1848">
        <v>1994</v>
      </c>
      <c r="C1848" t="s">
        <v>18</v>
      </c>
      <c r="D1848">
        <v>8</v>
      </c>
      <c r="E1848" s="10" t="str">
        <f>Table1[[#This Row],[date]]&amp;" "&amp;Table1[[#This Row],[month]]&amp;" "&amp;Table1[[#This Row],[year]]</f>
        <v>8 Jun 1994</v>
      </c>
      <c r="F1848" s="12">
        <f>DATEDIF(Table1[[#This Row],[DOB]],"8-6-2023","y")</f>
        <v>29</v>
      </c>
      <c r="G1848">
        <v>2</v>
      </c>
      <c r="H1848" s="14">
        <v>20177.669999999998</v>
      </c>
      <c r="I1848" t="s">
        <v>11</v>
      </c>
      <c r="J1848" t="s">
        <v>16</v>
      </c>
      <c r="K1848" t="s">
        <v>42</v>
      </c>
    </row>
    <row r="1849" spans="1:11" x14ac:dyDescent="0.2">
      <c r="A1849" t="s">
        <v>1880</v>
      </c>
      <c r="B1849">
        <v>1987</v>
      </c>
      <c r="C1849" t="s">
        <v>37</v>
      </c>
      <c r="D1849">
        <v>17</v>
      </c>
      <c r="E1849" s="10" t="str">
        <f>Table1[[#This Row],[date]]&amp;" "&amp;Table1[[#This Row],[month]]&amp;" "&amp;Table1[[#This Row],[year]]</f>
        <v>17 Oct 1987</v>
      </c>
      <c r="F1849" s="12">
        <f>DATEDIF(Table1[[#This Row],[DOB]],"8-6-2023","y")</f>
        <v>35</v>
      </c>
      <c r="G1849">
        <v>0</v>
      </c>
      <c r="H1849" s="14">
        <v>20234.849999999999</v>
      </c>
      <c r="I1849" t="s">
        <v>11</v>
      </c>
      <c r="J1849" t="s">
        <v>12</v>
      </c>
      <c r="K1849" t="s">
        <v>23</v>
      </c>
    </row>
    <row r="1850" spans="1:11" x14ac:dyDescent="0.2">
      <c r="A1850" t="s">
        <v>1881</v>
      </c>
      <c r="B1850">
        <v>1966</v>
      </c>
      <c r="C1850" t="s">
        <v>35</v>
      </c>
      <c r="D1850">
        <v>22</v>
      </c>
      <c r="E1850" s="10" t="str">
        <f>Table1[[#This Row],[date]]&amp;" "&amp;Table1[[#This Row],[month]]&amp;" "&amp;Table1[[#This Row],[year]]</f>
        <v>22 Aug 1966</v>
      </c>
      <c r="F1850" s="12">
        <f>DATEDIF(Table1[[#This Row],[DOB]],"8-6-2023","y")</f>
        <v>56</v>
      </c>
      <c r="G1850">
        <v>0</v>
      </c>
      <c r="H1850" s="14">
        <v>20253.84</v>
      </c>
      <c r="I1850" t="s">
        <v>11</v>
      </c>
      <c r="J1850" t="s">
        <v>12</v>
      </c>
      <c r="K1850" t="s">
        <v>23</v>
      </c>
    </row>
    <row r="1851" spans="1:11" x14ac:dyDescent="0.2">
      <c r="A1851" t="s">
        <v>1882</v>
      </c>
      <c r="B1851">
        <v>1993</v>
      </c>
      <c r="C1851" t="s">
        <v>20</v>
      </c>
      <c r="D1851">
        <v>7</v>
      </c>
      <c r="E1851" s="10" t="str">
        <f>Table1[[#This Row],[date]]&amp;" "&amp;Table1[[#This Row],[month]]&amp;" "&amp;Table1[[#This Row],[year]]</f>
        <v>7 Sep 1993</v>
      </c>
      <c r="F1851" s="12">
        <f>DATEDIF(Table1[[#This Row],[DOB]],"8-6-2023","y")</f>
        <v>29</v>
      </c>
      <c r="G1851">
        <v>1</v>
      </c>
      <c r="H1851" s="14">
        <v>20277.810000000001</v>
      </c>
      <c r="I1851" t="s">
        <v>12</v>
      </c>
      <c r="J1851" t="s">
        <v>12</v>
      </c>
      <c r="K1851" t="s">
        <v>168</v>
      </c>
    </row>
    <row r="1852" spans="1:11" x14ac:dyDescent="0.2">
      <c r="A1852" t="s">
        <v>1883</v>
      </c>
      <c r="B1852">
        <v>1985</v>
      </c>
      <c r="C1852" t="s">
        <v>20</v>
      </c>
      <c r="D1852">
        <v>17</v>
      </c>
      <c r="E1852" s="10" t="str">
        <f>Table1[[#This Row],[date]]&amp;" "&amp;Table1[[#This Row],[month]]&amp;" "&amp;Table1[[#This Row],[year]]</f>
        <v>17 Sep 1985</v>
      </c>
      <c r="F1852" s="12">
        <f>DATEDIF(Table1[[#This Row],[DOB]],"8-6-2023","y")</f>
        <v>37</v>
      </c>
      <c r="G1852">
        <v>1</v>
      </c>
      <c r="H1852" s="14">
        <v>20296.86</v>
      </c>
      <c r="I1852" t="s">
        <v>12</v>
      </c>
      <c r="J1852" t="s">
        <v>16</v>
      </c>
      <c r="K1852" t="s">
        <v>247</v>
      </c>
    </row>
    <row r="1853" spans="1:11" x14ac:dyDescent="0.2">
      <c r="A1853" t="s">
        <v>1884</v>
      </c>
      <c r="B1853">
        <v>1962</v>
      </c>
      <c r="C1853" t="s">
        <v>10</v>
      </c>
      <c r="D1853">
        <v>2</v>
      </c>
      <c r="E1853" s="10" t="str">
        <f>Table1[[#This Row],[date]]&amp;" "&amp;Table1[[#This Row],[month]]&amp;" "&amp;Table1[[#This Row],[year]]</f>
        <v>2 Jul 1962</v>
      </c>
      <c r="F1853" s="12">
        <f>DATEDIF(Table1[[#This Row],[DOB]],"8-6-2023","y")</f>
        <v>60</v>
      </c>
      <c r="G1853">
        <v>0</v>
      </c>
      <c r="H1853" s="14">
        <v>20354.5</v>
      </c>
      <c r="I1853" t="s">
        <v>12</v>
      </c>
      <c r="J1853" t="s">
        <v>11</v>
      </c>
      <c r="K1853" t="s">
        <v>535</v>
      </c>
    </row>
    <row r="1854" spans="1:11" x14ac:dyDescent="0.2">
      <c r="A1854" t="s">
        <v>1885</v>
      </c>
      <c r="B1854">
        <v>1985</v>
      </c>
      <c r="C1854" t="s">
        <v>10</v>
      </c>
      <c r="D1854">
        <v>12</v>
      </c>
      <c r="E1854" s="10" t="str">
        <f>Table1[[#This Row],[date]]&amp;" "&amp;Table1[[#This Row],[month]]&amp;" "&amp;Table1[[#This Row],[year]]</f>
        <v>12 Jul 1985</v>
      </c>
      <c r="F1854" s="12">
        <f>DATEDIF(Table1[[#This Row],[DOB]],"8-6-2023","y")</f>
        <v>37</v>
      </c>
      <c r="G1854">
        <v>0</v>
      </c>
      <c r="H1854" s="14">
        <v>20420.599999999999</v>
      </c>
      <c r="I1854" t="s">
        <v>12</v>
      </c>
      <c r="J1854" t="s">
        <v>11</v>
      </c>
      <c r="K1854" t="s">
        <v>42</v>
      </c>
    </row>
    <row r="1855" spans="1:11" x14ac:dyDescent="0.2">
      <c r="A1855" t="s">
        <v>1886</v>
      </c>
      <c r="B1855">
        <v>1962</v>
      </c>
      <c r="C1855" t="s">
        <v>37</v>
      </c>
      <c r="D1855">
        <v>18</v>
      </c>
      <c r="E1855" s="10" t="str">
        <f>Table1[[#This Row],[date]]&amp;" "&amp;Table1[[#This Row],[month]]&amp;" "&amp;Table1[[#This Row],[year]]</f>
        <v>18 Oct 1962</v>
      </c>
      <c r="F1855" s="12">
        <f>DATEDIF(Table1[[#This Row],[DOB]],"8-6-2023","y")</f>
        <v>60</v>
      </c>
      <c r="G1855">
        <v>0</v>
      </c>
      <c r="H1855" s="14">
        <v>20446.849999999999</v>
      </c>
      <c r="I1855" t="s">
        <v>11</v>
      </c>
      <c r="J1855" t="s">
        <v>16</v>
      </c>
      <c r="K1855" t="s">
        <v>23</v>
      </c>
    </row>
    <row r="1856" spans="1:11" x14ac:dyDescent="0.2">
      <c r="A1856" t="s">
        <v>1887</v>
      </c>
      <c r="B1856">
        <v>1969</v>
      </c>
      <c r="C1856" t="s">
        <v>37</v>
      </c>
      <c r="D1856">
        <v>13</v>
      </c>
      <c r="E1856" s="10" t="str">
        <f>Table1[[#This Row],[date]]&amp;" "&amp;Table1[[#This Row],[month]]&amp;" "&amp;Table1[[#This Row],[year]]</f>
        <v>13 Oct 1969</v>
      </c>
      <c r="F1856" s="12">
        <f>DATEDIF(Table1[[#This Row],[DOB]],"8-6-2023","y")</f>
        <v>53</v>
      </c>
      <c r="G1856">
        <v>3</v>
      </c>
      <c r="H1856" s="14">
        <v>20463</v>
      </c>
      <c r="I1856" t="s">
        <v>11</v>
      </c>
      <c r="J1856" t="s">
        <v>11</v>
      </c>
      <c r="K1856" t="s">
        <v>13</v>
      </c>
    </row>
    <row r="1857" spans="1:11" x14ac:dyDescent="0.2">
      <c r="A1857" t="s">
        <v>1888</v>
      </c>
      <c r="B1857">
        <v>1966</v>
      </c>
      <c r="C1857" t="s">
        <v>10</v>
      </c>
      <c r="D1857">
        <v>9</v>
      </c>
      <c r="E1857" s="10" t="str">
        <f>Table1[[#This Row],[date]]&amp;" "&amp;Table1[[#This Row],[month]]&amp;" "&amp;Table1[[#This Row],[year]]</f>
        <v>9 Jul 1966</v>
      </c>
      <c r="F1857" s="12">
        <f>DATEDIF(Table1[[#This Row],[DOB]],"8-6-2023","y")</f>
        <v>56</v>
      </c>
      <c r="G1857">
        <v>0</v>
      </c>
      <c r="H1857" s="14">
        <v>20568.32</v>
      </c>
      <c r="I1857" t="s">
        <v>12</v>
      </c>
      <c r="J1857" t="s">
        <v>11</v>
      </c>
      <c r="K1857" t="s">
        <v>23</v>
      </c>
    </row>
    <row r="1858" spans="1:11" x14ac:dyDescent="0.2">
      <c r="A1858" t="s">
        <v>1889</v>
      </c>
      <c r="B1858">
        <v>1967</v>
      </c>
      <c r="C1858" t="s">
        <v>30</v>
      </c>
      <c r="D1858">
        <v>17</v>
      </c>
      <c r="E1858" s="10" t="str">
        <f>Table1[[#This Row],[date]]&amp;" "&amp;Table1[[#This Row],[month]]&amp;" "&amp;Table1[[#This Row],[year]]</f>
        <v>17 Dec 1967</v>
      </c>
      <c r="F1858" s="12">
        <f>DATEDIF(Table1[[#This Row],[DOB]],"8-6-2023","y")</f>
        <v>55</v>
      </c>
      <c r="G1858">
        <v>0</v>
      </c>
      <c r="H1858" s="14">
        <v>20630.28</v>
      </c>
      <c r="I1858" t="s">
        <v>11</v>
      </c>
      <c r="J1858" t="s">
        <v>12</v>
      </c>
      <c r="K1858" t="s">
        <v>42</v>
      </c>
    </row>
    <row r="1859" spans="1:11" x14ac:dyDescent="0.2">
      <c r="A1859" t="s">
        <v>1890</v>
      </c>
      <c r="B1859">
        <v>1965</v>
      </c>
      <c r="C1859" t="s">
        <v>35</v>
      </c>
      <c r="D1859">
        <v>1</v>
      </c>
      <c r="E1859" s="10" t="str">
        <f>Table1[[#This Row],[date]]&amp;" "&amp;Table1[[#This Row],[month]]&amp;" "&amp;Table1[[#This Row],[year]]</f>
        <v>1 Aug 1965</v>
      </c>
      <c r="F1859" s="12">
        <f>DATEDIF(Table1[[#This Row],[DOB]],"8-6-2023","y")</f>
        <v>57</v>
      </c>
      <c r="G1859">
        <v>0</v>
      </c>
      <c r="H1859" s="14">
        <v>20709.02</v>
      </c>
      <c r="I1859" t="s">
        <v>12</v>
      </c>
      <c r="J1859" t="s">
        <v>11</v>
      </c>
      <c r="K1859" t="s">
        <v>166</v>
      </c>
    </row>
    <row r="1860" spans="1:11" x14ac:dyDescent="0.2">
      <c r="A1860" t="s">
        <v>1891</v>
      </c>
      <c r="B1860">
        <v>1992</v>
      </c>
      <c r="C1860" t="s">
        <v>20</v>
      </c>
      <c r="D1860">
        <v>14</v>
      </c>
      <c r="E1860" s="10" t="str">
        <f>Table1[[#This Row],[date]]&amp;" "&amp;Table1[[#This Row],[month]]&amp;" "&amp;Table1[[#This Row],[year]]</f>
        <v>14 Sep 1992</v>
      </c>
      <c r="F1860" s="12">
        <f>DATEDIF(Table1[[#This Row],[DOB]],"8-6-2023","y")</f>
        <v>30</v>
      </c>
      <c r="G1860">
        <v>3</v>
      </c>
      <c r="H1860" s="14">
        <v>20745.990000000002</v>
      </c>
      <c r="I1860" t="s">
        <v>12</v>
      </c>
      <c r="J1860" t="s">
        <v>16</v>
      </c>
      <c r="K1860" t="s">
        <v>23</v>
      </c>
    </row>
    <row r="1861" spans="1:11" x14ac:dyDescent="0.2">
      <c r="A1861" t="s">
        <v>1892</v>
      </c>
      <c r="B1861">
        <v>1986</v>
      </c>
      <c r="C1861" t="s">
        <v>35</v>
      </c>
      <c r="D1861">
        <v>4</v>
      </c>
      <c r="E1861" s="10" t="str">
        <f>Table1[[#This Row],[date]]&amp;" "&amp;Table1[[#This Row],[month]]&amp;" "&amp;Table1[[#This Row],[year]]</f>
        <v>4 Aug 1986</v>
      </c>
      <c r="F1861" s="12">
        <f>DATEDIF(Table1[[#This Row],[DOB]],"8-6-2023","y")</f>
        <v>36</v>
      </c>
      <c r="G1861">
        <v>1</v>
      </c>
      <c r="H1861" s="14">
        <v>20773.63</v>
      </c>
      <c r="I1861" t="s">
        <v>11</v>
      </c>
      <c r="J1861" t="s">
        <v>12</v>
      </c>
      <c r="K1861" t="s">
        <v>356</v>
      </c>
    </row>
    <row r="1862" spans="1:11" x14ac:dyDescent="0.2">
      <c r="A1862" t="s">
        <v>1893</v>
      </c>
      <c r="B1862">
        <v>1967</v>
      </c>
      <c r="C1862" t="s">
        <v>20</v>
      </c>
      <c r="D1862">
        <v>8</v>
      </c>
      <c r="E1862" s="10" t="str">
        <f>Table1[[#This Row],[date]]&amp;" "&amp;Table1[[#This Row],[month]]&amp;" "&amp;Table1[[#This Row],[year]]</f>
        <v>8 Sep 1967</v>
      </c>
      <c r="F1862" s="12">
        <f>DATEDIF(Table1[[#This Row],[DOB]],"8-6-2023","y")</f>
        <v>55</v>
      </c>
      <c r="G1862">
        <v>0</v>
      </c>
      <c r="H1862" s="14">
        <v>20781.490000000002</v>
      </c>
      <c r="I1862" t="s">
        <v>11</v>
      </c>
      <c r="J1862" t="s">
        <v>12</v>
      </c>
      <c r="K1862" t="s">
        <v>13</v>
      </c>
    </row>
    <row r="1863" spans="1:11" x14ac:dyDescent="0.2">
      <c r="A1863" t="s">
        <v>1894</v>
      </c>
      <c r="B1863">
        <v>1975</v>
      </c>
      <c r="C1863" t="s">
        <v>30</v>
      </c>
      <c r="D1863">
        <v>8</v>
      </c>
      <c r="E1863" s="10" t="str">
        <f>Table1[[#This Row],[date]]&amp;" "&amp;Table1[[#This Row],[month]]&amp;" "&amp;Table1[[#This Row],[year]]</f>
        <v>8 Dec 1975</v>
      </c>
      <c r="F1863" s="12">
        <f>DATEDIF(Table1[[#This Row],[DOB]],"8-6-2023","y")</f>
        <v>47</v>
      </c>
      <c r="G1863">
        <v>0</v>
      </c>
      <c r="H1863" s="14">
        <v>20878.78</v>
      </c>
      <c r="I1863" t="s">
        <v>11</v>
      </c>
      <c r="J1863" t="s">
        <v>16</v>
      </c>
      <c r="K1863" t="s">
        <v>247</v>
      </c>
    </row>
    <row r="1864" spans="1:11" x14ac:dyDescent="0.2">
      <c r="A1864" t="s">
        <v>1895</v>
      </c>
      <c r="B1864">
        <v>1964</v>
      </c>
      <c r="C1864" t="s">
        <v>15</v>
      </c>
      <c r="D1864">
        <v>19</v>
      </c>
      <c r="E1864" s="10" t="str">
        <f>Table1[[#This Row],[date]]&amp;" "&amp;Table1[[#This Row],[month]]&amp;" "&amp;Table1[[#This Row],[year]]</f>
        <v>19 Nov 1964</v>
      </c>
      <c r="F1864" s="12">
        <f>DATEDIF(Table1[[#This Row],[DOB]],"8-6-2023","y")</f>
        <v>58</v>
      </c>
      <c r="G1864">
        <v>0</v>
      </c>
      <c r="H1864" s="14">
        <v>20893.060000000001</v>
      </c>
      <c r="I1864" t="s">
        <v>11</v>
      </c>
      <c r="J1864" t="s">
        <v>12</v>
      </c>
      <c r="K1864" t="s">
        <v>23</v>
      </c>
    </row>
    <row r="1865" spans="1:11" x14ac:dyDescent="0.2">
      <c r="A1865" t="s">
        <v>1896</v>
      </c>
      <c r="B1865">
        <v>1987</v>
      </c>
      <c r="C1865" t="s">
        <v>15</v>
      </c>
      <c r="D1865">
        <v>27</v>
      </c>
      <c r="E1865" s="10" t="str">
        <f>Table1[[#This Row],[date]]&amp;" "&amp;Table1[[#This Row],[month]]&amp;" "&amp;Table1[[#This Row],[year]]</f>
        <v>27 Nov 1987</v>
      </c>
      <c r="F1865" s="12">
        <f>DATEDIF(Table1[[#This Row],[DOB]],"8-6-2023","y")</f>
        <v>35</v>
      </c>
      <c r="G1865">
        <v>2</v>
      </c>
      <c r="H1865" s="14">
        <v>20984.09</v>
      </c>
      <c r="I1865" t="s">
        <v>11</v>
      </c>
      <c r="J1865" t="s">
        <v>11</v>
      </c>
      <c r="K1865" t="s">
        <v>164</v>
      </c>
    </row>
    <row r="1866" spans="1:11" x14ac:dyDescent="0.2">
      <c r="A1866" t="s">
        <v>1897</v>
      </c>
      <c r="B1866">
        <v>1983</v>
      </c>
      <c r="C1866" t="s">
        <v>10</v>
      </c>
      <c r="D1866">
        <v>2</v>
      </c>
      <c r="E1866" s="10" t="str">
        <f>Table1[[#This Row],[date]]&amp;" "&amp;Table1[[#This Row],[month]]&amp;" "&amp;Table1[[#This Row],[year]]</f>
        <v>2 Jul 1983</v>
      </c>
      <c r="F1866" s="12">
        <f>DATEDIF(Table1[[#This Row],[DOB]],"8-6-2023","y")</f>
        <v>39</v>
      </c>
      <c r="G1866">
        <v>1</v>
      </c>
      <c r="H1866" s="14">
        <v>21082.16</v>
      </c>
      <c r="I1866" t="s">
        <v>12</v>
      </c>
      <c r="J1866" t="s">
        <v>11</v>
      </c>
      <c r="K1866" t="s">
        <v>42</v>
      </c>
    </row>
    <row r="1867" spans="1:11" x14ac:dyDescent="0.2">
      <c r="A1867" t="s">
        <v>1898</v>
      </c>
      <c r="B1867">
        <v>1977</v>
      </c>
      <c r="C1867" t="s">
        <v>15</v>
      </c>
      <c r="D1867">
        <v>23</v>
      </c>
      <c r="E1867" s="10" t="str">
        <f>Table1[[#This Row],[date]]&amp;" "&amp;Table1[[#This Row],[month]]&amp;" "&amp;Table1[[#This Row],[year]]</f>
        <v>23 Nov 1977</v>
      </c>
      <c r="F1867" s="12">
        <f>DATEDIF(Table1[[#This Row],[DOB]],"8-6-2023","y")</f>
        <v>45</v>
      </c>
      <c r="G1867">
        <v>2</v>
      </c>
      <c r="H1867" s="14">
        <v>21098.55</v>
      </c>
      <c r="I1867" t="s">
        <v>12</v>
      </c>
      <c r="J1867" t="s">
        <v>12</v>
      </c>
      <c r="K1867" t="s">
        <v>23</v>
      </c>
    </row>
    <row r="1868" spans="1:11" x14ac:dyDescent="0.2">
      <c r="A1868" t="s">
        <v>1899</v>
      </c>
      <c r="B1868">
        <v>1969</v>
      </c>
      <c r="C1868" t="s">
        <v>35</v>
      </c>
      <c r="D1868">
        <v>26</v>
      </c>
      <c r="E1868" s="10" t="str">
        <f>Table1[[#This Row],[date]]&amp;" "&amp;Table1[[#This Row],[month]]&amp;" "&amp;Table1[[#This Row],[year]]</f>
        <v>26 Aug 1969</v>
      </c>
      <c r="F1868" s="12">
        <f>DATEDIF(Table1[[#This Row],[DOB]],"8-6-2023","y")</f>
        <v>53</v>
      </c>
      <c r="G1868">
        <v>0</v>
      </c>
      <c r="H1868" s="14">
        <v>21195.82</v>
      </c>
      <c r="I1868" t="s">
        <v>12</v>
      </c>
      <c r="J1868" t="s">
        <v>16</v>
      </c>
      <c r="K1868" t="s">
        <v>13</v>
      </c>
    </row>
    <row r="1869" spans="1:11" x14ac:dyDescent="0.2">
      <c r="A1869" t="s">
        <v>1900</v>
      </c>
      <c r="B1869">
        <v>1974</v>
      </c>
      <c r="C1869" t="s">
        <v>37</v>
      </c>
      <c r="D1869">
        <v>14</v>
      </c>
      <c r="E1869" s="10" t="str">
        <f>Table1[[#This Row],[date]]&amp;" "&amp;Table1[[#This Row],[month]]&amp;" "&amp;Table1[[#This Row],[year]]</f>
        <v>14 Oct 1974</v>
      </c>
      <c r="F1869" s="12">
        <f>DATEDIF(Table1[[#This Row],[DOB]],"8-6-2023","y")</f>
        <v>48</v>
      </c>
      <c r="G1869">
        <v>0</v>
      </c>
      <c r="H1869" s="14">
        <v>21223.68</v>
      </c>
      <c r="I1869" t="s">
        <v>12</v>
      </c>
      <c r="J1869" t="s">
        <v>11</v>
      </c>
      <c r="K1869" t="s">
        <v>13</v>
      </c>
    </row>
    <row r="1870" spans="1:11" x14ac:dyDescent="0.2">
      <c r="A1870" t="s">
        <v>1901</v>
      </c>
      <c r="B1870">
        <v>1974</v>
      </c>
      <c r="C1870" t="s">
        <v>20</v>
      </c>
      <c r="D1870">
        <v>3</v>
      </c>
      <c r="E1870" s="10" t="str">
        <f>Table1[[#This Row],[date]]&amp;" "&amp;Table1[[#This Row],[month]]&amp;" "&amp;Table1[[#This Row],[year]]</f>
        <v>3 Sep 1974</v>
      </c>
      <c r="F1870" s="12">
        <f>DATEDIF(Table1[[#This Row],[DOB]],"8-6-2023","y")</f>
        <v>48</v>
      </c>
      <c r="G1870">
        <v>0</v>
      </c>
      <c r="H1870" s="14">
        <v>21232.18</v>
      </c>
      <c r="I1870" t="s">
        <v>12</v>
      </c>
      <c r="J1870" t="s">
        <v>11</v>
      </c>
      <c r="K1870" t="s">
        <v>42</v>
      </c>
    </row>
    <row r="1871" spans="1:11" x14ac:dyDescent="0.2">
      <c r="A1871" t="s">
        <v>1902</v>
      </c>
      <c r="B1871">
        <v>1980</v>
      </c>
      <c r="C1871" t="s">
        <v>30</v>
      </c>
      <c r="D1871">
        <v>10</v>
      </c>
      <c r="E1871" s="10" t="str">
        <f>Table1[[#This Row],[date]]&amp;" "&amp;Table1[[#This Row],[month]]&amp;" "&amp;Table1[[#This Row],[year]]</f>
        <v>10 Dec 1980</v>
      </c>
      <c r="F1871" s="12">
        <f>DATEDIF(Table1[[#This Row],[DOB]],"8-6-2023","y")</f>
        <v>42</v>
      </c>
      <c r="G1871">
        <v>2</v>
      </c>
      <c r="H1871" s="14">
        <v>21259.38</v>
      </c>
      <c r="I1871" t="s">
        <v>12</v>
      </c>
      <c r="J1871" t="s">
        <v>12</v>
      </c>
      <c r="K1871" t="s">
        <v>166</v>
      </c>
    </row>
    <row r="1872" spans="1:11" x14ac:dyDescent="0.2">
      <c r="A1872" t="s">
        <v>1903</v>
      </c>
      <c r="B1872">
        <v>2004</v>
      </c>
      <c r="C1872" t="s">
        <v>35</v>
      </c>
      <c r="D1872">
        <v>4</v>
      </c>
      <c r="E1872" s="10" t="str">
        <f>Table1[[#This Row],[date]]&amp;" "&amp;Table1[[#This Row],[month]]&amp;" "&amp;Table1[[#This Row],[year]]</f>
        <v>4 Aug 2004</v>
      </c>
      <c r="F1872" s="12">
        <f>DATEDIF(Table1[[#This Row],[DOB]],"8-6-2023","y")</f>
        <v>18</v>
      </c>
      <c r="G1872">
        <v>0</v>
      </c>
      <c r="H1872" s="14">
        <v>21344.85</v>
      </c>
      <c r="I1872" t="s">
        <v>12</v>
      </c>
      <c r="J1872" t="s">
        <v>16</v>
      </c>
      <c r="K1872" t="s">
        <v>247</v>
      </c>
    </row>
    <row r="1873" spans="1:11" x14ac:dyDescent="0.2">
      <c r="A1873" t="s">
        <v>1904</v>
      </c>
      <c r="B1873">
        <v>1980</v>
      </c>
      <c r="C1873" t="s">
        <v>20</v>
      </c>
      <c r="D1873">
        <v>4</v>
      </c>
      <c r="E1873" s="10" t="str">
        <f>Table1[[#This Row],[date]]&amp;" "&amp;Table1[[#This Row],[month]]&amp;" "&amp;Table1[[#This Row],[year]]</f>
        <v>4 Sep 1980</v>
      </c>
      <c r="F1873" s="12">
        <f>DATEDIF(Table1[[#This Row],[DOB]],"8-6-2023","y")</f>
        <v>42</v>
      </c>
      <c r="G1873">
        <v>0</v>
      </c>
      <c r="H1873" s="14">
        <v>21348.71</v>
      </c>
      <c r="I1873" t="s">
        <v>11</v>
      </c>
      <c r="J1873" t="s">
        <v>16</v>
      </c>
      <c r="K1873" t="s">
        <v>23</v>
      </c>
    </row>
    <row r="1874" spans="1:11" x14ac:dyDescent="0.2">
      <c r="A1874" t="s">
        <v>1905</v>
      </c>
      <c r="B1874">
        <v>1990</v>
      </c>
      <c r="C1874" t="s">
        <v>15</v>
      </c>
      <c r="D1874">
        <v>21</v>
      </c>
      <c r="E1874" s="10" t="str">
        <f>Table1[[#This Row],[date]]&amp;" "&amp;Table1[[#This Row],[month]]&amp;" "&amp;Table1[[#This Row],[year]]</f>
        <v>21 Nov 1990</v>
      </c>
      <c r="F1874" s="12">
        <f>DATEDIF(Table1[[#This Row],[DOB]],"8-6-2023","y")</f>
        <v>32</v>
      </c>
      <c r="G1874">
        <v>4</v>
      </c>
      <c r="H1874" s="14">
        <v>21472.48</v>
      </c>
      <c r="I1874" t="s">
        <v>11</v>
      </c>
      <c r="J1874" t="s">
        <v>11</v>
      </c>
      <c r="K1874" t="s">
        <v>23</v>
      </c>
    </row>
    <row r="1875" spans="1:11" x14ac:dyDescent="0.2">
      <c r="A1875" t="s">
        <v>1906</v>
      </c>
      <c r="B1875">
        <v>1999</v>
      </c>
      <c r="C1875" t="s">
        <v>18</v>
      </c>
      <c r="D1875">
        <v>12</v>
      </c>
      <c r="E1875" s="10" t="str">
        <f>Table1[[#This Row],[date]]&amp;" "&amp;Table1[[#This Row],[month]]&amp;" "&amp;Table1[[#This Row],[year]]</f>
        <v>12 Jun 1999</v>
      </c>
      <c r="F1875" s="12">
        <f>DATEDIF(Table1[[#This Row],[DOB]],"8-6-2023","y")</f>
        <v>23</v>
      </c>
      <c r="G1875">
        <v>0</v>
      </c>
      <c r="H1875" s="14">
        <v>21595.38</v>
      </c>
      <c r="I1875" t="s">
        <v>11</v>
      </c>
      <c r="J1875" t="s">
        <v>12</v>
      </c>
      <c r="K1875" t="s">
        <v>23</v>
      </c>
    </row>
    <row r="1876" spans="1:11" x14ac:dyDescent="0.2">
      <c r="A1876" t="s">
        <v>1907</v>
      </c>
      <c r="B1876">
        <v>1983</v>
      </c>
      <c r="C1876" t="s">
        <v>30</v>
      </c>
      <c r="D1876">
        <v>25</v>
      </c>
      <c r="E1876" s="10" t="str">
        <f>Table1[[#This Row],[date]]&amp;" "&amp;Table1[[#This Row],[month]]&amp;" "&amp;Table1[[#This Row],[year]]</f>
        <v>25 Dec 1983</v>
      </c>
      <c r="F1876" s="12">
        <f>DATEDIF(Table1[[#This Row],[DOB]],"8-6-2023","y")</f>
        <v>39</v>
      </c>
      <c r="G1876">
        <v>3</v>
      </c>
      <c r="H1876" s="14">
        <v>21659.93</v>
      </c>
      <c r="I1876" t="s">
        <v>12</v>
      </c>
      <c r="J1876" t="s">
        <v>12</v>
      </c>
      <c r="K1876" t="s">
        <v>247</v>
      </c>
    </row>
    <row r="1877" spans="1:11" x14ac:dyDescent="0.2">
      <c r="A1877" t="s">
        <v>1908</v>
      </c>
      <c r="B1877">
        <v>1962</v>
      </c>
      <c r="C1877" t="s">
        <v>15</v>
      </c>
      <c r="D1877">
        <v>16</v>
      </c>
      <c r="E1877" s="10" t="str">
        <f>Table1[[#This Row],[date]]&amp;" "&amp;Table1[[#This Row],[month]]&amp;" "&amp;Table1[[#This Row],[year]]</f>
        <v>16 Nov 1962</v>
      </c>
      <c r="F1877" s="12">
        <f>DATEDIF(Table1[[#This Row],[DOB]],"8-6-2023","y")</f>
        <v>60</v>
      </c>
      <c r="G1877">
        <v>0</v>
      </c>
      <c r="H1877" s="14">
        <v>21661.16</v>
      </c>
      <c r="I1877" t="s">
        <v>11</v>
      </c>
      <c r="J1877" t="s">
        <v>11</v>
      </c>
      <c r="K1877" t="s">
        <v>23</v>
      </c>
    </row>
    <row r="1878" spans="1:11" x14ac:dyDescent="0.2">
      <c r="A1878" t="s">
        <v>1909</v>
      </c>
      <c r="B1878">
        <v>1976</v>
      </c>
      <c r="C1878" t="s">
        <v>10</v>
      </c>
      <c r="D1878">
        <v>18</v>
      </c>
      <c r="E1878" s="10" t="str">
        <f>Table1[[#This Row],[date]]&amp;" "&amp;Table1[[#This Row],[month]]&amp;" "&amp;Table1[[#This Row],[year]]</f>
        <v>18 Jul 1976</v>
      </c>
      <c r="F1878" s="12">
        <f>DATEDIF(Table1[[#This Row],[DOB]],"8-6-2023","y")</f>
        <v>46</v>
      </c>
      <c r="G1878">
        <v>1</v>
      </c>
      <c r="H1878" s="14">
        <v>21677.279999999999</v>
      </c>
      <c r="I1878" t="s">
        <v>12</v>
      </c>
      <c r="J1878" t="s">
        <v>16</v>
      </c>
      <c r="K1878" t="s">
        <v>23</v>
      </c>
    </row>
    <row r="1879" spans="1:11" x14ac:dyDescent="0.2">
      <c r="A1879" t="s">
        <v>1910</v>
      </c>
      <c r="B1879">
        <v>1979</v>
      </c>
      <c r="C1879" t="s">
        <v>20</v>
      </c>
      <c r="D1879">
        <v>20</v>
      </c>
      <c r="E1879" s="10" t="str">
        <f>Table1[[#This Row],[date]]&amp;" "&amp;Table1[[#This Row],[month]]&amp;" "&amp;Table1[[#This Row],[year]]</f>
        <v>20 Sep 1979</v>
      </c>
      <c r="F1879" s="12">
        <f>DATEDIF(Table1[[#This Row],[DOB]],"8-6-2023","y")</f>
        <v>43</v>
      </c>
      <c r="G1879">
        <v>1</v>
      </c>
      <c r="H1879" s="14">
        <v>21771.34</v>
      </c>
      <c r="I1879" t="s">
        <v>12</v>
      </c>
      <c r="J1879" t="s">
        <v>16</v>
      </c>
      <c r="K1879" t="s">
        <v>247</v>
      </c>
    </row>
    <row r="1880" spans="1:11" x14ac:dyDescent="0.2">
      <c r="A1880" t="s">
        <v>1911</v>
      </c>
      <c r="B1880">
        <v>1979</v>
      </c>
      <c r="C1880" t="s">
        <v>20</v>
      </c>
      <c r="D1880">
        <v>28</v>
      </c>
      <c r="E1880" s="10" t="str">
        <f>Table1[[#This Row],[date]]&amp;" "&amp;Table1[[#This Row],[month]]&amp;" "&amp;Table1[[#This Row],[year]]</f>
        <v>28 Sep 1979</v>
      </c>
      <c r="F1880" s="12">
        <f>DATEDIF(Table1[[#This Row],[DOB]],"8-6-2023","y")</f>
        <v>43</v>
      </c>
      <c r="G1880">
        <v>0</v>
      </c>
      <c r="H1880" s="14">
        <v>21774.32</v>
      </c>
      <c r="I1880" t="s">
        <v>12</v>
      </c>
      <c r="J1880" t="s">
        <v>11</v>
      </c>
      <c r="K1880" t="s">
        <v>23</v>
      </c>
    </row>
    <row r="1881" spans="1:11" x14ac:dyDescent="0.2">
      <c r="A1881" t="s">
        <v>1912</v>
      </c>
      <c r="B1881">
        <v>1963</v>
      </c>
      <c r="C1881" t="s">
        <v>35</v>
      </c>
      <c r="D1881">
        <v>27</v>
      </c>
      <c r="E1881" s="10" t="str">
        <f>Table1[[#This Row],[date]]&amp;" "&amp;Table1[[#This Row],[month]]&amp;" "&amp;Table1[[#This Row],[year]]</f>
        <v>27 Aug 1963</v>
      </c>
      <c r="F1881" s="12">
        <f>DATEDIF(Table1[[#This Row],[DOB]],"8-6-2023","y")</f>
        <v>59</v>
      </c>
      <c r="G1881">
        <v>0</v>
      </c>
      <c r="H1881" s="14">
        <v>21797</v>
      </c>
      <c r="I1881" t="s">
        <v>12</v>
      </c>
      <c r="J1881" t="s">
        <v>16</v>
      </c>
      <c r="K1881" t="s">
        <v>42</v>
      </c>
    </row>
    <row r="1882" spans="1:11" x14ac:dyDescent="0.2">
      <c r="A1882" t="s">
        <v>1913</v>
      </c>
      <c r="B1882">
        <v>1979</v>
      </c>
      <c r="C1882" t="s">
        <v>35</v>
      </c>
      <c r="D1882">
        <v>17</v>
      </c>
      <c r="E1882" s="10" t="str">
        <f>Table1[[#This Row],[date]]&amp;" "&amp;Table1[[#This Row],[month]]&amp;" "&amp;Table1[[#This Row],[year]]</f>
        <v>17 Aug 1979</v>
      </c>
      <c r="F1882" s="12">
        <f>DATEDIF(Table1[[#This Row],[DOB]],"8-6-2023","y")</f>
        <v>43</v>
      </c>
      <c r="G1882">
        <v>2</v>
      </c>
      <c r="H1882" s="14">
        <v>21880.82</v>
      </c>
      <c r="I1882" t="s">
        <v>12</v>
      </c>
      <c r="J1882" t="s">
        <v>16</v>
      </c>
      <c r="K1882" t="s">
        <v>23</v>
      </c>
    </row>
    <row r="1883" spans="1:11" x14ac:dyDescent="0.2">
      <c r="A1883" t="s">
        <v>1914</v>
      </c>
      <c r="B1883">
        <v>2003</v>
      </c>
      <c r="C1883" t="s">
        <v>20</v>
      </c>
      <c r="D1883">
        <v>28</v>
      </c>
      <c r="E1883" s="10" t="str">
        <f>Table1[[#This Row],[date]]&amp;" "&amp;Table1[[#This Row],[month]]&amp;" "&amp;Table1[[#This Row],[year]]</f>
        <v>28 Sep 2003</v>
      </c>
      <c r="F1883" s="12">
        <f>DATEDIF(Table1[[#This Row],[DOB]],"8-6-2023","y")</f>
        <v>19</v>
      </c>
      <c r="G1883">
        <v>0</v>
      </c>
      <c r="H1883" s="14">
        <v>21882.400000000001</v>
      </c>
      <c r="I1883" t="s">
        <v>11</v>
      </c>
      <c r="J1883" t="s">
        <v>16</v>
      </c>
      <c r="K1883" t="s">
        <v>42</v>
      </c>
    </row>
    <row r="1884" spans="1:11" x14ac:dyDescent="0.2">
      <c r="A1884" t="s">
        <v>1915</v>
      </c>
      <c r="B1884">
        <v>1975</v>
      </c>
      <c r="C1884" t="s">
        <v>30</v>
      </c>
      <c r="D1884">
        <v>19</v>
      </c>
      <c r="E1884" s="10" t="str">
        <f>Table1[[#This Row],[date]]&amp;" "&amp;Table1[[#This Row],[month]]&amp;" "&amp;Table1[[#This Row],[year]]</f>
        <v>19 Dec 1975</v>
      </c>
      <c r="F1884" s="12">
        <f>DATEDIF(Table1[[#This Row],[DOB]],"8-6-2023","y")</f>
        <v>47</v>
      </c>
      <c r="G1884">
        <v>1</v>
      </c>
      <c r="H1884" s="14">
        <v>21978.68</v>
      </c>
      <c r="I1884" t="s">
        <v>12</v>
      </c>
      <c r="J1884" t="s">
        <v>12</v>
      </c>
      <c r="K1884" t="s">
        <v>13</v>
      </c>
    </row>
    <row r="1885" spans="1:11" x14ac:dyDescent="0.2">
      <c r="A1885" t="s">
        <v>1916</v>
      </c>
      <c r="B1885">
        <v>1989</v>
      </c>
      <c r="C1885" t="s">
        <v>37</v>
      </c>
      <c r="D1885">
        <v>14</v>
      </c>
      <c r="E1885" s="10" t="str">
        <f>Table1[[#This Row],[date]]&amp;" "&amp;Table1[[#This Row],[month]]&amp;" "&amp;Table1[[#This Row],[year]]</f>
        <v>14 Oct 1989</v>
      </c>
      <c r="F1885" s="12">
        <f>DATEDIF(Table1[[#This Row],[DOB]],"8-6-2023","y")</f>
        <v>33</v>
      </c>
      <c r="G1885">
        <v>0</v>
      </c>
      <c r="H1885" s="14">
        <v>21984.47</v>
      </c>
      <c r="I1885" t="s">
        <v>12</v>
      </c>
      <c r="J1885" t="s">
        <v>16</v>
      </c>
      <c r="K1885" t="s">
        <v>23</v>
      </c>
    </row>
    <row r="1886" spans="1:11" x14ac:dyDescent="0.2">
      <c r="A1886" t="s">
        <v>1917</v>
      </c>
      <c r="B1886">
        <v>2001</v>
      </c>
      <c r="C1886" t="s">
        <v>35</v>
      </c>
      <c r="D1886">
        <v>28</v>
      </c>
      <c r="E1886" s="10" t="str">
        <f>Table1[[#This Row],[date]]&amp;" "&amp;Table1[[#This Row],[month]]&amp;" "&amp;Table1[[#This Row],[year]]</f>
        <v>28 Aug 2001</v>
      </c>
      <c r="F1886" s="12">
        <f>DATEDIF(Table1[[#This Row],[DOB]],"8-6-2023","y")</f>
        <v>21</v>
      </c>
      <c r="G1886">
        <v>0</v>
      </c>
      <c r="H1886" s="14">
        <v>22097.62</v>
      </c>
      <c r="I1886" t="s">
        <v>12</v>
      </c>
      <c r="J1886" t="s">
        <v>16</v>
      </c>
      <c r="K1886" t="s">
        <v>42</v>
      </c>
    </row>
    <row r="1887" spans="1:11" x14ac:dyDescent="0.2">
      <c r="A1887" t="s">
        <v>1918</v>
      </c>
      <c r="B1887">
        <v>1980</v>
      </c>
      <c r="C1887" t="s">
        <v>20</v>
      </c>
      <c r="D1887">
        <v>12</v>
      </c>
      <c r="E1887" s="10" t="str">
        <f>Table1[[#This Row],[date]]&amp;" "&amp;Table1[[#This Row],[month]]&amp;" "&amp;Table1[[#This Row],[year]]</f>
        <v>12 Sep 1980</v>
      </c>
      <c r="F1887" s="12">
        <f>DATEDIF(Table1[[#This Row],[DOB]],"8-6-2023","y")</f>
        <v>42</v>
      </c>
      <c r="G1887">
        <v>0</v>
      </c>
      <c r="H1887" s="14">
        <v>22144.03</v>
      </c>
      <c r="I1887" t="s">
        <v>11</v>
      </c>
      <c r="J1887" t="s">
        <v>11</v>
      </c>
      <c r="K1887" t="s">
        <v>42</v>
      </c>
    </row>
    <row r="1888" spans="1:11" x14ac:dyDescent="0.2">
      <c r="A1888" t="s">
        <v>1919</v>
      </c>
      <c r="B1888">
        <v>1965</v>
      </c>
      <c r="C1888" t="s">
        <v>35</v>
      </c>
      <c r="D1888">
        <v>24</v>
      </c>
      <c r="E1888" s="10" t="str">
        <f>Table1[[#This Row],[date]]&amp;" "&amp;Table1[[#This Row],[month]]&amp;" "&amp;Table1[[#This Row],[year]]</f>
        <v>24 Aug 1965</v>
      </c>
      <c r="F1888" s="12">
        <f>DATEDIF(Table1[[#This Row],[DOB]],"8-6-2023","y")</f>
        <v>57</v>
      </c>
      <c r="G1888">
        <v>1</v>
      </c>
      <c r="H1888" s="14">
        <v>22192.44</v>
      </c>
      <c r="I1888" t="s">
        <v>12</v>
      </c>
      <c r="J1888" t="s">
        <v>16</v>
      </c>
      <c r="K1888" t="s">
        <v>13</v>
      </c>
    </row>
    <row r="1889" spans="1:11" x14ac:dyDescent="0.2">
      <c r="A1889" t="s">
        <v>1920</v>
      </c>
      <c r="B1889">
        <v>1971</v>
      </c>
      <c r="C1889" t="s">
        <v>18</v>
      </c>
      <c r="D1889">
        <v>16</v>
      </c>
      <c r="E1889" s="10" t="str">
        <f>Table1[[#This Row],[date]]&amp;" "&amp;Table1[[#This Row],[month]]&amp;" "&amp;Table1[[#This Row],[year]]</f>
        <v>16 Jun 1971</v>
      </c>
      <c r="F1889" s="12">
        <f>DATEDIF(Table1[[#This Row],[DOB]],"8-6-2023","y")</f>
        <v>51</v>
      </c>
      <c r="G1889">
        <v>1</v>
      </c>
      <c r="H1889" s="14">
        <v>22218.11</v>
      </c>
      <c r="I1889" t="s">
        <v>11</v>
      </c>
      <c r="J1889" t="s">
        <v>12</v>
      </c>
      <c r="K1889" t="s">
        <v>13</v>
      </c>
    </row>
    <row r="1890" spans="1:11" x14ac:dyDescent="0.2">
      <c r="A1890" t="s">
        <v>1921</v>
      </c>
      <c r="B1890">
        <v>1982</v>
      </c>
      <c r="C1890" t="s">
        <v>30</v>
      </c>
      <c r="D1890">
        <v>27</v>
      </c>
      <c r="E1890" s="10" t="str">
        <f>Table1[[#This Row],[date]]&amp;" "&amp;Table1[[#This Row],[month]]&amp;" "&amp;Table1[[#This Row],[year]]</f>
        <v>27 Dec 1982</v>
      </c>
      <c r="F1890" s="12">
        <f>DATEDIF(Table1[[#This Row],[DOB]],"8-6-2023","y")</f>
        <v>40</v>
      </c>
      <c r="G1890">
        <v>1</v>
      </c>
      <c r="H1890" s="14">
        <v>22331.57</v>
      </c>
      <c r="I1890" t="s">
        <v>11</v>
      </c>
      <c r="J1890" t="s">
        <v>12</v>
      </c>
      <c r="K1890" t="s">
        <v>247</v>
      </c>
    </row>
    <row r="1891" spans="1:11" x14ac:dyDescent="0.2">
      <c r="A1891" t="s">
        <v>1922</v>
      </c>
      <c r="B1891">
        <v>1999</v>
      </c>
      <c r="C1891" t="s">
        <v>35</v>
      </c>
      <c r="D1891">
        <v>26</v>
      </c>
      <c r="E1891" s="10" t="str">
        <f>Table1[[#This Row],[date]]&amp;" "&amp;Table1[[#This Row],[month]]&amp;" "&amp;Table1[[#This Row],[year]]</f>
        <v>26 Aug 1999</v>
      </c>
      <c r="F1891" s="12">
        <f>DATEDIF(Table1[[#This Row],[DOB]],"8-6-2023","y")</f>
        <v>23</v>
      </c>
      <c r="G1891">
        <v>2</v>
      </c>
      <c r="H1891" s="14">
        <v>22395.74</v>
      </c>
      <c r="I1891" t="s">
        <v>12</v>
      </c>
      <c r="J1891" t="s">
        <v>11</v>
      </c>
      <c r="K1891" t="s">
        <v>247</v>
      </c>
    </row>
    <row r="1892" spans="1:11" x14ac:dyDescent="0.2">
      <c r="A1892" t="s">
        <v>1923</v>
      </c>
      <c r="B1892">
        <v>1966</v>
      </c>
      <c r="C1892" t="s">
        <v>35</v>
      </c>
      <c r="D1892">
        <v>18</v>
      </c>
      <c r="E1892" s="10" t="str">
        <f>Table1[[#This Row],[date]]&amp;" "&amp;Table1[[#This Row],[month]]&amp;" "&amp;Table1[[#This Row],[year]]</f>
        <v>18 Aug 1966</v>
      </c>
      <c r="F1892" s="12">
        <f>DATEDIF(Table1[[#This Row],[DOB]],"8-6-2023","y")</f>
        <v>56</v>
      </c>
      <c r="G1892">
        <v>0</v>
      </c>
      <c r="H1892" s="14">
        <v>22412.65</v>
      </c>
      <c r="I1892" t="s">
        <v>12</v>
      </c>
      <c r="J1892" t="s">
        <v>12</v>
      </c>
      <c r="K1892" t="s">
        <v>276</v>
      </c>
    </row>
    <row r="1893" spans="1:11" x14ac:dyDescent="0.2">
      <c r="A1893" t="s">
        <v>1924</v>
      </c>
      <c r="B1893">
        <v>1983</v>
      </c>
      <c r="C1893" t="s">
        <v>30</v>
      </c>
      <c r="D1893">
        <v>21</v>
      </c>
      <c r="E1893" s="10" t="str">
        <f>Table1[[#This Row],[date]]&amp;" "&amp;Table1[[#This Row],[month]]&amp;" "&amp;Table1[[#This Row],[year]]</f>
        <v>21 Dec 1983</v>
      </c>
      <c r="F1893" s="12">
        <f>DATEDIF(Table1[[#This Row],[DOB]],"8-6-2023","y")</f>
        <v>39</v>
      </c>
      <c r="G1893">
        <v>1</v>
      </c>
      <c r="H1893" s="14">
        <v>22462.04</v>
      </c>
      <c r="I1893" t="s">
        <v>12</v>
      </c>
      <c r="J1893" t="s">
        <v>16</v>
      </c>
      <c r="K1893" t="s">
        <v>166</v>
      </c>
    </row>
    <row r="1894" spans="1:11" x14ac:dyDescent="0.2">
      <c r="A1894" t="s">
        <v>1925</v>
      </c>
      <c r="B1894">
        <v>1979</v>
      </c>
      <c r="C1894" t="s">
        <v>15</v>
      </c>
      <c r="D1894">
        <v>14</v>
      </c>
      <c r="E1894" s="10" t="str">
        <f>Table1[[#This Row],[date]]&amp;" "&amp;Table1[[#This Row],[month]]&amp;" "&amp;Table1[[#This Row],[year]]</f>
        <v>14 Nov 1979</v>
      </c>
      <c r="F1894" s="12">
        <f>DATEDIF(Table1[[#This Row],[DOB]],"8-6-2023","y")</f>
        <v>43</v>
      </c>
      <c r="G1894">
        <v>2</v>
      </c>
      <c r="H1894" s="14">
        <v>22478.6</v>
      </c>
      <c r="I1894" t="s">
        <v>12</v>
      </c>
      <c r="J1894" t="s">
        <v>11</v>
      </c>
      <c r="K1894" t="s">
        <v>42</v>
      </c>
    </row>
    <row r="1895" spans="1:11" x14ac:dyDescent="0.2">
      <c r="A1895" t="s">
        <v>1926</v>
      </c>
      <c r="B1895">
        <v>2003</v>
      </c>
      <c r="C1895" t="s">
        <v>10</v>
      </c>
      <c r="D1895">
        <v>25</v>
      </c>
      <c r="E1895" s="10" t="str">
        <f>Table1[[#This Row],[date]]&amp;" "&amp;Table1[[#This Row],[month]]&amp;" "&amp;Table1[[#This Row],[year]]</f>
        <v>25 Jul 2003</v>
      </c>
      <c r="F1895" s="12">
        <f>DATEDIF(Table1[[#This Row],[DOB]],"8-6-2023","y")</f>
        <v>19</v>
      </c>
      <c r="G1895">
        <v>2</v>
      </c>
      <c r="H1895" s="14">
        <v>22493.66</v>
      </c>
      <c r="I1895" t="s">
        <v>11</v>
      </c>
      <c r="J1895" t="s">
        <v>16</v>
      </c>
      <c r="K1895" t="s">
        <v>23</v>
      </c>
    </row>
    <row r="1896" spans="1:11" x14ac:dyDescent="0.2">
      <c r="A1896" t="s">
        <v>1927</v>
      </c>
      <c r="B1896">
        <v>1970</v>
      </c>
      <c r="C1896" t="s">
        <v>15</v>
      </c>
      <c r="D1896">
        <v>9</v>
      </c>
      <c r="E1896" s="10" t="str">
        <f>Table1[[#This Row],[date]]&amp;" "&amp;Table1[[#This Row],[month]]&amp;" "&amp;Table1[[#This Row],[year]]</f>
        <v>9 Nov 1970</v>
      </c>
      <c r="F1896" s="12">
        <f>DATEDIF(Table1[[#This Row],[DOB]],"8-6-2023","y")</f>
        <v>52</v>
      </c>
      <c r="G1896">
        <v>0</v>
      </c>
      <c r="H1896" s="14">
        <v>23045.57</v>
      </c>
      <c r="I1896" t="s">
        <v>11</v>
      </c>
      <c r="J1896" t="s">
        <v>11</v>
      </c>
      <c r="K1896" t="s">
        <v>247</v>
      </c>
    </row>
    <row r="1897" spans="1:11" x14ac:dyDescent="0.2">
      <c r="A1897" t="s">
        <v>1928</v>
      </c>
      <c r="B1897">
        <v>1975</v>
      </c>
      <c r="C1897" t="s">
        <v>20</v>
      </c>
      <c r="D1897">
        <v>9</v>
      </c>
      <c r="E1897" s="10" t="str">
        <f>Table1[[#This Row],[date]]&amp;" "&amp;Table1[[#This Row],[month]]&amp;" "&amp;Table1[[#This Row],[year]]</f>
        <v>9 Sep 1975</v>
      </c>
      <c r="F1897" s="12">
        <f>DATEDIF(Table1[[#This Row],[DOB]],"8-6-2023","y")</f>
        <v>47</v>
      </c>
      <c r="G1897">
        <v>0</v>
      </c>
      <c r="H1897" s="14">
        <v>23065.42</v>
      </c>
      <c r="I1897" t="s">
        <v>11</v>
      </c>
      <c r="J1897" t="s">
        <v>11</v>
      </c>
      <c r="K1897" t="s">
        <v>13</v>
      </c>
    </row>
    <row r="1898" spans="1:11" x14ac:dyDescent="0.2">
      <c r="A1898" t="s">
        <v>1929</v>
      </c>
      <c r="B1898">
        <v>2003</v>
      </c>
      <c r="C1898" t="s">
        <v>30</v>
      </c>
      <c r="D1898">
        <v>14</v>
      </c>
      <c r="E1898" s="10" t="str">
        <f>Table1[[#This Row],[date]]&amp;" "&amp;Table1[[#This Row],[month]]&amp;" "&amp;Table1[[#This Row],[year]]</f>
        <v>14 Dec 2003</v>
      </c>
      <c r="F1898" s="12">
        <f>DATEDIF(Table1[[#This Row],[DOB]],"8-6-2023","y")</f>
        <v>19</v>
      </c>
      <c r="G1898">
        <v>0</v>
      </c>
      <c r="H1898" s="14">
        <v>23082.959999999999</v>
      </c>
      <c r="I1898" t="s">
        <v>11</v>
      </c>
      <c r="J1898" t="s">
        <v>11</v>
      </c>
      <c r="K1898" t="s">
        <v>42</v>
      </c>
    </row>
    <row r="1899" spans="1:11" x14ac:dyDescent="0.2">
      <c r="A1899" t="s">
        <v>1930</v>
      </c>
      <c r="B1899">
        <v>1997</v>
      </c>
      <c r="C1899" t="s">
        <v>35</v>
      </c>
      <c r="D1899">
        <v>7</v>
      </c>
      <c r="E1899" s="10" t="str">
        <f>Table1[[#This Row],[date]]&amp;" "&amp;Table1[[#This Row],[month]]&amp;" "&amp;Table1[[#This Row],[year]]</f>
        <v>7 Aug 1997</v>
      </c>
      <c r="F1899" s="12">
        <f>DATEDIF(Table1[[#This Row],[DOB]],"8-6-2023","y")</f>
        <v>25</v>
      </c>
      <c r="G1899">
        <v>2</v>
      </c>
      <c r="H1899" s="14">
        <v>23241.47</v>
      </c>
      <c r="I1899" t="s">
        <v>11</v>
      </c>
      <c r="J1899" t="s">
        <v>12</v>
      </c>
      <c r="K1899" t="s">
        <v>170</v>
      </c>
    </row>
    <row r="1900" spans="1:11" x14ac:dyDescent="0.2">
      <c r="A1900" t="s">
        <v>1931</v>
      </c>
      <c r="B1900">
        <v>1969</v>
      </c>
      <c r="C1900" t="s">
        <v>15</v>
      </c>
      <c r="D1900">
        <v>14</v>
      </c>
      <c r="E1900" s="10" t="str">
        <f>Table1[[#This Row],[date]]&amp;" "&amp;Table1[[#This Row],[month]]&amp;" "&amp;Table1[[#This Row],[year]]</f>
        <v>14 Nov 1969</v>
      </c>
      <c r="F1900" s="12">
        <f>DATEDIF(Table1[[#This Row],[DOB]],"8-6-2023","y")</f>
        <v>53</v>
      </c>
      <c r="G1900">
        <v>1</v>
      </c>
      <c r="H1900" s="14">
        <v>23244.79</v>
      </c>
      <c r="I1900" t="s">
        <v>11</v>
      </c>
      <c r="J1900" t="s">
        <v>12</v>
      </c>
      <c r="K1900" t="s">
        <v>13</v>
      </c>
    </row>
    <row r="1901" spans="1:11" x14ac:dyDescent="0.2">
      <c r="A1901" t="s">
        <v>1932</v>
      </c>
      <c r="B1901">
        <v>1994</v>
      </c>
      <c r="C1901" t="s">
        <v>37</v>
      </c>
      <c r="D1901">
        <v>3</v>
      </c>
      <c r="E1901" s="10" t="str">
        <f>Table1[[#This Row],[date]]&amp;" "&amp;Table1[[#This Row],[month]]&amp;" "&amp;Table1[[#This Row],[year]]</f>
        <v>3 Oct 1994</v>
      </c>
      <c r="F1901" s="12">
        <f>DATEDIF(Table1[[#This Row],[DOB]],"8-6-2023","y")</f>
        <v>28</v>
      </c>
      <c r="G1901">
        <v>1</v>
      </c>
      <c r="H1901" s="14">
        <v>23288.93</v>
      </c>
      <c r="I1901" t="s">
        <v>11</v>
      </c>
      <c r="J1901" t="s">
        <v>12</v>
      </c>
      <c r="K1901" t="s">
        <v>247</v>
      </c>
    </row>
    <row r="1902" spans="1:11" x14ac:dyDescent="0.2">
      <c r="A1902" t="s">
        <v>1933</v>
      </c>
      <c r="B1902">
        <v>1973</v>
      </c>
      <c r="C1902" t="s">
        <v>37</v>
      </c>
      <c r="D1902">
        <v>22</v>
      </c>
      <c r="E1902" s="10" t="str">
        <f>Table1[[#This Row],[date]]&amp;" "&amp;Table1[[#This Row],[month]]&amp;" "&amp;Table1[[#This Row],[year]]</f>
        <v>22 Oct 1973</v>
      </c>
      <c r="F1902" s="12">
        <f>DATEDIF(Table1[[#This Row],[DOB]],"8-6-2023","y")</f>
        <v>49</v>
      </c>
      <c r="G1902">
        <v>2</v>
      </c>
      <c r="H1902" s="14">
        <v>23306.55</v>
      </c>
      <c r="I1902" t="s">
        <v>11</v>
      </c>
      <c r="J1902" t="s">
        <v>11</v>
      </c>
      <c r="K1902" t="s">
        <v>42</v>
      </c>
    </row>
    <row r="1903" spans="1:11" x14ac:dyDescent="0.2">
      <c r="A1903" t="s">
        <v>1934</v>
      </c>
      <c r="B1903">
        <v>1975</v>
      </c>
      <c r="C1903" t="s">
        <v>15</v>
      </c>
      <c r="D1903">
        <v>13</v>
      </c>
      <c r="E1903" s="10" t="str">
        <f>Table1[[#This Row],[date]]&amp;" "&amp;Table1[[#This Row],[month]]&amp;" "&amp;Table1[[#This Row],[year]]</f>
        <v>13 Nov 1975</v>
      </c>
      <c r="F1903" s="12">
        <f>DATEDIF(Table1[[#This Row],[DOB]],"8-6-2023","y")</f>
        <v>47</v>
      </c>
      <c r="G1903">
        <v>1</v>
      </c>
      <c r="H1903" s="14">
        <v>23401.31</v>
      </c>
      <c r="I1903" t="s">
        <v>11</v>
      </c>
      <c r="J1903" t="s">
        <v>12</v>
      </c>
      <c r="K1903" t="s">
        <v>247</v>
      </c>
    </row>
    <row r="1904" spans="1:11" x14ac:dyDescent="0.2">
      <c r="A1904" t="s">
        <v>1935</v>
      </c>
      <c r="B1904">
        <v>1983</v>
      </c>
      <c r="C1904" t="s">
        <v>35</v>
      </c>
      <c r="D1904">
        <v>26</v>
      </c>
      <c r="E1904" s="10" t="str">
        <f>Table1[[#This Row],[date]]&amp;" "&amp;Table1[[#This Row],[month]]&amp;" "&amp;Table1[[#This Row],[year]]</f>
        <v>26 Aug 1983</v>
      </c>
      <c r="F1904" s="12">
        <f>DATEDIF(Table1[[#This Row],[DOB]],"8-6-2023","y")</f>
        <v>39</v>
      </c>
      <c r="G1904">
        <v>2</v>
      </c>
      <c r="H1904" s="14">
        <v>23563.02</v>
      </c>
      <c r="I1904" t="s">
        <v>11</v>
      </c>
      <c r="J1904" t="s">
        <v>11</v>
      </c>
      <c r="K1904" t="s">
        <v>13</v>
      </c>
    </row>
    <row r="1905" spans="1:11" x14ac:dyDescent="0.2">
      <c r="A1905" t="s">
        <v>1936</v>
      </c>
      <c r="B1905">
        <v>1974</v>
      </c>
      <c r="C1905" t="s">
        <v>18</v>
      </c>
      <c r="D1905">
        <v>2</v>
      </c>
      <c r="E1905" s="10" t="str">
        <f>Table1[[#This Row],[date]]&amp;" "&amp;Table1[[#This Row],[month]]&amp;" "&amp;Table1[[#This Row],[year]]</f>
        <v>2 Jun 1974</v>
      </c>
      <c r="F1905" s="12">
        <f>DATEDIF(Table1[[#This Row],[DOB]],"8-6-2023","y")</f>
        <v>49</v>
      </c>
      <c r="G1905">
        <v>1</v>
      </c>
      <c r="H1905" s="14">
        <v>23568.27</v>
      </c>
      <c r="I1905" t="s">
        <v>11</v>
      </c>
      <c r="J1905" t="s">
        <v>11</v>
      </c>
      <c r="K1905" t="s">
        <v>42</v>
      </c>
    </row>
    <row r="1906" spans="1:11" x14ac:dyDescent="0.2">
      <c r="A1906" t="s">
        <v>1937</v>
      </c>
      <c r="B1906">
        <v>1973</v>
      </c>
      <c r="C1906" t="s">
        <v>18</v>
      </c>
      <c r="D1906">
        <v>27</v>
      </c>
      <c r="E1906" s="10" t="str">
        <f>Table1[[#This Row],[date]]&amp;" "&amp;Table1[[#This Row],[month]]&amp;" "&amp;Table1[[#This Row],[year]]</f>
        <v>27 Jun 1973</v>
      </c>
      <c r="F1906" s="12">
        <f>DATEDIF(Table1[[#This Row],[DOB]],"8-6-2023","y")</f>
        <v>49</v>
      </c>
      <c r="G1906">
        <v>2</v>
      </c>
      <c r="H1906" s="14">
        <v>23807.24</v>
      </c>
      <c r="I1906" t="s">
        <v>11</v>
      </c>
      <c r="J1906" t="s">
        <v>12</v>
      </c>
      <c r="K1906" t="s">
        <v>23</v>
      </c>
    </row>
    <row r="1907" spans="1:11" x14ac:dyDescent="0.2">
      <c r="A1907" t="s">
        <v>1938</v>
      </c>
      <c r="B1907">
        <v>1970</v>
      </c>
      <c r="C1907" t="s">
        <v>35</v>
      </c>
      <c r="D1907">
        <v>8</v>
      </c>
      <c r="E1907" s="10" t="str">
        <f>Table1[[#This Row],[date]]&amp;" "&amp;Table1[[#This Row],[month]]&amp;" "&amp;Table1[[#This Row],[year]]</f>
        <v>8 Aug 1970</v>
      </c>
      <c r="F1907" s="12">
        <f>DATEDIF(Table1[[#This Row],[DOB]],"8-6-2023","y")</f>
        <v>52</v>
      </c>
      <c r="G1907">
        <v>1</v>
      </c>
      <c r="H1907" s="14">
        <v>23887.66</v>
      </c>
      <c r="I1907" t="s">
        <v>11</v>
      </c>
      <c r="J1907" t="s">
        <v>12</v>
      </c>
      <c r="K1907" t="s">
        <v>23</v>
      </c>
    </row>
    <row r="1908" spans="1:11" x14ac:dyDescent="0.2">
      <c r="A1908" t="s">
        <v>1939</v>
      </c>
      <c r="B1908">
        <v>1971</v>
      </c>
      <c r="C1908" t="s">
        <v>10</v>
      </c>
      <c r="D1908">
        <v>10</v>
      </c>
      <c r="E1908" s="10" t="str">
        <f>Table1[[#This Row],[date]]&amp;" "&amp;Table1[[#This Row],[month]]&amp;" "&amp;Table1[[#This Row],[year]]</f>
        <v>10 Jul 1971</v>
      </c>
      <c r="F1908" s="12">
        <f>DATEDIF(Table1[[#This Row],[DOB]],"8-6-2023","y")</f>
        <v>51</v>
      </c>
      <c r="G1908">
        <v>2</v>
      </c>
      <c r="H1908" s="14">
        <v>23967.38</v>
      </c>
      <c r="I1908" t="s">
        <v>11</v>
      </c>
      <c r="J1908" t="s">
        <v>11</v>
      </c>
      <c r="K1908" t="s">
        <v>23</v>
      </c>
    </row>
    <row r="1909" spans="1:11" x14ac:dyDescent="0.2">
      <c r="A1909" t="s">
        <v>1940</v>
      </c>
      <c r="B1909">
        <v>2003</v>
      </c>
      <c r="C1909" t="s">
        <v>30</v>
      </c>
      <c r="D1909">
        <v>30</v>
      </c>
      <c r="E1909" s="10" t="str">
        <f>Table1[[#This Row],[date]]&amp;" "&amp;Table1[[#This Row],[month]]&amp;" "&amp;Table1[[#This Row],[year]]</f>
        <v>30 Dec 2003</v>
      </c>
      <c r="F1909" s="12">
        <f>DATEDIF(Table1[[#This Row],[DOB]],"8-6-2023","y")</f>
        <v>19</v>
      </c>
      <c r="G1909">
        <v>2</v>
      </c>
      <c r="H1909" s="14">
        <v>24059.68</v>
      </c>
      <c r="I1909" t="s">
        <v>11</v>
      </c>
      <c r="J1909" t="s">
        <v>11</v>
      </c>
      <c r="K1909" t="s">
        <v>23</v>
      </c>
    </row>
    <row r="1910" spans="1:11" x14ac:dyDescent="0.2">
      <c r="A1910" t="s">
        <v>1941</v>
      </c>
      <c r="B1910">
        <v>1973</v>
      </c>
      <c r="C1910" t="s">
        <v>18</v>
      </c>
      <c r="D1910">
        <v>13</v>
      </c>
      <c r="E1910" s="10" t="str">
        <f>Table1[[#This Row],[date]]&amp;" "&amp;Table1[[#This Row],[month]]&amp;" "&amp;Table1[[#This Row],[year]]</f>
        <v>13 Jun 1973</v>
      </c>
      <c r="F1910" s="12">
        <f>DATEDIF(Table1[[#This Row],[DOB]],"8-6-2023","y")</f>
        <v>49</v>
      </c>
      <c r="G1910">
        <v>3</v>
      </c>
      <c r="H1910" s="14">
        <v>24106.91</v>
      </c>
      <c r="I1910" t="s">
        <v>11</v>
      </c>
      <c r="J1910" t="s">
        <v>11</v>
      </c>
      <c r="K1910" t="s">
        <v>247</v>
      </c>
    </row>
    <row r="1911" spans="1:11" x14ac:dyDescent="0.2">
      <c r="A1911" t="s">
        <v>1942</v>
      </c>
      <c r="B1911">
        <v>1974</v>
      </c>
      <c r="C1911" t="s">
        <v>20</v>
      </c>
      <c r="D1911">
        <v>10</v>
      </c>
      <c r="E1911" s="10" t="str">
        <f>Table1[[#This Row],[date]]&amp;" "&amp;Table1[[#This Row],[month]]&amp;" "&amp;Table1[[#This Row],[year]]</f>
        <v>10 Sep 1974</v>
      </c>
      <c r="F1911" s="12">
        <f>DATEDIF(Table1[[#This Row],[DOB]],"8-6-2023","y")</f>
        <v>48</v>
      </c>
      <c r="G1911">
        <v>3</v>
      </c>
      <c r="H1911" s="14">
        <v>24180.93</v>
      </c>
      <c r="I1911" t="s">
        <v>11</v>
      </c>
      <c r="J1911" t="s">
        <v>16</v>
      </c>
      <c r="K1911" t="s">
        <v>13</v>
      </c>
    </row>
    <row r="1912" spans="1:11" x14ac:dyDescent="0.2">
      <c r="A1912" t="s">
        <v>1943</v>
      </c>
      <c r="B1912">
        <v>1964</v>
      </c>
      <c r="C1912" t="s">
        <v>30</v>
      </c>
      <c r="D1912">
        <v>16</v>
      </c>
      <c r="E1912" s="10" t="str">
        <f>Table1[[#This Row],[date]]&amp;" "&amp;Table1[[#This Row],[month]]&amp;" "&amp;Table1[[#This Row],[year]]</f>
        <v>16 Dec 1964</v>
      </c>
      <c r="F1912" s="12">
        <f>DATEDIF(Table1[[#This Row],[DOB]],"8-6-2023","y")</f>
        <v>58</v>
      </c>
      <c r="G1912">
        <v>0</v>
      </c>
      <c r="H1912" s="14">
        <v>24227.34</v>
      </c>
      <c r="I1912" t="s">
        <v>11</v>
      </c>
      <c r="J1912" t="s">
        <v>16</v>
      </c>
      <c r="K1912" t="s">
        <v>13</v>
      </c>
    </row>
    <row r="1913" spans="1:11" x14ac:dyDescent="0.2">
      <c r="A1913" t="s">
        <v>1944</v>
      </c>
      <c r="B1913">
        <v>2004</v>
      </c>
      <c r="C1913" t="s">
        <v>35</v>
      </c>
      <c r="D1913">
        <v>3</v>
      </c>
      <c r="E1913" s="10" t="str">
        <f>Table1[[#This Row],[date]]&amp;" "&amp;Table1[[#This Row],[month]]&amp;" "&amp;Table1[[#This Row],[year]]</f>
        <v>3 Aug 2004</v>
      </c>
      <c r="F1913" s="12">
        <f>DATEDIF(Table1[[#This Row],[DOB]],"8-6-2023","y")</f>
        <v>18</v>
      </c>
      <c r="G1913">
        <v>0</v>
      </c>
      <c r="H1913" s="14">
        <v>24294.02</v>
      </c>
      <c r="I1913" t="s">
        <v>11</v>
      </c>
      <c r="J1913" t="s">
        <v>16</v>
      </c>
      <c r="K1913" t="s">
        <v>42</v>
      </c>
    </row>
    <row r="1914" spans="1:11" x14ac:dyDescent="0.2">
      <c r="A1914" t="s">
        <v>1945</v>
      </c>
      <c r="B1914">
        <v>1999</v>
      </c>
      <c r="C1914" t="s">
        <v>37</v>
      </c>
      <c r="D1914">
        <v>7</v>
      </c>
      <c r="E1914" s="10" t="str">
        <f>Table1[[#This Row],[date]]&amp;" "&amp;Table1[[#This Row],[month]]&amp;" "&amp;Table1[[#This Row],[year]]</f>
        <v>7 Oct 1999</v>
      </c>
      <c r="F1914" s="12">
        <f>DATEDIF(Table1[[#This Row],[DOB]],"8-6-2023","y")</f>
        <v>23</v>
      </c>
      <c r="G1914">
        <v>0</v>
      </c>
      <c r="H1914" s="14">
        <v>24387.74</v>
      </c>
      <c r="I1914" t="s">
        <v>11</v>
      </c>
      <c r="J1914" t="s">
        <v>16</v>
      </c>
      <c r="K1914" t="s">
        <v>42</v>
      </c>
    </row>
    <row r="1915" spans="1:11" x14ac:dyDescent="0.2">
      <c r="A1915" t="s">
        <v>1946</v>
      </c>
      <c r="B1915">
        <v>1970</v>
      </c>
      <c r="C1915" t="s">
        <v>15</v>
      </c>
      <c r="D1915">
        <v>30</v>
      </c>
      <c r="E1915" s="10" t="str">
        <f>Table1[[#This Row],[date]]&amp;" "&amp;Table1[[#This Row],[month]]&amp;" "&amp;Table1[[#This Row],[year]]</f>
        <v>30 Nov 1970</v>
      </c>
      <c r="F1915" s="12">
        <f>DATEDIF(Table1[[#This Row],[DOB]],"8-6-2023","y")</f>
        <v>52</v>
      </c>
      <c r="G1915">
        <v>0</v>
      </c>
      <c r="H1915" s="14">
        <v>24393.62</v>
      </c>
      <c r="I1915" t="s">
        <v>11</v>
      </c>
      <c r="J1915" t="s">
        <v>12</v>
      </c>
      <c r="K1915" t="s">
        <v>23</v>
      </c>
    </row>
    <row r="1916" spans="1:11" x14ac:dyDescent="0.2">
      <c r="A1916" t="s">
        <v>1947</v>
      </c>
      <c r="B1916">
        <v>1968</v>
      </c>
      <c r="C1916" t="s">
        <v>10</v>
      </c>
      <c r="D1916">
        <v>6</v>
      </c>
      <c r="E1916" s="10" t="str">
        <f>Table1[[#This Row],[date]]&amp;" "&amp;Table1[[#This Row],[month]]&amp;" "&amp;Table1[[#This Row],[year]]</f>
        <v>6 Jul 1968</v>
      </c>
      <c r="F1916" s="12">
        <f>DATEDIF(Table1[[#This Row],[DOB]],"8-6-2023","y")</f>
        <v>54</v>
      </c>
      <c r="G1916">
        <v>0</v>
      </c>
      <c r="H1916" s="14">
        <v>24476.48</v>
      </c>
      <c r="I1916" t="s">
        <v>11</v>
      </c>
      <c r="J1916" t="s">
        <v>11</v>
      </c>
      <c r="K1916" t="s">
        <v>23</v>
      </c>
    </row>
    <row r="1917" spans="1:11" x14ac:dyDescent="0.2">
      <c r="A1917" t="s">
        <v>1948</v>
      </c>
      <c r="B1917">
        <v>1961</v>
      </c>
      <c r="C1917" t="s">
        <v>37</v>
      </c>
      <c r="D1917">
        <v>21</v>
      </c>
      <c r="E1917" s="10" t="str">
        <f>Table1[[#This Row],[date]]&amp;" "&amp;Table1[[#This Row],[month]]&amp;" "&amp;Table1[[#This Row],[year]]</f>
        <v>21 Oct 1961</v>
      </c>
      <c r="F1917" s="12">
        <f>DATEDIF(Table1[[#This Row],[DOB]],"8-6-2023","y")</f>
        <v>61</v>
      </c>
      <c r="G1917">
        <v>0</v>
      </c>
      <c r="H1917" s="14">
        <v>24513.09</v>
      </c>
      <c r="I1917" t="s">
        <v>11</v>
      </c>
      <c r="J1917" t="s">
        <v>11</v>
      </c>
      <c r="K1917" t="s">
        <v>13</v>
      </c>
    </row>
    <row r="1918" spans="1:11" x14ac:dyDescent="0.2">
      <c r="A1918" t="s">
        <v>1949</v>
      </c>
      <c r="B1918">
        <v>1972</v>
      </c>
      <c r="C1918" t="s">
        <v>20</v>
      </c>
      <c r="D1918">
        <v>14</v>
      </c>
      <c r="E1918" s="10" t="str">
        <f>Table1[[#This Row],[date]]&amp;" "&amp;Table1[[#This Row],[month]]&amp;" "&amp;Table1[[#This Row],[year]]</f>
        <v>14 Sep 1972</v>
      </c>
      <c r="F1918" s="12">
        <f>DATEDIF(Table1[[#This Row],[DOB]],"8-6-2023","y")</f>
        <v>50</v>
      </c>
      <c r="G1918">
        <v>1</v>
      </c>
      <c r="H1918" s="14">
        <v>24520.26</v>
      </c>
      <c r="I1918" t="s">
        <v>11</v>
      </c>
      <c r="J1918" t="s">
        <v>12</v>
      </c>
      <c r="K1918" t="s">
        <v>42</v>
      </c>
    </row>
    <row r="1919" spans="1:11" x14ac:dyDescent="0.2">
      <c r="A1919" t="s">
        <v>1950</v>
      </c>
      <c r="B1919">
        <v>1975</v>
      </c>
      <c r="C1919" t="s">
        <v>18</v>
      </c>
      <c r="D1919">
        <v>13</v>
      </c>
      <c r="E1919" s="10" t="str">
        <f>Table1[[#This Row],[date]]&amp;" "&amp;Table1[[#This Row],[month]]&amp;" "&amp;Table1[[#This Row],[year]]</f>
        <v>13 Jun 1975</v>
      </c>
      <c r="F1919" s="12">
        <f>DATEDIF(Table1[[#This Row],[DOB]],"8-6-2023","y")</f>
        <v>47</v>
      </c>
      <c r="G1919">
        <v>2</v>
      </c>
      <c r="H1919" s="14">
        <v>24535.7</v>
      </c>
      <c r="I1919" t="s">
        <v>11</v>
      </c>
      <c r="J1919" t="s">
        <v>11</v>
      </c>
      <c r="K1919" t="s">
        <v>23</v>
      </c>
    </row>
    <row r="1920" spans="1:11" x14ac:dyDescent="0.2">
      <c r="A1920" t="s">
        <v>1951</v>
      </c>
      <c r="B1920">
        <v>1976</v>
      </c>
      <c r="C1920" t="s">
        <v>37</v>
      </c>
      <c r="D1920">
        <v>12</v>
      </c>
      <c r="E1920" s="10" t="str">
        <f>Table1[[#This Row],[date]]&amp;" "&amp;Table1[[#This Row],[month]]&amp;" "&amp;Table1[[#This Row],[year]]</f>
        <v>12 Oct 1976</v>
      </c>
      <c r="F1920" s="12">
        <f>DATEDIF(Table1[[#This Row],[DOB]],"8-6-2023","y")</f>
        <v>46</v>
      </c>
      <c r="G1920">
        <v>0</v>
      </c>
      <c r="H1920" s="14">
        <v>24603.05</v>
      </c>
      <c r="I1920" t="s">
        <v>11</v>
      </c>
      <c r="J1920" t="s">
        <v>11</v>
      </c>
      <c r="K1920" t="s">
        <v>42</v>
      </c>
    </row>
    <row r="1921" spans="1:11" x14ac:dyDescent="0.2">
      <c r="A1921" t="s">
        <v>1952</v>
      </c>
      <c r="B1921">
        <v>1970</v>
      </c>
      <c r="C1921" t="s">
        <v>18</v>
      </c>
      <c r="D1921">
        <v>12</v>
      </c>
      <c r="E1921" s="10" t="str">
        <f>Table1[[#This Row],[date]]&amp;" "&amp;Table1[[#This Row],[month]]&amp;" "&amp;Table1[[#This Row],[year]]</f>
        <v>12 Jun 1970</v>
      </c>
      <c r="F1921" s="12">
        <f>DATEDIF(Table1[[#This Row],[DOB]],"8-6-2023","y")</f>
        <v>52</v>
      </c>
      <c r="G1921">
        <v>2</v>
      </c>
      <c r="H1921" s="14">
        <v>24667.42</v>
      </c>
      <c r="I1921" t="s">
        <v>11</v>
      </c>
      <c r="J1921" t="s">
        <v>12</v>
      </c>
      <c r="K1921" t="s">
        <v>13</v>
      </c>
    </row>
    <row r="1922" spans="1:11" x14ac:dyDescent="0.2">
      <c r="A1922" t="s">
        <v>1953</v>
      </c>
      <c r="B1922">
        <v>1996</v>
      </c>
      <c r="C1922" t="s">
        <v>35</v>
      </c>
      <c r="D1922">
        <v>28</v>
      </c>
      <c r="E1922" s="10" t="str">
        <f>Table1[[#This Row],[date]]&amp;" "&amp;Table1[[#This Row],[month]]&amp;" "&amp;Table1[[#This Row],[year]]</f>
        <v>28 Aug 1996</v>
      </c>
      <c r="F1922" s="12">
        <f>DATEDIF(Table1[[#This Row],[DOB]],"8-6-2023","y")</f>
        <v>26</v>
      </c>
      <c r="G1922">
        <v>4</v>
      </c>
      <c r="H1922" s="14">
        <v>24671.66</v>
      </c>
      <c r="I1922" t="s">
        <v>11</v>
      </c>
      <c r="J1922" t="s">
        <v>16</v>
      </c>
      <c r="K1922" t="s">
        <v>247</v>
      </c>
    </row>
    <row r="1923" spans="1:11" x14ac:dyDescent="0.2">
      <c r="A1923" t="s">
        <v>1954</v>
      </c>
      <c r="B1923">
        <v>1992</v>
      </c>
      <c r="C1923" t="s">
        <v>37</v>
      </c>
      <c r="D1923">
        <v>11</v>
      </c>
      <c r="E1923" s="10" t="str">
        <f>Table1[[#This Row],[date]]&amp;" "&amp;Table1[[#This Row],[month]]&amp;" "&amp;Table1[[#This Row],[year]]</f>
        <v>11 Oct 1992</v>
      </c>
      <c r="F1923" s="12">
        <f>DATEDIF(Table1[[#This Row],[DOB]],"8-6-2023","y")</f>
        <v>30</v>
      </c>
      <c r="G1923">
        <v>0</v>
      </c>
      <c r="H1923" s="14">
        <v>24795.040000000001</v>
      </c>
      <c r="I1923" t="s">
        <v>11</v>
      </c>
      <c r="J1923" t="s">
        <v>12</v>
      </c>
      <c r="K1923" t="s">
        <v>42</v>
      </c>
    </row>
    <row r="1924" spans="1:11" x14ac:dyDescent="0.2">
      <c r="A1924" t="s">
        <v>1955</v>
      </c>
      <c r="B1924">
        <v>1994</v>
      </c>
      <c r="C1924" t="s">
        <v>20</v>
      </c>
      <c r="D1924">
        <v>9</v>
      </c>
      <c r="E1924" s="10" t="str">
        <f>Table1[[#This Row],[date]]&amp;" "&amp;Table1[[#This Row],[month]]&amp;" "&amp;Table1[[#This Row],[year]]</f>
        <v>9 Sep 1994</v>
      </c>
      <c r="F1924" s="12">
        <f>DATEDIF(Table1[[#This Row],[DOB]],"8-6-2023","y")</f>
        <v>28</v>
      </c>
      <c r="G1924">
        <v>0</v>
      </c>
      <c r="H1924" s="14">
        <v>24817.25</v>
      </c>
      <c r="I1924" t="s">
        <v>11</v>
      </c>
      <c r="J1924" t="s">
        <v>11</v>
      </c>
      <c r="K1924" t="s">
        <v>42</v>
      </c>
    </row>
    <row r="1925" spans="1:11" x14ac:dyDescent="0.2">
      <c r="A1925" t="s">
        <v>1956</v>
      </c>
      <c r="B1925">
        <v>1995</v>
      </c>
      <c r="C1925" t="s">
        <v>18</v>
      </c>
      <c r="D1925">
        <v>10</v>
      </c>
      <c r="E1925" s="10" t="str">
        <f>Table1[[#This Row],[date]]&amp;" "&amp;Table1[[#This Row],[month]]&amp;" "&amp;Table1[[#This Row],[year]]</f>
        <v>10 Jun 1995</v>
      </c>
      <c r="F1925" s="12">
        <f>DATEDIF(Table1[[#This Row],[DOB]],"8-6-2023","y")</f>
        <v>27</v>
      </c>
      <c r="G1925">
        <v>0</v>
      </c>
      <c r="H1925" s="14">
        <v>24863.25</v>
      </c>
      <c r="I1925" t="s">
        <v>11</v>
      </c>
      <c r="J1925" t="s">
        <v>12</v>
      </c>
      <c r="K1925" t="s">
        <v>42</v>
      </c>
    </row>
    <row r="1926" spans="1:11" x14ac:dyDescent="0.2">
      <c r="A1926" t="s">
        <v>1957</v>
      </c>
      <c r="B1926">
        <v>1970</v>
      </c>
      <c r="C1926" t="s">
        <v>15</v>
      </c>
      <c r="D1926">
        <v>26</v>
      </c>
      <c r="E1926" s="10" t="str">
        <f>Table1[[#This Row],[date]]&amp;" "&amp;Table1[[#This Row],[month]]&amp;" "&amp;Table1[[#This Row],[year]]</f>
        <v>26 Nov 1970</v>
      </c>
      <c r="F1926" s="12">
        <f>DATEDIF(Table1[[#This Row],[DOB]],"8-6-2023","y")</f>
        <v>52</v>
      </c>
      <c r="G1926">
        <v>3</v>
      </c>
      <c r="H1926" s="14">
        <v>24869.84</v>
      </c>
      <c r="I1926" t="s">
        <v>11</v>
      </c>
      <c r="J1926" t="s">
        <v>11</v>
      </c>
      <c r="K1926" t="s">
        <v>168</v>
      </c>
    </row>
    <row r="1927" spans="1:11" x14ac:dyDescent="0.2">
      <c r="A1927" t="s">
        <v>1958</v>
      </c>
      <c r="B1927">
        <v>1969</v>
      </c>
      <c r="C1927" t="s">
        <v>10</v>
      </c>
      <c r="D1927">
        <v>23</v>
      </c>
      <c r="E1927" s="10" t="str">
        <f>Table1[[#This Row],[date]]&amp;" "&amp;Table1[[#This Row],[month]]&amp;" "&amp;Table1[[#This Row],[year]]</f>
        <v>23 Jul 1969</v>
      </c>
      <c r="F1927" s="12">
        <f>DATEDIF(Table1[[#This Row],[DOB]],"8-6-2023","y")</f>
        <v>53</v>
      </c>
      <c r="G1927">
        <v>3</v>
      </c>
      <c r="H1927" s="14">
        <v>24873.38</v>
      </c>
      <c r="I1927" t="s">
        <v>11</v>
      </c>
      <c r="J1927" t="s">
        <v>16</v>
      </c>
      <c r="K1927" t="s">
        <v>247</v>
      </c>
    </row>
    <row r="1928" spans="1:11" x14ac:dyDescent="0.2">
      <c r="A1928" t="s">
        <v>1959</v>
      </c>
      <c r="B1928">
        <v>1987</v>
      </c>
      <c r="C1928" t="s">
        <v>18</v>
      </c>
      <c r="D1928">
        <v>14</v>
      </c>
      <c r="E1928" s="10" t="str">
        <f>Table1[[#This Row],[date]]&amp;" "&amp;Table1[[#This Row],[month]]&amp;" "&amp;Table1[[#This Row],[year]]</f>
        <v>14 Jun 1987</v>
      </c>
      <c r="F1928" s="12">
        <f>DATEDIF(Table1[[#This Row],[DOB]],"8-6-2023","y")</f>
        <v>35</v>
      </c>
      <c r="G1928">
        <v>2</v>
      </c>
      <c r="H1928" s="14">
        <v>24915.05</v>
      </c>
      <c r="I1928" t="s">
        <v>11</v>
      </c>
      <c r="J1928" t="s">
        <v>16</v>
      </c>
      <c r="K1928" t="s">
        <v>247</v>
      </c>
    </row>
    <row r="1929" spans="1:11" x14ac:dyDescent="0.2">
      <c r="A1929" t="s">
        <v>1960</v>
      </c>
      <c r="B1929">
        <v>1975</v>
      </c>
      <c r="C1929" t="s">
        <v>15</v>
      </c>
      <c r="D1929">
        <v>14</v>
      </c>
      <c r="E1929" s="10" t="str">
        <f>Table1[[#This Row],[date]]&amp;" "&amp;Table1[[#This Row],[month]]&amp;" "&amp;Table1[[#This Row],[year]]</f>
        <v>14 Nov 1975</v>
      </c>
      <c r="F1929" s="12">
        <f>DATEDIF(Table1[[#This Row],[DOB]],"8-6-2023","y")</f>
        <v>47</v>
      </c>
      <c r="G1929">
        <v>3</v>
      </c>
      <c r="H1929" s="14">
        <v>24915.22</v>
      </c>
      <c r="I1929" t="s">
        <v>11</v>
      </c>
      <c r="J1929" t="s">
        <v>12</v>
      </c>
      <c r="K1929" t="s">
        <v>23</v>
      </c>
    </row>
    <row r="1930" spans="1:11" x14ac:dyDescent="0.2">
      <c r="A1930" t="s">
        <v>1961</v>
      </c>
      <c r="B1930">
        <v>1995</v>
      </c>
      <c r="C1930" t="s">
        <v>30</v>
      </c>
      <c r="D1930">
        <v>4</v>
      </c>
      <c r="E1930" s="10" t="str">
        <f>Table1[[#This Row],[date]]&amp;" "&amp;Table1[[#This Row],[month]]&amp;" "&amp;Table1[[#This Row],[year]]</f>
        <v>4 Dec 1995</v>
      </c>
      <c r="F1930" s="12">
        <f>DATEDIF(Table1[[#This Row],[DOB]],"8-6-2023","y")</f>
        <v>27</v>
      </c>
      <c r="G1930">
        <v>0</v>
      </c>
      <c r="H1930" s="14">
        <v>25075.97</v>
      </c>
      <c r="I1930" t="s">
        <v>11</v>
      </c>
      <c r="J1930" t="s">
        <v>11</v>
      </c>
      <c r="K1930" t="s">
        <v>42</v>
      </c>
    </row>
    <row r="1931" spans="1:11" x14ac:dyDescent="0.2">
      <c r="A1931" t="s">
        <v>1962</v>
      </c>
      <c r="B1931">
        <v>1998</v>
      </c>
      <c r="C1931" t="s">
        <v>18</v>
      </c>
      <c r="D1931">
        <v>14</v>
      </c>
      <c r="E1931" s="10" t="str">
        <f>Table1[[#This Row],[date]]&amp;" "&amp;Table1[[#This Row],[month]]&amp;" "&amp;Table1[[#This Row],[year]]</f>
        <v>14 Jun 1998</v>
      </c>
      <c r="F1931" s="12">
        <f>DATEDIF(Table1[[#This Row],[DOB]],"8-6-2023","y")</f>
        <v>24</v>
      </c>
      <c r="G1931">
        <v>0</v>
      </c>
      <c r="H1931" s="14">
        <v>25081.77</v>
      </c>
      <c r="I1931" t="s">
        <v>11</v>
      </c>
      <c r="J1931" t="s">
        <v>11</v>
      </c>
      <c r="K1931" t="s">
        <v>13</v>
      </c>
    </row>
    <row r="1932" spans="1:11" x14ac:dyDescent="0.2">
      <c r="A1932" t="s">
        <v>1963</v>
      </c>
      <c r="B1932">
        <v>1998</v>
      </c>
      <c r="C1932" t="s">
        <v>15</v>
      </c>
      <c r="D1932">
        <v>24</v>
      </c>
      <c r="E1932" s="10" t="str">
        <f>Table1[[#This Row],[date]]&amp;" "&amp;Table1[[#This Row],[month]]&amp;" "&amp;Table1[[#This Row],[year]]</f>
        <v>24 Nov 1998</v>
      </c>
      <c r="F1932" s="12">
        <f>DATEDIF(Table1[[#This Row],[DOB]],"8-6-2023","y")</f>
        <v>24</v>
      </c>
      <c r="G1932">
        <v>0</v>
      </c>
      <c r="H1932" s="14">
        <v>25127.22</v>
      </c>
      <c r="I1932" t="s">
        <v>11</v>
      </c>
      <c r="J1932" t="s">
        <v>12</v>
      </c>
      <c r="K1932" t="s">
        <v>42</v>
      </c>
    </row>
    <row r="1933" spans="1:11" x14ac:dyDescent="0.2">
      <c r="A1933" t="s">
        <v>1964</v>
      </c>
      <c r="B1933">
        <v>1975</v>
      </c>
      <c r="C1933" t="s">
        <v>30</v>
      </c>
      <c r="D1933">
        <v>14</v>
      </c>
      <c r="E1933" s="10" t="str">
        <f>Table1[[#This Row],[date]]&amp;" "&amp;Table1[[#This Row],[month]]&amp;" "&amp;Table1[[#This Row],[year]]</f>
        <v>14 Dec 1975</v>
      </c>
      <c r="F1933" s="12">
        <f>DATEDIF(Table1[[#This Row],[DOB]],"8-6-2023","y")</f>
        <v>47</v>
      </c>
      <c r="G1933">
        <v>3</v>
      </c>
      <c r="H1933" s="14">
        <v>25309.49</v>
      </c>
      <c r="I1933" t="s">
        <v>11</v>
      </c>
      <c r="J1933" t="s">
        <v>16</v>
      </c>
      <c r="K1933" t="s">
        <v>42</v>
      </c>
    </row>
    <row r="1934" spans="1:11" x14ac:dyDescent="0.2">
      <c r="A1934" t="s">
        <v>1965</v>
      </c>
      <c r="B1934">
        <v>1972</v>
      </c>
      <c r="C1934" t="s">
        <v>20</v>
      </c>
      <c r="D1934">
        <v>26</v>
      </c>
      <c r="E1934" s="10" t="str">
        <f>Table1[[#This Row],[date]]&amp;" "&amp;Table1[[#This Row],[month]]&amp;" "&amp;Table1[[#This Row],[year]]</f>
        <v>26 Sep 1972</v>
      </c>
      <c r="F1934" s="12">
        <f>DATEDIF(Table1[[#This Row],[DOB]],"8-6-2023","y")</f>
        <v>50</v>
      </c>
      <c r="G1934">
        <v>2</v>
      </c>
      <c r="H1934" s="14">
        <v>25333.33</v>
      </c>
      <c r="I1934" t="s">
        <v>11</v>
      </c>
      <c r="J1934" t="s">
        <v>11</v>
      </c>
      <c r="K1934" t="s">
        <v>356</v>
      </c>
    </row>
    <row r="1935" spans="1:11" x14ac:dyDescent="0.2">
      <c r="A1935" t="s">
        <v>1966</v>
      </c>
      <c r="B1935">
        <v>1968</v>
      </c>
      <c r="C1935" t="s">
        <v>35</v>
      </c>
      <c r="D1935">
        <v>22</v>
      </c>
      <c r="E1935" s="10" t="str">
        <f>Table1[[#This Row],[date]]&amp;" "&amp;Table1[[#This Row],[month]]&amp;" "&amp;Table1[[#This Row],[year]]</f>
        <v>22 Aug 1968</v>
      </c>
      <c r="F1935" s="12">
        <f>DATEDIF(Table1[[#This Row],[DOB]],"8-6-2023","y")</f>
        <v>54</v>
      </c>
      <c r="G1935">
        <v>3</v>
      </c>
      <c r="H1935" s="14">
        <v>25382.3</v>
      </c>
      <c r="I1935" t="s">
        <v>11</v>
      </c>
      <c r="J1935" t="s">
        <v>11</v>
      </c>
      <c r="K1935" t="s">
        <v>42</v>
      </c>
    </row>
    <row r="1936" spans="1:11" x14ac:dyDescent="0.2">
      <c r="A1936" t="s">
        <v>1967</v>
      </c>
      <c r="B1936">
        <v>1968</v>
      </c>
      <c r="C1936" t="s">
        <v>30</v>
      </c>
      <c r="D1936">
        <v>11</v>
      </c>
      <c r="E1936" s="10" t="str">
        <f>Table1[[#This Row],[date]]&amp;" "&amp;Table1[[#This Row],[month]]&amp;" "&amp;Table1[[#This Row],[year]]</f>
        <v>11 Dec 1968</v>
      </c>
      <c r="F1936" s="12">
        <f>DATEDIF(Table1[[#This Row],[DOB]],"8-6-2023","y")</f>
        <v>54</v>
      </c>
      <c r="G1936">
        <v>1</v>
      </c>
      <c r="H1936" s="14">
        <v>25517.11</v>
      </c>
      <c r="I1936" t="s">
        <v>11</v>
      </c>
      <c r="J1936" t="s">
        <v>12</v>
      </c>
      <c r="K1936" t="s">
        <v>356</v>
      </c>
    </row>
    <row r="1937" spans="1:11" x14ac:dyDescent="0.2">
      <c r="A1937" t="s">
        <v>1968</v>
      </c>
      <c r="B1937">
        <v>2001</v>
      </c>
      <c r="C1937" t="s">
        <v>35</v>
      </c>
      <c r="D1937">
        <v>2</v>
      </c>
      <c r="E1937" s="10" t="str">
        <f>Table1[[#This Row],[date]]&amp;" "&amp;Table1[[#This Row],[month]]&amp;" "&amp;Table1[[#This Row],[year]]</f>
        <v>2 Aug 2001</v>
      </c>
      <c r="F1937" s="12">
        <f>DATEDIF(Table1[[#This Row],[DOB]],"8-6-2023","y")</f>
        <v>21</v>
      </c>
      <c r="G1937">
        <v>0</v>
      </c>
      <c r="H1937" s="14">
        <v>25648.98</v>
      </c>
      <c r="I1937" t="s">
        <v>11</v>
      </c>
      <c r="J1937" t="s">
        <v>16</v>
      </c>
      <c r="K1937" t="s">
        <v>42</v>
      </c>
    </row>
    <row r="1938" spans="1:11" x14ac:dyDescent="0.2">
      <c r="A1938" t="s">
        <v>1969</v>
      </c>
      <c r="B1938">
        <v>1972</v>
      </c>
      <c r="C1938" t="s">
        <v>10</v>
      </c>
      <c r="D1938">
        <v>17</v>
      </c>
      <c r="E1938" s="10" t="str">
        <f>Table1[[#This Row],[date]]&amp;" "&amp;Table1[[#This Row],[month]]&amp;" "&amp;Table1[[#This Row],[year]]</f>
        <v>17 Jul 1972</v>
      </c>
      <c r="F1938" s="12">
        <f>DATEDIF(Table1[[#This Row],[DOB]],"8-6-2023","y")</f>
        <v>50</v>
      </c>
      <c r="G1938">
        <v>0</v>
      </c>
      <c r="H1938" s="14">
        <v>25656.58</v>
      </c>
      <c r="I1938" t="s">
        <v>11</v>
      </c>
      <c r="J1938" t="s">
        <v>12</v>
      </c>
      <c r="K1938" t="s">
        <v>247</v>
      </c>
    </row>
    <row r="1939" spans="1:11" x14ac:dyDescent="0.2">
      <c r="A1939" t="s">
        <v>1970</v>
      </c>
      <c r="B1939">
        <v>1963</v>
      </c>
      <c r="C1939" t="s">
        <v>35</v>
      </c>
      <c r="D1939">
        <v>21</v>
      </c>
      <c r="E1939" s="10" t="str">
        <f>Table1[[#This Row],[date]]&amp;" "&amp;Table1[[#This Row],[month]]&amp;" "&amp;Table1[[#This Row],[year]]</f>
        <v>21 Aug 1963</v>
      </c>
      <c r="F1939" s="12">
        <f>DATEDIF(Table1[[#This Row],[DOB]],"8-6-2023","y")</f>
        <v>59</v>
      </c>
      <c r="G1939">
        <v>0</v>
      </c>
      <c r="H1939" s="14">
        <v>25678.78</v>
      </c>
      <c r="I1939" t="s">
        <v>11</v>
      </c>
      <c r="J1939" t="s">
        <v>12</v>
      </c>
      <c r="K1939" t="s">
        <v>23</v>
      </c>
    </row>
    <row r="1940" spans="1:11" x14ac:dyDescent="0.2">
      <c r="A1940" t="s">
        <v>1971</v>
      </c>
      <c r="B1940">
        <v>1970</v>
      </c>
      <c r="C1940" t="s">
        <v>30</v>
      </c>
      <c r="D1940">
        <v>3</v>
      </c>
      <c r="E1940" s="10" t="str">
        <f>Table1[[#This Row],[date]]&amp;" "&amp;Table1[[#This Row],[month]]&amp;" "&amp;Table1[[#This Row],[year]]</f>
        <v>3 Dec 1970</v>
      </c>
      <c r="F1940" s="12">
        <f>DATEDIF(Table1[[#This Row],[DOB]],"8-6-2023","y")</f>
        <v>52</v>
      </c>
      <c r="G1940">
        <v>3</v>
      </c>
      <c r="H1940" s="14">
        <v>25992.82</v>
      </c>
      <c r="I1940" t="s">
        <v>11</v>
      </c>
      <c r="J1940" t="s">
        <v>11</v>
      </c>
      <c r="K1940" t="s">
        <v>13</v>
      </c>
    </row>
    <row r="1941" spans="1:11" x14ac:dyDescent="0.2">
      <c r="A1941" t="s">
        <v>1972</v>
      </c>
      <c r="B1941">
        <v>2001</v>
      </c>
      <c r="C1941" t="s">
        <v>18</v>
      </c>
      <c r="D1941">
        <v>5</v>
      </c>
      <c r="E1941" s="10" t="str">
        <f>Table1[[#This Row],[date]]&amp;" "&amp;Table1[[#This Row],[month]]&amp;" "&amp;Table1[[#This Row],[year]]</f>
        <v>5 Jun 2001</v>
      </c>
      <c r="F1941" s="12">
        <f>DATEDIF(Table1[[#This Row],[DOB]],"8-6-2023","y")</f>
        <v>22</v>
      </c>
      <c r="G1941">
        <v>2</v>
      </c>
      <c r="H1941" s="14">
        <v>26018.95</v>
      </c>
      <c r="I1941" t="s">
        <v>11</v>
      </c>
      <c r="J1941" t="s">
        <v>11</v>
      </c>
      <c r="K1941" t="s">
        <v>23</v>
      </c>
    </row>
    <row r="1942" spans="1:11" x14ac:dyDescent="0.2">
      <c r="A1942" t="s">
        <v>1973</v>
      </c>
      <c r="B1942">
        <v>2000</v>
      </c>
      <c r="C1942" t="s">
        <v>30</v>
      </c>
      <c r="D1942">
        <v>26</v>
      </c>
      <c r="E1942" s="10" t="str">
        <f>Table1[[#This Row],[date]]&amp;" "&amp;Table1[[#This Row],[month]]&amp;" "&amp;Table1[[#This Row],[year]]</f>
        <v>26 Dec 2000</v>
      </c>
      <c r="F1942" s="12">
        <f>DATEDIF(Table1[[#This Row],[DOB]],"8-6-2023","y")</f>
        <v>22</v>
      </c>
      <c r="G1942">
        <v>0</v>
      </c>
      <c r="H1942" s="14">
        <v>26026.97</v>
      </c>
      <c r="I1942" t="s">
        <v>11</v>
      </c>
      <c r="J1942" t="s">
        <v>12</v>
      </c>
      <c r="K1942" t="s">
        <v>42</v>
      </c>
    </row>
    <row r="1943" spans="1:11" x14ac:dyDescent="0.2">
      <c r="A1943" t="s">
        <v>1974</v>
      </c>
      <c r="B1943">
        <v>1966</v>
      </c>
      <c r="C1943" t="s">
        <v>10</v>
      </c>
      <c r="D1943">
        <v>9</v>
      </c>
      <c r="E1943" s="10" t="str">
        <f>Table1[[#This Row],[date]]&amp;" "&amp;Table1[[#This Row],[month]]&amp;" "&amp;Table1[[#This Row],[year]]</f>
        <v>9 Jul 1966</v>
      </c>
      <c r="F1943" s="12">
        <f>DATEDIF(Table1[[#This Row],[DOB]],"8-6-2023","y")</f>
        <v>56</v>
      </c>
      <c r="G1943">
        <v>1</v>
      </c>
      <c r="H1943" s="14">
        <v>26109.33</v>
      </c>
      <c r="I1943" t="s">
        <v>11</v>
      </c>
      <c r="J1943" t="s">
        <v>12</v>
      </c>
      <c r="K1943" t="s">
        <v>23</v>
      </c>
    </row>
    <row r="1944" spans="1:11" x14ac:dyDescent="0.2">
      <c r="A1944" t="s">
        <v>1975</v>
      </c>
      <c r="B1944">
        <v>2002</v>
      </c>
      <c r="C1944" t="s">
        <v>37</v>
      </c>
      <c r="D1944">
        <v>11</v>
      </c>
      <c r="E1944" s="10" t="str">
        <f>Table1[[#This Row],[date]]&amp;" "&amp;Table1[[#This Row],[month]]&amp;" "&amp;Table1[[#This Row],[year]]</f>
        <v>11 Oct 2002</v>
      </c>
      <c r="F1944" s="12">
        <f>DATEDIF(Table1[[#This Row],[DOB]],"8-6-2023","y")</f>
        <v>20</v>
      </c>
      <c r="G1944">
        <v>0</v>
      </c>
      <c r="H1944" s="14">
        <v>26125.67</v>
      </c>
      <c r="I1944" t="s">
        <v>11</v>
      </c>
      <c r="J1944" t="s">
        <v>16</v>
      </c>
      <c r="K1944" t="s">
        <v>13</v>
      </c>
    </row>
    <row r="1945" spans="1:11" x14ac:dyDescent="0.2">
      <c r="A1945" t="s">
        <v>1976</v>
      </c>
      <c r="B1945">
        <v>1973</v>
      </c>
      <c r="C1945" t="s">
        <v>10</v>
      </c>
      <c r="D1945">
        <v>7</v>
      </c>
      <c r="E1945" s="10" t="str">
        <f>Table1[[#This Row],[date]]&amp;" "&amp;Table1[[#This Row],[month]]&amp;" "&amp;Table1[[#This Row],[year]]</f>
        <v>7 Jul 1973</v>
      </c>
      <c r="F1945" s="12">
        <f>DATEDIF(Table1[[#This Row],[DOB]],"8-6-2023","y")</f>
        <v>49</v>
      </c>
      <c r="G1945">
        <v>1</v>
      </c>
      <c r="H1945" s="14">
        <v>26140.36</v>
      </c>
      <c r="I1945" t="s">
        <v>11</v>
      </c>
      <c r="J1945" t="s">
        <v>12</v>
      </c>
      <c r="K1945" t="s">
        <v>42</v>
      </c>
    </row>
    <row r="1946" spans="1:11" x14ac:dyDescent="0.2">
      <c r="A1946" t="s">
        <v>1977</v>
      </c>
      <c r="B1946">
        <v>1975</v>
      </c>
      <c r="C1946" t="s">
        <v>18</v>
      </c>
      <c r="D1946">
        <v>4</v>
      </c>
      <c r="E1946" s="10" t="str">
        <f>Table1[[#This Row],[date]]&amp;" "&amp;Table1[[#This Row],[month]]&amp;" "&amp;Table1[[#This Row],[year]]</f>
        <v>4 Jun 1975</v>
      </c>
      <c r="F1946" s="12">
        <f>DATEDIF(Table1[[#This Row],[DOB]],"8-6-2023","y")</f>
        <v>48</v>
      </c>
      <c r="G1946">
        <v>1</v>
      </c>
      <c r="H1946" s="14">
        <v>26236.58</v>
      </c>
      <c r="I1946" t="s">
        <v>11</v>
      </c>
      <c r="J1946" t="s">
        <v>16</v>
      </c>
      <c r="K1946" t="s">
        <v>42</v>
      </c>
    </row>
    <row r="1947" spans="1:11" x14ac:dyDescent="0.2">
      <c r="A1947" t="s">
        <v>1978</v>
      </c>
      <c r="B1947">
        <v>2004</v>
      </c>
      <c r="C1947" t="s">
        <v>30</v>
      </c>
      <c r="D1947">
        <v>5</v>
      </c>
      <c r="E1947" s="10" t="str">
        <f>Table1[[#This Row],[date]]&amp;" "&amp;Table1[[#This Row],[month]]&amp;" "&amp;Table1[[#This Row],[year]]</f>
        <v>5 Dec 2004</v>
      </c>
      <c r="F1947" s="12">
        <f>DATEDIF(Table1[[#This Row],[DOB]],"8-6-2023","y")</f>
        <v>18</v>
      </c>
      <c r="G1947">
        <v>0</v>
      </c>
      <c r="H1947" s="14">
        <v>26316.59</v>
      </c>
      <c r="I1947" t="s">
        <v>11</v>
      </c>
      <c r="J1947" t="s">
        <v>12</v>
      </c>
      <c r="K1947" t="s">
        <v>42</v>
      </c>
    </row>
    <row r="1948" spans="1:11" x14ac:dyDescent="0.2">
      <c r="A1948" t="s">
        <v>1979</v>
      </c>
      <c r="B1948">
        <v>1974</v>
      </c>
      <c r="C1948" t="s">
        <v>20</v>
      </c>
      <c r="D1948">
        <v>21</v>
      </c>
      <c r="E1948" s="10" t="str">
        <f>Table1[[#This Row],[date]]&amp;" "&amp;Table1[[#This Row],[month]]&amp;" "&amp;Table1[[#This Row],[year]]</f>
        <v>21 Sep 1974</v>
      </c>
      <c r="F1948" s="12">
        <f>DATEDIF(Table1[[#This Row],[DOB]],"8-6-2023","y")</f>
        <v>48</v>
      </c>
      <c r="G1948">
        <v>1</v>
      </c>
      <c r="H1948" s="14">
        <v>26392.26</v>
      </c>
      <c r="I1948" t="s">
        <v>11</v>
      </c>
      <c r="J1948" t="s">
        <v>11</v>
      </c>
      <c r="K1948" t="s">
        <v>247</v>
      </c>
    </row>
    <row r="1949" spans="1:11" x14ac:dyDescent="0.2">
      <c r="A1949" t="s">
        <v>1980</v>
      </c>
      <c r="B1949">
        <v>1970</v>
      </c>
      <c r="C1949" t="s">
        <v>35</v>
      </c>
      <c r="D1949">
        <v>27</v>
      </c>
      <c r="E1949" s="10" t="str">
        <f>Table1[[#This Row],[date]]&amp;" "&amp;Table1[[#This Row],[month]]&amp;" "&amp;Table1[[#This Row],[year]]</f>
        <v>27 Aug 1970</v>
      </c>
      <c r="F1949" s="12">
        <f>DATEDIF(Table1[[#This Row],[DOB]],"8-6-2023","y")</f>
        <v>52</v>
      </c>
      <c r="G1949">
        <v>2</v>
      </c>
      <c r="H1949" s="14">
        <v>26467.1</v>
      </c>
      <c r="I1949" t="s">
        <v>11</v>
      </c>
      <c r="J1949" t="s">
        <v>12</v>
      </c>
      <c r="K1949" t="s">
        <v>23</v>
      </c>
    </row>
    <row r="1950" spans="1:11" x14ac:dyDescent="0.2">
      <c r="A1950" t="s">
        <v>1981</v>
      </c>
      <c r="B1950">
        <v>2004</v>
      </c>
      <c r="C1950" t="s">
        <v>20</v>
      </c>
      <c r="D1950">
        <v>5</v>
      </c>
      <c r="E1950" s="10" t="str">
        <f>Table1[[#This Row],[date]]&amp;" "&amp;Table1[[#This Row],[month]]&amp;" "&amp;Table1[[#This Row],[year]]</f>
        <v>5 Sep 2004</v>
      </c>
      <c r="F1950" s="12">
        <f>DATEDIF(Table1[[#This Row],[DOB]],"8-6-2023","y")</f>
        <v>18</v>
      </c>
      <c r="G1950">
        <v>0</v>
      </c>
      <c r="H1950" s="14">
        <v>26479.4</v>
      </c>
      <c r="I1950" t="s">
        <v>11</v>
      </c>
      <c r="J1950" t="s">
        <v>11</v>
      </c>
      <c r="K1950" t="s">
        <v>42</v>
      </c>
    </row>
    <row r="1951" spans="1:11" x14ac:dyDescent="0.2">
      <c r="A1951" t="s">
        <v>1982</v>
      </c>
      <c r="B1951">
        <v>1988</v>
      </c>
      <c r="C1951" t="s">
        <v>10</v>
      </c>
      <c r="D1951">
        <v>22</v>
      </c>
      <c r="E1951" s="10" t="str">
        <f>Table1[[#This Row],[date]]&amp;" "&amp;Table1[[#This Row],[month]]&amp;" "&amp;Table1[[#This Row],[year]]</f>
        <v>22 Jul 1988</v>
      </c>
      <c r="F1951" s="12">
        <f>DATEDIF(Table1[[#This Row],[DOB]],"8-6-2023","y")</f>
        <v>34</v>
      </c>
      <c r="G1951">
        <v>3</v>
      </c>
      <c r="H1951" s="14">
        <v>26607.89</v>
      </c>
      <c r="I1951" t="s">
        <v>11</v>
      </c>
      <c r="J1951" t="s">
        <v>16</v>
      </c>
      <c r="K1951" t="s">
        <v>42</v>
      </c>
    </row>
    <row r="1952" spans="1:11" x14ac:dyDescent="0.2">
      <c r="A1952" t="s">
        <v>1983</v>
      </c>
      <c r="B1952">
        <v>1991</v>
      </c>
      <c r="C1952" t="s">
        <v>35</v>
      </c>
      <c r="D1952">
        <v>22</v>
      </c>
      <c r="E1952" s="10" t="str">
        <f>Table1[[#This Row],[date]]&amp;" "&amp;Table1[[#This Row],[month]]&amp;" "&amp;Table1[[#This Row],[year]]</f>
        <v>22 Aug 1991</v>
      </c>
      <c r="F1952" s="12">
        <f>DATEDIF(Table1[[#This Row],[DOB]],"8-6-2023","y")</f>
        <v>31</v>
      </c>
      <c r="G1952">
        <v>3</v>
      </c>
      <c r="H1952" s="14">
        <v>26912.560000000001</v>
      </c>
      <c r="I1952" t="s">
        <v>11</v>
      </c>
      <c r="J1952" t="s">
        <v>11</v>
      </c>
      <c r="K1952" t="s">
        <v>42</v>
      </c>
    </row>
    <row r="1953" spans="1:11" x14ac:dyDescent="0.2">
      <c r="A1953" t="s">
        <v>1984</v>
      </c>
      <c r="B1953">
        <v>1958</v>
      </c>
      <c r="C1953" t="s">
        <v>30</v>
      </c>
      <c r="D1953">
        <v>25</v>
      </c>
      <c r="E1953" s="10" t="str">
        <f>Table1[[#This Row],[date]]&amp;" "&amp;Table1[[#This Row],[month]]&amp;" "&amp;Table1[[#This Row],[year]]</f>
        <v>25 Dec 1958</v>
      </c>
      <c r="F1953" s="12">
        <f>DATEDIF(Table1[[#This Row],[DOB]],"8-6-2023","y")</f>
        <v>64</v>
      </c>
      <c r="G1953">
        <v>0</v>
      </c>
      <c r="H1953" s="14">
        <v>26926.51</v>
      </c>
      <c r="I1953" t="s">
        <v>11</v>
      </c>
      <c r="J1953" t="s">
        <v>16</v>
      </c>
      <c r="K1953" t="s">
        <v>13</v>
      </c>
    </row>
    <row r="1954" spans="1:11" x14ac:dyDescent="0.2">
      <c r="A1954" t="s">
        <v>1985</v>
      </c>
      <c r="B1954">
        <v>2002</v>
      </c>
      <c r="C1954" t="s">
        <v>18</v>
      </c>
      <c r="D1954">
        <v>17</v>
      </c>
      <c r="E1954" s="10" t="str">
        <f>Table1[[#This Row],[date]]&amp;" "&amp;Table1[[#This Row],[month]]&amp;" "&amp;Table1[[#This Row],[year]]</f>
        <v>17 Jun 2002</v>
      </c>
      <c r="F1954" s="12">
        <f>DATEDIF(Table1[[#This Row],[DOB]],"8-6-2023","y")</f>
        <v>20</v>
      </c>
      <c r="G1954">
        <v>0</v>
      </c>
      <c r="H1954" s="14">
        <v>26927.69</v>
      </c>
      <c r="I1954" t="s">
        <v>11</v>
      </c>
      <c r="J1954" t="s">
        <v>11</v>
      </c>
      <c r="K1954" t="s">
        <v>42</v>
      </c>
    </row>
    <row r="1955" spans="1:11" x14ac:dyDescent="0.2">
      <c r="A1955" t="s">
        <v>1986</v>
      </c>
      <c r="B1955">
        <v>2000</v>
      </c>
      <c r="C1955" t="s">
        <v>15</v>
      </c>
      <c r="D1955">
        <v>9</v>
      </c>
      <c r="E1955" s="10" t="str">
        <f>Table1[[#This Row],[date]]&amp;" "&amp;Table1[[#This Row],[month]]&amp;" "&amp;Table1[[#This Row],[year]]</f>
        <v>9 Nov 2000</v>
      </c>
      <c r="F1955" s="12">
        <f>DATEDIF(Table1[[#This Row],[DOB]],"8-6-2023","y")</f>
        <v>22</v>
      </c>
      <c r="G1955">
        <v>0</v>
      </c>
      <c r="H1955" s="14">
        <v>26936.98</v>
      </c>
      <c r="I1955" t="s">
        <v>11</v>
      </c>
      <c r="J1955" t="s">
        <v>12</v>
      </c>
      <c r="K1955" t="s">
        <v>42</v>
      </c>
    </row>
    <row r="1956" spans="1:11" x14ac:dyDescent="0.2">
      <c r="A1956" t="s">
        <v>1987</v>
      </c>
      <c r="B1956">
        <v>1960</v>
      </c>
      <c r="C1956" t="s">
        <v>10</v>
      </c>
      <c r="D1956">
        <v>9</v>
      </c>
      <c r="E1956" s="10" t="str">
        <f>Table1[[#This Row],[date]]&amp;" "&amp;Table1[[#This Row],[month]]&amp;" "&amp;Table1[[#This Row],[year]]</f>
        <v>9 Jul 1960</v>
      </c>
      <c r="F1956" s="12">
        <f>DATEDIF(Table1[[#This Row],[DOB]],"8-6-2023","y")</f>
        <v>62</v>
      </c>
      <c r="G1956">
        <v>1</v>
      </c>
      <c r="H1956" s="14">
        <v>27000.98</v>
      </c>
      <c r="I1956" t="s">
        <v>11</v>
      </c>
      <c r="J1956" t="s">
        <v>11</v>
      </c>
      <c r="K1956" t="s">
        <v>13</v>
      </c>
    </row>
    <row r="1957" spans="1:11" x14ac:dyDescent="0.2">
      <c r="A1957" t="s">
        <v>1988</v>
      </c>
      <c r="B1957">
        <v>1958</v>
      </c>
      <c r="C1957" t="s">
        <v>18</v>
      </c>
      <c r="D1957">
        <v>30</v>
      </c>
      <c r="E1957" s="10" t="str">
        <f>Table1[[#This Row],[date]]&amp;" "&amp;Table1[[#This Row],[month]]&amp;" "&amp;Table1[[#This Row],[year]]</f>
        <v>30 Jun 1958</v>
      </c>
      <c r="F1957" s="12">
        <f>DATEDIF(Table1[[#This Row],[DOB]],"8-6-2023","y")</f>
        <v>64</v>
      </c>
      <c r="G1957">
        <v>0</v>
      </c>
      <c r="H1957" s="14">
        <v>27037.91</v>
      </c>
      <c r="I1957" t="s">
        <v>11</v>
      </c>
      <c r="J1957" t="s">
        <v>11</v>
      </c>
      <c r="K1957" t="s">
        <v>13</v>
      </c>
    </row>
    <row r="1958" spans="1:11" x14ac:dyDescent="0.2">
      <c r="A1958" t="s">
        <v>1989</v>
      </c>
      <c r="B1958">
        <v>1994</v>
      </c>
      <c r="C1958" t="s">
        <v>10</v>
      </c>
      <c r="D1958">
        <v>2</v>
      </c>
      <c r="E1958" s="10" t="str">
        <f>Table1[[#This Row],[date]]&amp;" "&amp;Table1[[#This Row],[month]]&amp;" "&amp;Table1[[#This Row],[year]]</f>
        <v>2 Jul 1994</v>
      </c>
      <c r="F1958" s="12">
        <f>DATEDIF(Table1[[#This Row],[DOB]],"8-6-2023","y")</f>
        <v>28</v>
      </c>
      <c r="G1958">
        <v>0</v>
      </c>
      <c r="H1958" s="14">
        <v>27080.639999999999</v>
      </c>
      <c r="I1958" t="s">
        <v>11</v>
      </c>
      <c r="J1958" t="s">
        <v>11</v>
      </c>
      <c r="K1958" t="s">
        <v>42</v>
      </c>
    </row>
    <row r="1959" spans="1:11" x14ac:dyDescent="0.2">
      <c r="A1959" t="s">
        <v>1990</v>
      </c>
      <c r="B1959">
        <v>1990</v>
      </c>
      <c r="C1959" t="s">
        <v>30</v>
      </c>
      <c r="D1959">
        <v>13</v>
      </c>
      <c r="E1959" s="10" t="str">
        <f>Table1[[#This Row],[date]]&amp;" "&amp;Table1[[#This Row],[month]]&amp;" "&amp;Table1[[#This Row],[year]]</f>
        <v>13 Dec 1990</v>
      </c>
      <c r="F1959" s="12">
        <f>DATEDIF(Table1[[#This Row],[DOB]],"8-6-2023","y")</f>
        <v>32</v>
      </c>
      <c r="G1959">
        <v>3</v>
      </c>
      <c r="H1959" s="14">
        <v>27092.38</v>
      </c>
      <c r="I1959" t="s">
        <v>11</v>
      </c>
      <c r="J1959" t="s">
        <v>12</v>
      </c>
      <c r="K1959" t="s">
        <v>42</v>
      </c>
    </row>
    <row r="1960" spans="1:11" x14ac:dyDescent="0.2">
      <c r="A1960" t="s">
        <v>1991</v>
      </c>
      <c r="B1960">
        <v>1970</v>
      </c>
      <c r="C1960" t="s">
        <v>37</v>
      </c>
      <c r="D1960">
        <v>2</v>
      </c>
      <c r="E1960" s="10" t="str">
        <f>Table1[[#This Row],[date]]&amp;" "&amp;Table1[[#This Row],[month]]&amp;" "&amp;Table1[[#This Row],[year]]</f>
        <v>2 Oct 1970</v>
      </c>
      <c r="F1960" s="12">
        <f>DATEDIF(Table1[[#This Row],[DOB]],"8-6-2023","y")</f>
        <v>52</v>
      </c>
      <c r="G1960">
        <v>0</v>
      </c>
      <c r="H1960" s="14">
        <v>27117.99</v>
      </c>
      <c r="I1960" t="s">
        <v>11</v>
      </c>
      <c r="J1960" t="s">
        <v>11</v>
      </c>
      <c r="K1960" t="s">
        <v>13</v>
      </c>
    </row>
    <row r="1961" spans="1:11" x14ac:dyDescent="0.2">
      <c r="A1961" t="s">
        <v>1992</v>
      </c>
      <c r="B1961">
        <v>1965</v>
      </c>
      <c r="C1961" t="s">
        <v>30</v>
      </c>
      <c r="D1961">
        <v>21</v>
      </c>
      <c r="E1961" s="10" t="str">
        <f>Table1[[#This Row],[date]]&amp;" "&amp;Table1[[#This Row],[month]]&amp;" "&amp;Table1[[#This Row],[year]]</f>
        <v>21 Dec 1965</v>
      </c>
      <c r="F1961" s="12">
        <f>DATEDIF(Table1[[#This Row],[DOB]],"8-6-2023","y")</f>
        <v>57</v>
      </c>
      <c r="G1961">
        <v>0</v>
      </c>
      <c r="H1961" s="14">
        <v>27218.44</v>
      </c>
      <c r="I1961" t="s">
        <v>11</v>
      </c>
      <c r="J1961" t="s">
        <v>16</v>
      </c>
      <c r="K1961" t="s">
        <v>356</v>
      </c>
    </row>
    <row r="1962" spans="1:11" x14ac:dyDescent="0.2">
      <c r="A1962" t="s">
        <v>1993</v>
      </c>
      <c r="B1962">
        <v>1999</v>
      </c>
      <c r="C1962" t="s">
        <v>30</v>
      </c>
      <c r="D1962">
        <v>2</v>
      </c>
      <c r="E1962" s="10" t="str">
        <f>Table1[[#This Row],[date]]&amp;" "&amp;Table1[[#This Row],[month]]&amp;" "&amp;Table1[[#This Row],[year]]</f>
        <v>2 Dec 1999</v>
      </c>
      <c r="F1962" s="12">
        <f>DATEDIF(Table1[[#This Row],[DOB]],"8-6-2023","y")</f>
        <v>23</v>
      </c>
      <c r="G1962">
        <v>0</v>
      </c>
      <c r="H1962" s="14">
        <v>27236.959999999999</v>
      </c>
      <c r="I1962" t="s">
        <v>11</v>
      </c>
      <c r="J1962" t="s">
        <v>16</v>
      </c>
      <c r="K1962" t="s">
        <v>42</v>
      </c>
    </row>
    <row r="1963" spans="1:11" x14ac:dyDescent="0.2">
      <c r="A1963" t="s">
        <v>1994</v>
      </c>
      <c r="B1963">
        <v>1968</v>
      </c>
      <c r="C1963" t="s">
        <v>18</v>
      </c>
      <c r="D1963">
        <v>6</v>
      </c>
      <c r="E1963" s="10" t="str">
        <f>Table1[[#This Row],[date]]&amp;" "&amp;Table1[[#This Row],[month]]&amp;" "&amp;Table1[[#This Row],[year]]</f>
        <v>6 Jun 1968</v>
      </c>
      <c r="F1963" s="12">
        <f>DATEDIF(Table1[[#This Row],[DOB]],"8-6-2023","y")</f>
        <v>55</v>
      </c>
      <c r="G1963">
        <v>3</v>
      </c>
      <c r="H1963" s="14">
        <v>27322.73</v>
      </c>
      <c r="I1963" t="s">
        <v>11</v>
      </c>
      <c r="J1963" t="s">
        <v>11</v>
      </c>
      <c r="K1963" t="s">
        <v>13</v>
      </c>
    </row>
    <row r="1964" spans="1:11" x14ac:dyDescent="0.2">
      <c r="A1964" t="s">
        <v>1995</v>
      </c>
      <c r="B1964">
        <v>1969</v>
      </c>
      <c r="C1964" t="s">
        <v>37</v>
      </c>
      <c r="D1964">
        <v>16</v>
      </c>
      <c r="E1964" s="10" t="str">
        <f>Table1[[#This Row],[date]]&amp;" "&amp;Table1[[#This Row],[month]]&amp;" "&amp;Table1[[#This Row],[year]]</f>
        <v>16 Oct 1969</v>
      </c>
      <c r="F1964" s="12">
        <f>DATEDIF(Table1[[#This Row],[DOB]],"8-6-2023","y")</f>
        <v>53</v>
      </c>
      <c r="G1964">
        <v>0</v>
      </c>
      <c r="H1964" s="14">
        <v>27346.04</v>
      </c>
      <c r="I1964" t="s">
        <v>11</v>
      </c>
      <c r="J1964" t="s">
        <v>11</v>
      </c>
      <c r="K1964" t="s">
        <v>13</v>
      </c>
    </row>
    <row r="1965" spans="1:11" x14ac:dyDescent="0.2">
      <c r="A1965" t="s">
        <v>1996</v>
      </c>
      <c r="B1965">
        <v>1988</v>
      </c>
      <c r="C1965" t="s">
        <v>20</v>
      </c>
      <c r="D1965">
        <v>15</v>
      </c>
      <c r="E1965" s="10" t="str">
        <f>Table1[[#This Row],[date]]&amp;" "&amp;Table1[[#This Row],[month]]&amp;" "&amp;Table1[[#This Row],[year]]</f>
        <v>15 Sep 1988</v>
      </c>
      <c r="F1965" s="12">
        <f>DATEDIF(Table1[[#This Row],[DOB]],"8-6-2023","y")</f>
        <v>34</v>
      </c>
      <c r="G1965">
        <v>2</v>
      </c>
      <c r="H1965" s="14">
        <v>27375.9</v>
      </c>
      <c r="I1965" t="s">
        <v>11</v>
      </c>
      <c r="J1965" t="s">
        <v>12</v>
      </c>
      <c r="K1965" t="s">
        <v>164</v>
      </c>
    </row>
    <row r="1966" spans="1:11" x14ac:dyDescent="0.2">
      <c r="A1966" t="s">
        <v>1997</v>
      </c>
      <c r="B1966">
        <v>1985</v>
      </c>
      <c r="C1966" t="s">
        <v>30</v>
      </c>
      <c r="D1966">
        <v>5</v>
      </c>
      <c r="E1966" s="10" t="str">
        <f>Table1[[#This Row],[date]]&amp;" "&amp;Table1[[#This Row],[month]]&amp;" "&amp;Table1[[#This Row],[year]]</f>
        <v>5 Dec 1985</v>
      </c>
      <c r="F1966" s="12">
        <f>DATEDIF(Table1[[#This Row],[DOB]],"8-6-2023","y")</f>
        <v>37</v>
      </c>
      <c r="G1966">
        <v>3</v>
      </c>
      <c r="H1966" s="14">
        <v>27432.73</v>
      </c>
      <c r="I1966" t="s">
        <v>11</v>
      </c>
      <c r="J1966" t="s">
        <v>16</v>
      </c>
      <c r="K1966" t="s">
        <v>42</v>
      </c>
    </row>
    <row r="1967" spans="1:11" x14ac:dyDescent="0.2">
      <c r="A1967" t="s">
        <v>1998</v>
      </c>
      <c r="B1967">
        <v>1981</v>
      </c>
      <c r="C1967" t="s">
        <v>37</v>
      </c>
      <c r="D1967">
        <v>3</v>
      </c>
      <c r="E1967" s="10" t="str">
        <f>Table1[[#This Row],[date]]&amp;" "&amp;Table1[[#This Row],[month]]&amp;" "&amp;Table1[[#This Row],[year]]</f>
        <v>3 Oct 1981</v>
      </c>
      <c r="F1967" s="12">
        <f>DATEDIF(Table1[[#This Row],[DOB]],"8-6-2023","y")</f>
        <v>41</v>
      </c>
      <c r="G1967">
        <v>1</v>
      </c>
      <c r="H1967" s="14">
        <v>27495.59</v>
      </c>
      <c r="I1967" t="s">
        <v>11</v>
      </c>
      <c r="J1967" t="s">
        <v>16</v>
      </c>
      <c r="K1967" t="s">
        <v>42</v>
      </c>
    </row>
    <row r="1968" spans="1:11" x14ac:dyDescent="0.2">
      <c r="A1968" t="s">
        <v>1999</v>
      </c>
      <c r="B1968">
        <v>1965</v>
      </c>
      <c r="C1968" t="s">
        <v>37</v>
      </c>
      <c r="D1968">
        <v>19</v>
      </c>
      <c r="E1968" s="10" t="str">
        <f>Table1[[#This Row],[date]]&amp;" "&amp;Table1[[#This Row],[month]]&amp;" "&amp;Table1[[#This Row],[year]]</f>
        <v>19 Oct 1965</v>
      </c>
      <c r="F1968" s="12">
        <f>DATEDIF(Table1[[#This Row],[DOB]],"8-6-2023","y")</f>
        <v>57</v>
      </c>
      <c r="G1968">
        <v>0</v>
      </c>
      <c r="H1968" s="14">
        <v>27533.91</v>
      </c>
      <c r="I1968" t="s">
        <v>11</v>
      </c>
      <c r="J1968" t="s">
        <v>12</v>
      </c>
      <c r="K1968" t="s">
        <v>13</v>
      </c>
    </row>
    <row r="1969" spans="1:11" x14ac:dyDescent="0.2">
      <c r="A1969" t="s">
        <v>2000</v>
      </c>
      <c r="B1969">
        <v>1984</v>
      </c>
      <c r="C1969" t="s">
        <v>10</v>
      </c>
      <c r="D1969">
        <v>22</v>
      </c>
      <c r="E1969" s="10" t="str">
        <f>Table1[[#This Row],[date]]&amp;" "&amp;Table1[[#This Row],[month]]&amp;" "&amp;Table1[[#This Row],[year]]</f>
        <v>22 Jul 1984</v>
      </c>
      <c r="F1969" s="12">
        <f>DATEDIF(Table1[[#This Row],[DOB]],"8-6-2023","y")</f>
        <v>38</v>
      </c>
      <c r="G1969">
        <v>3</v>
      </c>
      <c r="H1969" s="14">
        <v>27534.53</v>
      </c>
      <c r="I1969" t="s">
        <v>11</v>
      </c>
      <c r="J1969" t="s">
        <v>11</v>
      </c>
      <c r="K1969" t="s">
        <v>42</v>
      </c>
    </row>
    <row r="1970" spans="1:11" x14ac:dyDescent="0.2">
      <c r="A1970" t="s">
        <v>2001</v>
      </c>
      <c r="B1970">
        <v>1985</v>
      </c>
      <c r="C1970" t="s">
        <v>15</v>
      </c>
      <c r="D1970">
        <v>6</v>
      </c>
      <c r="E1970" s="10" t="str">
        <f>Table1[[#This Row],[date]]&amp;" "&amp;Table1[[#This Row],[month]]&amp;" "&amp;Table1[[#This Row],[year]]</f>
        <v>6 Nov 1985</v>
      </c>
      <c r="F1970" s="12">
        <f>DATEDIF(Table1[[#This Row],[DOB]],"8-6-2023","y")</f>
        <v>37</v>
      </c>
      <c r="G1970">
        <v>3</v>
      </c>
      <c r="H1970" s="14">
        <v>27598.93</v>
      </c>
      <c r="I1970" t="s">
        <v>11</v>
      </c>
      <c r="J1970" t="s">
        <v>16</v>
      </c>
      <c r="K1970" t="s">
        <v>42</v>
      </c>
    </row>
    <row r="1971" spans="1:11" x14ac:dyDescent="0.2">
      <c r="A1971" t="s">
        <v>2002</v>
      </c>
      <c r="B1971">
        <v>1992</v>
      </c>
      <c r="C1971" t="s">
        <v>18</v>
      </c>
      <c r="D1971">
        <v>11</v>
      </c>
      <c r="E1971" s="10" t="str">
        <f>Table1[[#This Row],[date]]&amp;" "&amp;Table1[[#This Row],[month]]&amp;" "&amp;Table1[[#This Row],[year]]</f>
        <v>11 Jun 1992</v>
      </c>
      <c r="F1971" s="12">
        <f>DATEDIF(Table1[[#This Row],[DOB]],"8-6-2023","y")</f>
        <v>30</v>
      </c>
      <c r="G1971">
        <v>0</v>
      </c>
      <c r="H1971" s="14">
        <v>27614.71</v>
      </c>
      <c r="I1971" t="s">
        <v>11</v>
      </c>
      <c r="J1971" t="s">
        <v>12</v>
      </c>
      <c r="K1971" t="s">
        <v>42</v>
      </c>
    </row>
    <row r="1972" spans="1:11" x14ac:dyDescent="0.2">
      <c r="A1972" t="s">
        <v>2003</v>
      </c>
      <c r="B1972">
        <v>1997</v>
      </c>
      <c r="C1972" t="s">
        <v>20</v>
      </c>
      <c r="D1972">
        <v>9</v>
      </c>
      <c r="E1972" s="10" t="str">
        <f>Table1[[#This Row],[date]]&amp;" "&amp;Table1[[#This Row],[month]]&amp;" "&amp;Table1[[#This Row],[year]]</f>
        <v>9 Sep 1997</v>
      </c>
      <c r="F1972" s="12">
        <f>DATEDIF(Table1[[#This Row],[DOB]],"8-6-2023","y")</f>
        <v>25</v>
      </c>
      <c r="G1972">
        <v>0</v>
      </c>
      <c r="H1972" s="14">
        <v>27619.360000000001</v>
      </c>
      <c r="I1972" t="s">
        <v>11</v>
      </c>
      <c r="J1972" t="s">
        <v>12</v>
      </c>
      <c r="K1972" t="s">
        <v>42</v>
      </c>
    </row>
    <row r="1973" spans="1:11" x14ac:dyDescent="0.2">
      <c r="A1973" t="s">
        <v>2004</v>
      </c>
      <c r="B1973">
        <v>1997</v>
      </c>
      <c r="C1973" t="s">
        <v>37</v>
      </c>
      <c r="D1973">
        <v>7</v>
      </c>
      <c r="E1973" s="10" t="str">
        <f>Table1[[#This Row],[date]]&amp;" "&amp;Table1[[#This Row],[month]]&amp;" "&amp;Table1[[#This Row],[year]]</f>
        <v>7 Oct 1997</v>
      </c>
      <c r="F1973" s="12">
        <f>DATEDIF(Table1[[#This Row],[DOB]],"8-6-2023","y")</f>
        <v>25</v>
      </c>
      <c r="G1973">
        <v>0</v>
      </c>
      <c r="H1973" s="14">
        <v>27625.17</v>
      </c>
      <c r="I1973" t="s">
        <v>16</v>
      </c>
      <c r="J1973" t="s">
        <v>16</v>
      </c>
      <c r="K1973" t="s">
        <v>42</v>
      </c>
    </row>
    <row r="1974" spans="1:11" x14ac:dyDescent="0.2">
      <c r="A1974" t="s">
        <v>2005</v>
      </c>
      <c r="B1974">
        <v>1992</v>
      </c>
      <c r="C1974" t="s">
        <v>10</v>
      </c>
      <c r="D1974">
        <v>3</v>
      </c>
      <c r="E1974" s="10" t="str">
        <f>Table1[[#This Row],[date]]&amp;" "&amp;Table1[[#This Row],[month]]&amp;" "&amp;Table1[[#This Row],[year]]</f>
        <v>3 Jul 1992</v>
      </c>
      <c r="F1974" s="12">
        <f>DATEDIF(Table1[[#This Row],[DOB]],"8-6-2023","y")</f>
        <v>30</v>
      </c>
      <c r="G1974">
        <v>0</v>
      </c>
      <c r="H1974" s="14">
        <v>27696.11</v>
      </c>
      <c r="I1974" t="s">
        <v>16</v>
      </c>
      <c r="J1974" t="s">
        <v>11</v>
      </c>
      <c r="K1974" t="s">
        <v>42</v>
      </c>
    </row>
    <row r="1975" spans="1:11" x14ac:dyDescent="0.2">
      <c r="A1975" t="s">
        <v>2006</v>
      </c>
      <c r="B1975">
        <v>2002</v>
      </c>
      <c r="C1975" t="s">
        <v>30</v>
      </c>
      <c r="D1975">
        <v>6</v>
      </c>
      <c r="E1975" s="10" t="str">
        <f>Table1[[#This Row],[date]]&amp;" "&amp;Table1[[#This Row],[month]]&amp;" "&amp;Table1[[#This Row],[year]]</f>
        <v>6 Dec 2002</v>
      </c>
      <c r="F1975" s="12">
        <f>DATEDIF(Table1[[#This Row],[DOB]],"8-6-2023","y")</f>
        <v>20</v>
      </c>
      <c r="G1975">
        <v>1</v>
      </c>
      <c r="H1975" s="14">
        <v>27724.29</v>
      </c>
      <c r="I1975" t="s">
        <v>16</v>
      </c>
      <c r="J1975" t="s">
        <v>12</v>
      </c>
      <c r="K1975" t="s">
        <v>13</v>
      </c>
    </row>
    <row r="1976" spans="1:11" x14ac:dyDescent="0.2">
      <c r="A1976" t="s">
        <v>2007</v>
      </c>
      <c r="B1976">
        <v>1960</v>
      </c>
      <c r="C1976" t="s">
        <v>10</v>
      </c>
      <c r="D1976">
        <v>6</v>
      </c>
      <c r="E1976" s="10" t="str">
        <f>Table1[[#This Row],[date]]&amp;" "&amp;Table1[[#This Row],[month]]&amp;" "&amp;Table1[[#This Row],[year]]</f>
        <v>6 Jul 1960</v>
      </c>
      <c r="F1976" s="12">
        <f>DATEDIF(Table1[[#This Row],[DOB]],"8-6-2023","y")</f>
        <v>62</v>
      </c>
      <c r="G1976">
        <v>0</v>
      </c>
      <c r="H1976" s="14">
        <v>27808.73</v>
      </c>
      <c r="I1976" t="s">
        <v>16</v>
      </c>
      <c r="J1976" t="s">
        <v>16</v>
      </c>
      <c r="K1976" t="s">
        <v>13</v>
      </c>
    </row>
    <row r="1977" spans="1:11" x14ac:dyDescent="0.2">
      <c r="A1977" t="s">
        <v>2008</v>
      </c>
      <c r="B1977">
        <v>1985</v>
      </c>
      <c r="C1977" t="s">
        <v>30</v>
      </c>
      <c r="D1977">
        <v>4</v>
      </c>
      <c r="E1977" s="10" t="str">
        <f>Table1[[#This Row],[date]]&amp;" "&amp;Table1[[#This Row],[month]]&amp;" "&amp;Table1[[#This Row],[year]]</f>
        <v>4 Dec 1985</v>
      </c>
      <c r="F1977" s="12">
        <f>DATEDIF(Table1[[#This Row],[DOB]],"8-6-2023","y")</f>
        <v>37</v>
      </c>
      <c r="G1977">
        <v>3</v>
      </c>
      <c r="H1977" s="14">
        <v>27849.94</v>
      </c>
      <c r="I1977" t="s">
        <v>16</v>
      </c>
      <c r="J1977" t="s">
        <v>16</v>
      </c>
      <c r="K1977" t="s">
        <v>42</v>
      </c>
    </row>
    <row r="1978" spans="1:11" x14ac:dyDescent="0.2">
      <c r="A1978" t="s">
        <v>2009</v>
      </c>
      <c r="B1978">
        <v>1989</v>
      </c>
      <c r="C1978" t="s">
        <v>15</v>
      </c>
      <c r="D1978">
        <v>21</v>
      </c>
      <c r="E1978" s="10" t="str">
        <f>Table1[[#This Row],[date]]&amp;" "&amp;Table1[[#This Row],[month]]&amp;" "&amp;Table1[[#This Row],[year]]</f>
        <v>21 Nov 1989</v>
      </c>
      <c r="F1978" s="12">
        <f>DATEDIF(Table1[[#This Row],[DOB]],"8-6-2023","y")</f>
        <v>33</v>
      </c>
      <c r="G1978">
        <v>3</v>
      </c>
      <c r="H1978" s="14">
        <v>27925.86</v>
      </c>
      <c r="I1978" t="s">
        <v>16</v>
      </c>
      <c r="J1978" t="s">
        <v>11</v>
      </c>
      <c r="K1978" t="s">
        <v>42</v>
      </c>
    </row>
    <row r="1979" spans="1:11" x14ac:dyDescent="0.2">
      <c r="A1979" t="s">
        <v>2010</v>
      </c>
      <c r="B1979">
        <v>1991</v>
      </c>
      <c r="C1979" t="s">
        <v>18</v>
      </c>
      <c r="D1979">
        <v>4</v>
      </c>
      <c r="E1979" s="10" t="str">
        <f>Table1[[#This Row],[date]]&amp;" "&amp;Table1[[#This Row],[month]]&amp;" "&amp;Table1[[#This Row],[year]]</f>
        <v>4 Jun 1991</v>
      </c>
      <c r="F1979" s="12">
        <f>DATEDIF(Table1[[#This Row],[DOB]],"8-6-2023","y")</f>
        <v>32</v>
      </c>
      <c r="G1979">
        <v>3</v>
      </c>
      <c r="H1979" s="14">
        <v>27931.11</v>
      </c>
      <c r="I1979" t="s">
        <v>16</v>
      </c>
      <c r="J1979" t="s">
        <v>12</v>
      </c>
      <c r="K1979" t="s">
        <v>42</v>
      </c>
    </row>
    <row r="1980" spans="1:11" x14ac:dyDescent="0.2">
      <c r="A1980" t="s">
        <v>2011</v>
      </c>
      <c r="B1980">
        <v>1961</v>
      </c>
      <c r="C1980" t="s">
        <v>10</v>
      </c>
      <c r="D1980">
        <v>28</v>
      </c>
      <c r="E1980" s="10" t="str">
        <f>Table1[[#This Row],[date]]&amp;" "&amp;Table1[[#This Row],[month]]&amp;" "&amp;Table1[[#This Row],[year]]</f>
        <v>28 Jul 1961</v>
      </c>
      <c r="F1980" s="12">
        <f>DATEDIF(Table1[[#This Row],[DOB]],"8-6-2023","y")</f>
        <v>61</v>
      </c>
      <c r="G1980">
        <v>3</v>
      </c>
      <c r="H1980" s="14">
        <v>27941.29</v>
      </c>
      <c r="I1980" t="s">
        <v>16</v>
      </c>
      <c r="J1980" t="s">
        <v>12</v>
      </c>
      <c r="K1980" t="s">
        <v>42</v>
      </c>
    </row>
    <row r="1981" spans="1:11" x14ac:dyDescent="0.2">
      <c r="A1981" t="s">
        <v>2012</v>
      </c>
      <c r="B1981">
        <v>1999</v>
      </c>
      <c r="C1981" t="s">
        <v>30</v>
      </c>
      <c r="D1981">
        <v>21</v>
      </c>
      <c r="E1981" s="10" t="str">
        <f>Table1[[#This Row],[date]]&amp;" "&amp;Table1[[#This Row],[month]]&amp;" "&amp;Table1[[#This Row],[year]]</f>
        <v>21 Dec 1999</v>
      </c>
      <c r="F1981" s="12">
        <f>DATEDIF(Table1[[#This Row],[DOB]],"8-6-2023","y")</f>
        <v>23</v>
      </c>
      <c r="G1981">
        <v>0</v>
      </c>
      <c r="H1981" s="14">
        <v>27980.77</v>
      </c>
      <c r="I1981" t="s">
        <v>16</v>
      </c>
      <c r="J1981" t="s">
        <v>16</v>
      </c>
      <c r="K1981" t="s">
        <v>42</v>
      </c>
    </row>
    <row r="1982" spans="1:11" x14ac:dyDescent="0.2">
      <c r="A1982" t="s">
        <v>2013</v>
      </c>
      <c r="B1982">
        <v>1985</v>
      </c>
      <c r="C1982" t="s">
        <v>15</v>
      </c>
      <c r="D1982">
        <v>29</v>
      </c>
      <c r="E1982" s="10" t="str">
        <f>Table1[[#This Row],[date]]&amp;" "&amp;Table1[[#This Row],[month]]&amp;" "&amp;Table1[[#This Row],[year]]</f>
        <v>29 Nov 1985</v>
      </c>
      <c r="F1982" s="12">
        <f>DATEDIF(Table1[[#This Row],[DOB]],"8-6-2023","y")</f>
        <v>37</v>
      </c>
      <c r="G1982">
        <v>3</v>
      </c>
      <c r="H1982" s="14">
        <v>28006.94</v>
      </c>
      <c r="I1982" t="s">
        <v>16</v>
      </c>
      <c r="J1982" t="s">
        <v>11</v>
      </c>
      <c r="K1982" t="s">
        <v>42</v>
      </c>
    </row>
    <row r="1983" spans="1:11" x14ac:dyDescent="0.2">
      <c r="A1983" t="s">
        <v>2014</v>
      </c>
      <c r="B1983">
        <v>1960</v>
      </c>
      <c r="C1983" t="s">
        <v>15</v>
      </c>
      <c r="D1983">
        <v>22</v>
      </c>
      <c r="E1983" s="10" t="str">
        <f>Table1[[#This Row],[date]]&amp;" "&amp;Table1[[#This Row],[month]]&amp;" "&amp;Table1[[#This Row],[year]]</f>
        <v>22 Nov 1960</v>
      </c>
      <c r="F1983" s="12">
        <f>DATEDIF(Table1[[#This Row],[DOB]],"8-6-2023","y")</f>
        <v>62</v>
      </c>
      <c r="G1983">
        <v>0</v>
      </c>
      <c r="H1983" s="14">
        <v>28101.33</v>
      </c>
      <c r="I1983" t="s">
        <v>16</v>
      </c>
      <c r="J1983" t="s">
        <v>11</v>
      </c>
      <c r="K1983" t="s">
        <v>166</v>
      </c>
    </row>
    <row r="1984" spans="1:11" x14ac:dyDescent="0.2">
      <c r="A1984" t="s">
        <v>2015</v>
      </c>
      <c r="B1984">
        <v>1999</v>
      </c>
      <c r="C1984" t="s">
        <v>20</v>
      </c>
      <c r="D1984">
        <v>6</v>
      </c>
      <c r="E1984" s="10" t="str">
        <f>Table1[[#This Row],[date]]&amp;" "&amp;Table1[[#This Row],[month]]&amp;" "&amp;Table1[[#This Row],[year]]</f>
        <v>6 Sep 1999</v>
      </c>
      <c r="F1984" s="12">
        <f>DATEDIF(Table1[[#This Row],[DOB]],"8-6-2023","y")</f>
        <v>23</v>
      </c>
      <c r="G1984">
        <v>0</v>
      </c>
      <c r="H1984" s="14">
        <v>28245.34</v>
      </c>
      <c r="I1984" t="s">
        <v>16</v>
      </c>
      <c r="J1984" t="s">
        <v>12</v>
      </c>
      <c r="K1984" t="s">
        <v>42</v>
      </c>
    </row>
    <row r="1985" spans="1:11" x14ac:dyDescent="0.2">
      <c r="A1985" t="s">
        <v>2016</v>
      </c>
      <c r="B1985">
        <v>1963</v>
      </c>
      <c r="C1985" t="s">
        <v>15</v>
      </c>
      <c r="D1985">
        <v>25</v>
      </c>
      <c r="E1985" s="10" t="str">
        <f>Table1[[#This Row],[date]]&amp;" "&amp;Table1[[#This Row],[month]]&amp;" "&amp;Table1[[#This Row],[year]]</f>
        <v>25 Nov 1963</v>
      </c>
      <c r="F1985" s="12">
        <f>DATEDIF(Table1[[#This Row],[DOB]],"8-6-2023","y")</f>
        <v>59</v>
      </c>
      <c r="G1985">
        <v>1</v>
      </c>
      <c r="H1985" s="14">
        <v>28287.9</v>
      </c>
      <c r="I1985" t="s">
        <v>16</v>
      </c>
      <c r="J1985" t="s">
        <v>16</v>
      </c>
      <c r="K1985" t="s">
        <v>13</v>
      </c>
    </row>
    <row r="1986" spans="1:11" x14ac:dyDescent="0.2">
      <c r="A1986" t="s">
        <v>2017</v>
      </c>
      <c r="B1986">
        <v>1990</v>
      </c>
      <c r="C1986" t="s">
        <v>30</v>
      </c>
      <c r="D1986">
        <v>24</v>
      </c>
      <c r="E1986" s="10" t="str">
        <f>Table1[[#This Row],[date]]&amp;" "&amp;Table1[[#This Row],[month]]&amp;" "&amp;Table1[[#This Row],[year]]</f>
        <v>24 Dec 1990</v>
      </c>
      <c r="F1986" s="12">
        <f>DATEDIF(Table1[[#This Row],[DOB]],"8-6-2023","y")</f>
        <v>32</v>
      </c>
      <c r="G1986">
        <v>3</v>
      </c>
      <c r="H1986" s="14">
        <v>28302.33</v>
      </c>
      <c r="I1986" t="s">
        <v>16</v>
      </c>
      <c r="J1986" t="s">
        <v>11</v>
      </c>
      <c r="K1986" t="s">
        <v>42</v>
      </c>
    </row>
    <row r="1987" spans="1:11" x14ac:dyDescent="0.2">
      <c r="A1987" t="s">
        <v>2018</v>
      </c>
      <c r="B1987">
        <v>1977</v>
      </c>
      <c r="C1987" t="s">
        <v>30</v>
      </c>
      <c r="D1987">
        <v>2</v>
      </c>
      <c r="E1987" s="10" t="str">
        <f>Table1[[#This Row],[date]]&amp;" "&amp;Table1[[#This Row],[month]]&amp;" "&amp;Table1[[#This Row],[year]]</f>
        <v>2 Dec 1977</v>
      </c>
      <c r="F1987" s="12">
        <f>DATEDIF(Table1[[#This Row],[DOB]],"8-6-2023","y")</f>
        <v>45</v>
      </c>
      <c r="G1987">
        <v>1</v>
      </c>
      <c r="H1987" s="14">
        <v>28340.19</v>
      </c>
      <c r="I1987" t="s">
        <v>16</v>
      </c>
      <c r="J1987" t="s">
        <v>11</v>
      </c>
      <c r="K1987" t="s">
        <v>23</v>
      </c>
    </row>
    <row r="1988" spans="1:11" x14ac:dyDescent="0.2">
      <c r="A1988" t="s">
        <v>2019</v>
      </c>
      <c r="B1988">
        <v>1974</v>
      </c>
      <c r="C1988" t="s">
        <v>20</v>
      </c>
      <c r="D1988">
        <v>16</v>
      </c>
      <c r="E1988" s="10" t="str">
        <f>Table1[[#This Row],[date]]&amp;" "&amp;Table1[[#This Row],[month]]&amp;" "&amp;Table1[[#This Row],[year]]</f>
        <v>16 Sep 1974</v>
      </c>
      <c r="F1988" s="12">
        <f>DATEDIF(Table1[[#This Row],[DOB]],"8-6-2023","y")</f>
        <v>48</v>
      </c>
      <c r="G1988">
        <v>1</v>
      </c>
      <c r="H1988" s="14">
        <v>28468.92</v>
      </c>
      <c r="I1988" t="s">
        <v>16</v>
      </c>
      <c r="J1988" t="s">
        <v>16</v>
      </c>
      <c r="K1988" t="s">
        <v>23</v>
      </c>
    </row>
    <row r="1989" spans="1:11" x14ac:dyDescent="0.2">
      <c r="A1989" t="s">
        <v>2020</v>
      </c>
      <c r="B1989">
        <v>1982</v>
      </c>
      <c r="C1989" t="s">
        <v>30</v>
      </c>
      <c r="D1989">
        <v>11</v>
      </c>
      <c r="E1989" s="10" t="str">
        <f>Table1[[#This Row],[date]]&amp;" "&amp;Table1[[#This Row],[month]]&amp;" "&amp;Table1[[#This Row],[year]]</f>
        <v>11 Dec 1982</v>
      </c>
      <c r="F1989" s="12">
        <f>DATEDIF(Table1[[#This Row],[DOB]],"8-6-2023","y")</f>
        <v>40</v>
      </c>
      <c r="G1989">
        <v>1</v>
      </c>
      <c r="H1989" s="14">
        <v>28476.73</v>
      </c>
      <c r="I1989" t="s">
        <v>16</v>
      </c>
      <c r="J1989" t="s">
        <v>11</v>
      </c>
      <c r="K1989" t="s">
        <v>23</v>
      </c>
    </row>
    <row r="1990" spans="1:11" x14ac:dyDescent="0.2">
      <c r="A1990" t="s">
        <v>2021</v>
      </c>
      <c r="B1990">
        <v>1985</v>
      </c>
      <c r="C1990" t="s">
        <v>20</v>
      </c>
      <c r="D1990">
        <v>27</v>
      </c>
      <c r="E1990" s="10" t="str">
        <f>Table1[[#This Row],[date]]&amp;" "&amp;Table1[[#This Row],[month]]&amp;" "&amp;Table1[[#This Row],[year]]</f>
        <v>27 Sep 1985</v>
      </c>
      <c r="F1990" s="12">
        <f>DATEDIF(Table1[[#This Row],[DOB]],"8-6-2023","y")</f>
        <v>37</v>
      </c>
      <c r="G1990">
        <v>3</v>
      </c>
      <c r="H1990" s="14">
        <v>28542.86</v>
      </c>
      <c r="I1990" t="s">
        <v>16</v>
      </c>
      <c r="J1990" t="s">
        <v>12</v>
      </c>
      <c r="K1990" t="s">
        <v>42</v>
      </c>
    </row>
    <row r="1991" spans="1:11" x14ac:dyDescent="0.2">
      <c r="A1991" t="s">
        <v>2022</v>
      </c>
      <c r="B1991">
        <v>1990</v>
      </c>
      <c r="C1991" t="s">
        <v>30</v>
      </c>
      <c r="D1991">
        <v>5</v>
      </c>
      <c r="E1991" s="10" t="str">
        <f>Table1[[#This Row],[date]]&amp;" "&amp;Table1[[#This Row],[month]]&amp;" "&amp;Table1[[#This Row],[year]]</f>
        <v>5 Dec 1990</v>
      </c>
      <c r="F1991" s="12">
        <f>DATEDIF(Table1[[#This Row],[DOB]],"8-6-2023","y")</f>
        <v>32</v>
      </c>
      <c r="G1991">
        <v>3</v>
      </c>
      <c r="H1991" s="14">
        <v>28716.14</v>
      </c>
      <c r="I1991" t="s">
        <v>16</v>
      </c>
      <c r="J1991" t="s">
        <v>12</v>
      </c>
      <c r="K1991" t="s">
        <v>42</v>
      </c>
    </row>
    <row r="1992" spans="1:11" x14ac:dyDescent="0.2">
      <c r="A1992" t="s">
        <v>2023</v>
      </c>
      <c r="B1992">
        <v>1961</v>
      </c>
      <c r="C1992" t="s">
        <v>35</v>
      </c>
      <c r="D1992">
        <v>3</v>
      </c>
      <c r="E1992" s="10" t="str">
        <f>Table1[[#This Row],[date]]&amp;" "&amp;Table1[[#This Row],[month]]&amp;" "&amp;Table1[[#This Row],[year]]</f>
        <v>3 Aug 1961</v>
      </c>
      <c r="F1992" s="12">
        <f>DATEDIF(Table1[[#This Row],[DOB]],"8-6-2023","y")</f>
        <v>61</v>
      </c>
      <c r="G1992">
        <v>1</v>
      </c>
      <c r="H1992" s="14">
        <v>28868.66</v>
      </c>
      <c r="I1992" t="s">
        <v>16</v>
      </c>
      <c r="J1992" t="s">
        <v>11</v>
      </c>
      <c r="K1992" t="s">
        <v>23</v>
      </c>
    </row>
    <row r="1993" spans="1:11" x14ac:dyDescent="0.2">
      <c r="A1993" t="s">
        <v>2024</v>
      </c>
      <c r="B1993">
        <v>1962</v>
      </c>
      <c r="C1993" t="s">
        <v>10</v>
      </c>
      <c r="D1993">
        <v>25</v>
      </c>
      <c r="E1993" s="10" t="str">
        <f>Table1[[#This Row],[date]]&amp;" "&amp;Table1[[#This Row],[month]]&amp;" "&amp;Table1[[#This Row],[year]]</f>
        <v>25 Jul 1962</v>
      </c>
      <c r="F1993" s="12">
        <f>DATEDIF(Table1[[#This Row],[DOB]],"8-6-2023","y")</f>
        <v>60</v>
      </c>
      <c r="G1993">
        <v>0</v>
      </c>
      <c r="H1993" s="14">
        <v>28923.14</v>
      </c>
      <c r="I1993" t="s">
        <v>16</v>
      </c>
      <c r="J1993" t="s">
        <v>16</v>
      </c>
      <c r="K1993" t="s">
        <v>23</v>
      </c>
    </row>
    <row r="1994" spans="1:11" x14ac:dyDescent="0.2">
      <c r="A1994" t="s">
        <v>2025</v>
      </c>
      <c r="B1994">
        <v>1959</v>
      </c>
      <c r="C1994" t="s">
        <v>30</v>
      </c>
      <c r="D1994">
        <v>5</v>
      </c>
      <c r="E1994" s="10" t="str">
        <f>Table1[[#This Row],[date]]&amp;" "&amp;Table1[[#This Row],[month]]&amp;" "&amp;Table1[[#This Row],[year]]</f>
        <v>5 Dec 1959</v>
      </c>
      <c r="F1994" s="12">
        <f>DATEDIF(Table1[[#This Row],[DOB]],"8-6-2023","y")</f>
        <v>63</v>
      </c>
      <c r="G1994">
        <v>0</v>
      </c>
      <c r="H1994" s="14">
        <v>28950.47</v>
      </c>
      <c r="I1994" t="s">
        <v>16</v>
      </c>
      <c r="J1994" t="s">
        <v>16</v>
      </c>
      <c r="K1994" t="s">
        <v>23</v>
      </c>
    </row>
    <row r="1995" spans="1:11" x14ac:dyDescent="0.2">
      <c r="A1995" t="s">
        <v>2026</v>
      </c>
      <c r="B1995">
        <v>2003</v>
      </c>
      <c r="C1995" t="s">
        <v>20</v>
      </c>
      <c r="D1995">
        <v>1</v>
      </c>
      <c r="E1995" s="10" t="str">
        <f>Table1[[#This Row],[date]]&amp;" "&amp;Table1[[#This Row],[month]]&amp;" "&amp;Table1[[#This Row],[year]]</f>
        <v>1 Sep 2003</v>
      </c>
      <c r="F1995" s="12">
        <f>DATEDIF(Table1[[#This Row],[DOB]],"8-6-2023","y")</f>
        <v>19</v>
      </c>
      <c r="G1995">
        <v>0</v>
      </c>
      <c r="H1995" s="14">
        <v>28998.68</v>
      </c>
      <c r="I1995" t="s">
        <v>16</v>
      </c>
      <c r="J1995" t="s">
        <v>12</v>
      </c>
      <c r="K1995" t="s">
        <v>42</v>
      </c>
    </row>
    <row r="1996" spans="1:11" x14ac:dyDescent="0.2">
      <c r="A1996" t="s">
        <v>2027</v>
      </c>
      <c r="B1996">
        <v>1992</v>
      </c>
      <c r="C1996" t="s">
        <v>10</v>
      </c>
      <c r="D1996">
        <v>7</v>
      </c>
      <c r="E1996" s="10" t="str">
        <f>Table1[[#This Row],[date]]&amp;" "&amp;Table1[[#This Row],[month]]&amp;" "&amp;Table1[[#This Row],[year]]</f>
        <v>7 Jul 1992</v>
      </c>
      <c r="F1996" s="12">
        <f>DATEDIF(Table1[[#This Row],[DOB]],"8-6-2023","y")</f>
        <v>30</v>
      </c>
      <c r="G1996">
        <v>0</v>
      </c>
      <c r="H1996" s="14">
        <v>29007.82</v>
      </c>
      <c r="I1996" t="s">
        <v>16</v>
      </c>
      <c r="J1996" t="s">
        <v>12</v>
      </c>
      <c r="K1996" t="s">
        <v>42</v>
      </c>
    </row>
    <row r="1997" spans="1:11" x14ac:dyDescent="0.2">
      <c r="A1997" t="s">
        <v>2028</v>
      </c>
      <c r="B1997">
        <v>1980</v>
      </c>
      <c r="C1997" t="s">
        <v>10</v>
      </c>
      <c r="D1997">
        <v>14</v>
      </c>
      <c r="E1997" s="10" t="str">
        <f>Table1[[#This Row],[date]]&amp;" "&amp;Table1[[#This Row],[month]]&amp;" "&amp;Table1[[#This Row],[year]]</f>
        <v>14 Jul 1980</v>
      </c>
      <c r="F1997" s="12">
        <f>DATEDIF(Table1[[#This Row],[DOB]],"8-6-2023","y")</f>
        <v>42</v>
      </c>
      <c r="G1997">
        <v>2</v>
      </c>
      <c r="H1997" s="14">
        <v>29114.21</v>
      </c>
      <c r="I1997" t="s">
        <v>16</v>
      </c>
      <c r="J1997" t="s">
        <v>12</v>
      </c>
      <c r="K1997" t="s">
        <v>42</v>
      </c>
    </row>
    <row r="1998" spans="1:11" x14ac:dyDescent="0.2">
      <c r="A1998" t="s">
        <v>2029</v>
      </c>
      <c r="B1998">
        <v>1978</v>
      </c>
      <c r="C1998" t="s">
        <v>15</v>
      </c>
      <c r="D1998">
        <v>29</v>
      </c>
      <c r="E1998" s="10" t="str">
        <f>Table1[[#This Row],[date]]&amp;" "&amp;Table1[[#This Row],[month]]&amp;" "&amp;Table1[[#This Row],[year]]</f>
        <v>29 Nov 1978</v>
      </c>
      <c r="F1998" s="12">
        <f>DATEDIF(Table1[[#This Row],[DOB]],"8-6-2023","y")</f>
        <v>44</v>
      </c>
      <c r="G1998">
        <v>2</v>
      </c>
      <c r="H1998" s="14">
        <v>29114.77</v>
      </c>
      <c r="I1998" t="s">
        <v>16</v>
      </c>
      <c r="J1998" t="s">
        <v>16</v>
      </c>
      <c r="K1998" t="s">
        <v>42</v>
      </c>
    </row>
    <row r="1999" spans="1:11" x14ac:dyDescent="0.2">
      <c r="A1999" t="s">
        <v>2030</v>
      </c>
      <c r="B1999">
        <v>1961</v>
      </c>
      <c r="C1999" t="s">
        <v>30</v>
      </c>
      <c r="D1999">
        <v>24</v>
      </c>
      <c r="E1999" s="10" t="str">
        <f>Table1[[#This Row],[date]]&amp;" "&amp;Table1[[#This Row],[month]]&amp;" "&amp;Table1[[#This Row],[year]]</f>
        <v>24 Dec 1961</v>
      </c>
      <c r="F1999" s="12">
        <f>DATEDIF(Table1[[#This Row],[DOB]],"8-6-2023","y")</f>
        <v>61</v>
      </c>
      <c r="G1999">
        <v>0</v>
      </c>
      <c r="H1999" s="14">
        <v>29141.360000000001</v>
      </c>
      <c r="I1999" t="s">
        <v>16</v>
      </c>
      <c r="J1999" t="s">
        <v>12</v>
      </c>
      <c r="K1999" t="s">
        <v>23</v>
      </c>
    </row>
    <row r="2000" spans="1:11" x14ac:dyDescent="0.2">
      <c r="A2000" t="s">
        <v>2031</v>
      </c>
      <c r="B2000">
        <v>1976</v>
      </c>
      <c r="C2000" t="s">
        <v>15</v>
      </c>
      <c r="D2000">
        <v>8</v>
      </c>
      <c r="E2000" s="10" t="str">
        <f>Table1[[#This Row],[date]]&amp;" "&amp;Table1[[#This Row],[month]]&amp;" "&amp;Table1[[#This Row],[year]]</f>
        <v>8 Nov 1976</v>
      </c>
      <c r="F2000" s="12">
        <f>DATEDIF(Table1[[#This Row],[DOB]],"8-6-2023","y")</f>
        <v>46</v>
      </c>
      <c r="G2000">
        <v>2</v>
      </c>
      <c r="H2000" s="14">
        <v>29160.39</v>
      </c>
      <c r="I2000" t="s">
        <v>16</v>
      </c>
      <c r="J2000" t="s">
        <v>11</v>
      </c>
      <c r="K2000" t="s">
        <v>42</v>
      </c>
    </row>
    <row r="2001" spans="1:11" x14ac:dyDescent="0.2">
      <c r="A2001" t="s">
        <v>2032</v>
      </c>
      <c r="B2001">
        <v>1969</v>
      </c>
      <c r="C2001" t="s">
        <v>10</v>
      </c>
      <c r="D2001">
        <v>9</v>
      </c>
      <c r="E2001" s="10" t="str">
        <f>Table1[[#This Row],[date]]&amp;" "&amp;Table1[[#This Row],[month]]&amp;" "&amp;Table1[[#This Row],[year]]</f>
        <v>9 Jul 1969</v>
      </c>
      <c r="F2001" s="12">
        <f>DATEDIF(Table1[[#This Row],[DOB]],"8-6-2023","y")</f>
        <v>53</v>
      </c>
      <c r="G2001">
        <v>2</v>
      </c>
      <c r="H2001" s="14">
        <v>29186.48</v>
      </c>
      <c r="I2001" t="s">
        <v>16</v>
      </c>
      <c r="J2001" t="s">
        <v>12</v>
      </c>
      <c r="K2001" t="s">
        <v>247</v>
      </c>
    </row>
    <row r="2002" spans="1:11" x14ac:dyDescent="0.2">
      <c r="A2002" t="s">
        <v>2033</v>
      </c>
      <c r="B2002">
        <v>1978</v>
      </c>
      <c r="C2002" t="s">
        <v>10</v>
      </c>
      <c r="D2002">
        <v>21</v>
      </c>
      <c r="E2002" s="10" t="str">
        <f>Table1[[#This Row],[date]]&amp;" "&amp;Table1[[#This Row],[month]]&amp;" "&amp;Table1[[#This Row],[year]]</f>
        <v>21 Jul 1978</v>
      </c>
      <c r="F2002" s="12">
        <f>DATEDIF(Table1[[#This Row],[DOB]],"8-6-2023","y")</f>
        <v>44</v>
      </c>
      <c r="G2002">
        <v>2</v>
      </c>
      <c r="H2002" s="14">
        <v>29227.599999999999</v>
      </c>
      <c r="I2002" t="s">
        <v>16</v>
      </c>
      <c r="J2002" t="s">
        <v>12</v>
      </c>
      <c r="K2002" t="s">
        <v>23</v>
      </c>
    </row>
    <row r="2003" spans="1:11" x14ac:dyDescent="0.2">
      <c r="A2003" t="s">
        <v>2034</v>
      </c>
      <c r="B2003">
        <v>1958</v>
      </c>
      <c r="C2003" t="s">
        <v>18</v>
      </c>
      <c r="D2003">
        <v>5</v>
      </c>
      <c r="E2003" s="10" t="str">
        <f>Table1[[#This Row],[date]]&amp;" "&amp;Table1[[#This Row],[month]]&amp;" "&amp;Table1[[#This Row],[year]]</f>
        <v>5 Jun 1958</v>
      </c>
      <c r="F2003" s="12">
        <f>DATEDIF(Table1[[#This Row],[DOB]],"8-6-2023","y")</f>
        <v>65</v>
      </c>
      <c r="G2003">
        <v>0</v>
      </c>
      <c r="H2003" s="14">
        <v>29330.98</v>
      </c>
      <c r="I2003" t="s">
        <v>16</v>
      </c>
      <c r="J2003" t="s">
        <v>11</v>
      </c>
      <c r="K2003" t="s">
        <v>23</v>
      </c>
    </row>
    <row r="2004" spans="1:11" x14ac:dyDescent="0.2">
      <c r="A2004" t="s">
        <v>2035</v>
      </c>
      <c r="B2004">
        <v>1985</v>
      </c>
      <c r="C2004" t="s">
        <v>15</v>
      </c>
      <c r="D2004">
        <v>7</v>
      </c>
      <c r="E2004" s="10" t="str">
        <f>Table1[[#This Row],[date]]&amp;" "&amp;Table1[[#This Row],[month]]&amp;" "&amp;Table1[[#This Row],[year]]</f>
        <v>7 Nov 1985</v>
      </c>
      <c r="F2004" s="12">
        <f>DATEDIF(Table1[[#This Row],[DOB]],"8-6-2023","y")</f>
        <v>37</v>
      </c>
      <c r="G2004">
        <v>3</v>
      </c>
      <c r="H2004" s="14">
        <v>29352.560000000001</v>
      </c>
      <c r="I2004" t="s">
        <v>16</v>
      </c>
      <c r="J2004" t="s">
        <v>16</v>
      </c>
      <c r="K2004" t="s">
        <v>42</v>
      </c>
    </row>
    <row r="2005" spans="1:11" x14ac:dyDescent="0.2">
      <c r="A2005" t="s">
        <v>2036</v>
      </c>
      <c r="B2005">
        <v>1987</v>
      </c>
      <c r="C2005" t="s">
        <v>10</v>
      </c>
      <c r="D2005">
        <v>16</v>
      </c>
      <c r="E2005" s="10" t="str">
        <f>Table1[[#This Row],[date]]&amp;" "&amp;Table1[[#This Row],[month]]&amp;" "&amp;Table1[[#This Row],[year]]</f>
        <v>16 Jul 1987</v>
      </c>
      <c r="F2005" s="12">
        <f>DATEDIF(Table1[[#This Row],[DOB]],"8-6-2023","y")</f>
        <v>35</v>
      </c>
      <c r="G2005">
        <v>3</v>
      </c>
      <c r="H2005" s="14">
        <v>29443.59</v>
      </c>
      <c r="I2005" t="s">
        <v>16</v>
      </c>
      <c r="J2005" t="s">
        <v>16</v>
      </c>
      <c r="K2005" t="s">
        <v>42</v>
      </c>
    </row>
    <row r="2006" spans="1:11" x14ac:dyDescent="0.2">
      <c r="A2006" t="s">
        <v>2037</v>
      </c>
      <c r="B2006">
        <v>1959</v>
      </c>
      <c r="C2006" t="s">
        <v>37</v>
      </c>
      <c r="D2006">
        <v>20</v>
      </c>
      <c r="E2006" s="10" t="str">
        <f>Table1[[#This Row],[date]]&amp;" "&amp;Table1[[#This Row],[month]]&amp;" "&amp;Table1[[#This Row],[year]]</f>
        <v>20 Oct 1959</v>
      </c>
      <c r="F2006" s="12">
        <f>DATEDIF(Table1[[#This Row],[DOB]],"8-6-2023","y")</f>
        <v>63</v>
      </c>
      <c r="G2006">
        <v>0</v>
      </c>
      <c r="H2006" s="14">
        <v>29523.17</v>
      </c>
      <c r="I2006" t="s">
        <v>16</v>
      </c>
      <c r="J2006" t="s">
        <v>11</v>
      </c>
      <c r="K2006" t="s">
        <v>247</v>
      </c>
    </row>
    <row r="2007" spans="1:11" x14ac:dyDescent="0.2">
      <c r="A2007" t="s">
        <v>2038</v>
      </c>
      <c r="B2007">
        <v>1975</v>
      </c>
      <c r="C2007" t="s">
        <v>15</v>
      </c>
      <c r="D2007">
        <v>3</v>
      </c>
      <c r="E2007" s="10" t="str">
        <f>Table1[[#This Row],[date]]&amp;" "&amp;Table1[[#This Row],[month]]&amp;" "&amp;Table1[[#This Row],[year]]</f>
        <v>3 Nov 1975</v>
      </c>
      <c r="F2007" s="12">
        <f>DATEDIF(Table1[[#This Row],[DOB]],"8-6-2023","y")</f>
        <v>47</v>
      </c>
      <c r="G2007">
        <v>1</v>
      </c>
      <c r="H2007" s="14">
        <v>29583.8</v>
      </c>
      <c r="I2007" t="s">
        <v>16</v>
      </c>
      <c r="J2007" t="s">
        <v>16</v>
      </c>
      <c r="K2007" t="s">
        <v>42</v>
      </c>
    </row>
    <row r="2008" spans="1:11" x14ac:dyDescent="0.2">
      <c r="A2008" t="s">
        <v>2039</v>
      </c>
      <c r="B2008">
        <v>1993</v>
      </c>
      <c r="C2008" t="s">
        <v>10</v>
      </c>
      <c r="D2008">
        <v>27</v>
      </c>
      <c r="E2008" s="10" t="str">
        <f>Table1[[#This Row],[date]]&amp;" "&amp;Table1[[#This Row],[month]]&amp;" "&amp;Table1[[#This Row],[year]]</f>
        <v>27 Jul 1993</v>
      </c>
      <c r="F2008" s="12">
        <f>DATEDIF(Table1[[#This Row],[DOB]],"8-6-2023","y")</f>
        <v>29</v>
      </c>
      <c r="G2008">
        <v>0</v>
      </c>
      <c r="H2008" s="14">
        <v>29622.69</v>
      </c>
      <c r="I2008" t="s">
        <v>16</v>
      </c>
      <c r="J2008" t="s">
        <v>16</v>
      </c>
      <c r="K2008" t="s">
        <v>42</v>
      </c>
    </row>
    <row r="2009" spans="1:11" x14ac:dyDescent="0.2">
      <c r="A2009" t="s">
        <v>2040</v>
      </c>
      <c r="B2009">
        <v>1973</v>
      </c>
      <c r="C2009" t="s">
        <v>35</v>
      </c>
      <c r="D2009">
        <v>23</v>
      </c>
      <c r="E2009" s="10" t="str">
        <f>Table1[[#This Row],[date]]&amp;" "&amp;Table1[[#This Row],[month]]&amp;" "&amp;Table1[[#This Row],[year]]</f>
        <v>23 Aug 1973</v>
      </c>
      <c r="F2009" s="12">
        <f>DATEDIF(Table1[[#This Row],[DOB]],"8-6-2023","y")</f>
        <v>49</v>
      </c>
      <c r="G2009">
        <v>0</v>
      </c>
      <c r="H2009" s="14">
        <v>29757.69</v>
      </c>
      <c r="I2009" t="s">
        <v>16</v>
      </c>
      <c r="J2009" t="s">
        <v>12</v>
      </c>
      <c r="K2009" t="s">
        <v>42</v>
      </c>
    </row>
    <row r="2010" spans="1:11" x14ac:dyDescent="0.2">
      <c r="A2010" t="s">
        <v>2041</v>
      </c>
      <c r="B2010">
        <v>1998</v>
      </c>
      <c r="C2010" t="s">
        <v>18</v>
      </c>
      <c r="D2010">
        <v>20</v>
      </c>
      <c r="E2010" s="10" t="str">
        <f>Table1[[#This Row],[date]]&amp;" "&amp;Table1[[#This Row],[month]]&amp;" "&amp;Table1[[#This Row],[year]]</f>
        <v>20 Jun 1998</v>
      </c>
      <c r="F2010" s="12">
        <f>DATEDIF(Table1[[#This Row],[DOB]],"8-6-2023","y")</f>
        <v>24</v>
      </c>
      <c r="G2010">
        <v>0</v>
      </c>
      <c r="H2010" s="14">
        <v>29760.6</v>
      </c>
      <c r="I2010" t="s">
        <v>16</v>
      </c>
      <c r="J2010" t="s">
        <v>11</v>
      </c>
      <c r="K2010" t="s">
        <v>42</v>
      </c>
    </row>
    <row r="2011" spans="1:11" x14ac:dyDescent="0.2">
      <c r="A2011" t="s">
        <v>2042</v>
      </c>
      <c r="B2011">
        <v>1981</v>
      </c>
      <c r="C2011" t="s">
        <v>35</v>
      </c>
      <c r="D2011">
        <v>13</v>
      </c>
      <c r="E2011" s="10" t="str">
        <f>Table1[[#This Row],[date]]&amp;" "&amp;Table1[[#This Row],[month]]&amp;" "&amp;Table1[[#This Row],[year]]</f>
        <v>13 Aug 1981</v>
      </c>
      <c r="F2011" s="12">
        <f>DATEDIF(Table1[[#This Row],[DOB]],"8-6-2023","y")</f>
        <v>41</v>
      </c>
      <c r="G2011">
        <v>1</v>
      </c>
      <c r="H2011" s="14">
        <v>29816.639999999999</v>
      </c>
      <c r="I2011" t="s">
        <v>16</v>
      </c>
      <c r="J2011" t="s">
        <v>11</v>
      </c>
      <c r="K2011" t="s">
        <v>42</v>
      </c>
    </row>
    <row r="2012" spans="1:11" x14ac:dyDescent="0.2">
      <c r="A2012" t="s">
        <v>2043</v>
      </c>
      <c r="B2012">
        <v>1982</v>
      </c>
      <c r="C2012" t="s">
        <v>37</v>
      </c>
      <c r="D2012">
        <v>29</v>
      </c>
      <c r="E2012" s="10" t="str">
        <f>Table1[[#This Row],[date]]&amp;" "&amp;Table1[[#This Row],[month]]&amp;" "&amp;Table1[[#This Row],[year]]</f>
        <v>29 Oct 1982</v>
      </c>
      <c r="F2012" s="12">
        <f>DATEDIF(Table1[[#This Row],[DOB]],"8-6-2023","y")</f>
        <v>40</v>
      </c>
      <c r="G2012">
        <v>3</v>
      </c>
      <c r="H2012" s="14">
        <v>29818.76</v>
      </c>
      <c r="I2012" t="s">
        <v>16</v>
      </c>
      <c r="J2012" t="s">
        <v>16</v>
      </c>
      <c r="K2012" t="s">
        <v>23</v>
      </c>
    </row>
    <row r="2013" spans="1:11" x14ac:dyDescent="0.2">
      <c r="A2013" t="s">
        <v>2044</v>
      </c>
      <c r="B2013">
        <v>1989</v>
      </c>
      <c r="C2013" t="s">
        <v>30</v>
      </c>
      <c r="D2013">
        <v>30</v>
      </c>
      <c r="E2013" s="10" t="str">
        <f>Table1[[#This Row],[date]]&amp;" "&amp;Table1[[#This Row],[month]]&amp;" "&amp;Table1[[#This Row],[year]]</f>
        <v>30 Dec 1989</v>
      </c>
      <c r="F2013" s="12">
        <f>DATEDIF(Table1[[#This Row],[DOB]],"8-6-2023","y")</f>
        <v>33</v>
      </c>
      <c r="G2013">
        <v>3</v>
      </c>
      <c r="H2013" s="14">
        <v>29852.48</v>
      </c>
      <c r="I2013" t="s">
        <v>16</v>
      </c>
      <c r="J2013" t="s">
        <v>12</v>
      </c>
      <c r="K2013" t="s">
        <v>42</v>
      </c>
    </row>
    <row r="2014" spans="1:11" x14ac:dyDescent="0.2">
      <c r="A2014" t="s">
        <v>2045</v>
      </c>
      <c r="B2014">
        <v>1975</v>
      </c>
      <c r="C2014" t="s">
        <v>35</v>
      </c>
      <c r="D2014">
        <v>19</v>
      </c>
      <c r="E2014" s="10" t="str">
        <f>Table1[[#This Row],[date]]&amp;" "&amp;Table1[[#This Row],[month]]&amp;" "&amp;Table1[[#This Row],[year]]</f>
        <v>19 Aug 1975</v>
      </c>
      <c r="F2014" s="12">
        <f>DATEDIF(Table1[[#This Row],[DOB]],"8-6-2023","y")</f>
        <v>47</v>
      </c>
      <c r="G2014">
        <v>1</v>
      </c>
      <c r="H2014" s="14">
        <v>29899.25</v>
      </c>
      <c r="I2014" t="s">
        <v>16</v>
      </c>
      <c r="J2014" t="s">
        <v>12</v>
      </c>
      <c r="K2014" t="s">
        <v>42</v>
      </c>
    </row>
    <row r="2015" spans="1:11" x14ac:dyDescent="0.2">
      <c r="A2015" t="s">
        <v>2046</v>
      </c>
      <c r="B2015">
        <v>1988</v>
      </c>
      <c r="C2015" t="s">
        <v>30</v>
      </c>
      <c r="D2015">
        <v>30</v>
      </c>
      <c r="E2015" s="10" t="str">
        <f>Table1[[#This Row],[date]]&amp;" "&amp;Table1[[#This Row],[month]]&amp;" "&amp;Table1[[#This Row],[year]]</f>
        <v>30 Dec 1988</v>
      </c>
      <c r="F2015" s="12">
        <f>DATEDIF(Table1[[#This Row],[DOB]],"8-6-2023","y")</f>
        <v>34</v>
      </c>
      <c r="G2015">
        <v>3</v>
      </c>
      <c r="H2015" s="14">
        <v>29929.56</v>
      </c>
      <c r="I2015" t="s">
        <v>16</v>
      </c>
      <c r="J2015" t="s">
        <v>16</v>
      </c>
      <c r="K2015" t="s">
        <v>42</v>
      </c>
    </row>
    <row r="2016" spans="1:11" x14ac:dyDescent="0.2">
      <c r="A2016" t="s">
        <v>2047</v>
      </c>
      <c r="B2016">
        <v>1976</v>
      </c>
      <c r="C2016" t="s">
        <v>18</v>
      </c>
      <c r="D2016">
        <v>12</v>
      </c>
      <c r="E2016" s="10" t="str">
        <f>Table1[[#This Row],[date]]&amp;" "&amp;Table1[[#This Row],[month]]&amp;" "&amp;Table1[[#This Row],[year]]</f>
        <v>12 Jun 1976</v>
      </c>
      <c r="F2016" s="12">
        <f>DATEDIF(Table1[[#This Row],[DOB]],"8-6-2023","y")</f>
        <v>46</v>
      </c>
      <c r="G2016">
        <v>2</v>
      </c>
      <c r="H2016" s="14">
        <v>29933.75</v>
      </c>
      <c r="I2016" t="s">
        <v>16</v>
      </c>
      <c r="J2016" t="s">
        <v>16</v>
      </c>
      <c r="K2016" t="s">
        <v>42</v>
      </c>
    </row>
    <row r="2017" spans="1:11" x14ac:dyDescent="0.2">
      <c r="A2017" t="s">
        <v>2048</v>
      </c>
      <c r="B2017">
        <v>1991</v>
      </c>
      <c r="C2017" t="s">
        <v>37</v>
      </c>
      <c r="D2017">
        <v>5</v>
      </c>
      <c r="E2017" s="10" t="str">
        <f>Table1[[#This Row],[date]]&amp;" "&amp;Table1[[#This Row],[month]]&amp;" "&amp;Table1[[#This Row],[year]]</f>
        <v>5 Oct 1991</v>
      </c>
      <c r="F2017" s="12">
        <f>DATEDIF(Table1[[#This Row],[DOB]],"8-6-2023","y")</f>
        <v>31</v>
      </c>
      <c r="G2017">
        <v>3</v>
      </c>
      <c r="H2017" s="14">
        <v>29969.67</v>
      </c>
      <c r="I2017" t="s">
        <v>16</v>
      </c>
      <c r="J2017" t="s">
        <v>16</v>
      </c>
      <c r="K2017" t="s">
        <v>42</v>
      </c>
    </row>
    <row r="2018" spans="1:11" x14ac:dyDescent="0.2">
      <c r="A2018" t="s">
        <v>2049</v>
      </c>
      <c r="B2018">
        <v>1981</v>
      </c>
      <c r="C2018" t="s">
        <v>35</v>
      </c>
      <c r="D2018">
        <v>4</v>
      </c>
      <c r="E2018" s="10" t="str">
        <f>Table1[[#This Row],[date]]&amp;" "&amp;Table1[[#This Row],[month]]&amp;" "&amp;Table1[[#This Row],[year]]</f>
        <v>4 Aug 1981</v>
      </c>
      <c r="F2018" s="12">
        <f>DATEDIF(Table1[[#This Row],[DOB]],"8-6-2023","y")</f>
        <v>41</v>
      </c>
      <c r="G2018">
        <v>1</v>
      </c>
      <c r="H2018" s="14">
        <v>30026.87</v>
      </c>
      <c r="I2018" t="s">
        <v>11</v>
      </c>
      <c r="J2018" t="s">
        <v>12</v>
      </c>
      <c r="K2018" t="s">
        <v>23</v>
      </c>
    </row>
    <row r="2019" spans="1:11" x14ac:dyDescent="0.2">
      <c r="A2019" t="s">
        <v>2050</v>
      </c>
      <c r="B2019">
        <v>1967</v>
      </c>
      <c r="C2019" t="s">
        <v>18</v>
      </c>
      <c r="D2019">
        <v>16</v>
      </c>
      <c r="E2019" s="10" t="str">
        <f>Table1[[#This Row],[date]]&amp;" "&amp;Table1[[#This Row],[month]]&amp;" "&amp;Table1[[#This Row],[year]]</f>
        <v>16 Jun 1967</v>
      </c>
      <c r="F2019" s="12">
        <f>DATEDIF(Table1[[#This Row],[DOB]],"8-6-2023","y")</f>
        <v>55</v>
      </c>
      <c r="G2019">
        <v>3</v>
      </c>
      <c r="H2019" s="14">
        <v>30063.58</v>
      </c>
      <c r="I2019" t="s">
        <v>16</v>
      </c>
      <c r="J2019" t="s">
        <v>16</v>
      </c>
      <c r="K2019" t="s">
        <v>23</v>
      </c>
    </row>
    <row r="2020" spans="1:11" x14ac:dyDescent="0.2">
      <c r="A2020" t="s">
        <v>2051</v>
      </c>
      <c r="B2020">
        <v>1979</v>
      </c>
      <c r="C2020" t="s">
        <v>20</v>
      </c>
      <c r="D2020">
        <v>2</v>
      </c>
      <c r="E2020" s="10" t="str">
        <f>Table1[[#This Row],[date]]&amp;" "&amp;Table1[[#This Row],[month]]&amp;" "&amp;Table1[[#This Row],[year]]</f>
        <v>2 Sep 1979</v>
      </c>
      <c r="F2020" s="12">
        <f>DATEDIF(Table1[[#This Row],[DOB]],"8-6-2023","y")</f>
        <v>43</v>
      </c>
      <c r="G2020">
        <v>2</v>
      </c>
      <c r="H2020" s="14">
        <v>30095.97</v>
      </c>
      <c r="I2020" t="s">
        <v>11</v>
      </c>
      <c r="J2020" t="s">
        <v>12</v>
      </c>
      <c r="K2020" t="s">
        <v>42</v>
      </c>
    </row>
    <row r="2021" spans="1:11" x14ac:dyDescent="0.2">
      <c r="A2021" t="s">
        <v>2052</v>
      </c>
      <c r="B2021">
        <v>1971</v>
      </c>
      <c r="C2021" t="s">
        <v>30</v>
      </c>
      <c r="D2021">
        <v>25</v>
      </c>
      <c r="E2021" s="10" t="str">
        <f>Table1[[#This Row],[date]]&amp;" "&amp;Table1[[#This Row],[month]]&amp;" "&amp;Table1[[#This Row],[year]]</f>
        <v>25 Dec 1971</v>
      </c>
      <c r="F2021" s="12">
        <f>DATEDIF(Table1[[#This Row],[DOB]],"8-6-2023","y")</f>
        <v>51</v>
      </c>
      <c r="G2021">
        <v>0</v>
      </c>
      <c r="H2021" s="14">
        <v>30134.75</v>
      </c>
      <c r="I2021" t="s">
        <v>11</v>
      </c>
      <c r="J2021" t="s">
        <v>12</v>
      </c>
      <c r="K2021" t="s">
        <v>42</v>
      </c>
    </row>
    <row r="2022" spans="1:11" x14ac:dyDescent="0.2">
      <c r="A2022" t="s">
        <v>2053</v>
      </c>
      <c r="B2022">
        <v>1958</v>
      </c>
      <c r="C2022" t="s">
        <v>35</v>
      </c>
      <c r="D2022">
        <v>11</v>
      </c>
      <c r="E2022" s="10" t="str">
        <f>Table1[[#This Row],[date]]&amp;" "&amp;Table1[[#This Row],[month]]&amp;" "&amp;Table1[[#This Row],[year]]</f>
        <v>11 Aug 1958</v>
      </c>
      <c r="F2022" s="12">
        <f>DATEDIF(Table1[[#This Row],[DOB]],"8-6-2023","y")</f>
        <v>64</v>
      </c>
      <c r="G2022">
        <v>1</v>
      </c>
      <c r="H2022" s="14">
        <v>30166.62</v>
      </c>
      <c r="I2022" t="s">
        <v>16</v>
      </c>
      <c r="J2022" t="s">
        <v>12</v>
      </c>
      <c r="K2022" t="s">
        <v>23</v>
      </c>
    </row>
    <row r="2023" spans="1:11" x14ac:dyDescent="0.2">
      <c r="A2023" t="s">
        <v>2054</v>
      </c>
      <c r="B2023">
        <v>1963</v>
      </c>
      <c r="C2023" t="s">
        <v>20</v>
      </c>
      <c r="D2023">
        <v>13</v>
      </c>
      <c r="E2023" s="10" t="str">
        <f>Table1[[#This Row],[date]]&amp;" "&amp;Table1[[#This Row],[month]]&amp;" "&amp;Table1[[#This Row],[year]]</f>
        <v>13 Sep 1963</v>
      </c>
      <c r="F2023" s="12">
        <f>DATEDIF(Table1[[#This Row],[DOB]],"8-6-2023","y")</f>
        <v>59</v>
      </c>
      <c r="G2023">
        <v>3</v>
      </c>
      <c r="H2023" s="14">
        <v>30184.94</v>
      </c>
      <c r="I2023" t="s">
        <v>16</v>
      </c>
      <c r="J2023" t="s">
        <v>16</v>
      </c>
      <c r="K2023" t="s">
        <v>276</v>
      </c>
    </row>
    <row r="2024" spans="1:11" x14ac:dyDescent="0.2">
      <c r="A2024" t="s">
        <v>2055</v>
      </c>
      <c r="B2024">
        <v>1962</v>
      </c>
      <c r="C2024" t="s">
        <v>20</v>
      </c>
      <c r="D2024">
        <v>15</v>
      </c>
      <c r="E2024" s="10" t="str">
        <f>Table1[[#This Row],[date]]&amp;" "&amp;Table1[[#This Row],[month]]&amp;" "&amp;Table1[[#This Row],[year]]</f>
        <v>15 Sep 1962</v>
      </c>
      <c r="F2024" s="12">
        <f>DATEDIF(Table1[[#This Row],[DOB]],"8-6-2023","y")</f>
        <v>60</v>
      </c>
      <c r="G2024">
        <v>0</v>
      </c>
      <c r="H2024" s="14">
        <v>30260</v>
      </c>
      <c r="I2024" t="s">
        <v>16</v>
      </c>
      <c r="J2024" t="s">
        <v>16</v>
      </c>
      <c r="K2024" t="s">
        <v>276</v>
      </c>
    </row>
    <row r="2025" spans="1:11" x14ac:dyDescent="0.2">
      <c r="A2025" t="s">
        <v>2056</v>
      </c>
      <c r="B2025">
        <v>1972</v>
      </c>
      <c r="C2025" t="s">
        <v>10</v>
      </c>
      <c r="D2025">
        <v>24</v>
      </c>
      <c r="E2025" s="10" t="str">
        <f>Table1[[#This Row],[date]]&amp;" "&amp;Table1[[#This Row],[month]]&amp;" "&amp;Table1[[#This Row],[year]]</f>
        <v>24 Jul 1972</v>
      </c>
      <c r="F2025" s="12">
        <f>DATEDIF(Table1[[#This Row],[DOB]],"8-6-2023","y")</f>
        <v>50</v>
      </c>
      <c r="G2025">
        <v>2</v>
      </c>
      <c r="H2025" s="14">
        <v>30284.639999999999</v>
      </c>
      <c r="I2025" t="s">
        <v>16</v>
      </c>
      <c r="J2025" t="s">
        <v>16</v>
      </c>
      <c r="K2025" t="s">
        <v>23</v>
      </c>
    </row>
    <row r="2026" spans="1:11" x14ac:dyDescent="0.2">
      <c r="A2026" t="s">
        <v>2057</v>
      </c>
      <c r="B2026">
        <v>2004</v>
      </c>
      <c r="C2026" t="s">
        <v>18</v>
      </c>
      <c r="D2026">
        <v>1</v>
      </c>
      <c r="E2026" s="10" t="str">
        <f>Table1[[#This Row],[date]]&amp;" "&amp;Table1[[#This Row],[month]]&amp;" "&amp;Table1[[#This Row],[year]]</f>
        <v>1 Jun 2004</v>
      </c>
      <c r="F2026" s="12">
        <f>DATEDIF(Table1[[#This Row],[DOB]],"8-6-2023","y")</f>
        <v>19</v>
      </c>
      <c r="G2026">
        <v>0</v>
      </c>
      <c r="H2026" s="14">
        <v>30328.27</v>
      </c>
      <c r="I2026" t="s">
        <v>11</v>
      </c>
      <c r="J2026" t="s">
        <v>11</v>
      </c>
      <c r="K2026" t="s">
        <v>42</v>
      </c>
    </row>
    <row r="2027" spans="1:11" x14ac:dyDescent="0.2">
      <c r="A2027" t="s">
        <v>2058</v>
      </c>
      <c r="B2027">
        <v>1969</v>
      </c>
      <c r="C2027" t="s">
        <v>10</v>
      </c>
      <c r="D2027">
        <v>30</v>
      </c>
      <c r="E2027" s="10" t="str">
        <f>Table1[[#This Row],[date]]&amp;" "&amp;Table1[[#This Row],[month]]&amp;" "&amp;Table1[[#This Row],[year]]</f>
        <v>30 Jul 1969</v>
      </c>
      <c r="F2027" s="12">
        <f>DATEDIF(Table1[[#This Row],[DOB]],"8-6-2023","y")</f>
        <v>53</v>
      </c>
      <c r="G2027">
        <v>0</v>
      </c>
      <c r="H2027" s="14">
        <v>30366.93</v>
      </c>
      <c r="I2027" t="s">
        <v>11</v>
      </c>
      <c r="J2027" t="s">
        <v>11</v>
      </c>
      <c r="K2027" t="s">
        <v>42</v>
      </c>
    </row>
    <row r="2028" spans="1:11" x14ac:dyDescent="0.2">
      <c r="A2028" t="s">
        <v>2059</v>
      </c>
      <c r="B2028">
        <v>1976</v>
      </c>
      <c r="C2028" t="s">
        <v>20</v>
      </c>
      <c r="D2028">
        <v>3</v>
      </c>
      <c r="E2028" s="10" t="str">
        <f>Table1[[#This Row],[date]]&amp;" "&amp;Table1[[#This Row],[month]]&amp;" "&amp;Table1[[#This Row],[year]]</f>
        <v>3 Sep 1976</v>
      </c>
      <c r="F2028" s="12">
        <f>DATEDIF(Table1[[#This Row],[DOB]],"8-6-2023","y")</f>
        <v>46</v>
      </c>
      <c r="G2028">
        <v>2</v>
      </c>
      <c r="H2028" s="14">
        <v>30409.53</v>
      </c>
      <c r="I2028" t="s">
        <v>11</v>
      </c>
      <c r="J2028" t="s">
        <v>12</v>
      </c>
      <c r="K2028" t="s">
        <v>23</v>
      </c>
    </row>
    <row r="2029" spans="1:11" x14ac:dyDescent="0.2">
      <c r="A2029" t="s">
        <v>2060</v>
      </c>
      <c r="B2029">
        <v>1998</v>
      </c>
      <c r="C2029" t="s">
        <v>37</v>
      </c>
      <c r="D2029">
        <v>28</v>
      </c>
      <c r="E2029" s="10" t="str">
        <f>Table1[[#This Row],[date]]&amp;" "&amp;Table1[[#This Row],[month]]&amp;" "&amp;Table1[[#This Row],[year]]</f>
        <v>28 Oct 1998</v>
      </c>
      <c r="F2029" s="12">
        <f>DATEDIF(Table1[[#This Row],[DOB]],"8-6-2023","y")</f>
        <v>24</v>
      </c>
      <c r="G2029">
        <v>0</v>
      </c>
      <c r="H2029" s="14">
        <v>30422.03</v>
      </c>
      <c r="I2029" t="s">
        <v>11</v>
      </c>
      <c r="J2029" t="s">
        <v>12</v>
      </c>
      <c r="K2029" t="s">
        <v>42</v>
      </c>
    </row>
    <row r="2030" spans="1:11" x14ac:dyDescent="0.2">
      <c r="A2030" t="s">
        <v>2061</v>
      </c>
      <c r="B2030">
        <v>1983</v>
      </c>
      <c r="C2030" t="s">
        <v>20</v>
      </c>
      <c r="D2030">
        <v>3</v>
      </c>
      <c r="E2030" s="10" t="str">
        <f>Table1[[#This Row],[date]]&amp;" "&amp;Table1[[#This Row],[month]]&amp;" "&amp;Table1[[#This Row],[year]]</f>
        <v>3 Sep 1983</v>
      </c>
      <c r="F2030" s="12">
        <f>DATEDIF(Table1[[#This Row],[DOB]],"8-6-2023","y")</f>
        <v>39</v>
      </c>
      <c r="G2030">
        <v>3</v>
      </c>
      <c r="H2030" s="14">
        <v>30457.37</v>
      </c>
      <c r="I2030" t="s">
        <v>11</v>
      </c>
      <c r="J2030" t="s">
        <v>16</v>
      </c>
      <c r="K2030" t="s">
        <v>23</v>
      </c>
    </row>
    <row r="2031" spans="1:11" x14ac:dyDescent="0.2">
      <c r="A2031" t="s">
        <v>2062</v>
      </c>
      <c r="B2031">
        <v>1986</v>
      </c>
      <c r="C2031" t="s">
        <v>35</v>
      </c>
      <c r="D2031">
        <v>10</v>
      </c>
      <c r="E2031" s="10" t="str">
        <f>Table1[[#This Row],[date]]&amp;" "&amp;Table1[[#This Row],[month]]&amp;" "&amp;Table1[[#This Row],[year]]</f>
        <v>10 Aug 1986</v>
      </c>
      <c r="F2031" s="12">
        <f>DATEDIF(Table1[[#This Row],[DOB]],"8-6-2023","y")</f>
        <v>36</v>
      </c>
      <c r="G2031">
        <v>3</v>
      </c>
      <c r="H2031" s="14">
        <v>30530.5</v>
      </c>
      <c r="I2031" t="s">
        <v>11</v>
      </c>
      <c r="J2031" t="s">
        <v>16</v>
      </c>
      <c r="K2031" t="s">
        <v>42</v>
      </c>
    </row>
    <row r="2032" spans="1:11" x14ac:dyDescent="0.2">
      <c r="A2032" t="s">
        <v>2063</v>
      </c>
      <c r="B2032">
        <v>1970</v>
      </c>
      <c r="C2032" t="s">
        <v>15</v>
      </c>
      <c r="D2032">
        <v>11</v>
      </c>
      <c r="E2032" s="10" t="str">
        <f>Table1[[#This Row],[date]]&amp;" "&amp;Table1[[#This Row],[month]]&amp;" "&amp;Table1[[#This Row],[year]]</f>
        <v>11 Nov 1970</v>
      </c>
      <c r="F2032" s="12">
        <f>DATEDIF(Table1[[#This Row],[DOB]],"8-6-2023","y")</f>
        <v>52</v>
      </c>
      <c r="G2032">
        <v>0</v>
      </c>
      <c r="H2032" s="14">
        <v>30625.65</v>
      </c>
      <c r="I2032" t="s">
        <v>11</v>
      </c>
      <c r="J2032" t="s">
        <v>12</v>
      </c>
      <c r="K2032" t="s">
        <v>42</v>
      </c>
    </row>
    <row r="2033" spans="1:11" x14ac:dyDescent="0.2">
      <c r="A2033" t="s">
        <v>2064</v>
      </c>
      <c r="B2033">
        <v>1999</v>
      </c>
      <c r="C2033" t="s">
        <v>20</v>
      </c>
      <c r="D2033">
        <v>21</v>
      </c>
      <c r="E2033" s="10" t="str">
        <f>Table1[[#This Row],[date]]&amp;" "&amp;Table1[[#This Row],[month]]&amp;" "&amp;Table1[[#This Row],[year]]</f>
        <v>21 Sep 1999</v>
      </c>
      <c r="F2033" s="12">
        <f>DATEDIF(Table1[[#This Row],[DOB]],"8-6-2023","y")</f>
        <v>23</v>
      </c>
      <c r="G2033">
        <v>0</v>
      </c>
      <c r="H2033" s="14">
        <v>30697.71</v>
      </c>
      <c r="I2033" t="s">
        <v>16</v>
      </c>
      <c r="J2033" t="s">
        <v>11</v>
      </c>
      <c r="K2033" t="s">
        <v>42</v>
      </c>
    </row>
    <row r="2034" spans="1:11" x14ac:dyDescent="0.2">
      <c r="A2034" t="s">
        <v>2065</v>
      </c>
      <c r="B2034">
        <v>1983</v>
      </c>
      <c r="C2034" t="s">
        <v>30</v>
      </c>
      <c r="D2034">
        <v>21</v>
      </c>
      <c r="E2034" s="10" t="str">
        <f>Table1[[#This Row],[date]]&amp;" "&amp;Table1[[#This Row],[month]]&amp;" "&amp;Table1[[#This Row],[year]]</f>
        <v>21 Dec 1983</v>
      </c>
      <c r="F2034" s="12">
        <f>DATEDIF(Table1[[#This Row],[DOB]],"8-6-2023","y")</f>
        <v>39</v>
      </c>
      <c r="G2034">
        <v>3</v>
      </c>
      <c r="H2034" s="14">
        <v>30724.44</v>
      </c>
      <c r="I2034" t="s">
        <v>11</v>
      </c>
      <c r="J2034" t="s">
        <v>12</v>
      </c>
      <c r="K2034" t="s">
        <v>42</v>
      </c>
    </row>
    <row r="2035" spans="1:11" x14ac:dyDescent="0.2">
      <c r="A2035" t="s">
        <v>2066</v>
      </c>
      <c r="B2035">
        <v>1988</v>
      </c>
      <c r="C2035" t="s">
        <v>20</v>
      </c>
      <c r="D2035">
        <v>5</v>
      </c>
      <c r="E2035" s="10" t="str">
        <f>Table1[[#This Row],[date]]&amp;" "&amp;Table1[[#This Row],[month]]&amp;" "&amp;Table1[[#This Row],[year]]</f>
        <v>5 Sep 1988</v>
      </c>
      <c r="F2035" s="12">
        <f>DATEDIF(Table1[[#This Row],[DOB]],"8-6-2023","y")</f>
        <v>34</v>
      </c>
      <c r="G2035">
        <v>3</v>
      </c>
      <c r="H2035" s="14">
        <v>30763.01</v>
      </c>
      <c r="I2035" t="s">
        <v>11</v>
      </c>
      <c r="J2035" t="s">
        <v>16</v>
      </c>
      <c r="K2035" t="s">
        <v>42</v>
      </c>
    </row>
    <row r="2036" spans="1:11" x14ac:dyDescent="0.2">
      <c r="A2036" t="s">
        <v>2067</v>
      </c>
      <c r="B2036">
        <v>1961</v>
      </c>
      <c r="C2036" t="s">
        <v>20</v>
      </c>
      <c r="D2036">
        <v>9</v>
      </c>
      <c r="E2036" s="10" t="str">
        <f>Table1[[#This Row],[date]]&amp;" "&amp;Table1[[#This Row],[month]]&amp;" "&amp;Table1[[#This Row],[year]]</f>
        <v>9 Sep 1961</v>
      </c>
      <c r="F2036" s="12">
        <f>DATEDIF(Table1[[#This Row],[DOB]],"8-6-2023","y")</f>
        <v>61</v>
      </c>
      <c r="G2036">
        <v>3</v>
      </c>
      <c r="H2036" s="14">
        <v>30942.19</v>
      </c>
      <c r="I2036" t="s">
        <v>11</v>
      </c>
      <c r="J2036" t="s">
        <v>11</v>
      </c>
      <c r="K2036" t="s">
        <v>13</v>
      </c>
    </row>
    <row r="2037" spans="1:11" x14ac:dyDescent="0.2">
      <c r="A2037" t="s">
        <v>2068</v>
      </c>
      <c r="B2037">
        <v>2004</v>
      </c>
      <c r="C2037" t="s">
        <v>15</v>
      </c>
      <c r="D2037">
        <v>9</v>
      </c>
      <c r="E2037" s="10" t="str">
        <f>Table1[[#This Row],[date]]&amp;" "&amp;Table1[[#This Row],[month]]&amp;" "&amp;Table1[[#This Row],[year]]</f>
        <v>9 Nov 2004</v>
      </c>
      <c r="F2037" s="12">
        <f>DATEDIF(Table1[[#This Row],[DOB]],"8-6-2023","y")</f>
        <v>18</v>
      </c>
      <c r="G2037">
        <v>0</v>
      </c>
      <c r="H2037" s="14">
        <v>31196.61</v>
      </c>
      <c r="I2037" t="s">
        <v>11</v>
      </c>
      <c r="J2037" t="s">
        <v>16</v>
      </c>
      <c r="K2037" t="s">
        <v>42</v>
      </c>
    </row>
    <row r="2038" spans="1:11" x14ac:dyDescent="0.2">
      <c r="A2038" t="s">
        <v>2069</v>
      </c>
      <c r="B2038">
        <v>2000</v>
      </c>
      <c r="C2038" t="s">
        <v>10</v>
      </c>
      <c r="D2038">
        <v>22</v>
      </c>
      <c r="E2038" s="10" t="str">
        <f>Table1[[#This Row],[date]]&amp;" "&amp;Table1[[#This Row],[month]]&amp;" "&amp;Table1[[#This Row],[year]]</f>
        <v>22 Jul 2000</v>
      </c>
      <c r="F2038" s="12">
        <f>DATEDIF(Table1[[#This Row],[DOB]],"8-6-2023","y")</f>
        <v>22</v>
      </c>
      <c r="G2038">
        <v>0</v>
      </c>
      <c r="H2038" s="14">
        <v>31234.560000000001</v>
      </c>
      <c r="I2038" t="s">
        <v>16</v>
      </c>
      <c r="J2038" t="s">
        <v>16</v>
      </c>
      <c r="K2038" t="s">
        <v>42</v>
      </c>
    </row>
    <row r="2039" spans="1:11" x14ac:dyDescent="0.2">
      <c r="A2039" t="s">
        <v>2070</v>
      </c>
      <c r="B2039">
        <v>1968</v>
      </c>
      <c r="C2039" t="s">
        <v>10</v>
      </c>
      <c r="D2039">
        <v>9</v>
      </c>
      <c r="E2039" s="10" t="str">
        <f>Table1[[#This Row],[date]]&amp;" "&amp;Table1[[#This Row],[month]]&amp;" "&amp;Table1[[#This Row],[year]]</f>
        <v>9 Jul 1968</v>
      </c>
      <c r="F2039" s="12">
        <f>DATEDIF(Table1[[#This Row],[DOB]],"8-6-2023","y")</f>
        <v>54</v>
      </c>
      <c r="G2039">
        <v>0</v>
      </c>
      <c r="H2039" s="14">
        <v>31322.53</v>
      </c>
      <c r="I2039" t="s">
        <v>11</v>
      </c>
      <c r="J2039" t="s">
        <v>16</v>
      </c>
      <c r="K2039" t="s">
        <v>42</v>
      </c>
    </row>
    <row r="2040" spans="1:11" x14ac:dyDescent="0.2">
      <c r="A2040" t="s">
        <v>2071</v>
      </c>
      <c r="B2040">
        <v>1995</v>
      </c>
      <c r="C2040" t="s">
        <v>20</v>
      </c>
      <c r="D2040">
        <v>27</v>
      </c>
      <c r="E2040" s="10" t="str">
        <f>Table1[[#This Row],[date]]&amp;" "&amp;Table1[[#This Row],[month]]&amp;" "&amp;Table1[[#This Row],[year]]</f>
        <v>27 Sep 1995</v>
      </c>
      <c r="F2040" s="12">
        <f>DATEDIF(Table1[[#This Row],[DOB]],"8-6-2023","y")</f>
        <v>27</v>
      </c>
      <c r="G2040">
        <v>0</v>
      </c>
      <c r="H2040" s="14">
        <v>31328.27</v>
      </c>
      <c r="I2040" t="s">
        <v>11</v>
      </c>
      <c r="J2040" t="s">
        <v>11</v>
      </c>
      <c r="K2040" t="s">
        <v>42</v>
      </c>
    </row>
    <row r="2041" spans="1:11" x14ac:dyDescent="0.2">
      <c r="A2041" t="s">
        <v>2072</v>
      </c>
      <c r="B2041">
        <v>1974</v>
      </c>
      <c r="C2041" t="s">
        <v>37</v>
      </c>
      <c r="D2041">
        <v>8</v>
      </c>
      <c r="E2041" s="10" t="str">
        <f>Table1[[#This Row],[date]]&amp;" "&amp;Table1[[#This Row],[month]]&amp;" "&amp;Table1[[#This Row],[year]]</f>
        <v>8 Oct 1974</v>
      </c>
      <c r="F2041" s="12">
        <f>DATEDIF(Table1[[#This Row],[DOB]],"8-6-2023","y")</f>
        <v>48</v>
      </c>
      <c r="G2041">
        <v>0</v>
      </c>
      <c r="H2041" s="14">
        <v>31368.81</v>
      </c>
      <c r="I2041" t="s">
        <v>11</v>
      </c>
      <c r="J2041" t="s">
        <v>12</v>
      </c>
      <c r="K2041" t="s">
        <v>42</v>
      </c>
    </row>
    <row r="2042" spans="1:11" x14ac:dyDescent="0.2">
      <c r="A2042" t="s">
        <v>2073</v>
      </c>
      <c r="B2042">
        <v>1975</v>
      </c>
      <c r="C2042" t="s">
        <v>37</v>
      </c>
      <c r="D2042">
        <v>29</v>
      </c>
      <c r="E2042" s="10" t="str">
        <f>Table1[[#This Row],[date]]&amp;" "&amp;Table1[[#This Row],[month]]&amp;" "&amp;Table1[[#This Row],[year]]</f>
        <v>29 Oct 1975</v>
      </c>
      <c r="F2042" s="12">
        <f>DATEDIF(Table1[[#This Row],[DOB]],"8-6-2023","y")</f>
        <v>47</v>
      </c>
      <c r="G2042">
        <v>1</v>
      </c>
      <c r="H2042" s="14">
        <v>31591.82</v>
      </c>
      <c r="I2042" t="s">
        <v>11</v>
      </c>
      <c r="J2042" t="s">
        <v>16</v>
      </c>
      <c r="K2042" t="s">
        <v>42</v>
      </c>
    </row>
    <row r="2043" spans="1:11" x14ac:dyDescent="0.2">
      <c r="A2043" t="s">
        <v>2074</v>
      </c>
      <c r="B2043">
        <v>1960</v>
      </c>
      <c r="C2043" t="s">
        <v>30</v>
      </c>
      <c r="D2043">
        <v>13</v>
      </c>
      <c r="E2043" s="10" t="str">
        <f>Table1[[#This Row],[date]]&amp;" "&amp;Table1[[#This Row],[month]]&amp;" "&amp;Table1[[#This Row],[year]]</f>
        <v>13 Dec 1960</v>
      </c>
      <c r="F2043" s="12">
        <f>DATEDIF(Table1[[#This Row],[DOB]],"8-6-2023","y")</f>
        <v>62</v>
      </c>
      <c r="G2043">
        <v>1</v>
      </c>
      <c r="H2043" s="14">
        <v>31620</v>
      </c>
      <c r="I2043" t="s">
        <v>11</v>
      </c>
      <c r="J2043" t="s">
        <v>16</v>
      </c>
      <c r="K2043" t="s">
        <v>247</v>
      </c>
    </row>
    <row r="2044" spans="1:11" x14ac:dyDescent="0.2">
      <c r="A2044" t="s">
        <v>2075</v>
      </c>
      <c r="B2044">
        <v>1977</v>
      </c>
      <c r="C2044" t="s">
        <v>37</v>
      </c>
      <c r="D2044">
        <v>14</v>
      </c>
      <c r="E2044" s="10" t="str">
        <f>Table1[[#This Row],[date]]&amp;" "&amp;Table1[[#This Row],[month]]&amp;" "&amp;Table1[[#This Row],[year]]</f>
        <v>14 Oct 1977</v>
      </c>
      <c r="F2044" s="12">
        <f>DATEDIF(Table1[[#This Row],[DOB]],"8-6-2023","y")</f>
        <v>45</v>
      </c>
      <c r="G2044">
        <v>2</v>
      </c>
      <c r="H2044" s="14">
        <v>31736.7</v>
      </c>
      <c r="I2044" t="s">
        <v>11</v>
      </c>
      <c r="J2044" t="s">
        <v>11</v>
      </c>
      <c r="K2044" t="s">
        <v>23</v>
      </c>
    </row>
    <row r="2045" spans="1:11" x14ac:dyDescent="0.2">
      <c r="A2045" t="s">
        <v>2076</v>
      </c>
      <c r="B2045">
        <v>1984</v>
      </c>
      <c r="C2045" t="s">
        <v>20</v>
      </c>
      <c r="D2045">
        <v>10</v>
      </c>
      <c r="E2045" s="10" t="str">
        <f>Table1[[#This Row],[date]]&amp;" "&amp;Table1[[#This Row],[month]]&amp;" "&amp;Table1[[#This Row],[year]]</f>
        <v>10 Sep 1984</v>
      </c>
      <c r="F2045" s="12">
        <f>DATEDIF(Table1[[#This Row],[DOB]],"8-6-2023","y")</f>
        <v>38</v>
      </c>
      <c r="G2045">
        <v>3</v>
      </c>
      <c r="H2045" s="14">
        <v>31743.919999999998</v>
      </c>
      <c r="I2045" t="s">
        <v>11</v>
      </c>
      <c r="J2045" t="s">
        <v>16</v>
      </c>
      <c r="K2045" t="s">
        <v>42</v>
      </c>
    </row>
    <row r="2046" spans="1:11" x14ac:dyDescent="0.2">
      <c r="A2046" t="s">
        <v>2077</v>
      </c>
      <c r="B2046">
        <v>1975</v>
      </c>
      <c r="C2046" t="s">
        <v>20</v>
      </c>
      <c r="D2046">
        <v>25</v>
      </c>
      <c r="E2046" s="10" t="str">
        <f>Table1[[#This Row],[date]]&amp;" "&amp;Table1[[#This Row],[month]]&amp;" "&amp;Table1[[#This Row],[year]]</f>
        <v>25 Sep 1975</v>
      </c>
      <c r="F2046" s="12">
        <f>DATEDIF(Table1[[#This Row],[DOB]],"8-6-2023","y")</f>
        <v>47</v>
      </c>
      <c r="G2046">
        <v>1</v>
      </c>
      <c r="H2046" s="14">
        <v>31897.1</v>
      </c>
      <c r="I2046" t="s">
        <v>11</v>
      </c>
      <c r="J2046" t="s">
        <v>12</v>
      </c>
      <c r="K2046" t="s">
        <v>42</v>
      </c>
    </row>
    <row r="2047" spans="1:11" x14ac:dyDescent="0.2">
      <c r="A2047" t="s">
        <v>2078</v>
      </c>
      <c r="B2047">
        <v>1972</v>
      </c>
      <c r="C2047" t="s">
        <v>20</v>
      </c>
      <c r="D2047">
        <v>21</v>
      </c>
      <c r="E2047" s="10" t="str">
        <f>Table1[[#This Row],[date]]&amp;" "&amp;Table1[[#This Row],[month]]&amp;" "&amp;Table1[[#This Row],[year]]</f>
        <v>21 Sep 1972</v>
      </c>
      <c r="F2047" s="12">
        <f>DATEDIF(Table1[[#This Row],[DOB]],"8-6-2023","y")</f>
        <v>50</v>
      </c>
      <c r="G2047">
        <v>0</v>
      </c>
      <c r="H2047" s="14">
        <v>31980.89</v>
      </c>
      <c r="I2047" t="s">
        <v>11</v>
      </c>
      <c r="J2047" t="s">
        <v>16</v>
      </c>
      <c r="K2047" t="s">
        <v>42</v>
      </c>
    </row>
    <row r="2048" spans="1:11" x14ac:dyDescent="0.2">
      <c r="A2048" t="s">
        <v>2079</v>
      </c>
      <c r="B2048">
        <v>1993</v>
      </c>
      <c r="C2048" t="s">
        <v>20</v>
      </c>
      <c r="D2048">
        <v>13</v>
      </c>
      <c r="E2048" s="10" t="str">
        <f>Table1[[#This Row],[date]]&amp;" "&amp;Table1[[#This Row],[month]]&amp;" "&amp;Table1[[#This Row],[year]]</f>
        <v>13 Sep 1993</v>
      </c>
      <c r="F2048" s="12">
        <f>DATEDIF(Table1[[#This Row],[DOB]],"8-6-2023","y")</f>
        <v>29</v>
      </c>
      <c r="G2048">
        <v>0</v>
      </c>
      <c r="H2048" s="14">
        <v>32086.21</v>
      </c>
      <c r="I2048" t="s">
        <v>16</v>
      </c>
      <c r="J2048" t="s">
        <v>12</v>
      </c>
      <c r="K2048" t="s">
        <v>42</v>
      </c>
    </row>
    <row r="2049" spans="1:11" x14ac:dyDescent="0.2">
      <c r="A2049" t="s">
        <v>2080</v>
      </c>
      <c r="B2049">
        <v>1978</v>
      </c>
      <c r="C2049" t="s">
        <v>15</v>
      </c>
      <c r="D2049">
        <v>10</v>
      </c>
      <c r="E2049" s="10" t="str">
        <f>Table1[[#This Row],[date]]&amp;" "&amp;Table1[[#This Row],[month]]&amp;" "&amp;Table1[[#This Row],[year]]</f>
        <v>10 Nov 1978</v>
      </c>
      <c r="F2049" s="12">
        <f>DATEDIF(Table1[[#This Row],[DOB]],"8-6-2023","y")</f>
        <v>44</v>
      </c>
      <c r="G2049">
        <v>2</v>
      </c>
      <c r="H2049" s="14">
        <v>32108.66</v>
      </c>
      <c r="I2049" t="s">
        <v>16</v>
      </c>
      <c r="J2049" t="s">
        <v>12</v>
      </c>
      <c r="K2049" t="s">
        <v>356</v>
      </c>
    </row>
    <row r="2050" spans="1:11" x14ac:dyDescent="0.2">
      <c r="A2050" t="s">
        <v>2081</v>
      </c>
      <c r="B2050">
        <v>1969</v>
      </c>
      <c r="C2050" t="s">
        <v>20</v>
      </c>
      <c r="D2050">
        <v>11</v>
      </c>
      <c r="E2050" s="10" t="str">
        <f>Table1[[#This Row],[date]]&amp;" "&amp;Table1[[#This Row],[month]]&amp;" "&amp;Table1[[#This Row],[year]]</f>
        <v>11 Sep 1969</v>
      </c>
      <c r="F2050" s="12">
        <f>DATEDIF(Table1[[#This Row],[DOB]],"8-6-2023","y")</f>
        <v>53</v>
      </c>
      <c r="G2050">
        <v>0</v>
      </c>
      <c r="H2050" s="14">
        <v>32192.76</v>
      </c>
      <c r="I2050" t="s">
        <v>16</v>
      </c>
      <c r="J2050" t="s">
        <v>11</v>
      </c>
      <c r="K2050" t="s">
        <v>42</v>
      </c>
    </row>
    <row r="2051" spans="1:11" x14ac:dyDescent="0.2">
      <c r="A2051" t="s">
        <v>2082</v>
      </c>
      <c r="B2051">
        <v>1994</v>
      </c>
      <c r="C2051" t="s">
        <v>20</v>
      </c>
      <c r="D2051">
        <v>8</v>
      </c>
      <c r="E2051" s="10" t="str">
        <f>Table1[[#This Row],[date]]&amp;" "&amp;Table1[[#This Row],[month]]&amp;" "&amp;Table1[[#This Row],[year]]</f>
        <v>8 Sep 1994</v>
      </c>
      <c r="F2051" s="12">
        <f>DATEDIF(Table1[[#This Row],[DOB]],"8-6-2023","y")</f>
        <v>28</v>
      </c>
      <c r="G2051">
        <v>0</v>
      </c>
      <c r="H2051" s="14">
        <v>32222.81</v>
      </c>
      <c r="I2051" t="s">
        <v>11</v>
      </c>
      <c r="J2051" t="s">
        <v>16</v>
      </c>
      <c r="K2051" t="s">
        <v>42</v>
      </c>
    </row>
    <row r="2052" spans="1:11" x14ac:dyDescent="0.2">
      <c r="A2052" t="s">
        <v>2083</v>
      </c>
      <c r="B2052">
        <v>1975</v>
      </c>
      <c r="C2052" t="s">
        <v>30</v>
      </c>
      <c r="D2052">
        <v>17</v>
      </c>
      <c r="E2052" s="10" t="str">
        <f>Table1[[#This Row],[date]]&amp;" "&amp;Table1[[#This Row],[month]]&amp;" "&amp;Table1[[#This Row],[year]]</f>
        <v>17 Dec 1975</v>
      </c>
      <c r="F2052" s="12">
        <f>DATEDIF(Table1[[#This Row],[DOB]],"8-6-2023","y")</f>
        <v>47</v>
      </c>
      <c r="G2052">
        <v>1</v>
      </c>
      <c r="H2052" s="14">
        <v>32259.96</v>
      </c>
      <c r="I2052" t="s">
        <v>11</v>
      </c>
      <c r="J2052" t="s">
        <v>12</v>
      </c>
      <c r="K2052" t="s">
        <v>23</v>
      </c>
    </row>
    <row r="2053" spans="1:11" x14ac:dyDescent="0.2">
      <c r="A2053" t="s">
        <v>2084</v>
      </c>
      <c r="B2053">
        <v>1986</v>
      </c>
      <c r="C2053" t="s">
        <v>30</v>
      </c>
      <c r="D2053">
        <v>2</v>
      </c>
      <c r="E2053" s="10" t="str">
        <f>Table1[[#This Row],[date]]&amp;" "&amp;Table1[[#This Row],[month]]&amp;" "&amp;Table1[[#This Row],[year]]</f>
        <v>2 Dec 1986</v>
      </c>
      <c r="F2053" s="12">
        <f>DATEDIF(Table1[[#This Row],[DOB]],"8-6-2023","y")</f>
        <v>36</v>
      </c>
      <c r="G2053">
        <v>3</v>
      </c>
      <c r="H2053" s="14">
        <v>32288.49</v>
      </c>
      <c r="I2053" t="s">
        <v>11</v>
      </c>
      <c r="J2053" t="s">
        <v>11</v>
      </c>
      <c r="K2053" t="s">
        <v>42</v>
      </c>
    </row>
    <row r="2054" spans="1:11" x14ac:dyDescent="0.2">
      <c r="A2054" t="s">
        <v>2085</v>
      </c>
      <c r="B2054">
        <v>1972</v>
      </c>
      <c r="C2054" t="s">
        <v>37</v>
      </c>
      <c r="D2054">
        <v>19</v>
      </c>
      <c r="E2054" s="10" t="str">
        <f>Table1[[#This Row],[date]]&amp;" "&amp;Table1[[#This Row],[month]]&amp;" "&amp;Table1[[#This Row],[year]]</f>
        <v>19 Oct 1972</v>
      </c>
      <c r="F2054" s="12">
        <f>DATEDIF(Table1[[#This Row],[DOB]],"8-6-2023","y")</f>
        <v>50</v>
      </c>
      <c r="G2054">
        <v>0</v>
      </c>
      <c r="H2054" s="14">
        <v>32428.63</v>
      </c>
      <c r="I2054" t="s">
        <v>11</v>
      </c>
      <c r="J2054" t="s">
        <v>11</v>
      </c>
      <c r="K2054" t="s">
        <v>42</v>
      </c>
    </row>
    <row r="2055" spans="1:11" x14ac:dyDescent="0.2">
      <c r="A2055" t="s">
        <v>2086</v>
      </c>
      <c r="B2055">
        <v>1976</v>
      </c>
      <c r="C2055" t="s">
        <v>35</v>
      </c>
      <c r="D2055">
        <v>9</v>
      </c>
      <c r="E2055" s="10" t="str">
        <f>Table1[[#This Row],[date]]&amp;" "&amp;Table1[[#This Row],[month]]&amp;" "&amp;Table1[[#This Row],[year]]</f>
        <v>9 Aug 1976</v>
      </c>
      <c r="F2055" s="12">
        <f>DATEDIF(Table1[[#This Row],[DOB]],"8-6-2023","y")</f>
        <v>46</v>
      </c>
      <c r="G2055">
        <v>2</v>
      </c>
      <c r="H2055" s="14">
        <v>32430.22</v>
      </c>
      <c r="I2055" t="s">
        <v>11</v>
      </c>
      <c r="J2055" t="s">
        <v>12</v>
      </c>
      <c r="K2055" t="s">
        <v>42</v>
      </c>
    </row>
    <row r="2056" spans="1:11" x14ac:dyDescent="0.2">
      <c r="A2056" t="s">
        <v>2087</v>
      </c>
      <c r="B2056">
        <v>1981</v>
      </c>
      <c r="C2056" t="s">
        <v>20</v>
      </c>
      <c r="D2056">
        <v>27</v>
      </c>
      <c r="E2056" s="10" t="str">
        <f>Table1[[#This Row],[date]]&amp;" "&amp;Table1[[#This Row],[month]]&amp;" "&amp;Table1[[#This Row],[year]]</f>
        <v>27 Sep 1981</v>
      </c>
      <c r="F2056" s="12">
        <f>DATEDIF(Table1[[#This Row],[DOB]],"8-6-2023","y")</f>
        <v>41</v>
      </c>
      <c r="G2056">
        <v>1</v>
      </c>
      <c r="H2056" s="14">
        <v>32462.35</v>
      </c>
      <c r="I2056" t="s">
        <v>11</v>
      </c>
      <c r="J2056" t="s">
        <v>11</v>
      </c>
      <c r="K2056" t="s">
        <v>42</v>
      </c>
    </row>
    <row r="2057" spans="1:11" x14ac:dyDescent="0.2">
      <c r="A2057" t="s">
        <v>2088</v>
      </c>
      <c r="B2057">
        <v>1976</v>
      </c>
      <c r="C2057" t="s">
        <v>20</v>
      </c>
      <c r="D2057">
        <v>19</v>
      </c>
      <c r="E2057" s="10" t="str">
        <f>Table1[[#This Row],[date]]&amp;" "&amp;Table1[[#This Row],[month]]&amp;" "&amp;Table1[[#This Row],[year]]</f>
        <v>19 Sep 1976</v>
      </c>
      <c r="F2057" s="12">
        <f>DATEDIF(Table1[[#This Row],[DOB]],"8-6-2023","y")</f>
        <v>46</v>
      </c>
      <c r="G2057">
        <v>2</v>
      </c>
      <c r="H2057" s="14">
        <v>32485.46</v>
      </c>
      <c r="I2057" t="s">
        <v>11</v>
      </c>
      <c r="J2057" t="s">
        <v>16</v>
      </c>
      <c r="K2057" t="s">
        <v>42</v>
      </c>
    </row>
    <row r="2058" spans="1:11" x14ac:dyDescent="0.2">
      <c r="A2058" t="s">
        <v>2089</v>
      </c>
      <c r="B2058">
        <v>2003</v>
      </c>
      <c r="C2058" t="s">
        <v>37</v>
      </c>
      <c r="D2058">
        <v>8</v>
      </c>
      <c r="E2058" s="10" t="str">
        <f>Table1[[#This Row],[date]]&amp;" "&amp;Table1[[#This Row],[month]]&amp;" "&amp;Table1[[#This Row],[year]]</f>
        <v>8 Oct 2003</v>
      </c>
      <c r="F2058" s="12">
        <f>DATEDIF(Table1[[#This Row],[DOB]],"8-6-2023","y")</f>
        <v>19</v>
      </c>
      <c r="G2058">
        <v>0</v>
      </c>
      <c r="H2058" s="14">
        <v>32548.34</v>
      </c>
      <c r="I2058" t="s">
        <v>16</v>
      </c>
      <c r="J2058" t="s">
        <v>11</v>
      </c>
      <c r="K2058" t="s">
        <v>13</v>
      </c>
    </row>
    <row r="2059" spans="1:11" x14ac:dyDescent="0.2">
      <c r="A2059" t="s">
        <v>2090</v>
      </c>
      <c r="B2059">
        <v>1990</v>
      </c>
      <c r="C2059" t="s">
        <v>10</v>
      </c>
      <c r="D2059">
        <v>13</v>
      </c>
      <c r="E2059" s="10" t="str">
        <f>Table1[[#This Row],[date]]&amp;" "&amp;Table1[[#This Row],[month]]&amp;" "&amp;Table1[[#This Row],[year]]</f>
        <v>13 Jul 1990</v>
      </c>
      <c r="F2059" s="12">
        <f>DATEDIF(Table1[[#This Row],[DOB]],"8-6-2023","y")</f>
        <v>32</v>
      </c>
      <c r="G2059">
        <v>3</v>
      </c>
      <c r="H2059" s="14">
        <v>32672.11</v>
      </c>
      <c r="I2059" t="s">
        <v>16</v>
      </c>
      <c r="J2059" t="s">
        <v>16</v>
      </c>
      <c r="K2059" t="s">
        <v>42</v>
      </c>
    </row>
    <row r="2060" spans="1:11" x14ac:dyDescent="0.2">
      <c r="A2060" t="s">
        <v>2091</v>
      </c>
      <c r="B2060">
        <v>1968</v>
      </c>
      <c r="C2060" t="s">
        <v>15</v>
      </c>
      <c r="D2060">
        <v>1</v>
      </c>
      <c r="E2060" s="10" t="str">
        <f>Table1[[#This Row],[date]]&amp;" "&amp;Table1[[#This Row],[month]]&amp;" "&amp;Table1[[#This Row],[year]]</f>
        <v>1 Nov 1968</v>
      </c>
      <c r="F2060" s="12">
        <f>DATEDIF(Table1[[#This Row],[DOB]],"8-6-2023","y")</f>
        <v>54</v>
      </c>
      <c r="G2060">
        <v>0</v>
      </c>
      <c r="H2060" s="14">
        <v>32686.080000000002</v>
      </c>
      <c r="I2060" t="s">
        <v>11</v>
      </c>
      <c r="J2060" t="s">
        <v>12</v>
      </c>
      <c r="K2060" t="s">
        <v>42</v>
      </c>
    </row>
    <row r="2061" spans="1:11" x14ac:dyDescent="0.2">
      <c r="A2061" t="s">
        <v>2092</v>
      </c>
      <c r="B2061">
        <v>1990</v>
      </c>
      <c r="C2061" t="s">
        <v>20</v>
      </c>
      <c r="D2061">
        <v>30</v>
      </c>
      <c r="E2061" s="10" t="str">
        <f>Table1[[#This Row],[date]]&amp;" "&amp;Table1[[#This Row],[month]]&amp;" "&amp;Table1[[#This Row],[year]]</f>
        <v>30 Sep 1990</v>
      </c>
      <c r="F2061" s="12">
        <f>DATEDIF(Table1[[#This Row],[DOB]],"8-6-2023","y")</f>
        <v>32</v>
      </c>
      <c r="G2061">
        <v>3</v>
      </c>
      <c r="H2061" s="14">
        <v>32716.2</v>
      </c>
      <c r="I2061" t="s">
        <v>16</v>
      </c>
      <c r="J2061" t="s">
        <v>11</v>
      </c>
      <c r="K2061" t="s">
        <v>42</v>
      </c>
    </row>
    <row r="2062" spans="1:11" x14ac:dyDescent="0.2">
      <c r="A2062" t="s">
        <v>2093</v>
      </c>
      <c r="B2062">
        <v>1990</v>
      </c>
      <c r="C2062" t="s">
        <v>10</v>
      </c>
      <c r="D2062">
        <v>9</v>
      </c>
      <c r="E2062" s="10" t="str">
        <f>Table1[[#This Row],[date]]&amp;" "&amp;Table1[[#This Row],[month]]&amp;" "&amp;Table1[[#This Row],[year]]</f>
        <v>9 Jul 1990</v>
      </c>
      <c r="F2062" s="12">
        <f>DATEDIF(Table1[[#This Row],[DOB]],"8-6-2023","y")</f>
        <v>32</v>
      </c>
      <c r="G2062">
        <v>2</v>
      </c>
      <c r="H2062" s="14">
        <v>32734.19</v>
      </c>
      <c r="I2062" t="s">
        <v>11</v>
      </c>
      <c r="J2062" t="s">
        <v>16</v>
      </c>
      <c r="K2062" t="s">
        <v>23</v>
      </c>
    </row>
    <row r="2063" spans="1:11" x14ac:dyDescent="0.2">
      <c r="A2063" t="s">
        <v>2094</v>
      </c>
      <c r="B2063">
        <v>1974</v>
      </c>
      <c r="C2063" t="s">
        <v>30</v>
      </c>
      <c r="D2063">
        <v>6</v>
      </c>
      <c r="E2063" s="10" t="str">
        <f>Table1[[#This Row],[date]]&amp;" "&amp;Table1[[#This Row],[month]]&amp;" "&amp;Table1[[#This Row],[year]]</f>
        <v>6 Dec 1974</v>
      </c>
      <c r="F2063" s="12">
        <f>DATEDIF(Table1[[#This Row],[DOB]],"8-6-2023","y")</f>
        <v>48</v>
      </c>
      <c r="G2063">
        <v>0</v>
      </c>
      <c r="H2063" s="14">
        <v>32760.48</v>
      </c>
      <c r="I2063" t="s">
        <v>16</v>
      </c>
      <c r="J2063" t="s">
        <v>16</v>
      </c>
      <c r="K2063" t="s">
        <v>42</v>
      </c>
    </row>
    <row r="2064" spans="1:11" x14ac:dyDescent="0.2">
      <c r="A2064" t="s">
        <v>2095</v>
      </c>
      <c r="B2064">
        <v>1972</v>
      </c>
      <c r="C2064" t="s">
        <v>15</v>
      </c>
      <c r="D2064">
        <v>7</v>
      </c>
      <c r="E2064" s="10" t="str">
        <f>Table1[[#This Row],[date]]&amp;" "&amp;Table1[[#This Row],[month]]&amp;" "&amp;Table1[[#This Row],[year]]</f>
        <v>7 Nov 1972</v>
      </c>
      <c r="F2064" s="12">
        <f>DATEDIF(Table1[[#This Row],[DOB]],"8-6-2023","y")</f>
        <v>50</v>
      </c>
      <c r="G2064">
        <v>0</v>
      </c>
      <c r="H2064" s="14">
        <v>32765.33</v>
      </c>
      <c r="I2064" t="s">
        <v>11</v>
      </c>
      <c r="J2064" t="s">
        <v>11</v>
      </c>
      <c r="K2064" t="s">
        <v>23</v>
      </c>
    </row>
    <row r="2065" spans="1:11" x14ac:dyDescent="0.2">
      <c r="A2065" t="s">
        <v>2096</v>
      </c>
      <c r="B2065">
        <v>1980</v>
      </c>
      <c r="C2065" t="s">
        <v>30</v>
      </c>
      <c r="D2065">
        <v>12</v>
      </c>
      <c r="E2065" s="10" t="str">
        <f>Table1[[#This Row],[date]]&amp;" "&amp;Table1[[#This Row],[month]]&amp;" "&amp;Table1[[#This Row],[year]]</f>
        <v>12 Dec 1980</v>
      </c>
      <c r="F2065" s="12">
        <f>DATEDIF(Table1[[#This Row],[DOB]],"8-6-2023","y")</f>
        <v>42</v>
      </c>
      <c r="G2065">
        <v>3</v>
      </c>
      <c r="H2065" s="14">
        <v>32787.46</v>
      </c>
      <c r="I2065" t="s">
        <v>16</v>
      </c>
      <c r="J2065" t="s">
        <v>12</v>
      </c>
      <c r="K2065" t="s">
        <v>23</v>
      </c>
    </row>
    <row r="2066" spans="1:11" x14ac:dyDescent="0.2">
      <c r="A2066" t="s">
        <v>2097</v>
      </c>
      <c r="B2066">
        <v>1995</v>
      </c>
      <c r="C2066" t="s">
        <v>30</v>
      </c>
      <c r="D2066">
        <v>4</v>
      </c>
      <c r="E2066" s="10" t="str">
        <f>Table1[[#This Row],[date]]&amp;" "&amp;Table1[[#This Row],[month]]&amp;" "&amp;Table1[[#This Row],[year]]</f>
        <v>4 Dec 1995</v>
      </c>
      <c r="F2066" s="12">
        <f>DATEDIF(Table1[[#This Row],[DOB]],"8-6-2023","y")</f>
        <v>27</v>
      </c>
      <c r="G2066">
        <v>0</v>
      </c>
      <c r="H2066" s="14">
        <v>32827.51</v>
      </c>
      <c r="I2066" t="s">
        <v>16</v>
      </c>
      <c r="J2066" t="s">
        <v>11</v>
      </c>
      <c r="K2066" t="s">
        <v>42</v>
      </c>
    </row>
    <row r="2067" spans="1:11" x14ac:dyDescent="0.2">
      <c r="A2067" t="s">
        <v>2098</v>
      </c>
      <c r="B2067">
        <v>1981</v>
      </c>
      <c r="C2067" t="s">
        <v>15</v>
      </c>
      <c r="D2067">
        <v>17</v>
      </c>
      <c r="E2067" s="10" t="str">
        <f>Table1[[#This Row],[date]]&amp;" "&amp;Table1[[#This Row],[month]]&amp;" "&amp;Table1[[#This Row],[year]]</f>
        <v>17 Nov 1981</v>
      </c>
      <c r="F2067" s="12">
        <f>DATEDIF(Table1[[#This Row],[DOB]],"8-6-2023","y")</f>
        <v>41</v>
      </c>
      <c r="G2067">
        <v>1</v>
      </c>
      <c r="H2067" s="14">
        <v>32906.69</v>
      </c>
      <c r="I2067" t="s">
        <v>11</v>
      </c>
      <c r="J2067" t="s">
        <v>12</v>
      </c>
      <c r="K2067" t="s">
        <v>42</v>
      </c>
    </row>
    <row r="2068" spans="1:11" x14ac:dyDescent="0.2">
      <c r="A2068" t="s">
        <v>2099</v>
      </c>
      <c r="B2068">
        <v>1971</v>
      </c>
      <c r="C2068" t="s">
        <v>35</v>
      </c>
      <c r="D2068">
        <v>24</v>
      </c>
      <c r="E2068" s="10" t="str">
        <f>Table1[[#This Row],[date]]&amp;" "&amp;Table1[[#This Row],[month]]&amp;" "&amp;Table1[[#This Row],[year]]</f>
        <v>24 Aug 1971</v>
      </c>
      <c r="F2068" s="12">
        <f>DATEDIF(Table1[[#This Row],[DOB]],"8-6-2023","y")</f>
        <v>51</v>
      </c>
      <c r="G2068">
        <v>0</v>
      </c>
      <c r="H2068" s="14">
        <v>32947.629999999997</v>
      </c>
      <c r="I2068" t="s">
        <v>11</v>
      </c>
      <c r="J2068" t="s">
        <v>16</v>
      </c>
      <c r="K2068" t="s">
        <v>42</v>
      </c>
    </row>
    <row r="2069" spans="1:11" x14ac:dyDescent="0.2">
      <c r="A2069" t="s">
        <v>2100</v>
      </c>
      <c r="B2069">
        <v>1995</v>
      </c>
      <c r="C2069" t="s">
        <v>10</v>
      </c>
      <c r="D2069">
        <v>8</v>
      </c>
      <c r="E2069" s="10" t="str">
        <f>Table1[[#This Row],[date]]&amp;" "&amp;Table1[[#This Row],[month]]&amp;" "&amp;Table1[[#This Row],[year]]</f>
        <v>8 Jul 1995</v>
      </c>
      <c r="F2069" s="12">
        <f>DATEDIF(Table1[[#This Row],[DOB]],"8-6-2023","y")</f>
        <v>27</v>
      </c>
      <c r="G2069">
        <v>0</v>
      </c>
      <c r="H2069" s="14">
        <v>33017.46</v>
      </c>
      <c r="I2069" t="s">
        <v>16</v>
      </c>
      <c r="J2069" t="s">
        <v>16</v>
      </c>
      <c r="K2069" t="s">
        <v>42</v>
      </c>
    </row>
    <row r="2070" spans="1:11" x14ac:dyDescent="0.2">
      <c r="A2070" t="s">
        <v>2101</v>
      </c>
      <c r="B2070">
        <v>1967</v>
      </c>
      <c r="C2070" t="s">
        <v>10</v>
      </c>
      <c r="D2070">
        <v>10</v>
      </c>
      <c r="E2070" s="10" t="str">
        <f>Table1[[#This Row],[date]]&amp;" "&amp;Table1[[#This Row],[month]]&amp;" "&amp;Table1[[#This Row],[year]]</f>
        <v>10 Jul 1967</v>
      </c>
      <c r="F2070" s="12">
        <f>DATEDIF(Table1[[#This Row],[DOB]],"8-6-2023","y")</f>
        <v>55</v>
      </c>
      <c r="G2070">
        <v>0</v>
      </c>
      <c r="H2070" s="14">
        <v>33025.32</v>
      </c>
      <c r="I2070" t="s">
        <v>11</v>
      </c>
      <c r="J2070" t="s">
        <v>12</v>
      </c>
      <c r="K2070" t="s">
        <v>42</v>
      </c>
    </row>
    <row r="2071" spans="1:11" x14ac:dyDescent="0.2">
      <c r="A2071" t="s">
        <v>2102</v>
      </c>
      <c r="B2071">
        <v>1994</v>
      </c>
      <c r="C2071" t="s">
        <v>10</v>
      </c>
      <c r="D2071">
        <v>28</v>
      </c>
      <c r="E2071" s="10" t="str">
        <f>Table1[[#This Row],[date]]&amp;" "&amp;Table1[[#This Row],[month]]&amp;" "&amp;Table1[[#This Row],[year]]</f>
        <v>28 Jul 1994</v>
      </c>
      <c r="F2071" s="12">
        <f>DATEDIF(Table1[[#This Row],[DOB]],"8-6-2023","y")</f>
        <v>28</v>
      </c>
      <c r="G2071">
        <v>0</v>
      </c>
      <c r="H2071" s="14">
        <v>33057.230000000003</v>
      </c>
      <c r="I2071" t="s">
        <v>16</v>
      </c>
      <c r="J2071" t="s">
        <v>11</v>
      </c>
      <c r="K2071" t="s">
        <v>42</v>
      </c>
    </row>
    <row r="2072" spans="1:11" x14ac:dyDescent="0.2">
      <c r="A2072" t="s">
        <v>2103</v>
      </c>
      <c r="B2072">
        <v>1962</v>
      </c>
      <c r="C2072" t="s">
        <v>10</v>
      </c>
      <c r="D2072">
        <v>1</v>
      </c>
      <c r="E2072" s="10" t="str">
        <f>Table1[[#This Row],[date]]&amp;" "&amp;Table1[[#This Row],[month]]&amp;" "&amp;Table1[[#This Row],[year]]</f>
        <v>1 Jul 1962</v>
      </c>
      <c r="F2072" s="12">
        <f>DATEDIF(Table1[[#This Row],[DOB]],"8-6-2023","y")</f>
        <v>60</v>
      </c>
      <c r="G2072">
        <v>0</v>
      </c>
      <c r="H2072" s="14">
        <v>33074.94</v>
      </c>
      <c r="I2072" t="s">
        <v>16</v>
      </c>
      <c r="J2072" t="s">
        <v>11</v>
      </c>
      <c r="K2072" t="s">
        <v>42</v>
      </c>
    </row>
    <row r="2073" spans="1:11" x14ac:dyDescent="0.2">
      <c r="A2073" t="s">
        <v>2104</v>
      </c>
      <c r="B2073">
        <v>1969</v>
      </c>
      <c r="C2073" t="s">
        <v>37</v>
      </c>
      <c r="D2073">
        <v>30</v>
      </c>
      <c r="E2073" s="10" t="str">
        <f>Table1[[#This Row],[date]]&amp;" "&amp;Table1[[#This Row],[month]]&amp;" "&amp;Table1[[#This Row],[year]]</f>
        <v>30 Oct 1969</v>
      </c>
      <c r="F2073" s="12">
        <f>DATEDIF(Table1[[#This Row],[DOB]],"8-6-2023","y")</f>
        <v>53</v>
      </c>
      <c r="G2073">
        <v>0</v>
      </c>
      <c r="H2073" s="14">
        <v>33090.660000000003</v>
      </c>
      <c r="I2073" t="s">
        <v>11</v>
      </c>
      <c r="J2073" t="s">
        <v>11</v>
      </c>
      <c r="K2073" t="s">
        <v>42</v>
      </c>
    </row>
    <row r="2074" spans="1:11" x14ac:dyDescent="0.2">
      <c r="A2074" t="s">
        <v>2105</v>
      </c>
      <c r="B2074">
        <v>1985</v>
      </c>
      <c r="C2074" t="s">
        <v>10</v>
      </c>
      <c r="D2074">
        <v>15</v>
      </c>
      <c r="E2074" s="10" t="str">
        <f>Table1[[#This Row],[date]]&amp;" "&amp;Table1[[#This Row],[month]]&amp;" "&amp;Table1[[#This Row],[year]]</f>
        <v>15 Jul 1985</v>
      </c>
      <c r="F2074" s="12">
        <f>DATEDIF(Table1[[#This Row],[DOB]],"8-6-2023","y")</f>
        <v>37</v>
      </c>
      <c r="G2074">
        <v>3</v>
      </c>
      <c r="H2074" s="14">
        <v>33121</v>
      </c>
      <c r="I2074" t="s">
        <v>11</v>
      </c>
      <c r="J2074" t="s">
        <v>16</v>
      </c>
      <c r="K2074" t="s">
        <v>42</v>
      </c>
    </row>
    <row r="2075" spans="1:11" x14ac:dyDescent="0.2">
      <c r="A2075" t="s">
        <v>2106</v>
      </c>
      <c r="B2075">
        <v>1990</v>
      </c>
      <c r="C2075" t="s">
        <v>37</v>
      </c>
      <c r="D2075">
        <v>12</v>
      </c>
      <c r="E2075" s="10" t="str">
        <f>Table1[[#This Row],[date]]&amp;" "&amp;Table1[[#This Row],[month]]&amp;" "&amp;Table1[[#This Row],[year]]</f>
        <v>12 Oct 1990</v>
      </c>
      <c r="F2075" s="12">
        <f>DATEDIF(Table1[[#This Row],[DOB]],"8-6-2023","y")</f>
        <v>32</v>
      </c>
      <c r="G2075">
        <v>3</v>
      </c>
      <c r="H2075" s="14">
        <v>33292.83</v>
      </c>
      <c r="I2075" t="s">
        <v>11</v>
      </c>
      <c r="J2075" t="s">
        <v>16</v>
      </c>
      <c r="K2075" t="s">
        <v>42</v>
      </c>
    </row>
    <row r="2076" spans="1:11" x14ac:dyDescent="0.2">
      <c r="A2076" t="s">
        <v>2107</v>
      </c>
      <c r="B2076">
        <v>2003</v>
      </c>
      <c r="C2076" t="s">
        <v>15</v>
      </c>
      <c r="D2076">
        <v>28</v>
      </c>
      <c r="E2076" s="10" t="str">
        <f>Table1[[#This Row],[date]]&amp;" "&amp;Table1[[#This Row],[month]]&amp;" "&amp;Table1[[#This Row],[year]]</f>
        <v>28 Nov 2003</v>
      </c>
      <c r="F2076" s="12">
        <f>DATEDIF(Table1[[#This Row],[DOB]],"8-6-2023","y")</f>
        <v>19</v>
      </c>
      <c r="G2076">
        <v>0</v>
      </c>
      <c r="H2076" s="14">
        <v>33307.550000000003</v>
      </c>
      <c r="I2076" t="s">
        <v>11</v>
      </c>
      <c r="J2076" t="s">
        <v>12</v>
      </c>
      <c r="K2076" t="s">
        <v>23</v>
      </c>
    </row>
    <row r="2077" spans="1:11" x14ac:dyDescent="0.2">
      <c r="A2077" t="s">
        <v>2108</v>
      </c>
      <c r="B2077">
        <v>1972</v>
      </c>
      <c r="C2077" t="s">
        <v>20</v>
      </c>
      <c r="D2077">
        <v>5</v>
      </c>
      <c r="E2077" s="10" t="str">
        <f>Table1[[#This Row],[date]]&amp;" "&amp;Table1[[#This Row],[month]]&amp;" "&amp;Table1[[#This Row],[year]]</f>
        <v>5 Sep 1972</v>
      </c>
      <c r="F2077" s="12">
        <f>DATEDIF(Table1[[#This Row],[DOB]],"8-6-2023","y")</f>
        <v>50</v>
      </c>
      <c r="G2077">
        <v>0</v>
      </c>
      <c r="H2077" s="14">
        <v>33344.449999999997</v>
      </c>
      <c r="I2077" t="s">
        <v>11</v>
      </c>
      <c r="J2077" t="s">
        <v>12</v>
      </c>
      <c r="K2077" t="s">
        <v>42</v>
      </c>
    </row>
    <row r="2078" spans="1:11" x14ac:dyDescent="0.2">
      <c r="A2078" t="s">
        <v>2109</v>
      </c>
      <c r="B2078">
        <v>1985</v>
      </c>
      <c r="C2078" t="s">
        <v>30</v>
      </c>
      <c r="D2078">
        <v>7</v>
      </c>
      <c r="E2078" s="10" t="str">
        <f>Table1[[#This Row],[date]]&amp;" "&amp;Table1[[#This Row],[month]]&amp;" "&amp;Table1[[#This Row],[year]]</f>
        <v>7 Dec 1985</v>
      </c>
      <c r="F2078" s="12">
        <f>DATEDIF(Table1[[#This Row],[DOB]],"8-6-2023","y")</f>
        <v>37</v>
      </c>
      <c r="G2078">
        <v>3</v>
      </c>
      <c r="H2078" s="14">
        <v>33450.99</v>
      </c>
      <c r="I2078" t="s">
        <v>11</v>
      </c>
      <c r="J2078" t="s">
        <v>11</v>
      </c>
      <c r="K2078" t="s">
        <v>42</v>
      </c>
    </row>
    <row r="2079" spans="1:11" x14ac:dyDescent="0.2">
      <c r="A2079" t="s">
        <v>2110</v>
      </c>
      <c r="B2079">
        <v>1970</v>
      </c>
      <c r="C2079" t="s">
        <v>18</v>
      </c>
      <c r="D2079">
        <v>18</v>
      </c>
      <c r="E2079" s="10" t="str">
        <f>Table1[[#This Row],[date]]&amp;" "&amp;Table1[[#This Row],[month]]&amp;" "&amp;Table1[[#This Row],[year]]</f>
        <v>18 Jun 1970</v>
      </c>
      <c r="F2079" s="12">
        <f>DATEDIF(Table1[[#This Row],[DOB]],"8-6-2023","y")</f>
        <v>52</v>
      </c>
      <c r="G2079">
        <v>2</v>
      </c>
      <c r="H2079" s="14">
        <v>33471.97</v>
      </c>
      <c r="I2079" t="s">
        <v>11</v>
      </c>
      <c r="J2079" t="s">
        <v>11</v>
      </c>
      <c r="K2079" t="s">
        <v>23</v>
      </c>
    </row>
    <row r="2080" spans="1:11" x14ac:dyDescent="0.2">
      <c r="A2080" t="s">
        <v>2111</v>
      </c>
      <c r="B2080">
        <v>2002</v>
      </c>
      <c r="C2080" t="s">
        <v>35</v>
      </c>
      <c r="D2080">
        <v>25</v>
      </c>
      <c r="E2080" s="10" t="str">
        <f>Table1[[#This Row],[date]]&amp;" "&amp;Table1[[#This Row],[month]]&amp;" "&amp;Table1[[#This Row],[year]]</f>
        <v>25 Aug 2002</v>
      </c>
      <c r="F2080" s="12">
        <f>DATEDIF(Table1[[#This Row],[DOB]],"8-6-2023","y")</f>
        <v>20</v>
      </c>
      <c r="G2080">
        <v>0</v>
      </c>
      <c r="H2080" s="14">
        <v>33475.82</v>
      </c>
      <c r="I2080" t="s">
        <v>16</v>
      </c>
      <c r="J2080" t="s">
        <v>16</v>
      </c>
      <c r="K2080" t="s">
        <v>170</v>
      </c>
    </row>
    <row r="2081" spans="1:11" x14ac:dyDescent="0.2">
      <c r="A2081" t="s">
        <v>2112</v>
      </c>
      <c r="B2081">
        <v>1984</v>
      </c>
      <c r="C2081" t="s">
        <v>10</v>
      </c>
      <c r="D2081">
        <v>22</v>
      </c>
      <c r="E2081" s="10" t="str">
        <f>Table1[[#This Row],[date]]&amp;" "&amp;Table1[[#This Row],[month]]&amp;" "&amp;Table1[[#This Row],[year]]</f>
        <v>22 Jul 1984</v>
      </c>
      <c r="F2081" s="12">
        <f>DATEDIF(Table1[[#This Row],[DOB]],"8-6-2023","y")</f>
        <v>38</v>
      </c>
      <c r="G2081">
        <v>3</v>
      </c>
      <c r="H2081" s="14">
        <v>33527.1</v>
      </c>
      <c r="I2081" t="s">
        <v>11</v>
      </c>
      <c r="J2081" t="s">
        <v>12</v>
      </c>
      <c r="K2081" t="s">
        <v>42</v>
      </c>
    </row>
    <row r="2082" spans="1:11" x14ac:dyDescent="0.2">
      <c r="A2082" t="s">
        <v>2113</v>
      </c>
      <c r="B2082">
        <v>2003</v>
      </c>
      <c r="C2082" t="s">
        <v>20</v>
      </c>
      <c r="D2082">
        <v>9</v>
      </c>
      <c r="E2082" s="10" t="str">
        <f>Table1[[#This Row],[date]]&amp;" "&amp;Table1[[#This Row],[month]]&amp;" "&amp;Table1[[#This Row],[year]]</f>
        <v>9 Sep 2003</v>
      </c>
      <c r="F2082" s="12">
        <f>DATEDIF(Table1[[#This Row],[DOB]],"8-6-2023","y")</f>
        <v>19</v>
      </c>
      <c r="G2082">
        <v>0</v>
      </c>
      <c r="H2082" s="14">
        <v>33611.71</v>
      </c>
      <c r="I2082" t="s">
        <v>16</v>
      </c>
      <c r="J2082" t="s">
        <v>11</v>
      </c>
      <c r="K2082" t="s">
        <v>42</v>
      </c>
    </row>
    <row r="2083" spans="1:11" x14ac:dyDescent="0.2">
      <c r="A2083" t="s">
        <v>2114</v>
      </c>
      <c r="B2083">
        <v>1993</v>
      </c>
      <c r="C2083" t="s">
        <v>15</v>
      </c>
      <c r="D2083">
        <v>28</v>
      </c>
      <c r="E2083" s="10" t="str">
        <f>Table1[[#This Row],[date]]&amp;" "&amp;Table1[[#This Row],[month]]&amp;" "&amp;Table1[[#This Row],[year]]</f>
        <v>28 Nov 1993</v>
      </c>
      <c r="F2083" s="12">
        <f>DATEDIF(Table1[[#This Row],[DOB]],"8-6-2023","y")</f>
        <v>29</v>
      </c>
      <c r="G2083">
        <v>0</v>
      </c>
      <c r="H2083" s="14">
        <v>33707.550000000003</v>
      </c>
      <c r="I2083" t="s">
        <v>11</v>
      </c>
      <c r="J2083" t="s">
        <v>11</v>
      </c>
      <c r="K2083" t="s">
        <v>42</v>
      </c>
    </row>
    <row r="2084" spans="1:11" x14ac:dyDescent="0.2">
      <c r="A2084" t="s">
        <v>2115</v>
      </c>
      <c r="B2084">
        <v>2004</v>
      </c>
      <c r="C2084" t="s">
        <v>15</v>
      </c>
      <c r="D2084">
        <v>1</v>
      </c>
      <c r="E2084" s="10" t="str">
        <f>Table1[[#This Row],[date]]&amp;" "&amp;Table1[[#This Row],[month]]&amp;" "&amp;Table1[[#This Row],[year]]</f>
        <v>1 Nov 2004</v>
      </c>
      <c r="F2084" s="12">
        <f>DATEDIF(Table1[[#This Row],[DOB]],"8-6-2023","y")</f>
        <v>18</v>
      </c>
      <c r="G2084">
        <v>0</v>
      </c>
      <c r="H2084" s="14">
        <v>33732.69</v>
      </c>
      <c r="I2084" t="s">
        <v>16</v>
      </c>
      <c r="J2084" t="s">
        <v>16</v>
      </c>
      <c r="K2084" t="s">
        <v>356</v>
      </c>
    </row>
    <row r="2085" spans="1:11" x14ac:dyDescent="0.2">
      <c r="A2085" t="s">
        <v>2116</v>
      </c>
      <c r="B2085">
        <v>2003</v>
      </c>
      <c r="C2085" t="s">
        <v>20</v>
      </c>
      <c r="D2085">
        <v>12</v>
      </c>
      <c r="E2085" s="10" t="str">
        <f>Table1[[#This Row],[date]]&amp;" "&amp;Table1[[#This Row],[month]]&amp;" "&amp;Table1[[#This Row],[year]]</f>
        <v>12 Sep 2003</v>
      </c>
      <c r="F2085" s="12">
        <f>DATEDIF(Table1[[#This Row],[DOB]],"8-6-2023","y")</f>
        <v>19</v>
      </c>
      <c r="G2085">
        <v>0</v>
      </c>
      <c r="H2085" s="14">
        <v>33750.29</v>
      </c>
      <c r="I2085" t="s">
        <v>16</v>
      </c>
      <c r="J2085" t="s">
        <v>12</v>
      </c>
      <c r="K2085" t="s">
        <v>23</v>
      </c>
    </row>
    <row r="2086" spans="1:11" x14ac:dyDescent="0.2">
      <c r="A2086" t="s">
        <v>2117</v>
      </c>
      <c r="B2086">
        <v>1962</v>
      </c>
      <c r="C2086" t="s">
        <v>30</v>
      </c>
      <c r="D2086">
        <v>11</v>
      </c>
      <c r="E2086" s="10" t="str">
        <f>Table1[[#This Row],[date]]&amp;" "&amp;Table1[[#This Row],[month]]&amp;" "&amp;Table1[[#This Row],[year]]</f>
        <v>11 Dec 1962</v>
      </c>
      <c r="F2086" s="12">
        <f>DATEDIF(Table1[[#This Row],[DOB]],"8-6-2023","y")</f>
        <v>60</v>
      </c>
      <c r="G2086">
        <v>0</v>
      </c>
      <c r="H2086" s="14">
        <v>33753.32</v>
      </c>
      <c r="I2086" t="s">
        <v>16</v>
      </c>
      <c r="J2086" t="s">
        <v>12</v>
      </c>
      <c r="K2086" t="s">
        <v>42</v>
      </c>
    </row>
    <row r="2087" spans="1:11" x14ac:dyDescent="0.2">
      <c r="A2087" t="s">
        <v>2118</v>
      </c>
      <c r="B2087">
        <v>2000</v>
      </c>
      <c r="C2087" t="s">
        <v>37</v>
      </c>
      <c r="D2087">
        <v>26</v>
      </c>
      <c r="E2087" s="10" t="str">
        <f>Table1[[#This Row],[date]]&amp;" "&amp;Table1[[#This Row],[month]]&amp;" "&amp;Table1[[#This Row],[year]]</f>
        <v>26 Oct 2000</v>
      </c>
      <c r="F2087" s="12">
        <f>DATEDIF(Table1[[#This Row],[DOB]],"8-6-2023","y")</f>
        <v>22</v>
      </c>
      <c r="G2087">
        <v>0</v>
      </c>
      <c r="H2087" s="14">
        <v>33829.39</v>
      </c>
      <c r="I2087" t="s">
        <v>11</v>
      </c>
      <c r="J2087" t="s">
        <v>12</v>
      </c>
      <c r="K2087" t="s">
        <v>42</v>
      </c>
    </row>
    <row r="2088" spans="1:11" x14ac:dyDescent="0.2">
      <c r="A2088" t="s">
        <v>2119</v>
      </c>
      <c r="B2088">
        <v>1997</v>
      </c>
      <c r="C2088" t="s">
        <v>35</v>
      </c>
      <c r="D2088">
        <v>9</v>
      </c>
      <c r="E2088" s="10" t="str">
        <f>Table1[[#This Row],[date]]&amp;" "&amp;Table1[[#This Row],[month]]&amp;" "&amp;Table1[[#This Row],[year]]</f>
        <v>9 Aug 1997</v>
      </c>
      <c r="F2088" s="12">
        <f>DATEDIF(Table1[[#This Row],[DOB]],"8-6-2023","y")</f>
        <v>25</v>
      </c>
      <c r="G2088">
        <v>0</v>
      </c>
      <c r="H2088" s="14">
        <v>33900.65</v>
      </c>
      <c r="I2088" t="s">
        <v>11</v>
      </c>
      <c r="J2088" t="s">
        <v>12</v>
      </c>
      <c r="K2088" t="s">
        <v>42</v>
      </c>
    </row>
    <row r="2089" spans="1:11" x14ac:dyDescent="0.2">
      <c r="A2089" t="s">
        <v>2120</v>
      </c>
      <c r="B2089">
        <v>2000</v>
      </c>
      <c r="C2089" t="s">
        <v>30</v>
      </c>
      <c r="D2089">
        <v>27</v>
      </c>
      <c r="E2089" s="10" t="str">
        <f>Table1[[#This Row],[date]]&amp;" "&amp;Table1[[#This Row],[month]]&amp;" "&amp;Table1[[#This Row],[year]]</f>
        <v>27 Dec 2000</v>
      </c>
      <c r="F2089" s="12">
        <f>DATEDIF(Table1[[#This Row],[DOB]],"8-6-2023","y")</f>
        <v>22</v>
      </c>
      <c r="G2089">
        <v>0</v>
      </c>
      <c r="H2089" s="14">
        <v>33907.550000000003</v>
      </c>
      <c r="I2089" t="s">
        <v>11</v>
      </c>
      <c r="J2089" t="s">
        <v>11</v>
      </c>
      <c r="K2089" t="s">
        <v>23</v>
      </c>
    </row>
    <row r="2090" spans="1:11" x14ac:dyDescent="0.2">
      <c r="A2090" t="s">
        <v>2121</v>
      </c>
      <c r="B2090">
        <v>1994</v>
      </c>
      <c r="C2090" t="s">
        <v>20</v>
      </c>
      <c r="D2090">
        <v>25</v>
      </c>
      <c r="E2090" s="10" t="str">
        <f>Table1[[#This Row],[date]]&amp;" "&amp;Table1[[#This Row],[month]]&amp;" "&amp;Table1[[#This Row],[year]]</f>
        <v>25 Sep 1994</v>
      </c>
      <c r="F2090" s="12">
        <f>DATEDIF(Table1[[#This Row],[DOB]],"8-6-2023","y")</f>
        <v>28</v>
      </c>
      <c r="G2090">
        <v>0</v>
      </c>
      <c r="H2090" s="14">
        <v>33975.47</v>
      </c>
      <c r="I2090" t="s">
        <v>11</v>
      </c>
      <c r="J2090" t="s">
        <v>11</v>
      </c>
      <c r="K2090" t="s">
        <v>42</v>
      </c>
    </row>
    <row r="2091" spans="1:11" x14ac:dyDescent="0.2">
      <c r="A2091" t="s">
        <v>2122</v>
      </c>
      <c r="B2091">
        <v>1972</v>
      </c>
      <c r="C2091" t="s">
        <v>10</v>
      </c>
      <c r="D2091">
        <v>26</v>
      </c>
      <c r="E2091" s="10" t="str">
        <f>Table1[[#This Row],[date]]&amp;" "&amp;Table1[[#This Row],[month]]&amp;" "&amp;Table1[[#This Row],[year]]</f>
        <v>26 Jul 1972</v>
      </c>
      <c r="F2091" s="12">
        <f>DATEDIF(Table1[[#This Row],[DOB]],"8-6-2023","y")</f>
        <v>50</v>
      </c>
      <c r="G2091">
        <v>0</v>
      </c>
      <c r="H2091" s="14">
        <v>34053.360000000001</v>
      </c>
      <c r="I2091" t="s">
        <v>11</v>
      </c>
      <c r="J2091" t="s">
        <v>11</v>
      </c>
      <c r="K2091" t="s">
        <v>42</v>
      </c>
    </row>
    <row r="2092" spans="1:11" x14ac:dyDescent="0.2">
      <c r="A2092" t="s">
        <v>2123</v>
      </c>
      <c r="B2092">
        <v>2002</v>
      </c>
      <c r="C2092" t="s">
        <v>30</v>
      </c>
      <c r="D2092">
        <v>26</v>
      </c>
      <c r="E2092" s="10" t="str">
        <f>Table1[[#This Row],[date]]&amp;" "&amp;Table1[[#This Row],[month]]&amp;" "&amp;Table1[[#This Row],[year]]</f>
        <v>26 Dec 2002</v>
      </c>
      <c r="F2092" s="12">
        <f>DATEDIF(Table1[[#This Row],[DOB]],"8-6-2023","y")</f>
        <v>20</v>
      </c>
      <c r="G2092">
        <v>0</v>
      </c>
      <c r="H2092" s="14">
        <v>34084.68</v>
      </c>
      <c r="I2092" t="s">
        <v>11</v>
      </c>
      <c r="J2092" t="s">
        <v>12</v>
      </c>
      <c r="K2092" t="s">
        <v>42</v>
      </c>
    </row>
    <row r="2093" spans="1:11" x14ac:dyDescent="0.2">
      <c r="A2093" t="s">
        <v>2124</v>
      </c>
      <c r="B2093">
        <v>1999</v>
      </c>
      <c r="C2093" t="s">
        <v>15</v>
      </c>
      <c r="D2093">
        <v>6</v>
      </c>
      <c r="E2093" s="10" t="str">
        <f>Table1[[#This Row],[date]]&amp;" "&amp;Table1[[#This Row],[month]]&amp;" "&amp;Table1[[#This Row],[year]]</f>
        <v>6 Nov 1999</v>
      </c>
      <c r="F2093" s="12">
        <f>DATEDIF(Table1[[#This Row],[DOB]],"8-6-2023","y")</f>
        <v>23</v>
      </c>
      <c r="G2093">
        <v>0</v>
      </c>
      <c r="H2093" s="14">
        <v>34166.269999999997</v>
      </c>
      <c r="I2093" t="s">
        <v>11</v>
      </c>
      <c r="J2093" t="s">
        <v>12</v>
      </c>
      <c r="K2093" t="s">
        <v>42</v>
      </c>
    </row>
    <row r="2094" spans="1:11" x14ac:dyDescent="0.2">
      <c r="A2094" t="s">
        <v>2125</v>
      </c>
      <c r="B2094">
        <v>1971</v>
      </c>
      <c r="C2094" t="s">
        <v>35</v>
      </c>
      <c r="D2094">
        <v>25</v>
      </c>
      <c r="E2094" s="10" t="str">
        <f>Table1[[#This Row],[date]]&amp;" "&amp;Table1[[#This Row],[month]]&amp;" "&amp;Table1[[#This Row],[year]]</f>
        <v>25 Aug 1971</v>
      </c>
      <c r="F2094" s="12">
        <f>DATEDIF(Table1[[#This Row],[DOB]],"8-6-2023","y")</f>
        <v>51</v>
      </c>
      <c r="G2094">
        <v>0</v>
      </c>
      <c r="H2094" s="14">
        <v>34205.07</v>
      </c>
      <c r="I2094" t="s">
        <v>11</v>
      </c>
      <c r="J2094" t="s">
        <v>11</v>
      </c>
      <c r="K2094" t="s">
        <v>42</v>
      </c>
    </row>
    <row r="2095" spans="1:11" x14ac:dyDescent="0.2">
      <c r="A2095" t="s">
        <v>2126</v>
      </c>
      <c r="B2095">
        <v>1975</v>
      </c>
      <c r="C2095" t="s">
        <v>10</v>
      </c>
      <c r="D2095">
        <v>21</v>
      </c>
      <c r="E2095" s="10" t="str">
        <f>Table1[[#This Row],[date]]&amp;" "&amp;Table1[[#This Row],[month]]&amp;" "&amp;Table1[[#This Row],[year]]</f>
        <v>21 Jul 1975</v>
      </c>
      <c r="F2095" s="12">
        <f>DATEDIF(Table1[[#This Row],[DOB]],"8-6-2023","y")</f>
        <v>47</v>
      </c>
      <c r="G2095">
        <v>1</v>
      </c>
      <c r="H2095" s="14">
        <v>34210.33</v>
      </c>
      <c r="I2095" t="s">
        <v>11</v>
      </c>
      <c r="J2095" t="s">
        <v>16</v>
      </c>
      <c r="K2095" t="s">
        <v>23</v>
      </c>
    </row>
    <row r="2096" spans="1:11" x14ac:dyDescent="0.2">
      <c r="A2096" t="s">
        <v>2127</v>
      </c>
      <c r="B2096">
        <v>1962</v>
      </c>
      <c r="C2096" t="s">
        <v>10</v>
      </c>
      <c r="D2096">
        <v>5</v>
      </c>
      <c r="E2096" s="10" t="str">
        <f>Table1[[#This Row],[date]]&amp;" "&amp;Table1[[#This Row],[month]]&amp;" "&amp;Table1[[#This Row],[year]]</f>
        <v>5 Jul 1962</v>
      </c>
      <c r="F2096" s="12">
        <f>DATEDIF(Table1[[#This Row],[DOB]],"8-6-2023","y")</f>
        <v>60</v>
      </c>
      <c r="G2096">
        <v>0</v>
      </c>
      <c r="H2096" s="14">
        <v>34218.019999999997</v>
      </c>
      <c r="I2096" t="s">
        <v>16</v>
      </c>
      <c r="J2096" t="s">
        <v>16</v>
      </c>
      <c r="K2096" t="s">
        <v>42</v>
      </c>
    </row>
    <row r="2097" spans="1:11" x14ac:dyDescent="0.2">
      <c r="A2097" t="s">
        <v>2128</v>
      </c>
      <c r="B2097">
        <v>1998</v>
      </c>
      <c r="C2097" t="s">
        <v>18</v>
      </c>
      <c r="D2097">
        <v>11</v>
      </c>
      <c r="E2097" s="10" t="str">
        <f>Table1[[#This Row],[date]]&amp;" "&amp;Table1[[#This Row],[month]]&amp;" "&amp;Table1[[#This Row],[year]]</f>
        <v>11 Jun 1998</v>
      </c>
      <c r="F2097" s="12">
        <f>DATEDIF(Table1[[#This Row],[DOB]],"8-6-2023","y")</f>
        <v>24</v>
      </c>
      <c r="G2097">
        <v>0</v>
      </c>
      <c r="H2097" s="14">
        <v>34254.050000000003</v>
      </c>
      <c r="I2097" t="s">
        <v>16</v>
      </c>
      <c r="J2097" t="s">
        <v>12</v>
      </c>
      <c r="K2097" t="s">
        <v>166</v>
      </c>
    </row>
    <row r="2098" spans="1:11" x14ac:dyDescent="0.2">
      <c r="A2098" t="s">
        <v>2129</v>
      </c>
      <c r="B2098">
        <v>1995</v>
      </c>
      <c r="C2098" t="s">
        <v>37</v>
      </c>
      <c r="D2098">
        <v>30</v>
      </c>
      <c r="E2098" s="10" t="str">
        <f>Table1[[#This Row],[date]]&amp;" "&amp;Table1[[#This Row],[month]]&amp;" "&amp;Table1[[#This Row],[year]]</f>
        <v>30 Oct 1995</v>
      </c>
      <c r="F2098" s="12">
        <f>DATEDIF(Table1[[#This Row],[DOB]],"8-6-2023","y")</f>
        <v>27</v>
      </c>
      <c r="G2098">
        <v>0</v>
      </c>
      <c r="H2098" s="14">
        <v>34289.43</v>
      </c>
      <c r="I2098" t="s">
        <v>16</v>
      </c>
      <c r="J2098" t="s">
        <v>16</v>
      </c>
      <c r="K2098" t="s">
        <v>42</v>
      </c>
    </row>
    <row r="2099" spans="1:11" x14ac:dyDescent="0.2">
      <c r="A2099" t="s">
        <v>2130</v>
      </c>
      <c r="B2099">
        <v>1986</v>
      </c>
      <c r="C2099" t="s">
        <v>37</v>
      </c>
      <c r="D2099">
        <v>11</v>
      </c>
      <c r="E2099" s="10" t="str">
        <f>Table1[[#This Row],[date]]&amp;" "&amp;Table1[[#This Row],[month]]&amp;" "&amp;Table1[[#This Row],[year]]</f>
        <v>11 Oct 1986</v>
      </c>
      <c r="F2099" s="12">
        <f>DATEDIF(Table1[[#This Row],[DOB]],"8-6-2023","y")</f>
        <v>36</v>
      </c>
      <c r="G2099">
        <v>3</v>
      </c>
      <c r="H2099" s="14">
        <v>34293.120000000003</v>
      </c>
      <c r="I2099" t="s">
        <v>16</v>
      </c>
      <c r="J2099" t="s">
        <v>11</v>
      </c>
      <c r="K2099" t="s">
        <v>42</v>
      </c>
    </row>
    <row r="2100" spans="1:11" x14ac:dyDescent="0.2">
      <c r="A2100" t="s">
        <v>2131</v>
      </c>
      <c r="B2100">
        <v>2004</v>
      </c>
      <c r="C2100" t="s">
        <v>15</v>
      </c>
      <c r="D2100">
        <v>1</v>
      </c>
      <c r="E2100" s="10" t="str">
        <f>Table1[[#This Row],[date]]&amp;" "&amp;Table1[[#This Row],[month]]&amp;" "&amp;Table1[[#This Row],[year]]</f>
        <v>1 Nov 2004</v>
      </c>
      <c r="F2100" s="12">
        <f>DATEDIF(Table1[[#This Row],[DOB]],"8-6-2023","y")</f>
        <v>18</v>
      </c>
      <c r="G2100">
        <v>2</v>
      </c>
      <c r="H2100" s="14">
        <v>34303.17</v>
      </c>
      <c r="I2100" t="s">
        <v>16</v>
      </c>
      <c r="J2100" t="s">
        <v>12</v>
      </c>
      <c r="K2100" t="s">
        <v>13</v>
      </c>
    </row>
    <row r="2101" spans="1:11" x14ac:dyDescent="0.2">
      <c r="A2101" t="s">
        <v>2132</v>
      </c>
      <c r="B2101">
        <v>1983</v>
      </c>
      <c r="C2101" t="s">
        <v>37</v>
      </c>
      <c r="D2101">
        <v>2</v>
      </c>
      <c r="E2101" s="10" t="str">
        <f>Table1[[#This Row],[date]]&amp;" "&amp;Table1[[#This Row],[month]]&amp;" "&amp;Table1[[#This Row],[year]]</f>
        <v>2 Oct 1983</v>
      </c>
      <c r="F2101" s="12">
        <f>DATEDIF(Table1[[#This Row],[DOB]],"8-6-2023","y")</f>
        <v>39</v>
      </c>
      <c r="G2101">
        <v>3</v>
      </c>
      <c r="H2101" s="14">
        <v>34307.22</v>
      </c>
      <c r="I2101" t="s">
        <v>11</v>
      </c>
      <c r="J2101" t="s">
        <v>11</v>
      </c>
      <c r="K2101" t="s">
        <v>23</v>
      </c>
    </row>
    <row r="2102" spans="1:11" x14ac:dyDescent="0.2">
      <c r="A2102" t="s">
        <v>2133</v>
      </c>
      <c r="B2102">
        <v>1984</v>
      </c>
      <c r="C2102" t="s">
        <v>37</v>
      </c>
      <c r="D2102">
        <v>1</v>
      </c>
      <c r="E2102" s="10" t="str">
        <f>Table1[[#This Row],[date]]&amp;" "&amp;Table1[[#This Row],[month]]&amp;" "&amp;Table1[[#This Row],[year]]</f>
        <v>1 Oct 1984</v>
      </c>
      <c r="F2102" s="12">
        <f>DATEDIF(Table1[[#This Row],[DOB]],"8-6-2023","y")</f>
        <v>38</v>
      </c>
      <c r="G2102">
        <v>3</v>
      </c>
      <c r="H2102" s="14">
        <v>34402.22</v>
      </c>
      <c r="I2102" t="s">
        <v>11</v>
      </c>
      <c r="J2102" t="s">
        <v>12</v>
      </c>
      <c r="K2102" t="s">
        <v>42</v>
      </c>
    </row>
    <row r="2103" spans="1:11" x14ac:dyDescent="0.2">
      <c r="A2103" t="s">
        <v>2134</v>
      </c>
      <c r="B2103">
        <v>2003</v>
      </c>
      <c r="C2103" t="s">
        <v>37</v>
      </c>
      <c r="D2103">
        <v>5</v>
      </c>
      <c r="E2103" s="10" t="str">
        <f>Table1[[#This Row],[date]]&amp;" "&amp;Table1[[#This Row],[month]]&amp;" "&amp;Table1[[#This Row],[year]]</f>
        <v>5 Oct 2003</v>
      </c>
      <c r="F2103" s="12">
        <f>DATEDIF(Table1[[#This Row],[DOB]],"8-6-2023","y")</f>
        <v>19</v>
      </c>
      <c r="G2103">
        <v>0</v>
      </c>
      <c r="H2103" s="14">
        <v>34439.86</v>
      </c>
      <c r="I2103" t="s">
        <v>11</v>
      </c>
      <c r="J2103" t="s">
        <v>16</v>
      </c>
      <c r="K2103" t="s">
        <v>13</v>
      </c>
    </row>
    <row r="2104" spans="1:11" x14ac:dyDescent="0.2">
      <c r="A2104" t="s">
        <v>2135</v>
      </c>
      <c r="B2104">
        <v>1990</v>
      </c>
      <c r="C2104" t="s">
        <v>20</v>
      </c>
      <c r="D2104">
        <v>24</v>
      </c>
      <c r="E2104" s="10" t="str">
        <f>Table1[[#This Row],[date]]&amp;" "&amp;Table1[[#This Row],[month]]&amp;" "&amp;Table1[[#This Row],[year]]</f>
        <v>24 Sep 1990</v>
      </c>
      <c r="F2104" s="12">
        <f>DATEDIF(Table1[[#This Row],[DOB]],"8-6-2023","y")</f>
        <v>32</v>
      </c>
      <c r="G2104">
        <v>3</v>
      </c>
      <c r="H2104" s="14">
        <v>34456.269999999997</v>
      </c>
      <c r="I2104" t="s">
        <v>16</v>
      </c>
      <c r="J2104" t="s">
        <v>11</v>
      </c>
      <c r="K2104" t="s">
        <v>42</v>
      </c>
    </row>
    <row r="2105" spans="1:11" x14ac:dyDescent="0.2">
      <c r="A2105" t="s">
        <v>2136</v>
      </c>
      <c r="B2105">
        <v>1998</v>
      </c>
      <c r="C2105" t="s">
        <v>18</v>
      </c>
      <c r="D2105">
        <v>24</v>
      </c>
      <c r="E2105" s="10" t="str">
        <f>Table1[[#This Row],[date]]&amp;" "&amp;Table1[[#This Row],[month]]&amp;" "&amp;Table1[[#This Row],[year]]</f>
        <v>24 Jun 1998</v>
      </c>
      <c r="F2105" s="12">
        <f>DATEDIF(Table1[[#This Row],[DOB]],"8-6-2023","y")</f>
        <v>24</v>
      </c>
      <c r="G2105">
        <v>0</v>
      </c>
      <c r="H2105" s="14">
        <v>34472.839999999997</v>
      </c>
      <c r="I2105" t="s">
        <v>16</v>
      </c>
      <c r="J2105" t="s">
        <v>12</v>
      </c>
      <c r="K2105" t="s">
        <v>42</v>
      </c>
    </row>
    <row r="2106" spans="1:11" x14ac:dyDescent="0.2">
      <c r="A2106" t="s">
        <v>2137</v>
      </c>
      <c r="B2106">
        <v>1976</v>
      </c>
      <c r="C2106" t="s">
        <v>15</v>
      </c>
      <c r="D2106">
        <v>25</v>
      </c>
      <c r="E2106" s="10" t="str">
        <f>Table1[[#This Row],[date]]&amp;" "&amp;Table1[[#This Row],[month]]&amp;" "&amp;Table1[[#This Row],[year]]</f>
        <v>25 Nov 1976</v>
      </c>
      <c r="F2106" s="12">
        <f>DATEDIF(Table1[[#This Row],[DOB]],"8-6-2023","y")</f>
        <v>46</v>
      </c>
      <c r="G2106">
        <v>2</v>
      </c>
      <c r="H2106" s="14">
        <v>34543.39</v>
      </c>
      <c r="I2106" t="s">
        <v>11</v>
      </c>
      <c r="J2106" t="s">
        <v>12</v>
      </c>
      <c r="K2106" t="s">
        <v>42</v>
      </c>
    </row>
    <row r="2107" spans="1:11" x14ac:dyDescent="0.2">
      <c r="A2107" t="s">
        <v>2138</v>
      </c>
      <c r="B2107">
        <v>2004</v>
      </c>
      <c r="C2107" t="s">
        <v>37</v>
      </c>
      <c r="D2107">
        <v>9</v>
      </c>
      <c r="E2107" s="10" t="str">
        <f>Table1[[#This Row],[date]]&amp;" "&amp;Table1[[#This Row],[month]]&amp;" "&amp;Table1[[#This Row],[year]]</f>
        <v>9 Oct 2004</v>
      </c>
      <c r="F2107" s="12">
        <f>DATEDIF(Table1[[#This Row],[DOB]],"8-6-2023","y")</f>
        <v>18</v>
      </c>
      <c r="G2107">
        <v>0</v>
      </c>
      <c r="H2107" s="14">
        <v>34617.839999999997</v>
      </c>
      <c r="I2107" t="s">
        <v>16</v>
      </c>
      <c r="J2107" t="s">
        <v>12</v>
      </c>
      <c r="K2107" t="s">
        <v>168</v>
      </c>
    </row>
    <row r="2108" spans="1:11" x14ac:dyDescent="0.2">
      <c r="A2108" t="s">
        <v>2139</v>
      </c>
      <c r="B2108">
        <v>1994</v>
      </c>
      <c r="C2108" t="s">
        <v>10</v>
      </c>
      <c r="D2108">
        <v>7</v>
      </c>
      <c r="E2108" s="10" t="str">
        <f>Table1[[#This Row],[date]]&amp;" "&amp;Table1[[#This Row],[month]]&amp;" "&amp;Table1[[#This Row],[year]]</f>
        <v>7 Jul 1994</v>
      </c>
      <c r="F2108" s="12">
        <f>DATEDIF(Table1[[#This Row],[DOB]],"8-6-2023","y")</f>
        <v>28</v>
      </c>
      <c r="G2108">
        <v>0</v>
      </c>
      <c r="H2108" s="14">
        <v>34672.15</v>
      </c>
      <c r="I2108" t="s">
        <v>16</v>
      </c>
      <c r="J2108" t="s">
        <v>12</v>
      </c>
      <c r="K2108" t="s">
        <v>13</v>
      </c>
    </row>
    <row r="2109" spans="1:11" x14ac:dyDescent="0.2">
      <c r="A2109" t="s">
        <v>2140</v>
      </c>
      <c r="B2109">
        <v>2003</v>
      </c>
      <c r="C2109" t="s">
        <v>10</v>
      </c>
      <c r="D2109">
        <v>3</v>
      </c>
      <c r="E2109" s="10" t="str">
        <f>Table1[[#This Row],[date]]&amp;" "&amp;Table1[[#This Row],[month]]&amp;" "&amp;Table1[[#This Row],[year]]</f>
        <v>3 Jul 2003</v>
      </c>
      <c r="F2109" s="12">
        <f>DATEDIF(Table1[[#This Row],[DOB]],"8-6-2023","y")</f>
        <v>19</v>
      </c>
      <c r="G2109">
        <v>0</v>
      </c>
      <c r="H2109" s="14">
        <v>34779.620000000003</v>
      </c>
      <c r="I2109" t="s">
        <v>16</v>
      </c>
      <c r="J2109" t="s">
        <v>11</v>
      </c>
      <c r="K2109" t="s">
        <v>42</v>
      </c>
    </row>
    <row r="2110" spans="1:11" x14ac:dyDescent="0.2">
      <c r="A2110" t="s">
        <v>2141</v>
      </c>
      <c r="B2110">
        <v>1995</v>
      </c>
      <c r="C2110" t="s">
        <v>30</v>
      </c>
      <c r="D2110">
        <v>27</v>
      </c>
      <c r="E2110" s="10" t="str">
        <f>Table1[[#This Row],[date]]&amp;" "&amp;Table1[[#This Row],[month]]&amp;" "&amp;Table1[[#This Row],[year]]</f>
        <v>27 Dec 1995</v>
      </c>
      <c r="F2110" s="12">
        <f>DATEDIF(Table1[[#This Row],[DOB]],"8-6-2023","y")</f>
        <v>27</v>
      </c>
      <c r="G2110">
        <v>1</v>
      </c>
      <c r="H2110" s="14">
        <v>34806.47</v>
      </c>
      <c r="I2110" t="s">
        <v>16</v>
      </c>
      <c r="J2110" t="s">
        <v>11</v>
      </c>
      <c r="K2110" t="s">
        <v>13</v>
      </c>
    </row>
    <row r="2111" spans="1:11" x14ac:dyDescent="0.2">
      <c r="A2111" t="s">
        <v>2142</v>
      </c>
      <c r="B2111">
        <v>2003</v>
      </c>
      <c r="C2111" t="s">
        <v>20</v>
      </c>
      <c r="D2111">
        <v>17</v>
      </c>
      <c r="E2111" s="10" t="str">
        <f>Table1[[#This Row],[date]]&amp;" "&amp;Table1[[#This Row],[month]]&amp;" "&amp;Table1[[#This Row],[year]]</f>
        <v>17 Sep 2003</v>
      </c>
      <c r="F2111" s="12">
        <f>DATEDIF(Table1[[#This Row],[DOB]],"8-6-2023","y")</f>
        <v>19</v>
      </c>
      <c r="G2111">
        <v>0</v>
      </c>
      <c r="H2111" s="14">
        <v>34828.65</v>
      </c>
      <c r="I2111" t="s">
        <v>16</v>
      </c>
      <c r="J2111" t="s">
        <v>12</v>
      </c>
      <c r="K2111" t="s">
        <v>42</v>
      </c>
    </row>
    <row r="2112" spans="1:11" x14ac:dyDescent="0.2">
      <c r="A2112" t="s">
        <v>2143</v>
      </c>
      <c r="B2112">
        <v>1995</v>
      </c>
      <c r="C2112" t="s">
        <v>37</v>
      </c>
      <c r="D2112">
        <v>17</v>
      </c>
      <c r="E2112" s="10" t="str">
        <f>Table1[[#This Row],[date]]&amp;" "&amp;Table1[[#This Row],[month]]&amp;" "&amp;Table1[[#This Row],[year]]</f>
        <v>17 Oct 1995</v>
      </c>
      <c r="F2112" s="12">
        <f>DATEDIF(Table1[[#This Row],[DOB]],"8-6-2023","y")</f>
        <v>27</v>
      </c>
      <c r="G2112">
        <v>0</v>
      </c>
      <c r="H2112" s="14">
        <v>34838.870000000003</v>
      </c>
      <c r="I2112" t="s">
        <v>11</v>
      </c>
      <c r="J2112" t="s">
        <v>12</v>
      </c>
      <c r="K2112" t="s">
        <v>42</v>
      </c>
    </row>
    <row r="2113" spans="1:11" x14ac:dyDescent="0.2">
      <c r="A2113" t="s">
        <v>2144</v>
      </c>
      <c r="B2113">
        <v>1983</v>
      </c>
      <c r="C2113" t="s">
        <v>10</v>
      </c>
      <c r="D2113">
        <v>29</v>
      </c>
      <c r="E2113" s="10" t="str">
        <f>Table1[[#This Row],[date]]&amp;" "&amp;Table1[[#This Row],[month]]&amp;" "&amp;Table1[[#This Row],[year]]</f>
        <v>29 Jul 1983</v>
      </c>
      <c r="F2113" s="12">
        <f>DATEDIF(Table1[[#This Row],[DOB]],"8-6-2023","y")</f>
        <v>39</v>
      </c>
      <c r="G2113">
        <v>3</v>
      </c>
      <c r="H2113" s="14">
        <v>34940.61</v>
      </c>
      <c r="I2113" t="s">
        <v>11</v>
      </c>
      <c r="J2113" t="s">
        <v>12</v>
      </c>
      <c r="K2113" t="s">
        <v>42</v>
      </c>
    </row>
    <row r="2114" spans="1:11" x14ac:dyDescent="0.2">
      <c r="A2114" t="s">
        <v>2145</v>
      </c>
      <c r="B2114">
        <v>1967</v>
      </c>
      <c r="C2114" t="s">
        <v>37</v>
      </c>
      <c r="D2114">
        <v>7</v>
      </c>
      <c r="E2114" s="10" t="str">
        <f>Table1[[#This Row],[date]]&amp;" "&amp;Table1[[#This Row],[month]]&amp;" "&amp;Table1[[#This Row],[year]]</f>
        <v>7 Oct 1967</v>
      </c>
      <c r="F2114" s="12">
        <f>DATEDIF(Table1[[#This Row],[DOB]],"8-6-2023","y")</f>
        <v>55</v>
      </c>
      <c r="G2114">
        <v>0</v>
      </c>
      <c r="H2114" s="14">
        <v>34975.68</v>
      </c>
      <c r="I2114" t="s">
        <v>11</v>
      </c>
      <c r="J2114" t="s">
        <v>11</v>
      </c>
      <c r="K2114" t="s">
        <v>42</v>
      </c>
    </row>
    <row r="2115" spans="1:11" x14ac:dyDescent="0.2">
      <c r="A2115" t="s">
        <v>2146</v>
      </c>
      <c r="B2115">
        <v>1998</v>
      </c>
      <c r="C2115" t="s">
        <v>35</v>
      </c>
      <c r="D2115">
        <v>22</v>
      </c>
      <c r="E2115" s="10" t="str">
        <f>Table1[[#This Row],[date]]&amp;" "&amp;Table1[[#This Row],[month]]&amp;" "&amp;Table1[[#This Row],[year]]</f>
        <v>22 Aug 1998</v>
      </c>
      <c r="F2115" s="12">
        <f>DATEDIF(Table1[[#This Row],[DOB]],"8-6-2023","y")</f>
        <v>24</v>
      </c>
      <c r="G2115">
        <v>0</v>
      </c>
      <c r="H2115" s="14">
        <v>34976.42</v>
      </c>
      <c r="I2115" t="s">
        <v>11</v>
      </c>
      <c r="J2115" t="s">
        <v>16</v>
      </c>
      <c r="K2115" t="s">
        <v>42</v>
      </c>
    </row>
    <row r="2116" spans="1:11" x14ac:dyDescent="0.2">
      <c r="A2116" t="s">
        <v>2147</v>
      </c>
      <c r="B2116">
        <v>1997</v>
      </c>
      <c r="C2116" t="s">
        <v>35</v>
      </c>
      <c r="D2116">
        <v>22</v>
      </c>
      <c r="E2116" s="10" t="str">
        <f>Table1[[#This Row],[date]]&amp;" "&amp;Table1[[#This Row],[month]]&amp;" "&amp;Table1[[#This Row],[year]]</f>
        <v>22 Aug 1997</v>
      </c>
      <c r="F2116" s="12">
        <f>DATEDIF(Table1[[#This Row],[DOB]],"8-6-2023","y")</f>
        <v>25</v>
      </c>
      <c r="G2116">
        <v>0</v>
      </c>
      <c r="H2116" s="14">
        <v>34979.86</v>
      </c>
      <c r="I2116" t="s">
        <v>11</v>
      </c>
      <c r="J2116" t="s">
        <v>11</v>
      </c>
      <c r="K2116" t="s">
        <v>42</v>
      </c>
    </row>
    <row r="2117" spans="1:11" x14ac:dyDescent="0.2">
      <c r="A2117" t="s">
        <v>2148</v>
      </c>
      <c r="B2117">
        <v>1982</v>
      </c>
      <c r="C2117" t="s">
        <v>10</v>
      </c>
      <c r="D2117">
        <v>5</v>
      </c>
      <c r="E2117" s="10" t="str">
        <f>Table1[[#This Row],[date]]&amp;" "&amp;Table1[[#This Row],[month]]&amp;" "&amp;Table1[[#This Row],[year]]</f>
        <v>5 Jul 1982</v>
      </c>
      <c r="F2117" s="12">
        <f>DATEDIF(Table1[[#This Row],[DOB]],"8-6-2023","y")</f>
        <v>40</v>
      </c>
      <c r="G2117">
        <v>3</v>
      </c>
      <c r="H2117" s="14">
        <v>35000.730000000003</v>
      </c>
      <c r="I2117" t="s">
        <v>11</v>
      </c>
      <c r="J2117" t="s">
        <v>12</v>
      </c>
      <c r="K2117" t="s">
        <v>42</v>
      </c>
    </row>
    <row r="2118" spans="1:11" x14ac:dyDescent="0.2">
      <c r="A2118" t="s">
        <v>2149</v>
      </c>
      <c r="B2118">
        <v>1975</v>
      </c>
      <c r="C2118" t="s">
        <v>35</v>
      </c>
      <c r="D2118">
        <v>29</v>
      </c>
      <c r="E2118" s="10" t="str">
        <f>Table1[[#This Row],[date]]&amp;" "&amp;Table1[[#This Row],[month]]&amp;" "&amp;Table1[[#This Row],[year]]</f>
        <v>29 Aug 1975</v>
      </c>
      <c r="F2118" s="12">
        <f>DATEDIF(Table1[[#This Row],[DOB]],"8-6-2023","y")</f>
        <v>47</v>
      </c>
      <c r="G2118">
        <v>1</v>
      </c>
      <c r="H2118" s="14">
        <v>35050.620000000003</v>
      </c>
      <c r="I2118" t="s">
        <v>11</v>
      </c>
      <c r="J2118" t="s">
        <v>16</v>
      </c>
      <c r="K2118" t="s">
        <v>42</v>
      </c>
    </row>
    <row r="2119" spans="1:11" x14ac:dyDescent="0.2">
      <c r="A2119" t="s">
        <v>2150</v>
      </c>
      <c r="B2119">
        <v>1977</v>
      </c>
      <c r="C2119" t="s">
        <v>18</v>
      </c>
      <c r="D2119">
        <v>29</v>
      </c>
      <c r="E2119" s="10" t="str">
        <f>Table1[[#This Row],[date]]&amp;" "&amp;Table1[[#This Row],[month]]&amp;" "&amp;Table1[[#This Row],[year]]</f>
        <v>29 Jun 1977</v>
      </c>
      <c r="F2119" s="12">
        <f>DATEDIF(Table1[[#This Row],[DOB]],"8-6-2023","y")</f>
        <v>45</v>
      </c>
      <c r="G2119">
        <v>0</v>
      </c>
      <c r="H2119" s="14">
        <v>35069.370000000003</v>
      </c>
      <c r="I2119" t="s">
        <v>16</v>
      </c>
      <c r="J2119" t="s">
        <v>16</v>
      </c>
      <c r="K2119" t="s">
        <v>356</v>
      </c>
    </row>
    <row r="2120" spans="1:11" x14ac:dyDescent="0.2">
      <c r="A2120" t="s">
        <v>2151</v>
      </c>
      <c r="B2120">
        <v>1998</v>
      </c>
      <c r="C2120" t="s">
        <v>30</v>
      </c>
      <c r="D2120">
        <v>22</v>
      </c>
      <c r="E2120" s="10" t="str">
        <f>Table1[[#This Row],[date]]&amp;" "&amp;Table1[[#This Row],[month]]&amp;" "&amp;Table1[[#This Row],[year]]</f>
        <v>22 Dec 1998</v>
      </c>
      <c r="F2120" s="12">
        <f>DATEDIF(Table1[[#This Row],[DOB]],"8-6-2023","y")</f>
        <v>24</v>
      </c>
      <c r="G2120">
        <v>0</v>
      </c>
      <c r="H2120" s="14">
        <v>35147.53</v>
      </c>
      <c r="I2120" t="s">
        <v>16</v>
      </c>
      <c r="J2120" t="s">
        <v>16</v>
      </c>
      <c r="K2120" t="s">
        <v>168</v>
      </c>
    </row>
    <row r="2121" spans="1:11" x14ac:dyDescent="0.2">
      <c r="A2121" t="s">
        <v>2152</v>
      </c>
      <c r="B2121">
        <v>1967</v>
      </c>
      <c r="C2121" t="s">
        <v>30</v>
      </c>
      <c r="D2121">
        <v>30</v>
      </c>
      <c r="E2121" s="10" t="str">
        <f>Table1[[#This Row],[date]]&amp;" "&amp;Table1[[#This Row],[month]]&amp;" "&amp;Table1[[#This Row],[year]]</f>
        <v>30 Dec 1967</v>
      </c>
      <c r="F2121" s="12">
        <f>DATEDIF(Table1[[#This Row],[DOB]],"8-6-2023","y")</f>
        <v>55</v>
      </c>
      <c r="G2121">
        <v>1</v>
      </c>
      <c r="H2121" s="14">
        <v>35160.129999999997</v>
      </c>
      <c r="I2121" t="s">
        <v>11</v>
      </c>
      <c r="J2121" t="s">
        <v>11</v>
      </c>
      <c r="K2121" t="s">
        <v>42</v>
      </c>
    </row>
    <row r="2122" spans="1:11" x14ac:dyDescent="0.2">
      <c r="A2122" t="s">
        <v>2153</v>
      </c>
      <c r="B2122">
        <v>1997</v>
      </c>
      <c r="C2122" t="s">
        <v>10</v>
      </c>
      <c r="D2122">
        <v>9</v>
      </c>
      <c r="E2122" s="10" t="str">
        <f>Table1[[#This Row],[date]]&amp;" "&amp;Table1[[#This Row],[month]]&amp;" "&amp;Table1[[#This Row],[year]]</f>
        <v>9 Jul 1997</v>
      </c>
      <c r="F2122" s="12">
        <f>DATEDIF(Table1[[#This Row],[DOB]],"8-6-2023","y")</f>
        <v>25</v>
      </c>
      <c r="G2122">
        <v>0</v>
      </c>
      <c r="H2122" s="14">
        <v>35302.089999999997</v>
      </c>
      <c r="I2122" t="s">
        <v>16</v>
      </c>
      <c r="J2122" t="s">
        <v>11</v>
      </c>
      <c r="K2122" t="s">
        <v>42</v>
      </c>
    </row>
    <row r="2123" spans="1:11" x14ac:dyDescent="0.2">
      <c r="A2123" t="s">
        <v>2154</v>
      </c>
      <c r="B2123">
        <v>1988</v>
      </c>
      <c r="C2123" t="s">
        <v>20</v>
      </c>
      <c r="D2123">
        <v>19</v>
      </c>
      <c r="E2123" s="10" t="str">
        <f>Table1[[#This Row],[date]]&amp;" "&amp;Table1[[#This Row],[month]]&amp;" "&amp;Table1[[#This Row],[year]]</f>
        <v>19 Sep 1988</v>
      </c>
      <c r="F2123" s="12">
        <f>DATEDIF(Table1[[#This Row],[DOB]],"8-6-2023","y")</f>
        <v>34</v>
      </c>
      <c r="G2123">
        <v>3</v>
      </c>
      <c r="H2123" s="14">
        <v>35315.96</v>
      </c>
      <c r="I2123" t="s">
        <v>11</v>
      </c>
      <c r="J2123" t="s">
        <v>16</v>
      </c>
      <c r="K2123" t="s">
        <v>42</v>
      </c>
    </row>
    <row r="2124" spans="1:11" x14ac:dyDescent="0.2">
      <c r="A2124" t="s">
        <v>2155</v>
      </c>
      <c r="B2124">
        <v>1971</v>
      </c>
      <c r="C2124" t="s">
        <v>20</v>
      </c>
      <c r="D2124">
        <v>22</v>
      </c>
      <c r="E2124" s="10" t="str">
        <f>Table1[[#This Row],[date]]&amp;" "&amp;Table1[[#This Row],[month]]&amp;" "&amp;Table1[[#This Row],[year]]</f>
        <v>22 Sep 1971</v>
      </c>
      <c r="F2124" s="12">
        <f>DATEDIF(Table1[[#This Row],[DOB]],"8-6-2023","y")</f>
        <v>51</v>
      </c>
      <c r="G2124">
        <v>0</v>
      </c>
      <c r="H2124" s="14">
        <v>35345.730000000003</v>
      </c>
      <c r="I2124" t="s">
        <v>11</v>
      </c>
      <c r="J2124" t="s">
        <v>12</v>
      </c>
      <c r="K2124" t="s">
        <v>42</v>
      </c>
    </row>
    <row r="2125" spans="1:11" x14ac:dyDescent="0.2">
      <c r="A2125" t="s">
        <v>2156</v>
      </c>
      <c r="B2125">
        <v>1988</v>
      </c>
      <c r="C2125" t="s">
        <v>15</v>
      </c>
      <c r="D2125">
        <v>20</v>
      </c>
      <c r="E2125" s="10" t="str">
        <f>Table1[[#This Row],[date]]&amp;" "&amp;Table1[[#This Row],[month]]&amp;" "&amp;Table1[[#This Row],[year]]</f>
        <v>20 Nov 1988</v>
      </c>
      <c r="F2125" s="12">
        <f>DATEDIF(Table1[[#This Row],[DOB]],"8-6-2023","y")</f>
        <v>34</v>
      </c>
      <c r="G2125">
        <v>0</v>
      </c>
      <c r="H2125" s="14">
        <v>35491.64</v>
      </c>
      <c r="I2125" t="s">
        <v>16</v>
      </c>
      <c r="J2125" t="s">
        <v>11</v>
      </c>
      <c r="K2125" t="s">
        <v>42</v>
      </c>
    </row>
    <row r="2126" spans="1:11" x14ac:dyDescent="0.2">
      <c r="A2126" t="s">
        <v>2157</v>
      </c>
      <c r="B2126">
        <v>1973</v>
      </c>
      <c r="C2126" t="s">
        <v>30</v>
      </c>
      <c r="D2126">
        <v>16</v>
      </c>
      <c r="E2126" s="10" t="str">
        <f>Table1[[#This Row],[date]]&amp;" "&amp;Table1[[#This Row],[month]]&amp;" "&amp;Table1[[#This Row],[year]]</f>
        <v>16 Dec 1973</v>
      </c>
      <c r="F2126" s="12">
        <f>DATEDIF(Table1[[#This Row],[DOB]],"8-6-2023","y")</f>
        <v>49</v>
      </c>
      <c r="G2126">
        <v>0</v>
      </c>
      <c r="H2126" s="14">
        <v>35517.19</v>
      </c>
      <c r="I2126" t="s">
        <v>11</v>
      </c>
      <c r="J2126" t="s">
        <v>11</v>
      </c>
      <c r="K2126" t="s">
        <v>42</v>
      </c>
    </row>
    <row r="2127" spans="1:11" x14ac:dyDescent="0.2">
      <c r="A2127" t="s">
        <v>2158</v>
      </c>
      <c r="B2127">
        <v>1992</v>
      </c>
      <c r="C2127" t="s">
        <v>20</v>
      </c>
      <c r="D2127">
        <v>13</v>
      </c>
      <c r="E2127" s="10" t="str">
        <f>Table1[[#This Row],[date]]&amp;" "&amp;Table1[[#This Row],[month]]&amp;" "&amp;Table1[[#This Row],[year]]</f>
        <v>13 Sep 1992</v>
      </c>
      <c r="F2127" s="12">
        <f>DATEDIF(Table1[[#This Row],[DOB]],"8-6-2023","y")</f>
        <v>30</v>
      </c>
      <c r="G2127">
        <v>0</v>
      </c>
      <c r="H2127" s="14">
        <v>35547.47</v>
      </c>
      <c r="I2127" t="s">
        <v>11</v>
      </c>
      <c r="J2127" t="s">
        <v>12</v>
      </c>
      <c r="K2127" t="s">
        <v>42</v>
      </c>
    </row>
    <row r="2128" spans="1:11" x14ac:dyDescent="0.2">
      <c r="A2128" t="s">
        <v>2159</v>
      </c>
      <c r="B2128">
        <v>1973</v>
      </c>
      <c r="C2128" t="s">
        <v>37</v>
      </c>
      <c r="D2128">
        <v>27</v>
      </c>
      <c r="E2128" s="10" t="str">
        <f>Table1[[#This Row],[date]]&amp;" "&amp;Table1[[#This Row],[month]]&amp;" "&amp;Table1[[#This Row],[year]]</f>
        <v>27 Oct 1973</v>
      </c>
      <c r="F2128" s="12">
        <f>DATEDIF(Table1[[#This Row],[DOB]],"8-6-2023","y")</f>
        <v>49</v>
      </c>
      <c r="G2128">
        <v>0</v>
      </c>
      <c r="H2128" s="14">
        <v>35547.72</v>
      </c>
      <c r="I2128" t="s">
        <v>16</v>
      </c>
      <c r="J2128" t="s">
        <v>16</v>
      </c>
      <c r="K2128" t="s">
        <v>42</v>
      </c>
    </row>
    <row r="2129" spans="1:11" x14ac:dyDescent="0.2">
      <c r="A2129" t="s">
        <v>2160</v>
      </c>
      <c r="B2129">
        <v>1964</v>
      </c>
      <c r="C2129" t="s">
        <v>35</v>
      </c>
      <c r="D2129">
        <v>29</v>
      </c>
      <c r="E2129" s="10" t="str">
        <f>Table1[[#This Row],[date]]&amp;" "&amp;Table1[[#This Row],[month]]&amp;" "&amp;Table1[[#This Row],[year]]</f>
        <v>29 Aug 1964</v>
      </c>
      <c r="F2129" s="12">
        <f>DATEDIF(Table1[[#This Row],[DOB]],"8-6-2023","y")</f>
        <v>58</v>
      </c>
      <c r="G2129">
        <v>0</v>
      </c>
      <c r="H2129" s="14">
        <v>35573.26</v>
      </c>
      <c r="I2129" t="s">
        <v>11</v>
      </c>
      <c r="J2129" t="s">
        <v>16</v>
      </c>
      <c r="K2129" t="s">
        <v>42</v>
      </c>
    </row>
    <row r="2130" spans="1:11" x14ac:dyDescent="0.2">
      <c r="A2130" t="s">
        <v>2161</v>
      </c>
      <c r="B2130">
        <v>1971</v>
      </c>
      <c r="C2130" t="s">
        <v>35</v>
      </c>
      <c r="D2130">
        <v>10</v>
      </c>
      <c r="E2130" s="10" t="str">
        <f>Table1[[#This Row],[date]]&amp;" "&amp;Table1[[#This Row],[month]]&amp;" "&amp;Table1[[#This Row],[year]]</f>
        <v>10 Aug 1971</v>
      </c>
      <c r="F2130" s="12">
        <f>DATEDIF(Table1[[#This Row],[DOB]],"8-6-2023","y")</f>
        <v>51</v>
      </c>
      <c r="G2130">
        <v>0</v>
      </c>
      <c r="H2130" s="14">
        <v>35583.17</v>
      </c>
      <c r="I2130" t="s">
        <v>16</v>
      </c>
      <c r="J2130" t="s">
        <v>12</v>
      </c>
      <c r="K2130" t="s">
        <v>42</v>
      </c>
    </row>
    <row r="2131" spans="1:11" x14ac:dyDescent="0.2">
      <c r="A2131" t="s">
        <v>31</v>
      </c>
      <c r="B2131">
        <v>2000</v>
      </c>
      <c r="C2131" t="s">
        <v>37</v>
      </c>
      <c r="D2131">
        <v>13</v>
      </c>
      <c r="E2131" s="10" t="str">
        <f>Table1[[#This Row],[date]]&amp;" "&amp;Table1[[#This Row],[month]]&amp;" "&amp;Table1[[#This Row],[year]]</f>
        <v>13 Oct 2000</v>
      </c>
      <c r="F2131" s="12">
        <f>DATEDIF(Table1[[#This Row],[DOB]],"8-6-2023","y")</f>
        <v>22</v>
      </c>
      <c r="G2131">
        <v>0</v>
      </c>
      <c r="H2131" s="14">
        <v>35585.58</v>
      </c>
      <c r="I2131" t="s">
        <v>16</v>
      </c>
      <c r="J2131" t="s">
        <v>11</v>
      </c>
      <c r="K2131" t="s">
        <v>42</v>
      </c>
    </row>
    <row r="2132" spans="1:11" x14ac:dyDescent="0.2">
      <c r="A2132" t="s">
        <v>2162</v>
      </c>
      <c r="B2132">
        <v>2000</v>
      </c>
      <c r="C2132" t="s">
        <v>15</v>
      </c>
      <c r="D2132">
        <v>19</v>
      </c>
      <c r="E2132" s="10" t="str">
        <f>Table1[[#This Row],[date]]&amp;" "&amp;Table1[[#This Row],[month]]&amp;" "&amp;Table1[[#This Row],[year]]</f>
        <v>19 Nov 2000</v>
      </c>
      <c r="F2132" s="12">
        <f>DATEDIF(Table1[[#This Row],[DOB]],"8-6-2023","y")</f>
        <v>22</v>
      </c>
      <c r="G2132">
        <v>0</v>
      </c>
      <c r="H2132" s="14">
        <v>35585.58</v>
      </c>
      <c r="I2132" t="s">
        <v>11</v>
      </c>
      <c r="J2132" t="s">
        <v>12</v>
      </c>
      <c r="K2132" t="s">
        <v>42</v>
      </c>
    </row>
    <row r="2133" spans="1:11" x14ac:dyDescent="0.2">
      <c r="A2133" t="s">
        <v>2163</v>
      </c>
      <c r="B2133">
        <v>2000</v>
      </c>
      <c r="C2133" t="s">
        <v>30</v>
      </c>
      <c r="D2133">
        <v>17</v>
      </c>
      <c r="E2133" s="10" t="str">
        <f>Table1[[#This Row],[date]]&amp;" "&amp;Table1[[#This Row],[month]]&amp;" "&amp;Table1[[#This Row],[year]]</f>
        <v>17 Dec 2000</v>
      </c>
      <c r="F2133" s="12">
        <f>DATEDIF(Table1[[#This Row],[DOB]],"8-6-2023","y")</f>
        <v>22</v>
      </c>
      <c r="G2133">
        <v>3</v>
      </c>
      <c r="H2133" s="14">
        <v>35595.589999999997</v>
      </c>
      <c r="I2133" t="s">
        <v>11</v>
      </c>
      <c r="J2133" t="s">
        <v>12</v>
      </c>
      <c r="K2133" t="s">
        <v>13</v>
      </c>
    </row>
    <row r="2134" spans="1:11" x14ac:dyDescent="0.2">
      <c r="A2134" t="s">
        <v>2164</v>
      </c>
      <c r="B2134">
        <v>1978</v>
      </c>
      <c r="C2134" t="s">
        <v>30</v>
      </c>
      <c r="D2134">
        <v>19</v>
      </c>
      <c r="E2134" s="10" t="str">
        <f>Table1[[#This Row],[date]]&amp;" "&amp;Table1[[#This Row],[month]]&amp;" "&amp;Table1[[#This Row],[year]]</f>
        <v>19 Dec 1978</v>
      </c>
      <c r="F2134" s="12">
        <f>DATEDIF(Table1[[#This Row],[DOB]],"8-6-2023","y")</f>
        <v>44</v>
      </c>
      <c r="G2134">
        <v>2</v>
      </c>
      <c r="H2134" s="14">
        <v>35701.9</v>
      </c>
      <c r="I2134" t="s">
        <v>11</v>
      </c>
      <c r="J2134" t="s">
        <v>16</v>
      </c>
      <c r="K2134" t="s">
        <v>42</v>
      </c>
    </row>
    <row r="2135" spans="1:11" x14ac:dyDescent="0.2">
      <c r="A2135" t="s">
        <v>2165</v>
      </c>
      <c r="B2135">
        <v>1974</v>
      </c>
      <c r="C2135" t="s">
        <v>10</v>
      </c>
      <c r="D2135">
        <v>15</v>
      </c>
      <c r="E2135" s="10" t="str">
        <f>Table1[[#This Row],[date]]&amp;" "&amp;Table1[[#This Row],[month]]&amp;" "&amp;Table1[[#This Row],[year]]</f>
        <v>15 Jul 1974</v>
      </c>
      <c r="F2135" s="12">
        <f>DATEDIF(Table1[[#This Row],[DOB]],"8-6-2023","y")</f>
        <v>48</v>
      </c>
      <c r="G2135">
        <v>0</v>
      </c>
      <c r="H2135" s="14">
        <v>35711.39</v>
      </c>
      <c r="I2135" t="s">
        <v>11</v>
      </c>
      <c r="J2135" t="s">
        <v>12</v>
      </c>
      <c r="K2135" t="s">
        <v>23</v>
      </c>
    </row>
    <row r="2136" spans="1:11" x14ac:dyDescent="0.2">
      <c r="A2136" t="s">
        <v>2166</v>
      </c>
      <c r="B2136">
        <v>1976</v>
      </c>
      <c r="C2136" t="s">
        <v>37</v>
      </c>
      <c r="D2136">
        <v>4</v>
      </c>
      <c r="E2136" s="10" t="str">
        <f>Table1[[#This Row],[date]]&amp;" "&amp;Table1[[#This Row],[month]]&amp;" "&amp;Table1[[#This Row],[year]]</f>
        <v>4 Oct 1976</v>
      </c>
      <c r="F2136" s="12">
        <f>DATEDIF(Table1[[#This Row],[DOB]],"8-6-2023","y")</f>
        <v>46</v>
      </c>
      <c r="G2136">
        <v>2</v>
      </c>
      <c r="H2136" s="14">
        <v>35733.96</v>
      </c>
      <c r="I2136" t="s">
        <v>11</v>
      </c>
      <c r="J2136" t="s">
        <v>11</v>
      </c>
      <c r="K2136" t="s">
        <v>42</v>
      </c>
    </row>
    <row r="2137" spans="1:11" x14ac:dyDescent="0.2">
      <c r="A2137" t="s">
        <v>2167</v>
      </c>
      <c r="B2137">
        <v>1992</v>
      </c>
      <c r="C2137" t="s">
        <v>18</v>
      </c>
      <c r="D2137">
        <v>18</v>
      </c>
      <c r="E2137" s="10" t="str">
        <f>Table1[[#This Row],[date]]&amp;" "&amp;Table1[[#This Row],[month]]&amp;" "&amp;Table1[[#This Row],[year]]</f>
        <v>18 Jun 1992</v>
      </c>
      <c r="F2137" s="12">
        <f>DATEDIF(Table1[[#This Row],[DOB]],"8-6-2023","y")</f>
        <v>30</v>
      </c>
      <c r="G2137">
        <v>0</v>
      </c>
      <c r="H2137" s="14">
        <v>35883.269999999997</v>
      </c>
      <c r="I2137" t="s">
        <v>11</v>
      </c>
      <c r="J2137" t="s">
        <v>16</v>
      </c>
      <c r="K2137" t="s">
        <v>42</v>
      </c>
    </row>
    <row r="2138" spans="1:11" x14ac:dyDescent="0.2">
      <c r="A2138" t="s">
        <v>2168</v>
      </c>
      <c r="B2138">
        <v>1981</v>
      </c>
      <c r="C2138" t="s">
        <v>15</v>
      </c>
      <c r="D2138">
        <v>22</v>
      </c>
      <c r="E2138" s="10" t="str">
        <f>Table1[[#This Row],[date]]&amp;" "&amp;Table1[[#This Row],[month]]&amp;" "&amp;Table1[[#This Row],[year]]</f>
        <v>22 Nov 1981</v>
      </c>
      <c r="F2138" s="12">
        <f>DATEDIF(Table1[[#This Row],[DOB]],"8-6-2023","y")</f>
        <v>41</v>
      </c>
      <c r="G2138">
        <v>1</v>
      </c>
      <c r="H2138" s="14">
        <v>35952.65</v>
      </c>
      <c r="I2138" t="s">
        <v>16</v>
      </c>
      <c r="J2138" t="s">
        <v>12</v>
      </c>
      <c r="K2138" t="s">
        <v>42</v>
      </c>
    </row>
    <row r="2139" spans="1:11" x14ac:dyDescent="0.2">
      <c r="A2139" t="s">
        <v>2169</v>
      </c>
      <c r="B2139">
        <v>1999</v>
      </c>
      <c r="C2139" t="s">
        <v>20</v>
      </c>
      <c r="D2139">
        <v>4</v>
      </c>
      <c r="E2139" s="10" t="str">
        <f>Table1[[#This Row],[date]]&amp;" "&amp;Table1[[#This Row],[month]]&amp;" "&amp;Table1[[#This Row],[year]]</f>
        <v>4 Sep 1999</v>
      </c>
      <c r="F2139" s="12">
        <f>DATEDIF(Table1[[#This Row],[DOB]],"8-6-2023","y")</f>
        <v>23</v>
      </c>
      <c r="G2139">
        <v>2</v>
      </c>
      <c r="H2139" s="14">
        <v>36021.01</v>
      </c>
      <c r="I2139" t="s">
        <v>11</v>
      </c>
      <c r="J2139" t="s">
        <v>12</v>
      </c>
      <c r="K2139" t="s">
        <v>13</v>
      </c>
    </row>
    <row r="2140" spans="1:11" x14ac:dyDescent="0.2">
      <c r="A2140" t="s">
        <v>2170</v>
      </c>
      <c r="B2140">
        <v>1963</v>
      </c>
      <c r="C2140" t="s">
        <v>10</v>
      </c>
      <c r="D2140">
        <v>22</v>
      </c>
      <c r="E2140" s="10" t="str">
        <f>Table1[[#This Row],[date]]&amp;" "&amp;Table1[[#This Row],[month]]&amp;" "&amp;Table1[[#This Row],[year]]</f>
        <v>22 Jul 1963</v>
      </c>
      <c r="F2140" s="12">
        <f>DATEDIF(Table1[[#This Row],[DOB]],"8-6-2023","y")</f>
        <v>59</v>
      </c>
      <c r="G2140">
        <v>0</v>
      </c>
      <c r="H2140" s="14">
        <v>36074.339999999997</v>
      </c>
      <c r="I2140" t="s">
        <v>11</v>
      </c>
      <c r="J2140" t="s">
        <v>16</v>
      </c>
      <c r="K2140" t="s">
        <v>42</v>
      </c>
    </row>
    <row r="2141" spans="1:11" x14ac:dyDescent="0.2">
      <c r="A2141" t="s">
        <v>2171</v>
      </c>
      <c r="B2141">
        <v>1996</v>
      </c>
      <c r="C2141" t="s">
        <v>35</v>
      </c>
      <c r="D2141">
        <v>20</v>
      </c>
      <c r="E2141" s="10" t="str">
        <f>Table1[[#This Row],[date]]&amp;" "&amp;Table1[[#This Row],[month]]&amp;" "&amp;Table1[[#This Row],[year]]</f>
        <v>20 Aug 1996</v>
      </c>
      <c r="F2141" s="12">
        <f>DATEDIF(Table1[[#This Row],[DOB]],"8-6-2023","y")</f>
        <v>26</v>
      </c>
      <c r="G2141">
        <v>2</v>
      </c>
      <c r="H2141" s="14">
        <v>36085.22</v>
      </c>
      <c r="I2141" t="s">
        <v>16</v>
      </c>
      <c r="J2141" t="s">
        <v>16</v>
      </c>
      <c r="K2141" t="s">
        <v>42</v>
      </c>
    </row>
    <row r="2142" spans="1:11" x14ac:dyDescent="0.2">
      <c r="A2142" t="s">
        <v>2172</v>
      </c>
      <c r="B2142">
        <v>1979</v>
      </c>
      <c r="C2142" t="s">
        <v>15</v>
      </c>
      <c r="D2142">
        <v>4</v>
      </c>
      <c r="E2142" s="10" t="str">
        <f>Table1[[#This Row],[date]]&amp;" "&amp;Table1[[#This Row],[month]]&amp;" "&amp;Table1[[#This Row],[year]]</f>
        <v>4 Nov 1979</v>
      </c>
      <c r="F2142" s="12">
        <f>DATEDIF(Table1[[#This Row],[DOB]],"8-6-2023","y")</f>
        <v>43</v>
      </c>
      <c r="G2142">
        <v>2</v>
      </c>
      <c r="H2142" s="14">
        <v>36090.49</v>
      </c>
      <c r="I2142" t="s">
        <v>11</v>
      </c>
      <c r="J2142" t="s">
        <v>11</v>
      </c>
      <c r="K2142" t="s">
        <v>42</v>
      </c>
    </row>
    <row r="2143" spans="1:11" x14ac:dyDescent="0.2">
      <c r="A2143" t="s">
        <v>2173</v>
      </c>
      <c r="B2143">
        <v>1997</v>
      </c>
      <c r="C2143" t="s">
        <v>18</v>
      </c>
      <c r="D2143">
        <v>12</v>
      </c>
      <c r="E2143" s="10" t="str">
        <f>Table1[[#This Row],[date]]&amp;" "&amp;Table1[[#This Row],[month]]&amp;" "&amp;Table1[[#This Row],[year]]</f>
        <v>12 Jun 1997</v>
      </c>
      <c r="F2143" s="12">
        <f>DATEDIF(Table1[[#This Row],[DOB]],"8-6-2023","y")</f>
        <v>25</v>
      </c>
      <c r="G2143">
        <v>2</v>
      </c>
      <c r="H2143" s="14">
        <v>36124.57</v>
      </c>
      <c r="I2143" t="s">
        <v>16</v>
      </c>
      <c r="J2143" t="s">
        <v>12</v>
      </c>
      <c r="K2143" t="s">
        <v>13</v>
      </c>
    </row>
    <row r="2144" spans="1:11" x14ac:dyDescent="0.2">
      <c r="A2144" t="s">
        <v>2174</v>
      </c>
      <c r="B2144">
        <v>2004</v>
      </c>
      <c r="C2144" t="s">
        <v>35</v>
      </c>
      <c r="D2144">
        <v>30</v>
      </c>
      <c r="E2144" s="10" t="str">
        <f>Table1[[#This Row],[date]]&amp;" "&amp;Table1[[#This Row],[month]]&amp;" "&amp;Table1[[#This Row],[year]]</f>
        <v>30 Aug 2004</v>
      </c>
      <c r="F2144" s="12">
        <f>DATEDIF(Table1[[#This Row],[DOB]],"8-6-2023","y")</f>
        <v>18</v>
      </c>
      <c r="G2144">
        <v>0</v>
      </c>
      <c r="H2144" s="14">
        <v>36149.480000000003</v>
      </c>
      <c r="I2144" t="s">
        <v>11</v>
      </c>
      <c r="J2144" t="s">
        <v>11</v>
      </c>
      <c r="K2144" t="s">
        <v>13</v>
      </c>
    </row>
    <row r="2145" spans="1:11" x14ac:dyDescent="0.2">
      <c r="A2145" t="s">
        <v>2175</v>
      </c>
      <c r="B2145">
        <v>1974</v>
      </c>
      <c r="C2145" t="s">
        <v>30</v>
      </c>
      <c r="D2145">
        <v>6</v>
      </c>
      <c r="E2145" s="10" t="str">
        <f>Table1[[#This Row],[date]]&amp;" "&amp;Table1[[#This Row],[month]]&amp;" "&amp;Table1[[#This Row],[year]]</f>
        <v>6 Dec 1974</v>
      </c>
      <c r="F2145" s="12">
        <f>DATEDIF(Table1[[#This Row],[DOB]],"8-6-2023","y")</f>
        <v>48</v>
      </c>
      <c r="G2145">
        <v>0</v>
      </c>
      <c r="H2145" s="14">
        <v>36182.870000000003</v>
      </c>
      <c r="I2145" t="s">
        <v>11</v>
      </c>
      <c r="J2145" t="s">
        <v>12</v>
      </c>
      <c r="K2145" t="s">
        <v>23</v>
      </c>
    </row>
    <row r="2146" spans="1:11" x14ac:dyDescent="0.2">
      <c r="A2146" t="s">
        <v>2176</v>
      </c>
      <c r="B2146">
        <v>1999</v>
      </c>
      <c r="C2146" t="s">
        <v>37</v>
      </c>
      <c r="D2146">
        <v>1</v>
      </c>
      <c r="E2146" s="10" t="str">
        <f>Table1[[#This Row],[date]]&amp;" "&amp;Table1[[#This Row],[month]]&amp;" "&amp;Table1[[#This Row],[year]]</f>
        <v>1 Oct 1999</v>
      </c>
      <c r="F2146" s="12">
        <f>DATEDIF(Table1[[#This Row],[DOB]],"8-6-2023","y")</f>
        <v>23</v>
      </c>
      <c r="G2146">
        <v>3</v>
      </c>
      <c r="H2146" s="14">
        <v>36189.1</v>
      </c>
      <c r="I2146" t="s">
        <v>16</v>
      </c>
      <c r="J2146" t="s">
        <v>12</v>
      </c>
      <c r="K2146" t="s">
        <v>168</v>
      </c>
    </row>
    <row r="2147" spans="1:11" x14ac:dyDescent="0.2">
      <c r="A2147" t="s">
        <v>2177</v>
      </c>
      <c r="B2147">
        <v>1993</v>
      </c>
      <c r="C2147" t="s">
        <v>30</v>
      </c>
      <c r="D2147">
        <v>28</v>
      </c>
      <c r="E2147" s="10" t="str">
        <f>Table1[[#This Row],[date]]&amp;" "&amp;Table1[[#This Row],[month]]&amp;" "&amp;Table1[[#This Row],[year]]</f>
        <v>28 Dec 1993</v>
      </c>
      <c r="F2147" s="12">
        <f>DATEDIF(Table1[[#This Row],[DOB]],"8-6-2023","y")</f>
        <v>29</v>
      </c>
      <c r="G2147">
        <v>0</v>
      </c>
      <c r="H2147" s="14">
        <v>36197.699999999997</v>
      </c>
      <c r="I2147" t="s">
        <v>16</v>
      </c>
      <c r="J2147" t="s">
        <v>12</v>
      </c>
      <c r="K2147" t="s">
        <v>42</v>
      </c>
    </row>
    <row r="2148" spans="1:11" x14ac:dyDescent="0.2">
      <c r="A2148" t="s">
        <v>2178</v>
      </c>
      <c r="B2148">
        <v>2003</v>
      </c>
      <c r="C2148" t="s">
        <v>20</v>
      </c>
      <c r="D2148">
        <v>5</v>
      </c>
      <c r="E2148" s="10" t="str">
        <f>Table1[[#This Row],[date]]&amp;" "&amp;Table1[[#This Row],[month]]&amp;" "&amp;Table1[[#This Row],[year]]</f>
        <v>5 Sep 2003</v>
      </c>
      <c r="F2148" s="12">
        <f>DATEDIF(Table1[[#This Row],[DOB]],"8-6-2023","y")</f>
        <v>19</v>
      </c>
      <c r="G2148">
        <v>0</v>
      </c>
      <c r="H2148" s="14">
        <v>36219.410000000003</v>
      </c>
      <c r="I2148" t="s">
        <v>16</v>
      </c>
      <c r="J2148" t="s">
        <v>16</v>
      </c>
      <c r="K2148" t="s">
        <v>23</v>
      </c>
    </row>
    <row r="2149" spans="1:11" x14ac:dyDescent="0.2">
      <c r="A2149" t="s">
        <v>2179</v>
      </c>
      <c r="B2149">
        <v>2004</v>
      </c>
      <c r="C2149" t="s">
        <v>30</v>
      </c>
      <c r="D2149">
        <v>25</v>
      </c>
      <c r="E2149" s="10" t="str">
        <f>Table1[[#This Row],[date]]&amp;" "&amp;Table1[[#This Row],[month]]&amp;" "&amp;Table1[[#This Row],[year]]</f>
        <v>25 Dec 2004</v>
      </c>
      <c r="F2149" s="12">
        <f>DATEDIF(Table1[[#This Row],[DOB]],"8-6-2023","y")</f>
        <v>18</v>
      </c>
      <c r="G2149">
        <v>0</v>
      </c>
      <c r="H2149" s="14">
        <v>36307.800000000003</v>
      </c>
      <c r="I2149" t="s">
        <v>16</v>
      </c>
      <c r="J2149" t="s">
        <v>11</v>
      </c>
      <c r="K2149" t="s">
        <v>13</v>
      </c>
    </row>
    <row r="2150" spans="1:11" x14ac:dyDescent="0.2">
      <c r="A2150" t="s">
        <v>2180</v>
      </c>
      <c r="B2150">
        <v>1992</v>
      </c>
      <c r="C2150" t="s">
        <v>18</v>
      </c>
      <c r="D2150">
        <v>16</v>
      </c>
      <c r="E2150" s="10" t="str">
        <f>Table1[[#This Row],[date]]&amp;" "&amp;Table1[[#This Row],[month]]&amp;" "&amp;Table1[[#This Row],[year]]</f>
        <v>16 Jun 1992</v>
      </c>
      <c r="F2150" s="12">
        <f>DATEDIF(Table1[[#This Row],[DOB]],"8-6-2023","y")</f>
        <v>30</v>
      </c>
      <c r="G2150">
        <v>0</v>
      </c>
      <c r="H2150" s="14">
        <v>36314.050000000003</v>
      </c>
      <c r="I2150" t="s">
        <v>11</v>
      </c>
      <c r="J2150" t="s">
        <v>11</v>
      </c>
      <c r="K2150" t="s">
        <v>42</v>
      </c>
    </row>
    <row r="2151" spans="1:11" x14ac:dyDescent="0.2">
      <c r="A2151" t="s">
        <v>2181</v>
      </c>
      <c r="B2151">
        <v>1967</v>
      </c>
      <c r="C2151" t="s">
        <v>37</v>
      </c>
      <c r="D2151">
        <v>18</v>
      </c>
      <c r="E2151" s="10" t="str">
        <f>Table1[[#This Row],[date]]&amp;" "&amp;Table1[[#This Row],[month]]&amp;" "&amp;Table1[[#This Row],[year]]</f>
        <v>18 Oct 1967</v>
      </c>
      <c r="F2151" s="12">
        <f>DATEDIF(Table1[[#This Row],[DOB]],"8-6-2023","y")</f>
        <v>55</v>
      </c>
      <c r="G2151">
        <v>0</v>
      </c>
      <c r="H2151" s="14">
        <v>36332.449999999997</v>
      </c>
      <c r="I2151" t="s">
        <v>16</v>
      </c>
      <c r="J2151" t="s">
        <v>12</v>
      </c>
      <c r="K2151" t="s">
        <v>42</v>
      </c>
    </row>
    <row r="2152" spans="1:11" x14ac:dyDescent="0.2">
      <c r="A2152" t="s">
        <v>2182</v>
      </c>
      <c r="B2152">
        <v>1975</v>
      </c>
      <c r="C2152" t="s">
        <v>18</v>
      </c>
      <c r="D2152">
        <v>5</v>
      </c>
      <c r="E2152" s="10" t="str">
        <f>Table1[[#This Row],[date]]&amp;" "&amp;Table1[[#This Row],[month]]&amp;" "&amp;Table1[[#This Row],[year]]</f>
        <v>5 Jun 1975</v>
      </c>
      <c r="F2152" s="12">
        <f>DATEDIF(Table1[[#This Row],[DOB]],"8-6-2023","y")</f>
        <v>48</v>
      </c>
      <c r="G2152">
        <v>1</v>
      </c>
      <c r="H2152" s="14">
        <v>36350.71</v>
      </c>
      <c r="I2152" t="s">
        <v>16</v>
      </c>
      <c r="J2152" t="s">
        <v>11</v>
      </c>
      <c r="K2152" t="s">
        <v>42</v>
      </c>
    </row>
    <row r="2153" spans="1:11" x14ac:dyDescent="0.2">
      <c r="A2153" t="s">
        <v>2183</v>
      </c>
      <c r="B2153">
        <v>2003</v>
      </c>
      <c r="C2153" t="s">
        <v>30</v>
      </c>
      <c r="D2153">
        <v>9</v>
      </c>
      <c r="E2153" s="10" t="str">
        <f>Table1[[#This Row],[date]]&amp;" "&amp;Table1[[#This Row],[month]]&amp;" "&amp;Table1[[#This Row],[year]]</f>
        <v>9 Dec 2003</v>
      </c>
      <c r="F2153" s="12">
        <f>DATEDIF(Table1[[#This Row],[DOB]],"8-6-2023","y")</f>
        <v>19</v>
      </c>
      <c r="G2153">
        <v>2</v>
      </c>
      <c r="H2153" s="14">
        <v>36397.58</v>
      </c>
      <c r="I2153" t="s">
        <v>11</v>
      </c>
      <c r="J2153" t="s">
        <v>12</v>
      </c>
      <c r="K2153" t="s">
        <v>42</v>
      </c>
    </row>
    <row r="2154" spans="1:11" x14ac:dyDescent="0.2">
      <c r="A2154" t="s">
        <v>2184</v>
      </c>
      <c r="B2154">
        <v>1962</v>
      </c>
      <c r="C2154" t="s">
        <v>15</v>
      </c>
      <c r="D2154">
        <v>19</v>
      </c>
      <c r="E2154" s="10" t="str">
        <f>Table1[[#This Row],[date]]&amp;" "&amp;Table1[[#This Row],[month]]&amp;" "&amp;Table1[[#This Row],[year]]</f>
        <v>19 Nov 1962</v>
      </c>
      <c r="F2154" s="12">
        <f>DATEDIF(Table1[[#This Row],[DOB]],"8-6-2023","y")</f>
        <v>60</v>
      </c>
      <c r="G2154">
        <v>0</v>
      </c>
      <c r="H2154" s="14">
        <v>36445.550000000003</v>
      </c>
      <c r="I2154" t="s">
        <v>11</v>
      </c>
      <c r="J2154" t="s">
        <v>11</v>
      </c>
      <c r="K2154" t="s">
        <v>42</v>
      </c>
    </row>
    <row r="2155" spans="1:11" x14ac:dyDescent="0.2">
      <c r="A2155" t="s">
        <v>2185</v>
      </c>
      <c r="B2155">
        <v>1973</v>
      </c>
      <c r="C2155" t="s">
        <v>35</v>
      </c>
      <c r="D2155">
        <v>9</v>
      </c>
      <c r="E2155" s="10" t="str">
        <f>Table1[[#This Row],[date]]&amp;" "&amp;Table1[[#This Row],[month]]&amp;" "&amp;Table1[[#This Row],[year]]</f>
        <v>9 Aug 1973</v>
      </c>
      <c r="F2155" s="12">
        <f>DATEDIF(Table1[[#This Row],[DOB]],"8-6-2023","y")</f>
        <v>49</v>
      </c>
      <c r="G2155">
        <v>0</v>
      </c>
      <c r="H2155" s="14">
        <v>36541.550000000003</v>
      </c>
      <c r="I2155" t="s">
        <v>11</v>
      </c>
      <c r="J2155" t="s">
        <v>12</v>
      </c>
      <c r="K2155" t="s">
        <v>42</v>
      </c>
    </row>
    <row r="2156" spans="1:11" x14ac:dyDescent="0.2">
      <c r="A2156" t="s">
        <v>2186</v>
      </c>
      <c r="B2156">
        <v>1992</v>
      </c>
      <c r="C2156" t="s">
        <v>37</v>
      </c>
      <c r="D2156">
        <v>9</v>
      </c>
      <c r="E2156" s="10" t="str">
        <f>Table1[[#This Row],[date]]&amp;" "&amp;Table1[[#This Row],[month]]&amp;" "&amp;Table1[[#This Row],[year]]</f>
        <v>9 Oct 1992</v>
      </c>
      <c r="F2156" s="12">
        <f>DATEDIF(Table1[[#This Row],[DOB]],"8-6-2023","y")</f>
        <v>30</v>
      </c>
      <c r="G2156">
        <v>0</v>
      </c>
      <c r="H2156" s="14">
        <v>36572.800000000003</v>
      </c>
      <c r="I2156" t="s">
        <v>16</v>
      </c>
      <c r="J2156" t="s">
        <v>11</v>
      </c>
      <c r="K2156" t="s">
        <v>42</v>
      </c>
    </row>
    <row r="2157" spans="1:11" x14ac:dyDescent="0.2">
      <c r="A2157" t="s">
        <v>2187</v>
      </c>
      <c r="B2157">
        <v>1961</v>
      </c>
      <c r="C2157" t="s">
        <v>10</v>
      </c>
      <c r="D2157">
        <v>29</v>
      </c>
      <c r="E2157" s="10" t="str">
        <f>Table1[[#This Row],[date]]&amp;" "&amp;Table1[[#This Row],[month]]&amp;" "&amp;Table1[[#This Row],[year]]</f>
        <v>29 Jul 1961</v>
      </c>
      <c r="F2157" s="12">
        <f>DATEDIF(Table1[[#This Row],[DOB]],"8-6-2023","y")</f>
        <v>61</v>
      </c>
      <c r="G2157">
        <v>4</v>
      </c>
      <c r="H2157" s="14">
        <v>36580.28</v>
      </c>
      <c r="I2157" t="s">
        <v>11</v>
      </c>
      <c r="J2157" t="s">
        <v>11</v>
      </c>
      <c r="K2157" t="s">
        <v>13</v>
      </c>
    </row>
    <row r="2158" spans="1:11" x14ac:dyDescent="0.2">
      <c r="A2158" t="s">
        <v>2188</v>
      </c>
      <c r="B2158">
        <v>1970</v>
      </c>
      <c r="C2158" t="s">
        <v>10</v>
      </c>
      <c r="D2158">
        <v>14</v>
      </c>
      <c r="E2158" s="10" t="str">
        <f>Table1[[#This Row],[date]]&amp;" "&amp;Table1[[#This Row],[month]]&amp;" "&amp;Table1[[#This Row],[year]]</f>
        <v>14 Jul 1970</v>
      </c>
      <c r="F2158" s="12">
        <f>DATEDIF(Table1[[#This Row],[DOB]],"8-6-2023","y")</f>
        <v>52</v>
      </c>
      <c r="G2158">
        <v>0</v>
      </c>
      <c r="H2158" s="14">
        <v>36786.370000000003</v>
      </c>
      <c r="I2158" t="s">
        <v>16</v>
      </c>
      <c r="J2158" t="s">
        <v>16</v>
      </c>
      <c r="K2158" t="s">
        <v>42</v>
      </c>
    </row>
    <row r="2159" spans="1:11" x14ac:dyDescent="0.2">
      <c r="A2159" t="s">
        <v>2189</v>
      </c>
      <c r="B2159">
        <v>1965</v>
      </c>
      <c r="C2159" t="s">
        <v>30</v>
      </c>
      <c r="D2159">
        <v>28</v>
      </c>
      <c r="E2159" s="10" t="str">
        <f>Table1[[#This Row],[date]]&amp;" "&amp;Table1[[#This Row],[month]]&amp;" "&amp;Table1[[#This Row],[year]]</f>
        <v>28 Dec 1965</v>
      </c>
      <c r="F2159" s="12">
        <f>DATEDIF(Table1[[#This Row],[DOB]],"8-6-2023","y")</f>
        <v>57</v>
      </c>
      <c r="G2159">
        <v>0</v>
      </c>
      <c r="H2159" s="14">
        <v>36795.29</v>
      </c>
      <c r="I2159" t="s">
        <v>11</v>
      </c>
      <c r="J2159" t="s">
        <v>16</v>
      </c>
      <c r="K2159" t="s">
        <v>42</v>
      </c>
    </row>
    <row r="2160" spans="1:11" x14ac:dyDescent="0.2">
      <c r="A2160" t="s">
        <v>31</v>
      </c>
      <c r="B2160">
        <v>1992</v>
      </c>
      <c r="C2160" t="s">
        <v>37</v>
      </c>
      <c r="D2160">
        <v>6</v>
      </c>
      <c r="E2160" s="10" t="str">
        <f>Table1[[#This Row],[date]]&amp;" "&amp;Table1[[#This Row],[month]]&amp;" "&amp;Table1[[#This Row],[year]]</f>
        <v>6 Oct 1992</v>
      </c>
      <c r="F2160" s="12">
        <f>DATEDIF(Table1[[#This Row],[DOB]],"8-6-2023","y")</f>
        <v>30</v>
      </c>
      <c r="G2160">
        <v>0</v>
      </c>
      <c r="H2160" s="14">
        <v>36837.47</v>
      </c>
      <c r="I2160" t="s">
        <v>16</v>
      </c>
      <c r="J2160" t="s">
        <v>11</v>
      </c>
      <c r="K2160" t="s">
        <v>42</v>
      </c>
    </row>
    <row r="2161" spans="1:11" x14ac:dyDescent="0.2">
      <c r="A2161" t="s">
        <v>2190</v>
      </c>
      <c r="B2161">
        <v>1992</v>
      </c>
      <c r="C2161" t="s">
        <v>10</v>
      </c>
      <c r="D2161">
        <v>4</v>
      </c>
      <c r="E2161" s="10" t="str">
        <f>Table1[[#This Row],[date]]&amp;" "&amp;Table1[[#This Row],[month]]&amp;" "&amp;Table1[[#This Row],[year]]</f>
        <v>4 Jul 1992</v>
      </c>
      <c r="F2161" s="12">
        <f>DATEDIF(Table1[[#This Row],[DOB]],"8-6-2023","y")</f>
        <v>30</v>
      </c>
      <c r="G2161">
        <v>0</v>
      </c>
      <c r="H2161" s="14">
        <v>36837.47</v>
      </c>
      <c r="I2161" t="s">
        <v>11</v>
      </c>
      <c r="J2161" t="s">
        <v>12</v>
      </c>
      <c r="K2161" t="s">
        <v>42</v>
      </c>
    </row>
    <row r="2162" spans="1:11" x14ac:dyDescent="0.2">
      <c r="A2162" t="s">
        <v>2191</v>
      </c>
      <c r="B2162">
        <v>1972</v>
      </c>
      <c r="C2162" t="s">
        <v>30</v>
      </c>
      <c r="D2162">
        <v>5</v>
      </c>
      <c r="E2162" s="10" t="str">
        <f>Table1[[#This Row],[date]]&amp;" "&amp;Table1[[#This Row],[month]]&amp;" "&amp;Table1[[#This Row],[year]]</f>
        <v>5 Dec 1972</v>
      </c>
      <c r="F2162" s="12">
        <f>DATEDIF(Table1[[#This Row],[DOB]],"8-6-2023","y")</f>
        <v>50</v>
      </c>
      <c r="G2162">
        <v>0</v>
      </c>
      <c r="H2162" s="14">
        <v>36889.99</v>
      </c>
      <c r="I2162" t="s">
        <v>16</v>
      </c>
      <c r="J2162" t="s">
        <v>12</v>
      </c>
      <c r="K2162" t="s">
        <v>42</v>
      </c>
    </row>
    <row r="2163" spans="1:11" x14ac:dyDescent="0.2">
      <c r="A2163" t="s">
        <v>2192</v>
      </c>
      <c r="B2163">
        <v>2003</v>
      </c>
      <c r="C2163" t="s">
        <v>18</v>
      </c>
      <c r="D2163">
        <v>21</v>
      </c>
      <c r="E2163" s="10" t="str">
        <f>Table1[[#This Row],[date]]&amp;" "&amp;Table1[[#This Row],[month]]&amp;" "&amp;Table1[[#This Row],[year]]</f>
        <v>21 Jun 2003</v>
      </c>
      <c r="F2163" s="12">
        <f>DATEDIF(Table1[[#This Row],[DOB]],"8-6-2023","y")</f>
        <v>19</v>
      </c>
      <c r="G2163">
        <v>0</v>
      </c>
      <c r="H2163" s="14">
        <v>36898.730000000003</v>
      </c>
      <c r="I2163" t="s">
        <v>11</v>
      </c>
      <c r="J2163" t="s">
        <v>16</v>
      </c>
      <c r="K2163" t="s">
        <v>23</v>
      </c>
    </row>
    <row r="2164" spans="1:11" x14ac:dyDescent="0.2">
      <c r="A2164" t="s">
        <v>2193</v>
      </c>
      <c r="B2164">
        <v>1963</v>
      </c>
      <c r="C2164" t="s">
        <v>10</v>
      </c>
      <c r="D2164">
        <v>24</v>
      </c>
      <c r="E2164" s="10" t="str">
        <f>Table1[[#This Row],[date]]&amp;" "&amp;Table1[[#This Row],[month]]&amp;" "&amp;Table1[[#This Row],[year]]</f>
        <v>24 Jul 1963</v>
      </c>
      <c r="F2164" s="12">
        <f>DATEDIF(Table1[[#This Row],[DOB]],"8-6-2023","y")</f>
        <v>59</v>
      </c>
      <c r="G2164">
        <v>2</v>
      </c>
      <c r="H2164" s="14">
        <v>36910.61</v>
      </c>
      <c r="I2164" t="s">
        <v>11</v>
      </c>
      <c r="J2164" t="s">
        <v>11</v>
      </c>
      <c r="K2164" t="s">
        <v>42</v>
      </c>
    </row>
    <row r="2165" spans="1:11" x14ac:dyDescent="0.2">
      <c r="A2165" t="s">
        <v>2194</v>
      </c>
      <c r="B2165">
        <v>1991</v>
      </c>
      <c r="C2165" t="s">
        <v>18</v>
      </c>
      <c r="D2165">
        <v>10</v>
      </c>
      <c r="E2165" s="10" t="str">
        <f>Table1[[#This Row],[date]]&amp;" "&amp;Table1[[#This Row],[month]]&amp;" "&amp;Table1[[#This Row],[year]]</f>
        <v>10 Jun 1991</v>
      </c>
      <c r="F2165" s="12">
        <f>DATEDIF(Table1[[#This Row],[DOB]],"8-6-2023","y")</f>
        <v>31</v>
      </c>
      <c r="G2165">
        <v>3</v>
      </c>
      <c r="H2165" s="14">
        <v>36911.99</v>
      </c>
      <c r="I2165" t="s">
        <v>11</v>
      </c>
      <c r="J2165" t="s">
        <v>11</v>
      </c>
      <c r="K2165" t="s">
        <v>42</v>
      </c>
    </row>
    <row r="2166" spans="1:11" x14ac:dyDescent="0.2">
      <c r="A2166" t="s">
        <v>2195</v>
      </c>
      <c r="B2166">
        <v>1968</v>
      </c>
      <c r="C2166" t="s">
        <v>37</v>
      </c>
      <c r="D2166">
        <v>22</v>
      </c>
      <c r="E2166" s="10" t="str">
        <f>Table1[[#This Row],[date]]&amp;" "&amp;Table1[[#This Row],[month]]&amp;" "&amp;Table1[[#This Row],[year]]</f>
        <v>22 Oct 1968</v>
      </c>
      <c r="F2166" s="12">
        <f>DATEDIF(Table1[[#This Row],[DOB]],"8-6-2023","y")</f>
        <v>54</v>
      </c>
      <c r="G2166">
        <v>0</v>
      </c>
      <c r="H2166" s="14">
        <v>36922.61</v>
      </c>
      <c r="I2166" t="s">
        <v>11</v>
      </c>
      <c r="J2166" t="s">
        <v>16</v>
      </c>
      <c r="K2166" t="s">
        <v>42</v>
      </c>
    </row>
    <row r="2167" spans="1:11" x14ac:dyDescent="0.2">
      <c r="A2167" t="s">
        <v>2196</v>
      </c>
      <c r="B2167">
        <v>1977</v>
      </c>
      <c r="C2167" t="s">
        <v>35</v>
      </c>
      <c r="D2167">
        <v>13</v>
      </c>
      <c r="E2167" s="10" t="str">
        <f>Table1[[#This Row],[date]]&amp;" "&amp;Table1[[#This Row],[month]]&amp;" "&amp;Table1[[#This Row],[year]]</f>
        <v>13 Aug 1977</v>
      </c>
      <c r="F2167" s="12">
        <f>DATEDIF(Table1[[#This Row],[DOB]],"8-6-2023","y")</f>
        <v>45</v>
      </c>
      <c r="G2167">
        <v>2</v>
      </c>
      <c r="H2167" s="14">
        <v>36935.64</v>
      </c>
      <c r="I2167" t="s">
        <v>11</v>
      </c>
      <c r="J2167" t="s">
        <v>16</v>
      </c>
      <c r="K2167" t="s">
        <v>42</v>
      </c>
    </row>
    <row r="2168" spans="1:11" x14ac:dyDescent="0.2">
      <c r="A2168" t="s">
        <v>2197</v>
      </c>
      <c r="B2168">
        <v>1992</v>
      </c>
      <c r="C2168" t="s">
        <v>35</v>
      </c>
      <c r="D2168">
        <v>25</v>
      </c>
      <c r="E2168" s="10" t="str">
        <f>Table1[[#This Row],[date]]&amp;" "&amp;Table1[[#This Row],[month]]&amp;" "&amp;Table1[[#This Row],[year]]</f>
        <v>25 Aug 1992</v>
      </c>
      <c r="F2168" s="12">
        <f>DATEDIF(Table1[[#This Row],[DOB]],"8-6-2023","y")</f>
        <v>30</v>
      </c>
      <c r="G2168">
        <v>0</v>
      </c>
      <c r="H2168" s="14">
        <v>36950.26</v>
      </c>
      <c r="I2168" t="s">
        <v>16</v>
      </c>
      <c r="J2168" t="s">
        <v>16</v>
      </c>
      <c r="K2168" t="s">
        <v>13</v>
      </c>
    </row>
    <row r="2169" spans="1:11" x14ac:dyDescent="0.2">
      <c r="A2169" t="s">
        <v>2198</v>
      </c>
      <c r="B2169">
        <v>1992</v>
      </c>
      <c r="C2169" t="s">
        <v>20</v>
      </c>
      <c r="D2169">
        <v>13</v>
      </c>
      <c r="E2169" s="10" t="str">
        <f>Table1[[#This Row],[date]]&amp;" "&amp;Table1[[#This Row],[month]]&amp;" "&amp;Table1[[#This Row],[year]]</f>
        <v>13 Sep 1992</v>
      </c>
      <c r="F2169" s="12">
        <f>DATEDIF(Table1[[#This Row],[DOB]],"8-6-2023","y")</f>
        <v>30</v>
      </c>
      <c r="G2169">
        <v>0</v>
      </c>
      <c r="H2169" s="14">
        <v>36976.449999999997</v>
      </c>
      <c r="I2169" t="s">
        <v>11</v>
      </c>
      <c r="J2169" t="s">
        <v>12</v>
      </c>
      <c r="K2169" t="s">
        <v>42</v>
      </c>
    </row>
    <row r="2170" spans="1:11" x14ac:dyDescent="0.2">
      <c r="A2170" t="s">
        <v>2199</v>
      </c>
      <c r="B2170">
        <v>1991</v>
      </c>
      <c r="C2170" t="s">
        <v>15</v>
      </c>
      <c r="D2170">
        <v>1</v>
      </c>
      <c r="E2170" s="10" t="str">
        <f>Table1[[#This Row],[date]]&amp;" "&amp;Table1[[#This Row],[month]]&amp;" "&amp;Table1[[#This Row],[year]]</f>
        <v>1 Nov 1991</v>
      </c>
      <c r="F2170" s="12">
        <f>DATEDIF(Table1[[#This Row],[DOB]],"8-6-2023","y")</f>
        <v>31</v>
      </c>
      <c r="G2170">
        <v>3</v>
      </c>
      <c r="H2170" s="14">
        <v>37040.879999999997</v>
      </c>
      <c r="I2170" t="s">
        <v>11</v>
      </c>
      <c r="J2170" t="s">
        <v>11</v>
      </c>
      <c r="K2170" t="s">
        <v>42</v>
      </c>
    </row>
    <row r="2171" spans="1:11" x14ac:dyDescent="0.2">
      <c r="A2171" t="s">
        <v>2200</v>
      </c>
      <c r="B2171">
        <v>1988</v>
      </c>
      <c r="C2171" t="s">
        <v>30</v>
      </c>
      <c r="D2171">
        <v>17</v>
      </c>
      <c r="E2171" s="10" t="str">
        <f>Table1[[#This Row],[date]]&amp;" "&amp;Table1[[#This Row],[month]]&amp;" "&amp;Table1[[#This Row],[year]]</f>
        <v>17 Dec 1988</v>
      </c>
      <c r="F2171" s="12">
        <f>DATEDIF(Table1[[#This Row],[DOB]],"8-6-2023","y")</f>
        <v>34</v>
      </c>
      <c r="G2171">
        <v>3</v>
      </c>
      <c r="H2171" s="14">
        <v>37076.370000000003</v>
      </c>
      <c r="I2171" t="s">
        <v>11</v>
      </c>
      <c r="J2171" t="s">
        <v>16</v>
      </c>
      <c r="K2171" t="s">
        <v>42</v>
      </c>
    </row>
    <row r="2172" spans="1:11" x14ac:dyDescent="0.2">
      <c r="A2172" t="s">
        <v>2201</v>
      </c>
      <c r="B2172">
        <v>1989</v>
      </c>
      <c r="C2172" t="s">
        <v>18</v>
      </c>
      <c r="D2172">
        <v>10</v>
      </c>
      <c r="E2172" s="10" t="str">
        <f>Table1[[#This Row],[date]]&amp;" "&amp;Table1[[#This Row],[month]]&amp;" "&amp;Table1[[#This Row],[year]]</f>
        <v>10 Jun 1989</v>
      </c>
      <c r="F2172" s="12">
        <f>DATEDIF(Table1[[#This Row],[DOB]],"8-6-2023","y")</f>
        <v>33</v>
      </c>
      <c r="G2172">
        <v>0</v>
      </c>
      <c r="H2172" s="14">
        <v>37079.370000000003</v>
      </c>
      <c r="I2172" t="s">
        <v>11</v>
      </c>
      <c r="J2172" t="s">
        <v>12</v>
      </c>
      <c r="K2172" t="s">
        <v>42</v>
      </c>
    </row>
    <row r="2173" spans="1:11" x14ac:dyDescent="0.2">
      <c r="A2173" t="s">
        <v>2202</v>
      </c>
      <c r="B2173">
        <v>1995</v>
      </c>
      <c r="C2173" t="s">
        <v>37</v>
      </c>
      <c r="D2173">
        <v>30</v>
      </c>
      <c r="E2173" s="10" t="str">
        <f>Table1[[#This Row],[date]]&amp;" "&amp;Table1[[#This Row],[month]]&amp;" "&amp;Table1[[#This Row],[year]]</f>
        <v>30 Oct 1995</v>
      </c>
      <c r="F2173" s="12">
        <f>DATEDIF(Table1[[#This Row],[DOB]],"8-6-2023","y")</f>
        <v>27</v>
      </c>
      <c r="G2173">
        <v>0</v>
      </c>
      <c r="H2173" s="14">
        <v>37133.9</v>
      </c>
      <c r="I2173" t="s">
        <v>11</v>
      </c>
      <c r="J2173" t="s">
        <v>11</v>
      </c>
      <c r="K2173" t="s">
        <v>13</v>
      </c>
    </row>
    <row r="2174" spans="1:11" x14ac:dyDescent="0.2">
      <c r="A2174" t="s">
        <v>2203</v>
      </c>
      <c r="B2174">
        <v>2000</v>
      </c>
      <c r="C2174" t="s">
        <v>20</v>
      </c>
      <c r="D2174">
        <v>5</v>
      </c>
      <c r="E2174" s="10" t="str">
        <f>Table1[[#This Row],[date]]&amp;" "&amp;Table1[[#This Row],[month]]&amp;" "&amp;Table1[[#This Row],[year]]</f>
        <v>5 Sep 2000</v>
      </c>
      <c r="F2174" s="12">
        <f>DATEDIF(Table1[[#This Row],[DOB]],"8-6-2023","y")</f>
        <v>22</v>
      </c>
      <c r="G2174">
        <v>1</v>
      </c>
      <c r="H2174" s="14">
        <v>37165.160000000003</v>
      </c>
      <c r="I2174" t="s">
        <v>16</v>
      </c>
      <c r="J2174" t="s">
        <v>12</v>
      </c>
      <c r="K2174" t="s">
        <v>2389</v>
      </c>
    </row>
    <row r="2175" spans="1:11" x14ac:dyDescent="0.2">
      <c r="A2175" t="s">
        <v>2204</v>
      </c>
      <c r="B2175">
        <v>1990</v>
      </c>
      <c r="C2175" t="s">
        <v>37</v>
      </c>
      <c r="D2175">
        <v>17</v>
      </c>
      <c r="E2175" s="10" t="str">
        <f>Table1[[#This Row],[date]]&amp;" "&amp;Table1[[#This Row],[month]]&amp;" "&amp;Table1[[#This Row],[year]]</f>
        <v>17 Oct 1990</v>
      </c>
      <c r="F2175" s="12">
        <f>DATEDIF(Table1[[#This Row],[DOB]],"8-6-2023","y")</f>
        <v>32</v>
      </c>
      <c r="G2175">
        <v>3</v>
      </c>
      <c r="H2175" s="14">
        <v>37251.22</v>
      </c>
      <c r="I2175" t="s">
        <v>11</v>
      </c>
      <c r="J2175" t="s">
        <v>11</v>
      </c>
      <c r="K2175" t="s">
        <v>42</v>
      </c>
    </row>
    <row r="2176" spans="1:11" x14ac:dyDescent="0.2">
      <c r="A2176" t="s">
        <v>2205</v>
      </c>
      <c r="B2176">
        <v>1985</v>
      </c>
      <c r="C2176" t="s">
        <v>15</v>
      </c>
      <c r="D2176">
        <v>17</v>
      </c>
      <c r="E2176" s="10" t="str">
        <f>Table1[[#This Row],[date]]&amp;" "&amp;Table1[[#This Row],[month]]&amp;" "&amp;Table1[[#This Row],[year]]</f>
        <v>17 Nov 1985</v>
      </c>
      <c r="F2176" s="12">
        <f>DATEDIF(Table1[[#This Row],[DOB]],"8-6-2023","y")</f>
        <v>37</v>
      </c>
      <c r="G2176">
        <v>0</v>
      </c>
      <c r="H2176" s="14">
        <v>37270.15</v>
      </c>
      <c r="I2176" t="s">
        <v>11</v>
      </c>
      <c r="J2176" t="s">
        <v>16</v>
      </c>
      <c r="K2176" t="s">
        <v>247</v>
      </c>
    </row>
    <row r="2177" spans="1:11" x14ac:dyDescent="0.2">
      <c r="A2177" t="s">
        <v>2206</v>
      </c>
      <c r="B2177">
        <v>1975</v>
      </c>
      <c r="C2177" t="s">
        <v>15</v>
      </c>
      <c r="D2177">
        <v>9</v>
      </c>
      <c r="E2177" s="10" t="str">
        <f>Table1[[#This Row],[date]]&amp;" "&amp;Table1[[#This Row],[month]]&amp;" "&amp;Table1[[#This Row],[year]]</f>
        <v>9 Nov 1975</v>
      </c>
      <c r="F2177" s="12">
        <f>DATEDIF(Table1[[#This Row],[DOB]],"8-6-2023","y")</f>
        <v>47</v>
      </c>
      <c r="G2177">
        <v>1</v>
      </c>
      <c r="H2177" s="14">
        <v>37272.339999999997</v>
      </c>
      <c r="I2177" t="s">
        <v>11</v>
      </c>
      <c r="J2177" t="s">
        <v>12</v>
      </c>
      <c r="K2177" t="s">
        <v>42</v>
      </c>
    </row>
    <row r="2178" spans="1:11" x14ac:dyDescent="0.2">
      <c r="A2178" t="s">
        <v>2207</v>
      </c>
      <c r="B2178">
        <v>1969</v>
      </c>
      <c r="C2178" t="s">
        <v>37</v>
      </c>
      <c r="D2178">
        <v>30</v>
      </c>
      <c r="E2178" s="10" t="str">
        <f>Table1[[#This Row],[date]]&amp;" "&amp;Table1[[#This Row],[month]]&amp;" "&amp;Table1[[#This Row],[year]]</f>
        <v>30 Oct 1969</v>
      </c>
      <c r="F2178" s="12">
        <f>DATEDIF(Table1[[#This Row],[DOB]],"8-6-2023","y")</f>
        <v>53</v>
      </c>
      <c r="G2178">
        <v>0</v>
      </c>
      <c r="H2178" s="14">
        <v>37277.269999999997</v>
      </c>
      <c r="I2178" t="s">
        <v>16</v>
      </c>
      <c r="J2178" t="s">
        <v>12</v>
      </c>
      <c r="K2178" t="s">
        <v>42</v>
      </c>
    </row>
    <row r="2179" spans="1:11" x14ac:dyDescent="0.2">
      <c r="A2179" t="s">
        <v>2208</v>
      </c>
      <c r="B2179">
        <v>1979</v>
      </c>
      <c r="C2179" t="s">
        <v>35</v>
      </c>
      <c r="D2179">
        <v>3</v>
      </c>
      <c r="E2179" s="10" t="str">
        <f>Table1[[#This Row],[date]]&amp;" "&amp;Table1[[#This Row],[month]]&amp;" "&amp;Table1[[#This Row],[year]]</f>
        <v>3 Aug 1979</v>
      </c>
      <c r="F2179" s="12">
        <f>DATEDIF(Table1[[#This Row],[DOB]],"8-6-2023","y")</f>
        <v>43</v>
      </c>
      <c r="G2179">
        <v>2</v>
      </c>
      <c r="H2179" s="14">
        <v>37425.94</v>
      </c>
      <c r="I2179" t="s">
        <v>11</v>
      </c>
      <c r="J2179" t="s">
        <v>16</v>
      </c>
      <c r="K2179" t="s">
        <v>42</v>
      </c>
    </row>
    <row r="2180" spans="1:11" x14ac:dyDescent="0.2">
      <c r="A2180" t="s">
        <v>2209</v>
      </c>
      <c r="B2180">
        <v>2002</v>
      </c>
      <c r="C2180" t="s">
        <v>20</v>
      </c>
      <c r="D2180">
        <v>27</v>
      </c>
      <c r="E2180" s="10" t="str">
        <f>Table1[[#This Row],[date]]&amp;" "&amp;Table1[[#This Row],[month]]&amp;" "&amp;Table1[[#This Row],[year]]</f>
        <v>27 Sep 2002</v>
      </c>
      <c r="F2180" s="12">
        <f>DATEDIF(Table1[[#This Row],[DOB]],"8-6-2023","y")</f>
        <v>20</v>
      </c>
      <c r="G2180">
        <v>3</v>
      </c>
      <c r="H2180" s="14">
        <v>37465.339999999997</v>
      </c>
      <c r="I2180" t="s">
        <v>16</v>
      </c>
      <c r="J2180" t="s">
        <v>11</v>
      </c>
      <c r="K2180" t="s">
        <v>23</v>
      </c>
    </row>
    <row r="2181" spans="1:11" x14ac:dyDescent="0.2">
      <c r="A2181" t="s">
        <v>2210</v>
      </c>
      <c r="B2181">
        <v>2000</v>
      </c>
      <c r="C2181" t="s">
        <v>37</v>
      </c>
      <c r="D2181">
        <v>12</v>
      </c>
      <c r="E2181" s="10" t="str">
        <f>Table1[[#This Row],[date]]&amp;" "&amp;Table1[[#This Row],[month]]&amp;" "&amp;Table1[[#This Row],[year]]</f>
        <v>12 Oct 2000</v>
      </c>
      <c r="F2181" s="12">
        <f>DATEDIF(Table1[[#This Row],[DOB]],"8-6-2023","y")</f>
        <v>22</v>
      </c>
      <c r="G2181">
        <v>2</v>
      </c>
      <c r="H2181" s="14">
        <v>37484.449999999997</v>
      </c>
      <c r="I2181" t="s">
        <v>16</v>
      </c>
      <c r="J2181" t="s">
        <v>16</v>
      </c>
      <c r="K2181" t="s">
        <v>13</v>
      </c>
    </row>
    <row r="2182" spans="1:11" x14ac:dyDescent="0.2">
      <c r="A2182" t="s">
        <v>2211</v>
      </c>
      <c r="B2182">
        <v>1990</v>
      </c>
      <c r="C2182" t="s">
        <v>15</v>
      </c>
      <c r="D2182">
        <v>16</v>
      </c>
      <c r="E2182" s="10" t="str">
        <f>Table1[[#This Row],[date]]&amp;" "&amp;Table1[[#This Row],[month]]&amp;" "&amp;Table1[[#This Row],[year]]</f>
        <v>16 Nov 1990</v>
      </c>
      <c r="F2182" s="12">
        <f>DATEDIF(Table1[[#This Row],[DOB]],"8-6-2023","y")</f>
        <v>32</v>
      </c>
      <c r="G2182">
        <v>1</v>
      </c>
      <c r="H2182" s="14">
        <v>37607.53</v>
      </c>
      <c r="I2182" t="s">
        <v>16</v>
      </c>
      <c r="J2182" t="s">
        <v>11</v>
      </c>
      <c r="K2182" t="s">
        <v>166</v>
      </c>
    </row>
    <row r="2183" spans="1:11" x14ac:dyDescent="0.2">
      <c r="A2183" t="s">
        <v>2212</v>
      </c>
      <c r="B2183">
        <v>1982</v>
      </c>
      <c r="C2183" t="s">
        <v>18</v>
      </c>
      <c r="D2183">
        <v>20</v>
      </c>
      <c r="E2183" s="10" t="str">
        <f>Table1[[#This Row],[date]]&amp;" "&amp;Table1[[#This Row],[month]]&amp;" "&amp;Table1[[#This Row],[year]]</f>
        <v>20 Jun 1982</v>
      </c>
      <c r="F2183" s="12">
        <f>DATEDIF(Table1[[#This Row],[DOB]],"8-6-2023","y")</f>
        <v>40</v>
      </c>
      <c r="G2183">
        <v>3</v>
      </c>
      <c r="H2183" s="14">
        <v>37650.74</v>
      </c>
      <c r="I2183" t="s">
        <v>11</v>
      </c>
      <c r="J2183" t="s">
        <v>11</v>
      </c>
      <c r="K2183" t="s">
        <v>23</v>
      </c>
    </row>
    <row r="2184" spans="1:11" x14ac:dyDescent="0.2">
      <c r="A2184" t="s">
        <v>2213</v>
      </c>
      <c r="B2184">
        <v>1970</v>
      </c>
      <c r="C2184" t="s">
        <v>37</v>
      </c>
      <c r="D2184">
        <v>28</v>
      </c>
      <c r="E2184" s="10" t="str">
        <f>Table1[[#This Row],[date]]&amp;" "&amp;Table1[[#This Row],[month]]&amp;" "&amp;Table1[[#This Row],[year]]</f>
        <v>28 Oct 1970</v>
      </c>
      <c r="F2184" s="12">
        <f>DATEDIF(Table1[[#This Row],[DOB]],"8-6-2023","y")</f>
        <v>52</v>
      </c>
      <c r="G2184">
        <v>0</v>
      </c>
      <c r="H2184" s="14">
        <v>37675.06</v>
      </c>
      <c r="I2184" t="s">
        <v>11</v>
      </c>
      <c r="J2184" t="s">
        <v>12</v>
      </c>
      <c r="K2184" t="s">
        <v>42</v>
      </c>
    </row>
    <row r="2185" spans="1:11" x14ac:dyDescent="0.2">
      <c r="A2185" t="s">
        <v>2214</v>
      </c>
      <c r="B2185">
        <v>1988</v>
      </c>
      <c r="C2185" t="s">
        <v>37</v>
      </c>
      <c r="D2185">
        <v>10</v>
      </c>
      <c r="E2185" s="10" t="str">
        <f>Table1[[#This Row],[date]]&amp;" "&amp;Table1[[#This Row],[month]]&amp;" "&amp;Table1[[#This Row],[year]]</f>
        <v>10 Oct 1988</v>
      </c>
      <c r="F2185" s="12">
        <f>DATEDIF(Table1[[#This Row],[DOB]],"8-6-2023","y")</f>
        <v>34</v>
      </c>
      <c r="G2185">
        <v>1</v>
      </c>
      <c r="H2185" s="14">
        <v>37701.879999999997</v>
      </c>
      <c r="I2185" t="s">
        <v>11</v>
      </c>
      <c r="J2185" t="s">
        <v>12</v>
      </c>
      <c r="K2185" t="s">
        <v>249</v>
      </c>
    </row>
    <row r="2186" spans="1:11" x14ac:dyDescent="0.2">
      <c r="A2186" t="s">
        <v>2215</v>
      </c>
      <c r="B2186">
        <v>1976</v>
      </c>
      <c r="C2186" t="s">
        <v>20</v>
      </c>
      <c r="D2186">
        <v>18</v>
      </c>
      <c r="E2186" s="10" t="str">
        <f>Table1[[#This Row],[date]]&amp;" "&amp;Table1[[#This Row],[month]]&amp;" "&amp;Table1[[#This Row],[year]]</f>
        <v>18 Sep 1976</v>
      </c>
      <c r="F2186" s="12">
        <f>DATEDIF(Table1[[#This Row],[DOB]],"8-6-2023","y")</f>
        <v>46</v>
      </c>
      <c r="G2186">
        <v>2</v>
      </c>
      <c r="H2186" s="14">
        <v>37735.199999999997</v>
      </c>
      <c r="I2186" t="s">
        <v>11</v>
      </c>
      <c r="J2186" t="s">
        <v>11</v>
      </c>
      <c r="K2186" t="s">
        <v>42</v>
      </c>
    </row>
    <row r="2187" spans="1:11" x14ac:dyDescent="0.2">
      <c r="A2187" t="s">
        <v>2216</v>
      </c>
      <c r="B2187">
        <v>1986</v>
      </c>
      <c r="C2187" t="s">
        <v>35</v>
      </c>
      <c r="D2187">
        <v>15</v>
      </c>
      <c r="E2187" s="10" t="str">
        <f>Table1[[#This Row],[date]]&amp;" "&amp;Table1[[#This Row],[month]]&amp;" "&amp;Table1[[#This Row],[year]]</f>
        <v>15 Aug 1986</v>
      </c>
      <c r="F2187" s="12">
        <f>DATEDIF(Table1[[#This Row],[DOB]],"8-6-2023","y")</f>
        <v>36</v>
      </c>
      <c r="G2187">
        <v>0</v>
      </c>
      <c r="H2187" s="14">
        <v>37742.58</v>
      </c>
      <c r="I2187" t="s">
        <v>16</v>
      </c>
      <c r="J2187" t="s">
        <v>16</v>
      </c>
      <c r="K2187" t="s">
        <v>13</v>
      </c>
    </row>
    <row r="2188" spans="1:11" x14ac:dyDescent="0.2">
      <c r="A2188" t="s">
        <v>2217</v>
      </c>
      <c r="B2188">
        <v>1983</v>
      </c>
      <c r="C2188" t="s">
        <v>10</v>
      </c>
      <c r="D2188">
        <v>26</v>
      </c>
      <c r="E2188" s="10" t="str">
        <f>Table1[[#This Row],[date]]&amp;" "&amp;Table1[[#This Row],[month]]&amp;" "&amp;Table1[[#This Row],[year]]</f>
        <v>26 Jul 1983</v>
      </c>
      <c r="F2188" s="12">
        <f>DATEDIF(Table1[[#This Row],[DOB]],"8-6-2023","y")</f>
        <v>39</v>
      </c>
      <c r="G2188">
        <v>3</v>
      </c>
      <c r="H2188" s="14">
        <v>37800.980000000003</v>
      </c>
      <c r="I2188" t="s">
        <v>11</v>
      </c>
      <c r="J2188" t="s">
        <v>11</v>
      </c>
      <c r="K2188" t="s">
        <v>42</v>
      </c>
    </row>
    <row r="2189" spans="1:11" x14ac:dyDescent="0.2">
      <c r="A2189" t="s">
        <v>2218</v>
      </c>
      <c r="B2189">
        <v>1979</v>
      </c>
      <c r="C2189" t="s">
        <v>20</v>
      </c>
      <c r="D2189">
        <v>9</v>
      </c>
      <c r="E2189" s="10" t="str">
        <f>Table1[[#This Row],[date]]&amp;" "&amp;Table1[[#This Row],[month]]&amp;" "&amp;Table1[[#This Row],[year]]</f>
        <v>9 Sep 1979</v>
      </c>
      <c r="F2189" s="12">
        <f>DATEDIF(Table1[[#This Row],[DOB]],"8-6-2023","y")</f>
        <v>43</v>
      </c>
      <c r="G2189">
        <v>0</v>
      </c>
      <c r="H2189" s="14">
        <v>37829.72</v>
      </c>
      <c r="I2189" t="s">
        <v>16</v>
      </c>
      <c r="J2189" t="s">
        <v>11</v>
      </c>
      <c r="K2189" t="s">
        <v>42</v>
      </c>
    </row>
    <row r="2190" spans="1:11" x14ac:dyDescent="0.2">
      <c r="A2190" t="s">
        <v>2219</v>
      </c>
      <c r="B2190">
        <v>1998</v>
      </c>
      <c r="C2190" t="s">
        <v>10</v>
      </c>
      <c r="D2190">
        <v>29</v>
      </c>
      <c r="E2190" s="10" t="str">
        <f>Table1[[#This Row],[date]]&amp;" "&amp;Table1[[#This Row],[month]]&amp;" "&amp;Table1[[#This Row],[year]]</f>
        <v>29 Jul 1998</v>
      </c>
      <c r="F2190" s="12">
        <f>DATEDIF(Table1[[#This Row],[DOB]],"8-6-2023","y")</f>
        <v>24</v>
      </c>
      <c r="G2190">
        <v>0</v>
      </c>
      <c r="H2190" s="14">
        <v>38126.25</v>
      </c>
      <c r="I2190" t="s">
        <v>16</v>
      </c>
      <c r="J2190" t="s">
        <v>12</v>
      </c>
      <c r="K2190" t="s">
        <v>13</v>
      </c>
    </row>
    <row r="2191" spans="1:11" x14ac:dyDescent="0.2">
      <c r="A2191" t="s">
        <v>2220</v>
      </c>
      <c r="B2191">
        <v>1972</v>
      </c>
      <c r="C2191" t="s">
        <v>15</v>
      </c>
      <c r="D2191">
        <v>19</v>
      </c>
      <c r="E2191" s="10" t="str">
        <f>Table1[[#This Row],[date]]&amp;" "&amp;Table1[[#This Row],[month]]&amp;" "&amp;Table1[[#This Row],[year]]</f>
        <v>19 Nov 1972</v>
      </c>
      <c r="F2191" s="12">
        <f>DATEDIF(Table1[[#This Row],[DOB]],"8-6-2023","y")</f>
        <v>50</v>
      </c>
      <c r="G2191">
        <v>0</v>
      </c>
      <c r="H2191" s="14">
        <v>38189.1</v>
      </c>
      <c r="I2191" t="s">
        <v>11</v>
      </c>
      <c r="J2191" t="s">
        <v>11</v>
      </c>
      <c r="K2191" t="s">
        <v>42</v>
      </c>
    </row>
    <row r="2192" spans="1:11" x14ac:dyDescent="0.2">
      <c r="A2192" t="s">
        <v>2221</v>
      </c>
      <c r="B2192">
        <v>1989</v>
      </c>
      <c r="C2192" t="s">
        <v>20</v>
      </c>
      <c r="D2192">
        <v>8</v>
      </c>
      <c r="E2192" s="10" t="str">
        <f>Table1[[#This Row],[date]]&amp;" "&amp;Table1[[#This Row],[month]]&amp;" "&amp;Table1[[#This Row],[year]]</f>
        <v>8 Sep 1989</v>
      </c>
      <c r="F2192" s="12">
        <f>DATEDIF(Table1[[#This Row],[DOB]],"8-6-2023","y")</f>
        <v>33</v>
      </c>
      <c r="G2192">
        <v>3</v>
      </c>
      <c r="H2192" s="14">
        <v>38237.339999999997</v>
      </c>
      <c r="I2192" t="s">
        <v>11</v>
      </c>
      <c r="J2192" t="s">
        <v>12</v>
      </c>
      <c r="K2192" t="s">
        <v>42</v>
      </c>
    </row>
    <row r="2193" spans="1:11" x14ac:dyDescent="0.2">
      <c r="A2193" t="s">
        <v>2222</v>
      </c>
      <c r="B2193">
        <v>1964</v>
      </c>
      <c r="C2193" t="s">
        <v>18</v>
      </c>
      <c r="D2193">
        <v>16</v>
      </c>
      <c r="E2193" s="10" t="str">
        <f>Table1[[#This Row],[date]]&amp;" "&amp;Table1[[#This Row],[month]]&amp;" "&amp;Table1[[#This Row],[year]]</f>
        <v>16 Jun 1964</v>
      </c>
      <c r="F2193" s="12">
        <f>DATEDIF(Table1[[#This Row],[DOB]],"8-6-2023","y")</f>
        <v>58</v>
      </c>
      <c r="G2193">
        <v>0</v>
      </c>
      <c r="H2193" s="14">
        <v>38241.74</v>
      </c>
      <c r="I2193" t="s">
        <v>11</v>
      </c>
      <c r="J2193" t="s">
        <v>12</v>
      </c>
      <c r="K2193" t="s">
        <v>42</v>
      </c>
    </row>
    <row r="2194" spans="1:11" x14ac:dyDescent="0.2">
      <c r="A2194" t="s">
        <v>2223</v>
      </c>
      <c r="B2194">
        <v>1980</v>
      </c>
      <c r="C2194" t="s">
        <v>35</v>
      </c>
      <c r="D2194">
        <v>16</v>
      </c>
      <c r="E2194" s="10" t="str">
        <f>Table1[[#This Row],[date]]&amp;" "&amp;Table1[[#This Row],[month]]&amp;" "&amp;Table1[[#This Row],[year]]</f>
        <v>16 Aug 1980</v>
      </c>
      <c r="F2194" s="12">
        <f>DATEDIF(Table1[[#This Row],[DOB]],"8-6-2023","y")</f>
        <v>42</v>
      </c>
      <c r="G2194">
        <v>1</v>
      </c>
      <c r="H2194" s="14">
        <v>38245.589999999997</v>
      </c>
      <c r="I2194" t="s">
        <v>16</v>
      </c>
      <c r="J2194" t="s">
        <v>11</v>
      </c>
      <c r="K2194" t="s">
        <v>13</v>
      </c>
    </row>
    <row r="2195" spans="1:11" x14ac:dyDescent="0.2">
      <c r="A2195" t="s">
        <v>2224</v>
      </c>
      <c r="B2195">
        <v>1989</v>
      </c>
      <c r="C2195" t="s">
        <v>37</v>
      </c>
      <c r="D2195">
        <v>30</v>
      </c>
      <c r="E2195" s="10" t="str">
        <f>Table1[[#This Row],[date]]&amp;" "&amp;Table1[[#This Row],[month]]&amp;" "&amp;Table1[[#This Row],[year]]</f>
        <v>30 Oct 1989</v>
      </c>
      <c r="F2195" s="12">
        <f>DATEDIF(Table1[[#This Row],[DOB]],"8-6-2023","y")</f>
        <v>33</v>
      </c>
      <c r="G2195">
        <v>1</v>
      </c>
      <c r="H2195" s="14">
        <v>38282.75</v>
      </c>
      <c r="I2195" t="s">
        <v>16</v>
      </c>
      <c r="J2195" t="s">
        <v>11</v>
      </c>
      <c r="K2195" t="s">
        <v>13</v>
      </c>
    </row>
    <row r="2196" spans="1:11" x14ac:dyDescent="0.2">
      <c r="A2196" t="s">
        <v>2225</v>
      </c>
      <c r="B2196">
        <v>1980</v>
      </c>
      <c r="C2196" t="s">
        <v>18</v>
      </c>
      <c r="D2196">
        <v>12</v>
      </c>
      <c r="E2196" s="10" t="str">
        <f>Table1[[#This Row],[date]]&amp;" "&amp;Table1[[#This Row],[month]]&amp;" "&amp;Table1[[#This Row],[year]]</f>
        <v>12 Jun 1980</v>
      </c>
      <c r="F2196" s="12">
        <f>DATEDIF(Table1[[#This Row],[DOB]],"8-6-2023","y")</f>
        <v>42</v>
      </c>
      <c r="G2196">
        <v>2</v>
      </c>
      <c r="H2196" s="14">
        <v>38313.129999999997</v>
      </c>
      <c r="I2196" t="s">
        <v>16</v>
      </c>
      <c r="J2196" t="s">
        <v>12</v>
      </c>
      <c r="K2196" t="s">
        <v>42</v>
      </c>
    </row>
    <row r="2197" spans="1:11" x14ac:dyDescent="0.2">
      <c r="A2197" t="s">
        <v>2226</v>
      </c>
      <c r="B2197">
        <v>2002</v>
      </c>
      <c r="C2197" t="s">
        <v>20</v>
      </c>
      <c r="D2197">
        <v>17</v>
      </c>
      <c r="E2197" s="10" t="str">
        <f>Table1[[#This Row],[date]]&amp;" "&amp;Table1[[#This Row],[month]]&amp;" "&amp;Table1[[#This Row],[year]]</f>
        <v>17 Sep 2002</v>
      </c>
      <c r="F2197" s="12">
        <f>DATEDIF(Table1[[#This Row],[DOB]],"8-6-2023","y")</f>
        <v>20</v>
      </c>
      <c r="G2197">
        <v>2</v>
      </c>
      <c r="H2197" s="14">
        <v>38344.57</v>
      </c>
      <c r="I2197" t="s">
        <v>16</v>
      </c>
      <c r="J2197" t="s">
        <v>12</v>
      </c>
      <c r="K2197" t="s">
        <v>42</v>
      </c>
    </row>
    <row r="2198" spans="1:11" x14ac:dyDescent="0.2">
      <c r="A2198" t="s">
        <v>2227</v>
      </c>
      <c r="B2198">
        <v>1970</v>
      </c>
      <c r="C2198" t="s">
        <v>35</v>
      </c>
      <c r="D2198">
        <v>22</v>
      </c>
      <c r="E2198" s="10" t="str">
        <f>Table1[[#This Row],[date]]&amp;" "&amp;Table1[[#This Row],[month]]&amp;" "&amp;Table1[[#This Row],[year]]</f>
        <v>22 Aug 1970</v>
      </c>
      <c r="F2198" s="12">
        <f>DATEDIF(Table1[[#This Row],[DOB]],"8-6-2023","y")</f>
        <v>52</v>
      </c>
      <c r="G2198">
        <v>0</v>
      </c>
      <c r="H2198" s="14">
        <v>38389.79</v>
      </c>
      <c r="I2198" t="s">
        <v>11</v>
      </c>
      <c r="J2198" t="s">
        <v>12</v>
      </c>
      <c r="K2198" t="s">
        <v>42</v>
      </c>
    </row>
    <row r="2199" spans="1:11" x14ac:dyDescent="0.2">
      <c r="A2199" t="s">
        <v>2228</v>
      </c>
      <c r="B2199">
        <v>1971</v>
      </c>
      <c r="C2199" t="s">
        <v>30</v>
      </c>
      <c r="D2199">
        <v>23</v>
      </c>
      <c r="E2199" s="10" t="str">
        <f>Table1[[#This Row],[date]]&amp;" "&amp;Table1[[#This Row],[month]]&amp;" "&amp;Table1[[#This Row],[year]]</f>
        <v>23 Dec 1971</v>
      </c>
      <c r="F2199" s="12">
        <f>DATEDIF(Table1[[#This Row],[DOB]],"8-6-2023","y")</f>
        <v>51</v>
      </c>
      <c r="G2199">
        <v>0</v>
      </c>
      <c r="H2199" s="14">
        <v>38405.26</v>
      </c>
      <c r="I2199" t="s">
        <v>11</v>
      </c>
      <c r="J2199" t="s">
        <v>16</v>
      </c>
      <c r="K2199" t="s">
        <v>42</v>
      </c>
    </row>
    <row r="2200" spans="1:11" x14ac:dyDescent="0.2">
      <c r="A2200" t="s">
        <v>2229</v>
      </c>
      <c r="B2200">
        <v>1986</v>
      </c>
      <c r="C2200" t="s">
        <v>18</v>
      </c>
      <c r="D2200">
        <v>21</v>
      </c>
      <c r="E2200" s="10" t="str">
        <f>Table1[[#This Row],[date]]&amp;" "&amp;Table1[[#This Row],[month]]&amp;" "&amp;Table1[[#This Row],[year]]</f>
        <v>21 Jun 1986</v>
      </c>
      <c r="F2200" s="12">
        <f>DATEDIF(Table1[[#This Row],[DOB]],"8-6-2023","y")</f>
        <v>36</v>
      </c>
      <c r="G2200">
        <v>2</v>
      </c>
      <c r="H2200" s="14">
        <v>38415.47</v>
      </c>
      <c r="I2200" t="s">
        <v>16</v>
      </c>
      <c r="J2200" t="s">
        <v>11</v>
      </c>
      <c r="K2200" t="s">
        <v>42</v>
      </c>
    </row>
    <row r="2201" spans="1:11" x14ac:dyDescent="0.2">
      <c r="A2201" t="s">
        <v>2230</v>
      </c>
      <c r="B2201">
        <v>1999</v>
      </c>
      <c r="C2201" t="s">
        <v>15</v>
      </c>
      <c r="D2201">
        <v>12</v>
      </c>
      <c r="E2201" s="10" t="str">
        <f>Table1[[#This Row],[date]]&amp;" "&amp;Table1[[#This Row],[month]]&amp;" "&amp;Table1[[#This Row],[year]]</f>
        <v>12 Nov 1999</v>
      </c>
      <c r="F2201" s="12">
        <f>DATEDIF(Table1[[#This Row],[DOB]],"8-6-2023","y")</f>
        <v>23</v>
      </c>
      <c r="G2201">
        <v>2</v>
      </c>
      <c r="H2201" s="14">
        <v>38511.629999999997</v>
      </c>
      <c r="I2201" t="s">
        <v>11</v>
      </c>
      <c r="J2201" t="s">
        <v>11</v>
      </c>
      <c r="K2201" t="s">
        <v>247</v>
      </c>
    </row>
    <row r="2202" spans="1:11" x14ac:dyDescent="0.2">
      <c r="A2202" t="s">
        <v>2231</v>
      </c>
      <c r="B2202">
        <v>1990</v>
      </c>
      <c r="C2202" t="s">
        <v>10</v>
      </c>
      <c r="D2202">
        <v>13</v>
      </c>
      <c r="E2202" s="10" t="str">
        <f>Table1[[#This Row],[date]]&amp;" "&amp;Table1[[#This Row],[month]]&amp;" "&amp;Table1[[#This Row],[year]]</f>
        <v>13 Jul 1990</v>
      </c>
      <c r="F2202" s="12">
        <f>DATEDIF(Table1[[#This Row],[DOB]],"8-6-2023","y")</f>
        <v>32</v>
      </c>
      <c r="G2202">
        <v>3</v>
      </c>
      <c r="H2202" s="14">
        <v>38652.089999999997</v>
      </c>
      <c r="I2202" t="s">
        <v>11</v>
      </c>
      <c r="J2202" t="s">
        <v>11</v>
      </c>
      <c r="K2202" t="s">
        <v>42</v>
      </c>
    </row>
    <row r="2203" spans="1:11" x14ac:dyDescent="0.2">
      <c r="A2203" t="s">
        <v>2232</v>
      </c>
      <c r="B2203">
        <v>1986</v>
      </c>
      <c r="C2203" t="s">
        <v>10</v>
      </c>
      <c r="D2203">
        <v>20</v>
      </c>
      <c r="E2203" s="10" t="str">
        <f>Table1[[#This Row],[date]]&amp;" "&amp;Table1[[#This Row],[month]]&amp;" "&amp;Table1[[#This Row],[year]]</f>
        <v>20 Jul 1986</v>
      </c>
      <c r="F2203" s="12">
        <f>DATEDIF(Table1[[#This Row],[DOB]],"8-6-2023","y")</f>
        <v>36</v>
      </c>
      <c r="G2203">
        <v>1</v>
      </c>
      <c r="H2203" s="14">
        <v>38709.18</v>
      </c>
      <c r="I2203" t="s">
        <v>16</v>
      </c>
      <c r="J2203" t="s">
        <v>12</v>
      </c>
      <c r="K2203" t="s">
        <v>13</v>
      </c>
    </row>
    <row r="2204" spans="1:11" x14ac:dyDescent="0.2">
      <c r="A2204" t="s">
        <v>31</v>
      </c>
      <c r="B2204">
        <v>1991</v>
      </c>
      <c r="C2204" t="s">
        <v>15</v>
      </c>
      <c r="D2204">
        <v>22</v>
      </c>
      <c r="E2204" s="10" t="str">
        <f>Table1[[#This Row],[date]]&amp;" "&amp;Table1[[#This Row],[month]]&amp;" "&amp;Table1[[#This Row],[year]]</f>
        <v>22 Nov 1991</v>
      </c>
      <c r="F2204" s="12">
        <f>DATEDIF(Table1[[#This Row],[DOB]],"8-6-2023","y")</f>
        <v>31</v>
      </c>
      <c r="G2204">
        <v>2</v>
      </c>
      <c r="H2204" s="14">
        <v>38711</v>
      </c>
      <c r="I2204" t="s">
        <v>16</v>
      </c>
      <c r="J2204" t="s">
        <v>12</v>
      </c>
      <c r="K2204" t="s">
        <v>42</v>
      </c>
    </row>
    <row r="2205" spans="1:11" x14ac:dyDescent="0.2">
      <c r="A2205" t="s">
        <v>2233</v>
      </c>
      <c r="B2205">
        <v>1991</v>
      </c>
      <c r="C2205" t="s">
        <v>15</v>
      </c>
      <c r="D2205">
        <v>2</v>
      </c>
      <c r="E2205" s="10" t="str">
        <f>Table1[[#This Row],[date]]&amp;" "&amp;Table1[[#This Row],[month]]&amp;" "&amp;Table1[[#This Row],[year]]</f>
        <v>2 Nov 1991</v>
      </c>
      <c r="F2205" s="12">
        <f>DATEDIF(Table1[[#This Row],[DOB]],"8-6-2023","y")</f>
        <v>31</v>
      </c>
      <c r="G2205">
        <v>2</v>
      </c>
      <c r="H2205" s="14">
        <v>38711</v>
      </c>
      <c r="I2205" t="s">
        <v>11</v>
      </c>
      <c r="J2205" t="s">
        <v>11</v>
      </c>
      <c r="K2205" t="s">
        <v>42</v>
      </c>
    </row>
    <row r="2206" spans="1:11" x14ac:dyDescent="0.2">
      <c r="A2206" t="s">
        <v>2234</v>
      </c>
      <c r="B2206">
        <v>1976</v>
      </c>
      <c r="C2206" t="s">
        <v>18</v>
      </c>
      <c r="D2206">
        <v>15</v>
      </c>
      <c r="E2206" s="10" t="str">
        <f>Table1[[#This Row],[date]]&amp;" "&amp;Table1[[#This Row],[month]]&amp;" "&amp;Table1[[#This Row],[year]]</f>
        <v>15 Jun 1976</v>
      </c>
      <c r="F2206" s="12">
        <f>DATEDIF(Table1[[#This Row],[DOB]],"8-6-2023","y")</f>
        <v>46</v>
      </c>
      <c r="G2206">
        <v>2</v>
      </c>
      <c r="H2206" s="14">
        <v>38740.120000000003</v>
      </c>
      <c r="I2206" t="s">
        <v>11</v>
      </c>
      <c r="J2206" t="s">
        <v>11</v>
      </c>
      <c r="K2206" t="s">
        <v>23</v>
      </c>
    </row>
    <row r="2207" spans="1:11" x14ac:dyDescent="0.2">
      <c r="A2207" t="s">
        <v>2235</v>
      </c>
      <c r="B2207">
        <v>1991</v>
      </c>
      <c r="C2207" t="s">
        <v>15</v>
      </c>
      <c r="D2207">
        <v>8</v>
      </c>
      <c r="E2207" s="10" t="str">
        <f>Table1[[#This Row],[date]]&amp;" "&amp;Table1[[#This Row],[month]]&amp;" "&amp;Table1[[#This Row],[year]]</f>
        <v>8 Nov 1991</v>
      </c>
      <c r="F2207" s="12">
        <f>DATEDIF(Table1[[#This Row],[DOB]],"8-6-2023","y")</f>
        <v>31</v>
      </c>
      <c r="G2207">
        <v>3</v>
      </c>
      <c r="H2207" s="14">
        <v>38746.36</v>
      </c>
      <c r="I2207" t="s">
        <v>16</v>
      </c>
      <c r="J2207" t="s">
        <v>11</v>
      </c>
      <c r="K2207" t="s">
        <v>23</v>
      </c>
    </row>
    <row r="2208" spans="1:11" x14ac:dyDescent="0.2">
      <c r="A2208" t="s">
        <v>2236</v>
      </c>
      <c r="B2208">
        <v>2004</v>
      </c>
      <c r="C2208" t="s">
        <v>30</v>
      </c>
      <c r="D2208">
        <v>5</v>
      </c>
      <c r="E2208" s="10" t="str">
        <f>Table1[[#This Row],[date]]&amp;" "&amp;Table1[[#This Row],[month]]&amp;" "&amp;Table1[[#This Row],[year]]</f>
        <v>5 Dec 2004</v>
      </c>
      <c r="F2208" s="12">
        <f>DATEDIF(Table1[[#This Row],[DOB]],"8-6-2023","y")</f>
        <v>18</v>
      </c>
      <c r="G2208">
        <v>0</v>
      </c>
      <c r="H2208" s="14">
        <v>38792.69</v>
      </c>
      <c r="I2208" t="s">
        <v>11</v>
      </c>
      <c r="J2208" t="s">
        <v>11</v>
      </c>
      <c r="K2208" t="s">
        <v>13</v>
      </c>
    </row>
    <row r="2209" spans="1:11" x14ac:dyDescent="0.2">
      <c r="A2209" t="s">
        <v>2237</v>
      </c>
      <c r="B2209">
        <v>1979</v>
      </c>
      <c r="C2209" t="s">
        <v>30</v>
      </c>
      <c r="D2209">
        <v>3</v>
      </c>
      <c r="E2209" s="10" t="str">
        <f>Table1[[#This Row],[date]]&amp;" "&amp;Table1[[#This Row],[month]]&amp;" "&amp;Table1[[#This Row],[year]]</f>
        <v>3 Dec 1979</v>
      </c>
      <c r="F2209" s="12">
        <f>DATEDIF(Table1[[#This Row],[DOB]],"8-6-2023","y")</f>
        <v>43</v>
      </c>
      <c r="G2209">
        <v>2</v>
      </c>
      <c r="H2209" s="14">
        <v>38836.980000000003</v>
      </c>
      <c r="I2209" t="s">
        <v>11</v>
      </c>
      <c r="J2209" t="s">
        <v>16</v>
      </c>
      <c r="K2209" t="s">
        <v>42</v>
      </c>
    </row>
    <row r="2210" spans="1:11" x14ac:dyDescent="0.2">
      <c r="A2210" t="s">
        <v>2238</v>
      </c>
      <c r="B2210">
        <v>1964</v>
      </c>
      <c r="C2210" t="s">
        <v>18</v>
      </c>
      <c r="D2210">
        <v>6</v>
      </c>
      <c r="E2210" s="10" t="str">
        <f>Table1[[#This Row],[date]]&amp;" "&amp;Table1[[#This Row],[month]]&amp;" "&amp;Table1[[#This Row],[year]]</f>
        <v>6 Jun 1964</v>
      </c>
      <c r="F2210" s="12">
        <f>DATEDIF(Table1[[#This Row],[DOB]],"8-6-2023","y")</f>
        <v>59</v>
      </c>
      <c r="G2210">
        <v>0</v>
      </c>
      <c r="H2210" s="14">
        <v>38869.25</v>
      </c>
      <c r="I2210" t="s">
        <v>11</v>
      </c>
      <c r="J2210" t="s">
        <v>11</v>
      </c>
      <c r="K2210" t="s">
        <v>42</v>
      </c>
    </row>
    <row r="2211" spans="1:11" x14ac:dyDescent="0.2">
      <c r="A2211" t="s">
        <v>2239</v>
      </c>
      <c r="B2211">
        <v>1967</v>
      </c>
      <c r="C2211" t="s">
        <v>10</v>
      </c>
      <c r="D2211">
        <v>30</v>
      </c>
      <c r="E2211" s="10" t="str">
        <f>Table1[[#This Row],[date]]&amp;" "&amp;Table1[[#This Row],[month]]&amp;" "&amp;Table1[[#This Row],[year]]</f>
        <v>30 Jul 1967</v>
      </c>
      <c r="F2211" s="12">
        <f>DATEDIF(Table1[[#This Row],[DOB]],"8-6-2023","y")</f>
        <v>55</v>
      </c>
      <c r="G2211">
        <v>0</v>
      </c>
      <c r="H2211" s="14">
        <v>38893.360000000001</v>
      </c>
      <c r="I2211" t="s">
        <v>16</v>
      </c>
      <c r="J2211" t="s">
        <v>11</v>
      </c>
      <c r="K2211" t="s">
        <v>42</v>
      </c>
    </row>
    <row r="2212" spans="1:11" x14ac:dyDescent="0.2">
      <c r="A2212" t="s">
        <v>2240</v>
      </c>
      <c r="B2212">
        <v>1987</v>
      </c>
      <c r="C2212" t="s">
        <v>18</v>
      </c>
      <c r="D2212">
        <v>16</v>
      </c>
      <c r="E2212" s="10" t="str">
        <f>Table1[[#This Row],[date]]&amp;" "&amp;Table1[[#This Row],[month]]&amp;" "&amp;Table1[[#This Row],[year]]</f>
        <v>16 Jun 1987</v>
      </c>
      <c r="F2212" s="12">
        <f>DATEDIF(Table1[[#This Row],[DOB]],"8-6-2023","y")</f>
        <v>35</v>
      </c>
      <c r="G2212">
        <v>3</v>
      </c>
      <c r="H2212" s="14">
        <v>38924.04</v>
      </c>
      <c r="I2212" t="s">
        <v>11</v>
      </c>
      <c r="J2212" t="s">
        <v>11</v>
      </c>
      <c r="K2212" t="s">
        <v>42</v>
      </c>
    </row>
    <row r="2213" spans="1:11" x14ac:dyDescent="0.2">
      <c r="A2213" t="s">
        <v>2241</v>
      </c>
      <c r="B2213">
        <v>1976</v>
      </c>
      <c r="C2213" t="s">
        <v>30</v>
      </c>
      <c r="D2213">
        <v>15</v>
      </c>
      <c r="E2213" s="10" t="str">
        <f>Table1[[#This Row],[date]]&amp;" "&amp;Table1[[#This Row],[month]]&amp;" "&amp;Table1[[#This Row],[year]]</f>
        <v>15 Dec 1976</v>
      </c>
      <c r="F2213" s="12">
        <f>DATEDIF(Table1[[#This Row],[DOB]],"8-6-2023","y")</f>
        <v>46</v>
      </c>
      <c r="G2213">
        <v>2</v>
      </c>
      <c r="H2213" s="14">
        <v>38932.559999999998</v>
      </c>
      <c r="I2213" t="s">
        <v>11</v>
      </c>
      <c r="J2213" t="s">
        <v>12</v>
      </c>
      <c r="K2213" t="s">
        <v>42</v>
      </c>
    </row>
    <row r="2214" spans="1:11" x14ac:dyDescent="0.2">
      <c r="A2214" t="s">
        <v>2242</v>
      </c>
      <c r="B2214">
        <v>1980</v>
      </c>
      <c r="C2214" t="s">
        <v>20</v>
      </c>
      <c r="D2214">
        <v>24</v>
      </c>
      <c r="E2214" s="10" t="str">
        <f>Table1[[#This Row],[date]]&amp;" "&amp;Table1[[#This Row],[month]]&amp;" "&amp;Table1[[#This Row],[year]]</f>
        <v>24 Sep 1980</v>
      </c>
      <c r="F2214" s="12">
        <f>DATEDIF(Table1[[#This Row],[DOB]],"8-6-2023","y")</f>
        <v>42</v>
      </c>
      <c r="G2214">
        <v>2</v>
      </c>
      <c r="H2214" s="14">
        <v>38947.43</v>
      </c>
      <c r="I2214" t="s">
        <v>11</v>
      </c>
      <c r="J2214" t="s">
        <v>12</v>
      </c>
      <c r="K2214" t="s">
        <v>42</v>
      </c>
    </row>
    <row r="2215" spans="1:11" x14ac:dyDescent="0.2">
      <c r="A2215" t="s">
        <v>2243</v>
      </c>
      <c r="B2215">
        <v>1978</v>
      </c>
      <c r="C2215" t="s">
        <v>37</v>
      </c>
      <c r="D2215">
        <v>12</v>
      </c>
      <c r="E2215" s="10" t="str">
        <f>Table1[[#This Row],[date]]&amp;" "&amp;Table1[[#This Row],[month]]&amp;" "&amp;Table1[[#This Row],[year]]</f>
        <v>12 Oct 1978</v>
      </c>
      <c r="F2215" s="12">
        <f>DATEDIF(Table1[[#This Row],[DOB]],"8-6-2023","y")</f>
        <v>44</v>
      </c>
      <c r="G2215">
        <v>2</v>
      </c>
      <c r="H2215" s="14">
        <v>38998.550000000003</v>
      </c>
      <c r="I2215" t="s">
        <v>16</v>
      </c>
      <c r="J2215" t="s">
        <v>16</v>
      </c>
      <c r="K2215" t="s">
        <v>42</v>
      </c>
    </row>
    <row r="2216" spans="1:11" x14ac:dyDescent="0.2">
      <c r="A2216" t="s">
        <v>2244</v>
      </c>
      <c r="B2216">
        <v>1985</v>
      </c>
      <c r="C2216" t="s">
        <v>20</v>
      </c>
      <c r="D2216">
        <v>20</v>
      </c>
      <c r="E2216" s="10" t="str">
        <f>Table1[[#This Row],[date]]&amp;" "&amp;Table1[[#This Row],[month]]&amp;" "&amp;Table1[[#This Row],[year]]</f>
        <v>20 Sep 1985</v>
      </c>
      <c r="F2216" s="12">
        <f>DATEDIF(Table1[[#This Row],[DOB]],"8-6-2023","y")</f>
        <v>37</v>
      </c>
      <c r="G2216">
        <v>1</v>
      </c>
      <c r="H2216" s="14">
        <v>39047.29</v>
      </c>
      <c r="I2216" t="s">
        <v>16</v>
      </c>
      <c r="J2216" t="s">
        <v>12</v>
      </c>
      <c r="K2216" t="s">
        <v>356</v>
      </c>
    </row>
    <row r="2217" spans="1:11" x14ac:dyDescent="0.2">
      <c r="A2217" t="s">
        <v>2245</v>
      </c>
      <c r="B2217">
        <v>1982</v>
      </c>
      <c r="C2217" t="s">
        <v>35</v>
      </c>
      <c r="D2217">
        <v>4</v>
      </c>
      <c r="E2217" s="10" t="str">
        <f>Table1[[#This Row],[date]]&amp;" "&amp;Table1[[#This Row],[month]]&amp;" "&amp;Table1[[#This Row],[year]]</f>
        <v>4 Aug 1982</v>
      </c>
      <c r="F2217" s="12">
        <f>DATEDIF(Table1[[#This Row],[DOB]],"8-6-2023","y")</f>
        <v>40</v>
      </c>
      <c r="G2217">
        <v>1</v>
      </c>
      <c r="H2217" s="14">
        <v>39125.33</v>
      </c>
      <c r="I2217" t="s">
        <v>16</v>
      </c>
      <c r="J2217" t="s">
        <v>16</v>
      </c>
      <c r="K2217" t="s">
        <v>168</v>
      </c>
    </row>
    <row r="2218" spans="1:11" x14ac:dyDescent="0.2">
      <c r="A2218" t="s">
        <v>2246</v>
      </c>
      <c r="B2218">
        <v>1962</v>
      </c>
      <c r="C2218" t="s">
        <v>10</v>
      </c>
      <c r="D2218">
        <v>7</v>
      </c>
      <c r="E2218" s="10" t="str">
        <f>Table1[[#This Row],[date]]&amp;" "&amp;Table1[[#This Row],[month]]&amp;" "&amp;Table1[[#This Row],[year]]</f>
        <v>7 Jul 1962</v>
      </c>
      <c r="F2218" s="12">
        <f>DATEDIF(Table1[[#This Row],[DOB]],"8-6-2023","y")</f>
        <v>60</v>
      </c>
      <c r="G2218">
        <v>0</v>
      </c>
      <c r="H2218" s="14">
        <v>39221.120000000003</v>
      </c>
      <c r="I2218" t="s">
        <v>11</v>
      </c>
      <c r="J2218" t="s">
        <v>16</v>
      </c>
      <c r="K2218" t="s">
        <v>42</v>
      </c>
    </row>
    <row r="2219" spans="1:11" x14ac:dyDescent="0.2">
      <c r="A2219" t="s">
        <v>2247</v>
      </c>
      <c r="B2219">
        <v>1992</v>
      </c>
      <c r="C2219" t="s">
        <v>15</v>
      </c>
      <c r="D2219">
        <v>30</v>
      </c>
      <c r="E2219" s="10" t="str">
        <f>Table1[[#This Row],[date]]&amp;" "&amp;Table1[[#This Row],[month]]&amp;" "&amp;Table1[[#This Row],[year]]</f>
        <v>30 Nov 1992</v>
      </c>
      <c r="F2219" s="12">
        <f>DATEDIF(Table1[[#This Row],[DOB]],"8-6-2023","y")</f>
        <v>30</v>
      </c>
      <c r="G2219">
        <v>2</v>
      </c>
      <c r="H2219" s="14">
        <v>39241.440000000002</v>
      </c>
      <c r="I2219" t="s">
        <v>16</v>
      </c>
      <c r="J2219" t="s">
        <v>12</v>
      </c>
      <c r="K2219" t="s">
        <v>42</v>
      </c>
    </row>
    <row r="2220" spans="1:11" x14ac:dyDescent="0.2">
      <c r="A2220" t="s">
        <v>2248</v>
      </c>
      <c r="B2220">
        <v>1982</v>
      </c>
      <c r="C2220" t="s">
        <v>35</v>
      </c>
      <c r="D2220">
        <v>16</v>
      </c>
      <c r="E2220" s="10" t="str">
        <f>Table1[[#This Row],[date]]&amp;" "&amp;Table1[[#This Row],[month]]&amp;" "&amp;Table1[[#This Row],[year]]</f>
        <v>16 Aug 1982</v>
      </c>
      <c r="F2220" s="12">
        <f>DATEDIF(Table1[[#This Row],[DOB]],"8-6-2023","y")</f>
        <v>40</v>
      </c>
      <c r="G2220">
        <v>3</v>
      </c>
      <c r="H2220" s="14">
        <v>39315.279999999999</v>
      </c>
      <c r="I2220" t="s">
        <v>11</v>
      </c>
      <c r="J2220" t="s">
        <v>12</v>
      </c>
      <c r="K2220" t="s">
        <v>42</v>
      </c>
    </row>
    <row r="2221" spans="1:11" x14ac:dyDescent="0.2">
      <c r="A2221" t="s">
        <v>2249</v>
      </c>
      <c r="B2221">
        <v>1978</v>
      </c>
      <c r="C2221" t="s">
        <v>35</v>
      </c>
      <c r="D2221">
        <v>5</v>
      </c>
      <c r="E2221" s="10" t="str">
        <f>Table1[[#This Row],[date]]&amp;" "&amp;Table1[[#This Row],[month]]&amp;" "&amp;Table1[[#This Row],[year]]</f>
        <v>5 Aug 1978</v>
      </c>
      <c r="F2221" s="12">
        <f>DATEDIF(Table1[[#This Row],[DOB]],"8-6-2023","y")</f>
        <v>44</v>
      </c>
      <c r="G2221">
        <v>2</v>
      </c>
      <c r="H2221" s="14">
        <v>39352.6</v>
      </c>
      <c r="I2221" t="s">
        <v>11</v>
      </c>
      <c r="J2221" t="s">
        <v>12</v>
      </c>
      <c r="K2221" t="s">
        <v>42</v>
      </c>
    </row>
    <row r="2222" spans="1:11" x14ac:dyDescent="0.2">
      <c r="A2222" t="s">
        <v>2250</v>
      </c>
      <c r="B2222">
        <v>1966</v>
      </c>
      <c r="C2222" t="s">
        <v>18</v>
      </c>
      <c r="D2222">
        <v>24</v>
      </c>
      <c r="E2222" s="10" t="str">
        <f>Table1[[#This Row],[date]]&amp;" "&amp;Table1[[#This Row],[month]]&amp;" "&amp;Table1[[#This Row],[year]]</f>
        <v>24 Jun 1966</v>
      </c>
      <c r="F2222" s="12">
        <f>DATEDIF(Table1[[#This Row],[DOB]],"8-6-2023","y")</f>
        <v>56</v>
      </c>
      <c r="G2222">
        <v>0</v>
      </c>
      <c r="H2222" s="14">
        <v>39396.86</v>
      </c>
      <c r="I2222" t="s">
        <v>11</v>
      </c>
      <c r="J2222" t="s">
        <v>11</v>
      </c>
      <c r="K2222" t="s">
        <v>42</v>
      </c>
    </row>
    <row r="2223" spans="1:11" x14ac:dyDescent="0.2">
      <c r="A2223" t="s">
        <v>2251</v>
      </c>
      <c r="B2223">
        <v>1978</v>
      </c>
      <c r="C2223" t="s">
        <v>10</v>
      </c>
      <c r="D2223">
        <v>12</v>
      </c>
      <c r="E2223" s="10" t="str">
        <f>Table1[[#This Row],[date]]&amp;" "&amp;Table1[[#This Row],[month]]&amp;" "&amp;Table1[[#This Row],[year]]</f>
        <v>12 Jul 1978</v>
      </c>
      <c r="F2223" s="12">
        <f>DATEDIF(Table1[[#This Row],[DOB]],"8-6-2023","y")</f>
        <v>44</v>
      </c>
      <c r="G2223">
        <v>1</v>
      </c>
      <c r="H2223" s="14">
        <v>39556.49</v>
      </c>
      <c r="I2223" t="s">
        <v>16</v>
      </c>
      <c r="J2223" t="s">
        <v>11</v>
      </c>
      <c r="K2223" t="s">
        <v>164</v>
      </c>
    </row>
    <row r="2224" spans="1:11" x14ac:dyDescent="0.2">
      <c r="A2224" t="s">
        <v>2252</v>
      </c>
      <c r="B2224">
        <v>1981</v>
      </c>
      <c r="C2224" t="s">
        <v>10</v>
      </c>
      <c r="D2224">
        <v>5</v>
      </c>
      <c r="E2224" s="10" t="str">
        <f>Table1[[#This Row],[date]]&amp;" "&amp;Table1[[#This Row],[month]]&amp;" "&amp;Table1[[#This Row],[year]]</f>
        <v>5 Jul 1981</v>
      </c>
      <c r="F2224" s="12">
        <f>DATEDIF(Table1[[#This Row],[DOB]],"8-6-2023","y")</f>
        <v>41</v>
      </c>
      <c r="G2224">
        <v>3</v>
      </c>
      <c r="H2224" s="14">
        <v>39597.410000000003</v>
      </c>
      <c r="I2224" t="s">
        <v>16</v>
      </c>
      <c r="J2224" t="s">
        <v>11</v>
      </c>
      <c r="K2224" t="s">
        <v>356</v>
      </c>
    </row>
    <row r="2225" spans="1:11" x14ac:dyDescent="0.2">
      <c r="A2225" t="s">
        <v>2253</v>
      </c>
      <c r="B2225">
        <v>1995</v>
      </c>
      <c r="C2225" t="s">
        <v>35</v>
      </c>
      <c r="D2225">
        <v>7</v>
      </c>
      <c r="E2225" s="10" t="str">
        <f>Table1[[#This Row],[date]]&amp;" "&amp;Table1[[#This Row],[month]]&amp;" "&amp;Table1[[#This Row],[year]]</f>
        <v>7 Aug 1995</v>
      </c>
      <c r="F2225" s="12">
        <f>DATEDIF(Table1[[#This Row],[DOB]],"8-6-2023","y")</f>
        <v>27</v>
      </c>
      <c r="G2225">
        <v>0</v>
      </c>
      <c r="H2225" s="14">
        <v>39611.760000000002</v>
      </c>
      <c r="I2225" t="s">
        <v>16</v>
      </c>
      <c r="J2225" t="s">
        <v>12</v>
      </c>
      <c r="K2225" t="s">
        <v>13</v>
      </c>
    </row>
    <row r="2226" spans="1:11" x14ac:dyDescent="0.2">
      <c r="A2226" t="s">
        <v>2254</v>
      </c>
      <c r="B2226">
        <v>1977</v>
      </c>
      <c r="C2226" t="s">
        <v>30</v>
      </c>
      <c r="D2226">
        <v>17</v>
      </c>
      <c r="E2226" s="10" t="str">
        <f>Table1[[#This Row],[date]]&amp;" "&amp;Table1[[#This Row],[month]]&amp;" "&amp;Table1[[#This Row],[year]]</f>
        <v>17 Dec 1977</v>
      </c>
      <c r="F2226" s="12">
        <f>DATEDIF(Table1[[#This Row],[DOB]],"8-6-2023","y")</f>
        <v>45</v>
      </c>
      <c r="G2226">
        <v>2</v>
      </c>
      <c r="H2226" s="14">
        <v>39670.44</v>
      </c>
      <c r="I2226" t="s">
        <v>11</v>
      </c>
      <c r="J2226" t="s">
        <v>16</v>
      </c>
      <c r="K2226" t="s">
        <v>23</v>
      </c>
    </row>
    <row r="2227" spans="1:11" x14ac:dyDescent="0.2">
      <c r="A2227" t="s">
        <v>2255</v>
      </c>
      <c r="B2227">
        <v>1968</v>
      </c>
      <c r="C2227" t="s">
        <v>20</v>
      </c>
      <c r="D2227">
        <v>29</v>
      </c>
      <c r="E2227" s="10" t="str">
        <f>Table1[[#This Row],[date]]&amp;" "&amp;Table1[[#This Row],[month]]&amp;" "&amp;Table1[[#This Row],[year]]</f>
        <v>29 Sep 1968</v>
      </c>
      <c r="F2227" s="12">
        <f>DATEDIF(Table1[[#This Row],[DOB]],"8-6-2023","y")</f>
        <v>54</v>
      </c>
      <c r="G2227">
        <v>0</v>
      </c>
      <c r="H2227" s="14">
        <v>39721.93</v>
      </c>
      <c r="I2227" t="s">
        <v>11</v>
      </c>
      <c r="J2227" t="s">
        <v>11</v>
      </c>
      <c r="K2227" t="s">
        <v>42</v>
      </c>
    </row>
    <row r="2228" spans="1:11" x14ac:dyDescent="0.2">
      <c r="A2228" t="s">
        <v>2256</v>
      </c>
      <c r="B2228">
        <v>2003</v>
      </c>
      <c r="C2228" t="s">
        <v>10</v>
      </c>
      <c r="D2228">
        <v>16</v>
      </c>
      <c r="E2228" s="10" t="str">
        <f>Table1[[#This Row],[date]]&amp;" "&amp;Table1[[#This Row],[month]]&amp;" "&amp;Table1[[#This Row],[year]]</f>
        <v>16 Jul 2003</v>
      </c>
      <c r="F2228" s="12">
        <f>DATEDIF(Table1[[#This Row],[DOB]],"8-6-2023","y")</f>
        <v>19</v>
      </c>
      <c r="G2228">
        <v>0</v>
      </c>
      <c r="H2228" s="14">
        <v>39722.75</v>
      </c>
      <c r="I2228" t="s">
        <v>16</v>
      </c>
      <c r="J2228" t="s">
        <v>16</v>
      </c>
      <c r="K2228" t="s">
        <v>13</v>
      </c>
    </row>
    <row r="2229" spans="1:11" x14ac:dyDescent="0.2">
      <c r="A2229" t="s">
        <v>2257</v>
      </c>
      <c r="B2229">
        <v>1977</v>
      </c>
      <c r="C2229" t="s">
        <v>35</v>
      </c>
      <c r="D2229">
        <v>12</v>
      </c>
      <c r="E2229" s="10" t="str">
        <f>Table1[[#This Row],[date]]&amp;" "&amp;Table1[[#This Row],[month]]&amp;" "&amp;Table1[[#This Row],[year]]</f>
        <v>12 Aug 1977</v>
      </c>
      <c r="F2229" s="12">
        <f>DATEDIF(Table1[[#This Row],[DOB]],"8-6-2023","y")</f>
        <v>45</v>
      </c>
      <c r="G2229">
        <v>1</v>
      </c>
      <c r="H2229" s="14">
        <v>39725.519999999997</v>
      </c>
      <c r="I2229" t="s">
        <v>11</v>
      </c>
      <c r="J2229" t="s">
        <v>16</v>
      </c>
      <c r="K2229" t="s">
        <v>23</v>
      </c>
    </row>
    <row r="2230" spans="1:11" x14ac:dyDescent="0.2">
      <c r="A2230" t="s">
        <v>2258</v>
      </c>
      <c r="B2230">
        <v>1973</v>
      </c>
      <c r="C2230" t="s">
        <v>30</v>
      </c>
      <c r="D2230">
        <v>17</v>
      </c>
      <c r="E2230" s="10" t="str">
        <f>Table1[[#This Row],[date]]&amp;" "&amp;Table1[[#This Row],[month]]&amp;" "&amp;Table1[[#This Row],[year]]</f>
        <v>17 Dec 1973</v>
      </c>
      <c r="F2230" s="12">
        <f>DATEDIF(Table1[[#This Row],[DOB]],"8-6-2023","y")</f>
        <v>49</v>
      </c>
      <c r="G2230">
        <v>0</v>
      </c>
      <c r="H2230" s="14">
        <v>39727.61</v>
      </c>
      <c r="I2230" t="s">
        <v>16</v>
      </c>
      <c r="J2230" t="s">
        <v>11</v>
      </c>
      <c r="K2230" t="s">
        <v>42</v>
      </c>
    </row>
    <row r="2231" spans="1:11" x14ac:dyDescent="0.2">
      <c r="A2231" t="s">
        <v>2259</v>
      </c>
      <c r="B2231">
        <v>1987</v>
      </c>
      <c r="C2231" t="s">
        <v>10</v>
      </c>
      <c r="D2231">
        <v>24</v>
      </c>
      <c r="E2231" s="10" t="str">
        <f>Table1[[#This Row],[date]]&amp;" "&amp;Table1[[#This Row],[month]]&amp;" "&amp;Table1[[#This Row],[year]]</f>
        <v>24 Jul 1987</v>
      </c>
      <c r="F2231" s="12">
        <f>DATEDIF(Table1[[#This Row],[DOB]],"8-6-2023","y")</f>
        <v>35</v>
      </c>
      <c r="G2231">
        <v>1</v>
      </c>
      <c r="H2231" s="14">
        <v>39774.28</v>
      </c>
      <c r="I2231" t="s">
        <v>16</v>
      </c>
      <c r="J2231" t="s">
        <v>16</v>
      </c>
      <c r="K2231" t="s">
        <v>276</v>
      </c>
    </row>
    <row r="2232" spans="1:11" x14ac:dyDescent="0.2">
      <c r="A2232" t="s">
        <v>2260</v>
      </c>
      <c r="B2232">
        <v>1985</v>
      </c>
      <c r="C2232" t="s">
        <v>10</v>
      </c>
      <c r="D2232">
        <v>17</v>
      </c>
      <c r="E2232" s="10" t="str">
        <f>Table1[[#This Row],[date]]&amp;" "&amp;Table1[[#This Row],[month]]&amp;" "&amp;Table1[[#This Row],[year]]</f>
        <v>17 Jul 1985</v>
      </c>
      <c r="F2232" s="12">
        <f>DATEDIF(Table1[[#This Row],[DOB]],"8-6-2023","y")</f>
        <v>37</v>
      </c>
      <c r="G2232">
        <v>2</v>
      </c>
      <c r="H2232" s="14">
        <v>39836.519999999997</v>
      </c>
      <c r="I2232" t="s">
        <v>11</v>
      </c>
      <c r="J2232" t="s">
        <v>16</v>
      </c>
      <c r="K2232" t="s">
        <v>42</v>
      </c>
    </row>
    <row r="2233" spans="1:11" x14ac:dyDescent="0.2">
      <c r="A2233" t="s">
        <v>2261</v>
      </c>
      <c r="B2233">
        <v>1983</v>
      </c>
      <c r="C2233" t="s">
        <v>18</v>
      </c>
      <c r="D2233">
        <v>1</v>
      </c>
      <c r="E2233" s="10" t="str">
        <f>Table1[[#This Row],[date]]&amp;" "&amp;Table1[[#This Row],[month]]&amp;" "&amp;Table1[[#This Row],[year]]</f>
        <v>1 Jun 1983</v>
      </c>
      <c r="F2233" s="12">
        <f>DATEDIF(Table1[[#This Row],[DOB]],"8-6-2023","y")</f>
        <v>40</v>
      </c>
      <c r="G2233">
        <v>3</v>
      </c>
      <c r="H2233" s="14">
        <v>39865.699999999997</v>
      </c>
      <c r="I2233" t="s">
        <v>11</v>
      </c>
      <c r="J2233" t="s">
        <v>11</v>
      </c>
      <c r="K2233" t="s">
        <v>42</v>
      </c>
    </row>
    <row r="2234" spans="1:11" x14ac:dyDescent="0.2">
      <c r="A2234" t="s">
        <v>2262</v>
      </c>
      <c r="B2234">
        <v>1985</v>
      </c>
      <c r="C2234" t="s">
        <v>35</v>
      </c>
      <c r="D2234">
        <v>22</v>
      </c>
      <c r="E2234" s="10" t="str">
        <f>Table1[[#This Row],[date]]&amp;" "&amp;Table1[[#This Row],[month]]&amp;" "&amp;Table1[[#This Row],[year]]</f>
        <v>22 Aug 1985</v>
      </c>
      <c r="F2234" s="12">
        <f>DATEDIF(Table1[[#This Row],[DOB]],"8-6-2023","y")</f>
        <v>37</v>
      </c>
      <c r="G2234">
        <v>1</v>
      </c>
      <c r="H2234" s="14">
        <v>39871.699999999997</v>
      </c>
      <c r="I2234" t="s">
        <v>16</v>
      </c>
      <c r="J2234" t="s">
        <v>11</v>
      </c>
      <c r="K2234" t="s">
        <v>13</v>
      </c>
    </row>
    <row r="2235" spans="1:11" x14ac:dyDescent="0.2">
      <c r="A2235" t="s">
        <v>2263</v>
      </c>
      <c r="B2235">
        <v>1975</v>
      </c>
      <c r="C2235" t="s">
        <v>30</v>
      </c>
      <c r="D2235">
        <v>2</v>
      </c>
      <c r="E2235" s="10" t="str">
        <f>Table1[[#This Row],[date]]&amp;" "&amp;Table1[[#This Row],[month]]&amp;" "&amp;Table1[[#This Row],[year]]</f>
        <v>2 Dec 1975</v>
      </c>
      <c r="F2235" s="12">
        <f>DATEDIF(Table1[[#This Row],[DOB]],"8-6-2023","y")</f>
        <v>47</v>
      </c>
      <c r="G2235">
        <v>1</v>
      </c>
      <c r="H2235" s="14">
        <v>39963.120000000003</v>
      </c>
      <c r="I2235" t="s">
        <v>11</v>
      </c>
      <c r="J2235" t="s">
        <v>11</v>
      </c>
      <c r="K2235" t="s">
        <v>42</v>
      </c>
    </row>
    <row r="2236" spans="1:11" x14ac:dyDescent="0.2">
      <c r="A2236" t="s">
        <v>2264</v>
      </c>
      <c r="B2236">
        <v>1987</v>
      </c>
      <c r="C2236" t="s">
        <v>35</v>
      </c>
      <c r="D2236">
        <v>8</v>
      </c>
      <c r="E2236" s="10" t="str">
        <f>Table1[[#This Row],[date]]&amp;" "&amp;Table1[[#This Row],[month]]&amp;" "&amp;Table1[[#This Row],[year]]</f>
        <v>8 Aug 1987</v>
      </c>
      <c r="F2236" s="12">
        <f>DATEDIF(Table1[[#This Row],[DOB]],"8-6-2023","y")</f>
        <v>35</v>
      </c>
      <c r="G2236">
        <v>3</v>
      </c>
      <c r="H2236" s="14">
        <v>39983.43</v>
      </c>
      <c r="I2236" t="s">
        <v>11</v>
      </c>
      <c r="J2236" t="s">
        <v>12</v>
      </c>
      <c r="K2236" t="s">
        <v>23</v>
      </c>
    </row>
    <row r="2237" spans="1:11" x14ac:dyDescent="0.2">
      <c r="A2237" t="s">
        <v>2265</v>
      </c>
      <c r="B2237">
        <v>1982</v>
      </c>
      <c r="C2237" t="s">
        <v>30</v>
      </c>
      <c r="D2237">
        <v>25</v>
      </c>
      <c r="E2237" s="10" t="str">
        <f>Table1[[#This Row],[date]]&amp;" "&amp;Table1[[#This Row],[month]]&amp;" "&amp;Table1[[#This Row],[year]]</f>
        <v>25 Dec 1982</v>
      </c>
      <c r="F2237" s="12">
        <f>DATEDIF(Table1[[#This Row],[DOB]],"8-6-2023","y")</f>
        <v>40</v>
      </c>
      <c r="G2237">
        <v>2</v>
      </c>
      <c r="H2237" s="14">
        <v>40003.33</v>
      </c>
      <c r="I2237" t="s">
        <v>16</v>
      </c>
      <c r="J2237" t="s">
        <v>16</v>
      </c>
      <c r="K2237" t="s">
        <v>23</v>
      </c>
    </row>
    <row r="2238" spans="1:11" x14ac:dyDescent="0.2">
      <c r="A2238" t="s">
        <v>2266</v>
      </c>
      <c r="B2238">
        <v>1978</v>
      </c>
      <c r="C2238" t="s">
        <v>30</v>
      </c>
      <c r="D2238">
        <v>20</v>
      </c>
      <c r="E2238" s="10" t="str">
        <f>Table1[[#This Row],[date]]&amp;" "&amp;Table1[[#This Row],[month]]&amp;" "&amp;Table1[[#This Row],[year]]</f>
        <v>20 Dec 1978</v>
      </c>
      <c r="F2238" s="12">
        <f>DATEDIF(Table1[[#This Row],[DOB]],"8-6-2023","y")</f>
        <v>44</v>
      </c>
      <c r="G2238">
        <v>2</v>
      </c>
      <c r="H2238" s="14">
        <v>40054.730000000003</v>
      </c>
      <c r="I2238" t="s">
        <v>16</v>
      </c>
      <c r="J2238" t="s">
        <v>12</v>
      </c>
      <c r="K2238" t="s">
        <v>42</v>
      </c>
    </row>
    <row r="2239" spans="1:11" x14ac:dyDescent="0.2">
      <c r="A2239" t="s">
        <v>2267</v>
      </c>
      <c r="B2239">
        <v>1966</v>
      </c>
      <c r="C2239" t="s">
        <v>35</v>
      </c>
      <c r="D2239">
        <v>12</v>
      </c>
      <c r="E2239" s="10" t="str">
        <f>Table1[[#This Row],[date]]&amp;" "&amp;Table1[[#This Row],[month]]&amp;" "&amp;Table1[[#This Row],[year]]</f>
        <v>12 Aug 1966</v>
      </c>
      <c r="F2239" s="12">
        <f>DATEDIF(Table1[[#This Row],[DOB]],"8-6-2023","y")</f>
        <v>56</v>
      </c>
      <c r="G2239">
        <v>0</v>
      </c>
      <c r="H2239" s="14">
        <v>40069.440000000002</v>
      </c>
      <c r="I2239" t="s">
        <v>16</v>
      </c>
      <c r="J2239" t="s">
        <v>12</v>
      </c>
      <c r="K2239" t="s">
        <v>42</v>
      </c>
    </row>
    <row r="2240" spans="1:11" x14ac:dyDescent="0.2">
      <c r="A2240" t="s">
        <v>2268</v>
      </c>
      <c r="B2240">
        <v>1983</v>
      </c>
      <c r="C2240" t="s">
        <v>37</v>
      </c>
      <c r="D2240">
        <v>14</v>
      </c>
      <c r="E2240" s="10" t="str">
        <f>Table1[[#This Row],[date]]&amp;" "&amp;Table1[[#This Row],[month]]&amp;" "&amp;Table1[[#This Row],[year]]</f>
        <v>14 Oct 1983</v>
      </c>
      <c r="F2240" s="12">
        <f>DATEDIF(Table1[[#This Row],[DOB]],"8-6-2023","y")</f>
        <v>39</v>
      </c>
      <c r="G2240">
        <v>2</v>
      </c>
      <c r="H2240" s="14">
        <v>40103.89</v>
      </c>
      <c r="I2240" t="s">
        <v>16</v>
      </c>
      <c r="J2240" t="s">
        <v>11</v>
      </c>
      <c r="K2240" t="s">
        <v>42</v>
      </c>
    </row>
    <row r="2241" spans="1:11" x14ac:dyDescent="0.2">
      <c r="A2241" t="s">
        <v>2269</v>
      </c>
      <c r="B2241">
        <v>1985</v>
      </c>
      <c r="C2241" t="s">
        <v>37</v>
      </c>
      <c r="D2241">
        <v>21</v>
      </c>
      <c r="E2241" s="10" t="str">
        <f>Table1[[#This Row],[date]]&amp;" "&amp;Table1[[#This Row],[month]]&amp;" "&amp;Table1[[#This Row],[year]]</f>
        <v>21 Oct 1985</v>
      </c>
      <c r="F2241" s="12">
        <f>DATEDIF(Table1[[#This Row],[DOB]],"8-6-2023","y")</f>
        <v>37</v>
      </c>
      <c r="G2241">
        <v>4</v>
      </c>
      <c r="H2241" s="14">
        <v>40182.25</v>
      </c>
      <c r="I2241" t="s">
        <v>16</v>
      </c>
      <c r="J2241" t="s">
        <v>11</v>
      </c>
      <c r="K2241" t="s">
        <v>42</v>
      </c>
    </row>
    <row r="2242" spans="1:11" x14ac:dyDescent="0.2">
      <c r="A2242" t="s">
        <v>2270</v>
      </c>
      <c r="B2242">
        <v>1979</v>
      </c>
      <c r="C2242" t="s">
        <v>35</v>
      </c>
      <c r="D2242">
        <v>18</v>
      </c>
      <c r="E2242" s="10" t="str">
        <f>Table1[[#This Row],[date]]&amp;" "&amp;Table1[[#This Row],[month]]&amp;" "&amp;Table1[[#This Row],[year]]</f>
        <v>18 Aug 1979</v>
      </c>
      <c r="F2242" s="12">
        <f>DATEDIF(Table1[[#This Row],[DOB]],"8-6-2023","y")</f>
        <v>43</v>
      </c>
      <c r="G2242">
        <v>2</v>
      </c>
      <c r="H2242" s="14">
        <v>40204.83</v>
      </c>
      <c r="I2242" t="s">
        <v>16</v>
      </c>
      <c r="J2242" t="s">
        <v>12</v>
      </c>
      <c r="K2242" t="s">
        <v>23</v>
      </c>
    </row>
    <row r="2243" spans="1:11" x14ac:dyDescent="0.2">
      <c r="A2243" t="s">
        <v>2271</v>
      </c>
      <c r="B2243">
        <v>1981</v>
      </c>
      <c r="C2243" t="s">
        <v>10</v>
      </c>
      <c r="D2243">
        <v>28</v>
      </c>
      <c r="E2243" s="10" t="str">
        <f>Table1[[#This Row],[date]]&amp;" "&amp;Table1[[#This Row],[month]]&amp;" "&amp;Table1[[#This Row],[year]]</f>
        <v>28 Jul 1981</v>
      </c>
      <c r="F2243" s="12">
        <f>DATEDIF(Table1[[#This Row],[DOB]],"8-6-2023","y")</f>
        <v>41</v>
      </c>
      <c r="G2243">
        <v>1</v>
      </c>
      <c r="H2243" s="14">
        <v>40208.559999999998</v>
      </c>
      <c r="I2243" t="s">
        <v>16</v>
      </c>
      <c r="J2243" t="s">
        <v>11</v>
      </c>
      <c r="K2243" t="s">
        <v>42</v>
      </c>
    </row>
    <row r="2244" spans="1:11" x14ac:dyDescent="0.2">
      <c r="A2244" t="s">
        <v>2272</v>
      </c>
      <c r="B2244">
        <v>1981</v>
      </c>
      <c r="C2244" t="s">
        <v>37</v>
      </c>
      <c r="D2244">
        <v>4</v>
      </c>
      <c r="E2244" s="10" t="str">
        <f>Table1[[#This Row],[date]]&amp;" "&amp;Table1[[#This Row],[month]]&amp;" "&amp;Table1[[#This Row],[year]]</f>
        <v>4 Oct 1981</v>
      </c>
      <c r="F2244" s="12">
        <f>DATEDIF(Table1[[#This Row],[DOB]],"8-6-2023","y")</f>
        <v>41</v>
      </c>
      <c r="G2244">
        <v>1</v>
      </c>
      <c r="H2244" s="14">
        <v>40273.65</v>
      </c>
      <c r="I2244" t="s">
        <v>16</v>
      </c>
      <c r="J2244" t="s">
        <v>12</v>
      </c>
      <c r="K2244" t="s">
        <v>13</v>
      </c>
    </row>
    <row r="2245" spans="1:11" x14ac:dyDescent="0.2">
      <c r="A2245" t="s">
        <v>2273</v>
      </c>
      <c r="B2245">
        <v>1977</v>
      </c>
      <c r="C2245" t="s">
        <v>18</v>
      </c>
      <c r="D2245">
        <v>27</v>
      </c>
      <c r="E2245" s="10" t="str">
        <f>Table1[[#This Row],[date]]&amp;" "&amp;Table1[[#This Row],[month]]&amp;" "&amp;Table1[[#This Row],[year]]</f>
        <v>27 Jun 1977</v>
      </c>
      <c r="F2245" s="12">
        <f>DATEDIF(Table1[[#This Row],[DOB]],"8-6-2023","y")</f>
        <v>45</v>
      </c>
      <c r="G2245">
        <v>2</v>
      </c>
      <c r="H2245" s="14">
        <v>40284.379999999997</v>
      </c>
      <c r="I2245" t="s">
        <v>16</v>
      </c>
      <c r="J2245" t="s">
        <v>12</v>
      </c>
      <c r="K2245" t="s">
        <v>23</v>
      </c>
    </row>
    <row r="2246" spans="1:11" x14ac:dyDescent="0.2">
      <c r="A2246" t="s">
        <v>2274</v>
      </c>
      <c r="B2246">
        <v>1962</v>
      </c>
      <c r="C2246" t="s">
        <v>20</v>
      </c>
      <c r="D2246">
        <v>4</v>
      </c>
      <c r="E2246" s="10" t="str">
        <f>Table1[[#This Row],[date]]&amp;" "&amp;Table1[[#This Row],[month]]&amp;" "&amp;Table1[[#This Row],[year]]</f>
        <v>4 Sep 1962</v>
      </c>
      <c r="F2246" s="12">
        <f>DATEDIF(Table1[[#This Row],[DOB]],"8-6-2023","y")</f>
        <v>60</v>
      </c>
      <c r="G2246">
        <v>0</v>
      </c>
      <c r="H2246" s="14">
        <v>40309.93</v>
      </c>
      <c r="I2246" t="s">
        <v>16</v>
      </c>
      <c r="J2246" t="s">
        <v>12</v>
      </c>
      <c r="K2246" t="s">
        <v>42</v>
      </c>
    </row>
    <row r="2247" spans="1:11" x14ac:dyDescent="0.2">
      <c r="A2247" t="s">
        <v>2275</v>
      </c>
      <c r="B2247">
        <v>1966</v>
      </c>
      <c r="C2247" t="s">
        <v>35</v>
      </c>
      <c r="D2247">
        <v>12</v>
      </c>
      <c r="E2247" s="10" t="str">
        <f>Table1[[#This Row],[date]]&amp;" "&amp;Table1[[#This Row],[month]]&amp;" "&amp;Table1[[#This Row],[year]]</f>
        <v>12 Aug 1966</v>
      </c>
      <c r="F2247" s="12">
        <f>DATEDIF(Table1[[#This Row],[DOB]],"8-6-2023","y")</f>
        <v>56</v>
      </c>
      <c r="G2247">
        <v>0</v>
      </c>
      <c r="H2247" s="14">
        <v>40373.74</v>
      </c>
      <c r="I2247" t="s">
        <v>16</v>
      </c>
      <c r="J2247" t="s">
        <v>12</v>
      </c>
      <c r="K2247" t="s">
        <v>42</v>
      </c>
    </row>
    <row r="2248" spans="1:11" x14ac:dyDescent="0.2">
      <c r="A2248" t="s">
        <v>2276</v>
      </c>
      <c r="B2248">
        <v>1985</v>
      </c>
      <c r="C2248" t="s">
        <v>15</v>
      </c>
      <c r="D2248">
        <v>3</v>
      </c>
      <c r="E2248" s="10" t="str">
        <f>Table1[[#This Row],[date]]&amp;" "&amp;Table1[[#This Row],[month]]&amp;" "&amp;Table1[[#This Row],[year]]</f>
        <v>3 Nov 1985</v>
      </c>
      <c r="F2248" s="12">
        <f>DATEDIF(Table1[[#This Row],[DOB]],"8-6-2023","y")</f>
        <v>37</v>
      </c>
      <c r="G2248">
        <v>0</v>
      </c>
      <c r="H2248" s="14">
        <v>40419.019999999997</v>
      </c>
      <c r="I2248" t="s">
        <v>16</v>
      </c>
      <c r="J2248" t="s">
        <v>11</v>
      </c>
      <c r="K2248" t="s">
        <v>13</v>
      </c>
    </row>
    <row r="2249" spans="1:11" x14ac:dyDescent="0.2">
      <c r="A2249" t="s">
        <v>2277</v>
      </c>
      <c r="B2249">
        <v>1975</v>
      </c>
      <c r="C2249" t="s">
        <v>10</v>
      </c>
      <c r="D2249">
        <v>10</v>
      </c>
      <c r="E2249" s="10" t="str">
        <f>Table1[[#This Row],[date]]&amp;" "&amp;Table1[[#This Row],[month]]&amp;" "&amp;Table1[[#This Row],[year]]</f>
        <v>10 Jul 1975</v>
      </c>
      <c r="F2249" s="12">
        <f>DATEDIF(Table1[[#This Row],[DOB]],"8-6-2023","y")</f>
        <v>47</v>
      </c>
      <c r="G2249">
        <v>1</v>
      </c>
      <c r="H2249" s="14">
        <v>40590.550000000003</v>
      </c>
      <c r="I2249" t="s">
        <v>16</v>
      </c>
      <c r="J2249" t="s">
        <v>12</v>
      </c>
      <c r="K2249" t="s">
        <v>23</v>
      </c>
    </row>
    <row r="2250" spans="1:11" x14ac:dyDescent="0.2">
      <c r="A2250" t="s">
        <v>2278</v>
      </c>
      <c r="B2250">
        <v>1970</v>
      </c>
      <c r="C2250" t="s">
        <v>20</v>
      </c>
      <c r="D2250">
        <v>25</v>
      </c>
      <c r="E2250" s="10" t="str">
        <f>Table1[[#This Row],[date]]&amp;" "&amp;Table1[[#This Row],[month]]&amp;" "&amp;Table1[[#This Row],[year]]</f>
        <v>25 Sep 1970</v>
      </c>
      <c r="F2250" s="12">
        <f>DATEDIF(Table1[[#This Row],[DOB]],"8-6-2023","y")</f>
        <v>52</v>
      </c>
      <c r="G2250">
        <v>0</v>
      </c>
      <c r="H2250" s="14">
        <v>40692.910000000003</v>
      </c>
      <c r="I2250" t="s">
        <v>16</v>
      </c>
      <c r="J2250" t="s">
        <v>16</v>
      </c>
      <c r="K2250" t="s">
        <v>42</v>
      </c>
    </row>
    <row r="2251" spans="1:11" x14ac:dyDescent="0.2">
      <c r="A2251" t="s">
        <v>2279</v>
      </c>
      <c r="B2251">
        <v>1976</v>
      </c>
      <c r="C2251" t="s">
        <v>30</v>
      </c>
      <c r="D2251">
        <v>26</v>
      </c>
      <c r="E2251" s="10" t="str">
        <f>Table1[[#This Row],[date]]&amp;" "&amp;Table1[[#This Row],[month]]&amp;" "&amp;Table1[[#This Row],[year]]</f>
        <v>26 Dec 1976</v>
      </c>
      <c r="F2251" s="12">
        <f>DATEDIF(Table1[[#This Row],[DOB]],"8-6-2023","y")</f>
        <v>46</v>
      </c>
      <c r="G2251">
        <v>3</v>
      </c>
      <c r="H2251" s="14">
        <v>40720.550000000003</v>
      </c>
      <c r="I2251" t="s">
        <v>16</v>
      </c>
      <c r="J2251" t="s">
        <v>12</v>
      </c>
      <c r="K2251" t="s">
        <v>23</v>
      </c>
    </row>
    <row r="2252" spans="1:11" x14ac:dyDescent="0.2">
      <c r="A2252" t="s">
        <v>2280</v>
      </c>
      <c r="B2252">
        <v>1972</v>
      </c>
      <c r="C2252" t="s">
        <v>18</v>
      </c>
      <c r="D2252">
        <v>10</v>
      </c>
      <c r="E2252" s="10" t="str">
        <f>Table1[[#This Row],[date]]&amp;" "&amp;Table1[[#This Row],[month]]&amp;" "&amp;Table1[[#This Row],[year]]</f>
        <v>10 Jun 1972</v>
      </c>
      <c r="F2252" s="12">
        <f>DATEDIF(Table1[[#This Row],[DOB]],"8-6-2023","y")</f>
        <v>50</v>
      </c>
      <c r="G2252">
        <v>0</v>
      </c>
      <c r="H2252" s="14">
        <v>40817.85</v>
      </c>
      <c r="I2252" t="s">
        <v>16</v>
      </c>
      <c r="J2252" t="s">
        <v>12</v>
      </c>
      <c r="K2252" t="s">
        <v>42</v>
      </c>
    </row>
    <row r="2253" spans="1:11" x14ac:dyDescent="0.2">
      <c r="A2253" t="s">
        <v>2281</v>
      </c>
      <c r="B2253">
        <v>1999</v>
      </c>
      <c r="C2253" t="s">
        <v>10</v>
      </c>
      <c r="D2253">
        <v>2</v>
      </c>
      <c r="E2253" s="10" t="str">
        <f>Table1[[#This Row],[date]]&amp;" "&amp;Table1[[#This Row],[month]]&amp;" "&amp;Table1[[#This Row],[year]]</f>
        <v>2 Jul 1999</v>
      </c>
      <c r="F2253" s="12">
        <f>DATEDIF(Table1[[#This Row],[DOB]],"8-6-2023","y")</f>
        <v>23</v>
      </c>
      <c r="G2253">
        <v>1</v>
      </c>
      <c r="H2253" s="14">
        <v>40904.199999999997</v>
      </c>
      <c r="I2253" t="s">
        <v>16</v>
      </c>
      <c r="J2253" t="s">
        <v>16</v>
      </c>
      <c r="K2253" t="s">
        <v>247</v>
      </c>
    </row>
    <row r="2254" spans="1:11" x14ac:dyDescent="0.2">
      <c r="A2254" t="s">
        <v>2282</v>
      </c>
      <c r="B2254">
        <v>1992</v>
      </c>
      <c r="C2254" t="s">
        <v>35</v>
      </c>
      <c r="D2254">
        <v>4</v>
      </c>
      <c r="E2254" s="10" t="str">
        <f>Table1[[#This Row],[date]]&amp;" "&amp;Table1[[#This Row],[month]]&amp;" "&amp;Table1[[#This Row],[year]]</f>
        <v>4 Aug 1992</v>
      </c>
      <c r="F2254" s="12">
        <f>DATEDIF(Table1[[#This Row],[DOB]],"8-6-2023","y")</f>
        <v>30</v>
      </c>
      <c r="G2254">
        <v>3</v>
      </c>
      <c r="H2254" s="14">
        <v>40932.43</v>
      </c>
      <c r="I2254" t="s">
        <v>16</v>
      </c>
      <c r="J2254" t="s">
        <v>11</v>
      </c>
      <c r="K2254" t="s">
        <v>13</v>
      </c>
    </row>
    <row r="2255" spans="1:11" x14ac:dyDescent="0.2">
      <c r="A2255" t="s">
        <v>2283</v>
      </c>
      <c r="B2255">
        <v>1979</v>
      </c>
      <c r="C2255" t="s">
        <v>20</v>
      </c>
      <c r="D2255">
        <v>16</v>
      </c>
      <c r="E2255" s="10" t="str">
        <f>Table1[[#This Row],[date]]&amp;" "&amp;Table1[[#This Row],[month]]&amp;" "&amp;Table1[[#This Row],[year]]</f>
        <v>16 Sep 1979</v>
      </c>
      <c r="F2255" s="12">
        <f>DATEDIF(Table1[[#This Row],[DOB]],"8-6-2023","y")</f>
        <v>43</v>
      </c>
      <c r="G2255">
        <v>3</v>
      </c>
      <c r="H2255" s="14">
        <v>40941.29</v>
      </c>
      <c r="I2255" t="s">
        <v>16</v>
      </c>
      <c r="J2255" t="s">
        <v>11</v>
      </c>
      <c r="K2255" t="s">
        <v>13</v>
      </c>
    </row>
    <row r="2256" spans="1:11" x14ac:dyDescent="0.2">
      <c r="A2256" t="s">
        <v>2284</v>
      </c>
      <c r="B2256">
        <v>1983</v>
      </c>
      <c r="C2256" t="s">
        <v>20</v>
      </c>
      <c r="D2256">
        <v>8</v>
      </c>
      <c r="E2256" s="10" t="str">
        <f>Table1[[#This Row],[date]]&amp;" "&amp;Table1[[#This Row],[month]]&amp;" "&amp;Table1[[#This Row],[year]]</f>
        <v>8 Sep 1983</v>
      </c>
      <c r="F2256" s="12">
        <f>DATEDIF(Table1[[#This Row],[DOB]],"8-6-2023","y")</f>
        <v>39</v>
      </c>
      <c r="G2256">
        <v>3</v>
      </c>
      <c r="H2256" s="14">
        <v>40961.29</v>
      </c>
      <c r="I2256" t="s">
        <v>16</v>
      </c>
      <c r="J2256" t="s">
        <v>11</v>
      </c>
      <c r="K2256" t="s">
        <v>42</v>
      </c>
    </row>
    <row r="2257" spans="1:11" x14ac:dyDescent="0.2">
      <c r="A2257" t="s">
        <v>2285</v>
      </c>
      <c r="B2257">
        <v>1974</v>
      </c>
      <c r="C2257" t="s">
        <v>18</v>
      </c>
      <c r="D2257">
        <v>5</v>
      </c>
      <c r="E2257" s="10" t="str">
        <f>Table1[[#This Row],[date]]&amp;" "&amp;Table1[[#This Row],[month]]&amp;" "&amp;Table1[[#This Row],[year]]</f>
        <v>5 Jun 1974</v>
      </c>
      <c r="F2257" s="12">
        <f>DATEDIF(Table1[[#This Row],[DOB]],"8-6-2023","y")</f>
        <v>49</v>
      </c>
      <c r="G2257">
        <v>0</v>
      </c>
      <c r="H2257" s="14">
        <v>40974.160000000003</v>
      </c>
      <c r="I2257" t="s">
        <v>16</v>
      </c>
      <c r="J2257" t="s">
        <v>11</v>
      </c>
      <c r="K2257" t="s">
        <v>13</v>
      </c>
    </row>
    <row r="2258" spans="1:11" x14ac:dyDescent="0.2">
      <c r="A2258" t="s">
        <v>2286</v>
      </c>
      <c r="B2258">
        <v>1979</v>
      </c>
      <c r="C2258" t="s">
        <v>37</v>
      </c>
      <c r="D2258">
        <v>11</v>
      </c>
      <c r="E2258" s="10" t="str">
        <f>Table1[[#This Row],[date]]&amp;" "&amp;Table1[[#This Row],[month]]&amp;" "&amp;Table1[[#This Row],[year]]</f>
        <v>11 Oct 1979</v>
      </c>
      <c r="F2258" s="12">
        <f>DATEDIF(Table1[[#This Row],[DOB]],"8-6-2023","y")</f>
        <v>43</v>
      </c>
      <c r="G2258">
        <v>1</v>
      </c>
      <c r="H2258" s="14">
        <v>41034.22</v>
      </c>
      <c r="I2258" t="s">
        <v>16</v>
      </c>
      <c r="J2258" t="s">
        <v>12</v>
      </c>
      <c r="K2258" t="s">
        <v>356</v>
      </c>
    </row>
    <row r="2259" spans="1:11" x14ac:dyDescent="0.2">
      <c r="A2259" t="s">
        <v>2287</v>
      </c>
      <c r="B2259">
        <v>1972</v>
      </c>
      <c r="C2259" t="s">
        <v>35</v>
      </c>
      <c r="D2259">
        <v>12</v>
      </c>
      <c r="E2259" s="10" t="str">
        <f>Table1[[#This Row],[date]]&amp;" "&amp;Table1[[#This Row],[month]]&amp;" "&amp;Table1[[#This Row],[year]]</f>
        <v>12 Aug 1972</v>
      </c>
      <c r="F2259" s="12">
        <f>DATEDIF(Table1[[#This Row],[DOB]],"8-6-2023","y")</f>
        <v>50</v>
      </c>
      <c r="G2259">
        <v>0</v>
      </c>
      <c r="H2259" s="14">
        <v>41055.29</v>
      </c>
      <c r="I2259" t="s">
        <v>16</v>
      </c>
      <c r="J2259" t="s">
        <v>11</v>
      </c>
      <c r="K2259" t="s">
        <v>42</v>
      </c>
    </row>
    <row r="2260" spans="1:11" x14ac:dyDescent="0.2">
      <c r="A2260" t="s">
        <v>2288</v>
      </c>
      <c r="B2260">
        <v>1972</v>
      </c>
      <c r="C2260" t="s">
        <v>20</v>
      </c>
      <c r="D2260">
        <v>6</v>
      </c>
      <c r="E2260" s="10" t="str">
        <f>Table1[[#This Row],[date]]&amp;" "&amp;Table1[[#This Row],[month]]&amp;" "&amp;Table1[[#This Row],[year]]</f>
        <v>6 Sep 1972</v>
      </c>
      <c r="F2260" s="12">
        <f>DATEDIF(Table1[[#This Row],[DOB]],"8-6-2023","y")</f>
        <v>50</v>
      </c>
      <c r="G2260">
        <v>0</v>
      </c>
      <c r="H2260" s="14">
        <v>41097.160000000003</v>
      </c>
      <c r="I2260" t="s">
        <v>16</v>
      </c>
      <c r="J2260" t="s">
        <v>12</v>
      </c>
      <c r="K2260" t="s">
        <v>168</v>
      </c>
    </row>
    <row r="2261" spans="1:11" x14ac:dyDescent="0.2">
      <c r="A2261" t="s">
        <v>2289</v>
      </c>
      <c r="B2261">
        <v>1969</v>
      </c>
      <c r="C2261" t="s">
        <v>35</v>
      </c>
      <c r="D2261">
        <v>8</v>
      </c>
      <c r="E2261" s="10" t="str">
        <f>Table1[[#This Row],[date]]&amp;" "&amp;Table1[[#This Row],[month]]&amp;" "&amp;Table1[[#This Row],[year]]</f>
        <v>8 Aug 1969</v>
      </c>
      <c r="F2261" s="12">
        <f>DATEDIF(Table1[[#This Row],[DOB]],"8-6-2023","y")</f>
        <v>53</v>
      </c>
      <c r="G2261">
        <v>0</v>
      </c>
      <c r="H2261" s="14">
        <v>41191.57</v>
      </c>
      <c r="I2261" t="s">
        <v>16</v>
      </c>
      <c r="J2261" t="s">
        <v>11</v>
      </c>
      <c r="K2261" t="s">
        <v>42</v>
      </c>
    </row>
    <row r="2262" spans="1:11" x14ac:dyDescent="0.2">
      <c r="A2262" t="s">
        <v>2290</v>
      </c>
      <c r="B2262">
        <v>1964</v>
      </c>
      <c r="C2262" t="s">
        <v>18</v>
      </c>
      <c r="D2262">
        <v>6</v>
      </c>
      <c r="E2262" s="10" t="str">
        <f>Table1[[#This Row],[date]]&amp;" "&amp;Table1[[#This Row],[month]]&amp;" "&amp;Table1[[#This Row],[year]]</f>
        <v>6 Jun 1964</v>
      </c>
      <c r="F2262" s="12">
        <f>DATEDIF(Table1[[#This Row],[DOB]],"8-6-2023","y")</f>
        <v>59</v>
      </c>
      <c r="G2262">
        <v>0</v>
      </c>
      <c r="H2262" s="14">
        <v>41250.39</v>
      </c>
      <c r="I2262" t="s">
        <v>16</v>
      </c>
      <c r="J2262" t="s">
        <v>12</v>
      </c>
      <c r="K2262" t="s">
        <v>42</v>
      </c>
    </row>
    <row r="2263" spans="1:11" x14ac:dyDescent="0.2">
      <c r="A2263" t="s">
        <v>2291</v>
      </c>
      <c r="B2263">
        <v>1977</v>
      </c>
      <c r="C2263" t="s">
        <v>35</v>
      </c>
      <c r="D2263">
        <v>27</v>
      </c>
      <c r="E2263" s="10" t="str">
        <f>Table1[[#This Row],[date]]&amp;" "&amp;Table1[[#This Row],[month]]&amp;" "&amp;Table1[[#This Row],[year]]</f>
        <v>27 Aug 1977</v>
      </c>
      <c r="F2263" s="12">
        <f>DATEDIF(Table1[[#This Row],[DOB]],"8-6-2023","y")</f>
        <v>45</v>
      </c>
      <c r="G2263">
        <v>2</v>
      </c>
      <c r="H2263" s="14">
        <v>41271.5</v>
      </c>
      <c r="I2263" t="s">
        <v>16</v>
      </c>
      <c r="J2263" t="s">
        <v>11</v>
      </c>
      <c r="K2263" t="s">
        <v>42</v>
      </c>
    </row>
    <row r="2264" spans="1:11" x14ac:dyDescent="0.2">
      <c r="A2264" t="s">
        <v>2292</v>
      </c>
      <c r="B2264">
        <v>1964</v>
      </c>
      <c r="C2264" t="s">
        <v>37</v>
      </c>
      <c r="D2264">
        <v>7</v>
      </c>
      <c r="E2264" s="10" t="str">
        <f>Table1[[#This Row],[date]]&amp;" "&amp;Table1[[#This Row],[month]]&amp;" "&amp;Table1[[#This Row],[year]]</f>
        <v>7 Oct 1964</v>
      </c>
      <c r="F2264" s="12">
        <f>DATEDIF(Table1[[#This Row],[DOB]],"8-6-2023","y")</f>
        <v>58</v>
      </c>
      <c r="G2264">
        <v>0</v>
      </c>
      <c r="H2264" s="14">
        <v>41331.79</v>
      </c>
      <c r="I2264" t="s">
        <v>16</v>
      </c>
      <c r="J2264" t="s">
        <v>11</v>
      </c>
      <c r="K2264" t="s">
        <v>42</v>
      </c>
    </row>
    <row r="2265" spans="1:11" x14ac:dyDescent="0.2">
      <c r="A2265" t="s">
        <v>2293</v>
      </c>
      <c r="B2265">
        <v>1971</v>
      </c>
      <c r="C2265" t="s">
        <v>37</v>
      </c>
      <c r="D2265">
        <v>16</v>
      </c>
      <c r="E2265" s="10" t="str">
        <f>Table1[[#This Row],[date]]&amp;" "&amp;Table1[[#This Row],[month]]&amp;" "&amp;Table1[[#This Row],[year]]</f>
        <v>16 Oct 1971</v>
      </c>
      <c r="F2265" s="12">
        <f>DATEDIF(Table1[[#This Row],[DOB]],"8-6-2023","y")</f>
        <v>51</v>
      </c>
      <c r="G2265">
        <v>0</v>
      </c>
      <c r="H2265" s="14">
        <v>41351.879999999997</v>
      </c>
      <c r="I2265" t="s">
        <v>16</v>
      </c>
      <c r="J2265" t="s">
        <v>11</v>
      </c>
      <c r="K2265" t="s">
        <v>42</v>
      </c>
    </row>
    <row r="2266" spans="1:11" x14ac:dyDescent="0.2">
      <c r="A2266" t="s">
        <v>2294</v>
      </c>
      <c r="B2266">
        <v>1967</v>
      </c>
      <c r="C2266" t="s">
        <v>30</v>
      </c>
      <c r="D2266">
        <v>22</v>
      </c>
      <c r="E2266" s="10" t="str">
        <f>Table1[[#This Row],[date]]&amp;" "&amp;Table1[[#This Row],[month]]&amp;" "&amp;Table1[[#This Row],[year]]</f>
        <v>22 Dec 1967</v>
      </c>
      <c r="F2266" s="12">
        <f>DATEDIF(Table1[[#This Row],[DOB]],"8-6-2023","y")</f>
        <v>55</v>
      </c>
      <c r="G2266">
        <v>0</v>
      </c>
      <c r="H2266" s="14">
        <v>41505.15</v>
      </c>
      <c r="I2266" t="s">
        <v>16</v>
      </c>
      <c r="J2266" t="s">
        <v>11</v>
      </c>
      <c r="K2266" t="s">
        <v>42</v>
      </c>
    </row>
    <row r="2267" spans="1:11" x14ac:dyDescent="0.2">
      <c r="A2267" t="s">
        <v>2295</v>
      </c>
      <c r="B2267">
        <v>1974</v>
      </c>
      <c r="C2267" t="s">
        <v>15</v>
      </c>
      <c r="D2267">
        <v>24</v>
      </c>
      <c r="E2267" s="10" t="str">
        <f>Table1[[#This Row],[date]]&amp;" "&amp;Table1[[#This Row],[month]]&amp;" "&amp;Table1[[#This Row],[year]]</f>
        <v>24 Nov 1974</v>
      </c>
      <c r="F2267" s="12">
        <f>DATEDIF(Table1[[#This Row],[DOB]],"8-6-2023","y")</f>
        <v>48</v>
      </c>
      <c r="G2267">
        <v>0</v>
      </c>
      <c r="H2267" s="14">
        <v>41636.199999999997</v>
      </c>
      <c r="I2267" t="s">
        <v>16</v>
      </c>
      <c r="J2267" t="s">
        <v>16</v>
      </c>
      <c r="K2267" t="s">
        <v>42</v>
      </c>
    </row>
    <row r="2268" spans="1:11" x14ac:dyDescent="0.2">
      <c r="A2268" t="s">
        <v>2296</v>
      </c>
      <c r="B2268">
        <v>1976</v>
      </c>
      <c r="C2268" t="s">
        <v>37</v>
      </c>
      <c r="D2268">
        <v>29</v>
      </c>
      <c r="E2268" s="10" t="str">
        <f>Table1[[#This Row],[date]]&amp;" "&amp;Table1[[#This Row],[month]]&amp;" "&amp;Table1[[#This Row],[year]]</f>
        <v>29 Oct 1976</v>
      </c>
      <c r="F2268" s="12">
        <f>DATEDIF(Table1[[#This Row],[DOB]],"8-6-2023","y")</f>
        <v>46</v>
      </c>
      <c r="G2268">
        <v>1</v>
      </c>
      <c r="H2268" s="14">
        <v>41661.599999999999</v>
      </c>
      <c r="I2268" t="s">
        <v>16</v>
      </c>
      <c r="J2268" t="s">
        <v>12</v>
      </c>
      <c r="K2268" t="s">
        <v>42</v>
      </c>
    </row>
    <row r="2269" spans="1:11" x14ac:dyDescent="0.2">
      <c r="A2269" t="s">
        <v>2297</v>
      </c>
      <c r="B2269">
        <v>1975</v>
      </c>
      <c r="C2269" t="s">
        <v>15</v>
      </c>
      <c r="D2269">
        <v>14</v>
      </c>
      <c r="E2269" s="10" t="str">
        <f>Table1[[#This Row],[date]]&amp;" "&amp;Table1[[#This Row],[month]]&amp;" "&amp;Table1[[#This Row],[year]]</f>
        <v>14 Nov 1975</v>
      </c>
      <c r="F2269" s="12">
        <f>DATEDIF(Table1[[#This Row],[DOB]],"8-6-2023","y")</f>
        <v>47</v>
      </c>
      <c r="G2269">
        <v>0</v>
      </c>
      <c r="H2269" s="14">
        <v>41676.080000000002</v>
      </c>
      <c r="I2269" t="s">
        <v>16</v>
      </c>
      <c r="J2269" t="s">
        <v>11</v>
      </c>
      <c r="K2269" t="s">
        <v>13</v>
      </c>
    </row>
    <row r="2270" spans="1:11" x14ac:dyDescent="0.2">
      <c r="A2270" t="s">
        <v>2298</v>
      </c>
      <c r="B2270">
        <v>1975</v>
      </c>
      <c r="C2270" t="s">
        <v>20</v>
      </c>
      <c r="D2270">
        <v>29</v>
      </c>
      <c r="E2270" s="10" t="str">
        <f>Table1[[#This Row],[date]]&amp;" "&amp;Table1[[#This Row],[month]]&amp;" "&amp;Table1[[#This Row],[year]]</f>
        <v>29 Sep 1975</v>
      </c>
      <c r="F2270" s="12">
        <f>DATEDIF(Table1[[#This Row],[DOB]],"8-6-2023","y")</f>
        <v>47</v>
      </c>
      <c r="G2270">
        <v>1</v>
      </c>
      <c r="H2270" s="14">
        <v>41681.86</v>
      </c>
      <c r="I2270" t="s">
        <v>16</v>
      </c>
      <c r="J2270" t="s">
        <v>16</v>
      </c>
      <c r="K2270" t="s">
        <v>42</v>
      </c>
    </row>
    <row r="2271" spans="1:11" x14ac:dyDescent="0.2">
      <c r="A2271" t="s">
        <v>2299</v>
      </c>
      <c r="B2271">
        <v>1962</v>
      </c>
      <c r="C2271" t="s">
        <v>20</v>
      </c>
      <c r="D2271">
        <v>22</v>
      </c>
      <c r="E2271" s="10" t="str">
        <f>Table1[[#This Row],[date]]&amp;" "&amp;Table1[[#This Row],[month]]&amp;" "&amp;Table1[[#This Row],[year]]</f>
        <v>22 Sep 1962</v>
      </c>
      <c r="F2271" s="12">
        <f>DATEDIF(Table1[[#This Row],[DOB]],"8-6-2023","y")</f>
        <v>60</v>
      </c>
      <c r="G2271">
        <v>0</v>
      </c>
      <c r="H2271" s="14">
        <v>41794.629999999997</v>
      </c>
      <c r="I2271" t="s">
        <v>16</v>
      </c>
      <c r="J2271" t="s">
        <v>12</v>
      </c>
      <c r="K2271" t="s">
        <v>42</v>
      </c>
    </row>
    <row r="2272" spans="1:11" x14ac:dyDescent="0.2">
      <c r="A2272" t="s">
        <v>2300</v>
      </c>
      <c r="B2272">
        <v>1966</v>
      </c>
      <c r="C2272" t="s">
        <v>20</v>
      </c>
      <c r="D2272">
        <v>21</v>
      </c>
      <c r="E2272" s="10" t="str">
        <f>Table1[[#This Row],[date]]&amp;" "&amp;Table1[[#This Row],[month]]&amp;" "&amp;Table1[[#This Row],[year]]</f>
        <v>21 Sep 1966</v>
      </c>
      <c r="F2272" s="12">
        <f>DATEDIF(Table1[[#This Row],[DOB]],"8-6-2023","y")</f>
        <v>56</v>
      </c>
      <c r="G2272">
        <v>0</v>
      </c>
      <c r="H2272" s="14">
        <v>41886.54</v>
      </c>
      <c r="I2272" t="s">
        <v>16</v>
      </c>
      <c r="J2272" t="s">
        <v>12</v>
      </c>
      <c r="K2272" t="s">
        <v>42</v>
      </c>
    </row>
    <row r="2273" spans="1:11" x14ac:dyDescent="0.2">
      <c r="A2273" t="s">
        <v>2301</v>
      </c>
      <c r="B2273">
        <v>1972</v>
      </c>
      <c r="C2273" t="s">
        <v>18</v>
      </c>
      <c r="D2273">
        <v>8</v>
      </c>
      <c r="E2273" s="10" t="str">
        <f>Table1[[#This Row],[date]]&amp;" "&amp;Table1[[#This Row],[month]]&amp;" "&amp;Table1[[#This Row],[year]]</f>
        <v>8 Jun 1972</v>
      </c>
      <c r="F2273" s="12">
        <f>DATEDIF(Table1[[#This Row],[DOB]],"8-6-2023","y")</f>
        <v>51</v>
      </c>
      <c r="G2273">
        <v>1</v>
      </c>
      <c r="H2273" s="14">
        <v>41919.1</v>
      </c>
      <c r="I2273" t="s">
        <v>16</v>
      </c>
      <c r="J2273" t="s">
        <v>16</v>
      </c>
      <c r="K2273" t="s">
        <v>168</v>
      </c>
    </row>
    <row r="2274" spans="1:11" x14ac:dyDescent="0.2">
      <c r="A2274" t="s">
        <v>2302</v>
      </c>
      <c r="B2274">
        <v>1984</v>
      </c>
      <c r="C2274" t="s">
        <v>15</v>
      </c>
      <c r="D2274">
        <v>10</v>
      </c>
      <c r="E2274" s="10" t="str">
        <f>Table1[[#This Row],[date]]&amp;" "&amp;Table1[[#This Row],[month]]&amp;" "&amp;Table1[[#This Row],[year]]</f>
        <v>10 Nov 1984</v>
      </c>
      <c r="F2274" s="12">
        <f>DATEDIF(Table1[[#This Row],[DOB]],"8-6-2023","y")</f>
        <v>38</v>
      </c>
      <c r="G2274">
        <v>3</v>
      </c>
      <c r="H2274" s="14">
        <v>41949.24</v>
      </c>
      <c r="I2274" t="s">
        <v>16</v>
      </c>
      <c r="J2274" t="s">
        <v>16</v>
      </c>
      <c r="K2274" t="s">
        <v>13</v>
      </c>
    </row>
    <row r="2275" spans="1:11" x14ac:dyDescent="0.2">
      <c r="A2275" t="s">
        <v>2303</v>
      </c>
      <c r="B2275">
        <v>1968</v>
      </c>
      <c r="C2275" t="s">
        <v>30</v>
      </c>
      <c r="D2275">
        <v>19</v>
      </c>
      <c r="E2275" s="10" t="str">
        <f>Table1[[#This Row],[date]]&amp;" "&amp;Table1[[#This Row],[month]]&amp;" "&amp;Table1[[#This Row],[year]]</f>
        <v>19 Dec 1968</v>
      </c>
      <c r="F2275" s="12">
        <f>DATEDIF(Table1[[#This Row],[DOB]],"8-6-2023","y")</f>
        <v>54</v>
      </c>
      <c r="G2275">
        <v>1</v>
      </c>
      <c r="H2275" s="14">
        <v>41999.519999999997</v>
      </c>
      <c r="I2275" t="s">
        <v>16</v>
      </c>
      <c r="J2275" t="s">
        <v>12</v>
      </c>
      <c r="K2275" t="s">
        <v>13</v>
      </c>
    </row>
    <row r="2276" spans="1:11" x14ac:dyDescent="0.2">
      <c r="A2276" t="s">
        <v>2304</v>
      </c>
      <c r="B2276">
        <v>1976</v>
      </c>
      <c r="C2276" t="s">
        <v>15</v>
      </c>
      <c r="D2276">
        <v>28</v>
      </c>
      <c r="E2276" s="10" t="str">
        <f>Table1[[#This Row],[date]]&amp;" "&amp;Table1[[#This Row],[month]]&amp;" "&amp;Table1[[#This Row],[year]]</f>
        <v>28 Nov 1976</v>
      </c>
      <c r="F2276" s="12">
        <f>DATEDIF(Table1[[#This Row],[DOB]],"8-6-2023","y")</f>
        <v>46</v>
      </c>
      <c r="G2276">
        <v>0</v>
      </c>
      <c r="H2276" s="14">
        <v>42111.66</v>
      </c>
      <c r="I2276" t="s">
        <v>16</v>
      </c>
      <c r="J2276" t="s">
        <v>16</v>
      </c>
      <c r="K2276" t="s">
        <v>247</v>
      </c>
    </row>
    <row r="2277" spans="1:11" x14ac:dyDescent="0.2">
      <c r="A2277" t="s">
        <v>2305</v>
      </c>
      <c r="B2277">
        <v>1997</v>
      </c>
      <c r="C2277" t="s">
        <v>30</v>
      </c>
      <c r="D2277">
        <v>9</v>
      </c>
      <c r="E2277" s="10" t="str">
        <f>Table1[[#This Row],[date]]&amp;" "&amp;Table1[[#This Row],[month]]&amp;" "&amp;Table1[[#This Row],[year]]</f>
        <v>9 Dec 1997</v>
      </c>
      <c r="F2277" s="12">
        <f>DATEDIF(Table1[[#This Row],[DOB]],"8-6-2023","y")</f>
        <v>25</v>
      </c>
      <c r="G2277">
        <v>2</v>
      </c>
      <c r="H2277" s="14">
        <v>42112.24</v>
      </c>
      <c r="I2277" t="s">
        <v>16</v>
      </c>
      <c r="J2277" t="s">
        <v>12</v>
      </c>
      <c r="K2277" t="s">
        <v>13</v>
      </c>
    </row>
    <row r="2278" spans="1:11" x14ac:dyDescent="0.2">
      <c r="A2278" t="s">
        <v>2306</v>
      </c>
      <c r="B2278">
        <v>1979</v>
      </c>
      <c r="C2278" t="s">
        <v>10</v>
      </c>
      <c r="D2278">
        <v>3</v>
      </c>
      <c r="E2278" s="10" t="str">
        <f>Table1[[#This Row],[date]]&amp;" "&amp;Table1[[#This Row],[month]]&amp;" "&amp;Table1[[#This Row],[year]]</f>
        <v>3 Jul 1979</v>
      </c>
      <c r="F2278" s="12">
        <f>DATEDIF(Table1[[#This Row],[DOB]],"8-6-2023","y")</f>
        <v>43</v>
      </c>
      <c r="G2278">
        <v>3</v>
      </c>
      <c r="H2278" s="14">
        <v>42124.52</v>
      </c>
      <c r="I2278" t="s">
        <v>16</v>
      </c>
      <c r="J2278" t="s">
        <v>16</v>
      </c>
      <c r="K2278" t="s">
        <v>13</v>
      </c>
    </row>
    <row r="2279" spans="1:11" x14ac:dyDescent="0.2">
      <c r="A2279" t="s">
        <v>2307</v>
      </c>
      <c r="B2279">
        <v>1973</v>
      </c>
      <c r="C2279" t="s">
        <v>20</v>
      </c>
      <c r="D2279">
        <v>18</v>
      </c>
      <c r="E2279" s="10" t="str">
        <f>Table1[[#This Row],[date]]&amp;" "&amp;Table1[[#This Row],[month]]&amp;" "&amp;Table1[[#This Row],[year]]</f>
        <v>18 Sep 1973</v>
      </c>
      <c r="F2279" s="12">
        <f>DATEDIF(Table1[[#This Row],[DOB]],"8-6-2023","y")</f>
        <v>49</v>
      </c>
      <c r="G2279">
        <v>0</v>
      </c>
      <c r="H2279" s="14">
        <v>42188.15</v>
      </c>
      <c r="I2279" t="s">
        <v>16</v>
      </c>
      <c r="J2279" t="s">
        <v>16</v>
      </c>
      <c r="K2279" t="s">
        <v>42</v>
      </c>
    </row>
    <row r="2280" spans="1:11" x14ac:dyDescent="0.2">
      <c r="A2280" t="s">
        <v>2308</v>
      </c>
      <c r="B2280">
        <v>1975</v>
      </c>
      <c r="C2280" t="s">
        <v>35</v>
      </c>
      <c r="D2280">
        <v>15</v>
      </c>
      <c r="E2280" s="10" t="str">
        <f>Table1[[#This Row],[date]]&amp;" "&amp;Table1[[#This Row],[month]]&amp;" "&amp;Table1[[#This Row],[year]]</f>
        <v>15 Aug 1975</v>
      </c>
      <c r="F2280" s="12">
        <f>DATEDIF(Table1[[#This Row],[DOB]],"8-6-2023","y")</f>
        <v>47</v>
      </c>
      <c r="G2280">
        <v>1</v>
      </c>
      <c r="H2280" s="14">
        <v>42211.14</v>
      </c>
      <c r="I2280" t="s">
        <v>16</v>
      </c>
      <c r="J2280" t="s">
        <v>12</v>
      </c>
      <c r="K2280" t="s">
        <v>13</v>
      </c>
    </row>
    <row r="2281" spans="1:11" x14ac:dyDescent="0.2">
      <c r="A2281" t="s">
        <v>2309</v>
      </c>
      <c r="B2281">
        <v>1967</v>
      </c>
      <c r="C2281" t="s">
        <v>18</v>
      </c>
      <c r="D2281">
        <v>28</v>
      </c>
      <c r="E2281" s="10" t="str">
        <f>Table1[[#This Row],[date]]&amp;" "&amp;Table1[[#This Row],[month]]&amp;" "&amp;Table1[[#This Row],[year]]</f>
        <v>28 Jun 1967</v>
      </c>
      <c r="F2281" s="12">
        <f>DATEDIF(Table1[[#This Row],[DOB]],"8-6-2023","y")</f>
        <v>55</v>
      </c>
      <c r="G2281">
        <v>0</v>
      </c>
      <c r="H2281" s="14">
        <v>42303.69</v>
      </c>
      <c r="I2281" t="s">
        <v>16</v>
      </c>
      <c r="J2281" t="s">
        <v>11</v>
      </c>
      <c r="K2281" t="s">
        <v>168</v>
      </c>
    </row>
    <row r="2282" spans="1:11" x14ac:dyDescent="0.2">
      <c r="A2282" t="s">
        <v>2310</v>
      </c>
      <c r="B2282">
        <v>1968</v>
      </c>
      <c r="C2282" t="s">
        <v>35</v>
      </c>
      <c r="D2282">
        <v>3</v>
      </c>
      <c r="E2282" s="10" t="str">
        <f>Table1[[#This Row],[date]]&amp;" "&amp;Table1[[#This Row],[month]]&amp;" "&amp;Table1[[#This Row],[year]]</f>
        <v>3 Aug 1968</v>
      </c>
      <c r="F2282" s="12">
        <f>DATEDIF(Table1[[#This Row],[DOB]],"8-6-2023","y")</f>
        <v>54</v>
      </c>
      <c r="G2282">
        <v>0</v>
      </c>
      <c r="H2282" s="14">
        <v>42478.6</v>
      </c>
      <c r="I2282" t="s">
        <v>16</v>
      </c>
      <c r="J2282" t="s">
        <v>11</v>
      </c>
      <c r="K2282" t="s">
        <v>42</v>
      </c>
    </row>
    <row r="2283" spans="1:11" x14ac:dyDescent="0.2">
      <c r="A2283" t="s">
        <v>2311</v>
      </c>
      <c r="B2283">
        <v>1967</v>
      </c>
      <c r="C2283" t="s">
        <v>18</v>
      </c>
      <c r="D2283">
        <v>27</v>
      </c>
      <c r="E2283" s="10" t="str">
        <f>Table1[[#This Row],[date]]&amp;" "&amp;Table1[[#This Row],[month]]&amp;" "&amp;Table1[[#This Row],[year]]</f>
        <v>27 Jun 1967</v>
      </c>
      <c r="F2283" s="12">
        <f>DATEDIF(Table1[[#This Row],[DOB]],"8-6-2023","y")</f>
        <v>55</v>
      </c>
      <c r="G2283">
        <v>0</v>
      </c>
      <c r="H2283" s="14">
        <v>42538.720000000001</v>
      </c>
      <c r="I2283" t="s">
        <v>16</v>
      </c>
      <c r="J2283" t="s">
        <v>12</v>
      </c>
      <c r="K2283" t="s">
        <v>42</v>
      </c>
    </row>
    <row r="2284" spans="1:11" x14ac:dyDescent="0.2">
      <c r="A2284" t="s">
        <v>2312</v>
      </c>
      <c r="B2284">
        <v>1979</v>
      </c>
      <c r="C2284" t="s">
        <v>30</v>
      </c>
      <c r="D2284">
        <v>27</v>
      </c>
      <c r="E2284" s="10" t="str">
        <f>Table1[[#This Row],[date]]&amp;" "&amp;Table1[[#This Row],[month]]&amp;" "&amp;Table1[[#This Row],[year]]</f>
        <v>27 Dec 1979</v>
      </c>
      <c r="F2284" s="12">
        <f>DATEDIF(Table1[[#This Row],[DOB]],"8-6-2023","y")</f>
        <v>43</v>
      </c>
      <c r="G2284">
        <v>2</v>
      </c>
      <c r="H2284" s="14">
        <v>42560.43</v>
      </c>
      <c r="I2284" t="s">
        <v>16</v>
      </c>
      <c r="J2284" t="s">
        <v>12</v>
      </c>
      <c r="K2284" t="s">
        <v>13</v>
      </c>
    </row>
    <row r="2285" spans="1:11" x14ac:dyDescent="0.2">
      <c r="A2285" t="s">
        <v>2313</v>
      </c>
      <c r="B2285">
        <v>1971</v>
      </c>
      <c r="C2285" t="s">
        <v>15</v>
      </c>
      <c r="D2285">
        <v>3</v>
      </c>
      <c r="E2285" s="10" t="str">
        <f>Table1[[#This Row],[date]]&amp;" "&amp;Table1[[#This Row],[month]]&amp;" "&amp;Table1[[#This Row],[year]]</f>
        <v>3 Nov 1971</v>
      </c>
      <c r="F2285" s="12">
        <f>DATEDIF(Table1[[#This Row],[DOB]],"8-6-2023","y")</f>
        <v>51</v>
      </c>
      <c r="G2285">
        <v>0</v>
      </c>
      <c r="H2285" s="14">
        <v>42644.2</v>
      </c>
      <c r="I2285" t="s">
        <v>16</v>
      </c>
      <c r="J2285" t="s">
        <v>12</v>
      </c>
      <c r="K2285" t="s">
        <v>42</v>
      </c>
    </row>
    <row r="2286" spans="1:11" x14ac:dyDescent="0.2">
      <c r="A2286" t="s">
        <v>2314</v>
      </c>
      <c r="B2286">
        <v>1977</v>
      </c>
      <c r="C2286" t="s">
        <v>37</v>
      </c>
      <c r="D2286">
        <v>21</v>
      </c>
      <c r="E2286" s="10" t="str">
        <f>Table1[[#This Row],[date]]&amp;" "&amp;Table1[[#This Row],[month]]&amp;" "&amp;Table1[[#This Row],[year]]</f>
        <v>21 Oct 1977</v>
      </c>
      <c r="F2286" s="12">
        <f>DATEDIF(Table1[[#This Row],[DOB]],"8-6-2023","y")</f>
        <v>45</v>
      </c>
      <c r="G2286">
        <v>2</v>
      </c>
      <c r="H2286" s="14">
        <v>42760.5</v>
      </c>
      <c r="I2286" t="s">
        <v>16</v>
      </c>
      <c r="J2286" t="s">
        <v>11</v>
      </c>
      <c r="K2286" t="s">
        <v>23</v>
      </c>
    </row>
    <row r="2287" spans="1:11" x14ac:dyDescent="0.2">
      <c r="A2287" t="s">
        <v>2315</v>
      </c>
      <c r="B2287">
        <v>1965</v>
      </c>
      <c r="C2287" t="s">
        <v>37</v>
      </c>
      <c r="D2287">
        <v>29</v>
      </c>
      <c r="E2287" s="10" t="str">
        <f>Table1[[#This Row],[date]]&amp;" "&amp;Table1[[#This Row],[month]]&amp;" "&amp;Table1[[#This Row],[year]]</f>
        <v>29 Oct 1965</v>
      </c>
      <c r="F2287" s="12">
        <f>DATEDIF(Table1[[#This Row],[DOB]],"8-6-2023","y")</f>
        <v>57</v>
      </c>
      <c r="G2287">
        <v>0</v>
      </c>
      <c r="H2287" s="14">
        <v>42764.12</v>
      </c>
      <c r="I2287" t="s">
        <v>16</v>
      </c>
      <c r="J2287" t="s">
        <v>11</v>
      </c>
      <c r="K2287" t="s">
        <v>42</v>
      </c>
    </row>
    <row r="2288" spans="1:11" x14ac:dyDescent="0.2">
      <c r="A2288" t="s">
        <v>2316</v>
      </c>
      <c r="B2288">
        <v>1972</v>
      </c>
      <c r="C2288" t="s">
        <v>20</v>
      </c>
      <c r="D2288">
        <v>10</v>
      </c>
      <c r="E2288" s="10" t="str">
        <f>Table1[[#This Row],[date]]&amp;" "&amp;Table1[[#This Row],[month]]&amp;" "&amp;Table1[[#This Row],[year]]</f>
        <v>10 Sep 1972</v>
      </c>
      <c r="F2288" s="12">
        <f>DATEDIF(Table1[[#This Row],[DOB]],"8-6-2023","y")</f>
        <v>50</v>
      </c>
      <c r="G2288">
        <v>2</v>
      </c>
      <c r="H2288" s="14">
        <v>42856.84</v>
      </c>
      <c r="I2288" t="s">
        <v>16</v>
      </c>
      <c r="J2288" t="s">
        <v>16</v>
      </c>
      <c r="K2288" t="s">
        <v>42</v>
      </c>
    </row>
    <row r="2289" spans="1:11" x14ac:dyDescent="0.2">
      <c r="A2289" t="s">
        <v>2317</v>
      </c>
      <c r="B2289">
        <v>1975</v>
      </c>
      <c r="C2289" t="s">
        <v>37</v>
      </c>
      <c r="D2289">
        <v>23</v>
      </c>
      <c r="E2289" s="10" t="str">
        <f>Table1[[#This Row],[date]]&amp;" "&amp;Table1[[#This Row],[month]]&amp;" "&amp;Table1[[#This Row],[year]]</f>
        <v>23 Oct 1975</v>
      </c>
      <c r="F2289" s="12">
        <f>DATEDIF(Table1[[#This Row],[DOB]],"8-6-2023","y")</f>
        <v>47</v>
      </c>
      <c r="G2289">
        <v>1</v>
      </c>
      <c r="H2289" s="14">
        <v>42969.85</v>
      </c>
      <c r="I2289" t="s">
        <v>16</v>
      </c>
      <c r="J2289" t="s">
        <v>12</v>
      </c>
      <c r="K2289" t="s">
        <v>13</v>
      </c>
    </row>
    <row r="2290" spans="1:11" x14ac:dyDescent="0.2">
      <c r="A2290" t="s">
        <v>2318</v>
      </c>
      <c r="B2290">
        <v>1978</v>
      </c>
      <c r="C2290" t="s">
        <v>15</v>
      </c>
      <c r="D2290">
        <v>4</v>
      </c>
      <c r="E2290" s="10" t="str">
        <f>Table1[[#This Row],[date]]&amp;" "&amp;Table1[[#This Row],[month]]&amp;" "&amp;Table1[[#This Row],[year]]</f>
        <v>4 Nov 1978</v>
      </c>
      <c r="F2290" s="12">
        <f>DATEDIF(Table1[[#This Row],[DOB]],"8-6-2023","y")</f>
        <v>44</v>
      </c>
      <c r="G2290">
        <v>0</v>
      </c>
      <c r="H2290" s="14">
        <v>42983.46</v>
      </c>
      <c r="I2290" t="s">
        <v>16</v>
      </c>
      <c r="J2290" t="s">
        <v>11</v>
      </c>
      <c r="K2290" t="s">
        <v>23</v>
      </c>
    </row>
    <row r="2291" spans="1:11" x14ac:dyDescent="0.2">
      <c r="A2291" t="s">
        <v>2319</v>
      </c>
      <c r="B2291">
        <v>1965</v>
      </c>
      <c r="C2291" t="s">
        <v>15</v>
      </c>
      <c r="D2291">
        <v>29</v>
      </c>
      <c r="E2291" s="10" t="str">
        <f>Table1[[#This Row],[date]]&amp;" "&amp;Table1[[#This Row],[month]]&amp;" "&amp;Table1[[#This Row],[year]]</f>
        <v>29 Nov 1965</v>
      </c>
      <c r="F2291" s="12">
        <f>DATEDIF(Table1[[#This Row],[DOB]],"8-6-2023","y")</f>
        <v>57</v>
      </c>
      <c r="G2291">
        <v>0</v>
      </c>
      <c r="H2291" s="14">
        <v>43073.760000000002</v>
      </c>
      <c r="I2291" t="s">
        <v>11</v>
      </c>
      <c r="J2291" t="s">
        <v>11</v>
      </c>
      <c r="K2291" t="s">
        <v>42</v>
      </c>
    </row>
    <row r="2292" spans="1:11" x14ac:dyDescent="0.2">
      <c r="A2292" t="s">
        <v>2320</v>
      </c>
      <c r="B2292">
        <v>1969</v>
      </c>
      <c r="C2292" t="s">
        <v>30</v>
      </c>
      <c r="D2292">
        <v>3</v>
      </c>
      <c r="E2292" s="10" t="str">
        <f>Table1[[#This Row],[date]]&amp;" "&amp;Table1[[#This Row],[month]]&amp;" "&amp;Table1[[#This Row],[year]]</f>
        <v>3 Dec 1969</v>
      </c>
      <c r="F2292" s="12">
        <f>DATEDIF(Table1[[#This Row],[DOB]],"8-6-2023","y")</f>
        <v>53</v>
      </c>
      <c r="G2292">
        <v>0</v>
      </c>
      <c r="H2292" s="14">
        <v>43254.42</v>
      </c>
      <c r="I2292" t="s">
        <v>11</v>
      </c>
      <c r="J2292" t="s">
        <v>11</v>
      </c>
      <c r="K2292" t="s">
        <v>168</v>
      </c>
    </row>
    <row r="2293" spans="1:11" x14ac:dyDescent="0.2">
      <c r="A2293" t="s">
        <v>2321</v>
      </c>
      <c r="B2293">
        <v>1965</v>
      </c>
      <c r="C2293" t="s">
        <v>35</v>
      </c>
      <c r="D2293">
        <v>22</v>
      </c>
      <c r="E2293" s="10" t="str">
        <f>Table1[[#This Row],[date]]&amp;" "&amp;Table1[[#This Row],[month]]&amp;" "&amp;Table1[[#This Row],[year]]</f>
        <v>22 Aug 1965</v>
      </c>
      <c r="F2293" s="12">
        <f>DATEDIF(Table1[[#This Row],[DOB]],"8-6-2023","y")</f>
        <v>57</v>
      </c>
      <c r="G2293">
        <v>0</v>
      </c>
      <c r="H2293" s="14">
        <v>43578.94</v>
      </c>
      <c r="I2293" t="s">
        <v>11</v>
      </c>
      <c r="J2293" t="s">
        <v>11</v>
      </c>
      <c r="K2293" t="s">
        <v>23</v>
      </c>
    </row>
    <row r="2294" spans="1:11" x14ac:dyDescent="0.2">
      <c r="A2294" t="s">
        <v>2322</v>
      </c>
      <c r="B2294">
        <v>1986</v>
      </c>
      <c r="C2294" t="s">
        <v>30</v>
      </c>
      <c r="D2294">
        <v>29</v>
      </c>
      <c r="E2294" s="10" t="str">
        <f>Table1[[#This Row],[date]]&amp;" "&amp;Table1[[#This Row],[month]]&amp;" "&amp;Table1[[#This Row],[year]]</f>
        <v>29 Dec 1986</v>
      </c>
      <c r="F2294" s="12">
        <f>DATEDIF(Table1[[#This Row],[DOB]],"8-6-2023","y")</f>
        <v>36</v>
      </c>
      <c r="G2294">
        <v>3</v>
      </c>
      <c r="H2294" s="14">
        <v>43753.34</v>
      </c>
      <c r="I2294" t="s">
        <v>11</v>
      </c>
      <c r="J2294" t="s">
        <v>16</v>
      </c>
      <c r="K2294" t="s">
        <v>164</v>
      </c>
    </row>
    <row r="2295" spans="1:11" x14ac:dyDescent="0.2">
      <c r="A2295" t="s">
        <v>2323</v>
      </c>
      <c r="B2295">
        <v>1966</v>
      </c>
      <c r="C2295" t="s">
        <v>37</v>
      </c>
      <c r="D2295">
        <v>25</v>
      </c>
      <c r="E2295" s="10" t="str">
        <f>Table1[[#This Row],[date]]&amp;" "&amp;Table1[[#This Row],[month]]&amp;" "&amp;Table1[[#This Row],[year]]</f>
        <v>25 Oct 1966</v>
      </c>
      <c r="F2295" s="12">
        <f>DATEDIF(Table1[[#This Row],[DOB]],"8-6-2023","y")</f>
        <v>56</v>
      </c>
      <c r="G2295">
        <v>2</v>
      </c>
      <c r="H2295" s="14">
        <v>43813.87</v>
      </c>
      <c r="I2295" t="s">
        <v>11</v>
      </c>
      <c r="J2295" t="s">
        <v>11</v>
      </c>
      <c r="K2295" t="s">
        <v>13</v>
      </c>
    </row>
    <row r="2296" spans="1:11" x14ac:dyDescent="0.2">
      <c r="A2296" t="s">
        <v>2324</v>
      </c>
      <c r="B2296">
        <v>1966</v>
      </c>
      <c r="C2296" t="s">
        <v>10</v>
      </c>
      <c r="D2296">
        <v>2</v>
      </c>
      <c r="E2296" s="10" t="str">
        <f>Table1[[#This Row],[date]]&amp;" "&amp;Table1[[#This Row],[month]]&amp;" "&amp;Table1[[#This Row],[year]]</f>
        <v>2 Jul 1966</v>
      </c>
      <c r="F2296" s="12">
        <f>DATEDIF(Table1[[#This Row],[DOB]],"8-6-2023","y")</f>
        <v>56</v>
      </c>
      <c r="G2296">
        <v>0</v>
      </c>
      <c r="H2296" s="14">
        <v>43817.45</v>
      </c>
      <c r="I2296" t="s">
        <v>11</v>
      </c>
      <c r="J2296" t="s">
        <v>12</v>
      </c>
      <c r="K2296" t="s">
        <v>23</v>
      </c>
    </row>
    <row r="2297" spans="1:11" x14ac:dyDescent="0.2">
      <c r="A2297" t="s">
        <v>2325</v>
      </c>
      <c r="B2297">
        <v>1980</v>
      </c>
      <c r="C2297" t="s">
        <v>15</v>
      </c>
      <c r="D2297">
        <v>10</v>
      </c>
      <c r="E2297" s="10" t="str">
        <f>Table1[[#This Row],[date]]&amp;" "&amp;Table1[[#This Row],[month]]&amp;" "&amp;Table1[[#This Row],[year]]</f>
        <v>10 Nov 1980</v>
      </c>
      <c r="F2297" s="12">
        <f>DATEDIF(Table1[[#This Row],[DOB]],"8-6-2023","y")</f>
        <v>42</v>
      </c>
      <c r="G2297">
        <v>2</v>
      </c>
      <c r="H2297" s="14">
        <v>43896.38</v>
      </c>
      <c r="I2297" t="s">
        <v>11</v>
      </c>
      <c r="J2297" t="s">
        <v>16</v>
      </c>
      <c r="K2297" t="s">
        <v>13</v>
      </c>
    </row>
    <row r="2298" spans="1:11" x14ac:dyDescent="0.2">
      <c r="A2298" t="s">
        <v>2326</v>
      </c>
      <c r="B2298">
        <v>1966</v>
      </c>
      <c r="C2298" t="s">
        <v>37</v>
      </c>
      <c r="D2298">
        <v>5</v>
      </c>
      <c r="E2298" s="10" t="str">
        <f>Table1[[#This Row],[date]]&amp;" "&amp;Table1[[#This Row],[month]]&amp;" "&amp;Table1[[#This Row],[year]]</f>
        <v>5 Oct 1966</v>
      </c>
      <c r="F2298" s="12">
        <f>DATEDIF(Table1[[#This Row],[DOB]],"8-6-2023","y")</f>
        <v>56</v>
      </c>
      <c r="G2298">
        <v>0</v>
      </c>
      <c r="H2298" s="14">
        <v>43921.18</v>
      </c>
      <c r="I2298" t="s">
        <v>11</v>
      </c>
      <c r="J2298" t="s">
        <v>11</v>
      </c>
      <c r="K2298" t="s">
        <v>23</v>
      </c>
    </row>
    <row r="2299" spans="1:11" x14ac:dyDescent="0.2">
      <c r="A2299" t="s">
        <v>2327</v>
      </c>
      <c r="B2299">
        <v>1988</v>
      </c>
      <c r="C2299" t="s">
        <v>10</v>
      </c>
      <c r="D2299">
        <v>16</v>
      </c>
      <c r="E2299" s="10" t="str">
        <f>Table1[[#This Row],[date]]&amp;" "&amp;Table1[[#This Row],[month]]&amp;" "&amp;Table1[[#This Row],[year]]</f>
        <v>16 Jul 1988</v>
      </c>
      <c r="F2299" s="12">
        <f>DATEDIF(Table1[[#This Row],[DOB]],"8-6-2023","y")</f>
        <v>34</v>
      </c>
      <c r="G2299">
        <v>1</v>
      </c>
      <c r="H2299" s="14">
        <v>43943.88</v>
      </c>
      <c r="I2299" t="s">
        <v>11</v>
      </c>
      <c r="J2299" t="s">
        <v>16</v>
      </c>
      <c r="K2299" t="s">
        <v>23</v>
      </c>
    </row>
    <row r="2300" spans="1:11" x14ac:dyDescent="0.2">
      <c r="A2300" t="s">
        <v>2328</v>
      </c>
      <c r="B2300">
        <v>1975</v>
      </c>
      <c r="C2300" t="s">
        <v>18</v>
      </c>
      <c r="D2300">
        <v>1</v>
      </c>
      <c r="E2300" s="10" t="str">
        <f>Table1[[#This Row],[date]]&amp;" "&amp;Table1[[#This Row],[month]]&amp;" "&amp;Table1[[#This Row],[year]]</f>
        <v>1 Jun 1975</v>
      </c>
      <c r="F2300" s="12">
        <f>DATEDIF(Table1[[#This Row],[DOB]],"8-6-2023","y")</f>
        <v>48</v>
      </c>
      <c r="G2300">
        <v>2</v>
      </c>
      <c r="H2300" s="14">
        <v>44202.65</v>
      </c>
      <c r="I2300" t="s">
        <v>11</v>
      </c>
      <c r="J2300" t="s">
        <v>11</v>
      </c>
      <c r="K2300" t="s">
        <v>13</v>
      </c>
    </row>
    <row r="2301" spans="1:11" x14ac:dyDescent="0.2">
      <c r="A2301" t="s">
        <v>2329</v>
      </c>
      <c r="B2301">
        <v>1968</v>
      </c>
      <c r="C2301" t="s">
        <v>15</v>
      </c>
      <c r="D2301">
        <v>24</v>
      </c>
      <c r="E2301" s="10" t="str">
        <f>Table1[[#This Row],[date]]&amp;" "&amp;Table1[[#This Row],[month]]&amp;" "&amp;Table1[[#This Row],[year]]</f>
        <v>24 Nov 1968</v>
      </c>
      <c r="F2301" s="12">
        <f>DATEDIF(Table1[[#This Row],[DOB]],"8-6-2023","y")</f>
        <v>54</v>
      </c>
      <c r="G2301">
        <v>2</v>
      </c>
      <c r="H2301" s="14">
        <v>44260.75</v>
      </c>
      <c r="I2301" t="s">
        <v>11</v>
      </c>
      <c r="J2301" t="s">
        <v>16</v>
      </c>
      <c r="K2301" t="s">
        <v>13</v>
      </c>
    </row>
    <row r="2302" spans="1:11" x14ac:dyDescent="0.2">
      <c r="A2302" t="s">
        <v>2330</v>
      </c>
      <c r="B2302">
        <v>1971</v>
      </c>
      <c r="C2302" t="s">
        <v>37</v>
      </c>
      <c r="D2302">
        <v>29</v>
      </c>
      <c r="E2302" s="10" t="str">
        <f>Table1[[#This Row],[date]]&amp;" "&amp;Table1[[#This Row],[month]]&amp;" "&amp;Table1[[#This Row],[year]]</f>
        <v>29 Oct 1971</v>
      </c>
      <c r="F2302" s="12">
        <f>DATEDIF(Table1[[#This Row],[DOB]],"8-6-2023","y")</f>
        <v>51</v>
      </c>
      <c r="G2302">
        <v>0</v>
      </c>
      <c r="H2302" s="14">
        <v>44400.41</v>
      </c>
      <c r="I2302" t="s">
        <v>11</v>
      </c>
      <c r="J2302" t="s">
        <v>11</v>
      </c>
      <c r="K2302" t="s">
        <v>13</v>
      </c>
    </row>
    <row r="2303" spans="1:11" x14ac:dyDescent="0.2">
      <c r="A2303" t="s">
        <v>2331</v>
      </c>
      <c r="B2303">
        <v>1967</v>
      </c>
      <c r="C2303" t="s">
        <v>20</v>
      </c>
      <c r="D2303">
        <v>14</v>
      </c>
      <c r="E2303" s="10" t="str">
        <f>Table1[[#This Row],[date]]&amp;" "&amp;Table1[[#This Row],[month]]&amp;" "&amp;Table1[[#This Row],[year]]</f>
        <v>14 Sep 1967</v>
      </c>
      <c r="F2303" s="12">
        <f>DATEDIF(Table1[[#This Row],[DOB]],"8-6-2023","y")</f>
        <v>55</v>
      </c>
      <c r="G2303">
        <v>0</v>
      </c>
      <c r="H2303" s="14">
        <v>44423.8</v>
      </c>
      <c r="I2303" t="s">
        <v>11</v>
      </c>
      <c r="J2303" t="s">
        <v>12</v>
      </c>
      <c r="K2303" t="s">
        <v>13</v>
      </c>
    </row>
    <row r="2304" spans="1:11" x14ac:dyDescent="0.2">
      <c r="A2304" t="s">
        <v>2332</v>
      </c>
      <c r="B2304">
        <v>2000</v>
      </c>
      <c r="C2304" t="s">
        <v>35</v>
      </c>
      <c r="D2304">
        <v>2</v>
      </c>
      <c r="E2304" s="10" t="str">
        <f>Table1[[#This Row],[date]]&amp;" "&amp;Table1[[#This Row],[month]]&amp;" "&amp;Table1[[#This Row],[year]]</f>
        <v>2 Aug 2000</v>
      </c>
      <c r="F2304" s="12">
        <f>DATEDIF(Table1[[#This Row],[DOB]],"8-6-2023","y")</f>
        <v>22</v>
      </c>
      <c r="G2304">
        <v>1</v>
      </c>
      <c r="H2304" s="14">
        <v>44501.4</v>
      </c>
      <c r="I2304" t="s">
        <v>11</v>
      </c>
      <c r="J2304" t="s">
        <v>12</v>
      </c>
      <c r="K2304" t="s">
        <v>13</v>
      </c>
    </row>
    <row r="2305" spans="1:11" x14ac:dyDescent="0.2">
      <c r="A2305" t="s">
        <v>2333</v>
      </c>
      <c r="B2305">
        <v>1993</v>
      </c>
      <c r="C2305" t="s">
        <v>37</v>
      </c>
      <c r="D2305">
        <v>11</v>
      </c>
      <c r="E2305" s="10" t="str">
        <f>Table1[[#This Row],[date]]&amp;" "&amp;Table1[[#This Row],[month]]&amp;" "&amp;Table1[[#This Row],[year]]</f>
        <v>11 Oct 1993</v>
      </c>
      <c r="F2305" s="12">
        <f>DATEDIF(Table1[[#This Row],[DOB]],"8-6-2023","y")</f>
        <v>29</v>
      </c>
      <c r="G2305">
        <v>2</v>
      </c>
      <c r="H2305" s="14">
        <v>44585.46</v>
      </c>
      <c r="I2305" t="s">
        <v>11</v>
      </c>
      <c r="J2305" t="s">
        <v>11</v>
      </c>
      <c r="K2305" t="s">
        <v>42</v>
      </c>
    </row>
    <row r="2306" spans="1:11" x14ac:dyDescent="0.2">
      <c r="A2306" t="s">
        <v>2334</v>
      </c>
      <c r="B2306">
        <v>1971</v>
      </c>
      <c r="C2306" t="s">
        <v>35</v>
      </c>
      <c r="D2306">
        <v>13</v>
      </c>
      <c r="E2306" s="10" t="str">
        <f>Table1[[#This Row],[date]]&amp;" "&amp;Table1[[#This Row],[month]]&amp;" "&amp;Table1[[#This Row],[year]]</f>
        <v>13 Aug 1971</v>
      </c>
      <c r="F2306" s="12">
        <f>DATEDIF(Table1[[#This Row],[DOB]],"8-6-2023","y")</f>
        <v>51</v>
      </c>
      <c r="G2306">
        <v>2</v>
      </c>
      <c r="H2306" s="14">
        <v>44641.2</v>
      </c>
      <c r="I2306" t="s">
        <v>11</v>
      </c>
      <c r="J2306" t="s">
        <v>12</v>
      </c>
      <c r="K2306" t="s">
        <v>247</v>
      </c>
    </row>
    <row r="2307" spans="1:11" x14ac:dyDescent="0.2">
      <c r="A2307" t="s">
        <v>2335</v>
      </c>
      <c r="B2307">
        <v>1962</v>
      </c>
      <c r="C2307" t="s">
        <v>30</v>
      </c>
      <c r="D2307">
        <v>17</v>
      </c>
      <c r="E2307" s="10" t="str">
        <f>Table1[[#This Row],[date]]&amp;" "&amp;Table1[[#This Row],[month]]&amp;" "&amp;Table1[[#This Row],[year]]</f>
        <v>17 Dec 1962</v>
      </c>
      <c r="F2307" s="12">
        <f>DATEDIF(Table1[[#This Row],[DOB]],"8-6-2023","y")</f>
        <v>60</v>
      </c>
      <c r="G2307">
        <v>0</v>
      </c>
      <c r="H2307" s="14">
        <v>45008.959999999999</v>
      </c>
      <c r="I2307" t="s">
        <v>11</v>
      </c>
      <c r="J2307" t="s">
        <v>11</v>
      </c>
      <c r="K2307" t="s">
        <v>13</v>
      </c>
    </row>
    <row r="2308" spans="1:11" x14ac:dyDescent="0.2">
      <c r="A2308" t="s">
        <v>2336</v>
      </c>
      <c r="B2308">
        <v>1974</v>
      </c>
      <c r="C2308" t="s">
        <v>35</v>
      </c>
      <c r="D2308">
        <v>9</v>
      </c>
      <c r="E2308" s="10" t="str">
        <f>Table1[[#This Row],[date]]&amp;" "&amp;Table1[[#This Row],[month]]&amp;" "&amp;Table1[[#This Row],[year]]</f>
        <v>9 Aug 1974</v>
      </c>
      <c r="F2308" s="12">
        <f>DATEDIF(Table1[[#This Row],[DOB]],"8-6-2023","y")</f>
        <v>48</v>
      </c>
      <c r="G2308">
        <v>2</v>
      </c>
      <c r="H2308" s="14">
        <v>45702.02</v>
      </c>
      <c r="I2308" t="s">
        <v>11</v>
      </c>
      <c r="J2308" t="s">
        <v>11</v>
      </c>
      <c r="K2308" t="s">
        <v>23</v>
      </c>
    </row>
    <row r="2309" spans="1:11" x14ac:dyDescent="0.2">
      <c r="A2309" t="s">
        <v>2337</v>
      </c>
      <c r="B2309">
        <v>1960</v>
      </c>
      <c r="C2309" t="s">
        <v>30</v>
      </c>
      <c r="D2309">
        <v>21</v>
      </c>
      <c r="E2309" s="10" t="str">
        <f>Table1[[#This Row],[date]]&amp;" "&amp;Table1[[#This Row],[month]]&amp;" "&amp;Table1[[#This Row],[year]]</f>
        <v>21 Dec 1960</v>
      </c>
      <c r="F2309" s="12">
        <f>DATEDIF(Table1[[#This Row],[DOB]],"8-6-2023","y")</f>
        <v>62</v>
      </c>
      <c r="G2309">
        <v>0</v>
      </c>
      <c r="H2309" s="14">
        <v>45710.21</v>
      </c>
      <c r="I2309" t="s">
        <v>11</v>
      </c>
      <c r="J2309" t="s">
        <v>11</v>
      </c>
      <c r="K2309" t="s">
        <v>168</v>
      </c>
    </row>
    <row r="2310" spans="1:11" x14ac:dyDescent="0.2">
      <c r="A2310" t="s">
        <v>2338</v>
      </c>
      <c r="B2310">
        <v>1979</v>
      </c>
      <c r="C2310" t="s">
        <v>35</v>
      </c>
      <c r="D2310">
        <v>12</v>
      </c>
      <c r="E2310" s="10" t="str">
        <f>Table1[[#This Row],[date]]&amp;" "&amp;Table1[[#This Row],[month]]&amp;" "&amp;Table1[[#This Row],[year]]</f>
        <v>12 Aug 1979</v>
      </c>
      <c r="F2310" s="12">
        <f>DATEDIF(Table1[[#This Row],[DOB]],"8-6-2023","y")</f>
        <v>43</v>
      </c>
      <c r="G2310">
        <v>0</v>
      </c>
      <c r="H2310" s="14">
        <v>45863.21</v>
      </c>
      <c r="I2310" t="s">
        <v>11</v>
      </c>
      <c r="J2310" t="s">
        <v>16</v>
      </c>
      <c r="K2310" t="s">
        <v>13</v>
      </c>
    </row>
    <row r="2311" spans="1:11" x14ac:dyDescent="0.2">
      <c r="A2311" t="s">
        <v>2339</v>
      </c>
      <c r="B2311">
        <v>1985</v>
      </c>
      <c r="C2311" t="s">
        <v>20</v>
      </c>
      <c r="D2311">
        <v>30</v>
      </c>
      <c r="E2311" s="10" t="str">
        <f>Table1[[#This Row],[date]]&amp;" "&amp;Table1[[#This Row],[month]]&amp;" "&amp;Table1[[#This Row],[year]]</f>
        <v>30 Sep 1985</v>
      </c>
      <c r="F2311" s="12">
        <f>DATEDIF(Table1[[#This Row],[DOB]],"8-6-2023","y")</f>
        <v>37</v>
      </c>
      <c r="G2311">
        <v>2</v>
      </c>
      <c r="H2311" s="14">
        <v>46113.51</v>
      </c>
      <c r="I2311" t="s">
        <v>11</v>
      </c>
      <c r="J2311" t="s">
        <v>12</v>
      </c>
      <c r="K2311" t="s">
        <v>42</v>
      </c>
    </row>
    <row r="2312" spans="1:11" x14ac:dyDescent="0.2">
      <c r="A2312" t="s">
        <v>2340</v>
      </c>
      <c r="B2312">
        <v>1962</v>
      </c>
      <c r="C2312" t="s">
        <v>30</v>
      </c>
      <c r="D2312">
        <v>4</v>
      </c>
      <c r="E2312" s="10" t="str">
        <f>Table1[[#This Row],[date]]&amp;" "&amp;Table1[[#This Row],[month]]&amp;" "&amp;Table1[[#This Row],[year]]</f>
        <v>4 Dec 1962</v>
      </c>
      <c r="F2312" s="12">
        <f>DATEDIF(Table1[[#This Row],[DOB]],"8-6-2023","y")</f>
        <v>60</v>
      </c>
      <c r="G2312">
        <v>3</v>
      </c>
      <c r="H2312" s="14">
        <v>46130.53</v>
      </c>
      <c r="I2312" t="s">
        <v>16</v>
      </c>
      <c r="J2312" t="s">
        <v>16</v>
      </c>
      <c r="K2312" t="s">
        <v>23</v>
      </c>
    </row>
    <row r="2313" spans="1:11" x14ac:dyDescent="0.2">
      <c r="A2313" t="s">
        <v>2341</v>
      </c>
      <c r="B2313">
        <v>1976</v>
      </c>
      <c r="C2313" t="s">
        <v>30</v>
      </c>
      <c r="D2313">
        <v>2</v>
      </c>
      <c r="E2313" s="10" t="str">
        <f>Table1[[#This Row],[date]]&amp;" "&amp;Table1[[#This Row],[month]]&amp;" "&amp;Table1[[#This Row],[year]]</f>
        <v>2 Dec 1976</v>
      </c>
      <c r="F2313" s="12">
        <f>DATEDIF(Table1[[#This Row],[DOB]],"8-6-2023","y")</f>
        <v>46</v>
      </c>
      <c r="G2313">
        <v>3</v>
      </c>
      <c r="H2313" s="14">
        <v>46151.12</v>
      </c>
      <c r="I2313" t="s">
        <v>16</v>
      </c>
      <c r="J2313" t="s">
        <v>12</v>
      </c>
      <c r="K2313" t="s">
        <v>13</v>
      </c>
    </row>
    <row r="2314" spans="1:11" x14ac:dyDescent="0.2">
      <c r="A2314" t="s">
        <v>2342</v>
      </c>
      <c r="B2314">
        <v>1978</v>
      </c>
      <c r="C2314" t="s">
        <v>35</v>
      </c>
      <c r="D2314">
        <v>17</v>
      </c>
      <c r="E2314" s="10" t="str">
        <f>Table1[[#This Row],[date]]&amp;" "&amp;Table1[[#This Row],[month]]&amp;" "&amp;Table1[[#This Row],[year]]</f>
        <v>17 Aug 1978</v>
      </c>
      <c r="F2314" s="12">
        <f>DATEDIF(Table1[[#This Row],[DOB]],"8-6-2023","y")</f>
        <v>44</v>
      </c>
      <c r="G2314">
        <v>2</v>
      </c>
      <c r="H2314" s="14">
        <v>46200.99</v>
      </c>
      <c r="I2314" t="s">
        <v>16</v>
      </c>
      <c r="J2314" t="s">
        <v>16</v>
      </c>
      <c r="K2314" t="s">
        <v>13</v>
      </c>
    </row>
    <row r="2315" spans="1:11" x14ac:dyDescent="0.2">
      <c r="A2315" t="s">
        <v>2343</v>
      </c>
      <c r="B2315">
        <v>1971</v>
      </c>
      <c r="C2315" t="s">
        <v>30</v>
      </c>
      <c r="D2315">
        <v>6</v>
      </c>
      <c r="E2315" s="10" t="str">
        <f>Table1[[#This Row],[date]]&amp;" "&amp;Table1[[#This Row],[month]]&amp;" "&amp;Table1[[#This Row],[year]]</f>
        <v>6 Dec 1971</v>
      </c>
      <c r="F2315" s="12">
        <f>DATEDIF(Table1[[#This Row],[DOB]],"8-6-2023","y")</f>
        <v>51</v>
      </c>
      <c r="G2315">
        <v>3</v>
      </c>
      <c r="H2315" s="14">
        <v>46255.11</v>
      </c>
      <c r="I2315" t="s">
        <v>16</v>
      </c>
      <c r="J2315" t="s">
        <v>12</v>
      </c>
      <c r="K2315" t="s">
        <v>247</v>
      </c>
    </row>
    <row r="2316" spans="1:11" x14ac:dyDescent="0.2">
      <c r="A2316" t="s">
        <v>2344</v>
      </c>
      <c r="B2316">
        <v>1961</v>
      </c>
      <c r="C2316" t="s">
        <v>35</v>
      </c>
      <c r="D2316">
        <v>8</v>
      </c>
      <c r="E2316" s="10" t="str">
        <f>Table1[[#This Row],[date]]&amp;" "&amp;Table1[[#This Row],[month]]&amp;" "&amp;Table1[[#This Row],[year]]</f>
        <v>8 Aug 1961</v>
      </c>
      <c r="F2316" s="12">
        <f>DATEDIF(Table1[[#This Row],[DOB]],"8-6-2023","y")</f>
        <v>61</v>
      </c>
      <c r="G2316">
        <v>0</v>
      </c>
      <c r="H2316" s="14">
        <v>46599.11</v>
      </c>
      <c r="I2316" t="s">
        <v>16</v>
      </c>
      <c r="J2316" t="s">
        <v>16</v>
      </c>
      <c r="K2316" t="s">
        <v>13</v>
      </c>
    </row>
    <row r="2317" spans="1:11" x14ac:dyDescent="0.2">
      <c r="A2317" t="s">
        <v>2345</v>
      </c>
      <c r="B2317">
        <v>1969</v>
      </c>
      <c r="C2317" t="s">
        <v>18</v>
      </c>
      <c r="D2317">
        <v>23</v>
      </c>
      <c r="E2317" s="10" t="str">
        <f>Table1[[#This Row],[date]]&amp;" "&amp;Table1[[#This Row],[month]]&amp;" "&amp;Table1[[#This Row],[year]]</f>
        <v>23 Jun 1969</v>
      </c>
      <c r="F2317" s="12">
        <f>DATEDIF(Table1[[#This Row],[DOB]],"8-6-2023","y")</f>
        <v>53</v>
      </c>
      <c r="G2317">
        <v>3</v>
      </c>
      <c r="H2317" s="14">
        <v>46661.440000000002</v>
      </c>
      <c r="I2317" t="s">
        <v>16</v>
      </c>
      <c r="J2317" t="s">
        <v>12</v>
      </c>
      <c r="K2317" t="s">
        <v>23</v>
      </c>
    </row>
    <row r="2318" spans="1:11" x14ac:dyDescent="0.2">
      <c r="A2318" t="s">
        <v>2346</v>
      </c>
      <c r="B2318">
        <v>1960</v>
      </c>
      <c r="C2318" t="s">
        <v>15</v>
      </c>
      <c r="D2318">
        <v>17</v>
      </c>
      <c r="E2318" s="10" t="str">
        <f>Table1[[#This Row],[date]]&amp;" "&amp;Table1[[#This Row],[month]]&amp;" "&amp;Table1[[#This Row],[year]]</f>
        <v>17 Nov 1960</v>
      </c>
      <c r="F2318" s="12">
        <f>DATEDIF(Table1[[#This Row],[DOB]],"8-6-2023","y")</f>
        <v>62</v>
      </c>
      <c r="G2318">
        <v>3</v>
      </c>
      <c r="H2318" s="14">
        <v>46718.16</v>
      </c>
      <c r="I2318" t="s">
        <v>16</v>
      </c>
      <c r="J2318" t="s">
        <v>16</v>
      </c>
      <c r="K2318" t="s">
        <v>23</v>
      </c>
    </row>
    <row r="2319" spans="1:11" x14ac:dyDescent="0.2">
      <c r="A2319" t="s">
        <v>2347</v>
      </c>
      <c r="B2319">
        <v>1958</v>
      </c>
      <c r="C2319" t="s">
        <v>20</v>
      </c>
      <c r="D2319">
        <v>15</v>
      </c>
      <c r="E2319" s="10" t="str">
        <f>Table1[[#This Row],[date]]&amp;" "&amp;Table1[[#This Row],[month]]&amp;" "&amp;Table1[[#This Row],[year]]</f>
        <v>15 Sep 1958</v>
      </c>
      <c r="F2319" s="12">
        <f>DATEDIF(Table1[[#This Row],[DOB]],"8-6-2023","y")</f>
        <v>64</v>
      </c>
      <c r="G2319">
        <v>0</v>
      </c>
      <c r="H2319" s="14">
        <v>46889.26</v>
      </c>
      <c r="I2319" t="s">
        <v>11</v>
      </c>
      <c r="J2319" t="s">
        <v>12</v>
      </c>
      <c r="K2319" t="s">
        <v>13</v>
      </c>
    </row>
    <row r="2320" spans="1:11" x14ac:dyDescent="0.2">
      <c r="A2320" t="s">
        <v>2348</v>
      </c>
      <c r="B2320">
        <v>1959</v>
      </c>
      <c r="C2320" t="s">
        <v>10</v>
      </c>
      <c r="D2320">
        <v>14</v>
      </c>
      <c r="E2320" s="10" t="str">
        <f>Table1[[#This Row],[date]]&amp;" "&amp;Table1[[#This Row],[month]]&amp;" "&amp;Table1[[#This Row],[year]]</f>
        <v>14 Jul 1959</v>
      </c>
      <c r="F2320" s="12">
        <f>DATEDIF(Table1[[#This Row],[DOB]],"8-6-2023","y")</f>
        <v>63</v>
      </c>
      <c r="G2320">
        <v>0</v>
      </c>
      <c r="H2320" s="14">
        <v>47055.53</v>
      </c>
      <c r="I2320" t="s">
        <v>11</v>
      </c>
      <c r="J2320" t="s">
        <v>16</v>
      </c>
      <c r="K2320" t="s">
        <v>13</v>
      </c>
    </row>
    <row r="2321" spans="1:11" x14ac:dyDescent="0.2">
      <c r="A2321" t="s">
        <v>2349</v>
      </c>
      <c r="B2321">
        <v>1970</v>
      </c>
      <c r="C2321" t="s">
        <v>30</v>
      </c>
      <c r="D2321">
        <v>28</v>
      </c>
      <c r="E2321" s="10" t="str">
        <f>Table1[[#This Row],[date]]&amp;" "&amp;Table1[[#This Row],[month]]&amp;" "&amp;Table1[[#This Row],[year]]</f>
        <v>28 Dec 1970</v>
      </c>
      <c r="F2321" s="12">
        <f>DATEDIF(Table1[[#This Row],[DOB]],"8-6-2023","y")</f>
        <v>52</v>
      </c>
      <c r="G2321">
        <v>2</v>
      </c>
      <c r="H2321" s="14">
        <v>47269.85</v>
      </c>
      <c r="I2321" t="s">
        <v>16</v>
      </c>
      <c r="J2321" t="s">
        <v>11</v>
      </c>
      <c r="K2321" t="s">
        <v>13</v>
      </c>
    </row>
    <row r="2322" spans="1:11" x14ac:dyDescent="0.2">
      <c r="A2322" t="s">
        <v>2350</v>
      </c>
      <c r="B2322">
        <v>1958</v>
      </c>
      <c r="C2322" t="s">
        <v>20</v>
      </c>
      <c r="D2322">
        <v>3</v>
      </c>
      <c r="E2322" s="10" t="str">
        <f>Table1[[#This Row],[date]]&amp;" "&amp;Table1[[#This Row],[month]]&amp;" "&amp;Table1[[#This Row],[year]]</f>
        <v>3 Sep 1958</v>
      </c>
      <c r="F2322" s="12">
        <f>DATEDIF(Table1[[#This Row],[DOB]],"8-6-2023","y")</f>
        <v>64</v>
      </c>
      <c r="G2322">
        <v>2</v>
      </c>
      <c r="H2322" s="14">
        <v>47291.06</v>
      </c>
      <c r="I2322" t="s">
        <v>11</v>
      </c>
      <c r="J2322" t="s">
        <v>16</v>
      </c>
      <c r="K2322" t="s">
        <v>42</v>
      </c>
    </row>
    <row r="2323" spans="1:11" x14ac:dyDescent="0.2">
      <c r="A2323" t="s">
        <v>2351</v>
      </c>
      <c r="B2323">
        <v>1959</v>
      </c>
      <c r="C2323" t="s">
        <v>37</v>
      </c>
      <c r="D2323">
        <v>4</v>
      </c>
      <c r="E2323" s="10" t="str">
        <f>Table1[[#This Row],[date]]&amp;" "&amp;Table1[[#This Row],[month]]&amp;" "&amp;Table1[[#This Row],[year]]</f>
        <v>4 Oct 1959</v>
      </c>
      <c r="F2323" s="12">
        <f>DATEDIF(Table1[[#This Row],[DOB]],"8-6-2023","y")</f>
        <v>63</v>
      </c>
      <c r="G2323">
        <v>2</v>
      </c>
      <c r="H2323" s="14">
        <v>47305.31</v>
      </c>
      <c r="I2323" t="s">
        <v>11</v>
      </c>
      <c r="J2323" t="s">
        <v>16</v>
      </c>
      <c r="K2323" t="s">
        <v>42</v>
      </c>
    </row>
    <row r="2324" spans="1:11" x14ac:dyDescent="0.2">
      <c r="A2324" t="s">
        <v>2352</v>
      </c>
      <c r="B2324">
        <v>1961</v>
      </c>
      <c r="C2324" t="s">
        <v>18</v>
      </c>
      <c r="D2324">
        <v>13</v>
      </c>
      <c r="E2324" s="10" t="str">
        <f>Table1[[#This Row],[date]]&amp;" "&amp;Table1[[#This Row],[month]]&amp;" "&amp;Table1[[#This Row],[year]]</f>
        <v>13 Jun 1961</v>
      </c>
      <c r="F2324" s="12">
        <f>DATEDIF(Table1[[#This Row],[DOB]],"8-6-2023","y")</f>
        <v>61</v>
      </c>
      <c r="G2324">
        <v>1</v>
      </c>
      <c r="H2324" s="14">
        <v>47403.88</v>
      </c>
      <c r="I2324" t="s">
        <v>16</v>
      </c>
      <c r="J2324" t="s">
        <v>12</v>
      </c>
      <c r="K2324" t="s">
        <v>42</v>
      </c>
    </row>
    <row r="2325" spans="1:11" x14ac:dyDescent="0.2">
      <c r="A2325" t="s">
        <v>2353</v>
      </c>
      <c r="B2325">
        <v>1971</v>
      </c>
      <c r="C2325" t="s">
        <v>20</v>
      </c>
      <c r="D2325">
        <v>27</v>
      </c>
      <c r="E2325" s="10" t="str">
        <f>Table1[[#This Row],[date]]&amp;" "&amp;Table1[[#This Row],[month]]&amp;" "&amp;Table1[[#This Row],[year]]</f>
        <v>27 Sep 1971</v>
      </c>
      <c r="F2325" s="12">
        <f>DATEDIF(Table1[[#This Row],[DOB]],"8-6-2023","y")</f>
        <v>51</v>
      </c>
      <c r="G2325">
        <v>2</v>
      </c>
      <c r="H2325" s="14">
        <v>47462.89</v>
      </c>
      <c r="I2325" t="s">
        <v>16</v>
      </c>
      <c r="J2325" t="s">
        <v>11</v>
      </c>
      <c r="K2325" t="s">
        <v>13</v>
      </c>
    </row>
    <row r="2326" spans="1:11" x14ac:dyDescent="0.2">
      <c r="A2326" t="s">
        <v>2354</v>
      </c>
      <c r="B2326">
        <v>1964</v>
      </c>
      <c r="C2326" t="s">
        <v>15</v>
      </c>
      <c r="D2326">
        <v>7</v>
      </c>
      <c r="E2326" s="10" t="str">
        <f>Table1[[#This Row],[date]]&amp;" "&amp;Table1[[#This Row],[month]]&amp;" "&amp;Table1[[#This Row],[year]]</f>
        <v>7 Nov 1964</v>
      </c>
      <c r="F2326" s="12">
        <f>DATEDIF(Table1[[#This Row],[DOB]],"8-6-2023","y")</f>
        <v>58</v>
      </c>
      <c r="G2326">
        <v>2</v>
      </c>
      <c r="H2326" s="14">
        <v>47496.49</v>
      </c>
      <c r="I2326" t="s">
        <v>16</v>
      </c>
      <c r="J2326" t="s">
        <v>12</v>
      </c>
      <c r="K2326" t="s">
        <v>23</v>
      </c>
    </row>
    <row r="2327" spans="1:11" x14ac:dyDescent="0.2">
      <c r="A2327" t="s">
        <v>2355</v>
      </c>
      <c r="B2327">
        <v>1963</v>
      </c>
      <c r="C2327" t="s">
        <v>35</v>
      </c>
      <c r="D2327">
        <v>5</v>
      </c>
      <c r="E2327" s="10" t="str">
        <f>Table1[[#This Row],[date]]&amp;" "&amp;Table1[[#This Row],[month]]&amp;" "&amp;Table1[[#This Row],[year]]</f>
        <v>5 Aug 1963</v>
      </c>
      <c r="F2327" s="12">
        <f>DATEDIF(Table1[[#This Row],[DOB]],"8-6-2023","y")</f>
        <v>59</v>
      </c>
      <c r="G2327">
        <v>1</v>
      </c>
      <c r="H2327" s="14">
        <v>47896.79</v>
      </c>
      <c r="I2327" t="s">
        <v>16</v>
      </c>
      <c r="J2327" t="s">
        <v>12</v>
      </c>
      <c r="K2327" t="s">
        <v>247</v>
      </c>
    </row>
    <row r="2328" spans="1:11" x14ac:dyDescent="0.2">
      <c r="A2328" t="s">
        <v>2356</v>
      </c>
      <c r="B2328">
        <v>1958</v>
      </c>
      <c r="C2328" t="s">
        <v>15</v>
      </c>
      <c r="D2328">
        <v>16</v>
      </c>
      <c r="E2328" s="10" t="str">
        <f>Table1[[#This Row],[date]]&amp;" "&amp;Table1[[#This Row],[month]]&amp;" "&amp;Table1[[#This Row],[year]]</f>
        <v>16 Nov 1958</v>
      </c>
      <c r="F2328" s="12">
        <f>DATEDIF(Table1[[#This Row],[DOB]],"8-6-2023","y")</f>
        <v>64</v>
      </c>
      <c r="G2328">
        <v>1</v>
      </c>
      <c r="H2328" s="14">
        <v>47928.03</v>
      </c>
      <c r="I2328" t="s">
        <v>11</v>
      </c>
      <c r="J2328" t="s">
        <v>12</v>
      </c>
      <c r="K2328" t="s">
        <v>42</v>
      </c>
    </row>
    <row r="2329" spans="1:11" x14ac:dyDescent="0.2">
      <c r="A2329" t="s">
        <v>2357</v>
      </c>
      <c r="B2329">
        <v>1962</v>
      </c>
      <c r="C2329" t="s">
        <v>35</v>
      </c>
      <c r="D2329">
        <v>27</v>
      </c>
      <c r="E2329" s="10" t="str">
        <f>Table1[[#This Row],[date]]&amp;" "&amp;Table1[[#This Row],[month]]&amp;" "&amp;Table1[[#This Row],[year]]</f>
        <v>27 Aug 1962</v>
      </c>
      <c r="F2329" s="12">
        <f>DATEDIF(Table1[[#This Row],[DOB]],"8-6-2023","y")</f>
        <v>60</v>
      </c>
      <c r="G2329">
        <v>0</v>
      </c>
      <c r="H2329" s="14">
        <v>48173.36</v>
      </c>
      <c r="I2329" t="s">
        <v>16</v>
      </c>
      <c r="J2329" t="s">
        <v>12</v>
      </c>
      <c r="K2329" t="s">
        <v>42</v>
      </c>
    </row>
    <row r="2330" spans="1:11" x14ac:dyDescent="0.2">
      <c r="A2330" t="s">
        <v>2358</v>
      </c>
      <c r="B2330">
        <v>1961</v>
      </c>
      <c r="C2330" t="s">
        <v>30</v>
      </c>
      <c r="D2330">
        <v>21</v>
      </c>
      <c r="E2330" s="10" t="str">
        <f>Table1[[#This Row],[date]]&amp;" "&amp;Table1[[#This Row],[month]]&amp;" "&amp;Table1[[#This Row],[year]]</f>
        <v>21 Dec 1961</v>
      </c>
      <c r="F2330" s="12">
        <f>DATEDIF(Table1[[#This Row],[DOB]],"8-6-2023","y")</f>
        <v>61</v>
      </c>
      <c r="G2330">
        <v>1</v>
      </c>
      <c r="H2330" s="14">
        <v>48517.56</v>
      </c>
      <c r="I2330" t="s">
        <v>16</v>
      </c>
      <c r="J2330" t="s">
        <v>12</v>
      </c>
      <c r="K2330" t="s">
        <v>247</v>
      </c>
    </row>
    <row r="2331" spans="1:11" x14ac:dyDescent="0.2">
      <c r="A2331" t="s">
        <v>2359</v>
      </c>
      <c r="B2331">
        <v>1968</v>
      </c>
      <c r="C2331" t="s">
        <v>30</v>
      </c>
      <c r="D2331">
        <v>1</v>
      </c>
      <c r="E2331" s="10" t="str">
        <f>Table1[[#This Row],[date]]&amp;" "&amp;Table1[[#This Row],[month]]&amp;" "&amp;Table1[[#This Row],[year]]</f>
        <v>1 Dec 1968</v>
      </c>
      <c r="F2331" s="12">
        <f>DATEDIF(Table1[[#This Row],[DOB]],"8-6-2023","y")</f>
        <v>54</v>
      </c>
      <c r="G2331">
        <v>3</v>
      </c>
      <c r="H2331" s="14">
        <v>48549.18</v>
      </c>
      <c r="I2331" t="s">
        <v>16</v>
      </c>
      <c r="J2331" t="s">
        <v>12</v>
      </c>
      <c r="K2331" t="s">
        <v>168</v>
      </c>
    </row>
    <row r="2332" spans="1:11" x14ac:dyDescent="0.2">
      <c r="A2332" t="s">
        <v>2360</v>
      </c>
      <c r="B2332">
        <v>1962</v>
      </c>
      <c r="C2332" t="s">
        <v>37</v>
      </c>
      <c r="D2332">
        <v>11</v>
      </c>
      <c r="E2332" s="10" t="str">
        <f>Table1[[#This Row],[date]]&amp;" "&amp;Table1[[#This Row],[month]]&amp;" "&amp;Table1[[#This Row],[year]]</f>
        <v>11 Oct 1962</v>
      </c>
      <c r="F2332" s="12">
        <f>DATEDIF(Table1[[#This Row],[DOB]],"8-6-2023","y")</f>
        <v>60</v>
      </c>
      <c r="G2332">
        <v>0</v>
      </c>
      <c r="H2332" s="14">
        <v>48673.56</v>
      </c>
      <c r="I2332" t="s">
        <v>16</v>
      </c>
      <c r="J2332" t="s">
        <v>11</v>
      </c>
      <c r="K2332" t="s">
        <v>13</v>
      </c>
    </row>
    <row r="2333" spans="1:11" x14ac:dyDescent="0.2">
      <c r="A2333" t="s">
        <v>2361</v>
      </c>
      <c r="B2333">
        <v>1965</v>
      </c>
      <c r="C2333" t="s">
        <v>37</v>
      </c>
      <c r="D2333">
        <v>27</v>
      </c>
      <c r="E2333" s="10" t="str">
        <f>Table1[[#This Row],[date]]&amp;" "&amp;Table1[[#This Row],[month]]&amp;" "&amp;Table1[[#This Row],[year]]</f>
        <v>27 Oct 1965</v>
      </c>
      <c r="F2333" s="12">
        <f>DATEDIF(Table1[[#This Row],[DOB]],"8-6-2023","y")</f>
        <v>57</v>
      </c>
      <c r="G2333">
        <v>1</v>
      </c>
      <c r="H2333" s="14">
        <v>48675.519999999997</v>
      </c>
      <c r="I2333" t="s">
        <v>16</v>
      </c>
      <c r="J2333" t="s">
        <v>11</v>
      </c>
      <c r="K2333" t="s">
        <v>13</v>
      </c>
    </row>
    <row r="2334" spans="1:11" x14ac:dyDescent="0.2">
      <c r="A2334" t="s">
        <v>2362</v>
      </c>
      <c r="B2334">
        <v>1959</v>
      </c>
      <c r="C2334" t="s">
        <v>10</v>
      </c>
      <c r="D2334">
        <v>22</v>
      </c>
      <c r="E2334" s="10" t="str">
        <f>Table1[[#This Row],[date]]&amp;" "&amp;Table1[[#This Row],[month]]&amp;" "&amp;Table1[[#This Row],[year]]</f>
        <v>22 Jul 1959</v>
      </c>
      <c r="F2334" s="12">
        <f>DATEDIF(Table1[[#This Row],[DOB]],"8-6-2023","y")</f>
        <v>63</v>
      </c>
      <c r="G2334">
        <v>0</v>
      </c>
      <c r="H2334" s="14">
        <v>48824.45</v>
      </c>
      <c r="I2334" t="s">
        <v>11</v>
      </c>
      <c r="J2334" t="s">
        <v>16</v>
      </c>
      <c r="K2334" t="s">
        <v>42</v>
      </c>
    </row>
    <row r="2335" spans="1:11" x14ac:dyDescent="0.2">
      <c r="A2335" t="s">
        <v>2363</v>
      </c>
      <c r="B2335">
        <v>1978</v>
      </c>
      <c r="C2335" t="s">
        <v>30</v>
      </c>
      <c r="D2335">
        <v>29</v>
      </c>
      <c r="E2335" s="10" t="str">
        <f>Table1[[#This Row],[date]]&amp;" "&amp;Table1[[#This Row],[month]]&amp;" "&amp;Table1[[#This Row],[year]]</f>
        <v>29 Dec 1978</v>
      </c>
      <c r="F2335" s="12">
        <f>DATEDIF(Table1[[#This Row],[DOB]],"8-6-2023","y")</f>
        <v>44</v>
      </c>
      <c r="G2335">
        <v>0</v>
      </c>
      <c r="H2335" s="14">
        <v>48885.14</v>
      </c>
      <c r="I2335" t="s">
        <v>16</v>
      </c>
      <c r="J2335" t="s">
        <v>11</v>
      </c>
      <c r="K2335" t="s">
        <v>13</v>
      </c>
    </row>
    <row r="2336" spans="1:11" x14ac:dyDescent="0.2">
      <c r="A2336" t="s">
        <v>2364</v>
      </c>
      <c r="B2336">
        <v>1963</v>
      </c>
      <c r="C2336" t="s">
        <v>20</v>
      </c>
      <c r="D2336">
        <v>4</v>
      </c>
      <c r="E2336" s="10" t="str">
        <f>Table1[[#This Row],[date]]&amp;" "&amp;Table1[[#This Row],[month]]&amp;" "&amp;Table1[[#This Row],[year]]</f>
        <v>4 Sep 1963</v>
      </c>
      <c r="F2336" s="12">
        <f>DATEDIF(Table1[[#This Row],[DOB]],"8-6-2023","y")</f>
        <v>59</v>
      </c>
      <c r="G2336">
        <v>1</v>
      </c>
      <c r="H2336" s="14">
        <v>48970.25</v>
      </c>
      <c r="I2336" t="s">
        <v>16</v>
      </c>
      <c r="J2336" t="s">
        <v>11</v>
      </c>
      <c r="K2336" t="s">
        <v>13</v>
      </c>
    </row>
    <row r="2337" spans="1:11" x14ac:dyDescent="0.2">
      <c r="A2337" t="s">
        <v>2365</v>
      </c>
      <c r="B2337">
        <v>1958</v>
      </c>
      <c r="C2337" t="s">
        <v>18</v>
      </c>
      <c r="D2337">
        <v>27</v>
      </c>
      <c r="E2337" s="10" t="str">
        <f>Table1[[#This Row],[date]]&amp;" "&amp;Table1[[#This Row],[month]]&amp;" "&amp;Table1[[#This Row],[year]]</f>
        <v>27 Jun 1958</v>
      </c>
      <c r="F2337" s="12">
        <f>DATEDIF(Table1[[#This Row],[DOB]],"8-6-2023","y")</f>
        <v>64</v>
      </c>
      <c r="G2337">
        <v>2</v>
      </c>
      <c r="H2337" s="14">
        <v>49577.66</v>
      </c>
      <c r="I2337" t="s">
        <v>11</v>
      </c>
      <c r="J2337" t="s">
        <v>11</v>
      </c>
      <c r="K2337" t="s">
        <v>13</v>
      </c>
    </row>
    <row r="2338" spans="1:11" x14ac:dyDescent="0.2">
      <c r="A2338" t="s">
        <v>2366</v>
      </c>
      <c r="B2338">
        <v>1994</v>
      </c>
      <c r="C2338" t="s">
        <v>37</v>
      </c>
      <c r="D2338">
        <v>27</v>
      </c>
      <c r="E2338" s="10" t="str">
        <f>Table1[[#This Row],[date]]&amp;" "&amp;Table1[[#This Row],[month]]&amp;" "&amp;Table1[[#This Row],[year]]</f>
        <v>27 Oct 1994</v>
      </c>
      <c r="F2338" s="12">
        <f>DATEDIF(Table1[[#This Row],[DOB]],"8-6-2023","y")</f>
        <v>28</v>
      </c>
      <c r="G2338">
        <v>1</v>
      </c>
      <c r="H2338" s="14">
        <v>51194.559999999998</v>
      </c>
      <c r="I2338" t="s">
        <v>16</v>
      </c>
      <c r="J2338" t="s">
        <v>12</v>
      </c>
      <c r="K2338" t="s">
        <v>42</v>
      </c>
    </row>
    <row r="2339" spans="1:11" x14ac:dyDescent="0.2">
      <c r="A2339" t="s">
        <v>2367</v>
      </c>
      <c r="B2339">
        <v>1962</v>
      </c>
      <c r="C2339" t="s">
        <v>35</v>
      </c>
      <c r="D2339">
        <v>4</v>
      </c>
      <c r="E2339" s="10" t="str">
        <f>Table1[[#This Row],[date]]&amp;" "&amp;Table1[[#This Row],[month]]&amp;" "&amp;Table1[[#This Row],[year]]</f>
        <v>4 Aug 1962</v>
      </c>
      <c r="F2339" s="12">
        <f>DATEDIF(Table1[[#This Row],[DOB]],"8-6-2023","y")</f>
        <v>60</v>
      </c>
      <c r="G2339">
        <v>0</v>
      </c>
      <c r="H2339" s="14">
        <v>52590.83</v>
      </c>
      <c r="I2339" t="s">
        <v>16</v>
      </c>
      <c r="J2339" t="s">
        <v>12</v>
      </c>
      <c r="K2339" t="s">
        <v>42</v>
      </c>
    </row>
    <row r="2340" spans="1:11" x14ac:dyDescent="0.2">
      <c r="A2340" t="s">
        <v>2368</v>
      </c>
      <c r="B2340">
        <v>1989</v>
      </c>
      <c r="C2340" t="s">
        <v>18</v>
      </c>
      <c r="D2340">
        <v>19</v>
      </c>
      <c r="E2340" s="10" t="str">
        <f>Table1[[#This Row],[date]]&amp;" "&amp;Table1[[#This Row],[month]]&amp;" "&amp;Table1[[#This Row],[year]]</f>
        <v>19 Jun 1989</v>
      </c>
      <c r="F2340" s="12">
        <f>DATEDIF(Table1[[#This Row],[DOB]],"8-6-2023","y")</f>
        <v>33</v>
      </c>
      <c r="G2340">
        <v>0</v>
      </c>
      <c r="H2340" s="14">
        <v>55135.4</v>
      </c>
      <c r="I2340" t="s">
        <v>16</v>
      </c>
      <c r="J2340" t="s">
        <v>11</v>
      </c>
      <c r="K2340" t="s">
        <v>23</v>
      </c>
    </row>
    <row r="2341" spans="1:11" x14ac:dyDescent="0.2">
      <c r="A2341" t="s">
        <v>2369</v>
      </c>
      <c r="B2341">
        <v>1991</v>
      </c>
      <c r="C2341" t="s">
        <v>18</v>
      </c>
      <c r="D2341">
        <v>6</v>
      </c>
      <c r="E2341" s="10" t="str">
        <f>Table1[[#This Row],[date]]&amp;" "&amp;Table1[[#This Row],[month]]&amp;" "&amp;Table1[[#This Row],[year]]</f>
        <v>6 Jun 1991</v>
      </c>
      <c r="F2341" s="12">
        <f>DATEDIF(Table1[[#This Row],[DOB]],"8-6-2023","y")</f>
        <v>32</v>
      </c>
      <c r="G2341">
        <v>1</v>
      </c>
      <c r="H2341" s="14">
        <v>58571.07</v>
      </c>
      <c r="I2341" t="s">
        <v>16</v>
      </c>
      <c r="J2341" t="s">
        <v>12</v>
      </c>
      <c r="K2341" t="s">
        <v>247</v>
      </c>
    </row>
    <row r="2342" spans="1:11" x14ac:dyDescent="0.2">
      <c r="A2342" t="s">
        <v>2370</v>
      </c>
      <c r="B2342">
        <v>1970</v>
      </c>
      <c r="C2342" t="s">
        <v>2385</v>
      </c>
      <c r="D2342">
        <v>11</v>
      </c>
      <c r="E2342" s="10" t="str">
        <f>Table1[[#This Row],[date]]&amp;" "&amp;Table1[[#This Row],[month]]&amp;" "&amp;Table1[[#This Row],[year]]</f>
        <v>11 sep 1970</v>
      </c>
      <c r="F2342" s="12">
        <f>DATEDIF(Table1[[#This Row],[DOB]],"8-6-2023","y")</f>
        <v>52</v>
      </c>
      <c r="G2342">
        <v>3</v>
      </c>
      <c r="H2342" s="14">
        <v>60021.4</v>
      </c>
      <c r="I2342" t="s">
        <v>16</v>
      </c>
      <c r="J2342" t="s">
        <v>16</v>
      </c>
      <c r="K2342" t="s">
        <v>23</v>
      </c>
    </row>
    <row r="2343" spans="1:11" x14ac:dyDescent="0.2">
      <c r="A2343" t="s">
        <v>2371</v>
      </c>
      <c r="B2343">
        <v>1977</v>
      </c>
      <c r="C2343" t="s">
        <v>18</v>
      </c>
      <c r="D2343">
        <v>8</v>
      </c>
      <c r="E2343" s="10" t="str">
        <f>Table1[[#This Row],[date]]&amp;" "&amp;Table1[[#This Row],[month]]&amp;" "&amp;Table1[[#This Row],[year]]</f>
        <v>8 Jun 1977</v>
      </c>
      <c r="F2343" s="12">
        <f>DATEDIF(Table1[[#This Row],[DOB]],"8-6-2023","y")</f>
        <v>46</v>
      </c>
      <c r="G2343">
        <v>0</v>
      </c>
      <c r="H2343" s="14">
        <v>62592.87</v>
      </c>
      <c r="I2343" t="s">
        <v>11</v>
      </c>
      <c r="J2343" t="s">
        <v>12</v>
      </c>
      <c r="K2343" t="s">
        <v>13</v>
      </c>
    </row>
    <row r="2344" spans="1:11" x14ac:dyDescent="0.2">
      <c r="A2344" t="s">
        <v>2372</v>
      </c>
      <c r="B2344">
        <v>1968</v>
      </c>
      <c r="C2344" t="s">
        <v>37</v>
      </c>
      <c r="D2344">
        <v>12</v>
      </c>
      <c r="E2344" s="10" t="str">
        <f>Table1[[#This Row],[date]]&amp;" "&amp;Table1[[#This Row],[month]]&amp;" "&amp;Table1[[#This Row],[year]]</f>
        <v>12 Oct 1968</v>
      </c>
      <c r="F2344" s="12">
        <f>DATEDIF(Table1[[#This Row],[DOB]],"8-6-2023","y")</f>
        <v>54</v>
      </c>
      <c r="G2344">
        <v>0</v>
      </c>
      <c r="H2344" s="14">
        <v>63770.43</v>
      </c>
      <c r="I2344" t="s">
        <v>16</v>
      </c>
      <c r="J2344" t="s">
        <v>12</v>
      </c>
      <c r="K2344" t="s">
        <v>13</v>
      </c>
    </row>
  </sheetData>
  <phoneticPr fontId="5" alignment="center"/>
  <conditionalFormatting sqref="A1:XFD16 A17:L18 N17:XFD18 A19:XFD1048576">
    <cfRule type="beginsWith" dxfId="2" priority="1" operator="beginsWith" text="?">
      <formula>LEFT(A1,LEN("?"))="?"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B833-48FB-6B49-9DF5-00B15F4CC890}">
  <dimension ref="A1:R2337"/>
  <sheetViews>
    <sheetView zoomScaleNormal="150" zoomScaleSheetLayoutView="100" workbookViewId="0">
      <selection activeCell="C2" sqref="C2:C2337"/>
    </sheetView>
  </sheetViews>
  <sheetFormatPr defaultRowHeight="15" x14ac:dyDescent="0.2"/>
  <cols>
    <col min="1" max="1" width="6.1875" customWidth="1"/>
    <col min="2" max="2" width="10.89453125" bestFit="1" customWidth="1"/>
    <col min="3" max="3" width="11.703125" customWidth="1"/>
    <col min="4" max="5" width="16.8125" customWidth="1"/>
    <col min="6" max="6" width="13.44921875" customWidth="1"/>
    <col min="12" max="17" width="17.3515625" customWidth="1"/>
  </cols>
  <sheetData>
    <row r="1" spans="1:18" ht="18.95" customHeight="1" x14ac:dyDescent="0.2">
      <c r="A1" s="15" t="s">
        <v>0</v>
      </c>
      <c r="B1" s="15" t="s">
        <v>5376</v>
      </c>
      <c r="C1" s="15" t="s">
        <v>5377</v>
      </c>
      <c r="D1" s="15" t="s">
        <v>5372</v>
      </c>
      <c r="E1" s="15" t="s">
        <v>2374</v>
      </c>
      <c r="F1" s="15" t="s">
        <v>5378</v>
      </c>
      <c r="G1" s="15" t="s">
        <v>2375</v>
      </c>
      <c r="H1" s="15" t="s">
        <v>2376</v>
      </c>
      <c r="I1" s="15" t="s">
        <v>2377</v>
      </c>
      <c r="J1" s="15" t="s">
        <v>2378</v>
      </c>
      <c r="K1" s="15" t="s">
        <v>2379</v>
      </c>
      <c r="L1" s="15" t="s">
        <v>5373</v>
      </c>
      <c r="M1" s="15" t="s">
        <v>5374</v>
      </c>
      <c r="N1" s="16" t="s">
        <v>5</v>
      </c>
      <c r="O1" s="17" t="s">
        <v>6</v>
      </c>
      <c r="P1" s="17" t="s">
        <v>7</v>
      </c>
      <c r="Q1" s="17" t="s">
        <v>8</v>
      </c>
    </row>
    <row r="2" spans="1:18" x14ac:dyDescent="0.2">
      <c r="A2" s="18" t="s">
        <v>2372</v>
      </c>
      <c r="B2" s="19" t="str">
        <f>VLOOKUP(Table3[[#This Row],[Customer ID]],'Customer name 1'!1:$1048576,4,FALSE())</f>
        <v xml:space="preserve">Ms. Kelly </v>
      </c>
      <c r="C2" s="20">
        <f>VLOOKUP(Table3[[#This Row],[Customer ID]],'Medical Examinations'!$1:$1048576,2,FALSE())</f>
        <v>47.41</v>
      </c>
      <c r="D2" s="20" t="str">
        <f>VLOOKUP(Table3[[#This Row],[Customer ID]],'Medical Examinations'!$1:$1048576,3,FALSE())</f>
        <v xml:space="preserve"> obesity </v>
      </c>
      <c r="E2" s="20">
        <f>VLOOKUP(Table3[[#This Row],[Customer ID]],'Medical Examinations'!$1:$1048576,4,FALSE())</f>
        <v>7.47</v>
      </c>
      <c r="F2" s="20" t="str">
        <f>VLOOKUP(Table3[[#This Row],[Customer ID]],'Medical Examinations'!$1:$1048576,5,FALSE())</f>
        <v xml:space="preserve">diabetes </v>
      </c>
      <c r="G2" s="19" t="str">
        <f>VLOOKUP(Table3[[#This Row],[Customer ID]],'Medical Examinations'!$1:$1048576,6,FALSE())</f>
        <v>No</v>
      </c>
      <c r="H2" s="19" t="str">
        <f>VLOOKUP(Table3[[#This Row],[Customer ID]],'Medical Examinations'!$1:$1048576,7,FALSE())</f>
        <v>No</v>
      </c>
      <c r="I2" s="19" t="str">
        <f>VLOOKUP(Table3[[#This Row],[Customer ID]],'Medical Examinations'!$1:$1048576,8,FALSE())</f>
        <v>No</v>
      </c>
      <c r="J2" s="19">
        <f>VLOOKUP(Table3[[#This Row],[Customer ID]],'Medical Examinations'!$1:$1048576,9,FALSE())</f>
        <v>0</v>
      </c>
      <c r="K2" s="19" t="str">
        <f>VLOOKUP(Table3[[#This Row],[Customer ID]],'Medical Examinations'!$1:$1048576,10,FALSE())</f>
        <v>yes</v>
      </c>
      <c r="L2" s="19" t="str">
        <f>VLOOKUP(Table3[[#This Row],[Customer ID]],'Hospitalisation Details'!1:$1048576,5,FALSE())</f>
        <v>12 Oct 1968</v>
      </c>
      <c r="M2" s="19">
        <f>VLOOKUP(Table3[[#This Row],[Customer ID]],'Hospitalisation Details'!1:$1048576,6,FALSE())</f>
        <v>54</v>
      </c>
      <c r="N2" s="19">
        <f>VLOOKUP(Table3[[#This Row],[Customer ID]],'Hospitalisation Details'!1:$1048576,8,FALSE())</f>
        <v>63770.43</v>
      </c>
      <c r="O2" s="19" t="str">
        <f>VLOOKUP(Table3[[#This Row],[Customer ID]],'Hospitalisation Details'!1:$1048576,9,FALSE())</f>
        <v>tier - 1</v>
      </c>
      <c r="P2" s="19" t="str">
        <f>VLOOKUP(Table3[[#This Row],[Customer ID]],'Hospitalisation Details'!1:$1048576,10,FALSE())</f>
        <v>tier - 3</v>
      </c>
      <c r="Q2" s="19" t="str">
        <f>VLOOKUP(Table3[[#This Row],[Customer ID]],'Hospitalisation Details'!1:$1048576,11,FALSE())</f>
        <v>R1013</v>
      </c>
    </row>
    <row r="3" spans="1:18" x14ac:dyDescent="0.2">
      <c r="A3" s="18" t="s">
        <v>2371</v>
      </c>
      <c r="B3" s="19" t="str">
        <f>VLOOKUP(Table3[[#This Row],[Customer ID]],'Customer name 1'!2:$1048576,4,FALSE())</f>
        <v xml:space="preserve">Mr. Matthew </v>
      </c>
      <c r="C3" s="20">
        <f>VLOOKUP(Table3[[#This Row],[Customer ID]],'Medical Examinations'!$1:$1048576,2,FALSE())</f>
        <v>30.36</v>
      </c>
      <c r="D3" s="20" t="str">
        <f>VLOOKUP(Table3[[#This Row],[Customer ID]],'Medical Examinations'!$1:$1048576,3,FALSE())</f>
        <v xml:space="preserve"> obesity </v>
      </c>
      <c r="E3" s="20">
        <f>VLOOKUP(Table3[[#This Row],[Customer ID]],'Medical Examinations'!$1:$1048576,4,FALSE())</f>
        <v>5.77</v>
      </c>
      <c r="F3" s="20" t="str">
        <f>VLOOKUP(Table3[[#This Row],[Customer ID]],'Medical Examinations'!$1:$1048576,5,FALSE())</f>
        <v>prediabetes</v>
      </c>
      <c r="G3" s="19" t="str">
        <f>VLOOKUP(Table3[[#This Row],[Customer ID]],'Medical Examinations'!$1:$1048576,6,FALSE())</f>
        <v>No</v>
      </c>
      <c r="H3" s="19" t="str">
        <f>VLOOKUP(Table3[[#This Row],[Customer ID]],'Medical Examinations'!$1:$1048576,7,FALSE())</f>
        <v>No</v>
      </c>
      <c r="I3" s="19" t="str">
        <f>VLOOKUP(Table3[[#This Row],[Customer ID]],'Medical Examinations'!$1:$1048576,8,FALSE())</f>
        <v>No</v>
      </c>
      <c r="J3" s="19">
        <f>VLOOKUP(Table3[[#This Row],[Customer ID]],'Medical Examinations'!$1:$1048576,9,FALSE())</f>
        <v>0</v>
      </c>
      <c r="K3" s="19" t="str">
        <f>VLOOKUP(Table3[[#This Row],[Customer ID]],'Medical Examinations'!$1:$1048576,10,FALSE())</f>
        <v>yes</v>
      </c>
      <c r="L3" s="19" t="str">
        <f>VLOOKUP(Table3[[#This Row],[Customer ID]],'Hospitalisation Details'!2:$1048576,5,FALSE())</f>
        <v>8 Jun 1977</v>
      </c>
      <c r="M3" s="19">
        <f>VLOOKUP(Table3[[#This Row],[Customer ID]],'Hospitalisation Details'!2:$1048576,6,FALSE())</f>
        <v>46</v>
      </c>
      <c r="N3" s="19">
        <f>VLOOKUP(Table3[[#This Row],[Customer ID]],'Hospitalisation Details'!2:$1048576,8,FALSE())</f>
        <v>62592.87</v>
      </c>
      <c r="O3" s="19" t="str">
        <f>VLOOKUP(Table3[[#This Row],[Customer ID]],'Hospitalisation Details'!2:$1048576,9,FALSE())</f>
        <v>tier - 2</v>
      </c>
      <c r="P3" s="19" t="str">
        <f>VLOOKUP(Table3[[#This Row],[Customer ID]],'Hospitalisation Details'!2:$1048576,10,FALSE())</f>
        <v>tier - 3</v>
      </c>
      <c r="Q3" s="19" t="str">
        <f>VLOOKUP(Table3[[#This Row],[Customer ID]],'Hospitalisation Details'!2:$1048576,11,FALSE())</f>
        <v>R1013</v>
      </c>
    </row>
    <row r="4" spans="1:18" x14ac:dyDescent="0.2">
      <c r="A4" s="18" t="s">
        <v>2370</v>
      </c>
      <c r="B4" s="19" t="str">
        <f>VLOOKUP(Table3[[#This Row],[Customer ID]],'Customer name 1'!3:$1048576,4,FALSE())</f>
        <v xml:space="preserve">Mr. Phil </v>
      </c>
      <c r="C4" s="20">
        <f>VLOOKUP(Table3[[#This Row],[Customer ID]],'Medical Examinations'!$1:$1048576,2,FALSE())</f>
        <v>34.484999999999999</v>
      </c>
      <c r="D4" s="20" t="str">
        <f>VLOOKUP(Table3[[#This Row],[Customer ID]],'Medical Examinations'!$1:$1048576,3,FALSE())</f>
        <v xml:space="preserve"> obesity </v>
      </c>
      <c r="E4" s="20">
        <f>VLOOKUP(Table3[[#This Row],[Customer ID]],'Medical Examinations'!$1:$1048576,4,FALSE())</f>
        <v>11.87</v>
      </c>
      <c r="F4" s="20" t="str">
        <f>VLOOKUP(Table3[[#This Row],[Customer ID]],'Medical Examinations'!$1:$1048576,5,FALSE())</f>
        <v xml:space="preserve">diabetes </v>
      </c>
      <c r="G4" s="19" t="str">
        <f>VLOOKUP(Table3[[#This Row],[Customer ID]],'Medical Examinations'!$1:$1048576,6,FALSE())</f>
        <v>yes</v>
      </c>
      <c r="H4" s="19" t="str">
        <f>VLOOKUP(Table3[[#This Row],[Customer ID]],'Medical Examinations'!$1:$1048576,7,FALSE())</f>
        <v>No</v>
      </c>
      <c r="I4" s="19" t="str">
        <f>VLOOKUP(Table3[[#This Row],[Customer ID]],'Medical Examinations'!$1:$1048576,8,FALSE())</f>
        <v>No</v>
      </c>
      <c r="J4" s="19">
        <f>VLOOKUP(Table3[[#This Row],[Customer ID]],'Medical Examinations'!$1:$1048576,9,FALSE())</f>
        <v>2</v>
      </c>
      <c r="K4" s="19" t="str">
        <f>VLOOKUP(Table3[[#This Row],[Customer ID]],'Medical Examinations'!$1:$1048576,10,FALSE())</f>
        <v>yes</v>
      </c>
      <c r="L4" s="19" t="str">
        <f>VLOOKUP(Table3[[#This Row],[Customer ID]],'Hospitalisation Details'!3:$1048576,5,FALSE())</f>
        <v>11 sep 1970</v>
      </c>
      <c r="M4" s="19">
        <f>VLOOKUP(Table3[[#This Row],[Customer ID]],'Hospitalisation Details'!3:$1048576,6,FALSE())</f>
        <v>52</v>
      </c>
      <c r="N4" s="19">
        <f>VLOOKUP(Table3[[#This Row],[Customer ID]],'Hospitalisation Details'!3:$1048576,8,FALSE())</f>
        <v>60021.4</v>
      </c>
      <c r="O4" s="19" t="str">
        <f>VLOOKUP(Table3[[#This Row],[Customer ID]],'Hospitalisation Details'!3:$1048576,9,FALSE())</f>
        <v>tier - 1</v>
      </c>
      <c r="P4" s="19" t="str">
        <f>VLOOKUP(Table3[[#This Row],[Customer ID]],'Hospitalisation Details'!3:$1048576,10,FALSE())</f>
        <v>tier - 1</v>
      </c>
      <c r="Q4" s="19" t="str">
        <f>VLOOKUP(Table3[[#This Row],[Customer ID]],'Hospitalisation Details'!3:$1048576,11,FALSE())</f>
        <v>R1012</v>
      </c>
      <c r="R4" t="s">
        <v>5375</v>
      </c>
    </row>
    <row r="5" spans="1:18" x14ac:dyDescent="0.2">
      <c r="A5" s="18" t="s">
        <v>2369</v>
      </c>
      <c r="B5" s="19" t="str">
        <f>VLOOKUP(Table3[[#This Row],[Customer ID]],'Customer name 1'!4:$1048576,4,FALSE())</f>
        <v xml:space="preserve">Ms. Kelsey </v>
      </c>
      <c r="C5" s="20">
        <f>VLOOKUP(Table3[[#This Row],[Customer ID]],'Medical Examinations'!$1:$1048576,2,FALSE())</f>
        <v>38.094999999999999</v>
      </c>
      <c r="D5" s="20" t="str">
        <f>VLOOKUP(Table3[[#This Row],[Customer ID]],'Medical Examinations'!$1:$1048576,3,FALSE())</f>
        <v xml:space="preserve"> obesity </v>
      </c>
      <c r="E5" s="20">
        <f>VLOOKUP(Table3[[#This Row],[Customer ID]],'Medical Examinations'!$1:$1048576,4,FALSE())</f>
        <v>6.05</v>
      </c>
      <c r="F5" s="20" t="str">
        <f>VLOOKUP(Table3[[#This Row],[Customer ID]],'Medical Examinations'!$1:$1048576,5,FALSE())</f>
        <v>prediabetes</v>
      </c>
      <c r="G5" s="19" t="str">
        <f>VLOOKUP(Table3[[#This Row],[Customer ID]],'Medical Examinations'!$1:$1048576,6,FALSE())</f>
        <v>No</v>
      </c>
      <c r="H5" s="19" t="str">
        <f>VLOOKUP(Table3[[#This Row],[Customer ID]],'Medical Examinations'!$1:$1048576,7,FALSE())</f>
        <v>No</v>
      </c>
      <c r="I5" s="19" t="str">
        <f>VLOOKUP(Table3[[#This Row],[Customer ID]],'Medical Examinations'!$1:$1048576,8,FALSE())</f>
        <v>No</v>
      </c>
      <c r="J5" s="19">
        <f>VLOOKUP(Table3[[#This Row],[Customer ID]],'Medical Examinations'!$1:$1048576,9,FALSE())</f>
        <v>0</v>
      </c>
      <c r="K5" s="19" t="str">
        <f>VLOOKUP(Table3[[#This Row],[Customer ID]],'Medical Examinations'!$1:$1048576,10,FALSE())</f>
        <v>yes</v>
      </c>
      <c r="L5" s="19" t="str">
        <f>VLOOKUP(Table3[[#This Row],[Customer ID]],'Hospitalisation Details'!4:$1048576,5,FALSE())</f>
        <v>6 Jun 1991</v>
      </c>
      <c r="M5" s="19">
        <f>VLOOKUP(Table3[[#This Row],[Customer ID]],'Hospitalisation Details'!4:$1048576,6,FALSE())</f>
        <v>32</v>
      </c>
      <c r="N5" s="19">
        <f>VLOOKUP(Table3[[#This Row],[Customer ID]],'Hospitalisation Details'!4:$1048576,8,FALSE())</f>
        <v>58571.07</v>
      </c>
      <c r="O5" s="19" t="str">
        <f>VLOOKUP(Table3[[#This Row],[Customer ID]],'Hospitalisation Details'!4:$1048576,9,FALSE())</f>
        <v>tier - 1</v>
      </c>
      <c r="P5" s="19" t="str">
        <f>VLOOKUP(Table3[[#This Row],[Customer ID]],'Hospitalisation Details'!4:$1048576,10,FALSE())</f>
        <v>tier - 3</v>
      </c>
      <c r="Q5" s="19" t="str">
        <f>VLOOKUP(Table3[[#This Row],[Customer ID]],'Hospitalisation Details'!4:$1048576,11,FALSE())</f>
        <v>R1024</v>
      </c>
    </row>
    <row r="6" spans="1:18" x14ac:dyDescent="0.2">
      <c r="A6" s="18" t="s">
        <v>2368</v>
      </c>
      <c r="B6" s="19" t="str">
        <f>VLOOKUP(Table3[[#This Row],[Customer ID]],'Customer name 1'!5:$1048576,4,FALSE())</f>
        <v xml:space="preserve">Ms. Kristyn </v>
      </c>
      <c r="C6" s="20">
        <f>VLOOKUP(Table3[[#This Row],[Customer ID]],'Medical Examinations'!$1:$1048576,2,FALSE())</f>
        <v>35.53</v>
      </c>
      <c r="D6" s="20" t="str">
        <f>VLOOKUP(Table3[[#This Row],[Customer ID]],'Medical Examinations'!$1:$1048576,3,FALSE())</f>
        <v xml:space="preserve"> obesity </v>
      </c>
      <c r="E6" s="20">
        <f>VLOOKUP(Table3[[#This Row],[Customer ID]],'Medical Examinations'!$1:$1048576,4,FALSE())</f>
        <v>5.45</v>
      </c>
      <c r="F6" s="20" t="str">
        <f>VLOOKUP(Table3[[#This Row],[Customer ID]],'Medical Examinations'!$1:$1048576,5,FALSE())</f>
        <v xml:space="preserve">normal </v>
      </c>
      <c r="G6" s="19" t="str">
        <f>VLOOKUP(Table3[[#This Row],[Customer ID]],'Medical Examinations'!$1:$1048576,6,FALSE())</f>
        <v>No</v>
      </c>
      <c r="H6" s="19" t="str">
        <f>VLOOKUP(Table3[[#This Row],[Customer ID]],'Medical Examinations'!$1:$1048576,7,FALSE())</f>
        <v>No</v>
      </c>
      <c r="I6" s="19" t="str">
        <f>VLOOKUP(Table3[[#This Row],[Customer ID]],'Medical Examinations'!$1:$1048576,8,FALSE())</f>
        <v>No</v>
      </c>
      <c r="J6" s="19">
        <f>VLOOKUP(Table3[[#This Row],[Customer ID]],'Medical Examinations'!$1:$1048576,9,FALSE())</f>
        <v>0</v>
      </c>
      <c r="K6" s="19" t="str">
        <f>VLOOKUP(Table3[[#This Row],[Customer ID]],'Medical Examinations'!$1:$1048576,10,FALSE())</f>
        <v>yes</v>
      </c>
      <c r="L6" s="19" t="str">
        <f>VLOOKUP(Table3[[#This Row],[Customer ID]],'Hospitalisation Details'!5:$1048576,5,FALSE())</f>
        <v>19 Jun 1989</v>
      </c>
      <c r="M6" s="19">
        <f>VLOOKUP(Table3[[#This Row],[Customer ID]],'Hospitalisation Details'!5:$1048576,6,FALSE())</f>
        <v>33</v>
      </c>
      <c r="N6" s="19">
        <f>VLOOKUP(Table3[[#This Row],[Customer ID]],'Hospitalisation Details'!5:$1048576,8,FALSE())</f>
        <v>55135.4</v>
      </c>
      <c r="O6" s="19" t="str">
        <f>VLOOKUP(Table3[[#This Row],[Customer ID]],'Hospitalisation Details'!5:$1048576,9,FALSE())</f>
        <v>tier - 1</v>
      </c>
      <c r="P6" s="19" t="str">
        <f>VLOOKUP(Table3[[#This Row],[Customer ID]],'Hospitalisation Details'!5:$1048576,10,FALSE())</f>
        <v>tier - 2</v>
      </c>
      <c r="Q6" s="19" t="str">
        <f>VLOOKUP(Table3[[#This Row],[Customer ID]],'Hospitalisation Details'!5:$1048576,11,FALSE())</f>
        <v>R1012</v>
      </c>
    </row>
    <row r="7" spans="1:18" x14ac:dyDescent="0.2">
      <c r="A7" s="18" t="s">
        <v>2367</v>
      </c>
      <c r="B7" s="19" t="str">
        <f>VLOOKUP(Table3[[#This Row],[Customer ID]],'Customer name 1'!6:$1048576,4,FALSE())</f>
        <v xml:space="preserve">Mr. Russell </v>
      </c>
      <c r="C7" s="20">
        <f>VLOOKUP(Table3[[#This Row],[Customer ID]],'Medical Examinations'!$1:$1048576,2,FALSE())</f>
        <v>32.799999999999997</v>
      </c>
      <c r="D7" s="20" t="str">
        <f>VLOOKUP(Table3[[#This Row],[Customer ID]],'Medical Examinations'!$1:$1048576,3,FALSE())</f>
        <v xml:space="preserve"> obesity </v>
      </c>
      <c r="E7" s="20">
        <f>VLOOKUP(Table3[[#This Row],[Customer ID]],'Medical Examinations'!$1:$1048576,4,FALSE())</f>
        <v>6.59</v>
      </c>
      <c r="F7" s="20" t="str">
        <f>VLOOKUP(Table3[[#This Row],[Customer ID]],'Medical Examinations'!$1:$1048576,5,FALSE())</f>
        <v xml:space="preserve">diabetes </v>
      </c>
      <c r="G7" s="19" t="str">
        <f>VLOOKUP(Table3[[#This Row],[Customer ID]],'Medical Examinations'!$1:$1048576,6,FALSE())</f>
        <v>No</v>
      </c>
      <c r="H7" s="19" t="str">
        <f>VLOOKUP(Table3[[#This Row],[Customer ID]],'Medical Examinations'!$1:$1048576,7,FALSE())</f>
        <v>No</v>
      </c>
      <c r="I7" s="19" t="str">
        <f>VLOOKUP(Table3[[#This Row],[Customer ID]],'Medical Examinations'!$1:$1048576,8,FALSE())</f>
        <v>No</v>
      </c>
      <c r="J7" s="19">
        <f>VLOOKUP(Table3[[#This Row],[Customer ID]],'Medical Examinations'!$1:$1048576,9,FALSE())</f>
        <v>0</v>
      </c>
      <c r="K7" s="19" t="str">
        <f>VLOOKUP(Table3[[#This Row],[Customer ID]],'Medical Examinations'!$1:$1048576,10,FALSE())</f>
        <v>yes</v>
      </c>
      <c r="L7" s="19" t="str">
        <f>VLOOKUP(Table3[[#This Row],[Customer ID]],'Hospitalisation Details'!6:$1048576,5,FALSE())</f>
        <v>4 Aug 1962</v>
      </c>
      <c r="M7" s="19">
        <f>VLOOKUP(Table3[[#This Row],[Customer ID]],'Hospitalisation Details'!6:$1048576,6,FALSE())</f>
        <v>60</v>
      </c>
      <c r="N7" s="19">
        <f>VLOOKUP(Table3[[#This Row],[Customer ID]],'Hospitalisation Details'!6:$1048576,8,FALSE())</f>
        <v>52590.83</v>
      </c>
      <c r="O7" s="19" t="str">
        <f>VLOOKUP(Table3[[#This Row],[Customer ID]],'Hospitalisation Details'!6:$1048576,9,FALSE())</f>
        <v>tier - 1</v>
      </c>
      <c r="P7" s="19" t="str">
        <f>VLOOKUP(Table3[[#This Row],[Customer ID]],'Hospitalisation Details'!6:$1048576,10,FALSE())</f>
        <v>tier - 3</v>
      </c>
      <c r="Q7" s="19" t="str">
        <f>VLOOKUP(Table3[[#This Row],[Customer ID]],'Hospitalisation Details'!6:$1048576,11,FALSE())</f>
        <v>R1011</v>
      </c>
    </row>
    <row r="8" spans="1:18" x14ac:dyDescent="0.2">
      <c r="A8" s="18" t="s">
        <v>2366</v>
      </c>
      <c r="B8" s="19" t="str">
        <f>VLOOKUP(Table3[[#This Row],[Customer ID]],'Customer name 1'!7:$1048576,4,FALSE())</f>
        <v xml:space="preserve">Mr. Scott </v>
      </c>
      <c r="C8" s="20">
        <f>VLOOKUP(Table3[[#This Row],[Customer ID]],'Medical Examinations'!$1:$1048576,2,FALSE())</f>
        <v>36.4</v>
      </c>
      <c r="D8" s="20" t="str">
        <f>VLOOKUP(Table3[[#This Row],[Customer ID]],'Medical Examinations'!$1:$1048576,3,FALSE())</f>
        <v xml:space="preserve"> obesity </v>
      </c>
      <c r="E8" s="20">
        <f>VLOOKUP(Table3[[#This Row],[Customer ID]],'Medical Examinations'!$1:$1048576,4,FALSE())</f>
        <v>6.07</v>
      </c>
      <c r="F8" s="20" t="str">
        <f>VLOOKUP(Table3[[#This Row],[Customer ID]],'Medical Examinations'!$1:$1048576,5,FALSE())</f>
        <v>prediabetes</v>
      </c>
      <c r="G8" s="19" t="str">
        <f>VLOOKUP(Table3[[#This Row],[Customer ID]],'Medical Examinations'!$1:$1048576,6,FALSE())</f>
        <v>No</v>
      </c>
      <c r="H8" s="19" t="str">
        <f>VLOOKUP(Table3[[#This Row],[Customer ID]],'Medical Examinations'!$1:$1048576,7,FALSE())</f>
        <v>No</v>
      </c>
      <c r="I8" s="19" t="str">
        <f>VLOOKUP(Table3[[#This Row],[Customer ID]],'Medical Examinations'!$1:$1048576,8,FALSE())</f>
        <v>No</v>
      </c>
      <c r="J8" s="19">
        <f>VLOOKUP(Table3[[#This Row],[Customer ID]],'Medical Examinations'!$1:$1048576,9,FALSE())</f>
        <v>0</v>
      </c>
      <c r="K8" s="19" t="str">
        <f>VLOOKUP(Table3[[#This Row],[Customer ID]],'Medical Examinations'!$1:$1048576,10,FALSE())</f>
        <v>yes</v>
      </c>
      <c r="L8" s="19" t="str">
        <f>VLOOKUP(Table3[[#This Row],[Customer ID]],'Hospitalisation Details'!7:$1048576,5,FALSE())</f>
        <v>27 Oct 1994</v>
      </c>
      <c r="M8" s="19">
        <f>VLOOKUP(Table3[[#This Row],[Customer ID]],'Hospitalisation Details'!7:$1048576,6,FALSE())</f>
        <v>28</v>
      </c>
      <c r="N8" s="19">
        <f>VLOOKUP(Table3[[#This Row],[Customer ID]],'Hospitalisation Details'!7:$1048576,8,FALSE())</f>
        <v>51194.559999999998</v>
      </c>
      <c r="O8" s="19" t="str">
        <f>VLOOKUP(Table3[[#This Row],[Customer ID]],'Hospitalisation Details'!7:$1048576,9,FALSE())</f>
        <v>tier - 1</v>
      </c>
      <c r="P8" s="19" t="str">
        <f>VLOOKUP(Table3[[#This Row],[Customer ID]],'Hospitalisation Details'!7:$1048576,10,FALSE())</f>
        <v>tier - 3</v>
      </c>
      <c r="Q8" s="19" t="str">
        <f>VLOOKUP(Table3[[#This Row],[Customer ID]],'Hospitalisation Details'!7:$1048576,11,FALSE())</f>
        <v>R1011</v>
      </c>
    </row>
    <row r="9" spans="1:18" x14ac:dyDescent="0.2">
      <c r="A9" s="18" t="s">
        <v>2365</v>
      </c>
      <c r="B9" s="19" t="str">
        <f>VLOOKUP(Table3[[#This Row],[Customer ID]],'Customer name 1'!8:$1048576,4,FALSE())</f>
        <v xml:space="preserve">Mr. Stephen </v>
      </c>
      <c r="C9" s="20">
        <f>VLOOKUP(Table3[[#This Row],[Customer ID]],'Medical Examinations'!$1:$1048576,2,FALSE())</f>
        <v>36.96</v>
      </c>
      <c r="D9" s="20" t="str">
        <f>VLOOKUP(Table3[[#This Row],[Customer ID]],'Medical Examinations'!$1:$1048576,3,FALSE())</f>
        <v xml:space="preserve"> obesity </v>
      </c>
      <c r="E9" s="20">
        <f>VLOOKUP(Table3[[#This Row],[Customer ID]],'Medical Examinations'!$1:$1048576,4,FALSE())</f>
        <v>7.93</v>
      </c>
      <c r="F9" s="20" t="str">
        <f>VLOOKUP(Table3[[#This Row],[Customer ID]],'Medical Examinations'!$1:$1048576,5,FALSE())</f>
        <v xml:space="preserve">diabetes </v>
      </c>
      <c r="G9" s="19" t="str">
        <f>VLOOKUP(Table3[[#This Row],[Customer ID]],'Medical Examinations'!$1:$1048576,6,FALSE())</f>
        <v>No</v>
      </c>
      <c r="H9" s="19" t="str">
        <f>VLOOKUP(Table3[[#This Row],[Customer ID]],'Medical Examinations'!$1:$1048576,7,FALSE())</f>
        <v>No</v>
      </c>
      <c r="I9" s="19" t="str">
        <f>VLOOKUP(Table3[[#This Row],[Customer ID]],'Medical Examinations'!$1:$1048576,8,FALSE())</f>
        <v>No</v>
      </c>
      <c r="J9" s="19">
        <f>VLOOKUP(Table3[[#This Row],[Customer ID]],'Medical Examinations'!$1:$1048576,9,FALSE())</f>
        <v>3</v>
      </c>
      <c r="K9" s="19" t="str">
        <f>VLOOKUP(Table3[[#This Row],[Customer ID]],'Medical Examinations'!$1:$1048576,10,FALSE())</f>
        <v>yes</v>
      </c>
      <c r="L9" s="19" t="str">
        <f>VLOOKUP(Table3[[#This Row],[Customer ID]],'Hospitalisation Details'!8:$1048576,5,FALSE())</f>
        <v>27 Jun 1958</v>
      </c>
      <c r="M9" s="19">
        <f>VLOOKUP(Table3[[#This Row],[Customer ID]],'Hospitalisation Details'!8:$1048576,6,FALSE())</f>
        <v>64</v>
      </c>
      <c r="N9" s="19">
        <f>VLOOKUP(Table3[[#This Row],[Customer ID]],'Hospitalisation Details'!8:$1048576,8,FALSE())</f>
        <v>49577.66</v>
      </c>
      <c r="O9" s="19" t="str">
        <f>VLOOKUP(Table3[[#This Row],[Customer ID]],'Hospitalisation Details'!8:$1048576,9,FALSE())</f>
        <v>tier - 2</v>
      </c>
      <c r="P9" s="19" t="str">
        <f>VLOOKUP(Table3[[#This Row],[Customer ID]],'Hospitalisation Details'!8:$1048576,10,FALSE())</f>
        <v>tier - 2</v>
      </c>
      <c r="Q9" s="19" t="str">
        <f>VLOOKUP(Table3[[#This Row],[Customer ID]],'Hospitalisation Details'!8:$1048576,11,FALSE())</f>
        <v>R1013</v>
      </c>
    </row>
    <row r="10" spans="1:18" x14ac:dyDescent="0.2">
      <c r="A10" s="18" t="s">
        <v>2364</v>
      </c>
      <c r="B10" s="19" t="str">
        <f>VLOOKUP(Table3[[#This Row],[Customer ID]],'Customer name 1'!9:$1048576,4,FALSE())</f>
        <v xml:space="preserve">Mr. Patrick </v>
      </c>
      <c r="C10" s="20">
        <f>VLOOKUP(Table3[[#This Row],[Customer ID]],'Medical Examinations'!$1:$1048576,2,FALSE())</f>
        <v>41.14</v>
      </c>
      <c r="D10" s="20" t="str">
        <f>VLOOKUP(Table3[[#This Row],[Customer ID]],'Medical Examinations'!$1:$1048576,3,FALSE())</f>
        <v xml:space="preserve"> obesity </v>
      </c>
      <c r="E10" s="20">
        <f>VLOOKUP(Table3[[#This Row],[Customer ID]],'Medical Examinations'!$1:$1048576,4,FALSE())</f>
        <v>9.58</v>
      </c>
      <c r="F10" s="20" t="str">
        <f>VLOOKUP(Table3[[#This Row],[Customer ID]],'Medical Examinations'!$1:$1048576,5,FALSE())</f>
        <v xml:space="preserve">diabetes </v>
      </c>
      <c r="G10" s="19" t="str">
        <f>VLOOKUP(Table3[[#This Row],[Customer ID]],'Medical Examinations'!$1:$1048576,6,FALSE())</f>
        <v>yes</v>
      </c>
      <c r="H10" s="19" t="str">
        <f>VLOOKUP(Table3[[#This Row],[Customer ID]],'Medical Examinations'!$1:$1048576,7,FALSE())</f>
        <v>No</v>
      </c>
      <c r="I10" s="19" t="str">
        <f>VLOOKUP(Table3[[#This Row],[Customer ID]],'Medical Examinations'!$1:$1048576,8,FALSE())</f>
        <v>Yes</v>
      </c>
      <c r="J10" s="19">
        <f>VLOOKUP(Table3[[#This Row],[Customer ID]],'Medical Examinations'!$1:$1048576,9,FALSE())</f>
        <v>1</v>
      </c>
      <c r="K10" s="19" t="str">
        <f>VLOOKUP(Table3[[#This Row],[Customer ID]],'Medical Examinations'!$1:$1048576,10,FALSE())</f>
        <v>yes</v>
      </c>
      <c r="L10" s="19" t="str">
        <f>VLOOKUP(Table3[[#This Row],[Customer ID]],'Hospitalisation Details'!9:$1048576,5,FALSE())</f>
        <v>4 Sep 1963</v>
      </c>
      <c r="M10" s="19">
        <f>VLOOKUP(Table3[[#This Row],[Customer ID]],'Hospitalisation Details'!9:$1048576,6,FALSE())</f>
        <v>59</v>
      </c>
      <c r="N10" s="19">
        <f>VLOOKUP(Table3[[#This Row],[Customer ID]],'Hospitalisation Details'!9:$1048576,8,FALSE())</f>
        <v>48970.25</v>
      </c>
      <c r="O10" s="19" t="str">
        <f>VLOOKUP(Table3[[#This Row],[Customer ID]],'Hospitalisation Details'!9:$1048576,9,FALSE())</f>
        <v>tier - 1</v>
      </c>
      <c r="P10" s="19" t="str">
        <f>VLOOKUP(Table3[[#This Row],[Customer ID]],'Hospitalisation Details'!9:$1048576,10,FALSE())</f>
        <v>tier - 2</v>
      </c>
      <c r="Q10" s="19" t="str">
        <f>VLOOKUP(Table3[[#This Row],[Customer ID]],'Hospitalisation Details'!9:$1048576,11,FALSE())</f>
        <v>R1013</v>
      </c>
    </row>
    <row r="11" spans="1:18" x14ac:dyDescent="0.2">
      <c r="A11" s="18" t="s">
        <v>2363</v>
      </c>
      <c r="B11" s="19" t="str">
        <f>VLOOKUP(Table3[[#This Row],[Customer ID]],'Customer name 1'!10:$1048576,4,FALSE())</f>
        <v xml:space="preserve">Ms. Brooke </v>
      </c>
      <c r="C11" s="20">
        <f>VLOOKUP(Table3[[#This Row],[Customer ID]],'Medical Examinations'!$1:$1048576,2,FALSE())</f>
        <v>38.06</v>
      </c>
      <c r="D11" s="20" t="str">
        <f>VLOOKUP(Table3[[#This Row],[Customer ID]],'Medical Examinations'!$1:$1048576,3,FALSE())</f>
        <v xml:space="preserve"> obesity </v>
      </c>
      <c r="E11" s="20">
        <f>VLOOKUP(Table3[[#This Row],[Customer ID]],'Medical Examinations'!$1:$1048576,4,FALSE())</f>
        <v>10.79</v>
      </c>
      <c r="F11" s="20" t="str">
        <f>VLOOKUP(Table3[[#This Row],[Customer ID]],'Medical Examinations'!$1:$1048576,5,FALSE())</f>
        <v xml:space="preserve">diabetes </v>
      </c>
      <c r="G11" s="19" t="str">
        <f>VLOOKUP(Table3[[#This Row],[Customer ID]],'Medical Examinations'!$1:$1048576,6,FALSE())</f>
        <v>No</v>
      </c>
      <c r="H11" s="19" t="str">
        <f>VLOOKUP(Table3[[#This Row],[Customer ID]],'Medical Examinations'!$1:$1048576,7,FALSE())</f>
        <v>No</v>
      </c>
      <c r="I11" s="19" t="str">
        <f>VLOOKUP(Table3[[#This Row],[Customer ID]],'Medical Examinations'!$1:$1048576,8,FALSE())</f>
        <v>No</v>
      </c>
      <c r="J11" s="19">
        <f>VLOOKUP(Table3[[#This Row],[Customer ID]],'Medical Examinations'!$1:$1048576,9,FALSE())</f>
        <v>0</v>
      </c>
      <c r="K11" s="19" t="str">
        <f>VLOOKUP(Table3[[#This Row],[Customer ID]],'Medical Examinations'!$1:$1048576,10,FALSE())</f>
        <v>yes</v>
      </c>
      <c r="L11" s="19" t="str">
        <f>VLOOKUP(Table3[[#This Row],[Customer ID]],'Hospitalisation Details'!10:$1048576,5,FALSE())</f>
        <v>29 Dec 1978</v>
      </c>
      <c r="M11" s="19">
        <f>VLOOKUP(Table3[[#This Row],[Customer ID]],'Hospitalisation Details'!10:$1048576,6,FALSE())</f>
        <v>44</v>
      </c>
      <c r="N11" s="19">
        <f>VLOOKUP(Table3[[#This Row],[Customer ID]],'Hospitalisation Details'!10:$1048576,8,FALSE())</f>
        <v>48885.14</v>
      </c>
      <c r="O11" s="19" t="str">
        <f>VLOOKUP(Table3[[#This Row],[Customer ID]],'Hospitalisation Details'!10:$1048576,9,FALSE())</f>
        <v>tier - 1</v>
      </c>
      <c r="P11" s="19" t="str">
        <f>VLOOKUP(Table3[[#This Row],[Customer ID]],'Hospitalisation Details'!10:$1048576,10,FALSE())</f>
        <v>tier - 2</v>
      </c>
      <c r="Q11" s="19" t="str">
        <f>VLOOKUP(Table3[[#This Row],[Customer ID]],'Hospitalisation Details'!10:$1048576,11,FALSE())</f>
        <v>R1013</v>
      </c>
    </row>
    <row r="12" spans="1:18" x14ac:dyDescent="0.2">
      <c r="A12" s="18" t="s">
        <v>2362</v>
      </c>
      <c r="B12" s="19" t="str">
        <f>VLOOKUP(Table3[[#This Row],[Customer ID]],'Customer name 1'!11:$1048576,4,FALSE())</f>
        <v xml:space="preserve">Ms. Paola </v>
      </c>
      <c r="C12" s="20">
        <f>VLOOKUP(Table3[[#This Row],[Customer ID]],'Medical Examinations'!$1:$1048576,2,FALSE())</f>
        <v>37.700000000000003</v>
      </c>
      <c r="D12" s="20" t="str">
        <f>VLOOKUP(Table3[[#This Row],[Customer ID]],'Medical Examinations'!$1:$1048576,3,FALSE())</f>
        <v xml:space="preserve"> obesity </v>
      </c>
      <c r="E12" s="20">
        <f>VLOOKUP(Table3[[#This Row],[Customer ID]],'Medical Examinations'!$1:$1048576,4,FALSE())</f>
        <v>5.96</v>
      </c>
      <c r="F12" s="20" t="str">
        <f>VLOOKUP(Table3[[#This Row],[Customer ID]],'Medical Examinations'!$1:$1048576,5,FALSE())</f>
        <v>prediabetes</v>
      </c>
      <c r="G12" s="19" t="str">
        <f>VLOOKUP(Table3[[#This Row],[Customer ID]],'Medical Examinations'!$1:$1048576,6,FALSE())</f>
        <v>yes</v>
      </c>
      <c r="H12" s="19" t="str">
        <f>VLOOKUP(Table3[[#This Row],[Customer ID]],'Medical Examinations'!$1:$1048576,7,FALSE())</f>
        <v>No</v>
      </c>
      <c r="I12" s="19" t="str">
        <f>VLOOKUP(Table3[[#This Row],[Customer ID]],'Medical Examinations'!$1:$1048576,8,FALSE())</f>
        <v>No</v>
      </c>
      <c r="J12" s="19">
        <f>VLOOKUP(Table3[[#This Row],[Customer ID]],'Medical Examinations'!$1:$1048576,9,FALSE())</f>
        <v>2</v>
      </c>
      <c r="K12" s="19" t="str">
        <f>VLOOKUP(Table3[[#This Row],[Customer ID]],'Medical Examinations'!$1:$1048576,10,FALSE())</f>
        <v>yes</v>
      </c>
      <c r="L12" s="19" t="str">
        <f>VLOOKUP(Table3[[#This Row],[Customer ID]],'Hospitalisation Details'!11:$1048576,5,FALSE())</f>
        <v>22 Jul 1959</v>
      </c>
      <c r="M12" s="19">
        <f>VLOOKUP(Table3[[#This Row],[Customer ID]],'Hospitalisation Details'!11:$1048576,6,FALSE())</f>
        <v>63</v>
      </c>
      <c r="N12" s="19">
        <f>VLOOKUP(Table3[[#This Row],[Customer ID]],'Hospitalisation Details'!11:$1048576,8,FALSE())</f>
        <v>48824.45</v>
      </c>
      <c r="O12" s="19" t="str">
        <f>VLOOKUP(Table3[[#This Row],[Customer ID]],'Hospitalisation Details'!11:$1048576,9,FALSE())</f>
        <v>tier - 2</v>
      </c>
      <c r="P12" s="19" t="str">
        <f>VLOOKUP(Table3[[#This Row],[Customer ID]],'Hospitalisation Details'!11:$1048576,10,FALSE())</f>
        <v>tier - 1</v>
      </c>
      <c r="Q12" s="19" t="str">
        <f>VLOOKUP(Table3[[#This Row],[Customer ID]],'Hospitalisation Details'!11:$1048576,11,FALSE())</f>
        <v>R1011</v>
      </c>
    </row>
    <row r="13" spans="1:18" x14ac:dyDescent="0.2">
      <c r="A13" s="18" t="s">
        <v>2361</v>
      </c>
      <c r="B13" s="19" t="str">
        <f>VLOOKUP(Table3[[#This Row],[Customer ID]],'Customer name 1'!12:$1048576,4,FALSE())</f>
        <v xml:space="preserve">Mr. David </v>
      </c>
      <c r="C13" s="20">
        <f>VLOOKUP(Table3[[#This Row],[Customer ID]],'Medical Examinations'!$1:$1048576,2,FALSE())</f>
        <v>42.13</v>
      </c>
      <c r="D13" s="20" t="str">
        <f>VLOOKUP(Table3[[#This Row],[Customer ID]],'Medical Examinations'!$1:$1048576,3,FALSE())</f>
        <v xml:space="preserve"> obesity </v>
      </c>
      <c r="E13" s="20">
        <f>VLOOKUP(Table3[[#This Row],[Customer ID]],'Medical Examinations'!$1:$1048576,4,FALSE())</f>
        <v>11.9</v>
      </c>
      <c r="F13" s="20" t="str">
        <f>VLOOKUP(Table3[[#This Row],[Customer ID]],'Medical Examinations'!$1:$1048576,5,FALSE())</f>
        <v xml:space="preserve">diabetes </v>
      </c>
      <c r="G13" s="19" t="str">
        <f>VLOOKUP(Table3[[#This Row],[Customer ID]],'Medical Examinations'!$1:$1048576,6,FALSE())</f>
        <v>No</v>
      </c>
      <c r="H13" s="19" t="str">
        <f>VLOOKUP(Table3[[#This Row],[Customer ID]],'Medical Examinations'!$1:$1048576,7,FALSE())</f>
        <v>No</v>
      </c>
      <c r="I13" s="19" t="str">
        <f>VLOOKUP(Table3[[#This Row],[Customer ID]],'Medical Examinations'!$1:$1048576,8,FALSE())</f>
        <v>No</v>
      </c>
      <c r="J13" s="19">
        <f>VLOOKUP(Table3[[#This Row],[Customer ID]],'Medical Examinations'!$1:$1048576,9,FALSE())</f>
        <v>0</v>
      </c>
      <c r="K13" s="19" t="str">
        <f>VLOOKUP(Table3[[#This Row],[Customer ID]],'Medical Examinations'!$1:$1048576,10,FALSE())</f>
        <v>yes</v>
      </c>
      <c r="L13" s="19" t="str">
        <f>VLOOKUP(Table3[[#This Row],[Customer ID]],'Hospitalisation Details'!12:$1048576,5,FALSE())</f>
        <v>27 Oct 1965</v>
      </c>
      <c r="M13" s="19">
        <f>VLOOKUP(Table3[[#This Row],[Customer ID]],'Hospitalisation Details'!12:$1048576,6,FALSE())</f>
        <v>57</v>
      </c>
      <c r="N13" s="19">
        <f>VLOOKUP(Table3[[#This Row],[Customer ID]],'Hospitalisation Details'!12:$1048576,8,FALSE())</f>
        <v>48675.519999999997</v>
      </c>
      <c r="O13" s="19" t="str">
        <f>VLOOKUP(Table3[[#This Row],[Customer ID]],'Hospitalisation Details'!12:$1048576,9,FALSE())</f>
        <v>tier - 1</v>
      </c>
      <c r="P13" s="19" t="str">
        <f>VLOOKUP(Table3[[#This Row],[Customer ID]],'Hospitalisation Details'!12:$1048576,10,FALSE())</f>
        <v>tier - 2</v>
      </c>
      <c r="Q13" s="19" t="str">
        <f>VLOOKUP(Table3[[#This Row],[Customer ID]],'Hospitalisation Details'!12:$1048576,11,FALSE())</f>
        <v>R1013</v>
      </c>
    </row>
    <row r="14" spans="1:18" x14ac:dyDescent="0.2">
      <c r="A14" s="18" t="s">
        <v>2360</v>
      </c>
      <c r="B14" s="19" t="str">
        <f>VLOOKUP(Table3[[#This Row],[Customer ID]],'Customer name 1'!13:$1048576,4,FALSE())</f>
        <v xml:space="preserve">Mr. Wade </v>
      </c>
      <c r="C14" s="20">
        <f>VLOOKUP(Table3[[#This Row],[Customer ID]],'Medical Examinations'!$1:$1048576,2,FALSE())</f>
        <v>40.92</v>
      </c>
      <c r="D14" s="20" t="str">
        <f>VLOOKUP(Table3[[#This Row],[Customer ID]],'Medical Examinations'!$1:$1048576,3,FALSE())</f>
        <v xml:space="preserve"> obesity </v>
      </c>
      <c r="E14" s="20">
        <f>VLOOKUP(Table3[[#This Row],[Customer ID]],'Medical Examinations'!$1:$1048576,4,FALSE())</f>
        <v>8.41</v>
      </c>
      <c r="F14" s="20" t="str">
        <f>VLOOKUP(Table3[[#This Row],[Customer ID]],'Medical Examinations'!$1:$1048576,5,FALSE())</f>
        <v xml:space="preserve">diabetes </v>
      </c>
      <c r="G14" s="19" t="str">
        <f>VLOOKUP(Table3[[#This Row],[Customer ID]],'Medical Examinations'!$1:$1048576,6,FALSE())</f>
        <v>No</v>
      </c>
      <c r="H14" s="19" t="str">
        <f>VLOOKUP(Table3[[#This Row],[Customer ID]],'Medical Examinations'!$1:$1048576,7,FALSE())</f>
        <v>No</v>
      </c>
      <c r="I14" s="19" t="str">
        <f>VLOOKUP(Table3[[#This Row],[Customer ID]],'Medical Examinations'!$1:$1048576,8,FALSE())</f>
        <v>No</v>
      </c>
      <c r="J14" s="19">
        <f>VLOOKUP(Table3[[#This Row],[Customer ID]],'Medical Examinations'!$1:$1048576,9,FALSE())</f>
        <v>0</v>
      </c>
      <c r="K14" s="19" t="str">
        <f>VLOOKUP(Table3[[#This Row],[Customer ID]],'Medical Examinations'!$1:$1048576,10,FALSE())</f>
        <v>yes</v>
      </c>
      <c r="L14" s="19" t="str">
        <f>VLOOKUP(Table3[[#This Row],[Customer ID]],'Hospitalisation Details'!13:$1048576,5,FALSE())</f>
        <v>11 Oct 1962</v>
      </c>
      <c r="M14" s="19">
        <f>VLOOKUP(Table3[[#This Row],[Customer ID]],'Hospitalisation Details'!13:$1048576,6,FALSE())</f>
        <v>60</v>
      </c>
      <c r="N14" s="19">
        <f>VLOOKUP(Table3[[#This Row],[Customer ID]],'Hospitalisation Details'!13:$1048576,8,FALSE())</f>
        <v>48673.56</v>
      </c>
      <c r="O14" s="19" t="str">
        <f>VLOOKUP(Table3[[#This Row],[Customer ID]],'Hospitalisation Details'!13:$1048576,9,FALSE())</f>
        <v>tier - 1</v>
      </c>
      <c r="P14" s="19" t="str">
        <f>VLOOKUP(Table3[[#This Row],[Customer ID]],'Hospitalisation Details'!13:$1048576,10,FALSE())</f>
        <v>tier - 2</v>
      </c>
      <c r="Q14" s="19" t="str">
        <f>VLOOKUP(Table3[[#This Row],[Customer ID]],'Hospitalisation Details'!13:$1048576,11,FALSE())</f>
        <v>R1013</v>
      </c>
    </row>
    <row r="15" spans="1:18" x14ac:dyDescent="0.2">
      <c r="A15" s="18" t="s">
        <v>2359</v>
      </c>
      <c r="B15" s="19" t="str">
        <f>VLOOKUP(Table3[[#This Row],[Customer ID]],'Customer name 1'!14:$1048576,4,FALSE())</f>
        <v xml:space="preserve">Mr. Franklin </v>
      </c>
      <c r="C15" s="20">
        <f>VLOOKUP(Table3[[#This Row],[Customer ID]],'Medical Examinations'!$1:$1048576,2,FALSE())</f>
        <v>40.564999999999998</v>
      </c>
      <c r="D15" s="20" t="str">
        <f>VLOOKUP(Table3[[#This Row],[Customer ID]],'Medical Examinations'!$1:$1048576,3,FALSE())</f>
        <v xml:space="preserve"> obesity </v>
      </c>
      <c r="E15" s="20">
        <f>VLOOKUP(Table3[[#This Row],[Customer ID]],'Medical Examinations'!$1:$1048576,4,FALSE())</f>
        <v>7.02</v>
      </c>
      <c r="F15" s="20" t="str">
        <f>VLOOKUP(Table3[[#This Row],[Customer ID]],'Medical Examinations'!$1:$1048576,5,FALSE())</f>
        <v xml:space="preserve">diabetes </v>
      </c>
      <c r="G15" s="19" t="str">
        <f>VLOOKUP(Table3[[#This Row],[Customer ID]],'Medical Examinations'!$1:$1048576,6,FALSE())</f>
        <v>No</v>
      </c>
      <c r="H15" s="19" t="str">
        <f>VLOOKUP(Table3[[#This Row],[Customer ID]],'Medical Examinations'!$1:$1048576,7,FALSE())</f>
        <v>No</v>
      </c>
      <c r="I15" s="19" t="str">
        <f>VLOOKUP(Table3[[#This Row],[Customer ID]],'Medical Examinations'!$1:$1048576,8,FALSE())</f>
        <v>No</v>
      </c>
      <c r="J15" s="19">
        <f>VLOOKUP(Table3[[#This Row],[Customer ID]],'Medical Examinations'!$1:$1048576,9,FALSE())</f>
        <v>0</v>
      </c>
      <c r="K15" s="19" t="str">
        <f>VLOOKUP(Table3[[#This Row],[Customer ID]],'Medical Examinations'!$1:$1048576,10,FALSE())</f>
        <v>yes</v>
      </c>
      <c r="L15" s="19" t="str">
        <f>VLOOKUP(Table3[[#This Row],[Customer ID]],'Hospitalisation Details'!14:$1048576,5,FALSE())</f>
        <v>1 Dec 1968</v>
      </c>
      <c r="M15" s="19">
        <f>VLOOKUP(Table3[[#This Row],[Customer ID]],'Hospitalisation Details'!14:$1048576,6,FALSE())</f>
        <v>54</v>
      </c>
      <c r="N15" s="19">
        <f>VLOOKUP(Table3[[#This Row],[Customer ID]],'Hospitalisation Details'!14:$1048576,8,FALSE())</f>
        <v>48549.18</v>
      </c>
      <c r="O15" s="19" t="str">
        <f>VLOOKUP(Table3[[#This Row],[Customer ID]],'Hospitalisation Details'!14:$1048576,9,FALSE())</f>
        <v>tier - 1</v>
      </c>
      <c r="P15" s="19" t="str">
        <f>VLOOKUP(Table3[[#This Row],[Customer ID]],'Hospitalisation Details'!14:$1048576,10,FALSE())</f>
        <v>tier - 3</v>
      </c>
      <c r="Q15" s="19" t="str">
        <f>VLOOKUP(Table3[[#This Row],[Customer ID]],'Hospitalisation Details'!14:$1048576,11,FALSE())</f>
        <v>R1016</v>
      </c>
    </row>
    <row r="16" spans="1:18" x14ac:dyDescent="0.2">
      <c r="A16" s="18" t="s">
        <v>2358</v>
      </c>
      <c r="B16" s="19" t="str">
        <f>VLOOKUP(Table3[[#This Row],[Customer ID]],'Customer name 1'!15:$1048576,4,FALSE())</f>
        <v xml:space="preserve">Ms. Leilani </v>
      </c>
      <c r="C16" s="20">
        <f>VLOOKUP(Table3[[#This Row],[Customer ID]],'Medical Examinations'!$1:$1048576,2,FALSE())</f>
        <v>36.384999999999998</v>
      </c>
      <c r="D16" s="20" t="str">
        <f>VLOOKUP(Table3[[#This Row],[Customer ID]],'Medical Examinations'!$1:$1048576,3,FALSE())</f>
        <v xml:space="preserve"> obesity </v>
      </c>
      <c r="E16" s="20">
        <f>VLOOKUP(Table3[[#This Row],[Customer ID]],'Medical Examinations'!$1:$1048576,4,FALSE())</f>
        <v>7.59</v>
      </c>
      <c r="F16" s="20" t="str">
        <f>VLOOKUP(Table3[[#This Row],[Customer ID]],'Medical Examinations'!$1:$1048576,5,FALSE())</f>
        <v xml:space="preserve">diabetes </v>
      </c>
      <c r="G16" s="19" t="str">
        <f>VLOOKUP(Table3[[#This Row],[Customer ID]],'Medical Examinations'!$1:$1048576,6,FALSE())</f>
        <v>yes</v>
      </c>
      <c r="H16" s="19" t="str">
        <f>VLOOKUP(Table3[[#This Row],[Customer ID]],'Medical Examinations'!$1:$1048576,7,FALSE())</f>
        <v>No</v>
      </c>
      <c r="I16" s="19" t="str">
        <f>VLOOKUP(Table3[[#This Row],[Customer ID]],'Medical Examinations'!$1:$1048576,8,FALSE())</f>
        <v>No</v>
      </c>
      <c r="J16" s="19">
        <f>VLOOKUP(Table3[[#This Row],[Customer ID]],'Medical Examinations'!$1:$1048576,9,FALSE())</f>
        <v>2</v>
      </c>
      <c r="K16" s="19" t="str">
        <f>VLOOKUP(Table3[[#This Row],[Customer ID]],'Medical Examinations'!$1:$1048576,10,FALSE())</f>
        <v>yes</v>
      </c>
      <c r="L16" s="19" t="str">
        <f>VLOOKUP(Table3[[#This Row],[Customer ID]],'Hospitalisation Details'!15:$1048576,5,FALSE())</f>
        <v>21 Dec 1961</v>
      </c>
      <c r="M16" s="19">
        <f>VLOOKUP(Table3[[#This Row],[Customer ID]],'Hospitalisation Details'!15:$1048576,6,FALSE())</f>
        <v>61</v>
      </c>
      <c r="N16" s="19">
        <f>VLOOKUP(Table3[[#This Row],[Customer ID]],'Hospitalisation Details'!15:$1048576,8,FALSE())</f>
        <v>48517.56</v>
      </c>
      <c r="O16" s="19" t="str">
        <f>VLOOKUP(Table3[[#This Row],[Customer ID]],'Hospitalisation Details'!15:$1048576,9,FALSE())</f>
        <v>tier - 1</v>
      </c>
      <c r="P16" s="19" t="str">
        <f>VLOOKUP(Table3[[#This Row],[Customer ID]],'Hospitalisation Details'!15:$1048576,10,FALSE())</f>
        <v>tier - 3</v>
      </c>
      <c r="Q16" s="19" t="str">
        <f>VLOOKUP(Table3[[#This Row],[Customer ID]],'Hospitalisation Details'!15:$1048576,11,FALSE())</f>
        <v>R1024</v>
      </c>
    </row>
    <row r="17" spans="1:17" x14ac:dyDescent="0.2">
      <c r="A17" s="18" t="s">
        <v>2357</v>
      </c>
      <c r="B17" s="19" t="str">
        <f>VLOOKUP(Table3[[#This Row],[Customer ID]],'Customer name 1'!16:$1048576,4,FALSE())</f>
        <v xml:space="preserve">Mr. Philippe </v>
      </c>
      <c r="C17" s="20">
        <f>VLOOKUP(Table3[[#This Row],[Customer ID]],'Medical Examinations'!$1:$1048576,2,FALSE())</f>
        <v>39.9</v>
      </c>
      <c r="D17" s="20" t="str">
        <f>VLOOKUP(Table3[[#This Row],[Customer ID]],'Medical Examinations'!$1:$1048576,3,FALSE())</f>
        <v xml:space="preserve"> obesity </v>
      </c>
      <c r="E17" s="20">
        <f>VLOOKUP(Table3[[#This Row],[Customer ID]],'Medical Examinations'!$1:$1048576,4,FALSE())</f>
        <v>11.32</v>
      </c>
      <c r="F17" s="20" t="str">
        <f>VLOOKUP(Table3[[#This Row],[Customer ID]],'Medical Examinations'!$1:$1048576,5,FALSE())</f>
        <v xml:space="preserve">diabetes </v>
      </c>
      <c r="G17" s="19" t="str">
        <f>VLOOKUP(Table3[[#This Row],[Customer ID]],'Medical Examinations'!$1:$1048576,6,FALSE())</f>
        <v>No</v>
      </c>
      <c r="H17" s="19" t="str">
        <f>VLOOKUP(Table3[[#This Row],[Customer ID]],'Medical Examinations'!$1:$1048576,7,FALSE())</f>
        <v>No</v>
      </c>
      <c r="I17" s="19" t="str">
        <f>VLOOKUP(Table3[[#This Row],[Customer ID]],'Medical Examinations'!$1:$1048576,8,FALSE())</f>
        <v>No</v>
      </c>
      <c r="J17" s="19">
        <f>VLOOKUP(Table3[[#This Row],[Customer ID]],'Medical Examinations'!$1:$1048576,9,FALSE())</f>
        <v>0</v>
      </c>
      <c r="K17" s="19" t="str">
        <f>VLOOKUP(Table3[[#This Row],[Customer ID]],'Medical Examinations'!$1:$1048576,10,FALSE())</f>
        <v>yes</v>
      </c>
      <c r="L17" s="19" t="str">
        <f>VLOOKUP(Table3[[#This Row],[Customer ID]],'Hospitalisation Details'!16:$1048576,5,FALSE())</f>
        <v>27 Aug 1962</v>
      </c>
      <c r="M17" s="19">
        <f>VLOOKUP(Table3[[#This Row],[Customer ID]],'Hospitalisation Details'!16:$1048576,6,FALSE())</f>
        <v>60</v>
      </c>
      <c r="N17" s="19">
        <f>VLOOKUP(Table3[[#This Row],[Customer ID]],'Hospitalisation Details'!16:$1048576,8,FALSE())</f>
        <v>48173.36</v>
      </c>
      <c r="O17" s="19" t="str">
        <f>VLOOKUP(Table3[[#This Row],[Customer ID]],'Hospitalisation Details'!16:$1048576,9,FALSE())</f>
        <v>tier - 1</v>
      </c>
      <c r="P17" s="19" t="str">
        <f>VLOOKUP(Table3[[#This Row],[Customer ID]],'Hospitalisation Details'!16:$1048576,10,FALSE())</f>
        <v>tier - 3</v>
      </c>
      <c r="Q17" s="19" t="str">
        <f>VLOOKUP(Table3[[#This Row],[Customer ID]],'Hospitalisation Details'!16:$1048576,11,FALSE())</f>
        <v>R1011</v>
      </c>
    </row>
    <row r="18" spans="1:17" x14ac:dyDescent="0.2">
      <c r="A18" s="18" t="s">
        <v>2356</v>
      </c>
      <c r="B18" s="19" t="str">
        <f>VLOOKUP(Table3[[#This Row],[Customer ID]],'Customer name 1'!17:$1048576,4,FALSE())</f>
        <v xml:space="preserve">Ms. Jennifer </v>
      </c>
      <c r="C18" s="20">
        <f>VLOOKUP(Table3[[#This Row],[Customer ID]],'Medical Examinations'!$1:$1048576,2,FALSE())</f>
        <v>33.799999999999997</v>
      </c>
      <c r="D18" s="20" t="str">
        <f>VLOOKUP(Table3[[#This Row],[Customer ID]],'Medical Examinations'!$1:$1048576,3,FALSE())</f>
        <v xml:space="preserve"> obesity </v>
      </c>
      <c r="E18" s="20">
        <f>VLOOKUP(Table3[[#This Row],[Customer ID]],'Medical Examinations'!$1:$1048576,4,FALSE())</f>
        <v>7.67</v>
      </c>
      <c r="F18" s="20" t="str">
        <f>VLOOKUP(Table3[[#This Row],[Customer ID]],'Medical Examinations'!$1:$1048576,5,FALSE())</f>
        <v xml:space="preserve">diabetes </v>
      </c>
      <c r="G18" s="19" t="str">
        <f>VLOOKUP(Table3[[#This Row],[Customer ID]],'Medical Examinations'!$1:$1048576,6,FALSE())</f>
        <v>No</v>
      </c>
      <c r="H18" s="19" t="str">
        <f>VLOOKUP(Table3[[#This Row],[Customer ID]],'Medical Examinations'!$1:$1048576,7,FALSE())</f>
        <v>No</v>
      </c>
      <c r="I18" s="19" t="str">
        <f>VLOOKUP(Table3[[#This Row],[Customer ID]],'Medical Examinations'!$1:$1048576,8,FALSE())</f>
        <v>No</v>
      </c>
      <c r="J18" s="19">
        <f>VLOOKUP(Table3[[#This Row],[Customer ID]],'Medical Examinations'!$1:$1048576,9,FALSE())</f>
        <v>3</v>
      </c>
      <c r="K18" s="19" t="str">
        <f>VLOOKUP(Table3[[#This Row],[Customer ID]],'Medical Examinations'!$1:$1048576,10,FALSE())</f>
        <v>yes</v>
      </c>
      <c r="L18" s="19" t="str">
        <f>VLOOKUP(Table3[[#This Row],[Customer ID]],'Hospitalisation Details'!17:$1048576,5,FALSE())</f>
        <v>16 Nov 1958</v>
      </c>
      <c r="M18" s="19">
        <f>VLOOKUP(Table3[[#This Row],[Customer ID]],'Hospitalisation Details'!17:$1048576,6,FALSE())</f>
        <v>64</v>
      </c>
      <c r="N18" s="19">
        <f>VLOOKUP(Table3[[#This Row],[Customer ID]],'Hospitalisation Details'!17:$1048576,8,FALSE())</f>
        <v>47928.03</v>
      </c>
      <c r="O18" s="19" t="str">
        <f>VLOOKUP(Table3[[#This Row],[Customer ID]],'Hospitalisation Details'!17:$1048576,9,FALSE())</f>
        <v>tier - 2</v>
      </c>
      <c r="P18" s="19" t="str">
        <f>VLOOKUP(Table3[[#This Row],[Customer ID]],'Hospitalisation Details'!17:$1048576,10,FALSE())</f>
        <v>tier - 3</v>
      </c>
      <c r="Q18" s="19" t="str">
        <f>VLOOKUP(Table3[[#This Row],[Customer ID]],'Hospitalisation Details'!17:$1048576,11,FALSE())</f>
        <v>R1011</v>
      </c>
    </row>
    <row r="19" spans="1:17" x14ac:dyDescent="0.2">
      <c r="A19" s="18" t="s">
        <v>2355</v>
      </c>
      <c r="B19" s="19" t="str">
        <f>VLOOKUP(Table3[[#This Row],[Customer ID]],'Customer name 1'!18:$1048576,4,FALSE())</f>
        <v xml:space="preserve">Ms. Christina </v>
      </c>
      <c r="C19" s="20">
        <f>VLOOKUP(Table3[[#This Row],[Customer ID]],'Medical Examinations'!$1:$1048576,2,FALSE())</f>
        <v>36.765000000000001</v>
      </c>
      <c r="D19" s="20" t="str">
        <f>VLOOKUP(Table3[[#This Row],[Customer ID]],'Medical Examinations'!$1:$1048576,3,FALSE())</f>
        <v xml:space="preserve"> obesity </v>
      </c>
      <c r="E19" s="20">
        <f>VLOOKUP(Table3[[#This Row],[Customer ID]],'Medical Examinations'!$1:$1048576,4,FALSE())</f>
        <v>7.29</v>
      </c>
      <c r="F19" s="20" t="str">
        <f>VLOOKUP(Table3[[#This Row],[Customer ID]],'Medical Examinations'!$1:$1048576,5,FALSE())</f>
        <v xml:space="preserve">diabetes </v>
      </c>
      <c r="G19" s="19" t="str">
        <f>VLOOKUP(Table3[[#This Row],[Customer ID]],'Medical Examinations'!$1:$1048576,6,FALSE())</f>
        <v>yes</v>
      </c>
      <c r="H19" s="19" t="str">
        <f>VLOOKUP(Table3[[#This Row],[Customer ID]],'Medical Examinations'!$1:$1048576,7,FALSE())</f>
        <v>No</v>
      </c>
      <c r="I19" s="19" t="str">
        <f>VLOOKUP(Table3[[#This Row],[Customer ID]],'Medical Examinations'!$1:$1048576,8,FALSE())</f>
        <v>Yes</v>
      </c>
      <c r="J19" s="19">
        <f>VLOOKUP(Table3[[#This Row],[Customer ID]],'Medical Examinations'!$1:$1048576,9,FALSE())</f>
        <v>1</v>
      </c>
      <c r="K19" s="19" t="str">
        <f>VLOOKUP(Table3[[#This Row],[Customer ID]],'Medical Examinations'!$1:$1048576,10,FALSE())</f>
        <v>yes</v>
      </c>
      <c r="L19" s="19" t="str">
        <f>VLOOKUP(Table3[[#This Row],[Customer ID]],'Hospitalisation Details'!18:$1048576,5,FALSE())</f>
        <v>5 Aug 1963</v>
      </c>
      <c r="M19" s="19">
        <f>VLOOKUP(Table3[[#This Row],[Customer ID]],'Hospitalisation Details'!18:$1048576,6,FALSE())</f>
        <v>59</v>
      </c>
      <c r="N19" s="19">
        <f>VLOOKUP(Table3[[#This Row],[Customer ID]],'Hospitalisation Details'!18:$1048576,8,FALSE())</f>
        <v>47896.79</v>
      </c>
      <c r="O19" s="19" t="str">
        <f>VLOOKUP(Table3[[#This Row],[Customer ID]],'Hospitalisation Details'!18:$1048576,9,FALSE())</f>
        <v>tier - 1</v>
      </c>
      <c r="P19" s="19" t="str">
        <f>VLOOKUP(Table3[[#This Row],[Customer ID]],'Hospitalisation Details'!18:$1048576,10,FALSE())</f>
        <v>tier - 3</v>
      </c>
      <c r="Q19" s="19" t="str">
        <f>VLOOKUP(Table3[[#This Row],[Customer ID]],'Hospitalisation Details'!18:$1048576,11,FALSE())</f>
        <v>R1024</v>
      </c>
    </row>
    <row r="20" spans="1:17" x14ac:dyDescent="0.2">
      <c r="A20" s="18" t="s">
        <v>2354</v>
      </c>
      <c r="B20" s="19" t="str">
        <f>VLOOKUP(Table3[[#This Row],[Customer ID]],'Customer name 1'!19:$1048576,4,FALSE())</f>
        <v xml:space="preserve">Mr. Said </v>
      </c>
      <c r="C20" s="20">
        <f>VLOOKUP(Table3[[#This Row],[Customer ID]],'Medical Examinations'!$1:$1048576,2,FALSE())</f>
        <v>36.954999999999998</v>
      </c>
      <c r="D20" s="20" t="str">
        <f>VLOOKUP(Table3[[#This Row],[Customer ID]],'Medical Examinations'!$1:$1048576,3,FALSE())</f>
        <v xml:space="preserve"> obesity </v>
      </c>
      <c r="E20" s="20">
        <f>VLOOKUP(Table3[[#This Row],[Customer ID]],'Medical Examinations'!$1:$1048576,4,FALSE())</f>
        <v>4.72</v>
      </c>
      <c r="F20" s="20" t="str">
        <f>VLOOKUP(Table3[[#This Row],[Customer ID]],'Medical Examinations'!$1:$1048576,5,FALSE())</f>
        <v xml:space="preserve">normal </v>
      </c>
      <c r="G20" s="19" t="str">
        <f>VLOOKUP(Table3[[#This Row],[Customer ID]],'Medical Examinations'!$1:$1048576,6,FALSE())</f>
        <v>yes</v>
      </c>
      <c r="H20" s="19" t="str">
        <f>VLOOKUP(Table3[[#This Row],[Customer ID]],'Medical Examinations'!$1:$1048576,7,FALSE())</f>
        <v>No</v>
      </c>
      <c r="I20" s="19" t="str">
        <f>VLOOKUP(Table3[[#This Row],[Customer ID]],'Medical Examinations'!$1:$1048576,8,FALSE())</f>
        <v>No</v>
      </c>
      <c r="J20" s="19">
        <f>VLOOKUP(Table3[[#This Row],[Customer ID]],'Medical Examinations'!$1:$1048576,9,FALSE())</f>
        <v>1</v>
      </c>
      <c r="K20" s="19" t="str">
        <f>VLOOKUP(Table3[[#This Row],[Customer ID]],'Medical Examinations'!$1:$1048576,10,FALSE())</f>
        <v>yes</v>
      </c>
      <c r="L20" s="19" t="str">
        <f>VLOOKUP(Table3[[#This Row],[Customer ID]],'Hospitalisation Details'!19:$1048576,5,FALSE())</f>
        <v>7 Nov 1964</v>
      </c>
      <c r="M20" s="19">
        <f>VLOOKUP(Table3[[#This Row],[Customer ID]],'Hospitalisation Details'!19:$1048576,6,FALSE())</f>
        <v>58</v>
      </c>
      <c r="N20" s="19">
        <f>VLOOKUP(Table3[[#This Row],[Customer ID]],'Hospitalisation Details'!19:$1048576,8,FALSE())</f>
        <v>47496.49</v>
      </c>
      <c r="O20" s="19" t="str">
        <f>VLOOKUP(Table3[[#This Row],[Customer ID]],'Hospitalisation Details'!19:$1048576,9,FALSE())</f>
        <v>tier - 1</v>
      </c>
      <c r="P20" s="19" t="str">
        <f>VLOOKUP(Table3[[#This Row],[Customer ID]],'Hospitalisation Details'!19:$1048576,10,FALSE())</f>
        <v>tier - 3</v>
      </c>
      <c r="Q20" s="19" t="str">
        <f>VLOOKUP(Table3[[#This Row],[Customer ID]],'Hospitalisation Details'!19:$1048576,11,FALSE())</f>
        <v>R1012</v>
      </c>
    </row>
    <row r="21" spans="1:17" x14ac:dyDescent="0.2">
      <c r="A21" s="18" t="s">
        <v>2353</v>
      </c>
      <c r="B21" s="19" t="str">
        <f>VLOOKUP(Table3[[#This Row],[Customer ID]],'Customer name 1'!20:$1048576,4,FALSE())</f>
        <v xml:space="preserve">Mr. John </v>
      </c>
      <c r="C21" s="20">
        <f>VLOOKUP(Table3[[#This Row],[Customer ID]],'Medical Examinations'!$1:$1048576,2,FALSE())</f>
        <v>42.9</v>
      </c>
      <c r="D21" s="20" t="str">
        <f>VLOOKUP(Table3[[#This Row],[Customer ID]],'Medical Examinations'!$1:$1048576,3,FALSE())</f>
        <v xml:space="preserve"> obesity </v>
      </c>
      <c r="E21" s="20">
        <f>VLOOKUP(Table3[[#This Row],[Customer ID]],'Medical Examinations'!$1:$1048576,4,FALSE())</f>
        <v>11.41</v>
      </c>
      <c r="F21" s="20" t="str">
        <f>VLOOKUP(Table3[[#This Row],[Customer ID]],'Medical Examinations'!$1:$1048576,5,FALSE())</f>
        <v xml:space="preserve">diabetes </v>
      </c>
      <c r="G21" s="19" t="str">
        <f>VLOOKUP(Table3[[#This Row],[Customer ID]],'Medical Examinations'!$1:$1048576,6,FALSE())</f>
        <v>No</v>
      </c>
      <c r="H21" s="19" t="str">
        <f>VLOOKUP(Table3[[#This Row],[Customer ID]],'Medical Examinations'!$1:$1048576,7,FALSE())</f>
        <v>No</v>
      </c>
      <c r="I21" s="19" t="str">
        <f>VLOOKUP(Table3[[#This Row],[Customer ID]],'Medical Examinations'!$1:$1048576,8,FALSE())</f>
        <v>No</v>
      </c>
      <c r="J21" s="19">
        <f>VLOOKUP(Table3[[#This Row],[Customer ID]],'Medical Examinations'!$1:$1048576,9,FALSE())</f>
        <v>0</v>
      </c>
      <c r="K21" s="19" t="str">
        <f>VLOOKUP(Table3[[#This Row],[Customer ID]],'Medical Examinations'!$1:$1048576,10,FALSE())</f>
        <v>yes</v>
      </c>
      <c r="L21" s="19" t="str">
        <f>VLOOKUP(Table3[[#This Row],[Customer ID]],'Hospitalisation Details'!20:$1048576,5,FALSE())</f>
        <v>27 Sep 1971</v>
      </c>
      <c r="M21" s="19">
        <f>VLOOKUP(Table3[[#This Row],[Customer ID]],'Hospitalisation Details'!20:$1048576,6,FALSE())</f>
        <v>51</v>
      </c>
      <c r="N21" s="19">
        <f>VLOOKUP(Table3[[#This Row],[Customer ID]],'Hospitalisation Details'!20:$1048576,8,FALSE())</f>
        <v>47462.89</v>
      </c>
      <c r="O21" s="19" t="str">
        <f>VLOOKUP(Table3[[#This Row],[Customer ID]],'Hospitalisation Details'!20:$1048576,9,FALSE())</f>
        <v>tier - 1</v>
      </c>
      <c r="P21" s="19" t="str">
        <f>VLOOKUP(Table3[[#This Row],[Customer ID]],'Hospitalisation Details'!20:$1048576,10,FALSE())</f>
        <v>tier - 2</v>
      </c>
      <c r="Q21" s="19" t="str">
        <f>VLOOKUP(Table3[[#This Row],[Customer ID]],'Hospitalisation Details'!20:$1048576,11,FALSE())</f>
        <v>R1013</v>
      </c>
    </row>
    <row r="22" spans="1:17" x14ac:dyDescent="0.2">
      <c r="A22" s="18" t="s">
        <v>2352</v>
      </c>
      <c r="B22" s="19" t="str">
        <f>VLOOKUP(Table3[[#This Row],[Customer ID]],'Customer name 1'!21:$1048576,4,FALSE())</f>
        <v xml:space="preserve">Mr. Myles </v>
      </c>
      <c r="C22" s="20">
        <f>VLOOKUP(Table3[[#This Row],[Customer ID]],'Medical Examinations'!$1:$1048576,2,FALSE())</f>
        <v>36.299999999999997</v>
      </c>
      <c r="D22" s="20" t="str">
        <f>VLOOKUP(Table3[[#This Row],[Customer ID]],'Medical Examinations'!$1:$1048576,3,FALSE())</f>
        <v xml:space="preserve"> obesity </v>
      </c>
      <c r="E22" s="20">
        <f>VLOOKUP(Table3[[#This Row],[Customer ID]],'Medical Examinations'!$1:$1048576,4,FALSE())</f>
        <v>11.5</v>
      </c>
      <c r="F22" s="20" t="str">
        <f>VLOOKUP(Table3[[#This Row],[Customer ID]],'Medical Examinations'!$1:$1048576,5,FALSE())</f>
        <v xml:space="preserve">diabetes </v>
      </c>
      <c r="G22" s="19" t="str">
        <f>VLOOKUP(Table3[[#This Row],[Customer ID]],'Medical Examinations'!$1:$1048576,6,FALSE())</f>
        <v>yes</v>
      </c>
      <c r="H22" s="19" t="str">
        <f>VLOOKUP(Table3[[#This Row],[Customer ID]],'Medical Examinations'!$1:$1048576,7,FALSE())</f>
        <v>No</v>
      </c>
      <c r="I22" s="19" t="str">
        <f>VLOOKUP(Table3[[#This Row],[Customer ID]],'Medical Examinations'!$1:$1048576,8,FALSE())</f>
        <v>No</v>
      </c>
      <c r="J22" s="19">
        <f>VLOOKUP(Table3[[#This Row],[Customer ID]],'Medical Examinations'!$1:$1048576,9,FALSE())</f>
        <v>2</v>
      </c>
      <c r="K22" s="19" t="str">
        <f>VLOOKUP(Table3[[#This Row],[Customer ID]],'Medical Examinations'!$1:$1048576,10,FALSE())</f>
        <v>yes</v>
      </c>
      <c r="L22" s="19" t="str">
        <f>VLOOKUP(Table3[[#This Row],[Customer ID]],'Hospitalisation Details'!21:$1048576,5,FALSE())</f>
        <v>13 Jun 1961</v>
      </c>
      <c r="M22" s="19">
        <f>VLOOKUP(Table3[[#This Row],[Customer ID]],'Hospitalisation Details'!21:$1048576,6,FALSE())</f>
        <v>61</v>
      </c>
      <c r="N22" s="19">
        <f>VLOOKUP(Table3[[#This Row],[Customer ID]],'Hospitalisation Details'!21:$1048576,8,FALSE())</f>
        <v>47403.88</v>
      </c>
      <c r="O22" s="19" t="str">
        <f>VLOOKUP(Table3[[#This Row],[Customer ID]],'Hospitalisation Details'!21:$1048576,9,FALSE())</f>
        <v>tier - 1</v>
      </c>
      <c r="P22" s="19" t="str">
        <f>VLOOKUP(Table3[[#This Row],[Customer ID]],'Hospitalisation Details'!21:$1048576,10,FALSE())</f>
        <v>tier - 3</v>
      </c>
      <c r="Q22" s="19" t="str">
        <f>VLOOKUP(Table3[[#This Row],[Customer ID]],'Hospitalisation Details'!21:$1048576,11,FALSE())</f>
        <v>R1011</v>
      </c>
    </row>
    <row r="23" spans="1:17" x14ac:dyDescent="0.2">
      <c r="A23" s="18" t="s">
        <v>2351</v>
      </c>
      <c r="B23" s="19" t="str">
        <f>VLOOKUP(Table3[[#This Row],[Customer ID]],'Customer name 1'!22:$1048576,4,FALSE())</f>
        <v xml:space="preserve">Ms. Madelyn </v>
      </c>
      <c r="C23" s="20">
        <f>VLOOKUP(Table3[[#This Row],[Customer ID]],'Medical Examinations'!$1:$1048576,2,FALSE())</f>
        <v>32.200000000000003</v>
      </c>
      <c r="D23" s="20" t="str">
        <f>VLOOKUP(Table3[[#This Row],[Customer ID]],'Medical Examinations'!$1:$1048576,3,FALSE())</f>
        <v xml:space="preserve"> obesity </v>
      </c>
      <c r="E23" s="20">
        <f>VLOOKUP(Table3[[#This Row],[Customer ID]],'Medical Examinations'!$1:$1048576,4,FALSE())</f>
        <v>6.22</v>
      </c>
      <c r="F23" s="20" t="str">
        <f>VLOOKUP(Table3[[#This Row],[Customer ID]],'Medical Examinations'!$1:$1048576,5,FALSE())</f>
        <v>prediabetes</v>
      </c>
      <c r="G23" s="19" t="str">
        <f>VLOOKUP(Table3[[#This Row],[Customer ID]],'Medical Examinations'!$1:$1048576,6,FALSE())</f>
        <v>yes</v>
      </c>
      <c r="H23" s="19" t="str">
        <f>VLOOKUP(Table3[[#This Row],[Customer ID]],'Medical Examinations'!$1:$1048576,7,FALSE())</f>
        <v>No</v>
      </c>
      <c r="I23" s="19" t="str">
        <f>VLOOKUP(Table3[[#This Row],[Customer ID]],'Medical Examinations'!$1:$1048576,8,FALSE())</f>
        <v>No</v>
      </c>
      <c r="J23" s="19">
        <f>VLOOKUP(Table3[[#This Row],[Customer ID]],'Medical Examinations'!$1:$1048576,9,FALSE())</f>
        <v>2</v>
      </c>
      <c r="K23" s="19" t="str">
        <f>VLOOKUP(Table3[[#This Row],[Customer ID]],'Medical Examinations'!$1:$1048576,10,FALSE())</f>
        <v>yes</v>
      </c>
      <c r="L23" s="19" t="str">
        <f>VLOOKUP(Table3[[#This Row],[Customer ID]],'Hospitalisation Details'!22:$1048576,5,FALSE())</f>
        <v>4 Oct 1959</v>
      </c>
      <c r="M23" s="19">
        <f>VLOOKUP(Table3[[#This Row],[Customer ID]],'Hospitalisation Details'!22:$1048576,6,FALSE())</f>
        <v>63</v>
      </c>
      <c r="N23" s="19">
        <f>VLOOKUP(Table3[[#This Row],[Customer ID]],'Hospitalisation Details'!22:$1048576,8,FALSE())</f>
        <v>47305.31</v>
      </c>
      <c r="O23" s="19" t="str">
        <f>VLOOKUP(Table3[[#This Row],[Customer ID]],'Hospitalisation Details'!22:$1048576,9,FALSE())</f>
        <v>tier - 2</v>
      </c>
      <c r="P23" s="19" t="str">
        <f>VLOOKUP(Table3[[#This Row],[Customer ID]],'Hospitalisation Details'!22:$1048576,10,FALSE())</f>
        <v>tier - 1</v>
      </c>
      <c r="Q23" s="19" t="str">
        <f>VLOOKUP(Table3[[#This Row],[Customer ID]],'Hospitalisation Details'!22:$1048576,11,FALSE())</f>
        <v>R1011</v>
      </c>
    </row>
    <row r="24" spans="1:17" x14ac:dyDescent="0.2">
      <c r="A24" s="18" t="s">
        <v>2350</v>
      </c>
      <c r="B24" s="19" t="str">
        <f>VLOOKUP(Table3[[#This Row],[Customer ID]],'Customer name 1'!23:$1048576,4,FALSE())</f>
        <v xml:space="preserve">Ms. Nicole </v>
      </c>
      <c r="C24" s="20">
        <f>VLOOKUP(Table3[[#This Row],[Customer ID]],'Medical Examinations'!$1:$1048576,2,FALSE())</f>
        <v>31.3</v>
      </c>
      <c r="D24" s="20" t="str">
        <f>VLOOKUP(Table3[[#This Row],[Customer ID]],'Medical Examinations'!$1:$1048576,3,FALSE())</f>
        <v xml:space="preserve"> obesity </v>
      </c>
      <c r="E24" s="20">
        <f>VLOOKUP(Table3[[#This Row],[Customer ID]],'Medical Examinations'!$1:$1048576,4,FALSE())</f>
        <v>11.38</v>
      </c>
      <c r="F24" s="20" t="str">
        <f>VLOOKUP(Table3[[#This Row],[Customer ID]],'Medical Examinations'!$1:$1048576,5,FALSE())</f>
        <v xml:space="preserve">diabetes </v>
      </c>
      <c r="G24" s="19" t="str">
        <f>VLOOKUP(Table3[[#This Row],[Customer ID]],'Medical Examinations'!$1:$1048576,6,FALSE())</f>
        <v>No</v>
      </c>
      <c r="H24" s="19" t="str">
        <f>VLOOKUP(Table3[[#This Row],[Customer ID]],'Medical Examinations'!$1:$1048576,7,FALSE())</f>
        <v>No</v>
      </c>
      <c r="I24" s="19" t="str">
        <f>VLOOKUP(Table3[[#This Row],[Customer ID]],'Medical Examinations'!$1:$1048576,8,FALSE())</f>
        <v>No</v>
      </c>
      <c r="J24" s="19">
        <f>VLOOKUP(Table3[[#This Row],[Customer ID]],'Medical Examinations'!$1:$1048576,9,FALSE())</f>
        <v>3</v>
      </c>
      <c r="K24" s="19" t="str">
        <f>VLOOKUP(Table3[[#This Row],[Customer ID]],'Medical Examinations'!$1:$1048576,10,FALSE())</f>
        <v>yes</v>
      </c>
      <c r="L24" s="19" t="str">
        <f>VLOOKUP(Table3[[#This Row],[Customer ID]],'Hospitalisation Details'!23:$1048576,5,FALSE())</f>
        <v>3 Sep 1958</v>
      </c>
      <c r="M24" s="19">
        <f>VLOOKUP(Table3[[#This Row],[Customer ID]],'Hospitalisation Details'!23:$1048576,6,FALSE())</f>
        <v>64</v>
      </c>
      <c r="N24" s="19">
        <f>VLOOKUP(Table3[[#This Row],[Customer ID]],'Hospitalisation Details'!23:$1048576,8,FALSE())</f>
        <v>47291.06</v>
      </c>
      <c r="O24" s="19" t="str">
        <f>VLOOKUP(Table3[[#This Row],[Customer ID]],'Hospitalisation Details'!23:$1048576,9,FALSE())</f>
        <v>tier - 2</v>
      </c>
      <c r="P24" s="19" t="str">
        <f>VLOOKUP(Table3[[#This Row],[Customer ID]],'Hospitalisation Details'!23:$1048576,10,FALSE())</f>
        <v>tier - 1</v>
      </c>
      <c r="Q24" s="19" t="str">
        <f>VLOOKUP(Table3[[#This Row],[Customer ID]],'Hospitalisation Details'!23:$1048576,11,FALSE())</f>
        <v>R1011</v>
      </c>
    </row>
    <row r="25" spans="1:17" x14ac:dyDescent="0.2">
      <c r="A25" s="18" t="s">
        <v>2349</v>
      </c>
      <c r="B25" s="19" t="str">
        <f>VLOOKUP(Table3[[#This Row],[Customer ID]],'Customer name 1'!24:$1048576,4,FALSE())</f>
        <v xml:space="preserve">Mr. Eric </v>
      </c>
      <c r="C25" s="20">
        <f>VLOOKUP(Table3[[#This Row],[Customer ID]],'Medical Examinations'!$1:$1048576,2,FALSE())</f>
        <v>41.8</v>
      </c>
      <c r="D25" s="20" t="str">
        <f>VLOOKUP(Table3[[#This Row],[Customer ID]],'Medical Examinations'!$1:$1048576,3,FALSE())</f>
        <v xml:space="preserve"> obesity </v>
      </c>
      <c r="E25" s="20">
        <f>VLOOKUP(Table3[[#This Row],[Customer ID]],'Medical Examinations'!$1:$1048576,4,FALSE())</f>
        <v>7.89</v>
      </c>
      <c r="F25" s="20" t="str">
        <f>VLOOKUP(Table3[[#This Row],[Customer ID]],'Medical Examinations'!$1:$1048576,5,FALSE())</f>
        <v xml:space="preserve">diabetes </v>
      </c>
      <c r="G25" s="19" t="str">
        <f>VLOOKUP(Table3[[#This Row],[Customer ID]],'Medical Examinations'!$1:$1048576,6,FALSE())</f>
        <v>yes</v>
      </c>
      <c r="H25" s="19" t="str">
        <f>VLOOKUP(Table3[[#This Row],[Customer ID]],'Medical Examinations'!$1:$1048576,7,FALSE())</f>
        <v>No</v>
      </c>
      <c r="I25" s="19" t="str">
        <f>VLOOKUP(Table3[[#This Row],[Customer ID]],'Medical Examinations'!$1:$1048576,8,FALSE())</f>
        <v>No</v>
      </c>
      <c r="J25" s="19">
        <f>VLOOKUP(Table3[[#This Row],[Customer ID]],'Medical Examinations'!$1:$1048576,9,FALSE())</f>
        <v>2</v>
      </c>
      <c r="K25" s="19" t="str">
        <f>VLOOKUP(Table3[[#This Row],[Customer ID]],'Medical Examinations'!$1:$1048576,10,FALSE())</f>
        <v>yes</v>
      </c>
      <c r="L25" s="19" t="str">
        <f>VLOOKUP(Table3[[#This Row],[Customer ID]],'Hospitalisation Details'!24:$1048576,5,FALSE())</f>
        <v>28 Dec 1970</v>
      </c>
      <c r="M25" s="19">
        <f>VLOOKUP(Table3[[#This Row],[Customer ID]],'Hospitalisation Details'!24:$1048576,6,FALSE())</f>
        <v>52</v>
      </c>
      <c r="N25" s="19">
        <f>VLOOKUP(Table3[[#This Row],[Customer ID]],'Hospitalisation Details'!24:$1048576,8,FALSE())</f>
        <v>47269.85</v>
      </c>
      <c r="O25" s="19" t="str">
        <f>VLOOKUP(Table3[[#This Row],[Customer ID]],'Hospitalisation Details'!24:$1048576,9,FALSE())</f>
        <v>tier - 1</v>
      </c>
      <c r="P25" s="19" t="str">
        <f>VLOOKUP(Table3[[#This Row],[Customer ID]],'Hospitalisation Details'!24:$1048576,10,FALSE())</f>
        <v>tier - 2</v>
      </c>
      <c r="Q25" s="19" t="str">
        <f>VLOOKUP(Table3[[#This Row],[Customer ID]],'Hospitalisation Details'!24:$1048576,11,FALSE())</f>
        <v>R1013</v>
      </c>
    </row>
    <row r="26" spans="1:17" x14ac:dyDescent="0.2">
      <c r="A26" s="18" t="s">
        <v>2348</v>
      </c>
      <c r="B26" s="19" t="str">
        <f>VLOOKUP(Table3[[#This Row],[Customer ID]],'Customer name 1'!25:$1048576,4,FALSE())</f>
        <v xml:space="preserve">Mr. Emiliano </v>
      </c>
      <c r="C26" s="20">
        <f>VLOOKUP(Table3[[#This Row],[Customer ID]],'Medical Examinations'!$1:$1048576,2,FALSE())</f>
        <v>35.090000000000003</v>
      </c>
      <c r="D26" s="20" t="str">
        <f>VLOOKUP(Table3[[#This Row],[Customer ID]],'Medical Examinations'!$1:$1048576,3,FALSE())</f>
        <v xml:space="preserve"> obesity </v>
      </c>
      <c r="E26" s="20">
        <f>VLOOKUP(Table3[[#This Row],[Customer ID]],'Medical Examinations'!$1:$1048576,4,FALSE())</f>
        <v>4.38</v>
      </c>
      <c r="F26" s="20" t="str">
        <f>VLOOKUP(Table3[[#This Row],[Customer ID]],'Medical Examinations'!$1:$1048576,5,FALSE())</f>
        <v xml:space="preserve">normal </v>
      </c>
      <c r="G26" s="19" t="str">
        <f>VLOOKUP(Table3[[#This Row],[Customer ID]],'Medical Examinations'!$1:$1048576,6,FALSE())</f>
        <v>yes</v>
      </c>
      <c r="H26" s="19" t="str">
        <f>VLOOKUP(Table3[[#This Row],[Customer ID]],'Medical Examinations'!$1:$1048576,7,FALSE())</f>
        <v>No</v>
      </c>
      <c r="I26" s="19" t="str">
        <f>VLOOKUP(Table3[[#This Row],[Customer ID]],'Medical Examinations'!$1:$1048576,8,FALSE())</f>
        <v>No</v>
      </c>
      <c r="J26" s="19">
        <f>VLOOKUP(Table3[[#This Row],[Customer ID]],'Medical Examinations'!$1:$1048576,9,FALSE())</f>
        <v>2</v>
      </c>
      <c r="K26" s="19" t="str">
        <f>VLOOKUP(Table3[[#This Row],[Customer ID]],'Medical Examinations'!$1:$1048576,10,FALSE())</f>
        <v>yes</v>
      </c>
      <c r="L26" s="19" t="str">
        <f>VLOOKUP(Table3[[#This Row],[Customer ID]],'Hospitalisation Details'!25:$1048576,5,FALSE())</f>
        <v>14 Jul 1959</v>
      </c>
      <c r="M26" s="19">
        <f>VLOOKUP(Table3[[#This Row],[Customer ID]],'Hospitalisation Details'!25:$1048576,6,FALSE())</f>
        <v>63</v>
      </c>
      <c r="N26" s="19">
        <f>VLOOKUP(Table3[[#This Row],[Customer ID]],'Hospitalisation Details'!25:$1048576,8,FALSE())</f>
        <v>47055.53</v>
      </c>
      <c r="O26" s="19" t="str">
        <f>VLOOKUP(Table3[[#This Row],[Customer ID]],'Hospitalisation Details'!25:$1048576,9,FALSE())</f>
        <v>tier - 2</v>
      </c>
      <c r="P26" s="19" t="str">
        <f>VLOOKUP(Table3[[#This Row],[Customer ID]],'Hospitalisation Details'!25:$1048576,10,FALSE())</f>
        <v>tier - 1</v>
      </c>
      <c r="Q26" s="19" t="str">
        <f>VLOOKUP(Table3[[#This Row],[Customer ID]],'Hospitalisation Details'!25:$1048576,11,FALSE())</f>
        <v>R1013</v>
      </c>
    </row>
    <row r="27" spans="1:17" x14ac:dyDescent="0.2">
      <c r="A27" s="18" t="s">
        <v>2347</v>
      </c>
      <c r="B27" s="19" t="str">
        <f>VLOOKUP(Table3[[#This Row],[Customer ID]],'Customer name 1'!26:$1048576,4,FALSE())</f>
        <v xml:space="preserve">Mr. Adam </v>
      </c>
      <c r="C27" s="20">
        <f>VLOOKUP(Table3[[#This Row],[Customer ID]],'Medical Examinations'!$1:$1048576,2,FALSE())</f>
        <v>33.880000000000003</v>
      </c>
      <c r="D27" s="20" t="str">
        <f>VLOOKUP(Table3[[#This Row],[Customer ID]],'Medical Examinations'!$1:$1048576,3,FALSE())</f>
        <v xml:space="preserve"> obesity </v>
      </c>
      <c r="E27" s="20">
        <f>VLOOKUP(Table3[[#This Row],[Customer ID]],'Medical Examinations'!$1:$1048576,4,FALSE())</f>
        <v>7.01</v>
      </c>
      <c r="F27" s="20" t="str">
        <f>VLOOKUP(Table3[[#This Row],[Customer ID]],'Medical Examinations'!$1:$1048576,5,FALSE())</f>
        <v xml:space="preserve">diabetes </v>
      </c>
      <c r="G27" s="19" t="str">
        <f>VLOOKUP(Table3[[#This Row],[Customer ID]],'Medical Examinations'!$1:$1048576,6,FALSE())</f>
        <v>No</v>
      </c>
      <c r="H27" s="19" t="str">
        <f>VLOOKUP(Table3[[#This Row],[Customer ID]],'Medical Examinations'!$1:$1048576,7,FALSE())</f>
        <v>No</v>
      </c>
      <c r="I27" s="19" t="str">
        <f>VLOOKUP(Table3[[#This Row],[Customer ID]],'Medical Examinations'!$1:$1048576,8,FALSE())</f>
        <v>No</v>
      </c>
      <c r="J27" s="19">
        <f>VLOOKUP(Table3[[#This Row],[Customer ID]],'Medical Examinations'!$1:$1048576,9,FALSE())</f>
        <v>3</v>
      </c>
      <c r="K27" s="19" t="str">
        <f>VLOOKUP(Table3[[#This Row],[Customer ID]],'Medical Examinations'!$1:$1048576,10,FALSE())</f>
        <v>yes</v>
      </c>
      <c r="L27" s="19" t="str">
        <f>VLOOKUP(Table3[[#This Row],[Customer ID]],'Hospitalisation Details'!26:$1048576,5,FALSE())</f>
        <v>15 Sep 1958</v>
      </c>
      <c r="M27" s="19">
        <f>VLOOKUP(Table3[[#This Row],[Customer ID]],'Hospitalisation Details'!26:$1048576,6,FALSE())</f>
        <v>64</v>
      </c>
      <c r="N27" s="19">
        <f>VLOOKUP(Table3[[#This Row],[Customer ID]],'Hospitalisation Details'!26:$1048576,8,FALSE())</f>
        <v>46889.26</v>
      </c>
      <c r="O27" s="19" t="str">
        <f>VLOOKUP(Table3[[#This Row],[Customer ID]],'Hospitalisation Details'!26:$1048576,9,FALSE())</f>
        <v>tier - 2</v>
      </c>
      <c r="P27" s="19" t="str">
        <f>VLOOKUP(Table3[[#This Row],[Customer ID]],'Hospitalisation Details'!26:$1048576,10,FALSE())</f>
        <v>tier - 3</v>
      </c>
      <c r="Q27" s="19" t="str">
        <f>VLOOKUP(Table3[[#This Row],[Customer ID]],'Hospitalisation Details'!26:$1048576,11,FALSE())</f>
        <v>R1013</v>
      </c>
    </row>
    <row r="28" spans="1:17" x14ac:dyDescent="0.2">
      <c r="A28" s="18" t="s">
        <v>2346</v>
      </c>
      <c r="B28" s="19" t="str">
        <f>VLOOKUP(Table3[[#This Row],[Customer ID]],'Customer name 1'!27:$1048576,4,FALSE())</f>
        <v xml:space="preserve">Mr. Zach </v>
      </c>
      <c r="C28" s="20">
        <f>VLOOKUP(Table3[[#This Row],[Customer ID]],'Medical Examinations'!$1:$1048576,2,FALSE())</f>
        <v>30.875</v>
      </c>
      <c r="D28" s="20" t="str">
        <f>VLOOKUP(Table3[[#This Row],[Customer ID]],'Medical Examinations'!$1:$1048576,3,FALSE())</f>
        <v xml:space="preserve"> obesity </v>
      </c>
      <c r="E28" s="20">
        <f>VLOOKUP(Table3[[#This Row],[Customer ID]],'Medical Examinations'!$1:$1048576,4,FALSE())</f>
        <v>11.88</v>
      </c>
      <c r="F28" s="20" t="str">
        <f>VLOOKUP(Table3[[#This Row],[Customer ID]],'Medical Examinations'!$1:$1048576,5,FALSE())</f>
        <v xml:space="preserve">diabetes </v>
      </c>
      <c r="G28" s="19" t="str">
        <f>VLOOKUP(Table3[[#This Row],[Customer ID]],'Medical Examinations'!$1:$1048576,6,FALSE())</f>
        <v>No</v>
      </c>
      <c r="H28" s="19" t="str">
        <f>VLOOKUP(Table3[[#This Row],[Customer ID]],'Medical Examinations'!$1:$1048576,7,FALSE())</f>
        <v>No</v>
      </c>
      <c r="I28" s="19" t="str">
        <f>VLOOKUP(Table3[[#This Row],[Customer ID]],'Medical Examinations'!$1:$1048576,8,FALSE())</f>
        <v>No</v>
      </c>
      <c r="J28" s="19">
        <f>VLOOKUP(Table3[[#This Row],[Customer ID]],'Medical Examinations'!$1:$1048576,9,FALSE())</f>
        <v>0</v>
      </c>
      <c r="K28" s="19" t="str">
        <f>VLOOKUP(Table3[[#This Row],[Customer ID]],'Medical Examinations'!$1:$1048576,10,FALSE())</f>
        <v>yes</v>
      </c>
      <c r="L28" s="19" t="str">
        <f>VLOOKUP(Table3[[#This Row],[Customer ID]],'Hospitalisation Details'!27:$1048576,5,FALSE())</f>
        <v>17 Nov 1960</v>
      </c>
      <c r="M28" s="19">
        <f>VLOOKUP(Table3[[#This Row],[Customer ID]],'Hospitalisation Details'!27:$1048576,6,FALSE())</f>
        <v>62</v>
      </c>
      <c r="N28" s="19">
        <f>VLOOKUP(Table3[[#This Row],[Customer ID]],'Hospitalisation Details'!27:$1048576,8,FALSE())</f>
        <v>46718.16</v>
      </c>
      <c r="O28" s="19" t="str">
        <f>VLOOKUP(Table3[[#This Row],[Customer ID]],'Hospitalisation Details'!27:$1048576,9,FALSE())</f>
        <v>tier - 1</v>
      </c>
      <c r="P28" s="19" t="str">
        <f>VLOOKUP(Table3[[#This Row],[Customer ID]],'Hospitalisation Details'!27:$1048576,10,FALSE())</f>
        <v>tier - 1</v>
      </c>
      <c r="Q28" s="19" t="str">
        <f>VLOOKUP(Table3[[#This Row],[Customer ID]],'Hospitalisation Details'!27:$1048576,11,FALSE())</f>
        <v>R1012</v>
      </c>
    </row>
    <row r="29" spans="1:17" x14ac:dyDescent="0.2">
      <c r="A29" s="18" t="s">
        <v>2345</v>
      </c>
      <c r="B29" s="19" t="str">
        <f>VLOOKUP(Table3[[#This Row],[Customer ID]],'Customer name 1'!28:$1048576,4,FALSE())</f>
        <v xml:space="preserve">Ms. Stephanie </v>
      </c>
      <c r="C29" s="20">
        <f>VLOOKUP(Table3[[#This Row],[Customer ID]],'Medical Examinations'!$1:$1048576,2,FALSE())</f>
        <v>36.86</v>
      </c>
      <c r="D29" s="20" t="str">
        <f>VLOOKUP(Table3[[#This Row],[Customer ID]],'Medical Examinations'!$1:$1048576,3,FALSE())</f>
        <v xml:space="preserve"> obesity </v>
      </c>
      <c r="E29" s="20">
        <f>VLOOKUP(Table3[[#This Row],[Customer ID]],'Medical Examinations'!$1:$1048576,4,FALSE())</f>
        <v>5.19</v>
      </c>
      <c r="F29" s="20" t="str">
        <f>VLOOKUP(Table3[[#This Row],[Customer ID]],'Medical Examinations'!$1:$1048576,5,FALSE())</f>
        <v xml:space="preserve">normal </v>
      </c>
      <c r="G29" s="19" t="str">
        <f>VLOOKUP(Table3[[#This Row],[Customer ID]],'Medical Examinations'!$1:$1048576,6,FALSE())</f>
        <v>yes</v>
      </c>
      <c r="H29" s="19" t="str">
        <f>VLOOKUP(Table3[[#This Row],[Customer ID]],'Medical Examinations'!$1:$1048576,7,FALSE())</f>
        <v>No</v>
      </c>
      <c r="I29" s="19" t="str">
        <f>VLOOKUP(Table3[[#This Row],[Customer ID]],'Medical Examinations'!$1:$1048576,8,FALSE())</f>
        <v>Yes</v>
      </c>
      <c r="J29" s="19">
        <f>VLOOKUP(Table3[[#This Row],[Customer ID]],'Medical Examinations'!$1:$1048576,9,FALSE())</f>
        <v>1</v>
      </c>
      <c r="K29" s="19" t="str">
        <f>VLOOKUP(Table3[[#This Row],[Customer ID]],'Medical Examinations'!$1:$1048576,10,FALSE())</f>
        <v>yes</v>
      </c>
      <c r="L29" s="19" t="str">
        <f>VLOOKUP(Table3[[#This Row],[Customer ID]],'Hospitalisation Details'!28:$1048576,5,FALSE())</f>
        <v>23 Jun 1969</v>
      </c>
      <c r="M29" s="19">
        <f>VLOOKUP(Table3[[#This Row],[Customer ID]],'Hospitalisation Details'!28:$1048576,6,FALSE())</f>
        <v>53</v>
      </c>
      <c r="N29" s="19">
        <f>VLOOKUP(Table3[[#This Row],[Customer ID]],'Hospitalisation Details'!28:$1048576,8,FALSE())</f>
        <v>46661.440000000002</v>
      </c>
      <c r="O29" s="19" t="str">
        <f>VLOOKUP(Table3[[#This Row],[Customer ID]],'Hospitalisation Details'!28:$1048576,9,FALSE())</f>
        <v>tier - 1</v>
      </c>
      <c r="P29" s="19" t="str">
        <f>VLOOKUP(Table3[[#This Row],[Customer ID]],'Hospitalisation Details'!28:$1048576,10,FALSE())</f>
        <v>tier - 3</v>
      </c>
      <c r="Q29" s="19" t="str">
        <f>VLOOKUP(Table3[[#This Row],[Customer ID]],'Hospitalisation Details'!28:$1048576,11,FALSE())</f>
        <v>R1012</v>
      </c>
    </row>
    <row r="30" spans="1:17" x14ac:dyDescent="0.2">
      <c r="A30" s="18" t="s">
        <v>2344</v>
      </c>
      <c r="B30" s="19" t="str">
        <f>VLOOKUP(Table3[[#This Row],[Customer ID]],'Customer name 1'!29:$1048576,4,FALSE())</f>
        <v xml:space="preserve">Mr. Stephen </v>
      </c>
      <c r="C30" s="20">
        <f>VLOOKUP(Table3[[#This Row],[Customer ID]],'Medical Examinations'!$1:$1048576,2,FALSE())</f>
        <v>35.86</v>
      </c>
      <c r="D30" s="20" t="str">
        <f>VLOOKUP(Table3[[#This Row],[Customer ID]],'Medical Examinations'!$1:$1048576,3,FALSE())</f>
        <v xml:space="preserve"> obesity </v>
      </c>
      <c r="E30" s="20">
        <f>VLOOKUP(Table3[[#This Row],[Customer ID]],'Medical Examinations'!$1:$1048576,4,FALSE())</f>
        <v>6.74</v>
      </c>
      <c r="F30" s="20" t="str">
        <f>VLOOKUP(Table3[[#This Row],[Customer ID]],'Medical Examinations'!$1:$1048576,5,FALSE())</f>
        <v xml:space="preserve">diabetes </v>
      </c>
      <c r="G30" s="19" t="str">
        <f>VLOOKUP(Table3[[#This Row],[Customer ID]],'Medical Examinations'!$1:$1048576,6,FALSE())</f>
        <v>yes</v>
      </c>
      <c r="H30" s="19" t="str">
        <f>VLOOKUP(Table3[[#This Row],[Customer ID]],'Medical Examinations'!$1:$1048576,7,FALSE())</f>
        <v>No</v>
      </c>
      <c r="I30" s="19" t="str">
        <f>VLOOKUP(Table3[[#This Row],[Customer ID]],'Medical Examinations'!$1:$1048576,8,FALSE())</f>
        <v>No</v>
      </c>
      <c r="J30" s="19">
        <f>VLOOKUP(Table3[[#This Row],[Customer ID]],'Medical Examinations'!$1:$1048576,9,FALSE())</f>
        <v>2</v>
      </c>
      <c r="K30" s="19" t="str">
        <f>VLOOKUP(Table3[[#This Row],[Customer ID]],'Medical Examinations'!$1:$1048576,10,FALSE())</f>
        <v>yes</v>
      </c>
      <c r="L30" s="19" t="str">
        <f>VLOOKUP(Table3[[#This Row],[Customer ID]],'Hospitalisation Details'!29:$1048576,5,FALSE())</f>
        <v>8 Aug 1961</v>
      </c>
      <c r="M30" s="19">
        <f>VLOOKUP(Table3[[#This Row],[Customer ID]],'Hospitalisation Details'!29:$1048576,6,FALSE())</f>
        <v>61</v>
      </c>
      <c r="N30" s="19">
        <f>VLOOKUP(Table3[[#This Row],[Customer ID]],'Hospitalisation Details'!29:$1048576,8,FALSE())</f>
        <v>46599.11</v>
      </c>
      <c r="O30" s="19" t="str">
        <f>VLOOKUP(Table3[[#This Row],[Customer ID]],'Hospitalisation Details'!29:$1048576,9,FALSE())</f>
        <v>tier - 1</v>
      </c>
      <c r="P30" s="19" t="str">
        <f>VLOOKUP(Table3[[#This Row],[Customer ID]],'Hospitalisation Details'!29:$1048576,10,FALSE())</f>
        <v>tier - 1</v>
      </c>
      <c r="Q30" s="19" t="str">
        <f>VLOOKUP(Table3[[#This Row],[Customer ID]],'Hospitalisation Details'!29:$1048576,11,FALSE())</f>
        <v>R1013</v>
      </c>
    </row>
    <row r="31" spans="1:17" x14ac:dyDescent="0.2">
      <c r="A31" s="18" t="s">
        <v>2343</v>
      </c>
      <c r="B31" s="19" t="str">
        <f>VLOOKUP(Table3[[#This Row],[Customer ID]],'Customer name 1'!30:$1048576,4,FALSE())</f>
        <v xml:space="preserve">Ms. Natalie </v>
      </c>
      <c r="C31" s="20">
        <f>VLOOKUP(Table3[[#This Row],[Customer ID]],'Medical Examinations'!$1:$1048576,2,FALSE())</f>
        <v>37.049999999999997</v>
      </c>
      <c r="D31" s="20" t="str">
        <f>VLOOKUP(Table3[[#This Row],[Customer ID]],'Medical Examinations'!$1:$1048576,3,FALSE())</f>
        <v xml:space="preserve"> obesity </v>
      </c>
      <c r="E31" s="20">
        <f>VLOOKUP(Table3[[#This Row],[Customer ID]],'Medical Examinations'!$1:$1048576,4,FALSE())</f>
        <v>8.44</v>
      </c>
      <c r="F31" s="20" t="str">
        <f>VLOOKUP(Table3[[#This Row],[Customer ID]],'Medical Examinations'!$1:$1048576,5,FALSE())</f>
        <v xml:space="preserve">diabetes </v>
      </c>
      <c r="G31" s="19" t="str">
        <f>VLOOKUP(Table3[[#This Row],[Customer ID]],'Medical Examinations'!$1:$1048576,6,FALSE())</f>
        <v>No</v>
      </c>
      <c r="H31" s="19" t="str">
        <f>VLOOKUP(Table3[[#This Row],[Customer ID]],'Medical Examinations'!$1:$1048576,7,FALSE())</f>
        <v>No</v>
      </c>
      <c r="I31" s="19" t="str">
        <f>VLOOKUP(Table3[[#This Row],[Customer ID]],'Medical Examinations'!$1:$1048576,8,FALSE())</f>
        <v>No</v>
      </c>
      <c r="J31" s="19">
        <f>VLOOKUP(Table3[[#This Row],[Customer ID]],'Medical Examinations'!$1:$1048576,9,FALSE())</f>
        <v>0</v>
      </c>
      <c r="K31" s="19" t="str">
        <f>VLOOKUP(Table3[[#This Row],[Customer ID]],'Medical Examinations'!$1:$1048576,10,FALSE())</f>
        <v>yes</v>
      </c>
      <c r="L31" s="19" t="str">
        <f>VLOOKUP(Table3[[#This Row],[Customer ID]],'Hospitalisation Details'!30:$1048576,5,FALSE())</f>
        <v>6 Dec 1971</v>
      </c>
      <c r="M31" s="19">
        <f>VLOOKUP(Table3[[#This Row],[Customer ID]],'Hospitalisation Details'!30:$1048576,6,FALSE())</f>
        <v>51</v>
      </c>
      <c r="N31" s="19">
        <f>VLOOKUP(Table3[[#This Row],[Customer ID]],'Hospitalisation Details'!30:$1048576,8,FALSE())</f>
        <v>46255.11</v>
      </c>
      <c r="O31" s="19" t="str">
        <f>VLOOKUP(Table3[[#This Row],[Customer ID]],'Hospitalisation Details'!30:$1048576,9,FALSE())</f>
        <v>tier - 1</v>
      </c>
      <c r="P31" s="19" t="str">
        <f>VLOOKUP(Table3[[#This Row],[Customer ID]],'Hospitalisation Details'!30:$1048576,10,FALSE())</f>
        <v>tier - 3</v>
      </c>
      <c r="Q31" s="19" t="str">
        <f>VLOOKUP(Table3[[#This Row],[Customer ID]],'Hospitalisation Details'!30:$1048576,11,FALSE())</f>
        <v>R1024</v>
      </c>
    </row>
    <row r="32" spans="1:17" x14ac:dyDescent="0.2">
      <c r="A32" s="18" t="s">
        <v>2342</v>
      </c>
      <c r="B32" s="19" t="str">
        <f>VLOOKUP(Table3[[#This Row],[Customer ID]],'Customer name 1'!31:$1048576,4,FALSE())</f>
        <v xml:space="preserve">Ms. Nicole </v>
      </c>
      <c r="C32" s="20">
        <f>VLOOKUP(Table3[[#This Row],[Customer ID]],'Medical Examinations'!$1:$1048576,2,FALSE())</f>
        <v>43.89</v>
      </c>
      <c r="D32" s="20" t="str">
        <f>VLOOKUP(Table3[[#This Row],[Customer ID]],'Medical Examinations'!$1:$1048576,3,FALSE())</f>
        <v xml:space="preserve"> obesity </v>
      </c>
      <c r="E32" s="20">
        <f>VLOOKUP(Table3[[#This Row],[Customer ID]],'Medical Examinations'!$1:$1048576,4,FALSE())</f>
        <v>8.7100000000000009</v>
      </c>
      <c r="F32" s="20" t="str">
        <f>VLOOKUP(Table3[[#This Row],[Customer ID]],'Medical Examinations'!$1:$1048576,5,FALSE())</f>
        <v xml:space="preserve">diabetes </v>
      </c>
      <c r="G32" s="19" t="str">
        <f>VLOOKUP(Table3[[#This Row],[Customer ID]],'Medical Examinations'!$1:$1048576,6,FALSE())</f>
        <v>No</v>
      </c>
      <c r="H32" s="19" t="str">
        <f>VLOOKUP(Table3[[#This Row],[Customer ID]],'Medical Examinations'!$1:$1048576,7,FALSE())</f>
        <v>No</v>
      </c>
      <c r="I32" s="19" t="str">
        <f>VLOOKUP(Table3[[#This Row],[Customer ID]],'Medical Examinations'!$1:$1048576,8,FALSE())</f>
        <v>No</v>
      </c>
      <c r="J32" s="19">
        <f>VLOOKUP(Table3[[#This Row],[Customer ID]],'Medical Examinations'!$1:$1048576,9,FALSE())</f>
        <v>0</v>
      </c>
      <c r="K32" s="19" t="str">
        <f>VLOOKUP(Table3[[#This Row],[Customer ID]],'Medical Examinations'!$1:$1048576,10,FALSE())</f>
        <v>yes</v>
      </c>
      <c r="L32" s="19" t="str">
        <f>VLOOKUP(Table3[[#This Row],[Customer ID]],'Hospitalisation Details'!31:$1048576,5,FALSE())</f>
        <v>17 Aug 1978</v>
      </c>
      <c r="M32" s="19">
        <f>VLOOKUP(Table3[[#This Row],[Customer ID]],'Hospitalisation Details'!31:$1048576,6,FALSE())</f>
        <v>44</v>
      </c>
      <c r="N32" s="19">
        <f>VLOOKUP(Table3[[#This Row],[Customer ID]],'Hospitalisation Details'!31:$1048576,8,FALSE())</f>
        <v>46200.99</v>
      </c>
      <c r="O32" s="19" t="str">
        <f>VLOOKUP(Table3[[#This Row],[Customer ID]],'Hospitalisation Details'!31:$1048576,9,FALSE())</f>
        <v>tier - 1</v>
      </c>
      <c r="P32" s="19" t="str">
        <f>VLOOKUP(Table3[[#This Row],[Customer ID]],'Hospitalisation Details'!31:$1048576,10,FALSE())</f>
        <v>tier - 1</v>
      </c>
      <c r="Q32" s="19" t="str">
        <f>VLOOKUP(Table3[[#This Row],[Customer ID]],'Hospitalisation Details'!31:$1048576,11,FALSE())</f>
        <v>R1013</v>
      </c>
    </row>
    <row r="33" spans="1:17" x14ac:dyDescent="0.2">
      <c r="A33" s="18" t="s">
        <v>2341</v>
      </c>
      <c r="B33" s="19" t="str">
        <f>VLOOKUP(Table3[[#This Row],[Customer ID]],'Customer name 1'!32:$1048576,4,FALSE())</f>
        <v xml:space="preserve">Mr. Jefferson </v>
      </c>
      <c r="C33" s="20">
        <f>VLOOKUP(Table3[[#This Row],[Customer ID]],'Medical Examinations'!$1:$1048576,2,FALSE())</f>
        <v>42.35</v>
      </c>
      <c r="D33" s="20" t="str">
        <f>VLOOKUP(Table3[[#This Row],[Customer ID]],'Medical Examinations'!$1:$1048576,3,FALSE())</f>
        <v xml:space="preserve"> obesity </v>
      </c>
      <c r="E33" s="20">
        <f>VLOOKUP(Table3[[#This Row],[Customer ID]],'Medical Examinations'!$1:$1048576,4,FALSE())</f>
        <v>5.08</v>
      </c>
      <c r="F33" s="20" t="str">
        <f>VLOOKUP(Table3[[#This Row],[Customer ID]],'Medical Examinations'!$1:$1048576,5,FALSE())</f>
        <v xml:space="preserve">normal </v>
      </c>
      <c r="G33" s="19" t="str">
        <f>VLOOKUP(Table3[[#This Row],[Customer ID]],'Medical Examinations'!$1:$1048576,6,FALSE())</f>
        <v>yes</v>
      </c>
      <c r="H33" s="19" t="str">
        <f>VLOOKUP(Table3[[#This Row],[Customer ID]],'Medical Examinations'!$1:$1048576,7,FALSE())</f>
        <v>No</v>
      </c>
      <c r="I33" s="19" t="str">
        <f>VLOOKUP(Table3[[#This Row],[Customer ID]],'Medical Examinations'!$1:$1048576,8,FALSE())</f>
        <v>No</v>
      </c>
      <c r="J33" s="19">
        <f>VLOOKUP(Table3[[#This Row],[Customer ID]],'Medical Examinations'!$1:$1048576,9,FALSE())</f>
        <v>0</v>
      </c>
      <c r="K33" s="19" t="str">
        <f>VLOOKUP(Table3[[#This Row],[Customer ID]],'Medical Examinations'!$1:$1048576,10,FALSE())</f>
        <v>yes</v>
      </c>
      <c r="L33" s="19" t="str">
        <f>VLOOKUP(Table3[[#This Row],[Customer ID]],'Hospitalisation Details'!32:$1048576,5,FALSE())</f>
        <v>2 Dec 1976</v>
      </c>
      <c r="M33" s="19">
        <f>VLOOKUP(Table3[[#This Row],[Customer ID]],'Hospitalisation Details'!32:$1048576,6,FALSE())</f>
        <v>46</v>
      </c>
      <c r="N33" s="19">
        <f>VLOOKUP(Table3[[#This Row],[Customer ID]],'Hospitalisation Details'!32:$1048576,8,FALSE())</f>
        <v>46151.12</v>
      </c>
      <c r="O33" s="19" t="str">
        <f>VLOOKUP(Table3[[#This Row],[Customer ID]],'Hospitalisation Details'!32:$1048576,9,FALSE())</f>
        <v>tier - 1</v>
      </c>
      <c r="P33" s="19" t="str">
        <f>VLOOKUP(Table3[[#This Row],[Customer ID]],'Hospitalisation Details'!32:$1048576,10,FALSE())</f>
        <v>tier - 3</v>
      </c>
      <c r="Q33" s="19" t="str">
        <f>VLOOKUP(Table3[[#This Row],[Customer ID]],'Hospitalisation Details'!32:$1048576,11,FALSE())</f>
        <v>R1013</v>
      </c>
    </row>
    <row r="34" spans="1:17" x14ac:dyDescent="0.2">
      <c r="A34" s="18" t="s">
        <v>2340</v>
      </c>
      <c r="B34" s="19" t="str">
        <f>VLOOKUP(Table3[[#This Row],[Customer ID]],'Customer name 1'!33:$1048576,4,FALSE())</f>
        <v xml:space="preserve">Mr. Brendan </v>
      </c>
      <c r="C34" s="20">
        <f>VLOOKUP(Table3[[#This Row],[Customer ID]],'Medical Examinations'!$1:$1048576,2,FALSE())</f>
        <v>31.35</v>
      </c>
      <c r="D34" s="20" t="str">
        <f>VLOOKUP(Table3[[#This Row],[Customer ID]],'Medical Examinations'!$1:$1048576,3,FALSE())</f>
        <v xml:space="preserve"> obesity </v>
      </c>
      <c r="E34" s="20">
        <f>VLOOKUP(Table3[[#This Row],[Customer ID]],'Medical Examinations'!$1:$1048576,4,FALSE())</f>
        <v>6.86</v>
      </c>
      <c r="F34" s="20" t="str">
        <f>VLOOKUP(Table3[[#This Row],[Customer ID]],'Medical Examinations'!$1:$1048576,5,FALSE())</f>
        <v xml:space="preserve">diabetes </v>
      </c>
      <c r="G34" s="19" t="str">
        <f>VLOOKUP(Table3[[#This Row],[Customer ID]],'Medical Examinations'!$1:$1048576,6,FALSE())</f>
        <v>No</v>
      </c>
      <c r="H34" s="19" t="str">
        <f>VLOOKUP(Table3[[#This Row],[Customer ID]],'Medical Examinations'!$1:$1048576,7,FALSE())</f>
        <v>No</v>
      </c>
      <c r="I34" s="19" t="str">
        <f>VLOOKUP(Table3[[#This Row],[Customer ID]],'Medical Examinations'!$1:$1048576,8,FALSE())</f>
        <v>No</v>
      </c>
      <c r="J34" s="19">
        <f>VLOOKUP(Table3[[#This Row],[Customer ID]],'Medical Examinations'!$1:$1048576,9,FALSE())</f>
        <v>0</v>
      </c>
      <c r="K34" s="19" t="str">
        <f>VLOOKUP(Table3[[#This Row],[Customer ID]],'Medical Examinations'!$1:$1048576,10,FALSE())</f>
        <v>yes</v>
      </c>
      <c r="L34" s="19" t="str">
        <f>VLOOKUP(Table3[[#This Row],[Customer ID]],'Hospitalisation Details'!33:$1048576,5,FALSE())</f>
        <v>4 Dec 1962</v>
      </c>
      <c r="M34" s="19">
        <f>VLOOKUP(Table3[[#This Row],[Customer ID]],'Hospitalisation Details'!33:$1048576,6,FALSE())</f>
        <v>60</v>
      </c>
      <c r="N34" s="19">
        <f>VLOOKUP(Table3[[#This Row],[Customer ID]],'Hospitalisation Details'!33:$1048576,8,FALSE())</f>
        <v>46130.53</v>
      </c>
      <c r="O34" s="19" t="str">
        <f>VLOOKUP(Table3[[#This Row],[Customer ID]],'Hospitalisation Details'!33:$1048576,9,FALSE())</f>
        <v>tier - 1</v>
      </c>
      <c r="P34" s="19" t="str">
        <f>VLOOKUP(Table3[[#This Row],[Customer ID]],'Hospitalisation Details'!33:$1048576,10,FALSE())</f>
        <v>tier - 1</v>
      </c>
      <c r="Q34" s="19" t="str">
        <f>VLOOKUP(Table3[[#This Row],[Customer ID]],'Hospitalisation Details'!33:$1048576,11,FALSE())</f>
        <v>R1012</v>
      </c>
    </row>
    <row r="35" spans="1:17" x14ac:dyDescent="0.2">
      <c r="A35" s="18" t="s">
        <v>2339</v>
      </c>
      <c r="B35" s="19" t="str">
        <f>VLOOKUP(Table3[[#This Row],[Customer ID]],'Customer name 1'!34:$1048576,4,FALSE())</f>
        <v xml:space="preserve">Ms. Courtney </v>
      </c>
      <c r="C35" s="20">
        <f>VLOOKUP(Table3[[#This Row],[Customer ID]],'Medical Examinations'!$1:$1048576,2,FALSE())</f>
        <v>47.6</v>
      </c>
      <c r="D35" s="20" t="str">
        <f>VLOOKUP(Table3[[#This Row],[Customer ID]],'Medical Examinations'!$1:$1048576,3,FALSE())</f>
        <v xml:space="preserve"> obesity </v>
      </c>
      <c r="E35" s="20">
        <f>VLOOKUP(Table3[[#This Row],[Customer ID]],'Medical Examinations'!$1:$1048576,4,FALSE())</f>
        <v>5.95</v>
      </c>
      <c r="F35" s="20" t="str">
        <f>VLOOKUP(Table3[[#This Row],[Customer ID]],'Medical Examinations'!$1:$1048576,5,FALSE())</f>
        <v>prediabetes</v>
      </c>
      <c r="G35" s="19" t="str">
        <f>VLOOKUP(Table3[[#This Row],[Customer ID]],'Medical Examinations'!$1:$1048576,6,FALSE())</f>
        <v>yes</v>
      </c>
      <c r="H35" s="19" t="str">
        <f>VLOOKUP(Table3[[#This Row],[Customer ID]],'Medical Examinations'!$1:$1048576,7,FALSE())</f>
        <v>No</v>
      </c>
      <c r="I35" s="19" t="str">
        <f>VLOOKUP(Table3[[#This Row],[Customer ID]],'Medical Examinations'!$1:$1048576,8,FALSE())</f>
        <v>No</v>
      </c>
      <c r="J35" s="19">
        <f>VLOOKUP(Table3[[#This Row],[Customer ID]],'Medical Examinations'!$1:$1048576,9,FALSE())</f>
        <v>0</v>
      </c>
      <c r="K35" s="19" t="str">
        <f>VLOOKUP(Table3[[#This Row],[Customer ID]],'Medical Examinations'!$1:$1048576,10,FALSE())</f>
        <v>yes</v>
      </c>
      <c r="L35" s="19" t="str">
        <f>VLOOKUP(Table3[[#This Row],[Customer ID]],'Hospitalisation Details'!34:$1048576,5,FALSE())</f>
        <v>30 Sep 1985</v>
      </c>
      <c r="M35" s="19">
        <f>VLOOKUP(Table3[[#This Row],[Customer ID]],'Hospitalisation Details'!34:$1048576,6,FALSE())</f>
        <v>37</v>
      </c>
      <c r="N35" s="19">
        <f>VLOOKUP(Table3[[#This Row],[Customer ID]],'Hospitalisation Details'!34:$1048576,8,FALSE())</f>
        <v>46113.51</v>
      </c>
      <c r="O35" s="19" t="str">
        <f>VLOOKUP(Table3[[#This Row],[Customer ID]],'Hospitalisation Details'!34:$1048576,9,FALSE())</f>
        <v>tier - 2</v>
      </c>
      <c r="P35" s="19" t="str">
        <f>VLOOKUP(Table3[[#This Row],[Customer ID]],'Hospitalisation Details'!34:$1048576,10,FALSE())</f>
        <v>tier - 3</v>
      </c>
      <c r="Q35" s="19" t="str">
        <f>VLOOKUP(Table3[[#This Row],[Customer ID]],'Hospitalisation Details'!34:$1048576,11,FALSE())</f>
        <v>R1011</v>
      </c>
    </row>
    <row r="36" spans="1:17" x14ac:dyDescent="0.2">
      <c r="A36" s="18" t="s">
        <v>2338</v>
      </c>
      <c r="B36" s="19" t="str">
        <f>VLOOKUP(Table3[[#This Row],[Customer ID]],'Customer name 1'!35:$1048576,4,FALSE())</f>
        <v xml:space="preserve">Ms. Sydney </v>
      </c>
      <c r="C36" s="20">
        <f>VLOOKUP(Table3[[#This Row],[Customer ID]],'Medical Examinations'!$1:$1048576,2,FALSE())</f>
        <v>46.2</v>
      </c>
      <c r="D36" s="20" t="str">
        <f>VLOOKUP(Table3[[#This Row],[Customer ID]],'Medical Examinations'!$1:$1048576,3,FALSE())</f>
        <v xml:space="preserve"> obesity </v>
      </c>
      <c r="E36" s="20">
        <f>VLOOKUP(Table3[[#This Row],[Customer ID]],'Medical Examinations'!$1:$1048576,4,FALSE())</f>
        <v>6.09</v>
      </c>
      <c r="F36" s="20" t="str">
        <f>VLOOKUP(Table3[[#This Row],[Customer ID]],'Medical Examinations'!$1:$1048576,5,FALSE())</f>
        <v>prediabetes</v>
      </c>
      <c r="G36" s="19" t="str">
        <f>VLOOKUP(Table3[[#This Row],[Customer ID]],'Medical Examinations'!$1:$1048576,6,FALSE())</f>
        <v>No</v>
      </c>
      <c r="H36" s="19" t="str">
        <f>VLOOKUP(Table3[[#This Row],[Customer ID]],'Medical Examinations'!$1:$1048576,7,FALSE())</f>
        <v>No</v>
      </c>
      <c r="I36" s="19" t="str">
        <f>VLOOKUP(Table3[[#This Row],[Customer ID]],'Medical Examinations'!$1:$1048576,8,FALSE())</f>
        <v>Yes</v>
      </c>
      <c r="J36" s="19">
        <f>VLOOKUP(Table3[[#This Row],[Customer ID]],'Medical Examinations'!$1:$1048576,9,FALSE())</f>
        <v>1</v>
      </c>
      <c r="K36" s="19" t="str">
        <f>VLOOKUP(Table3[[#This Row],[Customer ID]],'Medical Examinations'!$1:$1048576,10,FALSE())</f>
        <v>yes</v>
      </c>
      <c r="L36" s="19" t="str">
        <f>VLOOKUP(Table3[[#This Row],[Customer ID]],'Hospitalisation Details'!35:$1048576,5,FALSE())</f>
        <v>12 Aug 1979</v>
      </c>
      <c r="M36" s="19">
        <f>VLOOKUP(Table3[[#This Row],[Customer ID]],'Hospitalisation Details'!35:$1048576,6,FALSE())</f>
        <v>43</v>
      </c>
      <c r="N36" s="19">
        <f>VLOOKUP(Table3[[#This Row],[Customer ID]],'Hospitalisation Details'!35:$1048576,8,FALSE())</f>
        <v>45863.21</v>
      </c>
      <c r="O36" s="19" t="str">
        <f>VLOOKUP(Table3[[#This Row],[Customer ID]],'Hospitalisation Details'!35:$1048576,9,FALSE())</f>
        <v>tier - 2</v>
      </c>
      <c r="P36" s="19" t="str">
        <f>VLOOKUP(Table3[[#This Row],[Customer ID]],'Hospitalisation Details'!35:$1048576,10,FALSE())</f>
        <v>tier - 1</v>
      </c>
      <c r="Q36" s="19" t="str">
        <f>VLOOKUP(Table3[[#This Row],[Customer ID]],'Hospitalisation Details'!35:$1048576,11,FALSE())</f>
        <v>R1013</v>
      </c>
    </row>
    <row r="37" spans="1:17" x14ac:dyDescent="0.2">
      <c r="A37" s="18" t="s">
        <v>2337</v>
      </c>
      <c r="B37" s="19" t="str">
        <f>VLOOKUP(Table3[[#This Row],[Customer ID]],'Customer name 1'!36:$1048576,4,FALSE())</f>
        <v xml:space="preserve">Mr. Julien </v>
      </c>
      <c r="C37" s="20">
        <f>VLOOKUP(Table3[[#This Row],[Customer ID]],'Medical Examinations'!$1:$1048576,2,FALSE())</f>
        <v>32.015000000000001</v>
      </c>
      <c r="D37" s="20" t="str">
        <f>VLOOKUP(Table3[[#This Row],[Customer ID]],'Medical Examinations'!$1:$1048576,3,FALSE())</f>
        <v xml:space="preserve"> obesity </v>
      </c>
      <c r="E37" s="20">
        <f>VLOOKUP(Table3[[#This Row],[Customer ID]],'Medical Examinations'!$1:$1048576,4,FALSE())</f>
        <v>11.75</v>
      </c>
      <c r="F37" s="20" t="str">
        <f>VLOOKUP(Table3[[#This Row],[Customer ID]],'Medical Examinations'!$1:$1048576,5,FALSE())</f>
        <v xml:space="preserve">diabetes </v>
      </c>
      <c r="G37" s="19" t="str">
        <f>VLOOKUP(Table3[[#This Row],[Customer ID]],'Medical Examinations'!$1:$1048576,6,FALSE())</f>
        <v>No</v>
      </c>
      <c r="H37" s="19" t="str">
        <f>VLOOKUP(Table3[[#This Row],[Customer ID]],'Medical Examinations'!$1:$1048576,7,FALSE())</f>
        <v>No</v>
      </c>
      <c r="I37" s="19" t="str">
        <f>VLOOKUP(Table3[[#This Row],[Customer ID]],'Medical Examinations'!$1:$1048576,8,FALSE())</f>
        <v>No</v>
      </c>
      <c r="J37" s="19">
        <f>VLOOKUP(Table3[[#This Row],[Customer ID]],'Medical Examinations'!$1:$1048576,9,FALSE())</f>
        <v>0</v>
      </c>
      <c r="K37" s="19" t="str">
        <f>VLOOKUP(Table3[[#This Row],[Customer ID]],'Medical Examinations'!$1:$1048576,10,FALSE())</f>
        <v>yes</v>
      </c>
      <c r="L37" s="19" t="str">
        <f>VLOOKUP(Table3[[#This Row],[Customer ID]],'Hospitalisation Details'!36:$1048576,5,FALSE())</f>
        <v>21 Dec 1960</v>
      </c>
      <c r="M37" s="19">
        <f>VLOOKUP(Table3[[#This Row],[Customer ID]],'Hospitalisation Details'!36:$1048576,6,FALSE())</f>
        <v>62</v>
      </c>
      <c r="N37" s="19">
        <f>VLOOKUP(Table3[[#This Row],[Customer ID]],'Hospitalisation Details'!36:$1048576,8,FALSE())</f>
        <v>45710.21</v>
      </c>
      <c r="O37" s="19" t="str">
        <f>VLOOKUP(Table3[[#This Row],[Customer ID]],'Hospitalisation Details'!36:$1048576,9,FALSE())</f>
        <v>tier - 2</v>
      </c>
      <c r="P37" s="19" t="str">
        <f>VLOOKUP(Table3[[#This Row],[Customer ID]],'Hospitalisation Details'!36:$1048576,10,FALSE())</f>
        <v>tier - 2</v>
      </c>
      <c r="Q37" s="19" t="str">
        <f>VLOOKUP(Table3[[#This Row],[Customer ID]],'Hospitalisation Details'!36:$1048576,11,FALSE())</f>
        <v>R1016</v>
      </c>
    </row>
    <row r="38" spans="1:17" x14ac:dyDescent="0.2">
      <c r="A38" s="18" t="s">
        <v>2336</v>
      </c>
      <c r="B38" s="19" t="str">
        <f>VLOOKUP(Table3[[#This Row],[Customer ID]],'Customer name 1'!37:$1048576,4,FALSE())</f>
        <v xml:space="preserve">Mr. Ryan </v>
      </c>
      <c r="C38" s="20">
        <f>VLOOKUP(Table3[[#This Row],[Customer ID]],'Medical Examinations'!$1:$1048576,2,FALSE())</f>
        <v>40.564999999999998</v>
      </c>
      <c r="D38" s="20" t="str">
        <f>VLOOKUP(Table3[[#This Row],[Customer ID]],'Medical Examinations'!$1:$1048576,3,FALSE())</f>
        <v xml:space="preserve"> obesity </v>
      </c>
      <c r="E38" s="20">
        <f>VLOOKUP(Table3[[#This Row],[Customer ID]],'Medical Examinations'!$1:$1048576,4,FALSE())</f>
        <v>7.37</v>
      </c>
      <c r="F38" s="20" t="str">
        <f>VLOOKUP(Table3[[#This Row],[Customer ID]],'Medical Examinations'!$1:$1048576,5,FALSE())</f>
        <v xml:space="preserve">diabetes </v>
      </c>
      <c r="G38" s="19" t="str">
        <f>VLOOKUP(Table3[[#This Row],[Customer ID]],'Medical Examinations'!$1:$1048576,6,FALSE())</f>
        <v>No</v>
      </c>
      <c r="H38" s="19" t="str">
        <f>VLOOKUP(Table3[[#This Row],[Customer ID]],'Medical Examinations'!$1:$1048576,7,FALSE())</f>
        <v>No</v>
      </c>
      <c r="I38" s="19" t="str">
        <f>VLOOKUP(Table3[[#This Row],[Customer ID]],'Medical Examinations'!$1:$1048576,8,FALSE())</f>
        <v>No</v>
      </c>
      <c r="J38" s="19">
        <f>VLOOKUP(Table3[[#This Row],[Customer ID]],'Medical Examinations'!$1:$1048576,9,FALSE())</f>
        <v>0</v>
      </c>
      <c r="K38" s="19" t="str">
        <f>VLOOKUP(Table3[[#This Row],[Customer ID]],'Medical Examinations'!$1:$1048576,10,FALSE())</f>
        <v>yes</v>
      </c>
      <c r="L38" s="19" t="str">
        <f>VLOOKUP(Table3[[#This Row],[Customer ID]],'Hospitalisation Details'!37:$1048576,5,FALSE())</f>
        <v>9 Aug 1974</v>
      </c>
      <c r="M38" s="19">
        <f>VLOOKUP(Table3[[#This Row],[Customer ID]],'Hospitalisation Details'!37:$1048576,6,FALSE())</f>
        <v>48</v>
      </c>
      <c r="N38" s="19">
        <f>VLOOKUP(Table3[[#This Row],[Customer ID]],'Hospitalisation Details'!37:$1048576,8,FALSE())</f>
        <v>45702.02</v>
      </c>
      <c r="O38" s="19" t="str">
        <f>VLOOKUP(Table3[[#This Row],[Customer ID]],'Hospitalisation Details'!37:$1048576,9,FALSE())</f>
        <v>tier - 2</v>
      </c>
      <c r="P38" s="19" t="str">
        <f>VLOOKUP(Table3[[#This Row],[Customer ID]],'Hospitalisation Details'!37:$1048576,10,FALSE())</f>
        <v>tier - 2</v>
      </c>
      <c r="Q38" s="19" t="str">
        <f>VLOOKUP(Table3[[#This Row],[Customer ID]],'Hospitalisation Details'!37:$1048576,11,FALSE())</f>
        <v>R1012</v>
      </c>
    </row>
    <row r="39" spans="1:17" x14ac:dyDescent="0.2">
      <c r="A39" s="18" t="s">
        <v>2335</v>
      </c>
      <c r="B39" s="19" t="str">
        <f>VLOOKUP(Table3[[#This Row],[Customer ID]],'Customer name 1'!38:$1048576,4,FALSE())</f>
        <v xml:space="preserve">Ms. Anna </v>
      </c>
      <c r="C39" s="20">
        <f>VLOOKUP(Table3[[#This Row],[Customer ID]],'Medical Examinations'!$1:$1048576,2,FALSE())</f>
        <v>32.450000000000003</v>
      </c>
      <c r="D39" s="20" t="str">
        <f>VLOOKUP(Table3[[#This Row],[Customer ID]],'Medical Examinations'!$1:$1048576,3,FALSE())</f>
        <v xml:space="preserve"> obesity </v>
      </c>
      <c r="E39" s="20">
        <f>VLOOKUP(Table3[[#This Row],[Customer ID]],'Medical Examinations'!$1:$1048576,4,FALSE())</f>
        <v>11.91</v>
      </c>
      <c r="F39" s="20" t="str">
        <f>VLOOKUP(Table3[[#This Row],[Customer ID]],'Medical Examinations'!$1:$1048576,5,FALSE())</f>
        <v xml:space="preserve">diabetes </v>
      </c>
      <c r="G39" s="19" t="str">
        <f>VLOOKUP(Table3[[#This Row],[Customer ID]],'Medical Examinations'!$1:$1048576,6,FALSE())</f>
        <v>No</v>
      </c>
      <c r="H39" s="19" t="str">
        <f>VLOOKUP(Table3[[#This Row],[Customer ID]],'Medical Examinations'!$1:$1048576,7,FALSE())</f>
        <v>No</v>
      </c>
      <c r="I39" s="19" t="str">
        <f>VLOOKUP(Table3[[#This Row],[Customer ID]],'Medical Examinations'!$1:$1048576,8,FALSE())</f>
        <v>No</v>
      </c>
      <c r="J39" s="19">
        <f>VLOOKUP(Table3[[#This Row],[Customer ID]],'Medical Examinations'!$1:$1048576,9,FALSE())</f>
        <v>0</v>
      </c>
      <c r="K39" s="19" t="str">
        <f>VLOOKUP(Table3[[#This Row],[Customer ID]],'Medical Examinations'!$1:$1048576,10,FALSE())</f>
        <v>yes</v>
      </c>
      <c r="L39" s="19" t="str">
        <f>VLOOKUP(Table3[[#This Row],[Customer ID]],'Hospitalisation Details'!38:$1048576,5,FALSE())</f>
        <v>17 Dec 1962</v>
      </c>
      <c r="M39" s="19">
        <f>VLOOKUP(Table3[[#This Row],[Customer ID]],'Hospitalisation Details'!38:$1048576,6,FALSE())</f>
        <v>60</v>
      </c>
      <c r="N39" s="19">
        <f>VLOOKUP(Table3[[#This Row],[Customer ID]],'Hospitalisation Details'!38:$1048576,8,FALSE())</f>
        <v>45008.959999999999</v>
      </c>
      <c r="O39" s="19" t="str">
        <f>VLOOKUP(Table3[[#This Row],[Customer ID]],'Hospitalisation Details'!38:$1048576,9,FALSE())</f>
        <v>tier - 2</v>
      </c>
      <c r="P39" s="19" t="str">
        <f>VLOOKUP(Table3[[#This Row],[Customer ID]],'Hospitalisation Details'!38:$1048576,10,FALSE())</f>
        <v>tier - 2</v>
      </c>
      <c r="Q39" s="19" t="str">
        <f>VLOOKUP(Table3[[#This Row],[Customer ID]],'Hospitalisation Details'!38:$1048576,11,FALSE())</f>
        <v>R1013</v>
      </c>
    </row>
    <row r="40" spans="1:17" x14ac:dyDescent="0.2">
      <c r="A40" s="18" t="s">
        <v>2334</v>
      </c>
      <c r="B40" s="19" t="str">
        <f>VLOOKUP(Table3[[#This Row],[Customer ID]],'Customer name 1'!39:$1048576,4,FALSE())</f>
        <v xml:space="preserve">Ms. Samantha </v>
      </c>
      <c r="C40" s="20">
        <f>VLOOKUP(Table3[[#This Row],[Customer ID]],'Medical Examinations'!$1:$1048576,2,FALSE())</f>
        <v>34.96</v>
      </c>
      <c r="D40" s="20" t="str">
        <f>VLOOKUP(Table3[[#This Row],[Customer ID]],'Medical Examinations'!$1:$1048576,3,FALSE())</f>
        <v xml:space="preserve"> obesity </v>
      </c>
      <c r="E40" s="20">
        <f>VLOOKUP(Table3[[#This Row],[Customer ID]],'Medical Examinations'!$1:$1048576,4,FALSE())</f>
        <v>6.52</v>
      </c>
      <c r="F40" s="20" t="str">
        <f>VLOOKUP(Table3[[#This Row],[Customer ID]],'Medical Examinations'!$1:$1048576,5,FALSE())</f>
        <v xml:space="preserve">diabetes </v>
      </c>
      <c r="G40" s="19" t="str">
        <f>VLOOKUP(Table3[[#This Row],[Customer ID]],'Medical Examinations'!$1:$1048576,6,FALSE())</f>
        <v>No</v>
      </c>
      <c r="H40" s="19" t="str">
        <f>VLOOKUP(Table3[[#This Row],[Customer ID]],'Medical Examinations'!$1:$1048576,7,FALSE())</f>
        <v>No</v>
      </c>
      <c r="I40" s="19" t="str">
        <f>VLOOKUP(Table3[[#This Row],[Customer ID]],'Medical Examinations'!$1:$1048576,8,FALSE())</f>
        <v>No</v>
      </c>
      <c r="J40" s="19">
        <f>VLOOKUP(Table3[[#This Row],[Customer ID]],'Medical Examinations'!$1:$1048576,9,FALSE())</f>
        <v>0</v>
      </c>
      <c r="K40" s="19" t="str">
        <f>VLOOKUP(Table3[[#This Row],[Customer ID]],'Medical Examinations'!$1:$1048576,10,FALSE())</f>
        <v>yes</v>
      </c>
      <c r="L40" s="19" t="str">
        <f>VLOOKUP(Table3[[#This Row],[Customer ID]],'Hospitalisation Details'!39:$1048576,5,FALSE())</f>
        <v>13 Aug 1971</v>
      </c>
      <c r="M40" s="19">
        <f>VLOOKUP(Table3[[#This Row],[Customer ID]],'Hospitalisation Details'!39:$1048576,6,FALSE())</f>
        <v>51</v>
      </c>
      <c r="N40" s="19">
        <f>VLOOKUP(Table3[[#This Row],[Customer ID]],'Hospitalisation Details'!39:$1048576,8,FALSE())</f>
        <v>44641.2</v>
      </c>
      <c r="O40" s="19" t="str">
        <f>VLOOKUP(Table3[[#This Row],[Customer ID]],'Hospitalisation Details'!39:$1048576,9,FALSE())</f>
        <v>tier - 2</v>
      </c>
      <c r="P40" s="19" t="str">
        <f>VLOOKUP(Table3[[#This Row],[Customer ID]],'Hospitalisation Details'!39:$1048576,10,FALSE())</f>
        <v>tier - 3</v>
      </c>
      <c r="Q40" s="19" t="str">
        <f>VLOOKUP(Table3[[#This Row],[Customer ID]],'Hospitalisation Details'!39:$1048576,11,FALSE())</f>
        <v>R1024</v>
      </c>
    </row>
    <row r="41" spans="1:17" x14ac:dyDescent="0.2">
      <c r="A41" s="18" t="s">
        <v>2333</v>
      </c>
      <c r="B41" s="19" t="str">
        <f>VLOOKUP(Table3[[#This Row],[Customer ID]],'Customer name 1'!40:$1048576,4,FALSE())</f>
        <v xml:space="preserve">Mr. Robert </v>
      </c>
      <c r="C41" s="20">
        <f>VLOOKUP(Table3[[#This Row],[Customer ID]],'Medical Examinations'!$1:$1048576,2,FALSE())</f>
        <v>35.5</v>
      </c>
      <c r="D41" s="20" t="str">
        <f>VLOOKUP(Table3[[#This Row],[Customer ID]],'Medical Examinations'!$1:$1048576,3,FALSE())</f>
        <v xml:space="preserve"> obesity </v>
      </c>
      <c r="E41" s="20">
        <f>VLOOKUP(Table3[[#This Row],[Customer ID]],'Medical Examinations'!$1:$1048576,4,FALSE())</f>
        <v>5.14</v>
      </c>
      <c r="F41" s="20" t="str">
        <f>VLOOKUP(Table3[[#This Row],[Customer ID]],'Medical Examinations'!$1:$1048576,5,FALSE())</f>
        <v xml:space="preserve">normal </v>
      </c>
      <c r="G41" s="19" t="str">
        <f>VLOOKUP(Table3[[#This Row],[Customer ID]],'Medical Examinations'!$1:$1048576,6,FALSE())</f>
        <v>No</v>
      </c>
      <c r="H41" s="19" t="str">
        <f>VLOOKUP(Table3[[#This Row],[Customer ID]],'Medical Examinations'!$1:$1048576,7,FALSE())</f>
        <v>No</v>
      </c>
      <c r="I41" s="19" t="str">
        <f>VLOOKUP(Table3[[#This Row],[Customer ID]],'Medical Examinations'!$1:$1048576,8,FALSE())</f>
        <v>Yes</v>
      </c>
      <c r="J41" s="19">
        <f>VLOOKUP(Table3[[#This Row],[Customer ID]],'Medical Examinations'!$1:$1048576,9,FALSE())</f>
        <v>1</v>
      </c>
      <c r="K41" s="19" t="str">
        <f>VLOOKUP(Table3[[#This Row],[Customer ID]],'Medical Examinations'!$1:$1048576,10,FALSE())</f>
        <v>yes</v>
      </c>
      <c r="L41" s="19" t="str">
        <f>VLOOKUP(Table3[[#This Row],[Customer ID]],'Hospitalisation Details'!40:$1048576,5,FALSE())</f>
        <v>11 Oct 1993</v>
      </c>
      <c r="M41" s="19">
        <f>VLOOKUP(Table3[[#This Row],[Customer ID]],'Hospitalisation Details'!40:$1048576,6,FALSE())</f>
        <v>29</v>
      </c>
      <c r="N41" s="19">
        <f>VLOOKUP(Table3[[#This Row],[Customer ID]],'Hospitalisation Details'!40:$1048576,8,FALSE())</f>
        <v>44585.46</v>
      </c>
      <c r="O41" s="19" t="str">
        <f>VLOOKUP(Table3[[#This Row],[Customer ID]],'Hospitalisation Details'!40:$1048576,9,FALSE())</f>
        <v>tier - 2</v>
      </c>
      <c r="P41" s="19" t="str">
        <f>VLOOKUP(Table3[[#This Row],[Customer ID]],'Hospitalisation Details'!40:$1048576,10,FALSE())</f>
        <v>tier - 2</v>
      </c>
      <c r="Q41" s="19" t="str">
        <f>VLOOKUP(Table3[[#This Row],[Customer ID]],'Hospitalisation Details'!40:$1048576,11,FALSE())</f>
        <v>R1011</v>
      </c>
    </row>
    <row r="42" spans="1:17" x14ac:dyDescent="0.2">
      <c r="A42" s="18" t="s">
        <v>2332</v>
      </c>
      <c r="B42" s="19" t="str">
        <f>VLOOKUP(Table3[[#This Row],[Customer ID]],'Customer name 1'!41:$1048576,4,FALSE())</f>
        <v xml:space="preserve">Mr. James </v>
      </c>
      <c r="C42" s="20">
        <f>VLOOKUP(Table3[[#This Row],[Customer ID]],'Medical Examinations'!$1:$1048576,2,FALSE())</f>
        <v>52.58</v>
      </c>
      <c r="D42" s="20" t="str">
        <f>VLOOKUP(Table3[[#This Row],[Customer ID]],'Medical Examinations'!$1:$1048576,3,FALSE())</f>
        <v xml:space="preserve"> obesity </v>
      </c>
      <c r="E42" s="20">
        <f>VLOOKUP(Table3[[#This Row],[Customer ID]],'Medical Examinations'!$1:$1048576,4,FALSE())</f>
        <v>4.1900000000000004</v>
      </c>
      <c r="F42" s="20" t="str">
        <f>VLOOKUP(Table3[[#This Row],[Customer ID]],'Medical Examinations'!$1:$1048576,5,FALSE())</f>
        <v xml:space="preserve">normal </v>
      </c>
      <c r="G42" s="19" t="str">
        <f>VLOOKUP(Table3[[#This Row],[Customer ID]],'Medical Examinations'!$1:$1048576,6,FALSE())</f>
        <v>No</v>
      </c>
      <c r="H42" s="19" t="str">
        <f>VLOOKUP(Table3[[#This Row],[Customer ID]],'Medical Examinations'!$1:$1048576,7,FALSE())</f>
        <v>yes</v>
      </c>
      <c r="I42" s="19" t="str">
        <f>VLOOKUP(Table3[[#This Row],[Customer ID]],'Medical Examinations'!$1:$1048576,8,FALSE())</f>
        <v>No</v>
      </c>
      <c r="J42" s="19">
        <f>VLOOKUP(Table3[[#This Row],[Customer ID]],'Medical Examinations'!$1:$1048576,9,FALSE())</f>
        <v>1</v>
      </c>
      <c r="K42" s="19" t="str">
        <f>VLOOKUP(Table3[[#This Row],[Customer ID]],'Medical Examinations'!$1:$1048576,10,FALSE())</f>
        <v>yes</v>
      </c>
      <c r="L42" s="19" t="str">
        <f>VLOOKUP(Table3[[#This Row],[Customer ID]],'Hospitalisation Details'!41:$1048576,5,FALSE())</f>
        <v>2 Aug 2000</v>
      </c>
      <c r="M42" s="19">
        <f>VLOOKUP(Table3[[#This Row],[Customer ID]],'Hospitalisation Details'!41:$1048576,6,FALSE())</f>
        <v>22</v>
      </c>
      <c r="N42" s="19">
        <f>VLOOKUP(Table3[[#This Row],[Customer ID]],'Hospitalisation Details'!41:$1048576,8,FALSE())</f>
        <v>44501.4</v>
      </c>
      <c r="O42" s="19" t="str">
        <f>VLOOKUP(Table3[[#This Row],[Customer ID]],'Hospitalisation Details'!41:$1048576,9,FALSE())</f>
        <v>tier - 2</v>
      </c>
      <c r="P42" s="19" t="str">
        <f>VLOOKUP(Table3[[#This Row],[Customer ID]],'Hospitalisation Details'!41:$1048576,10,FALSE())</f>
        <v>tier - 3</v>
      </c>
      <c r="Q42" s="19" t="str">
        <f>VLOOKUP(Table3[[#This Row],[Customer ID]],'Hospitalisation Details'!41:$1048576,11,FALSE())</f>
        <v>R1013</v>
      </c>
    </row>
    <row r="43" spans="1:17" x14ac:dyDescent="0.2">
      <c r="A43" s="18" t="s">
        <v>2331</v>
      </c>
      <c r="B43" s="19" t="str">
        <f>VLOOKUP(Table3[[#This Row],[Customer ID]],'Customer name 1'!42:$1048576,4,FALSE())</f>
        <v xml:space="preserve">Ms. Roseann </v>
      </c>
      <c r="C43" s="20">
        <f>VLOOKUP(Table3[[#This Row],[Customer ID]],'Medical Examinations'!$1:$1048576,2,FALSE())</f>
        <v>35.200000000000003</v>
      </c>
      <c r="D43" s="20" t="str">
        <f>VLOOKUP(Table3[[#This Row],[Customer ID]],'Medical Examinations'!$1:$1048576,3,FALSE())</f>
        <v xml:space="preserve"> obesity </v>
      </c>
      <c r="E43" s="20">
        <f>VLOOKUP(Table3[[#This Row],[Customer ID]],'Medical Examinations'!$1:$1048576,4,FALSE())</f>
        <v>11.68</v>
      </c>
      <c r="F43" s="20" t="str">
        <f>VLOOKUP(Table3[[#This Row],[Customer ID]],'Medical Examinations'!$1:$1048576,5,FALSE())</f>
        <v xml:space="preserve">diabetes </v>
      </c>
      <c r="G43" s="19" t="str">
        <f>VLOOKUP(Table3[[#This Row],[Customer ID]],'Medical Examinations'!$1:$1048576,6,FALSE())</f>
        <v>yes</v>
      </c>
      <c r="H43" s="19" t="str">
        <f>VLOOKUP(Table3[[#This Row],[Customer ID]],'Medical Examinations'!$1:$1048576,7,FALSE())</f>
        <v>No</v>
      </c>
      <c r="I43" s="19" t="str">
        <f>VLOOKUP(Table3[[#This Row],[Customer ID]],'Medical Examinations'!$1:$1048576,8,FALSE())</f>
        <v>No</v>
      </c>
      <c r="J43" s="19">
        <f>VLOOKUP(Table3[[#This Row],[Customer ID]],'Medical Examinations'!$1:$1048576,9,FALSE())</f>
        <v>0</v>
      </c>
      <c r="K43" s="19" t="str">
        <f>VLOOKUP(Table3[[#This Row],[Customer ID]],'Medical Examinations'!$1:$1048576,10,FALSE())</f>
        <v>yes</v>
      </c>
      <c r="L43" s="19" t="str">
        <f>VLOOKUP(Table3[[#This Row],[Customer ID]],'Hospitalisation Details'!42:$1048576,5,FALSE())</f>
        <v>14 Sep 1967</v>
      </c>
      <c r="M43" s="19">
        <f>VLOOKUP(Table3[[#This Row],[Customer ID]],'Hospitalisation Details'!42:$1048576,6,FALSE())</f>
        <v>55</v>
      </c>
      <c r="N43" s="19">
        <f>VLOOKUP(Table3[[#This Row],[Customer ID]],'Hospitalisation Details'!42:$1048576,8,FALSE())</f>
        <v>44423.8</v>
      </c>
      <c r="O43" s="19" t="str">
        <f>VLOOKUP(Table3[[#This Row],[Customer ID]],'Hospitalisation Details'!42:$1048576,9,FALSE())</f>
        <v>tier - 2</v>
      </c>
      <c r="P43" s="19" t="str">
        <f>VLOOKUP(Table3[[#This Row],[Customer ID]],'Hospitalisation Details'!42:$1048576,10,FALSE())</f>
        <v>tier - 3</v>
      </c>
      <c r="Q43" s="19" t="str">
        <f>VLOOKUP(Table3[[#This Row],[Customer ID]],'Hospitalisation Details'!42:$1048576,11,FALSE())</f>
        <v>R1013</v>
      </c>
    </row>
    <row r="44" spans="1:17" x14ac:dyDescent="0.2">
      <c r="A44" s="18" t="s">
        <v>2330</v>
      </c>
      <c r="B44" s="19" t="str">
        <f>VLOOKUP(Table3[[#This Row],[Customer ID]],'Customer name 1'!43:$1048576,4,FALSE())</f>
        <v xml:space="preserve">Ms. Nicole </v>
      </c>
      <c r="C44" s="20">
        <f>VLOOKUP(Table3[[#This Row],[Customer ID]],'Medical Examinations'!$1:$1048576,2,FALSE())</f>
        <v>38.06</v>
      </c>
      <c r="D44" s="20" t="str">
        <f>VLOOKUP(Table3[[#This Row],[Customer ID]],'Medical Examinations'!$1:$1048576,3,FALSE())</f>
        <v xml:space="preserve"> obesity </v>
      </c>
      <c r="E44" s="20">
        <f>VLOOKUP(Table3[[#This Row],[Customer ID]],'Medical Examinations'!$1:$1048576,4,FALSE())</f>
        <v>6.98</v>
      </c>
      <c r="F44" s="20" t="str">
        <f>VLOOKUP(Table3[[#This Row],[Customer ID]],'Medical Examinations'!$1:$1048576,5,FALSE())</f>
        <v xml:space="preserve">diabetes </v>
      </c>
      <c r="G44" s="19" t="str">
        <f>VLOOKUP(Table3[[#This Row],[Customer ID]],'Medical Examinations'!$1:$1048576,6,FALSE())</f>
        <v>No</v>
      </c>
      <c r="H44" s="19" t="str">
        <f>VLOOKUP(Table3[[#This Row],[Customer ID]],'Medical Examinations'!$1:$1048576,7,FALSE())</f>
        <v>No</v>
      </c>
      <c r="I44" s="19" t="str">
        <f>VLOOKUP(Table3[[#This Row],[Customer ID]],'Medical Examinations'!$1:$1048576,8,FALSE())</f>
        <v>No</v>
      </c>
      <c r="J44" s="19">
        <f>VLOOKUP(Table3[[#This Row],[Customer ID]],'Medical Examinations'!$1:$1048576,9,FALSE())</f>
        <v>0</v>
      </c>
      <c r="K44" s="19" t="str">
        <f>VLOOKUP(Table3[[#This Row],[Customer ID]],'Medical Examinations'!$1:$1048576,10,FALSE())</f>
        <v>yes</v>
      </c>
      <c r="L44" s="19" t="str">
        <f>VLOOKUP(Table3[[#This Row],[Customer ID]],'Hospitalisation Details'!43:$1048576,5,FALSE())</f>
        <v>29 Oct 1971</v>
      </c>
      <c r="M44" s="19">
        <f>VLOOKUP(Table3[[#This Row],[Customer ID]],'Hospitalisation Details'!43:$1048576,6,FALSE())</f>
        <v>51</v>
      </c>
      <c r="N44" s="19">
        <f>VLOOKUP(Table3[[#This Row],[Customer ID]],'Hospitalisation Details'!43:$1048576,8,FALSE())</f>
        <v>44400.41</v>
      </c>
      <c r="O44" s="19" t="str">
        <f>VLOOKUP(Table3[[#This Row],[Customer ID]],'Hospitalisation Details'!43:$1048576,9,FALSE())</f>
        <v>tier - 2</v>
      </c>
      <c r="P44" s="19" t="str">
        <f>VLOOKUP(Table3[[#This Row],[Customer ID]],'Hospitalisation Details'!43:$1048576,10,FALSE())</f>
        <v>tier - 2</v>
      </c>
      <c r="Q44" s="19" t="str">
        <f>VLOOKUP(Table3[[#This Row],[Customer ID]],'Hospitalisation Details'!43:$1048576,11,FALSE())</f>
        <v>R1013</v>
      </c>
    </row>
    <row r="45" spans="1:17" x14ac:dyDescent="0.2">
      <c r="A45" s="18" t="s">
        <v>2329</v>
      </c>
      <c r="B45" s="19" t="str">
        <f>VLOOKUP(Table3[[#This Row],[Customer ID]],'Customer name 1'!44:$1048576,4,FALSE())</f>
        <v xml:space="preserve">Mr. Spencer </v>
      </c>
      <c r="C45" s="20">
        <f>VLOOKUP(Table3[[#This Row],[Customer ID]],'Medical Examinations'!$1:$1048576,2,FALSE())</f>
        <v>34.21</v>
      </c>
      <c r="D45" s="20" t="str">
        <f>VLOOKUP(Table3[[#This Row],[Customer ID]],'Medical Examinations'!$1:$1048576,3,FALSE())</f>
        <v xml:space="preserve"> obesity </v>
      </c>
      <c r="E45" s="20">
        <f>VLOOKUP(Table3[[#This Row],[Customer ID]],'Medical Examinations'!$1:$1048576,4,FALSE())</f>
        <v>8.34</v>
      </c>
      <c r="F45" s="20" t="str">
        <f>VLOOKUP(Table3[[#This Row],[Customer ID]],'Medical Examinations'!$1:$1048576,5,FALSE())</f>
        <v xml:space="preserve">diabetes </v>
      </c>
      <c r="G45" s="19" t="str">
        <f>VLOOKUP(Table3[[#This Row],[Customer ID]],'Medical Examinations'!$1:$1048576,6,FALSE())</f>
        <v>No</v>
      </c>
      <c r="H45" s="19" t="str">
        <f>VLOOKUP(Table3[[#This Row],[Customer ID]],'Medical Examinations'!$1:$1048576,7,FALSE())</f>
        <v>No</v>
      </c>
      <c r="I45" s="19" t="str">
        <f>VLOOKUP(Table3[[#This Row],[Customer ID]],'Medical Examinations'!$1:$1048576,8,FALSE())</f>
        <v>No</v>
      </c>
      <c r="J45" s="19">
        <f>VLOOKUP(Table3[[#This Row],[Customer ID]],'Medical Examinations'!$1:$1048576,9,FALSE())</f>
        <v>0</v>
      </c>
      <c r="K45" s="19" t="str">
        <f>VLOOKUP(Table3[[#This Row],[Customer ID]],'Medical Examinations'!$1:$1048576,10,FALSE())</f>
        <v>yes</v>
      </c>
      <c r="L45" s="19" t="str">
        <f>VLOOKUP(Table3[[#This Row],[Customer ID]],'Hospitalisation Details'!44:$1048576,5,FALSE())</f>
        <v>24 Nov 1968</v>
      </c>
      <c r="M45" s="19">
        <f>VLOOKUP(Table3[[#This Row],[Customer ID]],'Hospitalisation Details'!44:$1048576,6,FALSE())</f>
        <v>54</v>
      </c>
      <c r="N45" s="19">
        <f>VLOOKUP(Table3[[#This Row],[Customer ID]],'Hospitalisation Details'!44:$1048576,8,FALSE())</f>
        <v>44260.75</v>
      </c>
      <c r="O45" s="19" t="str">
        <f>VLOOKUP(Table3[[#This Row],[Customer ID]],'Hospitalisation Details'!44:$1048576,9,FALSE())</f>
        <v>tier - 2</v>
      </c>
      <c r="P45" s="19" t="str">
        <f>VLOOKUP(Table3[[#This Row],[Customer ID]],'Hospitalisation Details'!44:$1048576,10,FALSE())</f>
        <v>tier - 1</v>
      </c>
      <c r="Q45" s="19" t="str">
        <f>VLOOKUP(Table3[[#This Row],[Customer ID]],'Hospitalisation Details'!44:$1048576,11,FALSE())</f>
        <v>R1013</v>
      </c>
    </row>
    <row r="46" spans="1:17" x14ac:dyDescent="0.2">
      <c r="A46" s="18" t="s">
        <v>2328</v>
      </c>
      <c r="B46" s="19" t="str">
        <f>VLOOKUP(Table3[[#This Row],[Customer ID]],'Customer name 1'!45:$1048576,4,FALSE())</f>
        <v xml:space="preserve">Mr. Eric </v>
      </c>
      <c r="C46" s="20">
        <f>VLOOKUP(Table3[[#This Row],[Customer ID]],'Medical Examinations'!$1:$1048576,2,FALSE())</f>
        <v>38.94</v>
      </c>
      <c r="D46" s="20" t="str">
        <f>VLOOKUP(Table3[[#This Row],[Customer ID]],'Medical Examinations'!$1:$1048576,3,FALSE())</f>
        <v xml:space="preserve"> obesity </v>
      </c>
      <c r="E46" s="20">
        <f>VLOOKUP(Table3[[#This Row],[Customer ID]],'Medical Examinations'!$1:$1048576,4,FALSE())</f>
        <v>8.49</v>
      </c>
      <c r="F46" s="20" t="str">
        <f>VLOOKUP(Table3[[#This Row],[Customer ID]],'Medical Examinations'!$1:$1048576,5,FALSE())</f>
        <v xml:space="preserve">diabetes </v>
      </c>
      <c r="G46" s="19" t="str">
        <f>VLOOKUP(Table3[[#This Row],[Customer ID]],'Medical Examinations'!$1:$1048576,6,FALSE())</f>
        <v>yes</v>
      </c>
      <c r="H46" s="19" t="str">
        <f>VLOOKUP(Table3[[#This Row],[Customer ID]],'Medical Examinations'!$1:$1048576,7,FALSE())</f>
        <v>No</v>
      </c>
      <c r="I46" s="19" t="str">
        <f>VLOOKUP(Table3[[#This Row],[Customer ID]],'Medical Examinations'!$1:$1048576,8,FALSE())</f>
        <v>No</v>
      </c>
      <c r="J46" s="19">
        <f>VLOOKUP(Table3[[#This Row],[Customer ID]],'Medical Examinations'!$1:$1048576,9,FALSE())</f>
        <v>1</v>
      </c>
      <c r="K46" s="19" t="str">
        <f>VLOOKUP(Table3[[#This Row],[Customer ID]],'Medical Examinations'!$1:$1048576,10,FALSE())</f>
        <v>yes</v>
      </c>
      <c r="L46" s="19" t="str">
        <f>VLOOKUP(Table3[[#This Row],[Customer ID]],'Hospitalisation Details'!45:$1048576,5,FALSE())</f>
        <v>1 Jun 1975</v>
      </c>
      <c r="M46" s="19">
        <f>VLOOKUP(Table3[[#This Row],[Customer ID]],'Hospitalisation Details'!45:$1048576,6,FALSE())</f>
        <v>48</v>
      </c>
      <c r="N46" s="19">
        <f>VLOOKUP(Table3[[#This Row],[Customer ID]],'Hospitalisation Details'!45:$1048576,8,FALSE())</f>
        <v>44202.65</v>
      </c>
      <c r="O46" s="19" t="str">
        <f>VLOOKUP(Table3[[#This Row],[Customer ID]],'Hospitalisation Details'!45:$1048576,9,FALSE())</f>
        <v>tier - 2</v>
      </c>
      <c r="P46" s="19" t="str">
        <f>VLOOKUP(Table3[[#This Row],[Customer ID]],'Hospitalisation Details'!45:$1048576,10,FALSE())</f>
        <v>tier - 2</v>
      </c>
      <c r="Q46" s="19" t="str">
        <f>VLOOKUP(Table3[[#This Row],[Customer ID]],'Hospitalisation Details'!45:$1048576,11,FALSE())</f>
        <v>R1013</v>
      </c>
    </row>
    <row r="47" spans="1:17" x14ac:dyDescent="0.2">
      <c r="A47" s="18" t="s">
        <v>2327</v>
      </c>
      <c r="B47" s="19" t="str">
        <f>VLOOKUP(Table3[[#This Row],[Customer ID]],'Customer name 1'!46:$1048576,4,FALSE())</f>
        <v xml:space="preserve">Ms. Brianna </v>
      </c>
      <c r="C47" s="20">
        <f>VLOOKUP(Table3[[#This Row],[Customer ID]],'Medical Examinations'!$1:$1048576,2,FALSE())</f>
        <v>30.21</v>
      </c>
      <c r="D47" s="20" t="str">
        <f>VLOOKUP(Table3[[#This Row],[Customer ID]],'Medical Examinations'!$1:$1048576,3,FALSE())</f>
        <v xml:space="preserve"> obesity </v>
      </c>
      <c r="E47" s="20">
        <f>VLOOKUP(Table3[[#This Row],[Customer ID]],'Medical Examinations'!$1:$1048576,4,FALSE())</f>
        <v>5.34</v>
      </c>
      <c r="F47" s="20" t="str">
        <f>VLOOKUP(Table3[[#This Row],[Customer ID]],'Medical Examinations'!$1:$1048576,5,FALSE())</f>
        <v xml:space="preserve">normal </v>
      </c>
      <c r="G47" s="19" t="str">
        <f>VLOOKUP(Table3[[#This Row],[Customer ID]],'Medical Examinations'!$1:$1048576,6,FALSE())</f>
        <v>yes</v>
      </c>
      <c r="H47" s="19" t="str">
        <f>VLOOKUP(Table3[[#This Row],[Customer ID]],'Medical Examinations'!$1:$1048576,7,FALSE())</f>
        <v>No</v>
      </c>
      <c r="I47" s="19" t="str">
        <f>VLOOKUP(Table3[[#This Row],[Customer ID]],'Medical Examinations'!$1:$1048576,8,FALSE())</f>
        <v>No</v>
      </c>
      <c r="J47" s="19">
        <f>VLOOKUP(Table3[[#This Row],[Customer ID]],'Medical Examinations'!$1:$1048576,9,FALSE())</f>
        <v>1</v>
      </c>
      <c r="K47" s="19" t="str">
        <f>VLOOKUP(Table3[[#This Row],[Customer ID]],'Medical Examinations'!$1:$1048576,10,FALSE())</f>
        <v>yes</v>
      </c>
      <c r="L47" s="19" t="str">
        <f>VLOOKUP(Table3[[#This Row],[Customer ID]],'Hospitalisation Details'!46:$1048576,5,FALSE())</f>
        <v>16 Jul 1988</v>
      </c>
      <c r="M47" s="19">
        <f>VLOOKUP(Table3[[#This Row],[Customer ID]],'Hospitalisation Details'!46:$1048576,6,FALSE())</f>
        <v>34</v>
      </c>
      <c r="N47" s="19">
        <f>VLOOKUP(Table3[[#This Row],[Customer ID]],'Hospitalisation Details'!46:$1048576,8,FALSE())</f>
        <v>43943.88</v>
      </c>
      <c r="O47" s="19" t="str">
        <f>VLOOKUP(Table3[[#This Row],[Customer ID]],'Hospitalisation Details'!46:$1048576,9,FALSE())</f>
        <v>tier - 2</v>
      </c>
      <c r="P47" s="19" t="str">
        <f>VLOOKUP(Table3[[#This Row],[Customer ID]],'Hospitalisation Details'!46:$1048576,10,FALSE())</f>
        <v>tier - 1</v>
      </c>
      <c r="Q47" s="19" t="str">
        <f>VLOOKUP(Table3[[#This Row],[Customer ID]],'Hospitalisation Details'!46:$1048576,11,FALSE())</f>
        <v>R1012</v>
      </c>
    </row>
    <row r="48" spans="1:17" x14ac:dyDescent="0.2">
      <c r="A48" s="18" t="s">
        <v>2326</v>
      </c>
      <c r="B48" s="19" t="str">
        <f>VLOOKUP(Table3[[#This Row],[Customer ID]],'Customer name 1'!47:$1048576,4,FALSE())</f>
        <v xml:space="preserve">Mr. Thomas </v>
      </c>
      <c r="C48" s="20">
        <f>VLOOKUP(Table3[[#This Row],[Customer ID]],'Medical Examinations'!$1:$1048576,2,FALSE())</f>
        <v>33.630000000000003</v>
      </c>
      <c r="D48" s="20" t="str">
        <f>VLOOKUP(Table3[[#This Row],[Customer ID]],'Medical Examinations'!$1:$1048576,3,FALSE())</f>
        <v xml:space="preserve"> obesity </v>
      </c>
      <c r="E48" s="20">
        <f>VLOOKUP(Table3[[#This Row],[Customer ID]],'Medical Examinations'!$1:$1048576,4,FALSE())</f>
        <v>4.43</v>
      </c>
      <c r="F48" s="20" t="str">
        <f>VLOOKUP(Table3[[#This Row],[Customer ID]],'Medical Examinations'!$1:$1048576,5,FALSE())</f>
        <v xml:space="preserve">normal </v>
      </c>
      <c r="G48" s="19" t="str">
        <f>VLOOKUP(Table3[[#This Row],[Customer ID]],'Medical Examinations'!$1:$1048576,6,FALSE())</f>
        <v>yes</v>
      </c>
      <c r="H48" s="19" t="str">
        <f>VLOOKUP(Table3[[#This Row],[Customer ID]],'Medical Examinations'!$1:$1048576,7,FALSE())</f>
        <v>No</v>
      </c>
      <c r="I48" s="19" t="str">
        <f>VLOOKUP(Table3[[#This Row],[Customer ID]],'Medical Examinations'!$1:$1048576,8,FALSE())</f>
        <v>No</v>
      </c>
      <c r="J48" s="19">
        <f>VLOOKUP(Table3[[#This Row],[Customer ID]],'Medical Examinations'!$1:$1048576,9,FALSE())</f>
        <v>2</v>
      </c>
      <c r="K48" s="19" t="str">
        <f>VLOOKUP(Table3[[#This Row],[Customer ID]],'Medical Examinations'!$1:$1048576,10,FALSE())</f>
        <v>yes</v>
      </c>
      <c r="L48" s="19" t="str">
        <f>VLOOKUP(Table3[[#This Row],[Customer ID]],'Hospitalisation Details'!47:$1048576,5,FALSE())</f>
        <v>5 Oct 1966</v>
      </c>
      <c r="M48" s="19">
        <f>VLOOKUP(Table3[[#This Row],[Customer ID]],'Hospitalisation Details'!47:$1048576,6,FALSE())</f>
        <v>56</v>
      </c>
      <c r="N48" s="19">
        <f>VLOOKUP(Table3[[#This Row],[Customer ID]],'Hospitalisation Details'!47:$1048576,8,FALSE())</f>
        <v>43921.18</v>
      </c>
      <c r="O48" s="19" t="str">
        <f>VLOOKUP(Table3[[#This Row],[Customer ID]],'Hospitalisation Details'!47:$1048576,9,FALSE())</f>
        <v>tier - 2</v>
      </c>
      <c r="P48" s="19" t="str">
        <f>VLOOKUP(Table3[[#This Row],[Customer ID]],'Hospitalisation Details'!47:$1048576,10,FALSE())</f>
        <v>tier - 2</v>
      </c>
      <c r="Q48" s="19" t="str">
        <f>VLOOKUP(Table3[[#This Row],[Customer ID]],'Hospitalisation Details'!47:$1048576,11,FALSE())</f>
        <v>R1012</v>
      </c>
    </row>
    <row r="49" spans="1:17" x14ac:dyDescent="0.2">
      <c r="A49" s="18" t="s">
        <v>2325</v>
      </c>
      <c r="B49" s="19" t="str">
        <f>VLOOKUP(Table3[[#This Row],[Customer ID]],'Customer name 1'!48:$1048576,4,FALSE())</f>
        <v xml:space="preserve">Ms. Melissa </v>
      </c>
      <c r="C49" s="20">
        <f>VLOOKUP(Table3[[#This Row],[Customer ID]],'Medical Examinations'!$1:$1048576,2,FALSE())</f>
        <v>40.369999999999997</v>
      </c>
      <c r="D49" s="20" t="str">
        <f>VLOOKUP(Table3[[#This Row],[Customer ID]],'Medical Examinations'!$1:$1048576,3,FALSE())</f>
        <v xml:space="preserve"> obesity </v>
      </c>
      <c r="E49" s="20">
        <f>VLOOKUP(Table3[[#This Row],[Customer ID]],'Medical Examinations'!$1:$1048576,4,FALSE())</f>
        <v>4.47</v>
      </c>
      <c r="F49" s="20" t="str">
        <f>VLOOKUP(Table3[[#This Row],[Customer ID]],'Medical Examinations'!$1:$1048576,5,FALSE())</f>
        <v xml:space="preserve">normal </v>
      </c>
      <c r="G49" s="19" t="str">
        <f>VLOOKUP(Table3[[#This Row],[Customer ID]],'Medical Examinations'!$1:$1048576,6,FALSE())</f>
        <v>No</v>
      </c>
      <c r="H49" s="19" t="str">
        <f>VLOOKUP(Table3[[#This Row],[Customer ID]],'Medical Examinations'!$1:$1048576,7,FALSE())</f>
        <v>No</v>
      </c>
      <c r="I49" s="19" t="str">
        <f>VLOOKUP(Table3[[#This Row],[Customer ID]],'Medical Examinations'!$1:$1048576,8,FALSE())</f>
        <v>No</v>
      </c>
      <c r="J49" s="19">
        <f>VLOOKUP(Table3[[#This Row],[Customer ID]],'Medical Examinations'!$1:$1048576,9,FALSE())</f>
        <v>0</v>
      </c>
      <c r="K49" s="19" t="str">
        <f>VLOOKUP(Table3[[#This Row],[Customer ID]],'Medical Examinations'!$1:$1048576,10,FALSE())</f>
        <v>yes</v>
      </c>
      <c r="L49" s="19" t="str">
        <f>VLOOKUP(Table3[[#This Row],[Customer ID]],'Hospitalisation Details'!48:$1048576,5,FALSE())</f>
        <v>10 Nov 1980</v>
      </c>
      <c r="M49" s="19">
        <f>VLOOKUP(Table3[[#This Row],[Customer ID]],'Hospitalisation Details'!48:$1048576,6,FALSE())</f>
        <v>42</v>
      </c>
      <c r="N49" s="19">
        <f>VLOOKUP(Table3[[#This Row],[Customer ID]],'Hospitalisation Details'!48:$1048576,8,FALSE())</f>
        <v>43896.38</v>
      </c>
      <c r="O49" s="19" t="str">
        <f>VLOOKUP(Table3[[#This Row],[Customer ID]],'Hospitalisation Details'!48:$1048576,9,FALSE())</f>
        <v>tier - 2</v>
      </c>
      <c r="P49" s="19" t="str">
        <f>VLOOKUP(Table3[[#This Row],[Customer ID]],'Hospitalisation Details'!48:$1048576,10,FALSE())</f>
        <v>tier - 1</v>
      </c>
      <c r="Q49" s="19" t="str">
        <f>VLOOKUP(Table3[[#This Row],[Customer ID]],'Hospitalisation Details'!48:$1048576,11,FALSE())</f>
        <v>R1013</v>
      </c>
    </row>
    <row r="50" spans="1:17" x14ac:dyDescent="0.2">
      <c r="A50" s="18" t="s">
        <v>2324</v>
      </c>
      <c r="B50" s="19" t="str">
        <f>VLOOKUP(Table3[[#This Row],[Customer ID]],'Customer name 1'!49:$1048576,4,FALSE())</f>
        <v xml:space="preserve">Mr. Flavio </v>
      </c>
      <c r="C50" s="20">
        <f>VLOOKUP(Table3[[#This Row],[Customer ID]],'Medical Examinations'!$1:$1048576,2,FALSE())</f>
        <v>53.09</v>
      </c>
      <c r="D50" s="20" t="str">
        <f>VLOOKUP(Table3[[#This Row],[Customer ID]],'Medical Examinations'!$1:$1048576,3,FALSE())</f>
        <v xml:space="preserve"> obesity </v>
      </c>
      <c r="E50" s="20">
        <f>VLOOKUP(Table3[[#This Row],[Customer ID]],'Medical Examinations'!$1:$1048576,4,FALSE())</f>
        <v>4.82</v>
      </c>
      <c r="F50" s="20" t="str">
        <f>VLOOKUP(Table3[[#This Row],[Customer ID]],'Medical Examinations'!$1:$1048576,5,FALSE())</f>
        <v xml:space="preserve">normal </v>
      </c>
      <c r="G50" s="19" t="str">
        <f>VLOOKUP(Table3[[#This Row],[Customer ID]],'Medical Examinations'!$1:$1048576,6,FALSE())</f>
        <v>yes</v>
      </c>
      <c r="H50" s="19" t="str">
        <f>VLOOKUP(Table3[[#This Row],[Customer ID]],'Medical Examinations'!$1:$1048576,7,FALSE())</f>
        <v>No</v>
      </c>
      <c r="I50" s="19" t="str">
        <f>VLOOKUP(Table3[[#This Row],[Customer ID]],'Medical Examinations'!$1:$1048576,8,FALSE())</f>
        <v>No</v>
      </c>
      <c r="J50" s="19">
        <f>VLOOKUP(Table3[[#This Row],[Customer ID]],'Medical Examinations'!$1:$1048576,9,FALSE())</f>
        <v>2</v>
      </c>
      <c r="K50" s="19" t="str">
        <f>VLOOKUP(Table3[[#This Row],[Customer ID]],'Medical Examinations'!$1:$1048576,10,FALSE())</f>
        <v>yes</v>
      </c>
      <c r="L50" s="19" t="str">
        <f>VLOOKUP(Table3[[#This Row],[Customer ID]],'Hospitalisation Details'!49:$1048576,5,FALSE())</f>
        <v>2 Jul 1966</v>
      </c>
      <c r="M50" s="19">
        <f>VLOOKUP(Table3[[#This Row],[Customer ID]],'Hospitalisation Details'!49:$1048576,6,FALSE())</f>
        <v>56</v>
      </c>
      <c r="N50" s="19">
        <f>VLOOKUP(Table3[[#This Row],[Customer ID]],'Hospitalisation Details'!49:$1048576,8,FALSE())</f>
        <v>43817.45</v>
      </c>
      <c r="O50" s="19" t="str">
        <f>VLOOKUP(Table3[[#This Row],[Customer ID]],'Hospitalisation Details'!49:$1048576,9,FALSE())</f>
        <v>tier - 2</v>
      </c>
      <c r="P50" s="19" t="str">
        <f>VLOOKUP(Table3[[#This Row],[Customer ID]],'Hospitalisation Details'!49:$1048576,10,FALSE())</f>
        <v>tier - 3</v>
      </c>
      <c r="Q50" s="19" t="str">
        <f>VLOOKUP(Table3[[#This Row],[Customer ID]],'Hospitalisation Details'!49:$1048576,11,FALSE())</f>
        <v>R1012</v>
      </c>
    </row>
    <row r="51" spans="1:17" x14ac:dyDescent="0.2">
      <c r="A51" s="18" t="s">
        <v>2323</v>
      </c>
      <c r="B51" s="19" t="str">
        <f>VLOOKUP(Table3[[#This Row],[Customer ID]],'Customer name 1'!50:$1048576,4,FALSE())</f>
        <v xml:space="preserve">Mr. Ryan </v>
      </c>
      <c r="C51" s="20">
        <f>VLOOKUP(Table3[[#This Row],[Customer ID]],'Medical Examinations'!$1:$1048576,2,FALSE())</f>
        <v>31.79</v>
      </c>
      <c r="D51" s="20" t="str">
        <f>VLOOKUP(Table3[[#This Row],[Customer ID]],'Medical Examinations'!$1:$1048576,3,FALSE())</f>
        <v xml:space="preserve"> obesity </v>
      </c>
      <c r="E51" s="20">
        <f>VLOOKUP(Table3[[#This Row],[Customer ID]],'Medical Examinations'!$1:$1048576,4,FALSE())</f>
        <v>5.51</v>
      </c>
      <c r="F51" s="20" t="str">
        <f>VLOOKUP(Table3[[#This Row],[Customer ID]],'Medical Examinations'!$1:$1048576,5,FALSE())</f>
        <v xml:space="preserve">normal </v>
      </c>
      <c r="G51" s="19" t="str">
        <f>VLOOKUP(Table3[[#This Row],[Customer ID]],'Medical Examinations'!$1:$1048576,6,FALSE())</f>
        <v>yes</v>
      </c>
      <c r="H51" s="19" t="str">
        <f>VLOOKUP(Table3[[#This Row],[Customer ID]],'Medical Examinations'!$1:$1048576,7,FALSE())</f>
        <v>No</v>
      </c>
      <c r="I51" s="19" t="str">
        <f>VLOOKUP(Table3[[#This Row],[Customer ID]],'Medical Examinations'!$1:$1048576,8,FALSE())</f>
        <v>No</v>
      </c>
      <c r="J51" s="19">
        <f>VLOOKUP(Table3[[#This Row],[Customer ID]],'Medical Examinations'!$1:$1048576,9,FALSE())</f>
        <v>2</v>
      </c>
      <c r="K51" s="19" t="str">
        <f>VLOOKUP(Table3[[#This Row],[Customer ID]],'Medical Examinations'!$1:$1048576,10,FALSE())</f>
        <v>yes</v>
      </c>
      <c r="L51" s="19" t="str">
        <f>VLOOKUP(Table3[[#This Row],[Customer ID]],'Hospitalisation Details'!50:$1048576,5,FALSE())</f>
        <v>25 Oct 1966</v>
      </c>
      <c r="M51" s="19">
        <f>VLOOKUP(Table3[[#This Row],[Customer ID]],'Hospitalisation Details'!50:$1048576,6,FALSE())</f>
        <v>56</v>
      </c>
      <c r="N51" s="19">
        <f>VLOOKUP(Table3[[#This Row],[Customer ID]],'Hospitalisation Details'!50:$1048576,8,FALSE())</f>
        <v>43813.87</v>
      </c>
      <c r="O51" s="19" t="str">
        <f>VLOOKUP(Table3[[#This Row],[Customer ID]],'Hospitalisation Details'!50:$1048576,9,FALSE())</f>
        <v>tier - 2</v>
      </c>
      <c r="P51" s="19" t="str">
        <f>VLOOKUP(Table3[[#This Row],[Customer ID]],'Hospitalisation Details'!50:$1048576,10,FALSE())</f>
        <v>tier - 2</v>
      </c>
      <c r="Q51" s="19" t="str">
        <f>VLOOKUP(Table3[[#This Row],[Customer ID]],'Hospitalisation Details'!50:$1048576,11,FALSE())</f>
        <v>R1013</v>
      </c>
    </row>
    <row r="52" spans="1:17" x14ac:dyDescent="0.2">
      <c r="A52" s="18" t="s">
        <v>2322</v>
      </c>
      <c r="B52" s="19" t="str">
        <f>VLOOKUP(Table3[[#This Row],[Customer ID]],'Customer name 1'!51:$1048576,4,FALSE())</f>
        <v xml:space="preserve">Mr. Anthony </v>
      </c>
      <c r="C52" s="20">
        <f>VLOOKUP(Table3[[#This Row],[Customer ID]],'Medical Examinations'!$1:$1048576,2,FALSE())</f>
        <v>41.895000000000003</v>
      </c>
      <c r="D52" s="20" t="str">
        <f>VLOOKUP(Table3[[#This Row],[Customer ID]],'Medical Examinations'!$1:$1048576,3,FALSE())</f>
        <v xml:space="preserve"> obesity </v>
      </c>
      <c r="E52" s="20">
        <f>VLOOKUP(Table3[[#This Row],[Customer ID]],'Medical Examinations'!$1:$1048576,4,FALSE())</f>
        <v>10.87</v>
      </c>
      <c r="F52" s="20" t="str">
        <f>VLOOKUP(Table3[[#This Row],[Customer ID]],'Medical Examinations'!$1:$1048576,5,FALSE())</f>
        <v xml:space="preserve">diabetes </v>
      </c>
      <c r="G52" s="19" t="str">
        <f>VLOOKUP(Table3[[#This Row],[Customer ID]],'Medical Examinations'!$1:$1048576,6,FALSE())</f>
        <v>yes</v>
      </c>
      <c r="H52" s="19" t="str">
        <f>VLOOKUP(Table3[[#This Row],[Customer ID]],'Medical Examinations'!$1:$1048576,7,FALSE())</f>
        <v>No</v>
      </c>
      <c r="I52" s="19" t="str">
        <f>VLOOKUP(Table3[[#This Row],[Customer ID]],'Medical Examinations'!$1:$1048576,8,FALSE())</f>
        <v>No</v>
      </c>
      <c r="J52" s="19">
        <f>VLOOKUP(Table3[[#This Row],[Customer ID]],'Medical Examinations'!$1:$1048576,9,FALSE())</f>
        <v>1</v>
      </c>
      <c r="K52" s="19" t="str">
        <f>VLOOKUP(Table3[[#This Row],[Customer ID]],'Medical Examinations'!$1:$1048576,10,FALSE())</f>
        <v>yes</v>
      </c>
      <c r="L52" s="19" t="str">
        <f>VLOOKUP(Table3[[#This Row],[Customer ID]],'Hospitalisation Details'!51:$1048576,5,FALSE())</f>
        <v>29 Dec 1986</v>
      </c>
      <c r="M52" s="19">
        <f>VLOOKUP(Table3[[#This Row],[Customer ID]],'Hospitalisation Details'!51:$1048576,6,FALSE())</f>
        <v>36</v>
      </c>
      <c r="N52" s="19">
        <f>VLOOKUP(Table3[[#This Row],[Customer ID]],'Hospitalisation Details'!51:$1048576,8,FALSE())</f>
        <v>43753.34</v>
      </c>
      <c r="O52" s="19" t="str">
        <f>VLOOKUP(Table3[[#This Row],[Customer ID]],'Hospitalisation Details'!51:$1048576,9,FALSE())</f>
        <v>tier - 2</v>
      </c>
      <c r="P52" s="19" t="str">
        <f>VLOOKUP(Table3[[#This Row],[Customer ID]],'Hospitalisation Details'!51:$1048576,10,FALSE())</f>
        <v>tier - 1</v>
      </c>
      <c r="Q52" s="19" t="str">
        <f>VLOOKUP(Table3[[#This Row],[Customer ID]],'Hospitalisation Details'!51:$1048576,11,FALSE())</f>
        <v>R1015</v>
      </c>
    </row>
    <row r="53" spans="1:17" x14ac:dyDescent="0.2">
      <c r="A53" s="18" t="s">
        <v>2321</v>
      </c>
      <c r="B53" s="19" t="str">
        <f>VLOOKUP(Table3[[#This Row],[Customer ID]],'Customer name 1'!52:$1048576,4,FALSE())</f>
        <v xml:space="preserve">Ms. Alex </v>
      </c>
      <c r="C53" s="20">
        <f>VLOOKUP(Table3[[#This Row],[Customer ID]],'Medical Examinations'!$1:$1048576,2,FALSE())</f>
        <v>31.16</v>
      </c>
      <c r="D53" s="20" t="str">
        <f>VLOOKUP(Table3[[#This Row],[Customer ID]],'Medical Examinations'!$1:$1048576,3,FALSE())</f>
        <v xml:space="preserve"> obesity </v>
      </c>
      <c r="E53" s="20">
        <f>VLOOKUP(Table3[[#This Row],[Customer ID]],'Medical Examinations'!$1:$1048576,4,FALSE())</f>
        <v>9.34</v>
      </c>
      <c r="F53" s="20" t="str">
        <f>VLOOKUP(Table3[[#This Row],[Customer ID]],'Medical Examinations'!$1:$1048576,5,FALSE())</f>
        <v xml:space="preserve">diabetes </v>
      </c>
      <c r="G53" s="19" t="str">
        <f>VLOOKUP(Table3[[#This Row],[Customer ID]],'Medical Examinations'!$1:$1048576,6,FALSE())</f>
        <v>No</v>
      </c>
      <c r="H53" s="19" t="str">
        <f>VLOOKUP(Table3[[#This Row],[Customer ID]],'Medical Examinations'!$1:$1048576,7,FALSE())</f>
        <v>No</v>
      </c>
      <c r="I53" s="19" t="str">
        <f>VLOOKUP(Table3[[#This Row],[Customer ID]],'Medical Examinations'!$1:$1048576,8,FALSE())</f>
        <v>No</v>
      </c>
      <c r="J53" s="19">
        <f>VLOOKUP(Table3[[#This Row],[Customer ID]],'Medical Examinations'!$1:$1048576,9,FALSE())</f>
        <v>0</v>
      </c>
      <c r="K53" s="19" t="str">
        <f>VLOOKUP(Table3[[#This Row],[Customer ID]],'Medical Examinations'!$1:$1048576,10,FALSE())</f>
        <v>yes</v>
      </c>
      <c r="L53" s="19" t="str">
        <f>VLOOKUP(Table3[[#This Row],[Customer ID]],'Hospitalisation Details'!52:$1048576,5,FALSE())</f>
        <v>22 Aug 1965</v>
      </c>
      <c r="M53" s="19">
        <f>VLOOKUP(Table3[[#This Row],[Customer ID]],'Hospitalisation Details'!52:$1048576,6,FALSE())</f>
        <v>57</v>
      </c>
      <c r="N53" s="19">
        <f>VLOOKUP(Table3[[#This Row],[Customer ID]],'Hospitalisation Details'!52:$1048576,8,FALSE())</f>
        <v>43578.94</v>
      </c>
      <c r="O53" s="19" t="str">
        <f>VLOOKUP(Table3[[#This Row],[Customer ID]],'Hospitalisation Details'!52:$1048576,9,FALSE())</f>
        <v>tier - 2</v>
      </c>
      <c r="P53" s="19" t="str">
        <f>VLOOKUP(Table3[[#This Row],[Customer ID]],'Hospitalisation Details'!52:$1048576,10,FALSE())</f>
        <v>tier - 2</v>
      </c>
      <c r="Q53" s="19" t="str">
        <f>VLOOKUP(Table3[[#This Row],[Customer ID]],'Hospitalisation Details'!52:$1048576,11,FALSE())</f>
        <v>R1012</v>
      </c>
    </row>
    <row r="54" spans="1:17" x14ac:dyDescent="0.2">
      <c r="A54" s="18" t="s">
        <v>2320</v>
      </c>
      <c r="B54" s="19" t="str">
        <f>VLOOKUP(Table3[[#This Row],[Customer ID]],'Customer name 1'!53:$1048576,4,FALSE())</f>
        <v xml:space="preserve">Mr. David </v>
      </c>
      <c r="C54" s="20">
        <f>VLOOKUP(Table3[[#This Row],[Customer ID]],'Medical Examinations'!$1:$1048576,2,FALSE())</f>
        <v>34.104999999999997</v>
      </c>
      <c r="D54" s="20" t="str">
        <f>VLOOKUP(Table3[[#This Row],[Customer ID]],'Medical Examinations'!$1:$1048576,3,FALSE())</f>
        <v xml:space="preserve"> obesity </v>
      </c>
      <c r="E54" s="20">
        <f>VLOOKUP(Table3[[#This Row],[Customer ID]],'Medical Examinations'!$1:$1048576,4,FALSE())</f>
        <v>5.03</v>
      </c>
      <c r="F54" s="20" t="str">
        <f>VLOOKUP(Table3[[#This Row],[Customer ID]],'Medical Examinations'!$1:$1048576,5,FALSE())</f>
        <v xml:space="preserve">normal </v>
      </c>
      <c r="G54" s="19" t="str">
        <f>VLOOKUP(Table3[[#This Row],[Customer ID]],'Medical Examinations'!$1:$1048576,6,FALSE())</f>
        <v>yes</v>
      </c>
      <c r="H54" s="19" t="str">
        <f>VLOOKUP(Table3[[#This Row],[Customer ID]],'Medical Examinations'!$1:$1048576,7,FALSE())</f>
        <v>No</v>
      </c>
      <c r="I54" s="19" t="str">
        <f>VLOOKUP(Table3[[#This Row],[Customer ID]],'Medical Examinations'!$1:$1048576,8,FALSE())</f>
        <v>Yes</v>
      </c>
      <c r="J54" s="19">
        <f>VLOOKUP(Table3[[#This Row],[Customer ID]],'Medical Examinations'!$1:$1048576,9,FALSE())</f>
        <v>1</v>
      </c>
      <c r="K54" s="19" t="str">
        <f>VLOOKUP(Table3[[#This Row],[Customer ID]],'Medical Examinations'!$1:$1048576,10,FALSE())</f>
        <v>yes</v>
      </c>
      <c r="L54" s="19" t="str">
        <f>VLOOKUP(Table3[[#This Row],[Customer ID]],'Hospitalisation Details'!53:$1048576,5,FALSE())</f>
        <v>3 Dec 1969</v>
      </c>
      <c r="M54" s="19">
        <f>VLOOKUP(Table3[[#This Row],[Customer ID]],'Hospitalisation Details'!53:$1048576,6,FALSE())</f>
        <v>53</v>
      </c>
      <c r="N54" s="19">
        <f>VLOOKUP(Table3[[#This Row],[Customer ID]],'Hospitalisation Details'!53:$1048576,8,FALSE())</f>
        <v>43254.42</v>
      </c>
      <c r="O54" s="19" t="str">
        <f>VLOOKUP(Table3[[#This Row],[Customer ID]],'Hospitalisation Details'!53:$1048576,9,FALSE())</f>
        <v>tier - 2</v>
      </c>
      <c r="P54" s="19" t="str">
        <f>VLOOKUP(Table3[[#This Row],[Customer ID]],'Hospitalisation Details'!53:$1048576,10,FALSE())</f>
        <v>tier - 2</v>
      </c>
      <c r="Q54" s="19" t="str">
        <f>VLOOKUP(Table3[[#This Row],[Customer ID]],'Hospitalisation Details'!53:$1048576,11,FALSE())</f>
        <v>R1016</v>
      </c>
    </row>
    <row r="55" spans="1:17" x14ac:dyDescent="0.2">
      <c r="A55" s="18" t="s">
        <v>2319</v>
      </c>
      <c r="B55" s="19" t="str">
        <f>VLOOKUP(Table3[[#This Row],[Customer ID]],'Customer name 1'!54:$1048576,4,FALSE())</f>
        <v xml:space="preserve">Mr. Andrew </v>
      </c>
      <c r="C55" s="20">
        <f>VLOOKUP(Table3[[#This Row],[Customer ID]],'Medical Examinations'!$1:$1048576,2,FALSE())</f>
        <v>51.93</v>
      </c>
      <c r="D55" s="20" t="str">
        <f>VLOOKUP(Table3[[#This Row],[Customer ID]],'Medical Examinations'!$1:$1048576,3,FALSE())</f>
        <v xml:space="preserve"> obesity </v>
      </c>
      <c r="E55" s="20">
        <f>VLOOKUP(Table3[[#This Row],[Customer ID]],'Medical Examinations'!$1:$1048576,4,FALSE())</f>
        <v>11.05</v>
      </c>
      <c r="F55" s="20" t="str">
        <f>VLOOKUP(Table3[[#This Row],[Customer ID]],'Medical Examinations'!$1:$1048576,5,FALSE())</f>
        <v xml:space="preserve">diabetes </v>
      </c>
      <c r="G55" s="19" t="str">
        <f>VLOOKUP(Table3[[#This Row],[Customer ID]],'Medical Examinations'!$1:$1048576,6,FALSE())</f>
        <v>No</v>
      </c>
      <c r="H55" s="19" t="str">
        <f>VLOOKUP(Table3[[#This Row],[Customer ID]],'Medical Examinations'!$1:$1048576,7,FALSE())</f>
        <v>No</v>
      </c>
      <c r="I55" s="19" t="str">
        <f>VLOOKUP(Table3[[#This Row],[Customer ID]],'Medical Examinations'!$1:$1048576,8,FALSE())</f>
        <v>No</v>
      </c>
      <c r="J55" s="19">
        <f>VLOOKUP(Table3[[#This Row],[Customer ID]],'Medical Examinations'!$1:$1048576,9,FALSE())</f>
        <v>0</v>
      </c>
      <c r="K55" s="19" t="str">
        <f>VLOOKUP(Table3[[#This Row],[Customer ID]],'Medical Examinations'!$1:$1048576,10,FALSE())</f>
        <v>yes</v>
      </c>
      <c r="L55" s="19" t="str">
        <f>VLOOKUP(Table3[[#This Row],[Customer ID]],'Hospitalisation Details'!54:$1048576,5,FALSE())</f>
        <v>29 Nov 1965</v>
      </c>
      <c r="M55" s="19">
        <f>VLOOKUP(Table3[[#This Row],[Customer ID]],'Hospitalisation Details'!54:$1048576,6,FALSE())</f>
        <v>57</v>
      </c>
      <c r="N55" s="19">
        <f>VLOOKUP(Table3[[#This Row],[Customer ID]],'Hospitalisation Details'!54:$1048576,8,FALSE())</f>
        <v>43073.760000000002</v>
      </c>
      <c r="O55" s="19" t="str">
        <f>VLOOKUP(Table3[[#This Row],[Customer ID]],'Hospitalisation Details'!54:$1048576,9,FALSE())</f>
        <v>tier - 2</v>
      </c>
      <c r="P55" s="19" t="str">
        <f>VLOOKUP(Table3[[#This Row],[Customer ID]],'Hospitalisation Details'!54:$1048576,10,FALSE())</f>
        <v>tier - 2</v>
      </c>
      <c r="Q55" s="19" t="str">
        <f>VLOOKUP(Table3[[#This Row],[Customer ID]],'Hospitalisation Details'!54:$1048576,11,FALSE())</f>
        <v>R1011</v>
      </c>
    </row>
    <row r="56" spans="1:17" x14ac:dyDescent="0.2">
      <c r="A56" s="18" t="s">
        <v>2318</v>
      </c>
      <c r="B56" s="19" t="str">
        <f>VLOOKUP(Table3[[#This Row],[Customer ID]],'Customer name 1'!55:$1048576,4,FALSE())</f>
        <v xml:space="preserve">Ms. Dara </v>
      </c>
      <c r="C56" s="20">
        <f>VLOOKUP(Table3[[#This Row],[Customer ID]],'Medical Examinations'!$1:$1048576,2,FALSE())</f>
        <v>38.950000000000003</v>
      </c>
      <c r="D56" s="20" t="str">
        <f>VLOOKUP(Table3[[#This Row],[Customer ID]],'Medical Examinations'!$1:$1048576,3,FALSE())</f>
        <v xml:space="preserve"> obesity </v>
      </c>
      <c r="E56" s="20">
        <f>VLOOKUP(Table3[[#This Row],[Customer ID]],'Medical Examinations'!$1:$1048576,4,FALSE())</f>
        <v>11.95</v>
      </c>
      <c r="F56" s="20" t="str">
        <f>VLOOKUP(Table3[[#This Row],[Customer ID]],'Medical Examinations'!$1:$1048576,5,FALSE())</f>
        <v xml:space="preserve">diabetes </v>
      </c>
      <c r="G56" s="19" t="str">
        <f>VLOOKUP(Table3[[#This Row],[Customer ID]],'Medical Examinations'!$1:$1048576,6,FALSE())</f>
        <v>No</v>
      </c>
      <c r="H56" s="19" t="str">
        <f>VLOOKUP(Table3[[#This Row],[Customer ID]],'Medical Examinations'!$1:$1048576,7,FALSE())</f>
        <v>No</v>
      </c>
      <c r="I56" s="19" t="str">
        <f>VLOOKUP(Table3[[#This Row],[Customer ID]],'Medical Examinations'!$1:$1048576,8,FALSE())</f>
        <v>No</v>
      </c>
      <c r="J56" s="19">
        <f>VLOOKUP(Table3[[#This Row],[Customer ID]],'Medical Examinations'!$1:$1048576,9,FALSE())</f>
        <v>0</v>
      </c>
      <c r="K56" s="19" t="str">
        <f>VLOOKUP(Table3[[#This Row],[Customer ID]],'Medical Examinations'!$1:$1048576,10,FALSE())</f>
        <v>yes</v>
      </c>
      <c r="L56" s="19" t="str">
        <f>VLOOKUP(Table3[[#This Row],[Customer ID]],'Hospitalisation Details'!55:$1048576,5,FALSE())</f>
        <v>4 Nov 1978</v>
      </c>
      <c r="M56" s="19">
        <f>VLOOKUP(Table3[[#This Row],[Customer ID]],'Hospitalisation Details'!55:$1048576,6,FALSE())</f>
        <v>44</v>
      </c>
      <c r="N56" s="19">
        <f>VLOOKUP(Table3[[#This Row],[Customer ID]],'Hospitalisation Details'!55:$1048576,8,FALSE())</f>
        <v>42983.46</v>
      </c>
      <c r="O56" s="19" t="str">
        <f>VLOOKUP(Table3[[#This Row],[Customer ID]],'Hospitalisation Details'!55:$1048576,9,FALSE())</f>
        <v>tier - 1</v>
      </c>
      <c r="P56" s="19" t="str">
        <f>VLOOKUP(Table3[[#This Row],[Customer ID]],'Hospitalisation Details'!55:$1048576,10,FALSE())</f>
        <v>tier - 2</v>
      </c>
      <c r="Q56" s="19" t="str">
        <f>VLOOKUP(Table3[[#This Row],[Customer ID]],'Hospitalisation Details'!55:$1048576,11,FALSE())</f>
        <v>R1012</v>
      </c>
    </row>
    <row r="57" spans="1:17" x14ac:dyDescent="0.2">
      <c r="A57" s="18" t="s">
        <v>2317</v>
      </c>
      <c r="B57" s="19" t="str">
        <f>VLOOKUP(Table3[[#This Row],[Customer ID]],'Customer name 1'!56:$1048576,4,FALSE())</f>
        <v xml:space="preserve">Ms. Inna </v>
      </c>
      <c r="C57" s="20">
        <f>VLOOKUP(Table3[[#This Row],[Customer ID]],'Medical Examinations'!$1:$1048576,2,FALSE())</f>
        <v>36.630000000000003</v>
      </c>
      <c r="D57" s="20" t="str">
        <f>VLOOKUP(Table3[[#This Row],[Customer ID]],'Medical Examinations'!$1:$1048576,3,FALSE())</f>
        <v xml:space="preserve"> obesity </v>
      </c>
      <c r="E57" s="20">
        <f>VLOOKUP(Table3[[#This Row],[Customer ID]],'Medical Examinations'!$1:$1048576,4,FALSE())</f>
        <v>7.72</v>
      </c>
      <c r="F57" s="20" t="str">
        <f>VLOOKUP(Table3[[#This Row],[Customer ID]],'Medical Examinations'!$1:$1048576,5,FALSE())</f>
        <v xml:space="preserve">diabetes </v>
      </c>
      <c r="G57" s="19" t="str">
        <f>VLOOKUP(Table3[[#This Row],[Customer ID]],'Medical Examinations'!$1:$1048576,6,FALSE())</f>
        <v>yes</v>
      </c>
      <c r="H57" s="19" t="str">
        <f>VLOOKUP(Table3[[#This Row],[Customer ID]],'Medical Examinations'!$1:$1048576,7,FALSE())</f>
        <v>No</v>
      </c>
      <c r="I57" s="19" t="str">
        <f>VLOOKUP(Table3[[#This Row],[Customer ID]],'Medical Examinations'!$1:$1048576,8,FALSE())</f>
        <v>No</v>
      </c>
      <c r="J57" s="19">
        <f>VLOOKUP(Table3[[#This Row],[Customer ID]],'Medical Examinations'!$1:$1048576,9,FALSE())</f>
        <v>1</v>
      </c>
      <c r="K57" s="19" t="str">
        <f>VLOOKUP(Table3[[#This Row],[Customer ID]],'Medical Examinations'!$1:$1048576,10,FALSE())</f>
        <v>yes</v>
      </c>
      <c r="L57" s="19" t="str">
        <f>VLOOKUP(Table3[[#This Row],[Customer ID]],'Hospitalisation Details'!56:$1048576,5,FALSE())</f>
        <v>23 Oct 1975</v>
      </c>
      <c r="M57" s="19">
        <f>VLOOKUP(Table3[[#This Row],[Customer ID]],'Hospitalisation Details'!56:$1048576,6,FALSE())</f>
        <v>47</v>
      </c>
      <c r="N57" s="19">
        <f>VLOOKUP(Table3[[#This Row],[Customer ID]],'Hospitalisation Details'!56:$1048576,8,FALSE())</f>
        <v>42969.85</v>
      </c>
      <c r="O57" s="19" t="str">
        <f>VLOOKUP(Table3[[#This Row],[Customer ID]],'Hospitalisation Details'!56:$1048576,9,FALSE())</f>
        <v>tier - 1</v>
      </c>
      <c r="P57" s="19" t="str">
        <f>VLOOKUP(Table3[[#This Row],[Customer ID]],'Hospitalisation Details'!56:$1048576,10,FALSE())</f>
        <v>tier - 3</v>
      </c>
      <c r="Q57" s="19" t="str">
        <f>VLOOKUP(Table3[[#This Row],[Customer ID]],'Hospitalisation Details'!56:$1048576,11,FALSE())</f>
        <v>R1013</v>
      </c>
    </row>
    <row r="58" spans="1:17" x14ac:dyDescent="0.2">
      <c r="A58" s="18" t="s">
        <v>2316</v>
      </c>
      <c r="B58" s="19" t="str">
        <f>VLOOKUP(Table3[[#This Row],[Customer ID]],'Customer name 1'!57:$1048576,4,FALSE())</f>
        <v xml:space="preserve">Mr. Ari </v>
      </c>
      <c r="C58" s="20">
        <f>VLOOKUP(Table3[[#This Row],[Customer ID]],'Medical Examinations'!$1:$1048576,2,FALSE())</f>
        <v>34.200000000000003</v>
      </c>
      <c r="D58" s="20" t="str">
        <f>VLOOKUP(Table3[[#This Row],[Customer ID]],'Medical Examinations'!$1:$1048576,3,FALSE())</f>
        <v xml:space="preserve"> obesity </v>
      </c>
      <c r="E58" s="20">
        <f>VLOOKUP(Table3[[#This Row],[Customer ID]],'Medical Examinations'!$1:$1048576,4,FALSE())</f>
        <v>5.75</v>
      </c>
      <c r="F58" s="20" t="str">
        <f>VLOOKUP(Table3[[#This Row],[Customer ID]],'Medical Examinations'!$1:$1048576,5,FALSE())</f>
        <v>prediabetes</v>
      </c>
      <c r="G58" s="19" t="str">
        <f>VLOOKUP(Table3[[#This Row],[Customer ID]],'Medical Examinations'!$1:$1048576,6,FALSE())</f>
        <v>No</v>
      </c>
      <c r="H58" s="19" t="str">
        <f>VLOOKUP(Table3[[#This Row],[Customer ID]],'Medical Examinations'!$1:$1048576,7,FALSE())</f>
        <v>No</v>
      </c>
      <c r="I58" s="19" t="str">
        <f>VLOOKUP(Table3[[#This Row],[Customer ID]],'Medical Examinations'!$1:$1048576,8,FALSE())</f>
        <v>No</v>
      </c>
      <c r="J58" s="19">
        <f>VLOOKUP(Table3[[#This Row],[Customer ID]],'Medical Examinations'!$1:$1048576,9,FALSE())</f>
        <v>2</v>
      </c>
      <c r="K58" s="19" t="str">
        <f>VLOOKUP(Table3[[#This Row],[Customer ID]],'Medical Examinations'!$1:$1048576,10,FALSE())</f>
        <v>yes</v>
      </c>
      <c r="L58" s="19" t="str">
        <f>VLOOKUP(Table3[[#This Row],[Customer ID]],'Hospitalisation Details'!57:$1048576,5,FALSE())</f>
        <v>10 Sep 1972</v>
      </c>
      <c r="M58" s="19">
        <f>VLOOKUP(Table3[[#This Row],[Customer ID]],'Hospitalisation Details'!57:$1048576,6,FALSE())</f>
        <v>50</v>
      </c>
      <c r="N58" s="19">
        <f>VLOOKUP(Table3[[#This Row],[Customer ID]],'Hospitalisation Details'!57:$1048576,8,FALSE())</f>
        <v>42856.84</v>
      </c>
      <c r="O58" s="19" t="str">
        <f>VLOOKUP(Table3[[#This Row],[Customer ID]],'Hospitalisation Details'!57:$1048576,9,FALSE())</f>
        <v>tier - 1</v>
      </c>
      <c r="P58" s="19" t="str">
        <f>VLOOKUP(Table3[[#This Row],[Customer ID]],'Hospitalisation Details'!57:$1048576,10,FALSE())</f>
        <v>tier - 1</v>
      </c>
      <c r="Q58" s="19" t="str">
        <f>VLOOKUP(Table3[[#This Row],[Customer ID]],'Hospitalisation Details'!57:$1048576,11,FALSE())</f>
        <v>R1011</v>
      </c>
    </row>
    <row r="59" spans="1:17" x14ac:dyDescent="0.2">
      <c r="A59" s="18" t="s">
        <v>2315</v>
      </c>
      <c r="B59" s="19" t="str">
        <f>VLOOKUP(Table3[[#This Row],[Customer ID]],'Customer name 1'!58:$1048576,4,FALSE())</f>
        <v xml:space="preserve">Ms. Lindsey </v>
      </c>
      <c r="C59" s="20">
        <f>VLOOKUP(Table3[[#This Row],[Customer ID]],'Medical Examinations'!$1:$1048576,2,FALSE())</f>
        <v>50.63</v>
      </c>
      <c r="D59" s="20" t="str">
        <f>VLOOKUP(Table3[[#This Row],[Customer ID]],'Medical Examinations'!$1:$1048576,3,FALSE())</f>
        <v xml:space="preserve"> obesity </v>
      </c>
      <c r="E59" s="20">
        <f>VLOOKUP(Table3[[#This Row],[Customer ID]],'Medical Examinations'!$1:$1048576,4,FALSE())</f>
        <v>11.89</v>
      </c>
      <c r="F59" s="20" t="str">
        <f>VLOOKUP(Table3[[#This Row],[Customer ID]],'Medical Examinations'!$1:$1048576,5,FALSE())</f>
        <v xml:space="preserve">diabetes </v>
      </c>
      <c r="G59" s="19" t="str">
        <f>VLOOKUP(Table3[[#This Row],[Customer ID]],'Medical Examinations'!$1:$1048576,6,FALSE())</f>
        <v>No</v>
      </c>
      <c r="H59" s="19" t="str">
        <f>VLOOKUP(Table3[[#This Row],[Customer ID]],'Medical Examinations'!$1:$1048576,7,FALSE())</f>
        <v>No</v>
      </c>
      <c r="I59" s="19" t="str">
        <f>VLOOKUP(Table3[[#This Row],[Customer ID]],'Medical Examinations'!$1:$1048576,8,FALSE())</f>
        <v>No</v>
      </c>
      <c r="J59" s="19">
        <f>VLOOKUP(Table3[[#This Row],[Customer ID]],'Medical Examinations'!$1:$1048576,9,FALSE())</f>
        <v>0</v>
      </c>
      <c r="K59" s="19" t="str">
        <f>VLOOKUP(Table3[[#This Row],[Customer ID]],'Medical Examinations'!$1:$1048576,10,FALSE())</f>
        <v>yes</v>
      </c>
      <c r="L59" s="19" t="str">
        <f>VLOOKUP(Table3[[#This Row],[Customer ID]],'Hospitalisation Details'!58:$1048576,5,FALSE())</f>
        <v>29 Oct 1965</v>
      </c>
      <c r="M59" s="19">
        <f>VLOOKUP(Table3[[#This Row],[Customer ID]],'Hospitalisation Details'!58:$1048576,6,FALSE())</f>
        <v>57</v>
      </c>
      <c r="N59" s="19">
        <f>VLOOKUP(Table3[[#This Row],[Customer ID]],'Hospitalisation Details'!58:$1048576,8,FALSE())</f>
        <v>42764.12</v>
      </c>
      <c r="O59" s="19" t="str">
        <f>VLOOKUP(Table3[[#This Row],[Customer ID]],'Hospitalisation Details'!58:$1048576,9,FALSE())</f>
        <v>tier - 1</v>
      </c>
      <c r="P59" s="19" t="str">
        <f>VLOOKUP(Table3[[#This Row],[Customer ID]],'Hospitalisation Details'!58:$1048576,10,FALSE())</f>
        <v>tier - 2</v>
      </c>
      <c r="Q59" s="19" t="str">
        <f>VLOOKUP(Table3[[#This Row],[Customer ID]],'Hospitalisation Details'!58:$1048576,11,FALSE())</f>
        <v>R1011</v>
      </c>
    </row>
    <row r="60" spans="1:17" x14ac:dyDescent="0.2">
      <c r="A60" s="18" t="s">
        <v>2314</v>
      </c>
      <c r="B60" s="19" t="str">
        <f>VLOOKUP(Table3[[#This Row],[Customer ID]],'Customer name 1'!59:$1048576,4,FALSE())</f>
        <v xml:space="preserve">Mr. Kenny </v>
      </c>
      <c r="C60" s="20">
        <f>VLOOKUP(Table3[[#This Row],[Customer ID]],'Medical Examinations'!$1:$1048576,2,FALSE())</f>
        <v>36.479999999999997</v>
      </c>
      <c r="D60" s="20" t="str">
        <f>VLOOKUP(Table3[[#This Row],[Customer ID]],'Medical Examinations'!$1:$1048576,3,FALSE())</f>
        <v xml:space="preserve"> obesity </v>
      </c>
      <c r="E60" s="20">
        <f>VLOOKUP(Table3[[#This Row],[Customer ID]],'Medical Examinations'!$1:$1048576,4,FALSE())</f>
        <v>6.2</v>
      </c>
      <c r="F60" s="20" t="str">
        <f>VLOOKUP(Table3[[#This Row],[Customer ID]],'Medical Examinations'!$1:$1048576,5,FALSE())</f>
        <v>prediabetes</v>
      </c>
      <c r="G60" s="19" t="str">
        <f>VLOOKUP(Table3[[#This Row],[Customer ID]],'Medical Examinations'!$1:$1048576,6,FALSE())</f>
        <v>No</v>
      </c>
      <c r="H60" s="19" t="str">
        <f>VLOOKUP(Table3[[#This Row],[Customer ID]],'Medical Examinations'!$1:$1048576,7,FALSE())</f>
        <v>No</v>
      </c>
      <c r="I60" s="19" t="str">
        <f>VLOOKUP(Table3[[#This Row],[Customer ID]],'Medical Examinations'!$1:$1048576,8,FALSE())</f>
        <v>No</v>
      </c>
      <c r="J60" s="19">
        <f>VLOOKUP(Table3[[#This Row],[Customer ID]],'Medical Examinations'!$1:$1048576,9,FALSE())</f>
        <v>0</v>
      </c>
      <c r="K60" s="19" t="str">
        <f>VLOOKUP(Table3[[#This Row],[Customer ID]],'Medical Examinations'!$1:$1048576,10,FALSE())</f>
        <v>yes</v>
      </c>
      <c r="L60" s="19" t="str">
        <f>VLOOKUP(Table3[[#This Row],[Customer ID]],'Hospitalisation Details'!59:$1048576,5,FALSE())</f>
        <v>21 Oct 1977</v>
      </c>
      <c r="M60" s="19">
        <f>VLOOKUP(Table3[[#This Row],[Customer ID]],'Hospitalisation Details'!59:$1048576,6,FALSE())</f>
        <v>45</v>
      </c>
      <c r="N60" s="19">
        <f>VLOOKUP(Table3[[#This Row],[Customer ID]],'Hospitalisation Details'!59:$1048576,8,FALSE())</f>
        <v>42760.5</v>
      </c>
      <c r="O60" s="19" t="str">
        <f>VLOOKUP(Table3[[#This Row],[Customer ID]],'Hospitalisation Details'!59:$1048576,9,FALSE())</f>
        <v>tier - 1</v>
      </c>
      <c r="P60" s="19" t="str">
        <f>VLOOKUP(Table3[[#This Row],[Customer ID]],'Hospitalisation Details'!59:$1048576,10,FALSE())</f>
        <v>tier - 2</v>
      </c>
      <c r="Q60" s="19" t="str">
        <f>VLOOKUP(Table3[[#This Row],[Customer ID]],'Hospitalisation Details'!59:$1048576,11,FALSE())</f>
        <v>R1012</v>
      </c>
    </row>
    <row r="61" spans="1:17" x14ac:dyDescent="0.2">
      <c r="A61" s="18" t="s">
        <v>2313</v>
      </c>
      <c r="B61" s="19" t="str">
        <f>VLOOKUP(Table3[[#This Row],[Customer ID]],'Customer name 1'!60:$1048576,4,FALSE())</f>
        <v xml:space="preserve">Ms. Louise </v>
      </c>
      <c r="C61" s="20">
        <f>VLOOKUP(Table3[[#This Row],[Customer ID]],'Medical Examinations'!$1:$1048576,2,FALSE())</f>
        <v>54.82</v>
      </c>
      <c r="D61" s="20" t="str">
        <f>VLOOKUP(Table3[[#This Row],[Customer ID]],'Medical Examinations'!$1:$1048576,3,FALSE())</f>
        <v xml:space="preserve"> obesity </v>
      </c>
      <c r="E61" s="20">
        <f>VLOOKUP(Table3[[#This Row],[Customer ID]],'Medical Examinations'!$1:$1048576,4,FALSE())</f>
        <v>10.61</v>
      </c>
      <c r="F61" s="20" t="str">
        <f>VLOOKUP(Table3[[#This Row],[Customer ID]],'Medical Examinations'!$1:$1048576,5,FALSE())</f>
        <v xml:space="preserve">diabetes </v>
      </c>
      <c r="G61" s="19" t="str">
        <f>VLOOKUP(Table3[[#This Row],[Customer ID]],'Medical Examinations'!$1:$1048576,6,FALSE())</f>
        <v>No</v>
      </c>
      <c r="H61" s="19" t="str">
        <f>VLOOKUP(Table3[[#This Row],[Customer ID]],'Medical Examinations'!$1:$1048576,7,FALSE())</f>
        <v>No</v>
      </c>
      <c r="I61" s="19" t="str">
        <f>VLOOKUP(Table3[[#This Row],[Customer ID]],'Medical Examinations'!$1:$1048576,8,FALSE())</f>
        <v>No</v>
      </c>
      <c r="J61" s="19">
        <f>VLOOKUP(Table3[[#This Row],[Customer ID]],'Medical Examinations'!$1:$1048576,9,FALSE())</f>
        <v>0</v>
      </c>
      <c r="K61" s="19" t="str">
        <f>VLOOKUP(Table3[[#This Row],[Customer ID]],'Medical Examinations'!$1:$1048576,10,FALSE())</f>
        <v>yes</v>
      </c>
      <c r="L61" s="19" t="str">
        <f>VLOOKUP(Table3[[#This Row],[Customer ID]],'Hospitalisation Details'!60:$1048576,5,FALSE())</f>
        <v>3 Nov 1971</v>
      </c>
      <c r="M61" s="19">
        <f>VLOOKUP(Table3[[#This Row],[Customer ID]],'Hospitalisation Details'!60:$1048576,6,FALSE())</f>
        <v>51</v>
      </c>
      <c r="N61" s="19">
        <f>VLOOKUP(Table3[[#This Row],[Customer ID]],'Hospitalisation Details'!60:$1048576,8,FALSE())</f>
        <v>42644.2</v>
      </c>
      <c r="O61" s="19" t="str">
        <f>VLOOKUP(Table3[[#This Row],[Customer ID]],'Hospitalisation Details'!60:$1048576,9,FALSE())</f>
        <v>tier - 1</v>
      </c>
      <c r="P61" s="19" t="str">
        <f>VLOOKUP(Table3[[#This Row],[Customer ID]],'Hospitalisation Details'!60:$1048576,10,FALSE())</f>
        <v>tier - 3</v>
      </c>
      <c r="Q61" s="19" t="str">
        <f>VLOOKUP(Table3[[#This Row],[Customer ID]],'Hospitalisation Details'!60:$1048576,11,FALSE())</f>
        <v>R1011</v>
      </c>
    </row>
    <row r="62" spans="1:17" x14ac:dyDescent="0.2">
      <c r="A62" s="18" t="s">
        <v>2312</v>
      </c>
      <c r="B62" s="19" t="str">
        <f>VLOOKUP(Table3[[#This Row],[Customer ID]],'Customer name 1'!61:$1048576,4,FALSE())</f>
        <v xml:space="preserve">Mr. Cameron </v>
      </c>
      <c r="C62" s="20">
        <f>VLOOKUP(Table3[[#This Row],[Customer ID]],'Medical Examinations'!$1:$1048576,2,FALSE())</f>
        <v>38.06</v>
      </c>
      <c r="D62" s="20" t="str">
        <f>VLOOKUP(Table3[[#This Row],[Customer ID]],'Medical Examinations'!$1:$1048576,3,FALSE())</f>
        <v xml:space="preserve"> obesity </v>
      </c>
      <c r="E62" s="20">
        <f>VLOOKUP(Table3[[#This Row],[Customer ID]],'Medical Examinations'!$1:$1048576,4,FALSE())</f>
        <v>6.04</v>
      </c>
      <c r="F62" s="20" t="str">
        <f>VLOOKUP(Table3[[#This Row],[Customer ID]],'Medical Examinations'!$1:$1048576,5,FALSE())</f>
        <v>prediabetes</v>
      </c>
      <c r="G62" s="19" t="str">
        <f>VLOOKUP(Table3[[#This Row],[Customer ID]],'Medical Examinations'!$1:$1048576,6,FALSE())</f>
        <v>No</v>
      </c>
      <c r="H62" s="19" t="str">
        <f>VLOOKUP(Table3[[#This Row],[Customer ID]],'Medical Examinations'!$1:$1048576,7,FALSE())</f>
        <v>No</v>
      </c>
      <c r="I62" s="19" t="str">
        <f>VLOOKUP(Table3[[#This Row],[Customer ID]],'Medical Examinations'!$1:$1048576,8,FALSE())</f>
        <v>Yes</v>
      </c>
      <c r="J62" s="19">
        <f>VLOOKUP(Table3[[#This Row],[Customer ID]],'Medical Examinations'!$1:$1048576,9,FALSE())</f>
        <v>1</v>
      </c>
      <c r="K62" s="19" t="str">
        <f>VLOOKUP(Table3[[#This Row],[Customer ID]],'Medical Examinations'!$1:$1048576,10,FALSE())</f>
        <v>yes</v>
      </c>
      <c r="L62" s="19" t="str">
        <f>VLOOKUP(Table3[[#This Row],[Customer ID]],'Hospitalisation Details'!61:$1048576,5,FALSE())</f>
        <v>27 Dec 1979</v>
      </c>
      <c r="M62" s="19">
        <f>VLOOKUP(Table3[[#This Row],[Customer ID]],'Hospitalisation Details'!61:$1048576,6,FALSE())</f>
        <v>43</v>
      </c>
      <c r="N62" s="19">
        <f>VLOOKUP(Table3[[#This Row],[Customer ID]],'Hospitalisation Details'!61:$1048576,8,FALSE())</f>
        <v>42560.43</v>
      </c>
      <c r="O62" s="19" t="str">
        <f>VLOOKUP(Table3[[#This Row],[Customer ID]],'Hospitalisation Details'!61:$1048576,9,FALSE())</f>
        <v>tier - 1</v>
      </c>
      <c r="P62" s="19" t="str">
        <f>VLOOKUP(Table3[[#This Row],[Customer ID]],'Hospitalisation Details'!61:$1048576,10,FALSE())</f>
        <v>tier - 3</v>
      </c>
      <c r="Q62" s="19" t="str">
        <f>VLOOKUP(Table3[[#This Row],[Customer ID]],'Hospitalisation Details'!61:$1048576,11,FALSE())</f>
        <v>R1013</v>
      </c>
    </row>
    <row r="63" spans="1:17" x14ac:dyDescent="0.2">
      <c r="A63" s="18" t="s">
        <v>2311</v>
      </c>
      <c r="B63" s="19" t="str">
        <f>VLOOKUP(Table3[[#This Row],[Customer ID]],'Customer name 1'!62:$1048576,4,FALSE())</f>
        <v xml:space="preserve">Ms. Katie </v>
      </c>
      <c r="C63" s="20">
        <f>VLOOKUP(Table3[[#This Row],[Customer ID]],'Medical Examinations'!$1:$1048576,2,FALSE())</f>
        <v>51.48</v>
      </c>
      <c r="D63" s="20" t="str">
        <f>VLOOKUP(Table3[[#This Row],[Customer ID]],'Medical Examinations'!$1:$1048576,3,FALSE())</f>
        <v xml:space="preserve"> obesity </v>
      </c>
      <c r="E63" s="20">
        <f>VLOOKUP(Table3[[#This Row],[Customer ID]],'Medical Examinations'!$1:$1048576,4,FALSE())</f>
        <v>9.33</v>
      </c>
      <c r="F63" s="20" t="str">
        <f>VLOOKUP(Table3[[#This Row],[Customer ID]],'Medical Examinations'!$1:$1048576,5,FALSE())</f>
        <v xml:space="preserve">diabetes </v>
      </c>
      <c r="G63" s="19" t="str">
        <f>VLOOKUP(Table3[[#This Row],[Customer ID]],'Medical Examinations'!$1:$1048576,6,FALSE())</f>
        <v>yes</v>
      </c>
      <c r="H63" s="19" t="str">
        <f>VLOOKUP(Table3[[#This Row],[Customer ID]],'Medical Examinations'!$1:$1048576,7,FALSE())</f>
        <v>No</v>
      </c>
      <c r="I63" s="19" t="str">
        <f>VLOOKUP(Table3[[#This Row],[Customer ID]],'Medical Examinations'!$1:$1048576,8,FALSE())</f>
        <v>No</v>
      </c>
      <c r="J63" s="19">
        <f>VLOOKUP(Table3[[#This Row],[Customer ID]],'Medical Examinations'!$1:$1048576,9,FALSE())</f>
        <v>0</v>
      </c>
      <c r="K63" s="19" t="str">
        <f>VLOOKUP(Table3[[#This Row],[Customer ID]],'Medical Examinations'!$1:$1048576,10,FALSE())</f>
        <v>yes</v>
      </c>
      <c r="L63" s="19" t="str">
        <f>VLOOKUP(Table3[[#This Row],[Customer ID]],'Hospitalisation Details'!62:$1048576,5,FALSE())</f>
        <v>27 Jun 1967</v>
      </c>
      <c r="M63" s="19">
        <f>VLOOKUP(Table3[[#This Row],[Customer ID]],'Hospitalisation Details'!62:$1048576,6,FALSE())</f>
        <v>55</v>
      </c>
      <c r="N63" s="19">
        <f>VLOOKUP(Table3[[#This Row],[Customer ID]],'Hospitalisation Details'!62:$1048576,8,FALSE())</f>
        <v>42538.720000000001</v>
      </c>
      <c r="O63" s="19" t="str">
        <f>VLOOKUP(Table3[[#This Row],[Customer ID]],'Hospitalisation Details'!62:$1048576,9,FALSE())</f>
        <v>tier - 1</v>
      </c>
      <c r="P63" s="19" t="str">
        <f>VLOOKUP(Table3[[#This Row],[Customer ID]],'Hospitalisation Details'!62:$1048576,10,FALSE())</f>
        <v>tier - 3</v>
      </c>
      <c r="Q63" s="19" t="str">
        <f>VLOOKUP(Table3[[#This Row],[Customer ID]],'Hospitalisation Details'!62:$1048576,11,FALSE())</f>
        <v>R1011</v>
      </c>
    </row>
    <row r="64" spans="1:17" x14ac:dyDescent="0.2">
      <c r="A64" s="18" t="s">
        <v>2310</v>
      </c>
      <c r="B64" s="19" t="str">
        <f>VLOOKUP(Table3[[#This Row],[Customer ID]],'Customer name 1'!63:$1048576,4,FALSE())</f>
        <v xml:space="preserve">Ms. Casey </v>
      </c>
      <c r="C64" s="20">
        <f>VLOOKUP(Table3[[#This Row],[Customer ID]],'Medical Examinations'!$1:$1048576,2,FALSE())</f>
        <v>52.06</v>
      </c>
      <c r="D64" s="20" t="str">
        <f>VLOOKUP(Table3[[#This Row],[Customer ID]],'Medical Examinations'!$1:$1048576,3,FALSE())</f>
        <v xml:space="preserve"> obesity </v>
      </c>
      <c r="E64" s="20">
        <f>VLOOKUP(Table3[[#This Row],[Customer ID]],'Medical Examinations'!$1:$1048576,4,FALSE())</f>
        <v>11.47</v>
      </c>
      <c r="F64" s="20" t="str">
        <f>VLOOKUP(Table3[[#This Row],[Customer ID]],'Medical Examinations'!$1:$1048576,5,FALSE())</f>
        <v xml:space="preserve">diabetes </v>
      </c>
      <c r="G64" s="19" t="str">
        <f>VLOOKUP(Table3[[#This Row],[Customer ID]],'Medical Examinations'!$1:$1048576,6,FALSE())</f>
        <v>No</v>
      </c>
      <c r="H64" s="19" t="str">
        <f>VLOOKUP(Table3[[#This Row],[Customer ID]],'Medical Examinations'!$1:$1048576,7,FALSE())</f>
        <v>No</v>
      </c>
      <c r="I64" s="19" t="str">
        <f>VLOOKUP(Table3[[#This Row],[Customer ID]],'Medical Examinations'!$1:$1048576,8,FALSE())</f>
        <v>No</v>
      </c>
      <c r="J64" s="19">
        <f>VLOOKUP(Table3[[#This Row],[Customer ID]],'Medical Examinations'!$1:$1048576,9,FALSE())</f>
        <v>0</v>
      </c>
      <c r="K64" s="19" t="str">
        <f>VLOOKUP(Table3[[#This Row],[Customer ID]],'Medical Examinations'!$1:$1048576,10,FALSE())</f>
        <v>yes</v>
      </c>
      <c r="L64" s="19" t="str">
        <f>VLOOKUP(Table3[[#This Row],[Customer ID]],'Hospitalisation Details'!63:$1048576,5,FALSE())</f>
        <v>3 Aug 1968</v>
      </c>
      <c r="M64" s="19">
        <f>VLOOKUP(Table3[[#This Row],[Customer ID]],'Hospitalisation Details'!63:$1048576,6,FALSE())</f>
        <v>54</v>
      </c>
      <c r="N64" s="19">
        <f>VLOOKUP(Table3[[#This Row],[Customer ID]],'Hospitalisation Details'!63:$1048576,8,FALSE())</f>
        <v>42478.6</v>
      </c>
      <c r="O64" s="19" t="str">
        <f>VLOOKUP(Table3[[#This Row],[Customer ID]],'Hospitalisation Details'!63:$1048576,9,FALSE())</f>
        <v>tier - 1</v>
      </c>
      <c r="P64" s="19" t="str">
        <f>VLOOKUP(Table3[[#This Row],[Customer ID]],'Hospitalisation Details'!63:$1048576,10,FALSE())</f>
        <v>tier - 2</v>
      </c>
      <c r="Q64" s="19" t="str">
        <f>VLOOKUP(Table3[[#This Row],[Customer ID]],'Hospitalisation Details'!63:$1048576,11,FALSE())</f>
        <v>R1011</v>
      </c>
    </row>
    <row r="65" spans="1:17" x14ac:dyDescent="0.2">
      <c r="A65" s="18" t="s">
        <v>2309</v>
      </c>
      <c r="B65" s="19" t="str">
        <f>VLOOKUP(Table3[[#This Row],[Customer ID]],'Customer name 1'!64:$1048576,4,FALSE())</f>
        <v xml:space="preserve">Mr. David </v>
      </c>
      <c r="C65" s="20">
        <f>VLOOKUP(Table3[[#This Row],[Customer ID]],'Medical Examinations'!$1:$1048576,2,FALSE())</f>
        <v>30.684999999999999</v>
      </c>
      <c r="D65" s="20" t="str">
        <f>VLOOKUP(Table3[[#This Row],[Customer ID]],'Medical Examinations'!$1:$1048576,3,FALSE())</f>
        <v xml:space="preserve"> obesity </v>
      </c>
      <c r="E65" s="20">
        <f>VLOOKUP(Table3[[#This Row],[Customer ID]],'Medical Examinations'!$1:$1048576,4,FALSE())</f>
        <v>7.02</v>
      </c>
      <c r="F65" s="20" t="str">
        <f>VLOOKUP(Table3[[#This Row],[Customer ID]],'Medical Examinations'!$1:$1048576,5,FALSE())</f>
        <v xml:space="preserve">diabetes </v>
      </c>
      <c r="G65" s="19" t="str">
        <f>VLOOKUP(Table3[[#This Row],[Customer ID]],'Medical Examinations'!$1:$1048576,6,FALSE())</f>
        <v>yes</v>
      </c>
      <c r="H65" s="19" t="str">
        <f>VLOOKUP(Table3[[#This Row],[Customer ID]],'Medical Examinations'!$1:$1048576,7,FALSE())</f>
        <v>No</v>
      </c>
      <c r="I65" s="19" t="str">
        <f>VLOOKUP(Table3[[#This Row],[Customer ID]],'Medical Examinations'!$1:$1048576,8,FALSE())</f>
        <v>No</v>
      </c>
      <c r="J65" s="19">
        <f>VLOOKUP(Table3[[#This Row],[Customer ID]],'Medical Examinations'!$1:$1048576,9,FALSE())</f>
        <v>0</v>
      </c>
      <c r="K65" s="19" t="str">
        <f>VLOOKUP(Table3[[#This Row],[Customer ID]],'Medical Examinations'!$1:$1048576,10,FALSE())</f>
        <v>yes</v>
      </c>
      <c r="L65" s="19" t="str">
        <f>VLOOKUP(Table3[[#This Row],[Customer ID]],'Hospitalisation Details'!64:$1048576,5,FALSE())</f>
        <v>28 Jun 1967</v>
      </c>
      <c r="M65" s="19">
        <f>VLOOKUP(Table3[[#This Row],[Customer ID]],'Hospitalisation Details'!64:$1048576,6,FALSE())</f>
        <v>55</v>
      </c>
      <c r="N65" s="19">
        <f>VLOOKUP(Table3[[#This Row],[Customer ID]],'Hospitalisation Details'!64:$1048576,8,FALSE())</f>
        <v>42303.69</v>
      </c>
      <c r="O65" s="19" t="str">
        <f>VLOOKUP(Table3[[#This Row],[Customer ID]],'Hospitalisation Details'!64:$1048576,9,FALSE())</f>
        <v>tier - 1</v>
      </c>
      <c r="P65" s="19" t="str">
        <f>VLOOKUP(Table3[[#This Row],[Customer ID]],'Hospitalisation Details'!64:$1048576,10,FALSE())</f>
        <v>tier - 2</v>
      </c>
      <c r="Q65" s="19" t="str">
        <f>VLOOKUP(Table3[[#This Row],[Customer ID]],'Hospitalisation Details'!64:$1048576,11,FALSE())</f>
        <v>R1016</v>
      </c>
    </row>
    <row r="66" spans="1:17" x14ac:dyDescent="0.2">
      <c r="A66" s="18" t="s">
        <v>2308</v>
      </c>
      <c r="B66" s="19" t="str">
        <f>VLOOKUP(Table3[[#This Row],[Customer ID]],'Customer name 1'!65:$1048576,4,FALSE())</f>
        <v xml:space="preserve">Mr. Bryson </v>
      </c>
      <c r="C66" s="20">
        <f>VLOOKUP(Table3[[#This Row],[Customer ID]],'Medical Examinations'!$1:$1048576,2,FALSE())</f>
        <v>36.08</v>
      </c>
      <c r="D66" s="20" t="str">
        <f>VLOOKUP(Table3[[#This Row],[Customer ID]],'Medical Examinations'!$1:$1048576,3,FALSE())</f>
        <v xml:space="preserve"> obesity </v>
      </c>
      <c r="E66" s="20">
        <f>VLOOKUP(Table3[[#This Row],[Customer ID]],'Medical Examinations'!$1:$1048576,4,FALSE())</f>
        <v>8.8000000000000007</v>
      </c>
      <c r="F66" s="20" t="str">
        <f>VLOOKUP(Table3[[#This Row],[Customer ID]],'Medical Examinations'!$1:$1048576,5,FALSE())</f>
        <v xml:space="preserve">diabetes </v>
      </c>
      <c r="G66" s="19" t="str">
        <f>VLOOKUP(Table3[[#This Row],[Customer ID]],'Medical Examinations'!$1:$1048576,6,FALSE())</f>
        <v>yes</v>
      </c>
      <c r="H66" s="19" t="str">
        <f>VLOOKUP(Table3[[#This Row],[Customer ID]],'Medical Examinations'!$1:$1048576,7,FALSE())</f>
        <v>No</v>
      </c>
      <c r="I66" s="19" t="str">
        <f>VLOOKUP(Table3[[#This Row],[Customer ID]],'Medical Examinations'!$1:$1048576,8,FALSE())</f>
        <v>No</v>
      </c>
      <c r="J66" s="19">
        <f>VLOOKUP(Table3[[#This Row],[Customer ID]],'Medical Examinations'!$1:$1048576,9,FALSE())</f>
        <v>1</v>
      </c>
      <c r="K66" s="19" t="str">
        <f>VLOOKUP(Table3[[#This Row],[Customer ID]],'Medical Examinations'!$1:$1048576,10,FALSE())</f>
        <v>yes</v>
      </c>
      <c r="L66" s="19" t="str">
        <f>VLOOKUP(Table3[[#This Row],[Customer ID]],'Hospitalisation Details'!65:$1048576,5,FALSE())</f>
        <v>15 Aug 1975</v>
      </c>
      <c r="M66" s="19">
        <f>VLOOKUP(Table3[[#This Row],[Customer ID]],'Hospitalisation Details'!65:$1048576,6,FALSE())</f>
        <v>47</v>
      </c>
      <c r="N66" s="19">
        <f>VLOOKUP(Table3[[#This Row],[Customer ID]],'Hospitalisation Details'!65:$1048576,8,FALSE())</f>
        <v>42211.14</v>
      </c>
      <c r="O66" s="19" t="str">
        <f>VLOOKUP(Table3[[#This Row],[Customer ID]],'Hospitalisation Details'!65:$1048576,9,FALSE())</f>
        <v>tier - 1</v>
      </c>
      <c r="P66" s="19" t="str">
        <f>VLOOKUP(Table3[[#This Row],[Customer ID]],'Hospitalisation Details'!65:$1048576,10,FALSE())</f>
        <v>tier - 3</v>
      </c>
      <c r="Q66" s="19" t="str">
        <f>VLOOKUP(Table3[[#This Row],[Customer ID]],'Hospitalisation Details'!65:$1048576,11,FALSE())</f>
        <v>R1013</v>
      </c>
    </row>
    <row r="67" spans="1:17" x14ac:dyDescent="0.2">
      <c r="A67" s="18" t="s">
        <v>2307</v>
      </c>
      <c r="B67" s="19" t="str">
        <f>VLOOKUP(Table3[[#This Row],[Customer ID]],'Customer name 1'!66:$1048576,4,FALSE())</f>
        <v xml:space="preserve">Ms. Megan </v>
      </c>
      <c r="C67" s="20">
        <f>VLOOKUP(Table3[[#This Row],[Customer ID]],'Medical Examinations'!$1:$1048576,2,FALSE())</f>
        <v>54.99</v>
      </c>
      <c r="D67" s="20" t="str">
        <f>VLOOKUP(Table3[[#This Row],[Customer ID]],'Medical Examinations'!$1:$1048576,3,FALSE())</f>
        <v xml:space="preserve"> obesity </v>
      </c>
      <c r="E67" s="20">
        <f>VLOOKUP(Table3[[#This Row],[Customer ID]],'Medical Examinations'!$1:$1048576,4,FALSE())</f>
        <v>8.68</v>
      </c>
      <c r="F67" s="20" t="str">
        <f>VLOOKUP(Table3[[#This Row],[Customer ID]],'Medical Examinations'!$1:$1048576,5,FALSE())</f>
        <v xml:space="preserve">diabetes </v>
      </c>
      <c r="G67" s="19" t="str">
        <f>VLOOKUP(Table3[[#This Row],[Customer ID]],'Medical Examinations'!$1:$1048576,6,FALSE())</f>
        <v>No</v>
      </c>
      <c r="H67" s="19" t="str">
        <f>VLOOKUP(Table3[[#This Row],[Customer ID]],'Medical Examinations'!$1:$1048576,7,FALSE())</f>
        <v>No</v>
      </c>
      <c r="I67" s="19" t="str">
        <f>VLOOKUP(Table3[[#This Row],[Customer ID]],'Medical Examinations'!$1:$1048576,8,FALSE())</f>
        <v>No</v>
      </c>
      <c r="J67" s="19">
        <f>VLOOKUP(Table3[[#This Row],[Customer ID]],'Medical Examinations'!$1:$1048576,9,FALSE())</f>
        <v>2</v>
      </c>
      <c r="K67" s="19" t="str">
        <f>VLOOKUP(Table3[[#This Row],[Customer ID]],'Medical Examinations'!$1:$1048576,10,FALSE())</f>
        <v>yes</v>
      </c>
      <c r="L67" s="19" t="str">
        <f>VLOOKUP(Table3[[#This Row],[Customer ID]],'Hospitalisation Details'!66:$1048576,5,FALSE())</f>
        <v>18 Sep 1973</v>
      </c>
      <c r="M67" s="19">
        <f>VLOOKUP(Table3[[#This Row],[Customer ID]],'Hospitalisation Details'!66:$1048576,6,FALSE())</f>
        <v>49</v>
      </c>
      <c r="N67" s="19">
        <f>VLOOKUP(Table3[[#This Row],[Customer ID]],'Hospitalisation Details'!66:$1048576,8,FALSE())</f>
        <v>42188.15</v>
      </c>
      <c r="O67" s="19" t="str">
        <f>VLOOKUP(Table3[[#This Row],[Customer ID]],'Hospitalisation Details'!66:$1048576,9,FALSE())</f>
        <v>tier - 1</v>
      </c>
      <c r="P67" s="19" t="str">
        <f>VLOOKUP(Table3[[#This Row],[Customer ID]],'Hospitalisation Details'!66:$1048576,10,FALSE())</f>
        <v>tier - 1</v>
      </c>
      <c r="Q67" s="19" t="str">
        <f>VLOOKUP(Table3[[#This Row],[Customer ID]],'Hospitalisation Details'!66:$1048576,11,FALSE())</f>
        <v>R1011</v>
      </c>
    </row>
    <row r="68" spans="1:17" x14ac:dyDescent="0.2">
      <c r="A68" s="18" t="s">
        <v>2306</v>
      </c>
      <c r="B68" s="19" t="str">
        <f>VLOOKUP(Table3[[#This Row],[Customer ID]],'Customer name 1'!67:$1048576,4,FALSE())</f>
        <v xml:space="preserve">Mr. Daniel </v>
      </c>
      <c r="C68" s="20">
        <f>VLOOKUP(Table3[[#This Row],[Customer ID]],'Medical Examinations'!$1:$1048576,2,FALSE())</f>
        <v>35.97</v>
      </c>
      <c r="D68" s="20" t="str">
        <f>VLOOKUP(Table3[[#This Row],[Customer ID]],'Medical Examinations'!$1:$1048576,3,FALSE())</f>
        <v xml:space="preserve"> obesity </v>
      </c>
      <c r="E68" s="20">
        <f>VLOOKUP(Table3[[#This Row],[Customer ID]],'Medical Examinations'!$1:$1048576,4,FALSE())</f>
        <v>6.12</v>
      </c>
      <c r="F68" s="20" t="str">
        <f>VLOOKUP(Table3[[#This Row],[Customer ID]],'Medical Examinations'!$1:$1048576,5,FALSE())</f>
        <v>prediabetes</v>
      </c>
      <c r="G68" s="19" t="str">
        <f>VLOOKUP(Table3[[#This Row],[Customer ID]],'Medical Examinations'!$1:$1048576,6,FALSE())</f>
        <v>No</v>
      </c>
      <c r="H68" s="19" t="str">
        <f>VLOOKUP(Table3[[#This Row],[Customer ID]],'Medical Examinations'!$1:$1048576,7,FALSE())</f>
        <v>No</v>
      </c>
      <c r="I68" s="19" t="str">
        <f>VLOOKUP(Table3[[#This Row],[Customer ID]],'Medical Examinations'!$1:$1048576,8,FALSE())</f>
        <v>Yes</v>
      </c>
      <c r="J68" s="19">
        <f>VLOOKUP(Table3[[#This Row],[Customer ID]],'Medical Examinations'!$1:$1048576,9,FALSE())</f>
        <v>1</v>
      </c>
      <c r="K68" s="19" t="str">
        <f>VLOOKUP(Table3[[#This Row],[Customer ID]],'Medical Examinations'!$1:$1048576,10,FALSE())</f>
        <v>yes</v>
      </c>
      <c r="L68" s="19" t="str">
        <f>VLOOKUP(Table3[[#This Row],[Customer ID]],'Hospitalisation Details'!67:$1048576,5,FALSE())</f>
        <v>3 Jul 1979</v>
      </c>
      <c r="M68" s="19">
        <f>VLOOKUP(Table3[[#This Row],[Customer ID]],'Hospitalisation Details'!67:$1048576,6,FALSE())</f>
        <v>43</v>
      </c>
      <c r="N68" s="19">
        <f>VLOOKUP(Table3[[#This Row],[Customer ID]],'Hospitalisation Details'!67:$1048576,8,FALSE())</f>
        <v>42124.52</v>
      </c>
      <c r="O68" s="19" t="str">
        <f>VLOOKUP(Table3[[#This Row],[Customer ID]],'Hospitalisation Details'!67:$1048576,9,FALSE())</f>
        <v>tier - 1</v>
      </c>
      <c r="P68" s="19" t="str">
        <f>VLOOKUP(Table3[[#This Row],[Customer ID]],'Hospitalisation Details'!67:$1048576,10,FALSE())</f>
        <v>tier - 1</v>
      </c>
      <c r="Q68" s="19" t="str">
        <f>VLOOKUP(Table3[[#This Row],[Customer ID]],'Hospitalisation Details'!67:$1048576,11,FALSE())</f>
        <v>R1013</v>
      </c>
    </row>
    <row r="69" spans="1:17" x14ac:dyDescent="0.2">
      <c r="A69" s="18" t="s">
        <v>2305</v>
      </c>
      <c r="B69" s="19" t="str">
        <f>VLOOKUP(Table3[[#This Row],[Customer ID]],'Customer name 1'!68:$1048576,4,FALSE())</f>
        <v xml:space="preserve">Mr. Steven </v>
      </c>
      <c r="C69" s="20">
        <f>VLOOKUP(Table3[[#This Row],[Customer ID]],'Medical Examinations'!$1:$1048576,2,FALSE())</f>
        <v>45.54</v>
      </c>
      <c r="D69" s="20" t="str">
        <f>VLOOKUP(Table3[[#This Row],[Customer ID]],'Medical Examinations'!$1:$1048576,3,FALSE())</f>
        <v xml:space="preserve"> obesity </v>
      </c>
      <c r="E69" s="20">
        <f>VLOOKUP(Table3[[#This Row],[Customer ID]],'Medical Examinations'!$1:$1048576,4,FALSE())</f>
        <v>5.4</v>
      </c>
      <c r="F69" s="20" t="str">
        <f>VLOOKUP(Table3[[#This Row],[Customer ID]],'Medical Examinations'!$1:$1048576,5,FALSE())</f>
        <v xml:space="preserve">normal </v>
      </c>
      <c r="G69" s="19" t="str">
        <f>VLOOKUP(Table3[[#This Row],[Customer ID]],'Medical Examinations'!$1:$1048576,6,FALSE())</f>
        <v>yes</v>
      </c>
      <c r="H69" s="19" t="str">
        <f>VLOOKUP(Table3[[#This Row],[Customer ID]],'Medical Examinations'!$1:$1048576,7,FALSE())</f>
        <v>No</v>
      </c>
      <c r="I69" s="19" t="str">
        <f>VLOOKUP(Table3[[#This Row],[Customer ID]],'Medical Examinations'!$1:$1048576,8,FALSE())</f>
        <v>Yes</v>
      </c>
      <c r="J69" s="19">
        <f>VLOOKUP(Table3[[#This Row],[Customer ID]],'Medical Examinations'!$1:$1048576,9,FALSE())</f>
        <v>1</v>
      </c>
      <c r="K69" s="19" t="str">
        <f>VLOOKUP(Table3[[#This Row],[Customer ID]],'Medical Examinations'!$1:$1048576,10,FALSE())</f>
        <v>yes</v>
      </c>
      <c r="L69" s="19" t="str">
        <f>VLOOKUP(Table3[[#This Row],[Customer ID]],'Hospitalisation Details'!68:$1048576,5,FALSE())</f>
        <v>9 Dec 1997</v>
      </c>
      <c r="M69" s="19">
        <f>VLOOKUP(Table3[[#This Row],[Customer ID]],'Hospitalisation Details'!68:$1048576,6,FALSE())</f>
        <v>25</v>
      </c>
      <c r="N69" s="19">
        <f>VLOOKUP(Table3[[#This Row],[Customer ID]],'Hospitalisation Details'!68:$1048576,8,FALSE())</f>
        <v>42112.24</v>
      </c>
      <c r="O69" s="19" t="str">
        <f>VLOOKUP(Table3[[#This Row],[Customer ID]],'Hospitalisation Details'!68:$1048576,9,FALSE())</f>
        <v>tier - 1</v>
      </c>
      <c r="P69" s="19" t="str">
        <f>VLOOKUP(Table3[[#This Row],[Customer ID]],'Hospitalisation Details'!68:$1048576,10,FALSE())</f>
        <v>tier - 3</v>
      </c>
      <c r="Q69" s="19" t="str">
        <f>VLOOKUP(Table3[[#This Row],[Customer ID]],'Hospitalisation Details'!68:$1048576,11,FALSE())</f>
        <v>R1013</v>
      </c>
    </row>
    <row r="70" spans="1:17" x14ac:dyDescent="0.2">
      <c r="A70" s="18" t="s">
        <v>2304</v>
      </c>
      <c r="B70" s="19" t="str">
        <f>VLOOKUP(Table3[[#This Row],[Customer ID]],'Customer name 1'!69:$1048576,4,FALSE())</f>
        <v xml:space="preserve">Ms. Jenna </v>
      </c>
      <c r="C70" s="20">
        <f>VLOOKUP(Table3[[#This Row],[Customer ID]],'Medical Examinations'!$1:$1048576,2,FALSE())</f>
        <v>35.53</v>
      </c>
      <c r="D70" s="20" t="str">
        <f>VLOOKUP(Table3[[#This Row],[Customer ID]],'Medical Examinations'!$1:$1048576,3,FALSE())</f>
        <v xml:space="preserve"> obesity </v>
      </c>
      <c r="E70" s="20">
        <f>VLOOKUP(Table3[[#This Row],[Customer ID]],'Medical Examinations'!$1:$1048576,4,FALSE())</f>
        <v>4.3600000000000003</v>
      </c>
      <c r="F70" s="20" t="str">
        <f>VLOOKUP(Table3[[#This Row],[Customer ID]],'Medical Examinations'!$1:$1048576,5,FALSE())</f>
        <v xml:space="preserve">normal </v>
      </c>
      <c r="G70" s="19" t="str">
        <f>VLOOKUP(Table3[[#This Row],[Customer ID]],'Medical Examinations'!$1:$1048576,6,FALSE())</f>
        <v>yes</v>
      </c>
      <c r="H70" s="19" t="str">
        <f>VLOOKUP(Table3[[#This Row],[Customer ID]],'Medical Examinations'!$1:$1048576,7,FALSE())</f>
        <v>No</v>
      </c>
      <c r="I70" s="19" t="str">
        <f>VLOOKUP(Table3[[#This Row],[Customer ID]],'Medical Examinations'!$1:$1048576,8,FALSE())</f>
        <v>No</v>
      </c>
      <c r="J70" s="19">
        <f>VLOOKUP(Table3[[#This Row],[Customer ID]],'Medical Examinations'!$1:$1048576,9,FALSE())</f>
        <v>0</v>
      </c>
      <c r="K70" s="19" t="str">
        <f>VLOOKUP(Table3[[#This Row],[Customer ID]],'Medical Examinations'!$1:$1048576,10,FALSE())</f>
        <v>yes</v>
      </c>
      <c r="L70" s="19" t="str">
        <f>VLOOKUP(Table3[[#This Row],[Customer ID]],'Hospitalisation Details'!69:$1048576,5,FALSE())</f>
        <v>28 Nov 1976</v>
      </c>
      <c r="M70" s="19">
        <f>VLOOKUP(Table3[[#This Row],[Customer ID]],'Hospitalisation Details'!69:$1048576,6,FALSE())</f>
        <v>46</v>
      </c>
      <c r="N70" s="19">
        <f>VLOOKUP(Table3[[#This Row],[Customer ID]],'Hospitalisation Details'!69:$1048576,8,FALSE())</f>
        <v>42111.66</v>
      </c>
      <c r="O70" s="19" t="str">
        <f>VLOOKUP(Table3[[#This Row],[Customer ID]],'Hospitalisation Details'!69:$1048576,9,FALSE())</f>
        <v>tier - 1</v>
      </c>
      <c r="P70" s="19" t="str">
        <f>VLOOKUP(Table3[[#This Row],[Customer ID]],'Hospitalisation Details'!69:$1048576,10,FALSE())</f>
        <v>tier - 1</v>
      </c>
      <c r="Q70" s="19" t="str">
        <f>VLOOKUP(Table3[[#This Row],[Customer ID]],'Hospitalisation Details'!69:$1048576,11,FALSE())</f>
        <v>R1024</v>
      </c>
    </row>
    <row r="71" spans="1:17" x14ac:dyDescent="0.2">
      <c r="A71" s="18" t="s">
        <v>2303</v>
      </c>
      <c r="B71" s="19" t="str">
        <f>VLOOKUP(Table3[[#This Row],[Customer ID]],'Customer name 1'!70:$1048576,4,FALSE())</f>
        <v xml:space="preserve">Mr. Freeman </v>
      </c>
      <c r="C71" s="20">
        <f>VLOOKUP(Table3[[#This Row],[Customer ID]],'Medical Examinations'!$1:$1048576,2,FALSE())</f>
        <v>30.8</v>
      </c>
      <c r="D71" s="20" t="str">
        <f>VLOOKUP(Table3[[#This Row],[Customer ID]],'Medical Examinations'!$1:$1048576,3,FALSE())</f>
        <v xml:space="preserve"> obesity </v>
      </c>
      <c r="E71" s="20">
        <f>VLOOKUP(Table3[[#This Row],[Customer ID]],'Medical Examinations'!$1:$1048576,4,FALSE())</f>
        <v>9.77</v>
      </c>
      <c r="F71" s="20" t="str">
        <f>VLOOKUP(Table3[[#This Row],[Customer ID]],'Medical Examinations'!$1:$1048576,5,FALSE())</f>
        <v xml:space="preserve">diabetes </v>
      </c>
      <c r="G71" s="19" t="str">
        <f>VLOOKUP(Table3[[#This Row],[Customer ID]],'Medical Examinations'!$1:$1048576,6,FALSE())</f>
        <v>No</v>
      </c>
      <c r="H71" s="19" t="str">
        <f>VLOOKUP(Table3[[#This Row],[Customer ID]],'Medical Examinations'!$1:$1048576,7,FALSE())</f>
        <v>No</v>
      </c>
      <c r="I71" s="19" t="str">
        <f>VLOOKUP(Table3[[#This Row],[Customer ID]],'Medical Examinations'!$1:$1048576,8,FALSE())</f>
        <v>No</v>
      </c>
      <c r="J71" s="19">
        <f>VLOOKUP(Table3[[#This Row],[Customer ID]],'Medical Examinations'!$1:$1048576,9,FALSE())</f>
        <v>0</v>
      </c>
      <c r="K71" s="19" t="str">
        <f>VLOOKUP(Table3[[#This Row],[Customer ID]],'Medical Examinations'!$1:$1048576,10,FALSE())</f>
        <v>yes</v>
      </c>
      <c r="L71" s="19" t="str">
        <f>VLOOKUP(Table3[[#This Row],[Customer ID]],'Hospitalisation Details'!70:$1048576,5,FALSE())</f>
        <v>19 Dec 1968</v>
      </c>
      <c r="M71" s="19">
        <f>VLOOKUP(Table3[[#This Row],[Customer ID]],'Hospitalisation Details'!70:$1048576,6,FALSE())</f>
        <v>54</v>
      </c>
      <c r="N71" s="19">
        <f>VLOOKUP(Table3[[#This Row],[Customer ID]],'Hospitalisation Details'!70:$1048576,8,FALSE())</f>
        <v>41999.519999999997</v>
      </c>
      <c r="O71" s="19" t="str">
        <f>VLOOKUP(Table3[[#This Row],[Customer ID]],'Hospitalisation Details'!70:$1048576,9,FALSE())</f>
        <v>tier - 1</v>
      </c>
      <c r="P71" s="19" t="str">
        <f>VLOOKUP(Table3[[#This Row],[Customer ID]],'Hospitalisation Details'!70:$1048576,10,FALSE())</f>
        <v>tier - 3</v>
      </c>
      <c r="Q71" s="19" t="str">
        <f>VLOOKUP(Table3[[#This Row],[Customer ID]],'Hospitalisation Details'!70:$1048576,11,FALSE())</f>
        <v>R1013</v>
      </c>
    </row>
    <row r="72" spans="1:17" x14ac:dyDescent="0.2">
      <c r="A72" s="18" t="s">
        <v>2302</v>
      </c>
      <c r="B72" s="19" t="str">
        <f>VLOOKUP(Table3[[#This Row],[Customer ID]],'Customer name 1'!71:$1048576,4,FALSE())</f>
        <v xml:space="preserve">Mr. Jeff </v>
      </c>
      <c r="C72" s="20">
        <f>VLOOKUP(Table3[[#This Row],[Customer ID]],'Medical Examinations'!$1:$1048576,2,FALSE())</f>
        <v>38.39</v>
      </c>
      <c r="D72" s="20" t="str">
        <f>VLOOKUP(Table3[[#This Row],[Customer ID]],'Medical Examinations'!$1:$1048576,3,FALSE())</f>
        <v xml:space="preserve"> obesity </v>
      </c>
      <c r="E72" s="20">
        <f>VLOOKUP(Table3[[#This Row],[Customer ID]],'Medical Examinations'!$1:$1048576,4,FALSE())</f>
        <v>4.25</v>
      </c>
      <c r="F72" s="20" t="str">
        <f>VLOOKUP(Table3[[#This Row],[Customer ID]],'Medical Examinations'!$1:$1048576,5,FALSE())</f>
        <v xml:space="preserve">normal </v>
      </c>
      <c r="G72" s="19" t="str">
        <f>VLOOKUP(Table3[[#This Row],[Customer ID]],'Medical Examinations'!$1:$1048576,6,FALSE())</f>
        <v>No</v>
      </c>
      <c r="H72" s="19" t="str">
        <f>VLOOKUP(Table3[[#This Row],[Customer ID]],'Medical Examinations'!$1:$1048576,7,FALSE())</f>
        <v>No</v>
      </c>
      <c r="I72" s="19" t="str">
        <f>VLOOKUP(Table3[[#This Row],[Customer ID]],'Medical Examinations'!$1:$1048576,8,FALSE())</f>
        <v>No</v>
      </c>
      <c r="J72" s="19">
        <f>VLOOKUP(Table3[[#This Row],[Customer ID]],'Medical Examinations'!$1:$1048576,9,FALSE())</f>
        <v>1</v>
      </c>
      <c r="K72" s="19" t="str">
        <f>VLOOKUP(Table3[[#This Row],[Customer ID]],'Medical Examinations'!$1:$1048576,10,FALSE())</f>
        <v>yes</v>
      </c>
      <c r="L72" s="19" t="str">
        <f>VLOOKUP(Table3[[#This Row],[Customer ID]],'Hospitalisation Details'!71:$1048576,5,FALSE())</f>
        <v>10 Nov 1984</v>
      </c>
      <c r="M72" s="19">
        <f>VLOOKUP(Table3[[#This Row],[Customer ID]],'Hospitalisation Details'!71:$1048576,6,FALSE())</f>
        <v>38</v>
      </c>
      <c r="N72" s="19">
        <f>VLOOKUP(Table3[[#This Row],[Customer ID]],'Hospitalisation Details'!71:$1048576,8,FALSE())</f>
        <v>41949.24</v>
      </c>
      <c r="O72" s="19" t="str">
        <f>VLOOKUP(Table3[[#This Row],[Customer ID]],'Hospitalisation Details'!71:$1048576,9,FALSE())</f>
        <v>tier - 1</v>
      </c>
      <c r="P72" s="19" t="str">
        <f>VLOOKUP(Table3[[#This Row],[Customer ID]],'Hospitalisation Details'!71:$1048576,10,FALSE())</f>
        <v>tier - 1</v>
      </c>
      <c r="Q72" s="19" t="str">
        <f>VLOOKUP(Table3[[#This Row],[Customer ID]],'Hospitalisation Details'!71:$1048576,11,FALSE())</f>
        <v>R1013</v>
      </c>
    </row>
    <row r="73" spans="1:17" x14ac:dyDescent="0.2">
      <c r="A73" s="18" t="s">
        <v>2301</v>
      </c>
      <c r="B73" s="19" t="str">
        <f>VLOOKUP(Table3[[#This Row],[Customer ID]],'Customer name 1'!72:$1048576,4,FALSE())</f>
        <v xml:space="preserve">Mr. Elenilton </v>
      </c>
      <c r="C73" s="20">
        <f>VLOOKUP(Table3[[#This Row],[Customer ID]],'Medical Examinations'!$1:$1048576,2,FALSE())</f>
        <v>32.299999999999997</v>
      </c>
      <c r="D73" s="20" t="str">
        <f>VLOOKUP(Table3[[#This Row],[Customer ID]],'Medical Examinations'!$1:$1048576,3,FALSE())</f>
        <v xml:space="preserve"> obesity </v>
      </c>
      <c r="E73" s="20">
        <f>VLOOKUP(Table3[[#This Row],[Customer ID]],'Medical Examinations'!$1:$1048576,4,FALSE())</f>
        <v>4.76</v>
      </c>
      <c r="F73" s="20" t="str">
        <f>VLOOKUP(Table3[[#This Row],[Customer ID]],'Medical Examinations'!$1:$1048576,5,FALSE())</f>
        <v xml:space="preserve">normal </v>
      </c>
      <c r="G73" s="19" t="str">
        <f>VLOOKUP(Table3[[#This Row],[Customer ID]],'Medical Examinations'!$1:$1048576,6,FALSE())</f>
        <v>No</v>
      </c>
      <c r="H73" s="19" t="str">
        <f>VLOOKUP(Table3[[#This Row],[Customer ID]],'Medical Examinations'!$1:$1048576,7,FALSE())</f>
        <v>No</v>
      </c>
      <c r="I73" s="19" t="str">
        <f>VLOOKUP(Table3[[#This Row],[Customer ID]],'Medical Examinations'!$1:$1048576,8,FALSE())</f>
        <v>No</v>
      </c>
      <c r="J73" s="19">
        <f>VLOOKUP(Table3[[#This Row],[Customer ID]],'Medical Examinations'!$1:$1048576,9,FALSE())</f>
        <v>2</v>
      </c>
      <c r="K73" s="19" t="str">
        <f>VLOOKUP(Table3[[#This Row],[Customer ID]],'Medical Examinations'!$1:$1048576,10,FALSE())</f>
        <v>yes</v>
      </c>
      <c r="L73" s="19" t="str">
        <f>VLOOKUP(Table3[[#This Row],[Customer ID]],'Hospitalisation Details'!72:$1048576,5,FALSE())</f>
        <v>8 Jun 1972</v>
      </c>
      <c r="M73" s="19">
        <f>VLOOKUP(Table3[[#This Row],[Customer ID]],'Hospitalisation Details'!72:$1048576,6,FALSE())</f>
        <v>51</v>
      </c>
      <c r="N73" s="19">
        <f>VLOOKUP(Table3[[#This Row],[Customer ID]],'Hospitalisation Details'!72:$1048576,8,FALSE())</f>
        <v>41919.1</v>
      </c>
      <c r="O73" s="19" t="str">
        <f>VLOOKUP(Table3[[#This Row],[Customer ID]],'Hospitalisation Details'!72:$1048576,9,FALSE())</f>
        <v>tier - 1</v>
      </c>
      <c r="P73" s="19" t="str">
        <f>VLOOKUP(Table3[[#This Row],[Customer ID]],'Hospitalisation Details'!72:$1048576,10,FALSE())</f>
        <v>tier - 1</v>
      </c>
      <c r="Q73" s="19" t="str">
        <f>VLOOKUP(Table3[[#This Row],[Customer ID]],'Hospitalisation Details'!72:$1048576,11,FALSE())</f>
        <v>R1016</v>
      </c>
    </row>
    <row r="74" spans="1:17" x14ac:dyDescent="0.2">
      <c r="A74" s="18" t="s">
        <v>2300</v>
      </c>
      <c r="B74" s="19" t="str">
        <f>VLOOKUP(Table3[[#This Row],[Customer ID]],'Customer name 1'!73:$1048576,4,FALSE())</f>
        <v xml:space="preserve">Ms. Maurya </v>
      </c>
      <c r="C74" s="20">
        <f>VLOOKUP(Table3[[#This Row],[Customer ID]],'Medical Examinations'!$1:$1048576,2,FALSE())</f>
        <v>48.8</v>
      </c>
      <c r="D74" s="20" t="str">
        <f>VLOOKUP(Table3[[#This Row],[Customer ID]],'Medical Examinations'!$1:$1048576,3,FALSE())</f>
        <v xml:space="preserve"> obesity </v>
      </c>
      <c r="E74" s="20">
        <f>VLOOKUP(Table3[[#This Row],[Customer ID]],'Medical Examinations'!$1:$1048576,4,FALSE())</f>
        <v>6.22</v>
      </c>
      <c r="F74" s="20" t="str">
        <f>VLOOKUP(Table3[[#This Row],[Customer ID]],'Medical Examinations'!$1:$1048576,5,FALSE())</f>
        <v>prediabetes</v>
      </c>
      <c r="G74" s="19" t="str">
        <f>VLOOKUP(Table3[[#This Row],[Customer ID]],'Medical Examinations'!$1:$1048576,6,FALSE())</f>
        <v>yes</v>
      </c>
      <c r="H74" s="19" t="str">
        <f>VLOOKUP(Table3[[#This Row],[Customer ID]],'Medical Examinations'!$1:$1048576,7,FALSE())</f>
        <v>No</v>
      </c>
      <c r="I74" s="19" t="str">
        <f>VLOOKUP(Table3[[#This Row],[Customer ID]],'Medical Examinations'!$1:$1048576,8,FALSE())</f>
        <v>No</v>
      </c>
      <c r="J74" s="19">
        <f>VLOOKUP(Table3[[#This Row],[Customer ID]],'Medical Examinations'!$1:$1048576,9,FALSE())</f>
        <v>2</v>
      </c>
      <c r="K74" s="19" t="str">
        <f>VLOOKUP(Table3[[#This Row],[Customer ID]],'Medical Examinations'!$1:$1048576,10,FALSE())</f>
        <v>yes</v>
      </c>
      <c r="L74" s="19" t="str">
        <f>VLOOKUP(Table3[[#This Row],[Customer ID]],'Hospitalisation Details'!73:$1048576,5,FALSE())</f>
        <v>21 Sep 1966</v>
      </c>
      <c r="M74" s="19">
        <f>VLOOKUP(Table3[[#This Row],[Customer ID]],'Hospitalisation Details'!73:$1048576,6,FALSE())</f>
        <v>56</v>
      </c>
      <c r="N74" s="19">
        <f>VLOOKUP(Table3[[#This Row],[Customer ID]],'Hospitalisation Details'!73:$1048576,8,FALSE())</f>
        <v>41886.54</v>
      </c>
      <c r="O74" s="19" t="str">
        <f>VLOOKUP(Table3[[#This Row],[Customer ID]],'Hospitalisation Details'!73:$1048576,9,FALSE())</f>
        <v>tier - 1</v>
      </c>
      <c r="P74" s="19" t="str">
        <f>VLOOKUP(Table3[[#This Row],[Customer ID]],'Hospitalisation Details'!73:$1048576,10,FALSE())</f>
        <v>tier - 3</v>
      </c>
      <c r="Q74" s="19" t="str">
        <f>VLOOKUP(Table3[[#This Row],[Customer ID]],'Hospitalisation Details'!73:$1048576,11,FALSE())</f>
        <v>R1011</v>
      </c>
    </row>
    <row r="75" spans="1:17" x14ac:dyDescent="0.2">
      <c r="A75" s="18" t="s">
        <v>2299</v>
      </c>
      <c r="B75" s="19" t="str">
        <f>VLOOKUP(Table3[[#This Row],[Customer ID]],'Customer name 1'!74:$1048576,4,FALSE())</f>
        <v xml:space="preserve">Ms. Samantha </v>
      </c>
      <c r="C75" s="20">
        <f>VLOOKUP(Table3[[#This Row],[Customer ID]],'Medical Examinations'!$1:$1048576,2,FALSE())</f>
        <v>45.5</v>
      </c>
      <c r="D75" s="20" t="str">
        <f>VLOOKUP(Table3[[#This Row],[Customer ID]],'Medical Examinations'!$1:$1048576,3,FALSE())</f>
        <v xml:space="preserve"> obesity </v>
      </c>
      <c r="E75" s="20">
        <f>VLOOKUP(Table3[[#This Row],[Customer ID]],'Medical Examinations'!$1:$1048576,4,FALSE())</f>
        <v>7.96</v>
      </c>
      <c r="F75" s="20" t="str">
        <f>VLOOKUP(Table3[[#This Row],[Customer ID]],'Medical Examinations'!$1:$1048576,5,FALSE())</f>
        <v xml:space="preserve">diabetes </v>
      </c>
      <c r="G75" s="19" t="str">
        <f>VLOOKUP(Table3[[#This Row],[Customer ID]],'Medical Examinations'!$1:$1048576,6,FALSE())</f>
        <v>No</v>
      </c>
      <c r="H75" s="19" t="str">
        <f>VLOOKUP(Table3[[#This Row],[Customer ID]],'Medical Examinations'!$1:$1048576,7,FALSE())</f>
        <v>No</v>
      </c>
      <c r="I75" s="19" t="str">
        <f>VLOOKUP(Table3[[#This Row],[Customer ID]],'Medical Examinations'!$1:$1048576,8,FALSE())</f>
        <v>No</v>
      </c>
      <c r="J75" s="19">
        <f>VLOOKUP(Table3[[#This Row],[Customer ID]],'Medical Examinations'!$1:$1048576,9,FALSE())</f>
        <v>0</v>
      </c>
      <c r="K75" s="19" t="str">
        <f>VLOOKUP(Table3[[#This Row],[Customer ID]],'Medical Examinations'!$1:$1048576,10,FALSE())</f>
        <v>yes</v>
      </c>
      <c r="L75" s="19" t="str">
        <f>VLOOKUP(Table3[[#This Row],[Customer ID]],'Hospitalisation Details'!74:$1048576,5,FALSE())</f>
        <v>22 Sep 1962</v>
      </c>
      <c r="M75" s="19">
        <f>VLOOKUP(Table3[[#This Row],[Customer ID]],'Hospitalisation Details'!74:$1048576,6,FALSE())</f>
        <v>60</v>
      </c>
      <c r="N75" s="19">
        <f>VLOOKUP(Table3[[#This Row],[Customer ID]],'Hospitalisation Details'!74:$1048576,8,FALSE())</f>
        <v>41794.629999999997</v>
      </c>
      <c r="O75" s="19" t="str">
        <f>VLOOKUP(Table3[[#This Row],[Customer ID]],'Hospitalisation Details'!74:$1048576,9,FALSE())</f>
        <v>tier - 1</v>
      </c>
      <c r="P75" s="19" t="str">
        <f>VLOOKUP(Table3[[#This Row],[Customer ID]],'Hospitalisation Details'!74:$1048576,10,FALSE())</f>
        <v>tier - 3</v>
      </c>
      <c r="Q75" s="19" t="str">
        <f>VLOOKUP(Table3[[#This Row],[Customer ID]],'Hospitalisation Details'!74:$1048576,11,FALSE())</f>
        <v>R1011</v>
      </c>
    </row>
    <row r="76" spans="1:17" x14ac:dyDescent="0.2">
      <c r="A76" s="18" t="s">
        <v>2298</v>
      </c>
      <c r="B76" s="19" t="str">
        <f>VLOOKUP(Table3[[#This Row],[Customer ID]],'Customer name 1'!75:$1048576,4,FALSE())</f>
        <v xml:space="preserve">Ms. Bethany </v>
      </c>
      <c r="C76" s="20">
        <f>VLOOKUP(Table3[[#This Row],[Customer ID]],'Medical Examinations'!$1:$1048576,2,FALSE())</f>
        <v>53.61</v>
      </c>
      <c r="D76" s="20" t="str">
        <f>VLOOKUP(Table3[[#This Row],[Customer ID]],'Medical Examinations'!$1:$1048576,3,FALSE())</f>
        <v xml:space="preserve"> obesity </v>
      </c>
      <c r="E76" s="20">
        <f>VLOOKUP(Table3[[#This Row],[Customer ID]],'Medical Examinations'!$1:$1048576,4,FALSE())</f>
        <v>10.92</v>
      </c>
      <c r="F76" s="20" t="str">
        <f>VLOOKUP(Table3[[#This Row],[Customer ID]],'Medical Examinations'!$1:$1048576,5,FALSE())</f>
        <v xml:space="preserve">diabetes </v>
      </c>
      <c r="G76" s="19" t="str">
        <f>VLOOKUP(Table3[[#This Row],[Customer ID]],'Medical Examinations'!$1:$1048576,6,FALSE())</f>
        <v>yes</v>
      </c>
      <c r="H76" s="19" t="str">
        <f>VLOOKUP(Table3[[#This Row],[Customer ID]],'Medical Examinations'!$1:$1048576,7,FALSE())</f>
        <v>No</v>
      </c>
      <c r="I76" s="19" t="str">
        <f>VLOOKUP(Table3[[#This Row],[Customer ID]],'Medical Examinations'!$1:$1048576,8,FALSE())</f>
        <v>No</v>
      </c>
      <c r="J76" s="19">
        <f>VLOOKUP(Table3[[#This Row],[Customer ID]],'Medical Examinations'!$1:$1048576,9,FALSE())</f>
        <v>1</v>
      </c>
      <c r="K76" s="19" t="str">
        <f>VLOOKUP(Table3[[#This Row],[Customer ID]],'Medical Examinations'!$1:$1048576,10,FALSE())</f>
        <v>yes</v>
      </c>
      <c r="L76" s="19" t="str">
        <f>VLOOKUP(Table3[[#This Row],[Customer ID]],'Hospitalisation Details'!75:$1048576,5,FALSE())</f>
        <v>29 Sep 1975</v>
      </c>
      <c r="M76" s="19">
        <f>VLOOKUP(Table3[[#This Row],[Customer ID]],'Hospitalisation Details'!75:$1048576,6,FALSE())</f>
        <v>47</v>
      </c>
      <c r="N76" s="19">
        <f>VLOOKUP(Table3[[#This Row],[Customer ID]],'Hospitalisation Details'!75:$1048576,8,FALSE())</f>
        <v>41681.86</v>
      </c>
      <c r="O76" s="19" t="str">
        <f>VLOOKUP(Table3[[#This Row],[Customer ID]],'Hospitalisation Details'!75:$1048576,9,FALSE())</f>
        <v>tier - 1</v>
      </c>
      <c r="P76" s="19" t="str">
        <f>VLOOKUP(Table3[[#This Row],[Customer ID]],'Hospitalisation Details'!75:$1048576,10,FALSE())</f>
        <v>tier - 1</v>
      </c>
      <c r="Q76" s="19" t="str">
        <f>VLOOKUP(Table3[[#This Row],[Customer ID]],'Hospitalisation Details'!75:$1048576,11,FALSE())</f>
        <v>R1011</v>
      </c>
    </row>
    <row r="77" spans="1:17" x14ac:dyDescent="0.2">
      <c r="A77" s="18" t="s">
        <v>2297</v>
      </c>
      <c r="B77" s="19" t="str">
        <f>VLOOKUP(Table3[[#This Row],[Customer ID]],'Customer name 1'!76:$1048576,4,FALSE())</f>
        <v xml:space="preserve">Mr. Yves </v>
      </c>
      <c r="C77" s="20">
        <f>VLOOKUP(Table3[[#This Row],[Customer ID]],'Medical Examinations'!$1:$1048576,2,FALSE())</f>
        <v>36.19</v>
      </c>
      <c r="D77" s="20" t="str">
        <f>VLOOKUP(Table3[[#This Row],[Customer ID]],'Medical Examinations'!$1:$1048576,3,FALSE())</f>
        <v xml:space="preserve"> obesity </v>
      </c>
      <c r="E77" s="20">
        <f>VLOOKUP(Table3[[#This Row],[Customer ID]],'Medical Examinations'!$1:$1048576,4,FALSE())</f>
        <v>11.51</v>
      </c>
      <c r="F77" s="20" t="str">
        <f>VLOOKUP(Table3[[#This Row],[Customer ID]],'Medical Examinations'!$1:$1048576,5,FALSE())</f>
        <v xml:space="preserve">diabetes </v>
      </c>
      <c r="G77" s="19" t="str">
        <f>VLOOKUP(Table3[[#This Row],[Customer ID]],'Medical Examinations'!$1:$1048576,6,FALSE())</f>
        <v>yes</v>
      </c>
      <c r="H77" s="19" t="str">
        <f>VLOOKUP(Table3[[#This Row],[Customer ID]],'Medical Examinations'!$1:$1048576,7,FALSE())</f>
        <v>No</v>
      </c>
      <c r="I77" s="19" t="str">
        <f>VLOOKUP(Table3[[#This Row],[Customer ID]],'Medical Examinations'!$1:$1048576,8,FALSE())</f>
        <v>No</v>
      </c>
      <c r="J77" s="19">
        <f>VLOOKUP(Table3[[#This Row],[Customer ID]],'Medical Examinations'!$1:$1048576,9,FALSE())</f>
        <v>1</v>
      </c>
      <c r="K77" s="19" t="str">
        <f>VLOOKUP(Table3[[#This Row],[Customer ID]],'Medical Examinations'!$1:$1048576,10,FALSE())</f>
        <v>yes</v>
      </c>
      <c r="L77" s="19" t="str">
        <f>VLOOKUP(Table3[[#This Row],[Customer ID]],'Hospitalisation Details'!76:$1048576,5,FALSE())</f>
        <v>14 Nov 1975</v>
      </c>
      <c r="M77" s="19">
        <f>VLOOKUP(Table3[[#This Row],[Customer ID]],'Hospitalisation Details'!76:$1048576,6,FALSE())</f>
        <v>47</v>
      </c>
      <c r="N77" s="19">
        <f>VLOOKUP(Table3[[#This Row],[Customer ID]],'Hospitalisation Details'!76:$1048576,8,FALSE())</f>
        <v>41676.080000000002</v>
      </c>
      <c r="O77" s="19" t="str">
        <f>VLOOKUP(Table3[[#This Row],[Customer ID]],'Hospitalisation Details'!76:$1048576,9,FALSE())</f>
        <v>tier - 1</v>
      </c>
      <c r="P77" s="19" t="str">
        <f>VLOOKUP(Table3[[#This Row],[Customer ID]],'Hospitalisation Details'!76:$1048576,10,FALSE())</f>
        <v>tier - 2</v>
      </c>
      <c r="Q77" s="19" t="str">
        <f>VLOOKUP(Table3[[#This Row],[Customer ID]],'Hospitalisation Details'!76:$1048576,11,FALSE())</f>
        <v>R1013</v>
      </c>
    </row>
    <row r="78" spans="1:17" x14ac:dyDescent="0.2">
      <c r="A78" s="18" t="s">
        <v>2296</v>
      </c>
      <c r="B78" s="19" t="str">
        <f>VLOOKUP(Table3[[#This Row],[Customer ID]],'Customer name 1'!77:$1048576,4,FALSE())</f>
        <v xml:space="preserve">Ms. Danielle </v>
      </c>
      <c r="C78" s="20">
        <f>VLOOKUP(Table3[[#This Row],[Customer ID]],'Medical Examinations'!$1:$1048576,2,FALSE())</f>
        <v>34.6</v>
      </c>
      <c r="D78" s="20" t="str">
        <f>VLOOKUP(Table3[[#This Row],[Customer ID]],'Medical Examinations'!$1:$1048576,3,FALSE())</f>
        <v xml:space="preserve"> obesity </v>
      </c>
      <c r="E78" s="20">
        <f>VLOOKUP(Table3[[#This Row],[Customer ID]],'Medical Examinations'!$1:$1048576,4,FALSE())</f>
        <v>5.99</v>
      </c>
      <c r="F78" s="20" t="str">
        <f>VLOOKUP(Table3[[#This Row],[Customer ID]],'Medical Examinations'!$1:$1048576,5,FALSE())</f>
        <v>prediabetes</v>
      </c>
      <c r="G78" s="19" t="str">
        <f>VLOOKUP(Table3[[#This Row],[Customer ID]],'Medical Examinations'!$1:$1048576,6,FALSE())</f>
        <v>yes</v>
      </c>
      <c r="H78" s="19" t="str">
        <f>VLOOKUP(Table3[[#This Row],[Customer ID]],'Medical Examinations'!$1:$1048576,7,FALSE())</f>
        <v>No</v>
      </c>
      <c r="I78" s="19" t="str">
        <f>VLOOKUP(Table3[[#This Row],[Customer ID]],'Medical Examinations'!$1:$1048576,8,FALSE())</f>
        <v>No</v>
      </c>
      <c r="J78" s="19">
        <f>VLOOKUP(Table3[[#This Row],[Customer ID]],'Medical Examinations'!$1:$1048576,9,FALSE())</f>
        <v>0</v>
      </c>
      <c r="K78" s="19" t="str">
        <f>VLOOKUP(Table3[[#This Row],[Customer ID]],'Medical Examinations'!$1:$1048576,10,FALSE())</f>
        <v>yes</v>
      </c>
      <c r="L78" s="19" t="str">
        <f>VLOOKUP(Table3[[#This Row],[Customer ID]],'Hospitalisation Details'!77:$1048576,5,FALSE())</f>
        <v>29 Oct 1976</v>
      </c>
      <c r="M78" s="19">
        <f>VLOOKUP(Table3[[#This Row],[Customer ID]],'Hospitalisation Details'!77:$1048576,6,FALSE())</f>
        <v>46</v>
      </c>
      <c r="N78" s="19">
        <f>VLOOKUP(Table3[[#This Row],[Customer ID]],'Hospitalisation Details'!77:$1048576,8,FALSE())</f>
        <v>41661.599999999999</v>
      </c>
      <c r="O78" s="19" t="str">
        <f>VLOOKUP(Table3[[#This Row],[Customer ID]],'Hospitalisation Details'!77:$1048576,9,FALSE())</f>
        <v>tier - 1</v>
      </c>
      <c r="P78" s="19" t="str">
        <f>VLOOKUP(Table3[[#This Row],[Customer ID]],'Hospitalisation Details'!77:$1048576,10,FALSE())</f>
        <v>tier - 3</v>
      </c>
      <c r="Q78" s="19" t="str">
        <f>VLOOKUP(Table3[[#This Row],[Customer ID]],'Hospitalisation Details'!77:$1048576,11,FALSE())</f>
        <v>R1011</v>
      </c>
    </row>
    <row r="79" spans="1:17" x14ac:dyDescent="0.2">
      <c r="A79" s="18" t="s">
        <v>2295</v>
      </c>
      <c r="B79" s="19" t="str">
        <f>VLOOKUP(Table3[[#This Row],[Customer ID]],'Customer name 1'!78:$1048576,4,FALSE())</f>
        <v xml:space="preserve">Ms. Julia </v>
      </c>
      <c r="C79" s="20">
        <f>VLOOKUP(Table3[[#This Row],[Customer ID]],'Medical Examinations'!$1:$1048576,2,FALSE())</f>
        <v>54.12</v>
      </c>
      <c r="D79" s="20" t="str">
        <f>VLOOKUP(Table3[[#This Row],[Customer ID]],'Medical Examinations'!$1:$1048576,3,FALSE())</f>
        <v xml:space="preserve"> obesity </v>
      </c>
      <c r="E79" s="20">
        <f>VLOOKUP(Table3[[#This Row],[Customer ID]],'Medical Examinations'!$1:$1048576,4,FALSE())</f>
        <v>11.57</v>
      </c>
      <c r="F79" s="20" t="str">
        <f>VLOOKUP(Table3[[#This Row],[Customer ID]],'Medical Examinations'!$1:$1048576,5,FALSE())</f>
        <v xml:space="preserve">diabetes </v>
      </c>
      <c r="G79" s="19" t="str">
        <f>VLOOKUP(Table3[[#This Row],[Customer ID]],'Medical Examinations'!$1:$1048576,6,FALSE())</f>
        <v>No</v>
      </c>
      <c r="H79" s="19" t="str">
        <f>VLOOKUP(Table3[[#This Row],[Customer ID]],'Medical Examinations'!$1:$1048576,7,FALSE())</f>
        <v>No</v>
      </c>
      <c r="I79" s="19" t="str">
        <f>VLOOKUP(Table3[[#This Row],[Customer ID]],'Medical Examinations'!$1:$1048576,8,FALSE())</f>
        <v>No</v>
      </c>
      <c r="J79" s="19">
        <f>VLOOKUP(Table3[[#This Row],[Customer ID]],'Medical Examinations'!$1:$1048576,9,FALSE())</f>
        <v>0</v>
      </c>
      <c r="K79" s="19" t="str">
        <f>VLOOKUP(Table3[[#This Row],[Customer ID]],'Medical Examinations'!$1:$1048576,10,FALSE())</f>
        <v>yes</v>
      </c>
      <c r="L79" s="19" t="str">
        <f>VLOOKUP(Table3[[#This Row],[Customer ID]],'Hospitalisation Details'!78:$1048576,5,FALSE())</f>
        <v>24 Nov 1974</v>
      </c>
      <c r="M79" s="19">
        <f>VLOOKUP(Table3[[#This Row],[Customer ID]],'Hospitalisation Details'!78:$1048576,6,FALSE())</f>
        <v>48</v>
      </c>
      <c r="N79" s="19">
        <f>VLOOKUP(Table3[[#This Row],[Customer ID]],'Hospitalisation Details'!78:$1048576,8,FALSE())</f>
        <v>41636.199999999997</v>
      </c>
      <c r="O79" s="19" t="str">
        <f>VLOOKUP(Table3[[#This Row],[Customer ID]],'Hospitalisation Details'!78:$1048576,9,FALSE())</f>
        <v>tier - 1</v>
      </c>
      <c r="P79" s="19" t="str">
        <f>VLOOKUP(Table3[[#This Row],[Customer ID]],'Hospitalisation Details'!78:$1048576,10,FALSE())</f>
        <v>tier - 1</v>
      </c>
      <c r="Q79" s="19" t="str">
        <f>VLOOKUP(Table3[[#This Row],[Customer ID]],'Hospitalisation Details'!78:$1048576,11,FALSE())</f>
        <v>R1011</v>
      </c>
    </row>
    <row r="80" spans="1:17" x14ac:dyDescent="0.2">
      <c r="A80" s="18" t="s">
        <v>2294</v>
      </c>
      <c r="B80" s="19" t="str">
        <f>VLOOKUP(Table3[[#This Row],[Customer ID]],'Customer name 1'!79:$1048576,4,FALSE())</f>
        <v xml:space="preserve">Mr. Joshua </v>
      </c>
      <c r="C80" s="20">
        <f>VLOOKUP(Table3[[#This Row],[Customer ID]],'Medical Examinations'!$1:$1048576,2,FALSE())</f>
        <v>48.82</v>
      </c>
      <c r="D80" s="20" t="str">
        <f>VLOOKUP(Table3[[#This Row],[Customer ID]],'Medical Examinations'!$1:$1048576,3,FALSE())</f>
        <v xml:space="preserve"> obesity </v>
      </c>
      <c r="E80" s="20">
        <f>VLOOKUP(Table3[[#This Row],[Customer ID]],'Medical Examinations'!$1:$1048576,4,FALSE())</f>
        <v>6.67</v>
      </c>
      <c r="F80" s="20" t="str">
        <f>VLOOKUP(Table3[[#This Row],[Customer ID]],'Medical Examinations'!$1:$1048576,5,FALSE())</f>
        <v xml:space="preserve">diabetes </v>
      </c>
      <c r="G80" s="19" t="str">
        <f>VLOOKUP(Table3[[#This Row],[Customer ID]],'Medical Examinations'!$1:$1048576,6,FALSE())</f>
        <v>yes</v>
      </c>
      <c r="H80" s="19" t="str">
        <f>VLOOKUP(Table3[[#This Row],[Customer ID]],'Medical Examinations'!$1:$1048576,7,FALSE())</f>
        <v>No</v>
      </c>
      <c r="I80" s="19" t="str">
        <f>VLOOKUP(Table3[[#This Row],[Customer ID]],'Medical Examinations'!$1:$1048576,8,FALSE())</f>
        <v>No</v>
      </c>
      <c r="J80" s="19">
        <f>VLOOKUP(Table3[[#This Row],[Customer ID]],'Medical Examinations'!$1:$1048576,9,FALSE())</f>
        <v>0</v>
      </c>
      <c r="K80" s="19" t="str">
        <f>VLOOKUP(Table3[[#This Row],[Customer ID]],'Medical Examinations'!$1:$1048576,10,FALSE())</f>
        <v>yes</v>
      </c>
      <c r="L80" s="19" t="str">
        <f>VLOOKUP(Table3[[#This Row],[Customer ID]],'Hospitalisation Details'!79:$1048576,5,FALSE())</f>
        <v>22 Dec 1967</v>
      </c>
      <c r="M80" s="19">
        <f>VLOOKUP(Table3[[#This Row],[Customer ID]],'Hospitalisation Details'!79:$1048576,6,FALSE())</f>
        <v>55</v>
      </c>
      <c r="N80" s="19">
        <f>VLOOKUP(Table3[[#This Row],[Customer ID]],'Hospitalisation Details'!79:$1048576,8,FALSE())</f>
        <v>41505.15</v>
      </c>
      <c r="O80" s="19" t="str">
        <f>VLOOKUP(Table3[[#This Row],[Customer ID]],'Hospitalisation Details'!79:$1048576,9,FALSE())</f>
        <v>tier - 1</v>
      </c>
      <c r="P80" s="19" t="str">
        <f>VLOOKUP(Table3[[#This Row],[Customer ID]],'Hospitalisation Details'!79:$1048576,10,FALSE())</f>
        <v>tier - 2</v>
      </c>
      <c r="Q80" s="19" t="str">
        <f>VLOOKUP(Table3[[#This Row],[Customer ID]],'Hospitalisation Details'!79:$1048576,11,FALSE())</f>
        <v>R1011</v>
      </c>
    </row>
    <row r="81" spans="1:17" x14ac:dyDescent="0.2">
      <c r="A81" s="18" t="s">
        <v>2293</v>
      </c>
      <c r="B81" s="19" t="str">
        <f>VLOOKUP(Table3[[#This Row],[Customer ID]],'Customer name 1'!80:$1048576,4,FALSE())</f>
        <v xml:space="preserve">Ms. Jennifer </v>
      </c>
      <c r="C81" s="20">
        <f>VLOOKUP(Table3[[#This Row],[Customer ID]],'Medical Examinations'!$1:$1048576,2,FALSE())</f>
        <v>51.01</v>
      </c>
      <c r="D81" s="20" t="str">
        <f>VLOOKUP(Table3[[#This Row],[Customer ID]],'Medical Examinations'!$1:$1048576,3,FALSE())</f>
        <v xml:space="preserve"> obesity </v>
      </c>
      <c r="E81" s="20">
        <f>VLOOKUP(Table3[[#This Row],[Customer ID]],'Medical Examinations'!$1:$1048576,4,FALSE())</f>
        <v>9.1999999999999993</v>
      </c>
      <c r="F81" s="20" t="str">
        <f>VLOOKUP(Table3[[#This Row],[Customer ID]],'Medical Examinations'!$1:$1048576,5,FALSE())</f>
        <v xml:space="preserve">diabetes </v>
      </c>
      <c r="G81" s="19" t="str">
        <f>VLOOKUP(Table3[[#This Row],[Customer ID]],'Medical Examinations'!$1:$1048576,6,FALSE())</f>
        <v>No</v>
      </c>
      <c r="H81" s="19" t="str">
        <f>VLOOKUP(Table3[[#This Row],[Customer ID]],'Medical Examinations'!$1:$1048576,7,FALSE())</f>
        <v>No</v>
      </c>
      <c r="I81" s="19" t="str">
        <f>VLOOKUP(Table3[[#This Row],[Customer ID]],'Medical Examinations'!$1:$1048576,8,FALSE())</f>
        <v>No</v>
      </c>
      <c r="J81" s="19">
        <f>VLOOKUP(Table3[[#This Row],[Customer ID]],'Medical Examinations'!$1:$1048576,9,FALSE())</f>
        <v>0</v>
      </c>
      <c r="K81" s="19" t="str">
        <f>VLOOKUP(Table3[[#This Row],[Customer ID]],'Medical Examinations'!$1:$1048576,10,FALSE())</f>
        <v>yes</v>
      </c>
      <c r="L81" s="19" t="str">
        <f>VLOOKUP(Table3[[#This Row],[Customer ID]],'Hospitalisation Details'!80:$1048576,5,FALSE())</f>
        <v>16 Oct 1971</v>
      </c>
      <c r="M81" s="19">
        <f>VLOOKUP(Table3[[#This Row],[Customer ID]],'Hospitalisation Details'!80:$1048576,6,FALSE())</f>
        <v>51</v>
      </c>
      <c r="N81" s="19">
        <f>VLOOKUP(Table3[[#This Row],[Customer ID]],'Hospitalisation Details'!80:$1048576,8,FALSE())</f>
        <v>41351.879999999997</v>
      </c>
      <c r="O81" s="19" t="str">
        <f>VLOOKUP(Table3[[#This Row],[Customer ID]],'Hospitalisation Details'!80:$1048576,9,FALSE())</f>
        <v>tier - 1</v>
      </c>
      <c r="P81" s="19" t="str">
        <f>VLOOKUP(Table3[[#This Row],[Customer ID]],'Hospitalisation Details'!80:$1048576,10,FALSE())</f>
        <v>tier - 2</v>
      </c>
      <c r="Q81" s="19" t="str">
        <f>VLOOKUP(Table3[[#This Row],[Customer ID]],'Hospitalisation Details'!80:$1048576,11,FALSE())</f>
        <v>R1011</v>
      </c>
    </row>
    <row r="82" spans="1:17" x14ac:dyDescent="0.2">
      <c r="A82" s="18" t="s">
        <v>2292</v>
      </c>
      <c r="B82" s="19" t="str">
        <f>VLOOKUP(Table3[[#This Row],[Customer ID]],'Customer name 1'!81:$1048576,4,FALSE())</f>
        <v xml:space="preserve">Ms. Gwen </v>
      </c>
      <c r="C82" s="20">
        <f>VLOOKUP(Table3[[#This Row],[Customer ID]],'Medical Examinations'!$1:$1048576,2,FALSE())</f>
        <v>45.65</v>
      </c>
      <c r="D82" s="20" t="str">
        <f>VLOOKUP(Table3[[#This Row],[Customer ID]],'Medical Examinations'!$1:$1048576,3,FALSE())</f>
        <v xml:space="preserve"> obesity </v>
      </c>
      <c r="E82" s="20">
        <f>VLOOKUP(Table3[[#This Row],[Customer ID]],'Medical Examinations'!$1:$1048576,4,FALSE())</f>
        <v>5.1100000000000003</v>
      </c>
      <c r="F82" s="20" t="str">
        <f>VLOOKUP(Table3[[#This Row],[Customer ID]],'Medical Examinations'!$1:$1048576,5,FALSE())</f>
        <v xml:space="preserve">normal </v>
      </c>
      <c r="G82" s="19" t="str">
        <f>VLOOKUP(Table3[[#This Row],[Customer ID]],'Medical Examinations'!$1:$1048576,6,FALSE())</f>
        <v>yes</v>
      </c>
      <c r="H82" s="19" t="str">
        <f>VLOOKUP(Table3[[#This Row],[Customer ID]],'Medical Examinations'!$1:$1048576,7,FALSE())</f>
        <v>No</v>
      </c>
      <c r="I82" s="19" t="str">
        <f>VLOOKUP(Table3[[#This Row],[Customer ID]],'Medical Examinations'!$1:$1048576,8,FALSE())</f>
        <v>No</v>
      </c>
      <c r="J82" s="19">
        <f>VLOOKUP(Table3[[#This Row],[Customer ID]],'Medical Examinations'!$1:$1048576,9,FALSE())</f>
        <v>1</v>
      </c>
      <c r="K82" s="19" t="str">
        <f>VLOOKUP(Table3[[#This Row],[Customer ID]],'Medical Examinations'!$1:$1048576,10,FALSE())</f>
        <v>yes</v>
      </c>
      <c r="L82" s="19" t="str">
        <f>VLOOKUP(Table3[[#This Row],[Customer ID]],'Hospitalisation Details'!81:$1048576,5,FALSE())</f>
        <v>7 Oct 1964</v>
      </c>
      <c r="M82" s="19">
        <f>VLOOKUP(Table3[[#This Row],[Customer ID]],'Hospitalisation Details'!81:$1048576,6,FALSE())</f>
        <v>58</v>
      </c>
      <c r="N82" s="19">
        <f>VLOOKUP(Table3[[#This Row],[Customer ID]],'Hospitalisation Details'!81:$1048576,8,FALSE())</f>
        <v>41331.79</v>
      </c>
      <c r="O82" s="19" t="str">
        <f>VLOOKUP(Table3[[#This Row],[Customer ID]],'Hospitalisation Details'!81:$1048576,9,FALSE())</f>
        <v>tier - 1</v>
      </c>
      <c r="P82" s="19" t="str">
        <f>VLOOKUP(Table3[[#This Row],[Customer ID]],'Hospitalisation Details'!81:$1048576,10,FALSE())</f>
        <v>tier - 2</v>
      </c>
      <c r="Q82" s="19" t="str">
        <f>VLOOKUP(Table3[[#This Row],[Customer ID]],'Hospitalisation Details'!81:$1048576,11,FALSE())</f>
        <v>R1011</v>
      </c>
    </row>
    <row r="83" spans="1:17" x14ac:dyDescent="0.2">
      <c r="A83" s="18" t="s">
        <v>2291</v>
      </c>
      <c r="B83" s="19" t="str">
        <f>VLOOKUP(Table3[[#This Row],[Customer ID]],'Customer name 1'!82:$1048576,4,FALSE())</f>
        <v xml:space="preserve">Mr. Patrick </v>
      </c>
      <c r="C83" s="20">
        <f>VLOOKUP(Table3[[#This Row],[Customer ID]],'Medical Examinations'!$1:$1048576,2,FALSE())</f>
        <v>52.9</v>
      </c>
      <c r="D83" s="20" t="str">
        <f>VLOOKUP(Table3[[#This Row],[Customer ID]],'Medical Examinations'!$1:$1048576,3,FALSE())</f>
        <v xml:space="preserve"> obesity </v>
      </c>
      <c r="E83" s="20">
        <f>VLOOKUP(Table3[[#This Row],[Customer ID]],'Medical Examinations'!$1:$1048576,4,FALSE())</f>
        <v>5.34</v>
      </c>
      <c r="F83" s="20" t="str">
        <f>VLOOKUP(Table3[[#This Row],[Customer ID]],'Medical Examinations'!$1:$1048576,5,FALSE())</f>
        <v xml:space="preserve">normal </v>
      </c>
      <c r="G83" s="19" t="str">
        <f>VLOOKUP(Table3[[#This Row],[Customer ID]],'Medical Examinations'!$1:$1048576,6,FALSE())</f>
        <v>No</v>
      </c>
      <c r="H83" s="19" t="str">
        <f>VLOOKUP(Table3[[#This Row],[Customer ID]],'Medical Examinations'!$1:$1048576,7,FALSE())</f>
        <v>No</v>
      </c>
      <c r="I83" s="19" t="str">
        <f>VLOOKUP(Table3[[#This Row],[Customer ID]],'Medical Examinations'!$1:$1048576,8,FALSE())</f>
        <v>No</v>
      </c>
      <c r="J83" s="19">
        <f>VLOOKUP(Table3[[#This Row],[Customer ID]],'Medical Examinations'!$1:$1048576,9,FALSE())</f>
        <v>0</v>
      </c>
      <c r="K83" s="19" t="str">
        <f>VLOOKUP(Table3[[#This Row],[Customer ID]],'Medical Examinations'!$1:$1048576,10,FALSE())</f>
        <v>yes</v>
      </c>
      <c r="L83" s="19" t="str">
        <f>VLOOKUP(Table3[[#This Row],[Customer ID]],'Hospitalisation Details'!82:$1048576,5,FALSE())</f>
        <v>27 Aug 1977</v>
      </c>
      <c r="M83" s="19">
        <f>VLOOKUP(Table3[[#This Row],[Customer ID]],'Hospitalisation Details'!82:$1048576,6,FALSE())</f>
        <v>45</v>
      </c>
      <c r="N83" s="19">
        <f>VLOOKUP(Table3[[#This Row],[Customer ID]],'Hospitalisation Details'!82:$1048576,8,FALSE())</f>
        <v>41271.5</v>
      </c>
      <c r="O83" s="19" t="str">
        <f>VLOOKUP(Table3[[#This Row],[Customer ID]],'Hospitalisation Details'!82:$1048576,9,FALSE())</f>
        <v>tier - 1</v>
      </c>
      <c r="P83" s="19" t="str">
        <f>VLOOKUP(Table3[[#This Row],[Customer ID]],'Hospitalisation Details'!82:$1048576,10,FALSE())</f>
        <v>tier - 2</v>
      </c>
      <c r="Q83" s="19" t="str">
        <f>VLOOKUP(Table3[[#This Row],[Customer ID]],'Hospitalisation Details'!82:$1048576,11,FALSE())</f>
        <v>R1011</v>
      </c>
    </row>
    <row r="84" spans="1:17" x14ac:dyDescent="0.2">
      <c r="A84" s="18" t="s">
        <v>2290</v>
      </c>
      <c r="B84" s="19" t="str">
        <f>VLOOKUP(Table3[[#This Row],[Customer ID]],'Customer name 1'!83:$1048576,4,FALSE())</f>
        <v xml:space="preserve">Ms. Kate </v>
      </c>
      <c r="C84" s="20">
        <f>VLOOKUP(Table3[[#This Row],[Customer ID]],'Medical Examinations'!$1:$1048576,2,FALSE())</f>
        <v>45.41</v>
      </c>
      <c r="D84" s="20" t="str">
        <f>VLOOKUP(Table3[[#This Row],[Customer ID]],'Medical Examinations'!$1:$1048576,3,FALSE())</f>
        <v xml:space="preserve"> obesity </v>
      </c>
      <c r="E84" s="20">
        <f>VLOOKUP(Table3[[#This Row],[Customer ID]],'Medical Examinations'!$1:$1048576,4,FALSE())</f>
        <v>4.03</v>
      </c>
      <c r="F84" s="20" t="str">
        <f>VLOOKUP(Table3[[#This Row],[Customer ID]],'Medical Examinations'!$1:$1048576,5,FALSE())</f>
        <v xml:space="preserve">normal </v>
      </c>
      <c r="G84" s="19" t="str">
        <f>VLOOKUP(Table3[[#This Row],[Customer ID]],'Medical Examinations'!$1:$1048576,6,FALSE())</f>
        <v>yes</v>
      </c>
      <c r="H84" s="19" t="str">
        <f>VLOOKUP(Table3[[#This Row],[Customer ID]],'Medical Examinations'!$1:$1048576,7,FALSE())</f>
        <v>No</v>
      </c>
      <c r="I84" s="19" t="str">
        <f>VLOOKUP(Table3[[#This Row],[Customer ID]],'Medical Examinations'!$1:$1048576,8,FALSE())</f>
        <v>No</v>
      </c>
      <c r="J84" s="19">
        <f>VLOOKUP(Table3[[#This Row],[Customer ID]],'Medical Examinations'!$1:$1048576,9,FALSE())</f>
        <v>1</v>
      </c>
      <c r="K84" s="19" t="str">
        <f>VLOOKUP(Table3[[#This Row],[Customer ID]],'Medical Examinations'!$1:$1048576,10,FALSE())</f>
        <v>yes</v>
      </c>
      <c r="L84" s="19" t="str">
        <f>VLOOKUP(Table3[[#This Row],[Customer ID]],'Hospitalisation Details'!83:$1048576,5,FALSE())</f>
        <v>6 Jun 1964</v>
      </c>
      <c r="M84" s="19">
        <f>VLOOKUP(Table3[[#This Row],[Customer ID]],'Hospitalisation Details'!83:$1048576,6,FALSE())</f>
        <v>59</v>
      </c>
      <c r="N84" s="19">
        <f>VLOOKUP(Table3[[#This Row],[Customer ID]],'Hospitalisation Details'!83:$1048576,8,FALSE())</f>
        <v>41250.39</v>
      </c>
      <c r="O84" s="19" t="str">
        <f>VLOOKUP(Table3[[#This Row],[Customer ID]],'Hospitalisation Details'!83:$1048576,9,FALSE())</f>
        <v>tier - 1</v>
      </c>
      <c r="P84" s="19" t="str">
        <f>VLOOKUP(Table3[[#This Row],[Customer ID]],'Hospitalisation Details'!83:$1048576,10,FALSE())</f>
        <v>tier - 3</v>
      </c>
      <c r="Q84" s="19" t="str">
        <f>VLOOKUP(Table3[[#This Row],[Customer ID]],'Hospitalisation Details'!83:$1048576,11,FALSE())</f>
        <v>R1011</v>
      </c>
    </row>
    <row r="85" spans="1:17" x14ac:dyDescent="0.2">
      <c r="A85" s="18" t="s">
        <v>2289</v>
      </c>
      <c r="B85" s="19" t="str">
        <f>VLOOKUP(Table3[[#This Row],[Customer ID]],'Customer name 1'!84:$1048576,4,FALSE())</f>
        <v xml:space="preserve">Mr. Kevin </v>
      </c>
      <c r="C85" s="20">
        <f>VLOOKUP(Table3[[#This Row],[Customer ID]],'Medical Examinations'!$1:$1048576,2,FALSE())</f>
        <v>49.41</v>
      </c>
      <c r="D85" s="20" t="str">
        <f>VLOOKUP(Table3[[#This Row],[Customer ID]],'Medical Examinations'!$1:$1048576,3,FALSE())</f>
        <v xml:space="preserve"> obesity </v>
      </c>
      <c r="E85" s="20">
        <f>VLOOKUP(Table3[[#This Row],[Customer ID]],'Medical Examinations'!$1:$1048576,4,FALSE())</f>
        <v>4.2300000000000004</v>
      </c>
      <c r="F85" s="20" t="str">
        <f>VLOOKUP(Table3[[#This Row],[Customer ID]],'Medical Examinations'!$1:$1048576,5,FALSE())</f>
        <v xml:space="preserve">normal </v>
      </c>
      <c r="G85" s="19" t="str">
        <f>VLOOKUP(Table3[[#This Row],[Customer ID]],'Medical Examinations'!$1:$1048576,6,FALSE())</f>
        <v>yes</v>
      </c>
      <c r="H85" s="19" t="str">
        <f>VLOOKUP(Table3[[#This Row],[Customer ID]],'Medical Examinations'!$1:$1048576,7,FALSE())</f>
        <v>No</v>
      </c>
      <c r="I85" s="19" t="str">
        <f>VLOOKUP(Table3[[#This Row],[Customer ID]],'Medical Examinations'!$1:$1048576,8,FALSE())</f>
        <v>Yes</v>
      </c>
      <c r="J85" s="19">
        <f>VLOOKUP(Table3[[#This Row],[Customer ID]],'Medical Examinations'!$1:$1048576,9,FALSE())</f>
        <v>1</v>
      </c>
      <c r="K85" s="19" t="str">
        <f>VLOOKUP(Table3[[#This Row],[Customer ID]],'Medical Examinations'!$1:$1048576,10,FALSE())</f>
        <v>yes</v>
      </c>
      <c r="L85" s="19" t="str">
        <f>VLOOKUP(Table3[[#This Row],[Customer ID]],'Hospitalisation Details'!84:$1048576,5,FALSE())</f>
        <v>8 Aug 1969</v>
      </c>
      <c r="M85" s="19">
        <f>VLOOKUP(Table3[[#This Row],[Customer ID]],'Hospitalisation Details'!84:$1048576,6,FALSE())</f>
        <v>53</v>
      </c>
      <c r="N85" s="19">
        <f>VLOOKUP(Table3[[#This Row],[Customer ID]],'Hospitalisation Details'!84:$1048576,8,FALSE())</f>
        <v>41191.57</v>
      </c>
      <c r="O85" s="19" t="str">
        <f>VLOOKUP(Table3[[#This Row],[Customer ID]],'Hospitalisation Details'!84:$1048576,9,FALSE())</f>
        <v>tier - 1</v>
      </c>
      <c r="P85" s="19" t="str">
        <f>VLOOKUP(Table3[[#This Row],[Customer ID]],'Hospitalisation Details'!84:$1048576,10,FALSE())</f>
        <v>tier - 2</v>
      </c>
      <c r="Q85" s="19" t="str">
        <f>VLOOKUP(Table3[[#This Row],[Customer ID]],'Hospitalisation Details'!84:$1048576,11,FALSE())</f>
        <v>R1011</v>
      </c>
    </row>
    <row r="86" spans="1:17" x14ac:dyDescent="0.2">
      <c r="A86" s="18" t="s">
        <v>2288</v>
      </c>
      <c r="B86" s="19" t="str">
        <f>VLOOKUP(Table3[[#This Row],[Customer ID]],'Customer name 1'!85:$1048576,4,FALSE())</f>
        <v xml:space="preserve">Mr. Stephen </v>
      </c>
      <c r="C86" s="20">
        <f>VLOOKUP(Table3[[#This Row],[Customer ID]],'Medical Examinations'!$1:$1048576,2,FALSE())</f>
        <v>31.824999999999999</v>
      </c>
      <c r="D86" s="20" t="str">
        <f>VLOOKUP(Table3[[#This Row],[Customer ID]],'Medical Examinations'!$1:$1048576,3,FALSE())</f>
        <v xml:space="preserve"> obesity </v>
      </c>
      <c r="E86" s="20">
        <f>VLOOKUP(Table3[[#This Row],[Customer ID]],'Medical Examinations'!$1:$1048576,4,FALSE())</f>
        <v>4.0599999999999996</v>
      </c>
      <c r="F86" s="20" t="str">
        <f>VLOOKUP(Table3[[#This Row],[Customer ID]],'Medical Examinations'!$1:$1048576,5,FALSE())</f>
        <v xml:space="preserve">normal </v>
      </c>
      <c r="G86" s="19" t="str">
        <f>VLOOKUP(Table3[[#This Row],[Customer ID]],'Medical Examinations'!$1:$1048576,6,FALSE())</f>
        <v>No</v>
      </c>
      <c r="H86" s="19" t="str">
        <f>VLOOKUP(Table3[[#This Row],[Customer ID]],'Medical Examinations'!$1:$1048576,7,FALSE())</f>
        <v>No</v>
      </c>
      <c r="I86" s="19" t="str">
        <f>VLOOKUP(Table3[[#This Row],[Customer ID]],'Medical Examinations'!$1:$1048576,8,FALSE())</f>
        <v>No</v>
      </c>
      <c r="J86" s="19">
        <f>VLOOKUP(Table3[[#This Row],[Customer ID]],'Medical Examinations'!$1:$1048576,9,FALSE())</f>
        <v>2</v>
      </c>
      <c r="K86" s="19" t="str">
        <f>VLOOKUP(Table3[[#This Row],[Customer ID]],'Medical Examinations'!$1:$1048576,10,FALSE())</f>
        <v>yes</v>
      </c>
      <c r="L86" s="19" t="str">
        <f>VLOOKUP(Table3[[#This Row],[Customer ID]],'Hospitalisation Details'!85:$1048576,5,FALSE())</f>
        <v>6 Sep 1972</v>
      </c>
      <c r="M86" s="19">
        <f>VLOOKUP(Table3[[#This Row],[Customer ID]],'Hospitalisation Details'!85:$1048576,6,FALSE())</f>
        <v>50</v>
      </c>
      <c r="N86" s="19">
        <f>VLOOKUP(Table3[[#This Row],[Customer ID]],'Hospitalisation Details'!85:$1048576,8,FALSE())</f>
        <v>41097.160000000003</v>
      </c>
      <c r="O86" s="19" t="str">
        <f>VLOOKUP(Table3[[#This Row],[Customer ID]],'Hospitalisation Details'!85:$1048576,9,FALSE())</f>
        <v>tier - 1</v>
      </c>
      <c r="P86" s="19" t="str">
        <f>VLOOKUP(Table3[[#This Row],[Customer ID]],'Hospitalisation Details'!85:$1048576,10,FALSE())</f>
        <v>tier - 3</v>
      </c>
      <c r="Q86" s="19" t="str">
        <f>VLOOKUP(Table3[[#This Row],[Customer ID]],'Hospitalisation Details'!85:$1048576,11,FALSE())</f>
        <v>R1016</v>
      </c>
    </row>
    <row r="87" spans="1:17" x14ac:dyDescent="0.2">
      <c r="A87" s="18" t="s">
        <v>2287</v>
      </c>
      <c r="B87" s="19" t="str">
        <f>VLOOKUP(Table3[[#This Row],[Customer ID]],'Customer name 1'!86:$1048576,4,FALSE())</f>
        <v xml:space="preserve">Mr. Philip </v>
      </c>
      <c r="C87" s="20">
        <f>VLOOKUP(Table3[[#This Row],[Customer ID]],'Medical Examinations'!$1:$1048576,2,FALSE())</f>
        <v>51.28</v>
      </c>
      <c r="D87" s="20" t="str">
        <f>VLOOKUP(Table3[[#This Row],[Customer ID]],'Medical Examinations'!$1:$1048576,3,FALSE())</f>
        <v xml:space="preserve"> obesity </v>
      </c>
      <c r="E87" s="20">
        <f>VLOOKUP(Table3[[#This Row],[Customer ID]],'Medical Examinations'!$1:$1048576,4,FALSE())</f>
        <v>4.68</v>
      </c>
      <c r="F87" s="20" t="str">
        <f>VLOOKUP(Table3[[#This Row],[Customer ID]],'Medical Examinations'!$1:$1048576,5,FALSE())</f>
        <v xml:space="preserve">normal </v>
      </c>
      <c r="G87" s="19" t="str">
        <f>VLOOKUP(Table3[[#This Row],[Customer ID]],'Medical Examinations'!$1:$1048576,6,FALSE())</f>
        <v>No</v>
      </c>
      <c r="H87" s="19" t="str">
        <f>VLOOKUP(Table3[[#This Row],[Customer ID]],'Medical Examinations'!$1:$1048576,7,FALSE())</f>
        <v>No</v>
      </c>
      <c r="I87" s="19" t="str">
        <f>VLOOKUP(Table3[[#This Row],[Customer ID]],'Medical Examinations'!$1:$1048576,8,FALSE())</f>
        <v>No</v>
      </c>
      <c r="J87" s="19">
        <f>VLOOKUP(Table3[[#This Row],[Customer ID]],'Medical Examinations'!$1:$1048576,9,FALSE())</f>
        <v>2</v>
      </c>
      <c r="K87" s="19" t="str">
        <f>VLOOKUP(Table3[[#This Row],[Customer ID]],'Medical Examinations'!$1:$1048576,10,FALSE())</f>
        <v>yes</v>
      </c>
      <c r="L87" s="19" t="str">
        <f>VLOOKUP(Table3[[#This Row],[Customer ID]],'Hospitalisation Details'!86:$1048576,5,FALSE())</f>
        <v>12 Aug 1972</v>
      </c>
      <c r="M87" s="19">
        <f>VLOOKUP(Table3[[#This Row],[Customer ID]],'Hospitalisation Details'!86:$1048576,6,FALSE())</f>
        <v>50</v>
      </c>
      <c r="N87" s="19">
        <f>VLOOKUP(Table3[[#This Row],[Customer ID]],'Hospitalisation Details'!86:$1048576,8,FALSE())</f>
        <v>41055.29</v>
      </c>
      <c r="O87" s="19" t="str">
        <f>VLOOKUP(Table3[[#This Row],[Customer ID]],'Hospitalisation Details'!86:$1048576,9,FALSE())</f>
        <v>tier - 1</v>
      </c>
      <c r="P87" s="19" t="str">
        <f>VLOOKUP(Table3[[#This Row],[Customer ID]],'Hospitalisation Details'!86:$1048576,10,FALSE())</f>
        <v>tier - 2</v>
      </c>
      <c r="Q87" s="19" t="str">
        <f>VLOOKUP(Table3[[#This Row],[Customer ID]],'Hospitalisation Details'!86:$1048576,11,FALSE())</f>
        <v>R1011</v>
      </c>
    </row>
    <row r="88" spans="1:17" x14ac:dyDescent="0.2">
      <c r="A88" s="18" t="s">
        <v>2286</v>
      </c>
      <c r="B88" s="19" t="str">
        <f>VLOOKUP(Table3[[#This Row],[Customer ID]],'Customer name 1'!87:$1048576,4,FALSE())</f>
        <v xml:space="preserve">Mr. Brett </v>
      </c>
      <c r="C88" s="20">
        <f>VLOOKUP(Table3[[#This Row],[Customer ID]],'Medical Examinations'!$1:$1048576,2,FALSE())</f>
        <v>34.96</v>
      </c>
      <c r="D88" s="20" t="str">
        <f>VLOOKUP(Table3[[#This Row],[Customer ID]],'Medical Examinations'!$1:$1048576,3,FALSE())</f>
        <v xml:space="preserve"> obesity </v>
      </c>
      <c r="E88" s="20">
        <f>VLOOKUP(Table3[[#This Row],[Customer ID]],'Medical Examinations'!$1:$1048576,4,FALSE())</f>
        <v>4.34</v>
      </c>
      <c r="F88" s="20" t="str">
        <f>VLOOKUP(Table3[[#This Row],[Customer ID]],'Medical Examinations'!$1:$1048576,5,FALSE())</f>
        <v xml:space="preserve">normal </v>
      </c>
      <c r="G88" s="19" t="str">
        <f>VLOOKUP(Table3[[#This Row],[Customer ID]],'Medical Examinations'!$1:$1048576,6,FALSE())</f>
        <v>No</v>
      </c>
      <c r="H88" s="19" t="str">
        <f>VLOOKUP(Table3[[#This Row],[Customer ID]],'Medical Examinations'!$1:$1048576,7,FALSE())</f>
        <v>No</v>
      </c>
      <c r="I88" s="19" t="str">
        <f>VLOOKUP(Table3[[#This Row],[Customer ID]],'Medical Examinations'!$1:$1048576,8,FALSE())</f>
        <v>Yes</v>
      </c>
      <c r="J88" s="19">
        <f>VLOOKUP(Table3[[#This Row],[Customer ID]],'Medical Examinations'!$1:$1048576,9,FALSE())</f>
        <v>1</v>
      </c>
      <c r="K88" s="19" t="str">
        <f>VLOOKUP(Table3[[#This Row],[Customer ID]],'Medical Examinations'!$1:$1048576,10,FALSE())</f>
        <v>yes</v>
      </c>
      <c r="L88" s="19" t="str">
        <f>VLOOKUP(Table3[[#This Row],[Customer ID]],'Hospitalisation Details'!87:$1048576,5,FALSE())</f>
        <v>11 Oct 1979</v>
      </c>
      <c r="M88" s="19">
        <f>VLOOKUP(Table3[[#This Row],[Customer ID]],'Hospitalisation Details'!87:$1048576,6,FALSE())</f>
        <v>43</v>
      </c>
      <c r="N88" s="19">
        <f>VLOOKUP(Table3[[#This Row],[Customer ID]],'Hospitalisation Details'!87:$1048576,8,FALSE())</f>
        <v>41034.22</v>
      </c>
      <c r="O88" s="19" t="str">
        <f>VLOOKUP(Table3[[#This Row],[Customer ID]],'Hospitalisation Details'!87:$1048576,9,FALSE())</f>
        <v>tier - 1</v>
      </c>
      <c r="P88" s="19" t="str">
        <f>VLOOKUP(Table3[[#This Row],[Customer ID]],'Hospitalisation Details'!87:$1048576,10,FALSE())</f>
        <v>tier - 3</v>
      </c>
      <c r="Q88" s="19" t="str">
        <f>VLOOKUP(Table3[[#This Row],[Customer ID]],'Hospitalisation Details'!87:$1048576,11,FALSE())</f>
        <v>R1017</v>
      </c>
    </row>
    <row r="89" spans="1:17" x14ac:dyDescent="0.2">
      <c r="A89" s="18" t="s">
        <v>2285</v>
      </c>
      <c r="B89" s="19" t="str">
        <f>VLOOKUP(Table3[[#This Row],[Customer ID]],'Customer name 1'!88:$1048576,4,FALSE())</f>
        <v xml:space="preserve">Ms. Rebecca </v>
      </c>
      <c r="C89" s="20">
        <f>VLOOKUP(Table3[[#This Row],[Customer ID]],'Medical Examinations'!$1:$1048576,2,FALSE())</f>
        <v>33.11</v>
      </c>
      <c r="D89" s="20" t="str">
        <f>VLOOKUP(Table3[[#This Row],[Customer ID]],'Medical Examinations'!$1:$1048576,3,FALSE())</f>
        <v xml:space="preserve"> obesity </v>
      </c>
      <c r="E89" s="20">
        <f>VLOOKUP(Table3[[#This Row],[Customer ID]],'Medical Examinations'!$1:$1048576,4,FALSE())</f>
        <v>10.51</v>
      </c>
      <c r="F89" s="20" t="str">
        <f>VLOOKUP(Table3[[#This Row],[Customer ID]],'Medical Examinations'!$1:$1048576,5,FALSE())</f>
        <v xml:space="preserve">diabetes </v>
      </c>
      <c r="G89" s="19" t="str">
        <f>VLOOKUP(Table3[[#This Row],[Customer ID]],'Medical Examinations'!$1:$1048576,6,FALSE())</f>
        <v>No</v>
      </c>
      <c r="H89" s="19" t="str">
        <f>VLOOKUP(Table3[[#This Row],[Customer ID]],'Medical Examinations'!$1:$1048576,7,FALSE())</f>
        <v>No</v>
      </c>
      <c r="I89" s="19" t="str">
        <f>VLOOKUP(Table3[[#This Row],[Customer ID]],'Medical Examinations'!$1:$1048576,8,FALSE())</f>
        <v>No</v>
      </c>
      <c r="J89" s="19">
        <f>VLOOKUP(Table3[[#This Row],[Customer ID]],'Medical Examinations'!$1:$1048576,9,FALSE())</f>
        <v>0</v>
      </c>
      <c r="K89" s="19" t="str">
        <f>VLOOKUP(Table3[[#This Row],[Customer ID]],'Medical Examinations'!$1:$1048576,10,FALSE())</f>
        <v>yes</v>
      </c>
      <c r="L89" s="19" t="str">
        <f>VLOOKUP(Table3[[#This Row],[Customer ID]],'Hospitalisation Details'!88:$1048576,5,FALSE())</f>
        <v>5 Jun 1974</v>
      </c>
      <c r="M89" s="19">
        <f>VLOOKUP(Table3[[#This Row],[Customer ID]],'Hospitalisation Details'!88:$1048576,6,FALSE())</f>
        <v>49</v>
      </c>
      <c r="N89" s="19">
        <f>VLOOKUP(Table3[[#This Row],[Customer ID]],'Hospitalisation Details'!88:$1048576,8,FALSE())</f>
        <v>40974.160000000003</v>
      </c>
      <c r="O89" s="19" t="str">
        <f>VLOOKUP(Table3[[#This Row],[Customer ID]],'Hospitalisation Details'!88:$1048576,9,FALSE())</f>
        <v>tier - 1</v>
      </c>
      <c r="P89" s="19" t="str">
        <f>VLOOKUP(Table3[[#This Row],[Customer ID]],'Hospitalisation Details'!88:$1048576,10,FALSE())</f>
        <v>tier - 2</v>
      </c>
      <c r="Q89" s="19" t="str">
        <f>VLOOKUP(Table3[[#This Row],[Customer ID]],'Hospitalisation Details'!88:$1048576,11,FALSE())</f>
        <v>R1013</v>
      </c>
    </row>
    <row r="90" spans="1:17" x14ac:dyDescent="0.2">
      <c r="A90" s="18" t="s">
        <v>2284</v>
      </c>
      <c r="B90" s="19" t="str">
        <f>VLOOKUP(Table3[[#This Row],[Customer ID]],'Customer name 1'!89:$1048576,4,FALSE())</f>
        <v xml:space="preserve">Ms. Kelley </v>
      </c>
      <c r="C90" s="20">
        <f>VLOOKUP(Table3[[#This Row],[Customer ID]],'Medical Examinations'!$1:$1048576,2,FALSE())</f>
        <v>54.74</v>
      </c>
      <c r="D90" s="20" t="str">
        <f>VLOOKUP(Table3[[#This Row],[Customer ID]],'Medical Examinations'!$1:$1048576,3,FALSE())</f>
        <v xml:space="preserve"> obesity </v>
      </c>
      <c r="E90" s="20">
        <f>VLOOKUP(Table3[[#This Row],[Customer ID]],'Medical Examinations'!$1:$1048576,4,FALSE())</f>
        <v>5.84</v>
      </c>
      <c r="F90" s="20" t="str">
        <f>VLOOKUP(Table3[[#This Row],[Customer ID]],'Medical Examinations'!$1:$1048576,5,FALSE())</f>
        <v>prediabetes</v>
      </c>
      <c r="G90" s="19" t="str">
        <f>VLOOKUP(Table3[[#This Row],[Customer ID]],'Medical Examinations'!$1:$1048576,6,FALSE())</f>
        <v>yes</v>
      </c>
      <c r="H90" s="19" t="str">
        <f>VLOOKUP(Table3[[#This Row],[Customer ID]],'Medical Examinations'!$1:$1048576,7,FALSE())</f>
        <v>No</v>
      </c>
      <c r="I90" s="19" t="str">
        <f>VLOOKUP(Table3[[#This Row],[Customer ID]],'Medical Examinations'!$1:$1048576,8,FALSE())</f>
        <v>Yes</v>
      </c>
      <c r="J90" s="19">
        <f>VLOOKUP(Table3[[#This Row],[Customer ID]],'Medical Examinations'!$1:$1048576,9,FALSE())</f>
        <v>1</v>
      </c>
      <c r="K90" s="19" t="str">
        <f>VLOOKUP(Table3[[#This Row],[Customer ID]],'Medical Examinations'!$1:$1048576,10,FALSE())</f>
        <v>yes</v>
      </c>
      <c r="L90" s="19" t="str">
        <f>VLOOKUP(Table3[[#This Row],[Customer ID]],'Hospitalisation Details'!89:$1048576,5,FALSE())</f>
        <v>8 Sep 1983</v>
      </c>
      <c r="M90" s="19">
        <f>VLOOKUP(Table3[[#This Row],[Customer ID]],'Hospitalisation Details'!89:$1048576,6,FALSE())</f>
        <v>39</v>
      </c>
      <c r="N90" s="19">
        <f>VLOOKUP(Table3[[#This Row],[Customer ID]],'Hospitalisation Details'!89:$1048576,8,FALSE())</f>
        <v>40961.29</v>
      </c>
      <c r="O90" s="19" t="str">
        <f>VLOOKUP(Table3[[#This Row],[Customer ID]],'Hospitalisation Details'!89:$1048576,9,FALSE())</f>
        <v>tier - 1</v>
      </c>
      <c r="P90" s="19" t="str">
        <f>VLOOKUP(Table3[[#This Row],[Customer ID]],'Hospitalisation Details'!89:$1048576,10,FALSE())</f>
        <v>tier - 2</v>
      </c>
      <c r="Q90" s="19" t="str">
        <f>VLOOKUP(Table3[[#This Row],[Customer ID]],'Hospitalisation Details'!89:$1048576,11,FALSE())</f>
        <v>R1011</v>
      </c>
    </row>
    <row r="91" spans="1:17" x14ac:dyDescent="0.2">
      <c r="A91" s="18" t="s">
        <v>2283</v>
      </c>
      <c r="B91" s="19" t="str">
        <f>VLOOKUP(Table3[[#This Row],[Customer ID]],'Customer name 1'!90:$1048576,4,FALSE())</f>
        <v xml:space="preserve">Ms. Abigail </v>
      </c>
      <c r="C91" s="20">
        <f>VLOOKUP(Table3[[#This Row],[Customer ID]],'Medical Examinations'!$1:$1048576,2,FALSE())</f>
        <v>32.56</v>
      </c>
      <c r="D91" s="20" t="str">
        <f>VLOOKUP(Table3[[#This Row],[Customer ID]],'Medical Examinations'!$1:$1048576,3,FALSE())</f>
        <v xml:space="preserve"> obesity </v>
      </c>
      <c r="E91" s="20">
        <f>VLOOKUP(Table3[[#This Row],[Customer ID]],'Medical Examinations'!$1:$1048576,4,FALSE())</f>
        <v>5.41</v>
      </c>
      <c r="F91" s="20" t="str">
        <f>VLOOKUP(Table3[[#This Row],[Customer ID]],'Medical Examinations'!$1:$1048576,5,FALSE())</f>
        <v xml:space="preserve">normal </v>
      </c>
      <c r="G91" s="19" t="str">
        <f>VLOOKUP(Table3[[#This Row],[Customer ID]],'Medical Examinations'!$1:$1048576,6,FALSE())</f>
        <v>No</v>
      </c>
      <c r="H91" s="19" t="str">
        <f>VLOOKUP(Table3[[#This Row],[Customer ID]],'Medical Examinations'!$1:$1048576,7,FALSE())</f>
        <v>No</v>
      </c>
      <c r="I91" s="19" t="str">
        <f>VLOOKUP(Table3[[#This Row],[Customer ID]],'Medical Examinations'!$1:$1048576,8,FALSE())</f>
        <v>Yes</v>
      </c>
      <c r="J91" s="19">
        <f>VLOOKUP(Table3[[#This Row],[Customer ID]],'Medical Examinations'!$1:$1048576,9,FALSE())</f>
        <v>1</v>
      </c>
      <c r="K91" s="19" t="str">
        <f>VLOOKUP(Table3[[#This Row],[Customer ID]],'Medical Examinations'!$1:$1048576,10,FALSE())</f>
        <v>yes</v>
      </c>
      <c r="L91" s="19" t="str">
        <f>VLOOKUP(Table3[[#This Row],[Customer ID]],'Hospitalisation Details'!90:$1048576,5,FALSE())</f>
        <v>16 Sep 1979</v>
      </c>
      <c r="M91" s="19">
        <f>VLOOKUP(Table3[[#This Row],[Customer ID]],'Hospitalisation Details'!90:$1048576,6,FALSE())</f>
        <v>43</v>
      </c>
      <c r="N91" s="19">
        <f>VLOOKUP(Table3[[#This Row],[Customer ID]],'Hospitalisation Details'!90:$1048576,8,FALSE())</f>
        <v>40941.29</v>
      </c>
      <c r="O91" s="19" t="str">
        <f>VLOOKUP(Table3[[#This Row],[Customer ID]],'Hospitalisation Details'!90:$1048576,9,FALSE())</f>
        <v>tier - 1</v>
      </c>
      <c r="P91" s="19" t="str">
        <f>VLOOKUP(Table3[[#This Row],[Customer ID]],'Hospitalisation Details'!90:$1048576,10,FALSE())</f>
        <v>tier - 2</v>
      </c>
      <c r="Q91" s="19" t="str">
        <f>VLOOKUP(Table3[[#This Row],[Customer ID]],'Hospitalisation Details'!90:$1048576,11,FALSE())</f>
        <v>R1013</v>
      </c>
    </row>
    <row r="92" spans="1:17" x14ac:dyDescent="0.2">
      <c r="A92" s="18" t="s">
        <v>2282</v>
      </c>
      <c r="B92" s="19" t="str">
        <f>VLOOKUP(Table3[[#This Row],[Customer ID]],'Customer name 1'!91:$1048576,4,FALSE())</f>
        <v xml:space="preserve">Ms. Hope </v>
      </c>
      <c r="C92" s="20">
        <f>VLOOKUP(Table3[[#This Row],[Customer ID]],'Medical Examinations'!$1:$1048576,2,FALSE())</f>
        <v>39.049999999999997</v>
      </c>
      <c r="D92" s="20" t="str">
        <f>VLOOKUP(Table3[[#This Row],[Customer ID]],'Medical Examinations'!$1:$1048576,3,FALSE())</f>
        <v xml:space="preserve"> obesity </v>
      </c>
      <c r="E92" s="20">
        <f>VLOOKUP(Table3[[#This Row],[Customer ID]],'Medical Examinations'!$1:$1048576,4,FALSE())</f>
        <v>6.06</v>
      </c>
      <c r="F92" s="20" t="str">
        <f>VLOOKUP(Table3[[#This Row],[Customer ID]],'Medical Examinations'!$1:$1048576,5,FALSE())</f>
        <v>prediabetes</v>
      </c>
      <c r="G92" s="19" t="str">
        <f>VLOOKUP(Table3[[#This Row],[Customer ID]],'Medical Examinations'!$1:$1048576,6,FALSE())</f>
        <v>No</v>
      </c>
      <c r="H92" s="19" t="str">
        <f>VLOOKUP(Table3[[#This Row],[Customer ID]],'Medical Examinations'!$1:$1048576,7,FALSE())</f>
        <v>No</v>
      </c>
      <c r="I92" s="19" t="str">
        <f>VLOOKUP(Table3[[#This Row],[Customer ID]],'Medical Examinations'!$1:$1048576,8,FALSE())</f>
        <v>No</v>
      </c>
      <c r="J92" s="19">
        <f>VLOOKUP(Table3[[#This Row],[Customer ID]],'Medical Examinations'!$1:$1048576,9,FALSE())</f>
        <v>1</v>
      </c>
      <c r="K92" s="19" t="str">
        <f>VLOOKUP(Table3[[#This Row],[Customer ID]],'Medical Examinations'!$1:$1048576,10,FALSE())</f>
        <v>yes</v>
      </c>
      <c r="L92" s="19" t="str">
        <f>VLOOKUP(Table3[[#This Row],[Customer ID]],'Hospitalisation Details'!91:$1048576,5,FALSE())</f>
        <v>4 Aug 1992</v>
      </c>
      <c r="M92" s="19">
        <f>VLOOKUP(Table3[[#This Row],[Customer ID]],'Hospitalisation Details'!91:$1048576,6,FALSE())</f>
        <v>30</v>
      </c>
      <c r="N92" s="19">
        <f>VLOOKUP(Table3[[#This Row],[Customer ID]],'Hospitalisation Details'!91:$1048576,8,FALSE())</f>
        <v>40932.43</v>
      </c>
      <c r="O92" s="19" t="str">
        <f>VLOOKUP(Table3[[#This Row],[Customer ID]],'Hospitalisation Details'!91:$1048576,9,FALSE())</f>
        <v>tier - 1</v>
      </c>
      <c r="P92" s="19" t="str">
        <f>VLOOKUP(Table3[[#This Row],[Customer ID]],'Hospitalisation Details'!91:$1048576,10,FALSE())</f>
        <v>tier - 2</v>
      </c>
      <c r="Q92" s="19" t="str">
        <f>VLOOKUP(Table3[[#This Row],[Customer ID]],'Hospitalisation Details'!91:$1048576,11,FALSE())</f>
        <v>R1013</v>
      </c>
    </row>
    <row r="93" spans="1:17" x14ac:dyDescent="0.2">
      <c r="A93" s="18" t="s">
        <v>2281</v>
      </c>
      <c r="B93" s="19" t="str">
        <f>VLOOKUP(Table3[[#This Row],[Customer ID]],'Customer name 1'!92:$1048576,4,FALSE())</f>
        <v xml:space="preserve">Ms. Elyse </v>
      </c>
      <c r="C93" s="20">
        <f>VLOOKUP(Table3[[#This Row],[Customer ID]],'Medical Examinations'!$1:$1048576,2,FALSE())</f>
        <v>42.75</v>
      </c>
      <c r="D93" s="20" t="str">
        <f>VLOOKUP(Table3[[#This Row],[Customer ID]],'Medical Examinations'!$1:$1048576,3,FALSE())</f>
        <v xml:space="preserve"> obesity </v>
      </c>
      <c r="E93" s="20">
        <f>VLOOKUP(Table3[[#This Row],[Customer ID]],'Medical Examinations'!$1:$1048576,4,FALSE())</f>
        <v>4.22</v>
      </c>
      <c r="F93" s="20" t="str">
        <f>VLOOKUP(Table3[[#This Row],[Customer ID]],'Medical Examinations'!$1:$1048576,5,FALSE())</f>
        <v xml:space="preserve">normal </v>
      </c>
      <c r="G93" s="19" t="str">
        <f>VLOOKUP(Table3[[#This Row],[Customer ID]],'Medical Examinations'!$1:$1048576,6,FALSE())</f>
        <v>No</v>
      </c>
      <c r="H93" s="19" t="str">
        <f>VLOOKUP(Table3[[#This Row],[Customer ID]],'Medical Examinations'!$1:$1048576,7,FALSE())</f>
        <v>No</v>
      </c>
      <c r="I93" s="19" t="str">
        <f>VLOOKUP(Table3[[#This Row],[Customer ID]],'Medical Examinations'!$1:$1048576,8,FALSE())</f>
        <v>No</v>
      </c>
      <c r="J93" s="19">
        <f>VLOOKUP(Table3[[#This Row],[Customer ID]],'Medical Examinations'!$1:$1048576,9,FALSE())</f>
        <v>0</v>
      </c>
      <c r="K93" s="19" t="str">
        <f>VLOOKUP(Table3[[#This Row],[Customer ID]],'Medical Examinations'!$1:$1048576,10,FALSE())</f>
        <v>yes</v>
      </c>
      <c r="L93" s="19" t="str">
        <f>VLOOKUP(Table3[[#This Row],[Customer ID]],'Hospitalisation Details'!92:$1048576,5,FALSE())</f>
        <v>2 Jul 1999</v>
      </c>
      <c r="M93" s="19">
        <f>VLOOKUP(Table3[[#This Row],[Customer ID]],'Hospitalisation Details'!92:$1048576,6,FALSE())</f>
        <v>23</v>
      </c>
      <c r="N93" s="19">
        <f>VLOOKUP(Table3[[#This Row],[Customer ID]],'Hospitalisation Details'!92:$1048576,8,FALSE())</f>
        <v>40904.199999999997</v>
      </c>
      <c r="O93" s="19" t="str">
        <f>VLOOKUP(Table3[[#This Row],[Customer ID]],'Hospitalisation Details'!92:$1048576,9,FALSE())</f>
        <v>tier - 1</v>
      </c>
      <c r="P93" s="19" t="str">
        <f>VLOOKUP(Table3[[#This Row],[Customer ID]],'Hospitalisation Details'!92:$1048576,10,FALSE())</f>
        <v>tier - 1</v>
      </c>
      <c r="Q93" s="19" t="str">
        <f>VLOOKUP(Table3[[#This Row],[Customer ID]],'Hospitalisation Details'!92:$1048576,11,FALSE())</f>
        <v>R1024</v>
      </c>
    </row>
    <row r="94" spans="1:17" x14ac:dyDescent="0.2">
      <c r="A94" s="18" t="s">
        <v>2280</v>
      </c>
      <c r="B94" s="19" t="str">
        <f>VLOOKUP(Table3[[#This Row],[Customer ID]],'Customer name 1'!93:$1048576,4,FALSE())</f>
        <v xml:space="preserve">Mr. Nicholas </v>
      </c>
      <c r="C94" s="20">
        <f>VLOOKUP(Table3[[#This Row],[Customer ID]],'Medical Examinations'!$1:$1048576,2,FALSE())</f>
        <v>50.58</v>
      </c>
      <c r="D94" s="20" t="str">
        <f>VLOOKUP(Table3[[#This Row],[Customer ID]],'Medical Examinations'!$1:$1048576,3,FALSE())</f>
        <v xml:space="preserve"> obesity </v>
      </c>
      <c r="E94" s="20">
        <f>VLOOKUP(Table3[[#This Row],[Customer ID]],'Medical Examinations'!$1:$1048576,4,FALSE())</f>
        <v>5.12</v>
      </c>
      <c r="F94" s="20" t="str">
        <f>VLOOKUP(Table3[[#This Row],[Customer ID]],'Medical Examinations'!$1:$1048576,5,FALSE())</f>
        <v xml:space="preserve">normal </v>
      </c>
      <c r="G94" s="19" t="str">
        <f>VLOOKUP(Table3[[#This Row],[Customer ID]],'Medical Examinations'!$1:$1048576,6,FALSE())</f>
        <v>No</v>
      </c>
      <c r="H94" s="19" t="str">
        <f>VLOOKUP(Table3[[#This Row],[Customer ID]],'Medical Examinations'!$1:$1048576,7,FALSE())</f>
        <v>No</v>
      </c>
      <c r="I94" s="19" t="str">
        <f>VLOOKUP(Table3[[#This Row],[Customer ID]],'Medical Examinations'!$1:$1048576,8,FALSE())</f>
        <v>No</v>
      </c>
      <c r="J94" s="19">
        <f>VLOOKUP(Table3[[#This Row],[Customer ID]],'Medical Examinations'!$1:$1048576,9,FALSE())</f>
        <v>2</v>
      </c>
      <c r="K94" s="19" t="str">
        <f>VLOOKUP(Table3[[#This Row],[Customer ID]],'Medical Examinations'!$1:$1048576,10,FALSE())</f>
        <v>yes</v>
      </c>
      <c r="L94" s="19" t="str">
        <f>VLOOKUP(Table3[[#This Row],[Customer ID]],'Hospitalisation Details'!93:$1048576,5,FALSE())</f>
        <v>10 Jun 1972</v>
      </c>
      <c r="M94" s="19">
        <f>VLOOKUP(Table3[[#This Row],[Customer ID]],'Hospitalisation Details'!93:$1048576,6,FALSE())</f>
        <v>50</v>
      </c>
      <c r="N94" s="19">
        <f>VLOOKUP(Table3[[#This Row],[Customer ID]],'Hospitalisation Details'!93:$1048576,8,FALSE())</f>
        <v>40817.85</v>
      </c>
      <c r="O94" s="19" t="str">
        <f>VLOOKUP(Table3[[#This Row],[Customer ID]],'Hospitalisation Details'!93:$1048576,9,FALSE())</f>
        <v>tier - 1</v>
      </c>
      <c r="P94" s="19" t="str">
        <f>VLOOKUP(Table3[[#This Row],[Customer ID]],'Hospitalisation Details'!93:$1048576,10,FALSE())</f>
        <v>tier - 3</v>
      </c>
      <c r="Q94" s="19" t="str">
        <f>VLOOKUP(Table3[[#This Row],[Customer ID]],'Hospitalisation Details'!93:$1048576,11,FALSE())</f>
        <v>R1011</v>
      </c>
    </row>
    <row r="95" spans="1:17" x14ac:dyDescent="0.2">
      <c r="A95" s="18" t="s">
        <v>2279</v>
      </c>
      <c r="B95" s="19" t="str">
        <f>VLOOKUP(Table3[[#This Row],[Customer ID]],'Customer name 1'!94:$1048576,4,FALSE())</f>
        <v xml:space="preserve">Mr. David </v>
      </c>
      <c r="C95" s="20">
        <f>VLOOKUP(Table3[[#This Row],[Customer ID]],'Medical Examinations'!$1:$1048576,2,FALSE())</f>
        <v>30.495000000000001</v>
      </c>
      <c r="D95" s="20" t="str">
        <f>VLOOKUP(Table3[[#This Row],[Customer ID]],'Medical Examinations'!$1:$1048576,3,FALSE())</f>
        <v xml:space="preserve"> obesity </v>
      </c>
      <c r="E95" s="20">
        <f>VLOOKUP(Table3[[#This Row],[Customer ID]],'Medical Examinations'!$1:$1048576,4,FALSE())</f>
        <v>4.57</v>
      </c>
      <c r="F95" s="20" t="str">
        <f>VLOOKUP(Table3[[#This Row],[Customer ID]],'Medical Examinations'!$1:$1048576,5,FALSE())</f>
        <v xml:space="preserve">normal </v>
      </c>
      <c r="G95" s="19" t="str">
        <f>VLOOKUP(Table3[[#This Row],[Customer ID]],'Medical Examinations'!$1:$1048576,6,FALSE())</f>
        <v>yes</v>
      </c>
      <c r="H95" s="19" t="str">
        <f>VLOOKUP(Table3[[#This Row],[Customer ID]],'Medical Examinations'!$1:$1048576,7,FALSE())</f>
        <v>No</v>
      </c>
      <c r="I95" s="19" t="str">
        <f>VLOOKUP(Table3[[#This Row],[Customer ID]],'Medical Examinations'!$1:$1048576,8,FALSE())</f>
        <v>No</v>
      </c>
      <c r="J95" s="19">
        <f>VLOOKUP(Table3[[#This Row],[Customer ID]],'Medical Examinations'!$1:$1048576,9,FALSE())</f>
        <v>0</v>
      </c>
      <c r="K95" s="19" t="str">
        <f>VLOOKUP(Table3[[#This Row],[Customer ID]],'Medical Examinations'!$1:$1048576,10,FALSE())</f>
        <v>yes</v>
      </c>
      <c r="L95" s="19" t="str">
        <f>VLOOKUP(Table3[[#This Row],[Customer ID]],'Hospitalisation Details'!94:$1048576,5,FALSE())</f>
        <v>26 Dec 1976</v>
      </c>
      <c r="M95" s="19">
        <f>VLOOKUP(Table3[[#This Row],[Customer ID]],'Hospitalisation Details'!94:$1048576,6,FALSE())</f>
        <v>46</v>
      </c>
      <c r="N95" s="19">
        <f>VLOOKUP(Table3[[#This Row],[Customer ID]],'Hospitalisation Details'!94:$1048576,8,FALSE())</f>
        <v>40720.550000000003</v>
      </c>
      <c r="O95" s="19" t="str">
        <f>VLOOKUP(Table3[[#This Row],[Customer ID]],'Hospitalisation Details'!94:$1048576,9,FALSE())</f>
        <v>tier - 1</v>
      </c>
      <c r="P95" s="19" t="str">
        <f>VLOOKUP(Table3[[#This Row],[Customer ID]],'Hospitalisation Details'!94:$1048576,10,FALSE())</f>
        <v>tier - 3</v>
      </c>
      <c r="Q95" s="19" t="str">
        <f>VLOOKUP(Table3[[#This Row],[Customer ID]],'Hospitalisation Details'!94:$1048576,11,FALSE())</f>
        <v>R1012</v>
      </c>
    </row>
    <row r="96" spans="1:17" x14ac:dyDescent="0.2">
      <c r="A96" s="18" t="s">
        <v>2278</v>
      </c>
      <c r="B96" s="19" t="str">
        <f>VLOOKUP(Table3[[#This Row],[Customer ID]],'Customer name 1'!95:$1048576,4,FALSE())</f>
        <v xml:space="preserve">Ms. Natalie </v>
      </c>
      <c r="C96" s="20">
        <f>VLOOKUP(Table3[[#This Row],[Customer ID]],'Medical Examinations'!$1:$1048576,2,FALSE())</f>
        <v>48.31</v>
      </c>
      <c r="D96" s="20" t="str">
        <f>VLOOKUP(Table3[[#This Row],[Customer ID]],'Medical Examinations'!$1:$1048576,3,FALSE())</f>
        <v xml:space="preserve"> obesity </v>
      </c>
      <c r="E96" s="20">
        <f>VLOOKUP(Table3[[#This Row],[Customer ID]],'Medical Examinations'!$1:$1048576,4,FALSE())</f>
        <v>9.58</v>
      </c>
      <c r="F96" s="20" t="str">
        <f>VLOOKUP(Table3[[#This Row],[Customer ID]],'Medical Examinations'!$1:$1048576,5,FALSE())</f>
        <v xml:space="preserve">diabetes </v>
      </c>
      <c r="G96" s="19" t="str">
        <f>VLOOKUP(Table3[[#This Row],[Customer ID]],'Medical Examinations'!$1:$1048576,6,FALSE())</f>
        <v>yes</v>
      </c>
      <c r="H96" s="19" t="str">
        <f>VLOOKUP(Table3[[#This Row],[Customer ID]],'Medical Examinations'!$1:$1048576,7,FALSE())</f>
        <v>No</v>
      </c>
      <c r="I96" s="19" t="str">
        <f>VLOOKUP(Table3[[#This Row],[Customer ID]],'Medical Examinations'!$1:$1048576,8,FALSE())</f>
        <v>No</v>
      </c>
      <c r="J96" s="19">
        <f>VLOOKUP(Table3[[#This Row],[Customer ID]],'Medical Examinations'!$1:$1048576,9,FALSE())</f>
        <v>2</v>
      </c>
      <c r="K96" s="19" t="str">
        <f>VLOOKUP(Table3[[#This Row],[Customer ID]],'Medical Examinations'!$1:$1048576,10,FALSE())</f>
        <v>yes</v>
      </c>
      <c r="L96" s="19" t="str">
        <f>VLOOKUP(Table3[[#This Row],[Customer ID]],'Hospitalisation Details'!95:$1048576,5,FALSE())</f>
        <v>25 Sep 1970</v>
      </c>
      <c r="M96" s="19">
        <f>VLOOKUP(Table3[[#This Row],[Customer ID]],'Hospitalisation Details'!95:$1048576,6,FALSE())</f>
        <v>52</v>
      </c>
      <c r="N96" s="19">
        <f>VLOOKUP(Table3[[#This Row],[Customer ID]],'Hospitalisation Details'!95:$1048576,8,FALSE())</f>
        <v>40692.910000000003</v>
      </c>
      <c r="O96" s="19" t="str">
        <f>VLOOKUP(Table3[[#This Row],[Customer ID]],'Hospitalisation Details'!95:$1048576,9,FALSE())</f>
        <v>tier - 1</v>
      </c>
      <c r="P96" s="19" t="str">
        <f>VLOOKUP(Table3[[#This Row],[Customer ID]],'Hospitalisation Details'!95:$1048576,10,FALSE())</f>
        <v>tier - 1</v>
      </c>
      <c r="Q96" s="19" t="str">
        <f>VLOOKUP(Table3[[#This Row],[Customer ID]],'Hospitalisation Details'!95:$1048576,11,FALSE())</f>
        <v>R1011</v>
      </c>
    </row>
    <row r="97" spans="1:17" x14ac:dyDescent="0.2">
      <c r="A97" s="18" t="s">
        <v>2277</v>
      </c>
      <c r="B97" s="19" t="str">
        <f>VLOOKUP(Table3[[#This Row],[Customer ID]],'Customer name 1'!96:$1048576,4,FALSE())</f>
        <v xml:space="preserve">Mr. Thomas </v>
      </c>
      <c r="C97" s="20">
        <f>VLOOKUP(Table3[[#This Row],[Customer ID]],'Medical Examinations'!$1:$1048576,2,FALSE())</f>
        <v>48.99</v>
      </c>
      <c r="D97" s="20" t="str">
        <f>VLOOKUP(Table3[[#This Row],[Customer ID]],'Medical Examinations'!$1:$1048576,3,FALSE())</f>
        <v xml:space="preserve"> obesity </v>
      </c>
      <c r="E97" s="20">
        <f>VLOOKUP(Table3[[#This Row],[Customer ID]],'Medical Examinations'!$1:$1048576,4,FALSE())</f>
        <v>9.7799999999999994</v>
      </c>
      <c r="F97" s="20" t="str">
        <f>VLOOKUP(Table3[[#This Row],[Customer ID]],'Medical Examinations'!$1:$1048576,5,FALSE())</f>
        <v xml:space="preserve">diabetes </v>
      </c>
      <c r="G97" s="19" t="str">
        <f>VLOOKUP(Table3[[#This Row],[Customer ID]],'Medical Examinations'!$1:$1048576,6,FALSE())</f>
        <v>yes</v>
      </c>
      <c r="H97" s="19" t="str">
        <f>VLOOKUP(Table3[[#This Row],[Customer ID]],'Medical Examinations'!$1:$1048576,7,FALSE())</f>
        <v>No</v>
      </c>
      <c r="I97" s="19" t="str">
        <f>VLOOKUP(Table3[[#This Row],[Customer ID]],'Medical Examinations'!$1:$1048576,8,FALSE())</f>
        <v>No</v>
      </c>
      <c r="J97" s="19">
        <f>VLOOKUP(Table3[[#This Row],[Customer ID]],'Medical Examinations'!$1:$1048576,9,FALSE())</f>
        <v>1</v>
      </c>
      <c r="K97" s="19" t="str">
        <f>VLOOKUP(Table3[[#This Row],[Customer ID]],'Medical Examinations'!$1:$1048576,10,FALSE())</f>
        <v>yes</v>
      </c>
      <c r="L97" s="19" t="str">
        <f>VLOOKUP(Table3[[#This Row],[Customer ID]],'Hospitalisation Details'!96:$1048576,5,FALSE())</f>
        <v>10 Jul 1975</v>
      </c>
      <c r="M97" s="19">
        <f>VLOOKUP(Table3[[#This Row],[Customer ID]],'Hospitalisation Details'!96:$1048576,6,FALSE())</f>
        <v>47</v>
      </c>
      <c r="N97" s="19">
        <f>VLOOKUP(Table3[[#This Row],[Customer ID]],'Hospitalisation Details'!96:$1048576,8,FALSE())</f>
        <v>40590.550000000003</v>
      </c>
      <c r="O97" s="19" t="str">
        <f>VLOOKUP(Table3[[#This Row],[Customer ID]],'Hospitalisation Details'!96:$1048576,9,FALSE())</f>
        <v>tier - 1</v>
      </c>
      <c r="P97" s="19" t="str">
        <f>VLOOKUP(Table3[[#This Row],[Customer ID]],'Hospitalisation Details'!96:$1048576,10,FALSE())</f>
        <v>tier - 3</v>
      </c>
      <c r="Q97" s="19" t="str">
        <f>VLOOKUP(Table3[[#This Row],[Customer ID]],'Hospitalisation Details'!96:$1048576,11,FALSE())</f>
        <v>R1012</v>
      </c>
    </row>
    <row r="98" spans="1:17" x14ac:dyDescent="0.2">
      <c r="A98" s="18" t="s">
        <v>2276</v>
      </c>
      <c r="B98" s="19" t="str">
        <f>VLOOKUP(Table3[[#This Row],[Customer ID]],'Customer name 1'!97:$1048576,4,FALSE())</f>
        <v xml:space="preserve">Ms.Pamela </v>
      </c>
      <c r="C98" s="20">
        <f>VLOOKUP(Table3[[#This Row],[Customer ID]],'Medical Examinations'!$1:$1048576,2,FALSE())</f>
        <v>38.39</v>
      </c>
      <c r="D98" s="20" t="str">
        <f>VLOOKUP(Table3[[#This Row],[Customer ID]],'Medical Examinations'!$1:$1048576,3,FALSE())</f>
        <v xml:space="preserve"> obesity </v>
      </c>
      <c r="E98" s="20">
        <f>VLOOKUP(Table3[[#This Row],[Customer ID]],'Medical Examinations'!$1:$1048576,4,FALSE())</f>
        <v>4.1100000000000003</v>
      </c>
      <c r="F98" s="20" t="str">
        <f>VLOOKUP(Table3[[#This Row],[Customer ID]],'Medical Examinations'!$1:$1048576,5,FALSE())</f>
        <v xml:space="preserve">normal </v>
      </c>
      <c r="G98" s="19" t="str">
        <f>VLOOKUP(Table3[[#This Row],[Customer ID]],'Medical Examinations'!$1:$1048576,6,FALSE())</f>
        <v>yes</v>
      </c>
      <c r="H98" s="19" t="str">
        <f>VLOOKUP(Table3[[#This Row],[Customer ID]],'Medical Examinations'!$1:$1048576,7,FALSE())</f>
        <v>No</v>
      </c>
      <c r="I98" s="19" t="str">
        <f>VLOOKUP(Table3[[#This Row],[Customer ID]],'Medical Examinations'!$1:$1048576,8,FALSE())</f>
        <v>No</v>
      </c>
      <c r="J98" s="19">
        <f>VLOOKUP(Table3[[#This Row],[Customer ID]],'Medical Examinations'!$1:$1048576,9,FALSE())</f>
        <v>0</v>
      </c>
      <c r="K98" s="19" t="str">
        <f>VLOOKUP(Table3[[#This Row],[Customer ID]],'Medical Examinations'!$1:$1048576,10,FALSE())</f>
        <v>yes</v>
      </c>
      <c r="L98" s="19" t="str">
        <f>VLOOKUP(Table3[[#This Row],[Customer ID]],'Hospitalisation Details'!97:$1048576,5,FALSE())</f>
        <v>3 Nov 1985</v>
      </c>
      <c r="M98" s="19">
        <f>VLOOKUP(Table3[[#This Row],[Customer ID]],'Hospitalisation Details'!97:$1048576,6,FALSE())</f>
        <v>37</v>
      </c>
      <c r="N98" s="19">
        <f>VLOOKUP(Table3[[#This Row],[Customer ID]],'Hospitalisation Details'!97:$1048576,8,FALSE())</f>
        <v>40419.019999999997</v>
      </c>
      <c r="O98" s="19" t="str">
        <f>VLOOKUP(Table3[[#This Row],[Customer ID]],'Hospitalisation Details'!97:$1048576,9,FALSE())</f>
        <v>tier - 1</v>
      </c>
      <c r="P98" s="19" t="str">
        <f>VLOOKUP(Table3[[#This Row],[Customer ID]],'Hospitalisation Details'!97:$1048576,10,FALSE())</f>
        <v>tier - 2</v>
      </c>
      <c r="Q98" s="19" t="str">
        <f>VLOOKUP(Table3[[#This Row],[Customer ID]],'Hospitalisation Details'!97:$1048576,11,FALSE())</f>
        <v>R1013</v>
      </c>
    </row>
    <row r="99" spans="1:17" x14ac:dyDescent="0.2">
      <c r="A99" s="18" t="s">
        <v>2275</v>
      </c>
      <c r="B99" s="19" t="str">
        <f>VLOOKUP(Table3[[#This Row],[Customer ID]],'Customer name 1'!98:$1048576,4,FALSE())</f>
        <v xml:space="preserve">Ms. Jessica </v>
      </c>
      <c r="C99" s="20">
        <f>VLOOKUP(Table3[[#This Row],[Customer ID]],'Medical Examinations'!$1:$1048576,2,FALSE())</f>
        <v>44.34</v>
      </c>
      <c r="D99" s="20" t="str">
        <f>VLOOKUP(Table3[[#This Row],[Customer ID]],'Medical Examinations'!$1:$1048576,3,FALSE())</f>
        <v xml:space="preserve"> obesity </v>
      </c>
      <c r="E99" s="20">
        <f>VLOOKUP(Table3[[#This Row],[Customer ID]],'Medical Examinations'!$1:$1048576,4,FALSE())</f>
        <v>4.0199999999999996</v>
      </c>
      <c r="F99" s="20" t="str">
        <f>VLOOKUP(Table3[[#This Row],[Customer ID]],'Medical Examinations'!$1:$1048576,5,FALSE())</f>
        <v xml:space="preserve">normal </v>
      </c>
      <c r="G99" s="19" t="str">
        <f>VLOOKUP(Table3[[#This Row],[Customer ID]],'Medical Examinations'!$1:$1048576,6,FALSE())</f>
        <v>yes</v>
      </c>
      <c r="H99" s="19" t="str">
        <f>VLOOKUP(Table3[[#This Row],[Customer ID]],'Medical Examinations'!$1:$1048576,7,FALSE())</f>
        <v>No</v>
      </c>
      <c r="I99" s="19" t="str">
        <f>VLOOKUP(Table3[[#This Row],[Customer ID]],'Medical Examinations'!$1:$1048576,8,FALSE())</f>
        <v>No</v>
      </c>
      <c r="J99" s="19">
        <f>VLOOKUP(Table3[[#This Row],[Customer ID]],'Medical Examinations'!$1:$1048576,9,FALSE())</f>
        <v>2</v>
      </c>
      <c r="K99" s="19" t="str">
        <f>VLOOKUP(Table3[[#This Row],[Customer ID]],'Medical Examinations'!$1:$1048576,10,FALSE())</f>
        <v>yes</v>
      </c>
      <c r="L99" s="19" t="str">
        <f>VLOOKUP(Table3[[#This Row],[Customer ID]],'Hospitalisation Details'!98:$1048576,5,FALSE())</f>
        <v>12 Aug 1966</v>
      </c>
      <c r="M99" s="19">
        <f>VLOOKUP(Table3[[#This Row],[Customer ID]],'Hospitalisation Details'!98:$1048576,6,FALSE())</f>
        <v>56</v>
      </c>
      <c r="N99" s="19">
        <f>VLOOKUP(Table3[[#This Row],[Customer ID]],'Hospitalisation Details'!98:$1048576,8,FALSE())</f>
        <v>40373.74</v>
      </c>
      <c r="O99" s="19" t="str">
        <f>VLOOKUP(Table3[[#This Row],[Customer ID]],'Hospitalisation Details'!98:$1048576,9,FALSE())</f>
        <v>tier - 1</v>
      </c>
      <c r="P99" s="19" t="str">
        <f>VLOOKUP(Table3[[#This Row],[Customer ID]],'Hospitalisation Details'!98:$1048576,10,FALSE())</f>
        <v>tier - 3</v>
      </c>
      <c r="Q99" s="19" t="str">
        <f>VLOOKUP(Table3[[#This Row],[Customer ID]],'Hospitalisation Details'!98:$1048576,11,FALSE())</f>
        <v>R1011</v>
      </c>
    </row>
    <row r="100" spans="1:17" x14ac:dyDescent="0.2">
      <c r="A100" s="18" t="s">
        <v>2274</v>
      </c>
      <c r="B100" s="19" t="str">
        <f>VLOOKUP(Table3[[#This Row],[Customer ID]],'Customer name 1'!99:$1048576,4,FALSE())</f>
        <v xml:space="preserve">Mr. Ron </v>
      </c>
      <c r="C100" s="20">
        <f>VLOOKUP(Table3[[#This Row],[Customer ID]],'Medical Examinations'!$1:$1048576,2,FALSE())</f>
        <v>41.51</v>
      </c>
      <c r="D100" s="20" t="str">
        <f>VLOOKUP(Table3[[#This Row],[Customer ID]],'Medical Examinations'!$1:$1048576,3,FALSE())</f>
        <v xml:space="preserve"> obesity </v>
      </c>
      <c r="E100" s="20">
        <f>VLOOKUP(Table3[[#This Row],[Customer ID]],'Medical Examinations'!$1:$1048576,4,FALSE())</f>
        <v>6.92</v>
      </c>
      <c r="F100" s="20" t="str">
        <f>VLOOKUP(Table3[[#This Row],[Customer ID]],'Medical Examinations'!$1:$1048576,5,FALSE())</f>
        <v xml:space="preserve">diabetes </v>
      </c>
      <c r="G100" s="19" t="str">
        <f>VLOOKUP(Table3[[#This Row],[Customer ID]],'Medical Examinations'!$1:$1048576,6,FALSE())</f>
        <v>No</v>
      </c>
      <c r="H100" s="19" t="str">
        <f>VLOOKUP(Table3[[#This Row],[Customer ID]],'Medical Examinations'!$1:$1048576,7,FALSE())</f>
        <v>No</v>
      </c>
      <c r="I100" s="19" t="str">
        <f>VLOOKUP(Table3[[#This Row],[Customer ID]],'Medical Examinations'!$1:$1048576,8,FALSE())</f>
        <v>No</v>
      </c>
      <c r="J100" s="19">
        <f>VLOOKUP(Table3[[#This Row],[Customer ID]],'Medical Examinations'!$1:$1048576,9,FALSE())</f>
        <v>0</v>
      </c>
      <c r="K100" s="19" t="str">
        <f>VLOOKUP(Table3[[#This Row],[Customer ID]],'Medical Examinations'!$1:$1048576,10,FALSE())</f>
        <v>yes</v>
      </c>
      <c r="L100" s="19" t="str">
        <f>VLOOKUP(Table3[[#This Row],[Customer ID]],'Hospitalisation Details'!99:$1048576,5,FALSE())</f>
        <v>4 Sep 1962</v>
      </c>
      <c r="M100" s="19">
        <f>VLOOKUP(Table3[[#This Row],[Customer ID]],'Hospitalisation Details'!99:$1048576,6,FALSE())</f>
        <v>60</v>
      </c>
      <c r="N100" s="19">
        <f>VLOOKUP(Table3[[#This Row],[Customer ID]],'Hospitalisation Details'!99:$1048576,8,FALSE())</f>
        <v>40309.93</v>
      </c>
      <c r="O100" s="19" t="str">
        <f>VLOOKUP(Table3[[#This Row],[Customer ID]],'Hospitalisation Details'!99:$1048576,9,FALSE())</f>
        <v>tier - 1</v>
      </c>
      <c r="P100" s="19" t="str">
        <f>VLOOKUP(Table3[[#This Row],[Customer ID]],'Hospitalisation Details'!99:$1048576,10,FALSE())</f>
        <v>tier - 3</v>
      </c>
      <c r="Q100" s="19" t="str">
        <f>VLOOKUP(Table3[[#This Row],[Customer ID]],'Hospitalisation Details'!99:$1048576,11,FALSE())</f>
        <v>R1011</v>
      </c>
    </row>
    <row r="101" spans="1:17" x14ac:dyDescent="0.2">
      <c r="A101" s="18" t="s">
        <v>2273</v>
      </c>
      <c r="B101" s="19" t="str">
        <f>VLOOKUP(Table3[[#This Row],[Customer ID]],'Customer name 1'!100:$1048576,4,FALSE())</f>
        <v xml:space="preserve">Mr. Daniel </v>
      </c>
      <c r="C101" s="20">
        <f>VLOOKUP(Table3[[#This Row],[Customer ID]],'Medical Examinations'!$1:$1048576,2,FALSE())</f>
        <v>48.2</v>
      </c>
      <c r="D101" s="20" t="str">
        <f>VLOOKUP(Table3[[#This Row],[Customer ID]],'Medical Examinations'!$1:$1048576,3,FALSE())</f>
        <v xml:space="preserve"> obesity </v>
      </c>
      <c r="E101" s="20">
        <f>VLOOKUP(Table3[[#This Row],[Customer ID]],'Medical Examinations'!$1:$1048576,4,FALSE())</f>
        <v>4.84</v>
      </c>
      <c r="F101" s="20" t="str">
        <f>VLOOKUP(Table3[[#This Row],[Customer ID]],'Medical Examinations'!$1:$1048576,5,FALSE())</f>
        <v xml:space="preserve">normal </v>
      </c>
      <c r="G101" s="19" t="str">
        <f>VLOOKUP(Table3[[#This Row],[Customer ID]],'Medical Examinations'!$1:$1048576,6,FALSE())</f>
        <v>No</v>
      </c>
      <c r="H101" s="19" t="str">
        <f>VLOOKUP(Table3[[#This Row],[Customer ID]],'Medical Examinations'!$1:$1048576,7,FALSE())</f>
        <v>No</v>
      </c>
      <c r="I101" s="19" t="str">
        <f>VLOOKUP(Table3[[#This Row],[Customer ID]],'Medical Examinations'!$1:$1048576,8,FALSE())</f>
        <v>No</v>
      </c>
      <c r="J101" s="19">
        <f>VLOOKUP(Table3[[#This Row],[Customer ID]],'Medical Examinations'!$1:$1048576,9,FALSE())</f>
        <v>0</v>
      </c>
      <c r="K101" s="19" t="str">
        <f>VLOOKUP(Table3[[#This Row],[Customer ID]],'Medical Examinations'!$1:$1048576,10,FALSE())</f>
        <v>yes</v>
      </c>
      <c r="L101" s="19" t="str">
        <f>VLOOKUP(Table3[[#This Row],[Customer ID]],'Hospitalisation Details'!100:$1048576,5,FALSE())</f>
        <v>27 Jun 1977</v>
      </c>
      <c r="M101" s="19">
        <f>VLOOKUP(Table3[[#This Row],[Customer ID]],'Hospitalisation Details'!100:$1048576,6,FALSE())</f>
        <v>45</v>
      </c>
      <c r="N101" s="19">
        <f>VLOOKUP(Table3[[#This Row],[Customer ID]],'Hospitalisation Details'!100:$1048576,8,FALSE())</f>
        <v>40284.379999999997</v>
      </c>
      <c r="O101" s="19" t="str">
        <f>VLOOKUP(Table3[[#This Row],[Customer ID]],'Hospitalisation Details'!100:$1048576,9,FALSE())</f>
        <v>tier - 1</v>
      </c>
      <c r="P101" s="19" t="str">
        <f>VLOOKUP(Table3[[#This Row],[Customer ID]],'Hospitalisation Details'!100:$1048576,10,FALSE())</f>
        <v>tier - 3</v>
      </c>
      <c r="Q101" s="19" t="str">
        <f>VLOOKUP(Table3[[#This Row],[Customer ID]],'Hospitalisation Details'!100:$1048576,11,FALSE())</f>
        <v>R1012</v>
      </c>
    </row>
    <row r="102" spans="1:17" x14ac:dyDescent="0.2">
      <c r="A102" s="18" t="s">
        <v>2272</v>
      </c>
      <c r="B102" s="19" t="str">
        <f>VLOOKUP(Table3[[#This Row],[Customer ID]],'Customer name 1'!101:$1048576,4,FALSE())</f>
        <v xml:space="preserve">Mr. Brian </v>
      </c>
      <c r="C102" s="20">
        <f>VLOOKUP(Table3[[#This Row],[Customer ID]],'Medical Examinations'!$1:$1048576,2,FALSE())</f>
        <v>35.75</v>
      </c>
      <c r="D102" s="20" t="str">
        <f>VLOOKUP(Table3[[#This Row],[Customer ID]],'Medical Examinations'!$1:$1048576,3,FALSE())</f>
        <v xml:space="preserve"> obesity </v>
      </c>
      <c r="E102" s="20">
        <f>VLOOKUP(Table3[[#This Row],[Customer ID]],'Medical Examinations'!$1:$1048576,4,FALSE())</f>
        <v>8</v>
      </c>
      <c r="F102" s="20" t="str">
        <f>VLOOKUP(Table3[[#This Row],[Customer ID]],'Medical Examinations'!$1:$1048576,5,FALSE())</f>
        <v xml:space="preserve">diabetes </v>
      </c>
      <c r="G102" s="19" t="str">
        <f>VLOOKUP(Table3[[#This Row],[Customer ID]],'Medical Examinations'!$1:$1048576,6,FALSE())</f>
        <v>yes</v>
      </c>
      <c r="H102" s="19" t="str">
        <f>VLOOKUP(Table3[[#This Row],[Customer ID]],'Medical Examinations'!$1:$1048576,7,FALSE())</f>
        <v>No</v>
      </c>
      <c r="I102" s="19" t="str">
        <f>VLOOKUP(Table3[[#This Row],[Customer ID]],'Medical Examinations'!$1:$1048576,8,FALSE())</f>
        <v>No</v>
      </c>
      <c r="J102" s="19">
        <f>VLOOKUP(Table3[[#This Row],[Customer ID]],'Medical Examinations'!$1:$1048576,9,FALSE())</f>
        <v>0</v>
      </c>
      <c r="K102" s="19" t="str">
        <f>VLOOKUP(Table3[[#This Row],[Customer ID]],'Medical Examinations'!$1:$1048576,10,FALSE())</f>
        <v>yes</v>
      </c>
      <c r="L102" s="19" t="str">
        <f>VLOOKUP(Table3[[#This Row],[Customer ID]],'Hospitalisation Details'!101:$1048576,5,FALSE())</f>
        <v>4 Oct 1981</v>
      </c>
      <c r="M102" s="19">
        <f>VLOOKUP(Table3[[#This Row],[Customer ID]],'Hospitalisation Details'!101:$1048576,6,FALSE())</f>
        <v>41</v>
      </c>
      <c r="N102" s="19">
        <f>VLOOKUP(Table3[[#This Row],[Customer ID]],'Hospitalisation Details'!101:$1048576,8,FALSE())</f>
        <v>40273.65</v>
      </c>
      <c r="O102" s="19" t="str">
        <f>VLOOKUP(Table3[[#This Row],[Customer ID]],'Hospitalisation Details'!101:$1048576,9,FALSE())</f>
        <v>tier - 1</v>
      </c>
      <c r="P102" s="19" t="str">
        <f>VLOOKUP(Table3[[#This Row],[Customer ID]],'Hospitalisation Details'!101:$1048576,10,FALSE())</f>
        <v>tier - 3</v>
      </c>
      <c r="Q102" s="19" t="str">
        <f>VLOOKUP(Table3[[#This Row],[Customer ID]],'Hospitalisation Details'!101:$1048576,11,FALSE())</f>
        <v>R1013</v>
      </c>
    </row>
    <row r="103" spans="1:17" x14ac:dyDescent="0.2">
      <c r="A103" s="18" t="s">
        <v>2271</v>
      </c>
      <c r="B103" s="19" t="str">
        <f>VLOOKUP(Table3[[#This Row],[Customer ID]],'Customer name 1'!102:$1048576,4,FALSE())</f>
        <v xml:space="preserve">Ms. Sari </v>
      </c>
      <c r="C103" s="20">
        <f>VLOOKUP(Table3[[#This Row],[Customer ID]],'Medical Examinations'!$1:$1048576,2,FALSE())</f>
        <v>53.81</v>
      </c>
      <c r="D103" s="20" t="str">
        <f>VLOOKUP(Table3[[#This Row],[Customer ID]],'Medical Examinations'!$1:$1048576,3,FALSE())</f>
        <v xml:space="preserve"> obesity </v>
      </c>
      <c r="E103" s="20">
        <f>VLOOKUP(Table3[[#This Row],[Customer ID]],'Medical Examinations'!$1:$1048576,4,FALSE())</f>
        <v>8.77</v>
      </c>
      <c r="F103" s="20" t="str">
        <f>VLOOKUP(Table3[[#This Row],[Customer ID]],'Medical Examinations'!$1:$1048576,5,FALSE())</f>
        <v xml:space="preserve">diabetes </v>
      </c>
      <c r="G103" s="19" t="str">
        <f>VLOOKUP(Table3[[#This Row],[Customer ID]],'Medical Examinations'!$1:$1048576,6,FALSE())</f>
        <v>yes</v>
      </c>
      <c r="H103" s="19" t="str">
        <f>VLOOKUP(Table3[[#This Row],[Customer ID]],'Medical Examinations'!$1:$1048576,7,FALSE())</f>
        <v>No</v>
      </c>
      <c r="I103" s="19" t="str">
        <f>VLOOKUP(Table3[[#This Row],[Customer ID]],'Medical Examinations'!$1:$1048576,8,FALSE())</f>
        <v>No</v>
      </c>
      <c r="J103" s="19">
        <f>VLOOKUP(Table3[[#This Row],[Customer ID]],'Medical Examinations'!$1:$1048576,9,FALSE())</f>
        <v>0</v>
      </c>
      <c r="K103" s="19" t="str">
        <f>VLOOKUP(Table3[[#This Row],[Customer ID]],'Medical Examinations'!$1:$1048576,10,FALSE())</f>
        <v>yes</v>
      </c>
      <c r="L103" s="19" t="str">
        <f>VLOOKUP(Table3[[#This Row],[Customer ID]],'Hospitalisation Details'!102:$1048576,5,FALSE())</f>
        <v>28 Jul 1981</v>
      </c>
      <c r="M103" s="19">
        <f>VLOOKUP(Table3[[#This Row],[Customer ID]],'Hospitalisation Details'!102:$1048576,6,FALSE())</f>
        <v>41</v>
      </c>
      <c r="N103" s="19">
        <f>VLOOKUP(Table3[[#This Row],[Customer ID]],'Hospitalisation Details'!102:$1048576,8,FALSE())</f>
        <v>40208.559999999998</v>
      </c>
      <c r="O103" s="19" t="str">
        <f>VLOOKUP(Table3[[#This Row],[Customer ID]],'Hospitalisation Details'!102:$1048576,9,FALSE())</f>
        <v>tier - 1</v>
      </c>
      <c r="P103" s="19" t="str">
        <f>VLOOKUP(Table3[[#This Row],[Customer ID]],'Hospitalisation Details'!102:$1048576,10,FALSE())</f>
        <v>tier - 2</v>
      </c>
      <c r="Q103" s="19" t="str">
        <f>VLOOKUP(Table3[[#This Row],[Customer ID]],'Hospitalisation Details'!102:$1048576,11,FALSE())</f>
        <v>R1011</v>
      </c>
    </row>
    <row r="104" spans="1:17" x14ac:dyDescent="0.2">
      <c r="A104" s="18" t="s">
        <v>2270</v>
      </c>
      <c r="B104" s="19" t="str">
        <f>VLOOKUP(Table3[[#This Row],[Customer ID]],'Customer name 1'!103:$1048576,4,FALSE())</f>
        <v xml:space="preserve">Mr. Robert </v>
      </c>
      <c r="C104" s="20">
        <f>VLOOKUP(Table3[[#This Row],[Customer ID]],'Medical Examinations'!$1:$1048576,2,FALSE())</f>
        <v>49.48</v>
      </c>
      <c r="D104" s="20" t="str">
        <f>VLOOKUP(Table3[[#This Row],[Customer ID]],'Medical Examinations'!$1:$1048576,3,FALSE())</f>
        <v xml:space="preserve"> obesity </v>
      </c>
      <c r="E104" s="20">
        <f>VLOOKUP(Table3[[#This Row],[Customer ID]],'Medical Examinations'!$1:$1048576,4,FALSE())</f>
        <v>4.96</v>
      </c>
      <c r="F104" s="20" t="str">
        <f>VLOOKUP(Table3[[#This Row],[Customer ID]],'Medical Examinations'!$1:$1048576,5,FALSE())</f>
        <v xml:space="preserve">normal </v>
      </c>
      <c r="G104" s="19" t="str">
        <f>VLOOKUP(Table3[[#This Row],[Customer ID]],'Medical Examinations'!$1:$1048576,6,FALSE())</f>
        <v>No</v>
      </c>
      <c r="H104" s="19" t="str">
        <f>VLOOKUP(Table3[[#This Row],[Customer ID]],'Medical Examinations'!$1:$1048576,7,FALSE())</f>
        <v>No</v>
      </c>
      <c r="I104" s="19" t="str">
        <f>VLOOKUP(Table3[[#This Row],[Customer ID]],'Medical Examinations'!$1:$1048576,8,FALSE())</f>
        <v>Yes</v>
      </c>
      <c r="J104" s="19">
        <f>VLOOKUP(Table3[[#This Row],[Customer ID]],'Medical Examinations'!$1:$1048576,9,FALSE())</f>
        <v>1</v>
      </c>
      <c r="K104" s="19" t="str">
        <f>VLOOKUP(Table3[[#This Row],[Customer ID]],'Medical Examinations'!$1:$1048576,10,FALSE())</f>
        <v>yes</v>
      </c>
      <c r="L104" s="19" t="str">
        <f>VLOOKUP(Table3[[#This Row],[Customer ID]],'Hospitalisation Details'!103:$1048576,5,FALSE())</f>
        <v>18 Aug 1979</v>
      </c>
      <c r="M104" s="19">
        <f>VLOOKUP(Table3[[#This Row],[Customer ID]],'Hospitalisation Details'!103:$1048576,6,FALSE())</f>
        <v>43</v>
      </c>
      <c r="N104" s="19">
        <f>VLOOKUP(Table3[[#This Row],[Customer ID]],'Hospitalisation Details'!103:$1048576,8,FALSE())</f>
        <v>40204.83</v>
      </c>
      <c r="O104" s="19" t="str">
        <f>VLOOKUP(Table3[[#This Row],[Customer ID]],'Hospitalisation Details'!103:$1048576,9,FALSE())</f>
        <v>tier - 1</v>
      </c>
      <c r="P104" s="19" t="str">
        <f>VLOOKUP(Table3[[#This Row],[Customer ID]],'Hospitalisation Details'!103:$1048576,10,FALSE())</f>
        <v>tier - 3</v>
      </c>
      <c r="Q104" s="19" t="str">
        <f>VLOOKUP(Table3[[#This Row],[Customer ID]],'Hospitalisation Details'!103:$1048576,11,FALSE())</f>
        <v>R1012</v>
      </c>
    </row>
    <row r="105" spans="1:17" x14ac:dyDescent="0.2">
      <c r="A105" s="18" t="s">
        <v>2269</v>
      </c>
      <c r="B105" s="19" t="str">
        <f>VLOOKUP(Table3[[#This Row],[Customer ID]],'Customer name 1'!104:$1048576,4,FALSE())</f>
        <v xml:space="preserve">Mr. Ricardo </v>
      </c>
      <c r="C105" s="20">
        <f>VLOOKUP(Table3[[#This Row],[Customer ID]],'Medical Examinations'!$1:$1048576,2,FALSE())</f>
        <v>34.1</v>
      </c>
      <c r="D105" s="20" t="str">
        <f>VLOOKUP(Table3[[#This Row],[Customer ID]],'Medical Examinations'!$1:$1048576,3,FALSE())</f>
        <v xml:space="preserve"> obesity </v>
      </c>
      <c r="E105" s="20">
        <f>VLOOKUP(Table3[[#This Row],[Customer ID]],'Medical Examinations'!$1:$1048576,4,FALSE())</f>
        <v>4.43</v>
      </c>
      <c r="F105" s="20" t="str">
        <f>VLOOKUP(Table3[[#This Row],[Customer ID]],'Medical Examinations'!$1:$1048576,5,FALSE())</f>
        <v xml:space="preserve">normal </v>
      </c>
      <c r="G105" s="19" t="str">
        <f>VLOOKUP(Table3[[#This Row],[Customer ID]],'Medical Examinations'!$1:$1048576,6,FALSE())</f>
        <v>yes</v>
      </c>
      <c r="H105" s="19" t="str">
        <f>VLOOKUP(Table3[[#This Row],[Customer ID]],'Medical Examinations'!$1:$1048576,7,FALSE())</f>
        <v>No</v>
      </c>
      <c r="I105" s="19" t="str">
        <f>VLOOKUP(Table3[[#This Row],[Customer ID]],'Medical Examinations'!$1:$1048576,8,FALSE())</f>
        <v>No</v>
      </c>
      <c r="J105" s="19">
        <f>VLOOKUP(Table3[[#This Row],[Customer ID]],'Medical Examinations'!$1:$1048576,9,FALSE())</f>
        <v>0</v>
      </c>
      <c r="K105" s="19" t="str">
        <f>VLOOKUP(Table3[[#This Row],[Customer ID]],'Medical Examinations'!$1:$1048576,10,FALSE())</f>
        <v>yes</v>
      </c>
      <c r="L105" s="19" t="str">
        <f>VLOOKUP(Table3[[#This Row],[Customer ID]],'Hospitalisation Details'!104:$1048576,5,FALSE())</f>
        <v>21 Oct 1985</v>
      </c>
      <c r="M105" s="19">
        <f>VLOOKUP(Table3[[#This Row],[Customer ID]],'Hospitalisation Details'!104:$1048576,6,FALSE())</f>
        <v>37</v>
      </c>
      <c r="N105" s="19">
        <f>VLOOKUP(Table3[[#This Row],[Customer ID]],'Hospitalisation Details'!104:$1048576,8,FALSE())</f>
        <v>40182.25</v>
      </c>
      <c r="O105" s="19" t="str">
        <f>VLOOKUP(Table3[[#This Row],[Customer ID]],'Hospitalisation Details'!104:$1048576,9,FALSE())</f>
        <v>tier - 1</v>
      </c>
      <c r="P105" s="19" t="str">
        <f>VLOOKUP(Table3[[#This Row],[Customer ID]],'Hospitalisation Details'!104:$1048576,10,FALSE())</f>
        <v>tier - 2</v>
      </c>
      <c r="Q105" s="19" t="str">
        <f>VLOOKUP(Table3[[#This Row],[Customer ID]],'Hospitalisation Details'!104:$1048576,11,FALSE())</f>
        <v>R1011</v>
      </c>
    </row>
    <row r="106" spans="1:17" x14ac:dyDescent="0.2">
      <c r="A106" s="18" t="s">
        <v>2268</v>
      </c>
      <c r="B106" s="19" t="str">
        <f>VLOOKUP(Table3[[#This Row],[Customer ID]],'Customer name 1'!105:$1048576,4,FALSE())</f>
        <v xml:space="preserve">Mr. Gedion </v>
      </c>
      <c r="C106" s="20">
        <f>VLOOKUP(Table3[[#This Row],[Customer ID]],'Medical Examinations'!$1:$1048576,2,FALSE())</f>
        <v>35.299999999999997</v>
      </c>
      <c r="D106" s="20" t="str">
        <f>VLOOKUP(Table3[[#This Row],[Customer ID]],'Medical Examinations'!$1:$1048576,3,FALSE())</f>
        <v xml:space="preserve"> obesity </v>
      </c>
      <c r="E106" s="20">
        <f>VLOOKUP(Table3[[#This Row],[Customer ID]],'Medical Examinations'!$1:$1048576,4,FALSE())</f>
        <v>5.82</v>
      </c>
      <c r="F106" s="20" t="str">
        <f>VLOOKUP(Table3[[#This Row],[Customer ID]],'Medical Examinations'!$1:$1048576,5,FALSE())</f>
        <v>prediabetes</v>
      </c>
      <c r="G106" s="19" t="str">
        <f>VLOOKUP(Table3[[#This Row],[Customer ID]],'Medical Examinations'!$1:$1048576,6,FALSE())</f>
        <v>yes</v>
      </c>
      <c r="H106" s="19" t="str">
        <f>VLOOKUP(Table3[[#This Row],[Customer ID]],'Medical Examinations'!$1:$1048576,7,FALSE())</f>
        <v>No</v>
      </c>
      <c r="I106" s="19" t="str">
        <f>VLOOKUP(Table3[[#This Row],[Customer ID]],'Medical Examinations'!$1:$1048576,8,FALSE())</f>
        <v>Yes</v>
      </c>
      <c r="J106" s="19">
        <f>VLOOKUP(Table3[[#This Row],[Customer ID]],'Medical Examinations'!$1:$1048576,9,FALSE())</f>
        <v>1</v>
      </c>
      <c r="K106" s="19" t="str">
        <f>VLOOKUP(Table3[[#This Row],[Customer ID]],'Medical Examinations'!$1:$1048576,10,FALSE())</f>
        <v>yes</v>
      </c>
      <c r="L106" s="19" t="str">
        <f>VLOOKUP(Table3[[#This Row],[Customer ID]],'Hospitalisation Details'!105:$1048576,5,FALSE())</f>
        <v>14 Oct 1983</v>
      </c>
      <c r="M106" s="19">
        <f>VLOOKUP(Table3[[#This Row],[Customer ID]],'Hospitalisation Details'!105:$1048576,6,FALSE())</f>
        <v>39</v>
      </c>
      <c r="N106" s="19">
        <f>VLOOKUP(Table3[[#This Row],[Customer ID]],'Hospitalisation Details'!105:$1048576,8,FALSE())</f>
        <v>40103.89</v>
      </c>
      <c r="O106" s="19" t="str">
        <f>VLOOKUP(Table3[[#This Row],[Customer ID]],'Hospitalisation Details'!105:$1048576,9,FALSE())</f>
        <v>tier - 1</v>
      </c>
      <c r="P106" s="19" t="str">
        <f>VLOOKUP(Table3[[#This Row],[Customer ID]],'Hospitalisation Details'!105:$1048576,10,FALSE())</f>
        <v>tier - 2</v>
      </c>
      <c r="Q106" s="19" t="str">
        <f>VLOOKUP(Table3[[#This Row],[Customer ID]],'Hospitalisation Details'!105:$1048576,11,FALSE())</f>
        <v>R1011</v>
      </c>
    </row>
    <row r="107" spans="1:17" x14ac:dyDescent="0.2">
      <c r="A107" s="18" t="s">
        <v>2267</v>
      </c>
      <c r="B107" s="19" t="str">
        <f>VLOOKUP(Table3[[#This Row],[Customer ID]],'Customer name 1'!106:$1048576,4,FALSE())</f>
        <v xml:space="preserve">Mr. Mark </v>
      </c>
      <c r="C107" s="20">
        <f>VLOOKUP(Table3[[#This Row],[Customer ID]],'Medical Examinations'!$1:$1048576,2,FALSE())</f>
        <v>43.83</v>
      </c>
      <c r="D107" s="20" t="str">
        <f>VLOOKUP(Table3[[#This Row],[Customer ID]],'Medical Examinations'!$1:$1048576,3,FALSE())</f>
        <v xml:space="preserve"> obesity </v>
      </c>
      <c r="E107" s="20">
        <f>VLOOKUP(Table3[[#This Row],[Customer ID]],'Medical Examinations'!$1:$1048576,4,FALSE())</f>
        <v>6.03</v>
      </c>
      <c r="F107" s="20" t="str">
        <f>VLOOKUP(Table3[[#This Row],[Customer ID]],'Medical Examinations'!$1:$1048576,5,FALSE())</f>
        <v>prediabetes</v>
      </c>
      <c r="G107" s="19" t="str">
        <f>VLOOKUP(Table3[[#This Row],[Customer ID]],'Medical Examinations'!$1:$1048576,6,FALSE())</f>
        <v>yes</v>
      </c>
      <c r="H107" s="19" t="str">
        <f>VLOOKUP(Table3[[#This Row],[Customer ID]],'Medical Examinations'!$1:$1048576,7,FALSE())</f>
        <v>No</v>
      </c>
      <c r="I107" s="19" t="str">
        <f>VLOOKUP(Table3[[#This Row],[Customer ID]],'Medical Examinations'!$1:$1048576,8,FALSE())</f>
        <v>No</v>
      </c>
      <c r="J107" s="19">
        <f>VLOOKUP(Table3[[#This Row],[Customer ID]],'Medical Examinations'!$1:$1048576,9,FALSE())</f>
        <v>2</v>
      </c>
      <c r="K107" s="19" t="str">
        <f>VLOOKUP(Table3[[#This Row],[Customer ID]],'Medical Examinations'!$1:$1048576,10,FALSE())</f>
        <v>yes</v>
      </c>
      <c r="L107" s="19" t="str">
        <f>VLOOKUP(Table3[[#This Row],[Customer ID]],'Hospitalisation Details'!106:$1048576,5,FALSE())</f>
        <v>12 Aug 1966</v>
      </c>
      <c r="M107" s="19">
        <f>VLOOKUP(Table3[[#This Row],[Customer ID]],'Hospitalisation Details'!106:$1048576,6,FALSE())</f>
        <v>56</v>
      </c>
      <c r="N107" s="19">
        <f>VLOOKUP(Table3[[#This Row],[Customer ID]],'Hospitalisation Details'!106:$1048576,8,FALSE())</f>
        <v>40069.440000000002</v>
      </c>
      <c r="O107" s="19" t="str">
        <f>VLOOKUP(Table3[[#This Row],[Customer ID]],'Hospitalisation Details'!106:$1048576,9,FALSE())</f>
        <v>tier - 1</v>
      </c>
      <c r="P107" s="19" t="str">
        <f>VLOOKUP(Table3[[#This Row],[Customer ID]],'Hospitalisation Details'!106:$1048576,10,FALSE())</f>
        <v>tier - 3</v>
      </c>
      <c r="Q107" s="19" t="str">
        <f>VLOOKUP(Table3[[#This Row],[Customer ID]],'Hospitalisation Details'!106:$1048576,11,FALSE())</f>
        <v>R1011</v>
      </c>
    </row>
    <row r="108" spans="1:17" x14ac:dyDescent="0.2">
      <c r="A108" s="18" t="s">
        <v>2266</v>
      </c>
      <c r="B108" s="19" t="str">
        <f>VLOOKUP(Table3[[#This Row],[Customer ID]],'Customer name 1'!107:$1048576,4,FALSE())</f>
        <v xml:space="preserve">Mr. Gamini </v>
      </c>
      <c r="C108" s="20">
        <f>VLOOKUP(Table3[[#This Row],[Customer ID]],'Medical Examinations'!$1:$1048576,2,FALSE())</f>
        <v>50.07</v>
      </c>
      <c r="D108" s="20" t="str">
        <f>VLOOKUP(Table3[[#This Row],[Customer ID]],'Medical Examinations'!$1:$1048576,3,FALSE())</f>
        <v xml:space="preserve"> obesity </v>
      </c>
      <c r="E108" s="20">
        <f>VLOOKUP(Table3[[#This Row],[Customer ID]],'Medical Examinations'!$1:$1048576,4,FALSE())</f>
        <v>9.27</v>
      </c>
      <c r="F108" s="20" t="str">
        <f>VLOOKUP(Table3[[#This Row],[Customer ID]],'Medical Examinations'!$1:$1048576,5,FALSE())</f>
        <v xml:space="preserve">diabetes </v>
      </c>
      <c r="G108" s="19" t="str">
        <f>VLOOKUP(Table3[[#This Row],[Customer ID]],'Medical Examinations'!$1:$1048576,6,FALSE())</f>
        <v>No</v>
      </c>
      <c r="H108" s="19" t="str">
        <f>VLOOKUP(Table3[[#This Row],[Customer ID]],'Medical Examinations'!$1:$1048576,7,FALSE())</f>
        <v>No</v>
      </c>
      <c r="I108" s="19" t="str">
        <f>VLOOKUP(Table3[[#This Row],[Customer ID]],'Medical Examinations'!$1:$1048576,8,FALSE())</f>
        <v>No</v>
      </c>
      <c r="J108" s="19">
        <f>VLOOKUP(Table3[[#This Row],[Customer ID]],'Medical Examinations'!$1:$1048576,9,FALSE())</f>
        <v>0</v>
      </c>
      <c r="K108" s="19" t="str">
        <f>VLOOKUP(Table3[[#This Row],[Customer ID]],'Medical Examinations'!$1:$1048576,10,FALSE())</f>
        <v>yes</v>
      </c>
      <c r="L108" s="19" t="str">
        <f>VLOOKUP(Table3[[#This Row],[Customer ID]],'Hospitalisation Details'!107:$1048576,5,FALSE())</f>
        <v>20 Dec 1978</v>
      </c>
      <c r="M108" s="19">
        <f>VLOOKUP(Table3[[#This Row],[Customer ID]],'Hospitalisation Details'!107:$1048576,6,FALSE())</f>
        <v>44</v>
      </c>
      <c r="N108" s="19">
        <f>VLOOKUP(Table3[[#This Row],[Customer ID]],'Hospitalisation Details'!107:$1048576,8,FALSE())</f>
        <v>40054.730000000003</v>
      </c>
      <c r="O108" s="19" t="str">
        <f>VLOOKUP(Table3[[#This Row],[Customer ID]],'Hospitalisation Details'!107:$1048576,9,FALSE())</f>
        <v>tier - 1</v>
      </c>
      <c r="P108" s="19" t="str">
        <f>VLOOKUP(Table3[[#This Row],[Customer ID]],'Hospitalisation Details'!107:$1048576,10,FALSE())</f>
        <v>tier - 3</v>
      </c>
      <c r="Q108" s="19" t="str">
        <f>VLOOKUP(Table3[[#This Row],[Customer ID]],'Hospitalisation Details'!107:$1048576,11,FALSE())</f>
        <v>R1011</v>
      </c>
    </row>
    <row r="109" spans="1:17" x14ac:dyDescent="0.2">
      <c r="A109" s="18" t="s">
        <v>2265</v>
      </c>
      <c r="B109" s="19" t="str">
        <f>VLOOKUP(Table3[[#This Row],[Customer ID]],'Customer name 1'!108:$1048576,4,FALSE())</f>
        <v xml:space="preserve">Ms. Emily </v>
      </c>
      <c r="C109" s="20">
        <f>VLOOKUP(Table3[[#This Row],[Customer ID]],'Medical Examinations'!$1:$1048576,2,FALSE())</f>
        <v>32.774999999999999</v>
      </c>
      <c r="D109" s="20" t="str">
        <f>VLOOKUP(Table3[[#This Row],[Customer ID]],'Medical Examinations'!$1:$1048576,3,FALSE())</f>
        <v xml:space="preserve"> obesity </v>
      </c>
      <c r="E109" s="20">
        <f>VLOOKUP(Table3[[#This Row],[Customer ID]],'Medical Examinations'!$1:$1048576,4,FALSE())</f>
        <v>5.53</v>
      </c>
      <c r="F109" s="20" t="str">
        <f>VLOOKUP(Table3[[#This Row],[Customer ID]],'Medical Examinations'!$1:$1048576,5,FALSE())</f>
        <v xml:space="preserve">normal </v>
      </c>
      <c r="G109" s="19" t="str">
        <f>VLOOKUP(Table3[[#This Row],[Customer ID]],'Medical Examinations'!$1:$1048576,6,FALSE())</f>
        <v>No</v>
      </c>
      <c r="H109" s="19" t="str">
        <f>VLOOKUP(Table3[[#This Row],[Customer ID]],'Medical Examinations'!$1:$1048576,7,FALSE())</f>
        <v>No</v>
      </c>
      <c r="I109" s="19" t="str">
        <f>VLOOKUP(Table3[[#This Row],[Customer ID]],'Medical Examinations'!$1:$1048576,8,FALSE())</f>
        <v>No</v>
      </c>
      <c r="J109" s="19">
        <f>VLOOKUP(Table3[[#This Row],[Customer ID]],'Medical Examinations'!$1:$1048576,9,FALSE())</f>
        <v>0</v>
      </c>
      <c r="K109" s="19" t="str">
        <f>VLOOKUP(Table3[[#This Row],[Customer ID]],'Medical Examinations'!$1:$1048576,10,FALSE())</f>
        <v>yes</v>
      </c>
      <c r="L109" s="19" t="str">
        <f>VLOOKUP(Table3[[#This Row],[Customer ID]],'Hospitalisation Details'!108:$1048576,5,FALSE())</f>
        <v>25 Dec 1982</v>
      </c>
      <c r="M109" s="19">
        <f>VLOOKUP(Table3[[#This Row],[Customer ID]],'Hospitalisation Details'!108:$1048576,6,FALSE())</f>
        <v>40</v>
      </c>
      <c r="N109" s="19">
        <f>VLOOKUP(Table3[[#This Row],[Customer ID]],'Hospitalisation Details'!108:$1048576,8,FALSE())</f>
        <v>40003.33</v>
      </c>
      <c r="O109" s="19" t="str">
        <f>VLOOKUP(Table3[[#This Row],[Customer ID]],'Hospitalisation Details'!108:$1048576,9,FALSE())</f>
        <v>tier - 1</v>
      </c>
      <c r="P109" s="19" t="str">
        <f>VLOOKUP(Table3[[#This Row],[Customer ID]],'Hospitalisation Details'!108:$1048576,10,FALSE())</f>
        <v>tier - 1</v>
      </c>
      <c r="Q109" s="19" t="str">
        <f>VLOOKUP(Table3[[#This Row],[Customer ID]],'Hospitalisation Details'!108:$1048576,11,FALSE())</f>
        <v>R1012</v>
      </c>
    </row>
    <row r="110" spans="1:17" x14ac:dyDescent="0.2">
      <c r="A110" s="18" t="s">
        <v>2264</v>
      </c>
      <c r="B110" s="19" t="str">
        <f>VLOOKUP(Table3[[#This Row],[Customer ID]],'Customer name 1'!109:$1048576,4,FALSE())</f>
        <v xml:space="preserve">Ms. Amanda </v>
      </c>
      <c r="C110" s="20">
        <f>VLOOKUP(Table3[[#This Row],[Customer ID]],'Medical Examinations'!$1:$1048576,2,FALSE())</f>
        <v>34.104999999999997</v>
      </c>
      <c r="D110" s="20" t="str">
        <f>VLOOKUP(Table3[[#This Row],[Customer ID]],'Medical Examinations'!$1:$1048576,3,FALSE())</f>
        <v xml:space="preserve"> obesity </v>
      </c>
      <c r="E110" s="20">
        <f>VLOOKUP(Table3[[#This Row],[Customer ID]],'Medical Examinations'!$1:$1048576,4,FALSE())</f>
        <v>5.07</v>
      </c>
      <c r="F110" s="20" t="str">
        <f>VLOOKUP(Table3[[#This Row],[Customer ID]],'Medical Examinations'!$1:$1048576,5,FALSE())</f>
        <v xml:space="preserve">normal </v>
      </c>
      <c r="G110" s="19" t="str">
        <f>VLOOKUP(Table3[[#This Row],[Customer ID]],'Medical Examinations'!$1:$1048576,6,FALSE())</f>
        <v>No</v>
      </c>
      <c r="H110" s="19" t="str">
        <f>VLOOKUP(Table3[[#This Row],[Customer ID]],'Medical Examinations'!$1:$1048576,7,FALSE())</f>
        <v>No</v>
      </c>
      <c r="I110" s="19" t="str">
        <f>VLOOKUP(Table3[[#This Row],[Customer ID]],'Medical Examinations'!$1:$1048576,8,FALSE())</f>
        <v>No</v>
      </c>
      <c r="J110" s="19">
        <f>VLOOKUP(Table3[[#This Row],[Customer ID]],'Medical Examinations'!$1:$1048576,9,FALSE())</f>
        <v>1</v>
      </c>
      <c r="K110" s="19" t="str">
        <f>VLOOKUP(Table3[[#This Row],[Customer ID]],'Medical Examinations'!$1:$1048576,10,FALSE())</f>
        <v>yes</v>
      </c>
      <c r="L110" s="19" t="str">
        <f>VLOOKUP(Table3[[#This Row],[Customer ID]],'Hospitalisation Details'!109:$1048576,5,FALSE())</f>
        <v>8 Aug 1987</v>
      </c>
      <c r="M110" s="19">
        <f>VLOOKUP(Table3[[#This Row],[Customer ID]],'Hospitalisation Details'!109:$1048576,6,FALSE())</f>
        <v>35</v>
      </c>
      <c r="N110" s="19">
        <f>VLOOKUP(Table3[[#This Row],[Customer ID]],'Hospitalisation Details'!109:$1048576,8,FALSE())</f>
        <v>39983.43</v>
      </c>
      <c r="O110" s="19" t="str">
        <f>VLOOKUP(Table3[[#This Row],[Customer ID]],'Hospitalisation Details'!109:$1048576,9,FALSE())</f>
        <v>tier - 2</v>
      </c>
      <c r="P110" s="19" t="str">
        <f>VLOOKUP(Table3[[#This Row],[Customer ID]],'Hospitalisation Details'!109:$1048576,10,FALSE())</f>
        <v>tier - 3</v>
      </c>
      <c r="Q110" s="19" t="str">
        <f>VLOOKUP(Table3[[#This Row],[Customer ID]],'Hospitalisation Details'!109:$1048576,11,FALSE())</f>
        <v>R1012</v>
      </c>
    </row>
    <row r="111" spans="1:17" x14ac:dyDescent="0.2">
      <c r="A111" s="18" t="s">
        <v>2263</v>
      </c>
      <c r="B111" s="19" t="str">
        <f>VLOOKUP(Table3[[#This Row],[Customer ID]],'Customer name 1'!110:$1048576,4,FALSE())</f>
        <v xml:space="preserve">Mr. Nicholas </v>
      </c>
      <c r="C111" s="20">
        <f>VLOOKUP(Table3[[#This Row],[Customer ID]],'Medical Examinations'!$1:$1048576,2,FALSE())</f>
        <v>48.93</v>
      </c>
      <c r="D111" s="20" t="str">
        <f>VLOOKUP(Table3[[#This Row],[Customer ID]],'Medical Examinations'!$1:$1048576,3,FALSE())</f>
        <v xml:space="preserve"> obesity </v>
      </c>
      <c r="E111" s="20">
        <f>VLOOKUP(Table3[[#This Row],[Customer ID]],'Medical Examinations'!$1:$1048576,4,FALSE())</f>
        <v>11.17</v>
      </c>
      <c r="F111" s="20" t="str">
        <f>VLOOKUP(Table3[[#This Row],[Customer ID]],'Medical Examinations'!$1:$1048576,5,FALSE())</f>
        <v xml:space="preserve">diabetes </v>
      </c>
      <c r="G111" s="19" t="str">
        <f>VLOOKUP(Table3[[#This Row],[Customer ID]],'Medical Examinations'!$1:$1048576,6,FALSE())</f>
        <v>yes</v>
      </c>
      <c r="H111" s="19" t="str">
        <f>VLOOKUP(Table3[[#This Row],[Customer ID]],'Medical Examinations'!$1:$1048576,7,FALSE())</f>
        <v>No</v>
      </c>
      <c r="I111" s="19" t="str">
        <f>VLOOKUP(Table3[[#This Row],[Customer ID]],'Medical Examinations'!$1:$1048576,8,FALSE())</f>
        <v>No</v>
      </c>
      <c r="J111" s="19">
        <f>VLOOKUP(Table3[[#This Row],[Customer ID]],'Medical Examinations'!$1:$1048576,9,FALSE())</f>
        <v>1</v>
      </c>
      <c r="K111" s="19" t="str">
        <f>VLOOKUP(Table3[[#This Row],[Customer ID]],'Medical Examinations'!$1:$1048576,10,FALSE())</f>
        <v>yes</v>
      </c>
      <c r="L111" s="19" t="str">
        <f>VLOOKUP(Table3[[#This Row],[Customer ID]],'Hospitalisation Details'!110:$1048576,5,FALSE())</f>
        <v>2 Dec 1975</v>
      </c>
      <c r="M111" s="19">
        <f>VLOOKUP(Table3[[#This Row],[Customer ID]],'Hospitalisation Details'!110:$1048576,6,FALSE())</f>
        <v>47</v>
      </c>
      <c r="N111" s="19">
        <f>VLOOKUP(Table3[[#This Row],[Customer ID]],'Hospitalisation Details'!110:$1048576,8,FALSE())</f>
        <v>39963.120000000003</v>
      </c>
      <c r="O111" s="19" t="str">
        <f>VLOOKUP(Table3[[#This Row],[Customer ID]],'Hospitalisation Details'!110:$1048576,9,FALSE())</f>
        <v>tier - 2</v>
      </c>
      <c r="P111" s="19" t="str">
        <f>VLOOKUP(Table3[[#This Row],[Customer ID]],'Hospitalisation Details'!110:$1048576,10,FALSE())</f>
        <v>tier - 2</v>
      </c>
      <c r="Q111" s="19" t="str">
        <f>VLOOKUP(Table3[[#This Row],[Customer ID]],'Hospitalisation Details'!110:$1048576,11,FALSE())</f>
        <v>R1011</v>
      </c>
    </row>
    <row r="112" spans="1:17" x14ac:dyDescent="0.2">
      <c r="A112" s="18" t="s">
        <v>2262</v>
      </c>
      <c r="B112" s="19" t="str">
        <f>VLOOKUP(Table3[[#This Row],[Customer ID]],'Customer name 1'!111:$1048576,4,FALSE())</f>
        <v xml:space="preserve">Mr. Knox </v>
      </c>
      <c r="C112" s="20">
        <f>VLOOKUP(Table3[[#This Row],[Customer ID]],'Medical Examinations'!$1:$1048576,2,FALSE())</f>
        <v>37.07</v>
      </c>
      <c r="D112" s="20" t="str">
        <f>VLOOKUP(Table3[[#This Row],[Customer ID]],'Medical Examinations'!$1:$1048576,3,FALSE())</f>
        <v xml:space="preserve"> obesity </v>
      </c>
      <c r="E112" s="20">
        <f>VLOOKUP(Table3[[#This Row],[Customer ID]],'Medical Examinations'!$1:$1048576,4,FALSE())</f>
        <v>6.14</v>
      </c>
      <c r="F112" s="20" t="str">
        <f>VLOOKUP(Table3[[#This Row],[Customer ID]],'Medical Examinations'!$1:$1048576,5,FALSE())</f>
        <v>prediabetes</v>
      </c>
      <c r="G112" s="19" t="str">
        <f>VLOOKUP(Table3[[#This Row],[Customer ID]],'Medical Examinations'!$1:$1048576,6,FALSE())</f>
        <v>yes</v>
      </c>
      <c r="H112" s="19" t="str">
        <f>VLOOKUP(Table3[[#This Row],[Customer ID]],'Medical Examinations'!$1:$1048576,7,FALSE())</f>
        <v>No</v>
      </c>
      <c r="I112" s="19" t="str">
        <f>VLOOKUP(Table3[[#This Row],[Customer ID]],'Medical Examinations'!$1:$1048576,8,FALSE())</f>
        <v>No</v>
      </c>
      <c r="J112" s="19">
        <f>VLOOKUP(Table3[[#This Row],[Customer ID]],'Medical Examinations'!$1:$1048576,9,FALSE())</f>
        <v>0</v>
      </c>
      <c r="K112" s="19" t="str">
        <f>VLOOKUP(Table3[[#This Row],[Customer ID]],'Medical Examinations'!$1:$1048576,10,FALSE())</f>
        <v>yes</v>
      </c>
      <c r="L112" s="19" t="str">
        <f>VLOOKUP(Table3[[#This Row],[Customer ID]],'Hospitalisation Details'!111:$1048576,5,FALSE())</f>
        <v>22 Aug 1985</v>
      </c>
      <c r="M112" s="19">
        <f>VLOOKUP(Table3[[#This Row],[Customer ID]],'Hospitalisation Details'!111:$1048576,6,FALSE())</f>
        <v>37</v>
      </c>
      <c r="N112" s="19">
        <f>VLOOKUP(Table3[[#This Row],[Customer ID]],'Hospitalisation Details'!111:$1048576,8,FALSE())</f>
        <v>39871.699999999997</v>
      </c>
      <c r="O112" s="19" t="str">
        <f>VLOOKUP(Table3[[#This Row],[Customer ID]],'Hospitalisation Details'!111:$1048576,9,FALSE())</f>
        <v>tier - 1</v>
      </c>
      <c r="P112" s="19" t="str">
        <f>VLOOKUP(Table3[[#This Row],[Customer ID]],'Hospitalisation Details'!111:$1048576,10,FALSE())</f>
        <v>tier - 2</v>
      </c>
      <c r="Q112" s="19" t="str">
        <f>VLOOKUP(Table3[[#This Row],[Customer ID]],'Hospitalisation Details'!111:$1048576,11,FALSE())</f>
        <v>R1013</v>
      </c>
    </row>
    <row r="113" spans="1:17" x14ac:dyDescent="0.2">
      <c r="A113" s="18" t="s">
        <v>2261</v>
      </c>
      <c r="B113" s="19" t="str">
        <f>VLOOKUP(Table3[[#This Row],[Customer ID]],'Customer name 1'!112:$1048576,4,FALSE())</f>
        <v xml:space="preserve">Ms. Yianna </v>
      </c>
      <c r="C113" s="20">
        <f>VLOOKUP(Table3[[#This Row],[Customer ID]],'Medical Examinations'!$1:$1048576,2,FALSE())</f>
        <v>51.51</v>
      </c>
      <c r="D113" s="20" t="str">
        <f>VLOOKUP(Table3[[#This Row],[Customer ID]],'Medical Examinations'!$1:$1048576,3,FALSE())</f>
        <v xml:space="preserve"> obesity </v>
      </c>
      <c r="E113" s="20">
        <f>VLOOKUP(Table3[[#This Row],[Customer ID]],'Medical Examinations'!$1:$1048576,4,FALSE())</f>
        <v>6.26</v>
      </c>
      <c r="F113" s="20" t="str">
        <f>VLOOKUP(Table3[[#This Row],[Customer ID]],'Medical Examinations'!$1:$1048576,5,FALSE())</f>
        <v>prediabetes</v>
      </c>
      <c r="G113" s="19" t="str">
        <f>VLOOKUP(Table3[[#This Row],[Customer ID]],'Medical Examinations'!$1:$1048576,6,FALSE())</f>
        <v>yes</v>
      </c>
      <c r="H113" s="19" t="str">
        <f>VLOOKUP(Table3[[#This Row],[Customer ID]],'Medical Examinations'!$1:$1048576,7,FALSE())</f>
        <v>No</v>
      </c>
      <c r="I113" s="19" t="str">
        <f>VLOOKUP(Table3[[#This Row],[Customer ID]],'Medical Examinations'!$1:$1048576,8,FALSE())</f>
        <v>Yes</v>
      </c>
      <c r="J113" s="19">
        <f>VLOOKUP(Table3[[#This Row],[Customer ID]],'Medical Examinations'!$1:$1048576,9,FALSE())</f>
        <v>1</v>
      </c>
      <c r="K113" s="19" t="str">
        <f>VLOOKUP(Table3[[#This Row],[Customer ID]],'Medical Examinations'!$1:$1048576,10,FALSE())</f>
        <v>yes</v>
      </c>
      <c r="L113" s="19" t="str">
        <f>VLOOKUP(Table3[[#This Row],[Customer ID]],'Hospitalisation Details'!112:$1048576,5,FALSE())</f>
        <v>1 Jun 1983</v>
      </c>
      <c r="M113" s="19">
        <f>VLOOKUP(Table3[[#This Row],[Customer ID]],'Hospitalisation Details'!112:$1048576,6,FALSE())</f>
        <v>40</v>
      </c>
      <c r="N113" s="19">
        <f>VLOOKUP(Table3[[#This Row],[Customer ID]],'Hospitalisation Details'!112:$1048576,8,FALSE())</f>
        <v>39865.699999999997</v>
      </c>
      <c r="O113" s="19" t="str">
        <f>VLOOKUP(Table3[[#This Row],[Customer ID]],'Hospitalisation Details'!112:$1048576,9,FALSE())</f>
        <v>tier - 2</v>
      </c>
      <c r="P113" s="19" t="str">
        <f>VLOOKUP(Table3[[#This Row],[Customer ID]],'Hospitalisation Details'!112:$1048576,10,FALSE())</f>
        <v>tier - 2</v>
      </c>
      <c r="Q113" s="19" t="str">
        <f>VLOOKUP(Table3[[#This Row],[Customer ID]],'Hospitalisation Details'!112:$1048576,11,FALSE())</f>
        <v>R1011</v>
      </c>
    </row>
    <row r="114" spans="1:17" x14ac:dyDescent="0.2">
      <c r="A114" s="18" t="s">
        <v>2260</v>
      </c>
      <c r="B114" s="19" t="str">
        <f>VLOOKUP(Table3[[#This Row],[Customer ID]],'Customer name 1'!113:$1048576,4,FALSE())</f>
        <v xml:space="preserve">Ms. Roberta </v>
      </c>
      <c r="C114" s="20">
        <f>VLOOKUP(Table3[[#This Row],[Customer ID]],'Medical Examinations'!$1:$1048576,2,FALSE())</f>
        <v>34.799999999999997</v>
      </c>
      <c r="D114" s="20" t="str">
        <f>VLOOKUP(Table3[[#This Row],[Customer ID]],'Medical Examinations'!$1:$1048576,3,FALSE())</f>
        <v xml:space="preserve"> obesity </v>
      </c>
      <c r="E114" s="20">
        <f>VLOOKUP(Table3[[#This Row],[Customer ID]],'Medical Examinations'!$1:$1048576,4,FALSE())</f>
        <v>4.72</v>
      </c>
      <c r="F114" s="20" t="str">
        <f>VLOOKUP(Table3[[#This Row],[Customer ID]],'Medical Examinations'!$1:$1048576,5,FALSE())</f>
        <v xml:space="preserve">normal </v>
      </c>
      <c r="G114" s="19" t="str">
        <f>VLOOKUP(Table3[[#This Row],[Customer ID]],'Medical Examinations'!$1:$1048576,6,FALSE())</f>
        <v>yes</v>
      </c>
      <c r="H114" s="19" t="str">
        <f>VLOOKUP(Table3[[#This Row],[Customer ID]],'Medical Examinations'!$1:$1048576,7,FALSE())</f>
        <v>No</v>
      </c>
      <c r="I114" s="19" t="str">
        <f>VLOOKUP(Table3[[#This Row],[Customer ID]],'Medical Examinations'!$1:$1048576,8,FALSE())</f>
        <v>No</v>
      </c>
      <c r="J114" s="19">
        <f>VLOOKUP(Table3[[#This Row],[Customer ID]],'Medical Examinations'!$1:$1048576,9,FALSE())</f>
        <v>0</v>
      </c>
      <c r="K114" s="19" t="str">
        <f>VLOOKUP(Table3[[#This Row],[Customer ID]],'Medical Examinations'!$1:$1048576,10,FALSE())</f>
        <v>yes</v>
      </c>
      <c r="L114" s="19" t="str">
        <f>VLOOKUP(Table3[[#This Row],[Customer ID]],'Hospitalisation Details'!113:$1048576,5,FALSE())</f>
        <v>17 Jul 1985</v>
      </c>
      <c r="M114" s="19">
        <f>VLOOKUP(Table3[[#This Row],[Customer ID]],'Hospitalisation Details'!113:$1048576,6,FALSE())</f>
        <v>37</v>
      </c>
      <c r="N114" s="19">
        <f>VLOOKUP(Table3[[#This Row],[Customer ID]],'Hospitalisation Details'!113:$1048576,8,FALSE())</f>
        <v>39836.519999999997</v>
      </c>
      <c r="O114" s="19" t="str">
        <f>VLOOKUP(Table3[[#This Row],[Customer ID]],'Hospitalisation Details'!113:$1048576,9,FALSE())</f>
        <v>tier - 2</v>
      </c>
      <c r="P114" s="19" t="str">
        <f>VLOOKUP(Table3[[#This Row],[Customer ID]],'Hospitalisation Details'!113:$1048576,10,FALSE())</f>
        <v>tier - 1</v>
      </c>
      <c r="Q114" s="19" t="str">
        <f>VLOOKUP(Table3[[#This Row],[Customer ID]],'Hospitalisation Details'!113:$1048576,11,FALSE())</f>
        <v>R1011</v>
      </c>
    </row>
    <row r="115" spans="1:17" x14ac:dyDescent="0.2">
      <c r="A115" s="18" t="s">
        <v>2259</v>
      </c>
      <c r="B115" s="19" t="str">
        <f>VLOOKUP(Table3[[#This Row],[Customer ID]],'Customer name 1'!114:$1048576,4,FALSE())</f>
        <v xml:space="preserve">Mr. Benjamin </v>
      </c>
      <c r="C115" s="20">
        <f>VLOOKUP(Table3[[#This Row],[Customer ID]],'Medical Examinations'!$1:$1048576,2,FALSE())</f>
        <v>36.67</v>
      </c>
      <c r="D115" s="20" t="str">
        <f>VLOOKUP(Table3[[#This Row],[Customer ID]],'Medical Examinations'!$1:$1048576,3,FALSE())</f>
        <v xml:space="preserve"> obesity </v>
      </c>
      <c r="E115" s="20">
        <f>VLOOKUP(Table3[[#This Row],[Customer ID]],'Medical Examinations'!$1:$1048576,4,FALSE())</f>
        <v>5.18</v>
      </c>
      <c r="F115" s="20" t="str">
        <f>VLOOKUP(Table3[[#This Row],[Customer ID]],'Medical Examinations'!$1:$1048576,5,FALSE())</f>
        <v xml:space="preserve">normal </v>
      </c>
      <c r="G115" s="19" t="str">
        <f>VLOOKUP(Table3[[#This Row],[Customer ID]],'Medical Examinations'!$1:$1048576,6,FALSE())</f>
        <v>No</v>
      </c>
      <c r="H115" s="19" t="str">
        <f>VLOOKUP(Table3[[#This Row],[Customer ID]],'Medical Examinations'!$1:$1048576,7,FALSE())</f>
        <v>No</v>
      </c>
      <c r="I115" s="19" t="str">
        <f>VLOOKUP(Table3[[#This Row],[Customer ID]],'Medical Examinations'!$1:$1048576,8,FALSE())</f>
        <v>No</v>
      </c>
      <c r="J115" s="19">
        <f>VLOOKUP(Table3[[#This Row],[Customer ID]],'Medical Examinations'!$1:$1048576,9,FALSE())</f>
        <v>1</v>
      </c>
      <c r="K115" s="19" t="str">
        <f>VLOOKUP(Table3[[#This Row],[Customer ID]],'Medical Examinations'!$1:$1048576,10,FALSE())</f>
        <v>yes</v>
      </c>
      <c r="L115" s="19" t="str">
        <f>VLOOKUP(Table3[[#This Row],[Customer ID]],'Hospitalisation Details'!114:$1048576,5,FALSE())</f>
        <v>24 Jul 1987</v>
      </c>
      <c r="M115" s="19">
        <f>VLOOKUP(Table3[[#This Row],[Customer ID]],'Hospitalisation Details'!114:$1048576,6,FALSE())</f>
        <v>35</v>
      </c>
      <c r="N115" s="19">
        <f>VLOOKUP(Table3[[#This Row],[Customer ID]],'Hospitalisation Details'!114:$1048576,8,FALSE())</f>
        <v>39774.28</v>
      </c>
      <c r="O115" s="19" t="str">
        <f>VLOOKUP(Table3[[#This Row],[Customer ID]],'Hospitalisation Details'!114:$1048576,9,FALSE())</f>
        <v>tier - 1</v>
      </c>
      <c r="P115" s="19" t="str">
        <f>VLOOKUP(Table3[[#This Row],[Customer ID]],'Hospitalisation Details'!114:$1048576,10,FALSE())</f>
        <v>tier - 1</v>
      </c>
      <c r="Q115" s="19" t="str">
        <f>VLOOKUP(Table3[[#This Row],[Customer ID]],'Hospitalisation Details'!114:$1048576,11,FALSE())</f>
        <v>R1014</v>
      </c>
    </row>
    <row r="116" spans="1:17" x14ac:dyDescent="0.2">
      <c r="A116" s="18" t="s">
        <v>2258</v>
      </c>
      <c r="B116" s="19" t="str">
        <f>VLOOKUP(Table3[[#This Row],[Customer ID]],'Customer name 1'!115:$1048576,4,FALSE())</f>
        <v xml:space="preserve">Mr. Craig </v>
      </c>
      <c r="C116" s="20">
        <f>VLOOKUP(Table3[[#This Row],[Customer ID]],'Medical Examinations'!$1:$1048576,2,FALSE())</f>
        <v>30.9</v>
      </c>
      <c r="D116" s="20" t="str">
        <f>VLOOKUP(Table3[[#This Row],[Customer ID]],'Medical Examinations'!$1:$1048576,3,FALSE())</f>
        <v xml:space="preserve"> obesity </v>
      </c>
      <c r="E116" s="20">
        <f>VLOOKUP(Table3[[#This Row],[Customer ID]],'Medical Examinations'!$1:$1048576,4,FALSE())</f>
        <v>9.4</v>
      </c>
      <c r="F116" s="20" t="str">
        <f>VLOOKUP(Table3[[#This Row],[Customer ID]],'Medical Examinations'!$1:$1048576,5,FALSE())</f>
        <v xml:space="preserve">diabetes </v>
      </c>
      <c r="G116" s="19" t="str">
        <f>VLOOKUP(Table3[[#This Row],[Customer ID]],'Medical Examinations'!$1:$1048576,6,FALSE())</f>
        <v>No</v>
      </c>
      <c r="H116" s="19" t="str">
        <f>VLOOKUP(Table3[[#This Row],[Customer ID]],'Medical Examinations'!$1:$1048576,7,FALSE())</f>
        <v>No</v>
      </c>
      <c r="I116" s="19" t="str">
        <f>VLOOKUP(Table3[[#This Row],[Customer ID]],'Medical Examinations'!$1:$1048576,8,FALSE())</f>
        <v>No</v>
      </c>
      <c r="J116" s="19">
        <f>VLOOKUP(Table3[[#This Row],[Customer ID]],'Medical Examinations'!$1:$1048576,9,FALSE())</f>
        <v>2</v>
      </c>
      <c r="K116" s="19" t="str">
        <f>VLOOKUP(Table3[[#This Row],[Customer ID]],'Medical Examinations'!$1:$1048576,10,FALSE())</f>
        <v>yes</v>
      </c>
      <c r="L116" s="19" t="str">
        <f>VLOOKUP(Table3[[#This Row],[Customer ID]],'Hospitalisation Details'!115:$1048576,5,FALSE())</f>
        <v>17 Dec 1973</v>
      </c>
      <c r="M116" s="19">
        <f>VLOOKUP(Table3[[#This Row],[Customer ID]],'Hospitalisation Details'!115:$1048576,6,FALSE())</f>
        <v>49</v>
      </c>
      <c r="N116" s="19">
        <f>VLOOKUP(Table3[[#This Row],[Customer ID]],'Hospitalisation Details'!115:$1048576,8,FALSE())</f>
        <v>39727.61</v>
      </c>
      <c r="O116" s="19" t="str">
        <f>VLOOKUP(Table3[[#This Row],[Customer ID]],'Hospitalisation Details'!115:$1048576,9,FALSE())</f>
        <v>tier - 1</v>
      </c>
      <c r="P116" s="19" t="str">
        <f>VLOOKUP(Table3[[#This Row],[Customer ID]],'Hospitalisation Details'!115:$1048576,10,FALSE())</f>
        <v>tier - 2</v>
      </c>
      <c r="Q116" s="19" t="str">
        <f>VLOOKUP(Table3[[#This Row],[Customer ID]],'Hospitalisation Details'!115:$1048576,11,FALSE())</f>
        <v>R1011</v>
      </c>
    </row>
    <row r="117" spans="1:17" x14ac:dyDescent="0.2">
      <c r="A117" s="18" t="s">
        <v>2257</v>
      </c>
      <c r="B117" s="19" t="str">
        <f>VLOOKUP(Table3[[#This Row],[Customer ID]],'Customer name 1'!116:$1048576,4,FALSE())</f>
        <v xml:space="preserve">Ms. Ann </v>
      </c>
      <c r="C117" s="20">
        <f>VLOOKUP(Table3[[#This Row],[Customer ID]],'Medical Examinations'!$1:$1048576,2,FALSE())</f>
        <v>30.495000000000001</v>
      </c>
      <c r="D117" s="20" t="str">
        <f>VLOOKUP(Table3[[#This Row],[Customer ID]],'Medical Examinations'!$1:$1048576,3,FALSE())</f>
        <v xml:space="preserve"> obesity </v>
      </c>
      <c r="E117" s="20">
        <f>VLOOKUP(Table3[[#This Row],[Customer ID]],'Medical Examinations'!$1:$1048576,4,FALSE())</f>
        <v>6.29</v>
      </c>
      <c r="F117" s="20" t="str">
        <f>VLOOKUP(Table3[[#This Row],[Customer ID]],'Medical Examinations'!$1:$1048576,5,FALSE())</f>
        <v>prediabetes</v>
      </c>
      <c r="G117" s="19" t="str">
        <f>VLOOKUP(Table3[[#This Row],[Customer ID]],'Medical Examinations'!$1:$1048576,6,FALSE())</f>
        <v>No</v>
      </c>
      <c r="H117" s="19" t="str">
        <f>VLOOKUP(Table3[[#This Row],[Customer ID]],'Medical Examinations'!$1:$1048576,7,FALSE())</f>
        <v>No</v>
      </c>
      <c r="I117" s="19" t="str">
        <f>VLOOKUP(Table3[[#This Row],[Customer ID]],'Medical Examinations'!$1:$1048576,8,FALSE())</f>
        <v>No</v>
      </c>
      <c r="J117" s="19">
        <f>VLOOKUP(Table3[[#This Row],[Customer ID]],'Medical Examinations'!$1:$1048576,9,FALSE())</f>
        <v>0</v>
      </c>
      <c r="K117" s="19" t="str">
        <f>VLOOKUP(Table3[[#This Row],[Customer ID]],'Medical Examinations'!$1:$1048576,10,FALSE())</f>
        <v>yes</v>
      </c>
      <c r="L117" s="19" t="str">
        <f>VLOOKUP(Table3[[#This Row],[Customer ID]],'Hospitalisation Details'!116:$1048576,5,FALSE())</f>
        <v>12 Aug 1977</v>
      </c>
      <c r="M117" s="19">
        <f>VLOOKUP(Table3[[#This Row],[Customer ID]],'Hospitalisation Details'!116:$1048576,6,FALSE())</f>
        <v>45</v>
      </c>
      <c r="N117" s="19">
        <f>VLOOKUP(Table3[[#This Row],[Customer ID]],'Hospitalisation Details'!116:$1048576,8,FALSE())</f>
        <v>39725.519999999997</v>
      </c>
      <c r="O117" s="19" t="str">
        <f>VLOOKUP(Table3[[#This Row],[Customer ID]],'Hospitalisation Details'!116:$1048576,9,FALSE())</f>
        <v>tier - 2</v>
      </c>
      <c r="P117" s="19" t="str">
        <f>VLOOKUP(Table3[[#This Row],[Customer ID]],'Hospitalisation Details'!116:$1048576,10,FALSE())</f>
        <v>tier - 1</v>
      </c>
      <c r="Q117" s="19" t="str">
        <f>VLOOKUP(Table3[[#This Row],[Customer ID]],'Hospitalisation Details'!116:$1048576,11,FALSE())</f>
        <v>R1012</v>
      </c>
    </row>
    <row r="118" spans="1:17" x14ac:dyDescent="0.2">
      <c r="A118" s="18" t="s">
        <v>2256</v>
      </c>
      <c r="B118" s="19" t="str">
        <f>VLOOKUP(Table3[[#This Row],[Customer ID]],'Customer name 1'!117:$1048576,4,FALSE())</f>
        <v xml:space="preserve">Mr. Jamie </v>
      </c>
      <c r="C118" s="20">
        <f>VLOOKUP(Table3[[#This Row],[Customer ID]],'Medical Examinations'!$1:$1048576,2,FALSE())</f>
        <v>44.88</v>
      </c>
      <c r="D118" s="20" t="str">
        <f>VLOOKUP(Table3[[#This Row],[Customer ID]],'Medical Examinations'!$1:$1048576,3,FALSE())</f>
        <v xml:space="preserve"> obesity </v>
      </c>
      <c r="E118" s="20">
        <f>VLOOKUP(Table3[[#This Row],[Customer ID]],'Medical Examinations'!$1:$1048576,4,FALSE())</f>
        <v>6.04</v>
      </c>
      <c r="F118" s="20" t="str">
        <f>VLOOKUP(Table3[[#This Row],[Customer ID]],'Medical Examinations'!$1:$1048576,5,FALSE())</f>
        <v>prediabetes</v>
      </c>
      <c r="G118" s="19" t="str">
        <f>VLOOKUP(Table3[[#This Row],[Customer ID]],'Medical Examinations'!$1:$1048576,6,FALSE())</f>
        <v>No</v>
      </c>
      <c r="H118" s="19" t="str">
        <f>VLOOKUP(Table3[[#This Row],[Customer ID]],'Medical Examinations'!$1:$1048576,7,FALSE())</f>
        <v>No</v>
      </c>
      <c r="I118" s="19" t="str">
        <f>VLOOKUP(Table3[[#This Row],[Customer ID]],'Medical Examinations'!$1:$1048576,8,FALSE())</f>
        <v>Yes</v>
      </c>
      <c r="J118" s="19">
        <f>VLOOKUP(Table3[[#This Row],[Customer ID]],'Medical Examinations'!$1:$1048576,9,FALSE())</f>
        <v>1</v>
      </c>
      <c r="K118" s="19" t="str">
        <f>VLOOKUP(Table3[[#This Row],[Customer ID]],'Medical Examinations'!$1:$1048576,10,FALSE())</f>
        <v>yes</v>
      </c>
      <c r="L118" s="19" t="str">
        <f>VLOOKUP(Table3[[#This Row],[Customer ID]],'Hospitalisation Details'!117:$1048576,5,FALSE())</f>
        <v>16 Jul 2003</v>
      </c>
      <c r="M118" s="19">
        <f>VLOOKUP(Table3[[#This Row],[Customer ID]],'Hospitalisation Details'!117:$1048576,6,FALSE())</f>
        <v>19</v>
      </c>
      <c r="N118" s="19">
        <f>VLOOKUP(Table3[[#This Row],[Customer ID]],'Hospitalisation Details'!117:$1048576,8,FALSE())</f>
        <v>39722.75</v>
      </c>
      <c r="O118" s="19" t="str">
        <f>VLOOKUP(Table3[[#This Row],[Customer ID]],'Hospitalisation Details'!117:$1048576,9,FALSE())</f>
        <v>tier - 1</v>
      </c>
      <c r="P118" s="19" t="str">
        <f>VLOOKUP(Table3[[#This Row],[Customer ID]],'Hospitalisation Details'!117:$1048576,10,FALSE())</f>
        <v>tier - 1</v>
      </c>
      <c r="Q118" s="19" t="str">
        <f>VLOOKUP(Table3[[#This Row],[Customer ID]],'Hospitalisation Details'!117:$1048576,11,FALSE())</f>
        <v>R1013</v>
      </c>
    </row>
    <row r="119" spans="1:17" x14ac:dyDescent="0.2">
      <c r="A119" s="18" t="s">
        <v>2255</v>
      </c>
      <c r="B119" s="19" t="str">
        <f>VLOOKUP(Table3[[#This Row],[Customer ID]],'Customer name 1'!118:$1048576,4,FALSE())</f>
        <v xml:space="preserve">Mr. John </v>
      </c>
      <c r="C119" s="20">
        <f>VLOOKUP(Table3[[#This Row],[Customer ID]],'Medical Examinations'!$1:$1048576,2,FALSE())</f>
        <v>44.32</v>
      </c>
      <c r="D119" s="20" t="str">
        <f>VLOOKUP(Table3[[#This Row],[Customer ID]],'Medical Examinations'!$1:$1048576,3,FALSE())</f>
        <v xml:space="preserve"> obesity </v>
      </c>
      <c r="E119" s="20">
        <f>VLOOKUP(Table3[[#This Row],[Customer ID]],'Medical Examinations'!$1:$1048576,4,FALSE())</f>
        <v>10.55</v>
      </c>
      <c r="F119" s="20" t="str">
        <f>VLOOKUP(Table3[[#This Row],[Customer ID]],'Medical Examinations'!$1:$1048576,5,FALSE())</f>
        <v xml:space="preserve">diabetes </v>
      </c>
      <c r="G119" s="19" t="str">
        <f>VLOOKUP(Table3[[#This Row],[Customer ID]],'Medical Examinations'!$1:$1048576,6,FALSE())</f>
        <v>No</v>
      </c>
      <c r="H119" s="19" t="str">
        <f>VLOOKUP(Table3[[#This Row],[Customer ID]],'Medical Examinations'!$1:$1048576,7,FALSE())</f>
        <v>No</v>
      </c>
      <c r="I119" s="19" t="str">
        <f>VLOOKUP(Table3[[#This Row],[Customer ID]],'Medical Examinations'!$1:$1048576,8,FALSE())</f>
        <v>No</v>
      </c>
      <c r="J119" s="19">
        <f>VLOOKUP(Table3[[#This Row],[Customer ID]],'Medical Examinations'!$1:$1048576,9,FALSE())</f>
        <v>0</v>
      </c>
      <c r="K119" s="19" t="str">
        <f>VLOOKUP(Table3[[#This Row],[Customer ID]],'Medical Examinations'!$1:$1048576,10,FALSE())</f>
        <v>yes</v>
      </c>
      <c r="L119" s="19" t="str">
        <f>VLOOKUP(Table3[[#This Row],[Customer ID]],'Hospitalisation Details'!118:$1048576,5,FALSE())</f>
        <v>29 Sep 1968</v>
      </c>
      <c r="M119" s="19">
        <f>VLOOKUP(Table3[[#This Row],[Customer ID]],'Hospitalisation Details'!118:$1048576,6,FALSE())</f>
        <v>54</v>
      </c>
      <c r="N119" s="19">
        <f>VLOOKUP(Table3[[#This Row],[Customer ID]],'Hospitalisation Details'!118:$1048576,8,FALSE())</f>
        <v>39721.93</v>
      </c>
      <c r="O119" s="19" t="str">
        <f>VLOOKUP(Table3[[#This Row],[Customer ID]],'Hospitalisation Details'!118:$1048576,9,FALSE())</f>
        <v>tier - 2</v>
      </c>
      <c r="P119" s="19" t="str">
        <f>VLOOKUP(Table3[[#This Row],[Customer ID]],'Hospitalisation Details'!118:$1048576,10,FALSE())</f>
        <v>tier - 2</v>
      </c>
      <c r="Q119" s="19" t="str">
        <f>VLOOKUP(Table3[[#This Row],[Customer ID]],'Hospitalisation Details'!118:$1048576,11,FALSE())</f>
        <v>R1011</v>
      </c>
    </row>
    <row r="120" spans="1:17" x14ac:dyDescent="0.2">
      <c r="A120" s="18" t="s">
        <v>2254</v>
      </c>
      <c r="B120" s="19" t="str">
        <f>VLOOKUP(Table3[[#This Row],[Customer ID]],'Customer name 1'!119:$1048576,4,FALSE())</f>
        <v xml:space="preserve">Mr. Charlie </v>
      </c>
      <c r="C120" s="20">
        <f>VLOOKUP(Table3[[#This Row],[Customer ID]],'Medical Examinations'!$1:$1048576,2,FALSE())</f>
        <v>46.39</v>
      </c>
      <c r="D120" s="20" t="str">
        <f>VLOOKUP(Table3[[#This Row],[Customer ID]],'Medical Examinations'!$1:$1048576,3,FALSE())</f>
        <v xml:space="preserve"> obesity </v>
      </c>
      <c r="E120" s="20">
        <f>VLOOKUP(Table3[[#This Row],[Customer ID]],'Medical Examinations'!$1:$1048576,4,FALSE())</f>
        <v>5.09</v>
      </c>
      <c r="F120" s="20" t="str">
        <f>VLOOKUP(Table3[[#This Row],[Customer ID]],'Medical Examinations'!$1:$1048576,5,FALSE())</f>
        <v xml:space="preserve">normal </v>
      </c>
      <c r="G120" s="19" t="str">
        <f>VLOOKUP(Table3[[#This Row],[Customer ID]],'Medical Examinations'!$1:$1048576,6,FALSE())</f>
        <v>No</v>
      </c>
      <c r="H120" s="19" t="str">
        <f>VLOOKUP(Table3[[#This Row],[Customer ID]],'Medical Examinations'!$1:$1048576,7,FALSE())</f>
        <v>No</v>
      </c>
      <c r="I120" s="19" t="str">
        <f>VLOOKUP(Table3[[#This Row],[Customer ID]],'Medical Examinations'!$1:$1048576,8,FALSE())</f>
        <v>No</v>
      </c>
      <c r="J120" s="19">
        <f>VLOOKUP(Table3[[#This Row],[Customer ID]],'Medical Examinations'!$1:$1048576,9,FALSE())</f>
        <v>0</v>
      </c>
      <c r="K120" s="19" t="str">
        <f>VLOOKUP(Table3[[#This Row],[Customer ID]],'Medical Examinations'!$1:$1048576,10,FALSE())</f>
        <v>yes</v>
      </c>
      <c r="L120" s="19" t="str">
        <f>VLOOKUP(Table3[[#This Row],[Customer ID]],'Hospitalisation Details'!119:$1048576,5,FALSE())</f>
        <v>17 Dec 1977</v>
      </c>
      <c r="M120" s="19">
        <f>VLOOKUP(Table3[[#This Row],[Customer ID]],'Hospitalisation Details'!119:$1048576,6,FALSE())</f>
        <v>45</v>
      </c>
      <c r="N120" s="19">
        <f>VLOOKUP(Table3[[#This Row],[Customer ID]],'Hospitalisation Details'!119:$1048576,8,FALSE())</f>
        <v>39670.44</v>
      </c>
      <c r="O120" s="19" t="str">
        <f>VLOOKUP(Table3[[#This Row],[Customer ID]],'Hospitalisation Details'!119:$1048576,9,FALSE())</f>
        <v>tier - 2</v>
      </c>
      <c r="P120" s="19" t="str">
        <f>VLOOKUP(Table3[[#This Row],[Customer ID]],'Hospitalisation Details'!119:$1048576,10,FALSE())</f>
        <v>tier - 1</v>
      </c>
      <c r="Q120" s="19" t="str">
        <f>VLOOKUP(Table3[[#This Row],[Customer ID]],'Hospitalisation Details'!119:$1048576,11,FALSE())</f>
        <v>R1012</v>
      </c>
    </row>
    <row r="121" spans="1:17" x14ac:dyDescent="0.2">
      <c r="A121" s="18" t="s">
        <v>2253</v>
      </c>
      <c r="B121" s="19" t="str">
        <f>VLOOKUP(Table3[[#This Row],[Customer ID]],'Customer name 1'!120:$1048576,4,FALSE())</f>
        <v xml:space="preserve">Mr. Meb </v>
      </c>
      <c r="C121" s="20">
        <f>VLOOKUP(Table3[[#This Row],[Customer ID]],'Medical Examinations'!$1:$1048576,2,FALSE())</f>
        <v>42.13</v>
      </c>
      <c r="D121" s="20" t="str">
        <f>VLOOKUP(Table3[[#This Row],[Customer ID]],'Medical Examinations'!$1:$1048576,3,FALSE())</f>
        <v xml:space="preserve"> obesity </v>
      </c>
      <c r="E121" s="20">
        <f>VLOOKUP(Table3[[#This Row],[Customer ID]],'Medical Examinations'!$1:$1048576,4,FALSE())</f>
        <v>5.2</v>
      </c>
      <c r="F121" s="20" t="str">
        <f>VLOOKUP(Table3[[#This Row],[Customer ID]],'Medical Examinations'!$1:$1048576,5,FALSE())</f>
        <v xml:space="preserve">normal </v>
      </c>
      <c r="G121" s="19" t="str">
        <f>VLOOKUP(Table3[[#This Row],[Customer ID]],'Medical Examinations'!$1:$1048576,6,FALSE())</f>
        <v>yes</v>
      </c>
      <c r="H121" s="19" t="str">
        <f>VLOOKUP(Table3[[#This Row],[Customer ID]],'Medical Examinations'!$1:$1048576,7,FALSE())</f>
        <v>No</v>
      </c>
      <c r="I121" s="19" t="str">
        <f>VLOOKUP(Table3[[#This Row],[Customer ID]],'Medical Examinations'!$1:$1048576,8,FALSE())</f>
        <v>No</v>
      </c>
      <c r="J121" s="19">
        <f>VLOOKUP(Table3[[#This Row],[Customer ID]],'Medical Examinations'!$1:$1048576,9,FALSE())</f>
        <v>1</v>
      </c>
      <c r="K121" s="19" t="str">
        <f>VLOOKUP(Table3[[#This Row],[Customer ID]],'Medical Examinations'!$1:$1048576,10,FALSE())</f>
        <v>yes</v>
      </c>
      <c r="L121" s="19" t="str">
        <f>VLOOKUP(Table3[[#This Row],[Customer ID]],'Hospitalisation Details'!120:$1048576,5,FALSE())</f>
        <v>7 Aug 1995</v>
      </c>
      <c r="M121" s="19">
        <f>VLOOKUP(Table3[[#This Row],[Customer ID]],'Hospitalisation Details'!120:$1048576,6,FALSE())</f>
        <v>27</v>
      </c>
      <c r="N121" s="19">
        <f>VLOOKUP(Table3[[#This Row],[Customer ID]],'Hospitalisation Details'!120:$1048576,8,FALSE())</f>
        <v>39611.760000000002</v>
      </c>
      <c r="O121" s="19" t="str">
        <f>VLOOKUP(Table3[[#This Row],[Customer ID]],'Hospitalisation Details'!120:$1048576,9,FALSE())</f>
        <v>tier - 1</v>
      </c>
      <c r="P121" s="19" t="str">
        <f>VLOOKUP(Table3[[#This Row],[Customer ID]],'Hospitalisation Details'!120:$1048576,10,FALSE())</f>
        <v>tier - 3</v>
      </c>
      <c r="Q121" s="19" t="str">
        <f>VLOOKUP(Table3[[#This Row],[Customer ID]],'Hospitalisation Details'!120:$1048576,11,FALSE())</f>
        <v>R1013</v>
      </c>
    </row>
    <row r="122" spans="1:17" x14ac:dyDescent="0.2">
      <c r="A122" s="18" t="s">
        <v>2252</v>
      </c>
      <c r="B122" s="19" t="str">
        <f>VLOOKUP(Table3[[#This Row],[Customer ID]],'Customer name 1'!121:$1048576,4,FALSE())</f>
        <v xml:space="preserve">Mr. Aaqib </v>
      </c>
      <c r="C122" s="20">
        <f>VLOOKUP(Table3[[#This Row],[Customer ID]],'Medical Examinations'!$1:$1048576,2,FALSE())</f>
        <v>30.78</v>
      </c>
      <c r="D122" s="20" t="str">
        <f>VLOOKUP(Table3[[#This Row],[Customer ID]],'Medical Examinations'!$1:$1048576,3,FALSE())</f>
        <v xml:space="preserve"> obesity </v>
      </c>
      <c r="E122" s="20">
        <f>VLOOKUP(Table3[[#This Row],[Customer ID]],'Medical Examinations'!$1:$1048576,4,FALSE())</f>
        <v>8.4499999999999993</v>
      </c>
      <c r="F122" s="20" t="str">
        <f>VLOOKUP(Table3[[#This Row],[Customer ID]],'Medical Examinations'!$1:$1048576,5,FALSE())</f>
        <v xml:space="preserve">diabetes </v>
      </c>
      <c r="G122" s="19" t="str">
        <f>VLOOKUP(Table3[[#This Row],[Customer ID]],'Medical Examinations'!$1:$1048576,6,FALSE())</f>
        <v>yes</v>
      </c>
      <c r="H122" s="19" t="str">
        <f>VLOOKUP(Table3[[#This Row],[Customer ID]],'Medical Examinations'!$1:$1048576,7,FALSE())</f>
        <v>No</v>
      </c>
      <c r="I122" s="19" t="str">
        <f>VLOOKUP(Table3[[#This Row],[Customer ID]],'Medical Examinations'!$1:$1048576,8,FALSE())</f>
        <v>No</v>
      </c>
      <c r="J122" s="19">
        <f>VLOOKUP(Table3[[#This Row],[Customer ID]],'Medical Examinations'!$1:$1048576,9,FALSE())</f>
        <v>0</v>
      </c>
      <c r="K122" s="19" t="str">
        <f>VLOOKUP(Table3[[#This Row],[Customer ID]],'Medical Examinations'!$1:$1048576,10,FALSE())</f>
        <v>yes</v>
      </c>
      <c r="L122" s="19" t="str">
        <f>VLOOKUP(Table3[[#This Row],[Customer ID]],'Hospitalisation Details'!121:$1048576,5,FALSE())</f>
        <v>5 Jul 1981</v>
      </c>
      <c r="M122" s="19">
        <f>VLOOKUP(Table3[[#This Row],[Customer ID]],'Hospitalisation Details'!121:$1048576,6,FALSE())</f>
        <v>41</v>
      </c>
      <c r="N122" s="19">
        <f>VLOOKUP(Table3[[#This Row],[Customer ID]],'Hospitalisation Details'!121:$1048576,8,FALSE())</f>
        <v>39597.410000000003</v>
      </c>
      <c r="O122" s="19" t="str">
        <f>VLOOKUP(Table3[[#This Row],[Customer ID]],'Hospitalisation Details'!121:$1048576,9,FALSE())</f>
        <v>tier - 1</v>
      </c>
      <c r="P122" s="19" t="str">
        <f>VLOOKUP(Table3[[#This Row],[Customer ID]],'Hospitalisation Details'!121:$1048576,10,FALSE())</f>
        <v>tier - 2</v>
      </c>
      <c r="Q122" s="19" t="str">
        <f>VLOOKUP(Table3[[#This Row],[Customer ID]],'Hospitalisation Details'!121:$1048576,11,FALSE())</f>
        <v>R1017</v>
      </c>
    </row>
    <row r="123" spans="1:17" x14ac:dyDescent="0.2">
      <c r="A123" s="18" t="s">
        <v>2251</v>
      </c>
      <c r="B123" s="19" t="str">
        <f>VLOOKUP(Table3[[#This Row],[Customer ID]],'Customer name 1'!122:$1048576,4,FALSE())</f>
        <v xml:space="preserve">Mr. Craig </v>
      </c>
      <c r="C123" s="20">
        <f>VLOOKUP(Table3[[#This Row],[Customer ID]],'Medical Examinations'!$1:$1048576,2,FALSE())</f>
        <v>31.35</v>
      </c>
      <c r="D123" s="20" t="str">
        <f>VLOOKUP(Table3[[#This Row],[Customer ID]],'Medical Examinations'!$1:$1048576,3,FALSE())</f>
        <v xml:space="preserve"> obesity </v>
      </c>
      <c r="E123" s="20">
        <f>VLOOKUP(Table3[[#This Row],[Customer ID]],'Medical Examinations'!$1:$1048576,4,FALSE())</f>
        <v>9.5399999999999991</v>
      </c>
      <c r="F123" s="20" t="str">
        <f>VLOOKUP(Table3[[#This Row],[Customer ID]],'Medical Examinations'!$1:$1048576,5,FALSE())</f>
        <v xml:space="preserve">diabetes </v>
      </c>
      <c r="G123" s="19" t="str">
        <f>VLOOKUP(Table3[[#This Row],[Customer ID]],'Medical Examinations'!$1:$1048576,6,FALSE())</f>
        <v>No</v>
      </c>
      <c r="H123" s="19" t="str">
        <f>VLOOKUP(Table3[[#This Row],[Customer ID]],'Medical Examinations'!$1:$1048576,7,FALSE())</f>
        <v>No</v>
      </c>
      <c r="I123" s="19" t="str">
        <f>VLOOKUP(Table3[[#This Row],[Customer ID]],'Medical Examinations'!$1:$1048576,8,FALSE())</f>
        <v>No</v>
      </c>
      <c r="J123" s="19">
        <f>VLOOKUP(Table3[[#This Row],[Customer ID]],'Medical Examinations'!$1:$1048576,9,FALSE())</f>
        <v>0</v>
      </c>
      <c r="K123" s="19" t="str">
        <f>VLOOKUP(Table3[[#This Row],[Customer ID]],'Medical Examinations'!$1:$1048576,10,FALSE())</f>
        <v>yes</v>
      </c>
      <c r="L123" s="19" t="str">
        <f>VLOOKUP(Table3[[#This Row],[Customer ID]],'Hospitalisation Details'!122:$1048576,5,FALSE())</f>
        <v>12 Jul 1978</v>
      </c>
      <c r="M123" s="19">
        <f>VLOOKUP(Table3[[#This Row],[Customer ID]],'Hospitalisation Details'!122:$1048576,6,FALSE())</f>
        <v>44</v>
      </c>
      <c r="N123" s="19">
        <f>VLOOKUP(Table3[[#This Row],[Customer ID]],'Hospitalisation Details'!122:$1048576,8,FALSE())</f>
        <v>39556.49</v>
      </c>
      <c r="O123" s="19" t="str">
        <f>VLOOKUP(Table3[[#This Row],[Customer ID]],'Hospitalisation Details'!122:$1048576,9,FALSE())</f>
        <v>tier - 1</v>
      </c>
      <c r="P123" s="19" t="str">
        <f>VLOOKUP(Table3[[#This Row],[Customer ID]],'Hospitalisation Details'!122:$1048576,10,FALSE())</f>
        <v>tier - 2</v>
      </c>
      <c r="Q123" s="19" t="str">
        <f>VLOOKUP(Table3[[#This Row],[Customer ID]],'Hospitalisation Details'!122:$1048576,11,FALSE())</f>
        <v>R1015</v>
      </c>
    </row>
    <row r="124" spans="1:17" x14ac:dyDescent="0.2">
      <c r="A124" s="18" t="s">
        <v>2250</v>
      </c>
      <c r="B124" s="19" t="str">
        <f>VLOOKUP(Table3[[#This Row],[Customer ID]],'Customer name 1'!123:$1048576,4,FALSE())</f>
        <v xml:space="preserve">Ms. Meredith </v>
      </c>
      <c r="C124" s="20">
        <f>VLOOKUP(Table3[[#This Row],[Customer ID]],'Medical Examinations'!$1:$1048576,2,FALSE())</f>
        <v>41.46</v>
      </c>
      <c r="D124" s="20" t="str">
        <f>VLOOKUP(Table3[[#This Row],[Customer ID]],'Medical Examinations'!$1:$1048576,3,FALSE())</f>
        <v xml:space="preserve"> obesity </v>
      </c>
      <c r="E124" s="20">
        <f>VLOOKUP(Table3[[#This Row],[Customer ID]],'Medical Examinations'!$1:$1048576,4,FALSE())</f>
        <v>4.99</v>
      </c>
      <c r="F124" s="20" t="str">
        <f>VLOOKUP(Table3[[#This Row],[Customer ID]],'Medical Examinations'!$1:$1048576,5,FALSE())</f>
        <v xml:space="preserve">normal </v>
      </c>
      <c r="G124" s="19" t="str">
        <f>VLOOKUP(Table3[[#This Row],[Customer ID]],'Medical Examinations'!$1:$1048576,6,FALSE())</f>
        <v>yes</v>
      </c>
      <c r="H124" s="19" t="str">
        <f>VLOOKUP(Table3[[#This Row],[Customer ID]],'Medical Examinations'!$1:$1048576,7,FALSE())</f>
        <v>No</v>
      </c>
      <c r="I124" s="19" t="str">
        <f>VLOOKUP(Table3[[#This Row],[Customer ID]],'Medical Examinations'!$1:$1048576,8,FALSE())</f>
        <v>No</v>
      </c>
      <c r="J124" s="19">
        <f>VLOOKUP(Table3[[#This Row],[Customer ID]],'Medical Examinations'!$1:$1048576,9,FALSE())</f>
        <v>2</v>
      </c>
      <c r="K124" s="19" t="str">
        <f>VLOOKUP(Table3[[#This Row],[Customer ID]],'Medical Examinations'!$1:$1048576,10,FALSE())</f>
        <v>yes</v>
      </c>
      <c r="L124" s="19" t="str">
        <f>VLOOKUP(Table3[[#This Row],[Customer ID]],'Hospitalisation Details'!123:$1048576,5,FALSE())</f>
        <v>24 Jun 1966</v>
      </c>
      <c r="M124" s="19">
        <f>VLOOKUP(Table3[[#This Row],[Customer ID]],'Hospitalisation Details'!123:$1048576,6,FALSE())</f>
        <v>56</v>
      </c>
      <c r="N124" s="19">
        <f>VLOOKUP(Table3[[#This Row],[Customer ID]],'Hospitalisation Details'!123:$1048576,8,FALSE())</f>
        <v>39396.86</v>
      </c>
      <c r="O124" s="19" t="str">
        <f>VLOOKUP(Table3[[#This Row],[Customer ID]],'Hospitalisation Details'!123:$1048576,9,FALSE())</f>
        <v>tier - 2</v>
      </c>
      <c r="P124" s="19" t="str">
        <f>VLOOKUP(Table3[[#This Row],[Customer ID]],'Hospitalisation Details'!123:$1048576,10,FALSE())</f>
        <v>tier - 2</v>
      </c>
      <c r="Q124" s="19" t="str">
        <f>VLOOKUP(Table3[[#This Row],[Customer ID]],'Hospitalisation Details'!123:$1048576,11,FALSE())</f>
        <v>R1011</v>
      </c>
    </row>
    <row r="125" spans="1:17" x14ac:dyDescent="0.2">
      <c r="A125" s="18" t="s">
        <v>2249</v>
      </c>
      <c r="B125" s="19" t="str">
        <f>VLOOKUP(Table3[[#This Row],[Customer ID]],'Customer name 1'!124:$1048576,4,FALSE())</f>
        <v xml:space="preserve">Mr. Doug </v>
      </c>
      <c r="C125" s="20">
        <f>VLOOKUP(Table3[[#This Row],[Customer ID]],'Medical Examinations'!$1:$1048576,2,FALSE())</f>
        <v>48</v>
      </c>
      <c r="D125" s="20" t="str">
        <f>VLOOKUP(Table3[[#This Row],[Customer ID]],'Medical Examinations'!$1:$1048576,3,FALSE())</f>
        <v xml:space="preserve"> obesity </v>
      </c>
      <c r="E125" s="20">
        <f>VLOOKUP(Table3[[#This Row],[Customer ID]],'Medical Examinations'!$1:$1048576,4,FALSE())</f>
        <v>10.54</v>
      </c>
      <c r="F125" s="20" t="str">
        <f>VLOOKUP(Table3[[#This Row],[Customer ID]],'Medical Examinations'!$1:$1048576,5,FALSE())</f>
        <v xml:space="preserve">diabetes </v>
      </c>
      <c r="G125" s="19" t="str">
        <f>VLOOKUP(Table3[[#This Row],[Customer ID]],'Medical Examinations'!$1:$1048576,6,FALSE())</f>
        <v>No</v>
      </c>
      <c r="H125" s="19" t="str">
        <f>VLOOKUP(Table3[[#This Row],[Customer ID]],'Medical Examinations'!$1:$1048576,7,FALSE())</f>
        <v>No</v>
      </c>
      <c r="I125" s="19" t="str">
        <f>VLOOKUP(Table3[[#This Row],[Customer ID]],'Medical Examinations'!$1:$1048576,8,FALSE())</f>
        <v>No</v>
      </c>
      <c r="J125" s="19">
        <f>VLOOKUP(Table3[[#This Row],[Customer ID]],'Medical Examinations'!$1:$1048576,9,FALSE())</f>
        <v>0</v>
      </c>
      <c r="K125" s="19" t="str">
        <f>VLOOKUP(Table3[[#This Row],[Customer ID]],'Medical Examinations'!$1:$1048576,10,FALSE())</f>
        <v>yes</v>
      </c>
      <c r="L125" s="19" t="str">
        <f>VLOOKUP(Table3[[#This Row],[Customer ID]],'Hospitalisation Details'!124:$1048576,5,FALSE())</f>
        <v>5 Aug 1978</v>
      </c>
      <c r="M125" s="19">
        <f>VLOOKUP(Table3[[#This Row],[Customer ID]],'Hospitalisation Details'!124:$1048576,6,FALSE())</f>
        <v>44</v>
      </c>
      <c r="N125" s="19">
        <f>VLOOKUP(Table3[[#This Row],[Customer ID]],'Hospitalisation Details'!124:$1048576,8,FALSE())</f>
        <v>39352.6</v>
      </c>
      <c r="O125" s="19" t="str">
        <f>VLOOKUP(Table3[[#This Row],[Customer ID]],'Hospitalisation Details'!124:$1048576,9,FALSE())</f>
        <v>tier - 2</v>
      </c>
      <c r="P125" s="19" t="str">
        <f>VLOOKUP(Table3[[#This Row],[Customer ID]],'Hospitalisation Details'!124:$1048576,10,FALSE())</f>
        <v>tier - 3</v>
      </c>
      <c r="Q125" s="19" t="str">
        <f>VLOOKUP(Table3[[#This Row],[Customer ID]],'Hospitalisation Details'!124:$1048576,11,FALSE())</f>
        <v>R1011</v>
      </c>
    </row>
    <row r="126" spans="1:17" x14ac:dyDescent="0.2">
      <c r="A126" s="18" t="s">
        <v>2248</v>
      </c>
      <c r="B126" s="19" t="str">
        <f>VLOOKUP(Table3[[#This Row],[Customer ID]],'Customer name 1'!125:$1048576,4,FALSE())</f>
        <v xml:space="preserve">Ms. Elizabeth </v>
      </c>
      <c r="C126" s="20">
        <f>VLOOKUP(Table3[[#This Row],[Customer ID]],'Medical Examinations'!$1:$1048576,2,FALSE())</f>
        <v>49.13</v>
      </c>
      <c r="D126" s="20" t="str">
        <f>VLOOKUP(Table3[[#This Row],[Customer ID]],'Medical Examinations'!$1:$1048576,3,FALSE())</f>
        <v xml:space="preserve"> obesity </v>
      </c>
      <c r="E126" s="20">
        <f>VLOOKUP(Table3[[#This Row],[Customer ID]],'Medical Examinations'!$1:$1048576,4,FALSE())</f>
        <v>4.54</v>
      </c>
      <c r="F126" s="20" t="str">
        <f>VLOOKUP(Table3[[#This Row],[Customer ID]],'Medical Examinations'!$1:$1048576,5,FALSE())</f>
        <v xml:space="preserve">normal </v>
      </c>
      <c r="G126" s="19" t="str">
        <f>VLOOKUP(Table3[[#This Row],[Customer ID]],'Medical Examinations'!$1:$1048576,6,FALSE())</f>
        <v>No</v>
      </c>
      <c r="H126" s="19" t="str">
        <f>VLOOKUP(Table3[[#This Row],[Customer ID]],'Medical Examinations'!$1:$1048576,7,FALSE())</f>
        <v>No</v>
      </c>
      <c r="I126" s="19" t="str">
        <f>VLOOKUP(Table3[[#This Row],[Customer ID]],'Medical Examinations'!$1:$1048576,8,FALSE())</f>
        <v>No</v>
      </c>
      <c r="J126" s="19">
        <f>VLOOKUP(Table3[[#This Row],[Customer ID]],'Medical Examinations'!$1:$1048576,9,FALSE())</f>
        <v>0</v>
      </c>
      <c r="K126" s="19" t="str">
        <f>VLOOKUP(Table3[[#This Row],[Customer ID]],'Medical Examinations'!$1:$1048576,10,FALSE())</f>
        <v>yes</v>
      </c>
      <c r="L126" s="19" t="str">
        <f>VLOOKUP(Table3[[#This Row],[Customer ID]],'Hospitalisation Details'!125:$1048576,5,FALSE())</f>
        <v>16 Aug 1982</v>
      </c>
      <c r="M126" s="19">
        <f>VLOOKUP(Table3[[#This Row],[Customer ID]],'Hospitalisation Details'!125:$1048576,6,FALSE())</f>
        <v>40</v>
      </c>
      <c r="N126" s="19">
        <f>VLOOKUP(Table3[[#This Row],[Customer ID]],'Hospitalisation Details'!125:$1048576,8,FALSE())</f>
        <v>39315.279999999999</v>
      </c>
      <c r="O126" s="19" t="str">
        <f>VLOOKUP(Table3[[#This Row],[Customer ID]],'Hospitalisation Details'!125:$1048576,9,FALSE())</f>
        <v>tier - 2</v>
      </c>
      <c r="P126" s="19" t="str">
        <f>VLOOKUP(Table3[[#This Row],[Customer ID]],'Hospitalisation Details'!125:$1048576,10,FALSE())</f>
        <v>tier - 3</v>
      </c>
      <c r="Q126" s="19" t="str">
        <f>VLOOKUP(Table3[[#This Row],[Customer ID]],'Hospitalisation Details'!125:$1048576,11,FALSE())</f>
        <v>R1011</v>
      </c>
    </row>
    <row r="127" spans="1:17" x14ac:dyDescent="0.2">
      <c r="A127" s="18" t="s">
        <v>2247</v>
      </c>
      <c r="B127" s="19" t="str">
        <f>VLOOKUP(Table3[[#This Row],[Customer ID]],'Customer name 1'!126:$1048576,4,FALSE())</f>
        <v xml:space="preserve">Mr. Matthew </v>
      </c>
      <c r="C127" s="20">
        <f>VLOOKUP(Table3[[#This Row],[Customer ID]],'Medical Examinations'!$1:$1048576,2,FALSE())</f>
        <v>37.799999999999997</v>
      </c>
      <c r="D127" s="20" t="str">
        <f>VLOOKUP(Table3[[#This Row],[Customer ID]],'Medical Examinations'!$1:$1048576,3,FALSE())</f>
        <v xml:space="preserve"> obesity </v>
      </c>
      <c r="E127" s="20">
        <f>VLOOKUP(Table3[[#This Row],[Customer ID]],'Medical Examinations'!$1:$1048576,4,FALSE())</f>
        <v>6.29</v>
      </c>
      <c r="F127" s="20" t="str">
        <f>VLOOKUP(Table3[[#This Row],[Customer ID]],'Medical Examinations'!$1:$1048576,5,FALSE())</f>
        <v>prediabetes</v>
      </c>
      <c r="G127" s="19" t="str">
        <f>VLOOKUP(Table3[[#This Row],[Customer ID]],'Medical Examinations'!$1:$1048576,6,FALSE())</f>
        <v>No</v>
      </c>
      <c r="H127" s="19" t="str">
        <f>VLOOKUP(Table3[[#This Row],[Customer ID]],'Medical Examinations'!$1:$1048576,7,FALSE())</f>
        <v>No</v>
      </c>
      <c r="I127" s="19" t="str">
        <f>VLOOKUP(Table3[[#This Row],[Customer ID]],'Medical Examinations'!$1:$1048576,8,FALSE())</f>
        <v>No</v>
      </c>
      <c r="J127" s="19">
        <f>VLOOKUP(Table3[[#This Row],[Customer ID]],'Medical Examinations'!$1:$1048576,9,FALSE())</f>
        <v>1</v>
      </c>
      <c r="K127" s="19" t="str">
        <f>VLOOKUP(Table3[[#This Row],[Customer ID]],'Medical Examinations'!$1:$1048576,10,FALSE())</f>
        <v>yes</v>
      </c>
      <c r="L127" s="19" t="str">
        <f>VLOOKUP(Table3[[#This Row],[Customer ID]],'Hospitalisation Details'!126:$1048576,5,FALSE())</f>
        <v>30 Nov 1992</v>
      </c>
      <c r="M127" s="19">
        <f>VLOOKUP(Table3[[#This Row],[Customer ID]],'Hospitalisation Details'!126:$1048576,6,FALSE())</f>
        <v>30</v>
      </c>
      <c r="N127" s="19">
        <f>VLOOKUP(Table3[[#This Row],[Customer ID]],'Hospitalisation Details'!126:$1048576,8,FALSE())</f>
        <v>39241.440000000002</v>
      </c>
      <c r="O127" s="19" t="str">
        <f>VLOOKUP(Table3[[#This Row],[Customer ID]],'Hospitalisation Details'!126:$1048576,9,FALSE())</f>
        <v>tier - 1</v>
      </c>
      <c r="P127" s="19" t="str">
        <f>VLOOKUP(Table3[[#This Row],[Customer ID]],'Hospitalisation Details'!126:$1048576,10,FALSE())</f>
        <v>tier - 3</v>
      </c>
      <c r="Q127" s="19" t="str">
        <f>VLOOKUP(Table3[[#This Row],[Customer ID]],'Hospitalisation Details'!126:$1048576,11,FALSE())</f>
        <v>R1011</v>
      </c>
    </row>
    <row r="128" spans="1:17" x14ac:dyDescent="0.2">
      <c r="A128" s="18" t="s">
        <v>2246</v>
      </c>
      <c r="B128" s="19" t="str">
        <f>VLOOKUP(Table3[[#This Row],[Customer ID]],'Customer name 1'!127:$1048576,4,FALSE())</f>
        <v xml:space="preserve">Mr. Guillermo </v>
      </c>
      <c r="C128" s="20">
        <f>VLOOKUP(Table3[[#This Row],[Customer ID]],'Medical Examinations'!$1:$1048576,2,FALSE())</f>
        <v>38.299999999999997</v>
      </c>
      <c r="D128" s="20" t="str">
        <f>VLOOKUP(Table3[[#This Row],[Customer ID]],'Medical Examinations'!$1:$1048576,3,FALSE())</f>
        <v xml:space="preserve"> obesity </v>
      </c>
      <c r="E128" s="20">
        <f>VLOOKUP(Table3[[#This Row],[Customer ID]],'Medical Examinations'!$1:$1048576,4,FALSE())</f>
        <v>9.51</v>
      </c>
      <c r="F128" s="20" t="str">
        <f>VLOOKUP(Table3[[#This Row],[Customer ID]],'Medical Examinations'!$1:$1048576,5,FALSE())</f>
        <v xml:space="preserve">diabetes </v>
      </c>
      <c r="G128" s="19" t="str">
        <f>VLOOKUP(Table3[[#This Row],[Customer ID]],'Medical Examinations'!$1:$1048576,6,FALSE())</f>
        <v>No</v>
      </c>
      <c r="H128" s="19" t="str">
        <f>VLOOKUP(Table3[[#This Row],[Customer ID]],'Medical Examinations'!$1:$1048576,7,FALSE())</f>
        <v>No</v>
      </c>
      <c r="I128" s="19" t="str">
        <f>VLOOKUP(Table3[[#This Row],[Customer ID]],'Medical Examinations'!$1:$1048576,8,FALSE())</f>
        <v>No</v>
      </c>
      <c r="J128" s="19">
        <f>VLOOKUP(Table3[[#This Row],[Customer ID]],'Medical Examinations'!$1:$1048576,9,FALSE())</f>
        <v>0</v>
      </c>
      <c r="K128" s="19" t="str">
        <f>VLOOKUP(Table3[[#This Row],[Customer ID]],'Medical Examinations'!$1:$1048576,10,FALSE())</f>
        <v>yes</v>
      </c>
      <c r="L128" s="19" t="str">
        <f>VLOOKUP(Table3[[#This Row],[Customer ID]],'Hospitalisation Details'!127:$1048576,5,FALSE())</f>
        <v>7 Jul 1962</v>
      </c>
      <c r="M128" s="19">
        <f>VLOOKUP(Table3[[#This Row],[Customer ID]],'Hospitalisation Details'!127:$1048576,6,FALSE())</f>
        <v>60</v>
      </c>
      <c r="N128" s="19">
        <f>VLOOKUP(Table3[[#This Row],[Customer ID]],'Hospitalisation Details'!127:$1048576,8,FALSE())</f>
        <v>39221.120000000003</v>
      </c>
      <c r="O128" s="19" t="str">
        <f>VLOOKUP(Table3[[#This Row],[Customer ID]],'Hospitalisation Details'!127:$1048576,9,FALSE())</f>
        <v>tier - 2</v>
      </c>
      <c r="P128" s="19" t="str">
        <f>VLOOKUP(Table3[[#This Row],[Customer ID]],'Hospitalisation Details'!127:$1048576,10,FALSE())</f>
        <v>tier - 1</v>
      </c>
      <c r="Q128" s="19" t="str">
        <f>VLOOKUP(Table3[[#This Row],[Customer ID]],'Hospitalisation Details'!127:$1048576,11,FALSE())</f>
        <v>R1011</v>
      </c>
    </row>
    <row r="129" spans="1:17" x14ac:dyDescent="0.2">
      <c r="A129" s="18" t="s">
        <v>2245</v>
      </c>
      <c r="B129" s="19" t="str">
        <f>VLOOKUP(Table3[[#This Row],[Customer ID]],'Customer name 1'!128:$1048576,4,FALSE())</f>
        <v xml:space="preserve">Mr. Ryan </v>
      </c>
      <c r="C129" s="20">
        <f>VLOOKUP(Table3[[#This Row],[Customer ID]],'Medical Examinations'!$1:$1048576,2,FALSE())</f>
        <v>32.774999999999999</v>
      </c>
      <c r="D129" s="20" t="str">
        <f>VLOOKUP(Table3[[#This Row],[Customer ID]],'Medical Examinations'!$1:$1048576,3,FALSE())</f>
        <v xml:space="preserve"> obesity </v>
      </c>
      <c r="E129" s="20">
        <f>VLOOKUP(Table3[[#This Row],[Customer ID]],'Medical Examinations'!$1:$1048576,4,FALSE())</f>
        <v>4.72</v>
      </c>
      <c r="F129" s="20" t="str">
        <f>VLOOKUP(Table3[[#This Row],[Customer ID]],'Medical Examinations'!$1:$1048576,5,FALSE())</f>
        <v xml:space="preserve">normal </v>
      </c>
      <c r="G129" s="19" t="str">
        <f>VLOOKUP(Table3[[#This Row],[Customer ID]],'Medical Examinations'!$1:$1048576,6,FALSE())</f>
        <v>No</v>
      </c>
      <c r="H129" s="19" t="str">
        <f>VLOOKUP(Table3[[#This Row],[Customer ID]],'Medical Examinations'!$1:$1048576,7,FALSE())</f>
        <v>No</v>
      </c>
      <c r="I129" s="19" t="str">
        <f>VLOOKUP(Table3[[#This Row],[Customer ID]],'Medical Examinations'!$1:$1048576,8,FALSE())</f>
        <v>No</v>
      </c>
      <c r="J129" s="19">
        <f>VLOOKUP(Table3[[#This Row],[Customer ID]],'Medical Examinations'!$1:$1048576,9,FALSE())</f>
        <v>0</v>
      </c>
      <c r="K129" s="19" t="str">
        <f>VLOOKUP(Table3[[#This Row],[Customer ID]],'Medical Examinations'!$1:$1048576,10,FALSE())</f>
        <v>yes</v>
      </c>
      <c r="L129" s="19" t="str">
        <f>VLOOKUP(Table3[[#This Row],[Customer ID]],'Hospitalisation Details'!128:$1048576,5,FALSE())</f>
        <v>4 Aug 1982</v>
      </c>
      <c r="M129" s="19">
        <f>VLOOKUP(Table3[[#This Row],[Customer ID]],'Hospitalisation Details'!128:$1048576,6,FALSE())</f>
        <v>40</v>
      </c>
      <c r="N129" s="19">
        <f>VLOOKUP(Table3[[#This Row],[Customer ID]],'Hospitalisation Details'!128:$1048576,8,FALSE())</f>
        <v>39125.33</v>
      </c>
      <c r="O129" s="19" t="str">
        <f>VLOOKUP(Table3[[#This Row],[Customer ID]],'Hospitalisation Details'!128:$1048576,9,FALSE())</f>
        <v>tier - 1</v>
      </c>
      <c r="P129" s="19" t="str">
        <f>VLOOKUP(Table3[[#This Row],[Customer ID]],'Hospitalisation Details'!128:$1048576,10,FALSE())</f>
        <v>tier - 1</v>
      </c>
      <c r="Q129" s="19" t="str">
        <f>VLOOKUP(Table3[[#This Row],[Customer ID]],'Hospitalisation Details'!128:$1048576,11,FALSE())</f>
        <v>R1016</v>
      </c>
    </row>
    <row r="130" spans="1:17" x14ac:dyDescent="0.2">
      <c r="A130" s="18" t="s">
        <v>2244</v>
      </c>
      <c r="B130" s="19" t="str">
        <f>VLOOKUP(Table3[[#This Row],[Customer ID]],'Customer name 1'!129:$1048576,4,FALSE())</f>
        <v xml:space="preserve">Mr. Dane </v>
      </c>
      <c r="C130" s="20">
        <f>VLOOKUP(Table3[[#This Row],[Customer ID]],'Medical Examinations'!$1:$1048576,2,FALSE())</f>
        <v>34.200000000000003</v>
      </c>
      <c r="D130" s="20" t="str">
        <f>VLOOKUP(Table3[[#This Row],[Customer ID]],'Medical Examinations'!$1:$1048576,3,FALSE())</f>
        <v xml:space="preserve"> obesity </v>
      </c>
      <c r="E130" s="20">
        <f>VLOOKUP(Table3[[#This Row],[Customer ID]],'Medical Examinations'!$1:$1048576,4,FALSE())</f>
        <v>5.91</v>
      </c>
      <c r="F130" s="20" t="str">
        <f>VLOOKUP(Table3[[#This Row],[Customer ID]],'Medical Examinations'!$1:$1048576,5,FALSE())</f>
        <v>prediabetes</v>
      </c>
      <c r="G130" s="19" t="str">
        <f>VLOOKUP(Table3[[#This Row],[Customer ID]],'Medical Examinations'!$1:$1048576,6,FALSE())</f>
        <v>yes</v>
      </c>
      <c r="H130" s="19" t="str">
        <f>VLOOKUP(Table3[[#This Row],[Customer ID]],'Medical Examinations'!$1:$1048576,7,FALSE())</f>
        <v>No</v>
      </c>
      <c r="I130" s="19" t="str">
        <f>VLOOKUP(Table3[[#This Row],[Customer ID]],'Medical Examinations'!$1:$1048576,8,FALSE())</f>
        <v>No</v>
      </c>
      <c r="J130" s="19">
        <f>VLOOKUP(Table3[[#This Row],[Customer ID]],'Medical Examinations'!$1:$1048576,9,FALSE())</f>
        <v>0</v>
      </c>
      <c r="K130" s="19" t="str">
        <f>VLOOKUP(Table3[[#This Row],[Customer ID]],'Medical Examinations'!$1:$1048576,10,FALSE())</f>
        <v>yes</v>
      </c>
      <c r="L130" s="19" t="str">
        <f>VLOOKUP(Table3[[#This Row],[Customer ID]],'Hospitalisation Details'!129:$1048576,5,FALSE())</f>
        <v>20 Sep 1985</v>
      </c>
      <c r="M130" s="19">
        <f>VLOOKUP(Table3[[#This Row],[Customer ID]],'Hospitalisation Details'!129:$1048576,6,FALSE())</f>
        <v>37</v>
      </c>
      <c r="N130" s="19">
        <f>VLOOKUP(Table3[[#This Row],[Customer ID]],'Hospitalisation Details'!129:$1048576,8,FALSE())</f>
        <v>39047.29</v>
      </c>
      <c r="O130" s="19" t="str">
        <f>VLOOKUP(Table3[[#This Row],[Customer ID]],'Hospitalisation Details'!129:$1048576,9,FALSE())</f>
        <v>tier - 1</v>
      </c>
      <c r="P130" s="19" t="str">
        <f>VLOOKUP(Table3[[#This Row],[Customer ID]],'Hospitalisation Details'!129:$1048576,10,FALSE())</f>
        <v>tier - 3</v>
      </c>
      <c r="Q130" s="19" t="str">
        <f>VLOOKUP(Table3[[#This Row],[Customer ID]],'Hospitalisation Details'!129:$1048576,11,FALSE())</f>
        <v>R1017</v>
      </c>
    </row>
    <row r="131" spans="1:17" x14ac:dyDescent="0.2">
      <c r="A131" s="18" t="s">
        <v>2243</v>
      </c>
      <c r="B131" s="19" t="str">
        <f>VLOOKUP(Table3[[#This Row],[Customer ID]],'Customer name 1'!130:$1048576,4,FALSE())</f>
        <v xml:space="preserve">Mr. Jonas </v>
      </c>
      <c r="C131" s="20">
        <f>VLOOKUP(Table3[[#This Row],[Customer ID]],'Medical Examinations'!$1:$1048576,2,FALSE())</f>
        <v>30.2</v>
      </c>
      <c r="D131" s="20" t="str">
        <f>VLOOKUP(Table3[[#This Row],[Customer ID]],'Medical Examinations'!$1:$1048576,3,FALSE())</f>
        <v xml:space="preserve"> obesity </v>
      </c>
      <c r="E131" s="20">
        <f>VLOOKUP(Table3[[#This Row],[Customer ID]],'Medical Examinations'!$1:$1048576,4,FALSE())</f>
        <v>9.58</v>
      </c>
      <c r="F131" s="20" t="str">
        <f>VLOOKUP(Table3[[#This Row],[Customer ID]],'Medical Examinations'!$1:$1048576,5,FALSE())</f>
        <v xml:space="preserve">diabetes </v>
      </c>
      <c r="G131" s="19" t="str">
        <f>VLOOKUP(Table3[[#This Row],[Customer ID]],'Medical Examinations'!$1:$1048576,6,FALSE())</f>
        <v>No</v>
      </c>
      <c r="H131" s="19" t="str">
        <f>VLOOKUP(Table3[[#This Row],[Customer ID]],'Medical Examinations'!$1:$1048576,7,FALSE())</f>
        <v>No</v>
      </c>
      <c r="I131" s="19" t="str">
        <f>VLOOKUP(Table3[[#This Row],[Customer ID]],'Medical Examinations'!$1:$1048576,8,FALSE())</f>
        <v>No</v>
      </c>
      <c r="J131" s="19">
        <f>VLOOKUP(Table3[[#This Row],[Customer ID]],'Medical Examinations'!$1:$1048576,9,FALSE())</f>
        <v>0</v>
      </c>
      <c r="K131" s="19" t="str">
        <f>VLOOKUP(Table3[[#This Row],[Customer ID]],'Medical Examinations'!$1:$1048576,10,FALSE())</f>
        <v>yes</v>
      </c>
      <c r="L131" s="19" t="str">
        <f>VLOOKUP(Table3[[#This Row],[Customer ID]],'Hospitalisation Details'!130:$1048576,5,FALSE())</f>
        <v>12 Oct 1978</v>
      </c>
      <c r="M131" s="19">
        <f>VLOOKUP(Table3[[#This Row],[Customer ID]],'Hospitalisation Details'!130:$1048576,6,FALSE())</f>
        <v>44</v>
      </c>
      <c r="N131" s="19">
        <f>VLOOKUP(Table3[[#This Row],[Customer ID]],'Hospitalisation Details'!130:$1048576,8,FALSE())</f>
        <v>38998.550000000003</v>
      </c>
      <c r="O131" s="19" t="str">
        <f>VLOOKUP(Table3[[#This Row],[Customer ID]],'Hospitalisation Details'!130:$1048576,9,FALSE())</f>
        <v>tier - 1</v>
      </c>
      <c r="P131" s="19" t="str">
        <f>VLOOKUP(Table3[[#This Row],[Customer ID]],'Hospitalisation Details'!130:$1048576,10,FALSE())</f>
        <v>tier - 1</v>
      </c>
      <c r="Q131" s="19" t="str">
        <f>VLOOKUP(Table3[[#This Row],[Customer ID]],'Hospitalisation Details'!130:$1048576,11,FALSE())</f>
        <v>R1011</v>
      </c>
    </row>
    <row r="132" spans="1:17" x14ac:dyDescent="0.2">
      <c r="A132" s="18" t="s">
        <v>2242</v>
      </c>
      <c r="B132" s="19" t="str">
        <f>VLOOKUP(Table3[[#This Row],[Customer ID]],'Customer name 1'!131:$1048576,4,FALSE())</f>
        <v xml:space="preserve">Mr. George </v>
      </c>
      <c r="C132" s="20">
        <f>VLOOKUP(Table3[[#This Row],[Customer ID]],'Medical Examinations'!$1:$1048576,2,FALSE())</f>
        <v>48.32</v>
      </c>
      <c r="D132" s="20" t="str">
        <f>VLOOKUP(Table3[[#This Row],[Customer ID]],'Medical Examinations'!$1:$1048576,3,FALSE())</f>
        <v xml:space="preserve"> obesity </v>
      </c>
      <c r="E132" s="20">
        <f>VLOOKUP(Table3[[#This Row],[Customer ID]],'Medical Examinations'!$1:$1048576,4,FALSE())</f>
        <v>5.77</v>
      </c>
      <c r="F132" s="20" t="str">
        <f>VLOOKUP(Table3[[#This Row],[Customer ID]],'Medical Examinations'!$1:$1048576,5,FALSE())</f>
        <v>prediabetes</v>
      </c>
      <c r="G132" s="19" t="str">
        <f>VLOOKUP(Table3[[#This Row],[Customer ID]],'Medical Examinations'!$1:$1048576,6,FALSE())</f>
        <v>No</v>
      </c>
      <c r="H132" s="19" t="str">
        <f>VLOOKUP(Table3[[#This Row],[Customer ID]],'Medical Examinations'!$1:$1048576,7,FALSE())</f>
        <v>No</v>
      </c>
      <c r="I132" s="19" t="str">
        <f>VLOOKUP(Table3[[#This Row],[Customer ID]],'Medical Examinations'!$1:$1048576,8,FALSE())</f>
        <v>No</v>
      </c>
      <c r="J132" s="19">
        <f>VLOOKUP(Table3[[#This Row],[Customer ID]],'Medical Examinations'!$1:$1048576,9,FALSE())</f>
        <v>0</v>
      </c>
      <c r="K132" s="19" t="str">
        <f>VLOOKUP(Table3[[#This Row],[Customer ID]],'Medical Examinations'!$1:$1048576,10,FALSE())</f>
        <v>yes</v>
      </c>
      <c r="L132" s="19" t="str">
        <f>VLOOKUP(Table3[[#This Row],[Customer ID]],'Hospitalisation Details'!131:$1048576,5,FALSE())</f>
        <v>24 Sep 1980</v>
      </c>
      <c r="M132" s="19">
        <f>VLOOKUP(Table3[[#This Row],[Customer ID]],'Hospitalisation Details'!131:$1048576,6,FALSE())</f>
        <v>42</v>
      </c>
      <c r="N132" s="19">
        <f>VLOOKUP(Table3[[#This Row],[Customer ID]],'Hospitalisation Details'!131:$1048576,8,FALSE())</f>
        <v>38947.43</v>
      </c>
      <c r="O132" s="19" t="str">
        <f>VLOOKUP(Table3[[#This Row],[Customer ID]],'Hospitalisation Details'!131:$1048576,9,FALSE())</f>
        <v>tier - 2</v>
      </c>
      <c r="P132" s="19" t="str">
        <f>VLOOKUP(Table3[[#This Row],[Customer ID]],'Hospitalisation Details'!131:$1048576,10,FALSE())</f>
        <v>tier - 3</v>
      </c>
      <c r="Q132" s="19" t="str">
        <f>VLOOKUP(Table3[[#This Row],[Customer ID]],'Hospitalisation Details'!131:$1048576,11,FALSE())</f>
        <v>R1011</v>
      </c>
    </row>
    <row r="133" spans="1:17" x14ac:dyDescent="0.2">
      <c r="A133" s="18" t="s">
        <v>2241</v>
      </c>
      <c r="B133" s="19" t="str">
        <f>VLOOKUP(Table3[[#This Row],[Customer ID]],'Customer name 1'!132:$1048576,4,FALSE())</f>
        <v xml:space="preserve">Ms. Sara </v>
      </c>
      <c r="C133" s="20">
        <f>VLOOKUP(Table3[[#This Row],[Customer ID]],'Medical Examinations'!$1:$1048576,2,FALSE())</f>
        <v>44.86</v>
      </c>
      <c r="D133" s="20" t="str">
        <f>VLOOKUP(Table3[[#This Row],[Customer ID]],'Medical Examinations'!$1:$1048576,3,FALSE())</f>
        <v xml:space="preserve"> obesity </v>
      </c>
      <c r="E133" s="20">
        <f>VLOOKUP(Table3[[#This Row],[Customer ID]],'Medical Examinations'!$1:$1048576,4,FALSE())</f>
        <v>4.38</v>
      </c>
      <c r="F133" s="20" t="str">
        <f>VLOOKUP(Table3[[#This Row],[Customer ID]],'Medical Examinations'!$1:$1048576,5,FALSE())</f>
        <v xml:space="preserve">normal </v>
      </c>
      <c r="G133" s="19" t="str">
        <f>VLOOKUP(Table3[[#This Row],[Customer ID]],'Medical Examinations'!$1:$1048576,6,FALSE())</f>
        <v>yes</v>
      </c>
      <c r="H133" s="19" t="str">
        <f>VLOOKUP(Table3[[#This Row],[Customer ID]],'Medical Examinations'!$1:$1048576,7,FALSE())</f>
        <v>No</v>
      </c>
      <c r="I133" s="19" t="str">
        <f>VLOOKUP(Table3[[#This Row],[Customer ID]],'Medical Examinations'!$1:$1048576,8,FALSE())</f>
        <v>No</v>
      </c>
      <c r="J133" s="19">
        <f>VLOOKUP(Table3[[#This Row],[Customer ID]],'Medical Examinations'!$1:$1048576,9,FALSE())</f>
        <v>0</v>
      </c>
      <c r="K133" s="19" t="str">
        <f>VLOOKUP(Table3[[#This Row],[Customer ID]],'Medical Examinations'!$1:$1048576,10,FALSE())</f>
        <v>yes</v>
      </c>
      <c r="L133" s="19" t="str">
        <f>VLOOKUP(Table3[[#This Row],[Customer ID]],'Hospitalisation Details'!132:$1048576,5,FALSE())</f>
        <v>15 Dec 1976</v>
      </c>
      <c r="M133" s="19">
        <f>VLOOKUP(Table3[[#This Row],[Customer ID]],'Hospitalisation Details'!132:$1048576,6,FALSE())</f>
        <v>46</v>
      </c>
      <c r="N133" s="19">
        <f>VLOOKUP(Table3[[#This Row],[Customer ID]],'Hospitalisation Details'!132:$1048576,8,FALSE())</f>
        <v>38932.559999999998</v>
      </c>
      <c r="O133" s="19" t="str">
        <f>VLOOKUP(Table3[[#This Row],[Customer ID]],'Hospitalisation Details'!132:$1048576,9,FALSE())</f>
        <v>tier - 2</v>
      </c>
      <c r="P133" s="19" t="str">
        <f>VLOOKUP(Table3[[#This Row],[Customer ID]],'Hospitalisation Details'!132:$1048576,10,FALSE())</f>
        <v>tier - 3</v>
      </c>
      <c r="Q133" s="19" t="str">
        <f>VLOOKUP(Table3[[#This Row],[Customer ID]],'Hospitalisation Details'!132:$1048576,11,FALSE())</f>
        <v>R1011</v>
      </c>
    </row>
    <row r="134" spans="1:17" x14ac:dyDescent="0.2">
      <c r="A134" s="18" t="s">
        <v>2240</v>
      </c>
      <c r="B134" s="19" t="str">
        <f>VLOOKUP(Table3[[#This Row],[Customer ID]],'Customer name 1'!133:$1048576,4,FALSE())</f>
        <v xml:space="preserve">Mr. Nick </v>
      </c>
      <c r="C134" s="20">
        <f>VLOOKUP(Table3[[#This Row],[Customer ID]],'Medical Examinations'!$1:$1048576,2,FALSE())</f>
        <v>52.15</v>
      </c>
      <c r="D134" s="20" t="str">
        <f>VLOOKUP(Table3[[#This Row],[Customer ID]],'Medical Examinations'!$1:$1048576,3,FALSE())</f>
        <v xml:space="preserve"> obesity </v>
      </c>
      <c r="E134" s="20">
        <f>VLOOKUP(Table3[[#This Row],[Customer ID]],'Medical Examinations'!$1:$1048576,4,FALSE())</f>
        <v>5.65</v>
      </c>
      <c r="F134" s="20" t="str">
        <f>VLOOKUP(Table3[[#This Row],[Customer ID]],'Medical Examinations'!$1:$1048576,5,FALSE())</f>
        <v xml:space="preserve">normal </v>
      </c>
      <c r="G134" s="19" t="str">
        <f>VLOOKUP(Table3[[#This Row],[Customer ID]],'Medical Examinations'!$1:$1048576,6,FALSE())</f>
        <v>No</v>
      </c>
      <c r="H134" s="19" t="str">
        <f>VLOOKUP(Table3[[#This Row],[Customer ID]],'Medical Examinations'!$1:$1048576,7,FALSE())</f>
        <v>No</v>
      </c>
      <c r="I134" s="19" t="str">
        <f>VLOOKUP(Table3[[#This Row],[Customer ID]],'Medical Examinations'!$1:$1048576,8,FALSE())</f>
        <v>No</v>
      </c>
      <c r="J134" s="19">
        <f>VLOOKUP(Table3[[#This Row],[Customer ID]],'Medical Examinations'!$1:$1048576,9,FALSE())</f>
        <v>1</v>
      </c>
      <c r="K134" s="19" t="str">
        <f>VLOOKUP(Table3[[#This Row],[Customer ID]],'Medical Examinations'!$1:$1048576,10,FALSE())</f>
        <v>yes</v>
      </c>
      <c r="L134" s="19" t="str">
        <f>VLOOKUP(Table3[[#This Row],[Customer ID]],'Hospitalisation Details'!133:$1048576,5,FALSE())</f>
        <v>16 Jun 1987</v>
      </c>
      <c r="M134" s="19">
        <f>VLOOKUP(Table3[[#This Row],[Customer ID]],'Hospitalisation Details'!133:$1048576,6,FALSE())</f>
        <v>35</v>
      </c>
      <c r="N134" s="19">
        <f>VLOOKUP(Table3[[#This Row],[Customer ID]],'Hospitalisation Details'!133:$1048576,8,FALSE())</f>
        <v>38924.04</v>
      </c>
      <c r="O134" s="19" t="str">
        <f>VLOOKUP(Table3[[#This Row],[Customer ID]],'Hospitalisation Details'!133:$1048576,9,FALSE())</f>
        <v>tier - 2</v>
      </c>
      <c r="P134" s="19" t="str">
        <f>VLOOKUP(Table3[[#This Row],[Customer ID]],'Hospitalisation Details'!133:$1048576,10,FALSE())</f>
        <v>tier - 2</v>
      </c>
      <c r="Q134" s="19" t="str">
        <f>VLOOKUP(Table3[[#This Row],[Customer ID]],'Hospitalisation Details'!133:$1048576,11,FALSE())</f>
        <v>R1011</v>
      </c>
    </row>
    <row r="135" spans="1:17" x14ac:dyDescent="0.2">
      <c r="A135" s="18" t="s">
        <v>2239</v>
      </c>
      <c r="B135" s="19" t="str">
        <f>VLOOKUP(Table3[[#This Row],[Customer ID]],'Customer name 1'!134:$1048576,4,FALSE())</f>
        <v xml:space="preserve">Mr. Timothy </v>
      </c>
      <c r="C135" s="20">
        <f>VLOOKUP(Table3[[#This Row],[Customer ID]],'Medical Examinations'!$1:$1048576,2,FALSE())</f>
        <v>41.12</v>
      </c>
      <c r="D135" s="20" t="str">
        <f>VLOOKUP(Table3[[#This Row],[Customer ID]],'Medical Examinations'!$1:$1048576,3,FALSE())</f>
        <v xml:space="preserve"> obesity </v>
      </c>
      <c r="E135" s="20">
        <f>VLOOKUP(Table3[[#This Row],[Customer ID]],'Medical Examinations'!$1:$1048576,4,FALSE())</f>
        <v>7.54</v>
      </c>
      <c r="F135" s="20" t="str">
        <f>VLOOKUP(Table3[[#This Row],[Customer ID]],'Medical Examinations'!$1:$1048576,5,FALSE())</f>
        <v xml:space="preserve">diabetes </v>
      </c>
      <c r="G135" s="19" t="str">
        <f>VLOOKUP(Table3[[#This Row],[Customer ID]],'Medical Examinations'!$1:$1048576,6,FALSE())</f>
        <v>yes</v>
      </c>
      <c r="H135" s="19" t="str">
        <f>VLOOKUP(Table3[[#This Row],[Customer ID]],'Medical Examinations'!$1:$1048576,7,FALSE())</f>
        <v>No</v>
      </c>
      <c r="I135" s="19" t="str">
        <f>VLOOKUP(Table3[[#This Row],[Customer ID]],'Medical Examinations'!$1:$1048576,8,FALSE())</f>
        <v>No</v>
      </c>
      <c r="J135" s="19">
        <f>VLOOKUP(Table3[[#This Row],[Customer ID]],'Medical Examinations'!$1:$1048576,9,FALSE())</f>
        <v>0</v>
      </c>
      <c r="K135" s="19" t="str">
        <f>VLOOKUP(Table3[[#This Row],[Customer ID]],'Medical Examinations'!$1:$1048576,10,FALSE())</f>
        <v>yes</v>
      </c>
      <c r="L135" s="19" t="str">
        <f>VLOOKUP(Table3[[#This Row],[Customer ID]],'Hospitalisation Details'!134:$1048576,5,FALSE())</f>
        <v>30 Jul 1967</v>
      </c>
      <c r="M135" s="19">
        <f>VLOOKUP(Table3[[#This Row],[Customer ID]],'Hospitalisation Details'!134:$1048576,6,FALSE())</f>
        <v>55</v>
      </c>
      <c r="N135" s="19">
        <f>VLOOKUP(Table3[[#This Row],[Customer ID]],'Hospitalisation Details'!134:$1048576,8,FALSE())</f>
        <v>38893.360000000001</v>
      </c>
      <c r="O135" s="19" t="str">
        <f>VLOOKUP(Table3[[#This Row],[Customer ID]],'Hospitalisation Details'!134:$1048576,9,FALSE())</f>
        <v>tier - 1</v>
      </c>
      <c r="P135" s="19" t="str">
        <f>VLOOKUP(Table3[[#This Row],[Customer ID]],'Hospitalisation Details'!134:$1048576,10,FALSE())</f>
        <v>tier - 2</v>
      </c>
      <c r="Q135" s="19" t="str">
        <f>VLOOKUP(Table3[[#This Row],[Customer ID]],'Hospitalisation Details'!134:$1048576,11,FALSE())</f>
        <v>R1011</v>
      </c>
    </row>
    <row r="136" spans="1:17" x14ac:dyDescent="0.2">
      <c r="A136" s="18" t="s">
        <v>2238</v>
      </c>
      <c r="B136" s="19" t="str">
        <f>VLOOKUP(Table3[[#This Row],[Customer ID]],'Customer name 1'!135:$1048576,4,FALSE())</f>
        <v xml:space="preserve">Ms. Becky </v>
      </c>
      <c r="C136" s="20">
        <f>VLOOKUP(Table3[[#This Row],[Customer ID]],'Medical Examinations'!$1:$1048576,2,FALSE())</f>
        <v>38.39</v>
      </c>
      <c r="D136" s="20" t="str">
        <f>VLOOKUP(Table3[[#This Row],[Customer ID]],'Medical Examinations'!$1:$1048576,3,FALSE())</f>
        <v xml:space="preserve"> obesity </v>
      </c>
      <c r="E136" s="20">
        <f>VLOOKUP(Table3[[#This Row],[Customer ID]],'Medical Examinations'!$1:$1048576,4,FALSE())</f>
        <v>5.1100000000000003</v>
      </c>
      <c r="F136" s="20" t="str">
        <f>VLOOKUP(Table3[[#This Row],[Customer ID]],'Medical Examinations'!$1:$1048576,5,FALSE())</f>
        <v xml:space="preserve">normal </v>
      </c>
      <c r="G136" s="19" t="str">
        <f>VLOOKUP(Table3[[#This Row],[Customer ID]],'Medical Examinations'!$1:$1048576,6,FALSE())</f>
        <v>yes</v>
      </c>
      <c r="H136" s="19" t="str">
        <f>VLOOKUP(Table3[[#This Row],[Customer ID]],'Medical Examinations'!$1:$1048576,7,FALSE())</f>
        <v>No</v>
      </c>
      <c r="I136" s="19" t="str">
        <f>VLOOKUP(Table3[[#This Row],[Customer ID]],'Medical Examinations'!$1:$1048576,8,FALSE())</f>
        <v>No</v>
      </c>
      <c r="J136" s="19">
        <f>VLOOKUP(Table3[[#This Row],[Customer ID]],'Medical Examinations'!$1:$1048576,9,FALSE())</f>
        <v>1</v>
      </c>
      <c r="K136" s="19" t="str">
        <f>VLOOKUP(Table3[[#This Row],[Customer ID]],'Medical Examinations'!$1:$1048576,10,FALSE())</f>
        <v>yes</v>
      </c>
      <c r="L136" s="19" t="str">
        <f>VLOOKUP(Table3[[#This Row],[Customer ID]],'Hospitalisation Details'!135:$1048576,5,FALSE())</f>
        <v>6 Jun 1964</v>
      </c>
      <c r="M136" s="19">
        <f>VLOOKUP(Table3[[#This Row],[Customer ID]],'Hospitalisation Details'!135:$1048576,6,FALSE())</f>
        <v>59</v>
      </c>
      <c r="N136" s="19">
        <f>VLOOKUP(Table3[[#This Row],[Customer ID]],'Hospitalisation Details'!135:$1048576,8,FALSE())</f>
        <v>38869.25</v>
      </c>
      <c r="O136" s="19" t="str">
        <f>VLOOKUP(Table3[[#This Row],[Customer ID]],'Hospitalisation Details'!135:$1048576,9,FALSE())</f>
        <v>tier - 2</v>
      </c>
      <c r="P136" s="19" t="str">
        <f>VLOOKUP(Table3[[#This Row],[Customer ID]],'Hospitalisation Details'!135:$1048576,10,FALSE())</f>
        <v>tier - 2</v>
      </c>
      <c r="Q136" s="19" t="str">
        <f>VLOOKUP(Table3[[#This Row],[Customer ID]],'Hospitalisation Details'!135:$1048576,11,FALSE())</f>
        <v>R1011</v>
      </c>
    </row>
    <row r="137" spans="1:17" x14ac:dyDescent="0.2">
      <c r="A137" s="18" t="s">
        <v>2237</v>
      </c>
      <c r="B137" s="19" t="str">
        <f>VLOOKUP(Table3[[#This Row],[Customer ID]],'Customer name 1'!136:$1048576,4,FALSE())</f>
        <v xml:space="preserve">Ms. Steph </v>
      </c>
      <c r="C137" s="20">
        <f>VLOOKUP(Table3[[#This Row],[Customer ID]],'Medical Examinations'!$1:$1048576,2,FALSE())</f>
        <v>46.85</v>
      </c>
      <c r="D137" s="20" t="str">
        <f>VLOOKUP(Table3[[#This Row],[Customer ID]],'Medical Examinations'!$1:$1048576,3,FALSE())</f>
        <v xml:space="preserve"> obesity </v>
      </c>
      <c r="E137" s="20">
        <f>VLOOKUP(Table3[[#This Row],[Customer ID]],'Medical Examinations'!$1:$1048576,4,FALSE())</f>
        <v>4.25</v>
      </c>
      <c r="F137" s="20" t="str">
        <f>VLOOKUP(Table3[[#This Row],[Customer ID]],'Medical Examinations'!$1:$1048576,5,FALSE())</f>
        <v xml:space="preserve">normal </v>
      </c>
      <c r="G137" s="19" t="str">
        <f>VLOOKUP(Table3[[#This Row],[Customer ID]],'Medical Examinations'!$1:$1048576,6,FALSE())</f>
        <v>No</v>
      </c>
      <c r="H137" s="19" t="str">
        <f>VLOOKUP(Table3[[#This Row],[Customer ID]],'Medical Examinations'!$1:$1048576,7,FALSE())</f>
        <v>No</v>
      </c>
      <c r="I137" s="19" t="str">
        <f>VLOOKUP(Table3[[#This Row],[Customer ID]],'Medical Examinations'!$1:$1048576,8,FALSE())</f>
        <v>Yes</v>
      </c>
      <c r="J137" s="19">
        <f>VLOOKUP(Table3[[#This Row],[Customer ID]],'Medical Examinations'!$1:$1048576,9,FALSE())</f>
        <v>1</v>
      </c>
      <c r="K137" s="19" t="str">
        <f>VLOOKUP(Table3[[#This Row],[Customer ID]],'Medical Examinations'!$1:$1048576,10,FALSE())</f>
        <v>yes</v>
      </c>
      <c r="L137" s="19" t="str">
        <f>VLOOKUP(Table3[[#This Row],[Customer ID]],'Hospitalisation Details'!136:$1048576,5,FALSE())</f>
        <v>3 Dec 1979</v>
      </c>
      <c r="M137" s="19">
        <f>VLOOKUP(Table3[[#This Row],[Customer ID]],'Hospitalisation Details'!136:$1048576,6,FALSE())</f>
        <v>43</v>
      </c>
      <c r="N137" s="19">
        <f>VLOOKUP(Table3[[#This Row],[Customer ID]],'Hospitalisation Details'!136:$1048576,8,FALSE())</f>
        <v>38836.980000000003</v>
      </c>
      <c r="O137" s="19" t="str">
        <f>VLOOKUP(Table3[[#This Row],[Customer ID]],'Hospitalisation Details'!136:$1048576,9,FALSE())</f>
        <v>tier - 2</v>
      </c>
      <c r="P137" s="19" t="str">
        <f>VLOOKUP(Table3[[#This Row],[Customer ID]],'Hospitalisation Details'!136:$1048576,10,FALSE())</f>
        <v>tier - 1</v>
      </c>
      <c r="Q137" s="19" t="str">
        <f>VLOOKUP(Table3[[#This Row],[Customer ID]],'Hospitalisation Details'!136:$1048576,11,FALSE())</f>
        <v>R1011</v>
      </c>
    </row>
    <row r="138" spans="1:17" x14ac:dyDescent="0.2">
      <c r="A138" s="18" t="s">
        <v>2236</v>
      </c>
      <c r="B138" s="19" t="str">
        <f>VLOOKUP(Table3[[#This Row],[Customer ID]],'Customer name 1'!137:$1048576,4,FALSE())</f>
        <v xml:space="preserve">Ms. Kristine </v>
      </c>
      <c r="C138" s="20">
        <f>VLOOKUP(Table3[[#This Row],[Customer ID]],'Medical Examinations'!$1:$1048576,2,FALSE())</f>
        <v>42.24</v>
      </c>
      <c r="D138" s="20" t="str">
        <f>VLOOKUP(Table3[[#This Row],[Customer ID]],'Medical Examinations'!$1:$1048576,3,FALSE())</f>
        <v xml:space="preserve"> obesity </v>
      </c>
      <c r="E138" s="20">
        <f>VLOOKUP(Table3[[#This Row],[Customer ID]],'Medical Examinations'!$1:$1048576,4,FALSE())</f>
        <v>5.55</v>
      </c>
      <c r="F138" s="20" t="str">
        <f>VLOOKUP(Table3[[#This Row],[Customer ID]],'Medical Examinations'!$1:$1048576,5,FALSE())</f>
        <v xml:space="preserve">normal </v>
      </c>
      <c r="G138" s="19" t="str">
        <f>VLOOKUP(Table3[[#This Row],[Customer ID]],'Medical Examinations'!$1:$1048576,6,FALSE())</f>
        <v>No</v>
      </c>
      <c r="H138" s="19" t="str">
        <f>VLOOKUP(Table3[[#This Row],[Customer ID]],'Medical Examinations'!$1:$1048576,7,FALSE())</f>
        <v>yes</v>
      </c>
      <c r="I138" s="19" t="str">
        <f>VLOOKUP(Table3[[#This Row],[Customer ID]],'Medical Examinations'!$1:$1048576,8,FALSE())</f>
        <v>No</v>
      </c>
      <c r="J138" s="19">
        <f>VLOOKUP(Table3[[#This Row],[Customer ID]],'Medical Examinations'!$1:$1048576,9,FALSE())</f>
        <v>1</v>
      </c>
      <c r="K138" s="19" t="str">
        <f>VLOOKUP(Table3[[#This Row],[Customer ID]],'Medical Examinations'!$1:$1048576,10,FALSE())</f>
        <v>yes</v>
      </c>
      <c r="L138" s="19" t="str">
        <f>VLOOKUP(Table3[[#This Row],[Customer ID]],'Hospitalisation Details'!137:$1048576,5,FALSE())</f>
        <v>5 Dec 2004</v>
      </c>
      <c r="M138" s="19">
        <f>VLOOKUP(Table3[[#This Row],[Customer ID]],'Hospitalisation Details'!137:$1048576,6,FALSE())</f>
        <v>18</v>
      </c>
      <c r="N138" s="19">
        <f>VLOOKUP(Table3[[#This Row],[Customer ID]],'Hospitalisation Details'!137:$1048576,8,FALSE())</f>
        <v>38792.69</v>
      </c>
      <c r="O138" s="19" t="str">
        <f>VLOOKUP(Table3[[#This Row],[Customer ID]],'Hospitalisation Details'!137:$1048576,9,FALSE())</f>
        <v>tier - 2</v>
      </c>
      <c r="P138" s="19" t="str">
        <f>VLOOKUP(Table3[[#This Row],[Customer ID]],'Hospitalisation Details'!137:$1048576,10,FALSE())</f>
        <v>tier - 2</v>
      </c>
      <c r="Q138" s="19" t="str">
        <f>VLOOKUP(Table3[[#This Row],[Customer ID]],'Hospitalisation Details'!137:$1048576,11,FALSE())</f>
        <v>R1013</v>
      </c>
    </row>
    <row r="139" spans="1:17" x14ac:dyDescent="0.2">
      <c r="A139" s="18" t="s">
        <v>2235</v>
      </c>
      <c r="B139" s="19" t="str">
        <f>VLOOKUP(Table3[[#This Row],[Customer ID]],'Customer name 1'!138:$1048576,4,FALSE())</f>
        <v xml:space="preserve">Mr. Taylor </v>
      </c>
      <c r="C139" s="20">
        <f>VLOOKUP(Table3[[#This Row],[Customer ID]],'Medical Examinations'!$1:$1048576,2,FALSE())</f>
        <v>34.39</v>
      </c>
      <c r="D139" s="20" t="str">
        <f>VLOOKUP(Table3[[#This Row],[Customer ID]],'Medical Examinations'!$1:$1048576,3,FALSE())</f>
        <v xml:space="preserve"> obesity </v>
      </c>
      <c r="E139" s="20">
        <f>VLOOKUP(Table3[[#This Row],[Customer ID]],'Medical Examinations'!$1:$1048576,4,FALSE())</f>
        <v>5.78</v>
      </c>
      <c r="F139" s="20" t="str">
        <f>VLOOKUP(Table3[[#This Row],[Customer ID]],'Medical Examinations'!$1:$1048576,5,FALSE())</f>
        <v>prediabetes</v>
      </c>
      <c r="G139" s="19" t="str">
        <f>VLOOKUP(Table3[[#This Row],[Customer ID]],'Medical Examinations'!$1:$1048576,6,FALSE())</f>
        <v>No</v>
      </c>
      <c r="H139" s="19" t="str">
        <f>VLOOKUP(Table3[[#This Row],[Customer ID]],'Medical Examinations'!$1:$1048576,7,FALSE())</f>
        <v>No</v>
      </c>
      <c r="I139" s="19" t="str">
        <f>VLOOKUP(Table3[[#This Row],[Customer ID]],'Medical Examinations'!$1:$1048576,8,FALSE())</f>
        <v>No</v>
      </c>
      <c r="J139" s="19">
        <f>VLOOKUP(Table3[[#This Row],[Customer ID]],'Medical Examinations'!$1:$1048576,9,FALSE())</f>
        <v>0</v>
      </c>
      <c r="K139" s="19" t="str">
        <f>VLOOKUP(Table3[[#This Row],[Customer ID]],'Medical Examinations'!$1:$1048576,10,FALSE())</f>
        <v>yes</v>
      </c>
      <c r="L139" s="19" t="str">
        <f>VLOOKUP(Table3[[#This Row],[Customer ID]],'Hospitalisation Details'!138:$1048576,5,FALSE())</f>
        <v>8 Nov 1991</v>
      </c>
      <c r="M139" s="19">
        <f>VLOOKUP(Table3[[#This Row],[Customer ID]],'Hospitalisation Details'!138:$1048576,6,FALSE())</f>
        <v>31</v>
      </c>
      <c r="N139" s="19">
        <f>VLOOKUP(Table3[[#This Row],[Customer ID]],'Hospitalisation Details'!138:$1048576,8,FALSE())</f>
        <v>38746.36</v>
      </c>
      <c r="O139" s="19" t="str">
        <f>VLOOKUP(Table3[[#This Row],[Customer ID]],'Hospitalisation Details'!138:$1048576,9,FALSE())</f>
        <v>tier - 1</v>
      </c>
      <c r="P139" s="19" t="str">
        <f>VLOOKUP(Table3[[#This Row],[Customer ID]],'Hospitalisation Details'!138:$1048576,10,FALSE())</f>
        <v>tier - 2</v>
      </c>
      <c r="Q139" s="19" t="str">
        <f>VLOOKUP(Table3[[#This Row],[Customer ID]],'Hospitalisation Details'!138:$1048576,11,FALSE())</f>
        <v>R1012</v>
      </c>
    </row>
    <row r="140" spans="1:17" x14ac:dyDescent="0.2">
      <c r="A140" s="18" t="s">
        <v>2234</v>
      </c>
      <c r="B140" s="19" t="str">
        <f>VLOOKUP(Table3[[#This Row],[Customer ID]],'Customer name 1'!139:$1048576,4,FALSE())</f>
        <v xml:space="preserve">Mr. William </v>
      </c>
      <c r="C140" s="20">
        <f>VLOOKUP(Table3[[#This Row],[Customer ID]],'Medical Examinations'!$1:$1048576,2,FALSE())</f>
        <v>42.89</v>
      </c>
      <c r="D140" s="20" t="str">
        <f>VLOOKUP(Table3[[#This Row],[Customer ID]],'Medical Examinations'!$1:$1048576,3,FALSE())</f>
        <v xml:space="preserve"> obesity </v>
      </c>
      <c r="E140" s="20">
        <f>VLOOKUP(Table3[[#This Row],[Customer ID]],'Medical Examinations'!$1:$1048576,4,FALSE())</f>
        <v>5.28</v>
      </c>
      <c r="F140" s="20" t="str">
        <f>VLOOKUP(Table3[[#This Row],[Customer ID]],'Medical Examinations'!$1:$1048576,5,FALSE())</f>
        <v xml:space="preserve">normal </v>
      </c>
      <c r="G140" s="19" t="str">
        <f>VLOOKUP(Table3[[#This Row],[Customer ID]],'Medical Examinations'!$1:$1048576,6,FALSE())</f>
        <v>yes</v>
      </c>
      <c r="H140" s="19" t="str">
        <f>VLOOKUP(Table3[[#This Row],[Customer ID]],'Medical Examinations'!$1:$1048576,7,FALSE())</f>
        <v>No</v>
      </c>
      <c r="I140" s="19" t="str">
        <f>VLOOKUP(Table3[[#This Row],[Customer ID]],'Medical Examinations'!$1:$1048576,8,FALSE())</f>
        <v>No</v>
      </c>
      <c r="J140" s="19">
        <f>VLOOKUP(Table3[[#This Row],[Customer ID]],'Medical Examinations'!$1:$1048576,9,FALSE())</f>
        <v>0</v>
      </c>
      <c r="K140" s="19" t="str">
        <f>VLOOKUP(Table3[[#This Row],[Customer ID]],'Medical Examinations'!$1:$1048576,10,FALSE())</f>
        <v>yes</v>
      </c>
      <c r="L140" s="19" t="str">
        <f>VLOOKUP(Table3[[#This Row],[Customer ID]],'Hospitalisation Details'!139:$1048576,5,FALSE())</f>
        <v>15 Jun 1976</v>
      </c>
      <c r="M140" s="19">
        <f>VLOOKUP(Table3[[#This Row],[Customer ID]],'Hospitalisation Details'!139:$1048576,6,FALSE())</f>
        <v>46</v>
      </c>
      <c r="N140" s="19">
        <f>VLOOKUP(Table3[[#This Row],[Customer ID]],'Hospitalisation Details'!139:$1048576,8,FALSE())</f>
        <v>38740.120000000003</v>
      </c>
      <c r="O140" s="19" t="str">
        <f>VLOOKUP(Table3[[#This Row],[Customer ID]],'Hospitalisation Details'!139:$1048576,9,FALSE())</f>
        <v>tier - 2</v>
      </c>
      <c r="P140" s="19" t="str">
        <f>VLOOKUP(Table3[[#This Row],[Customer ID]],'Hospitalisation Details'!139:$1048576,10,FALSE())</f>
        <v>tier - 2</v>
      </c>
      <c r="Q140" s="19" t="str">
        <f>VLOOKUP(Table3[[#This Row],[Customer ID]],'Hospitalisation Details'!139:$1048576,11,FALSE())</f>
        <v>R1012</v>
      </c>
    </row>
    <row r="141" spans="1:17" x14ac:dyDescent="0.2">
      <c r="A141" s="18" t="s">
        <v>2233</v>
      </c>
      <c r="B141" s="19" t="str">
        <f>VLOOKUP(Table3[[#This Row],[Customer ID]],'Customer name 1'!140:$1048576,4,FALSE())</f>
        <v xml:space="preserve">Mr. Sage </v>
      </c>
      <c r="C141" s="20">
        <f>VLOOKUP(Table3[[#This Row],[Customer ID]],'Medical Examinations'!$1:$1048576,2,FALSE())</f>
        <v>36.299999999999997</v>
      </c>
      <c r="D141" s="20" t="str">
        <f>VLOOKUP(Table3[[#This Row],[Customer ID]],'Medical Examinations'!$1:$1048576,3,FALSE())</f>
        <v xml:space="preserve"> obesity </v>
      </c>
      <c r="E141" s="20">
        <f>VLOOKUP(Table3[[#This Row],[Customer ID]],'Medical Examinations'!$1:$1048576,4,FALSE())</f>
        <v>5.39</v>
      </c>
      <c r="F141" s="20" t="str">
        <f>VLOOKUP(Table3[[#This Row],[Customer ID]],'Medical Examinations'!$1:$1048576,5,FALSE())</f>
        <v xml:space="preserve">normal </v>
      </c>
      <c r="G141" s="19" t="str">
        <f>VLOOKUP(Table3[[#This Row],[Customer ID]],'Medical Examinations'!$1:$1048576,6,FALSE())</f>
        <v>No</v>
      </c>
      <c r="H141" s="19" t="str">
        <f>VLOOKUP(Table3[[#This Row],[Customer ID]],'Medical Examinations'!$1:$1048576,7,FALSE())</f>
        <v>No</v>
      </c>
      <c r="I141" s="19" t="str">
        <f>VLOOKUP(Table3[[#This Row],[Customer ID]],'Medical Examinations'!$1:$1048576,8,FALSE())</f>
        <v>No</v>
      </c>
      <c r="J141" s="19">
        <f>VLOOKUP(Table3[[#This Row],[Customer ID]],'Medical Examinations'!$1:$1048576,9,FALSE())</f>
        <v>0</v>
      </c>
      <c r="K141" s="19" t="str">
        <f>VLOOKUP(Table3[[#This Row],[Customer ID]],'Medical Examinations'!$1:$1048576,10,FALSE())</f>
        <v>yes</v>
      </c>
      <c r="L141" s="19" t="str">
        <f>VLOOKUP(Table3[[#This Row],[Customer ID]],'Hospitalisation Details'!140:$1048576,5,FALSE())</f>
        <v>2 Nov 1991</v>
      </c>
      <c r="M141" s="19">
        <f>VLOOKUP(Table3[[#This Row],[Customer ID]],'Hospitalisation Details'!140:$1048576,6,FALSE())</f>
        <v>31</v>
      </c>
      <c r="N141" s="19">
        <f>VLOOKUP(Table3[[#This Row],[Customer ID]],'Hospitalisation Details'!140:$1048576,8,FALSE())</f>
        <v>38711</v>
      </c>
      <c r="O141" s="19" t="str">
        <f>VLOOKUP(Table3[[#This Row],[Customer ID]],'Hospitalisation Details'!140:$1048576,9,FALSE())</f>
        <v>tier - 2</v>
      </c>
      <c r="P141" s="19" t="str">
        <f>VLOOKUP(Table3[[#This Row],[Customer ID]],'Hospitalisation Details'!140:$1048576,10,FALSE())</f>
        <v>tier - 2</v>
      </c>
      <c r="Q141" s="19" t="str">
        <f>VLOOKUP(Table3[[#This Row],[Customer ID]],'Hospitalisation Details'!140:$1048576,11,FALSE())</f>
        <v>R1011</v>
      </c>
    </row>
    <row r="142" spans="1:17" x14ac:dyDescent="0.2">
      <c r="A142" s="18" t="s">
        <v>2232</v>
      </c>
      <c r="B142" s="19" t="str">
        <f>VLOOKUP(Table3[[#This Row],[Customer ID]],'Customer name 1'!141:$1048576,4,FALSE())</f>
        <v xml:space="preserve">Mr. Cole </v>
      </c>
      <c r="C142" s="20">
        <f>VLOOKUP(Table3[[#This Row],[Customer ID]],'Medical Examinations'!$1:$1048576,2,FALSE())</f>
        <v>35.200000000000003</v>
      </c>
      <c r="D142" s="20" t="str">
        <f>VLOOKUP(Table3[[#This Row],[Customer ID]],'Medical Examinations'!$1:$1048576,3,FALSE())</f>
        <v xml:space="preserve"> obesity </v>
      </c>
      <c r="E142" s="20">
        <f>VLOOKUP(Table3[[#This Row],[Customer ID]],'Medical Examinations'!$1:$1048576,4,FALSE())</f>
        <v>8.01</v>
      </c>
      <c r="F142" s="20" t="str">
        <f>VLOOKUP(Table3[[#This Row],[Customer ID]],'Medical Examinations'!$1:$1048576,5,FALSE())</f>
        <v xml:space="preserve">diabetes </v>
      </c>
      <c r="G142" s="19" t="str">
        <f>VLOOKUP(Table3[[#This Row],[Customer ID]],'Medical Examinations'!$1:$1048576,6,FALSE())</f>
        <v>yes</v>
      </c>
      <c r="H142" s="19" t="str">
        <f>VLOOKUP(Table3[[#This Row],[Customer ID]],'Medical Examinations'!$1:$1048576,7,FALSE())</f>
        <v>No</v>
      </c>
      <c r="I142" s="19" t="str">
        <f>VLOOKUP(Table3[[#This Row],[Customer ID]],'Medical Examinations'!$1:$1048576,8,FALSE())</f>
        <v>No</v>
      </c>
      <c r="J142" s="19">
        <f>VLOOKUP(Table3[[#This Row],[Customer ID]],'Medical Examinations'!$1:$1048576,9,FALSE())</f>
        <v>1</v>
      </c>
      <c r="K142" s="19" t="str">
        <f>VLOOKUP(Table3[[#This Row],[Customer ID]],'Medical Examinations'!$1:$1048576,10,FALSE())</f>
        <v>yes</v>
      </c>
      <c r="L142" s="19" t="str">
        <f>VLOOKUP(Table3[[#This Row],[Customer ID]],'Hospitalisation Details'!141:$1048576,5,FALSE())</f>
        <v>20 Jul 1986</v>
      </c>
      <c r="M142" s="19">
        <f>VLOOKUP(Table3[[#This Row],[Customer ID]],'Hospitalisation Details'!141:$1048576,6,FALSE())</f>
        <v>36</v>
      </c>
      <c r="N142" s="19">
        <f>VLOOKUP(Table3[[#This Row],[Customer ID]],'Hospitalisation Details'!141:$1048576,8,FALSE())</f>
        <v>38709.18</v>
      </c>
      <c r="O142" s="19" t="str">
        <f>VLOOKUP(Table3[[#This Row],[Customer ID]],'Hospitalisation Details'!141:$1048576,9,FALSE())</f>
        <v>tier - 1</v>
      </c>
      <c r="P142" s="19" t="str">
        <f>VLOOKUP(Table3[[#This Row],[Customer ID]],'Hospitalisation Details'!141:$1048576,10,FALSE())</f>
        <v>tier - 3</v>
      </c>
      <c r="Q142" s="19" t="str">
        <f>VLOOKUP(Table3[[#This Row],[Customer ID]],'Hospitalisation Details'!141:$1048576,11,FALSE())</f>
        <v>R1013</v>
      </c>
    </row>
    <row r="143" spans="1:17" x14ac:dyDescent="0.2">
      <c r="A143" s="18" t="s">
        <v>2231</v>
      </c>
      <c r="B143" s="19" t="str">
        <f>VLOOKUP(Table3[[#This Row],[Customer ID]],'Customer name 1'!142:$1048576,4,FALSE())</f>
        <v xml:space="preserve">Mr. Jesse </v>
      </c>
      <c r="C143" s="20">
        <f>VLOOKUP(Table3[[#This Row],[Customer ID]],'Medical Examinations'!$1:$1048576,2,FALSE())</f>
        <v>53.62</v>
      </c>
      <c r="D143" s="20" t="str">
        <f>VLOOKUP(Table3[[#This Row],[Customer ID]],'Medical Examinations'!$1:$1048576,3,FALSE())</f>
        <v xml:space="preserve"> obesity </v>
      </c>
      <c r="E143" s="20">
        <f>VLOOKUP(Table3[[#This Row],[Customer ID]],'Medical Examinations'!$1:$1048576,4,FALSE())</f>
        <v>5.21</v>
      </c>
      <c r="F143" s="20" t="str">
        <f>VLOOKUP(Table3[[#This Row],[Customer ID]],'Medical Examinations'!$1:$1048576,5,FALSE())</f>
        <v xml:space="preserve">normal </v>
      </c>
      <c r="G143" s="19" t="str">
        <f>VLOOKUP(Table3[[#This Row],[Customer ID]],'Medical Examinations'!$1:$1048576,6,FALSE())</f>
        <v>No</v>
      </c>
      <c r="H143" s="19" t="str">
        <f>VLOOKUP(Table3[[#This Row],[Customer ID]],'Medical Examinations'!$1:$1048576,7,FALSE())</f>
        <v>No</v>
      </c>
      <c r="I143" s="19" t="str">
        <f>VLOOKUP(Table3[[#This Row],[Customer ID]],'Medical Examinations'!$1:$1048576,8,FALSE())</f>
        <v>No</v>
      </c>
      <c r="J143" s="19">
        <f>VLOOKUP(Table3[[#This Row],[Customer ID]],'Medical Examinations'!$1:$1048576,9,FALSE())</f>
        <v>0</v>
      </c>
      <c r="K143" s="19" t="str">
        <f>VLOOKUP(Table3[[#This Row],[Customer ID]],'Medical Examinations'!$1:$1048576,10,FALSE())</f>
        <v>yes</v>
      </c>
      <c r="L143" s="19" t="str">
        <f>VLOOKUP(Table3[[#This Row],[Customer ID]],'Hospitalisation Details'!142:$1048576,5,FALSE())</f>
        <v>13 Jul 1990</v>
      </c>
      <c r="M143" s="19">
        <f>VLOOKUP(Table3[[#This Row],[Customer ID]],'Hospitalisation Details'!142:$1048576,6,FALSE())</f>
        <v>32</v>
      </c>
      <c r="N143" s="19">
        <f>VLOOKUP(Table3[[#This Row],[Customer ID]],'Hospitalisation Details'!142:$1048576,8,FALSE())</f>
        <v>38652.089999999997</v>
      </c>
      <c r="O143" s="19" t="str">
        <f>VLOOKUP(Table3[[#This Row],[Customer ID]],'Hospitalisation Details'!142:$1048576,9,FALSE())</f>
        <v>tier - 2</v>
      </c>
      <c r="P143" s="19" t="str">
        <f>VLOOKUP(Table3[[#This Row],[Customer ID]],'Hospitalisation Details'!142:$1048576,10,FALSE())</f>
        <v>tier - 2</v>
      </c>
      <c r="Q143" s="19" t="str">
        <f>VLOOKUP(Table3[[#This Row],[Customer ID]],'Hospitalisation Details'!142:$1048576,11,FALSE())</f>
        <v>R1011</v>
      </c>
    </row>
    <row r="144" spans="1:17" x14ac:dyDescent="0.2">
      <c r="A144" s="18" t="s">
        <v>2230</v>
      </c>
      <c r="B144" s="19" t="str">
        <f>VLOOKUP(Table3[[#This Row],[Customer ID]],'Customer name 1'!143:$1048576,4,FALSE())</f>
        <v xml:space="preserve">Ms. Tammi </v>
      </c>
      <c r="C144" s="20">
        <f>VLOOKUP(Table3[[#This Row],[Customer ID]],'Medical Examinations'!$1:$1048576,2,FALSE())</f>
        <v>36.67</v>
      </c>
      <c r="D144" s="20" t="str">
        <f>VLOOKUP(Table3[[#This Row],[Customer ID]],'Medical Examinations'!$1:$1048576,3,FALSE())</f>
        <v xml:space="preserve"> obesity </v>
      </c>
      <c r="E144" s="20">
        <f>VLOOKUP(Table3[[#This Row],[Customer ID]],'Medical Examinations'!$1:$1048576,4,FALSE())</f>
        <v>6.27</v>
      </c>
      <c r="F144" s="20" t="str">
        <f>VLOOKUP(Table3[[#This Row],[Customer ID]],'Medical Examinations'!$1:$1048576,5,FALSE())</f>
        <v>prediabetes</v>
      </c>
      <c r="G144" s="19" t="str">
        <f>VLOOKUP(Table3[[#This Row],[Customer ID]],'Medical Examinations'!$1:$1048576,6,FALSE())</f>
        <v>No</v>
      </c>
      <c r="H144" s="19" t="str">
        <f>VLOOKUP(Table3[[#This Row],[Customer ID]],'Medical Examinations'!$1:$1048576,7,FALSE())</f>
        <v>No</v>
      </c>
      <c r="I144" s="19" t="str">
        <f>VLOOKUP(Table3[[#This Row],[Customer ID]],'Medical Examinations'!$1:$1048576,8,FALSE())</f>
        <v>No</v>
      </c>
      <c r="J144" s="19">
        <f>VLOOKUP(Table3[[#This Row],[Customer ID]],'Medical Examinations'!$1:$1048576,9,FALSE())</f>
        <v>0</v>
      </c>
      <c r="K144" s="19" t="str">
        <f>VLOOKUP(Table3[[#This Row],[Customer ID]],'Medical Examinations'!$1:$1048576,10,FALSE())</f>
        <v>yes</v>
      </c>
      <c r="L144" s="19" t="str">
        <f>VLOOKUP(Table3[[#This Row],[Customer ID]],'Hospitalisation Details'!143:$1048576,5,FALSE())</f>
        <v>12 Nov 1999</v>
      </c>
      <c r="M144" s="19">
        <f>VLOOKUP(Table3[[#This Row],[Customer ID]],'Hospitalisation Details'!143:$1048576,6,FALSE())</f>
        <v>23</v>
      </c>
      <c r="N144" s="19">
        <f>VLOOKUP(Table3[[#This Row],[Customer ID]],'Hospitalisation Details'!143:$1048576,8,FALSE())</f>
        <v>38511.629999999997</v>
      </c>
      <c r="O144" s="19" t="str">
        <f>VLOOKUP(Table3[[#This Row],[Customer ID]],'Hospitalisation Details'!143:$1048576,9,FALSE())</f>
        <v>tier - 2</v>
      </c>
      <c r="P144" s="19" t="str">
        <f>VLOOKUP(Table3[[#This Row],[Customer ID]],'Hospitalisation Details'!143:$1048576,10,FALSE())</f>
        <v>tier - 2</v>
      </c>
      <c r="Q144" s="19" t="str">
        <f>VLOOKUP(Table3[[#This Row],[Customer ID]],'Hospitalisation Details'!143:$1048576,11,FALSE())</f>
        <v>R1024</v>
      </c>
    </row>
    <row r="145" spans="1:17" x14ac:dyDescent="0.2">
      <c r="A145" s="18" t="s">
        <v>2229</v>
      </c>
      <c r="B145" s="19" t="str">
        <f>VLOOKUP(Table3[[#This Row],[Customer ID]],'Customer name 1'!144:$1048576,4,FALSE())</f>
        <v xml:space="preserve">Mr. Matthew </v>
      </c>
      <c r="C145" s="20">
        <f>VLOOKUP(Table3[[#This Row],[Customer ID]],'Medical Examinations'!$1:$1048576,2,FALSE())</f>
        <v>33.4</v>
      </c>
      <c r="D145" s="20" t="str">
        <f>VLOOKUP(Table3[[#This Row],[Customer ID]],'Medical Examinations'!$1:$1048576,3,FALSE())</f>
        <v xml:space="preserve"> obesity </v>
      </c>
      <c r="E145" s="20">
        <f>VLOOKUP(Table3[[#This Row],[Customer ID]],'Medical Examinations'!$1:$1048576,4,FALSE())</f>
        <v>10.73</v>
      </c>
      <c r="F145" s="20" t="str">
        <f>VLOOKUP(Table3[[#This Row],[Customer ID]],'Medical Examinations'!$1:$1048576,5,FALSE())</f>
        <v xml:space="preserve">diabetes </v>
      </c>
      <c r="G145" s="19" t="str">
        <f>VLOOKUP(Table3[[#This Row],[Customer ID]],'Medical Examinations'!$1:$1048576,6,FALSE())</f>
        <v>yes</v>
      </c>
      <c r="H145" s="19" t="str">
        <f>VLOOKUP(Table3[[#This Row],[Customer ID]],'Medical Examinations'!$1:$1048576,7,FALSE())</f>
        <v>No</v>
      </c>
      <c r="I145" s="19" t="str">
        <f>VLOOKUP(Table3[[#This Row],[Customer ID]],'Medical Examinations'!$1:$1048576,8,FALSE())</f>
        <v>No</v>
      </c>
      <c r="J145" s="19">
        <f>VLOOKUP(Table3[[#This Row],[Customer ID]],'Medical Examinations'!$1:$1048576,9,FALSE())</f>
        <v>1</v>
      </c>
      <c r="K145" s="19" t="str">
        <f>VLOOKUP(Table3[[#This Row],[Customer ID]],'Medical Examinations'!$1:$1048576,10,FALSE())</f>
        <v>yes</v>
      </c>
      <c r="L145" s="19" t="str">
        <f>VLOOKUP(Table3[[#This Row],[Customer ID]],'Hospitalisation Details'!144:$1048576,5,FALSE())</f>
        <v>21 Jun 1986</v>
      </c>
      <c r="M145" s="19">
        <f>VLOOKUP(Table3[[#This Row],[Customer ID]],'Hospitalisation Details'!144:$1048576,6,FALSE())</f>
        <v>36</v>
      </c>
      <c r="N145" s="19">
        <f>VLOOKUP(Table3[[#This Row],[Customer ID]],'Hospitalisation Details'!144:$1048576,8,FALSE())</f>
        <v>38415.47</v>
      </c>
      <c r="O145" s="19" t="str">
        <f>VLOOKUP(Table3[[#This Row],[Customer ID]],'Hospitalisation Details'!144:$1048576,9,FALSE())</f>
        <v>tier - 1</v>
      </c>
      <c r="P145" s="19" t="str">
        <f>VLOOKUP(Table3[[#This Row],[Customer ID]],'Hospitalisation Details'!144:$1048576,10,FALSE())</f>
        <v>tier - 2</v>
      </c>
      <c r="Q145" s="19" t="str">
        <f>VLOOKUP(Table3[[#This Row],[Customer ID]],'Hospitalisation Details'!144:$1048576,11,FALSE())</f>
        <v>R1011</v>
      </c>
    </row>
    <row r="146" spans="1:17" x14ac:dyDescent="0.2">
      <c r="A146" s="18" t="s">
        <v>2228</v>
      </c>
      <c r="B146" s="19" t="str">
        <f>VLOOKUP(Table3[[#This Row],[Customer ID]],'Customer name 1'!145:$1048576,4,FALSE())</f>
        <v xml:space="preserve">Mr. Eric </v>
      </c>
      <c r="C146" s="20">
        <f>VLOOKUP(Table3[[#This Row],[Customer ID]],'Medical Examinations'!$1:$1048576,2,FALSE())</f>
        <v>42.71</v>
      </c>
      <c r="D146" s="20" t="str">
        <f>VLOOKUP(Table3[[#This Row],[Customer ID]],'Medical Examinations'!$1:$1048576,3,FALSE())</f>
        <v xml:space="preserve"> obesity </v>
      </c>
      <c r="E146" s="20">
        <f>VLOOKUP(Table3[[#This Row],[Customer ID]],'Medical Examinations'!$1:$1048576,4,FALSE())</f>
        <v>10.52</v>
      </c>
      <c r="F146" s="20" t="str">
        <f>VLOOKUP(Table3[[#This Row],[Customer ID]],'Medical Examinations'!$1:$1048576,5,FALSE())</f>
        <v xml:space="preserve">diabetes </v>
      </c>
      <c r="G146" s="19" t="str">
        <f>VLOOKUP(Table3[[#This Row],[Customer ID]],'Medical Examinations'!$1:$1048576,6,FALSE())</f>
        <v>No</v>
      </c>
      <c r="H146" s="19" t="str">
        <f>VLOOKUP(Table3[[#This Row],[Customer ID]],'Medical Examinations'!$1:$1048576,7,FALSE())</f>
        <v>No</v>
      </c>
      <c r="I146" s="19" t="str">
        <f>VLOOKUP(Table3[[#This Row],[Customer ID]],'Medical Examinations'!$1:$1048576,8,FALSE())</f>
        <v>No</v>
      </c>
      <c r="J146" s="19">
        <f>VLOOKUP(Table3[[#This Row],[Customer ID]],'Medical Examinations'!$1:$1048576,9,FALSE())</f>
        <v>0</v>
      </c>
      <c r="K146" s="19" t="str">
        <f>VLOOKUP(Table3[[#This Row],[Customer ID]],'Medical Examinations'!$1:$1048576,10,FALSE())</f>
        <v>yes</v>
      </c>
      <c r="L146" s="19" t="str">
        <f>VLOOKUP(Table3[[#This Row],[Customer ID]],'Hospitalisation Details'!145:$1048576,5,FALSE())</f>
        <v>23 Dec 1971</v>
      </c>
      <c r="M146" s="19">
        <f>VLOOKUP(Table3[[#This Row],[Customer ID]],'Hospitalisation Details'!145:$1048576,6,FALSE())</f>
        <v>51</v>
      </c>
      <c r="N146" s="19">
        <f>VLOOKUP(Table3[[#This Row],[Customer ID]],'Hospitalisation Details'!145:$1048576,8,FALSE())</f>
        <v>38405.26</v>
      </c>
      <c r="O146" s="19" t="str">
        <f>VLOOKUP(Table3[[#This Row],[Customer ID]],'Hospitalisation Details'!145:$1048576,9,FALSE())</f>
        <v>tier - 2</v>
      </c>
      <c r="P146" s="19" t="str">
        <f>VLOOKUP(Table3[[#This Row],[Customer ID]],'Hospitalisation Details'!145:$1048576,10,FALSE())</f>
        <v>tier - 1</v>
      </c>
      <c r="Q146" s="19" t="str">
        <f>VLOOKUP(Table3[[#This Row],[Customer ID]],'Hospitalisation Details'!145:$1048576,11,FALSE())</f>
        <v>R1011</v>
      </c>
    </row>
    <row r="147" spans="1:17" x14ac:dyDescent="0.2">
      <c r="A147" s="18" t="s">
        <v>2227</v>
      </c>
      <c r="B147" s="19" t="str">
        <f>VLOOKUP(Table3[[#This Row],[Customer ID]],'Customer name 1'!146:$1048576,4,FALSE())</f>
        <v xml:space="preserve">Ms. Valeria </v>
      </c>
      <c r="C147" s="20">
        <f>VLOOKUP(Table3[[#This Row],[Customer ID]],'Medical Examinations'!$1:$1048576,2,FALSE())</f>
        <v>41.52</v>
      </c>
      <c r="D147" s="20" t="str">
        <f>VLOOKUP(Table3[[#This Row],[Customer ID]],'Medical Examinations'!$1:$1048576,3,FALSE())</f>
        <v xml:space="preserve"> obesity </v>
      </c>
      <c r="E147" s="20">
        <f>VLOOKUP(Table3[[#This Row],[Customer ID]],'Medical Examinations'!$1:$1048576,4,FALSE())</f>
        <v>11.82</v>
      </c>
      <c r="F147" s="20" t="str">
        <f>VLOOKUP(Table3[[#This Row],[Customer ID]],'Medical Examinations'!$1:$1048576,5,FALSE())</f>
        <v xml:space="preserve">diabetes </v>
      </c>
      <c r="G147" s="19" t="str">
        <f>VLOOKUP(Table3[[#This Row],[Customer ID]],'Medical Examinations'!$1:$1048576,6,FALSE())</f>
        <v>yes</v>
      </c>
      <c r="H147" s="19" t="str">
        <f>VLOOKUP(Table3[[#This Row],[Customer ID]],'Medical Examinations'!$1:$1048576,7,FALSE())</f>
        <v>No</v>
      </c>
      <c r="I147" s="19" t="str">
        <f>VLOOKUP(Table3[[#This Row],[Customer ID]],'Medical Examinations'!$1:$1048576,8,FALSE())</f>
        <v>No</v>
      </c>
      <c r="J147" s="19">
        <f>VLOOKUP(Table3[[#This Row],[Customer ID]],'Medical Examinations'!$1:$1048576,9,FALSE())</f>
        <v>2</v>
      </c>
      <c r="K147" s="19" t="str">
        <f>VLOOKUP(Table3[[#This Row],[Customer ID]],'Medical Examinations'!$1:$1048576,10,FALSE())</f>
        <v>yes</v>
      </c>
      <c r="L147" s="19" t="str">
        <f>VLOOKUP(Table3[[#This Row],[Customer ID]],'Hospitalisation Details'!146:$1048576,5,FALSE())</f>
        <v>22 Aug 1970</v>
      </c>
      <c r="M147" s="19">
        <f>VLOOKUP(Table3[[#This Row],[Customer ID]],'Hospitalisation Details'!146:$1048576,6,FALSE())</f>
        <v>52</v>
      </c>
      <c r="N147" s="19">
        <f>VLOOKUP(Table3[[#This Row],[Customer ID]],'Hospitalisation Details'!146:$1048576,8,FALSE())</f>
        <v>38389.79</v>
      </c>
      <c r="O147" s="19" t="str">
        <f>VLOOKUP(Table3[[#This Row],[Customer ID]],'Hospitalisation Details'!146:$1048576,9,FALSE())</f>
        <v>tier - 2</v>
      </c>
      <c r="P147" s="19" t="str">
        <f>VLOOKUP(Table3[[#This Row],[Customer ID]],'Hospitalisation Details'!146:$1048576,10,FALSE())</f>
        <v>tier - 3</v>
      </c>
      <c r="Q147" s="19" t="str">
        <f>VLOOKUP(Table3[[#This Row],[Customer ID]],'Hospitalisation Details'!146:$1048576,11,FALSE())</f>
        <v>R1011</v>
      </c>
    </row>
    <row r="148" spans="1:17" x14ac:dyDescent="0.2">
      <c r="A148" s="18" t="s">
        <v>2226</v>
      </c>
      <c r="B148" s="19" t="str">
        <f>VLOOKUP(Table3[[#This Row],[Customer ID]],'Customer name 1'!147:$1048576,4,FALSE())</f>
        <v xml:space="preserve">Mr. Michael </v>
      </c>
      <c r="C148" s="20">
        <f>VLOOKUP(Table3[[#This Row],[Customer ID]],'Medical Examinations'!$1:$1048576,2,FALSE())</f>
        <v>39.4</v>
      </c>
      <c r="D148" s="20" t="str">
        <f>VLOOKUP(Table3[[#This Row],[Customer ID]],'Medical Examinations'!$1:$1048576,3,FALSE())</f>
        <v xml:space="preserve"> obesity </v>
      </c>
      <c r="E148" s="20">
        <f>VLOOKUP(Table3[[#This Row],[Customer ID]],'Medical Examinations'!$1:$1048576,4,FALSE())</f>
        <v>6.76</v>
      </c>
      <c r="F148" s="20" t="str">
        <f>VLOOKUP(Table3[[#This Row],[Customer ID]],'Medical Examinations'!$1:$1048576,5,FALSE())</f>
        <v xml:space="preserve">diabetes </v>
      </c>
      <c r="G148" s="19" t="str">
        <f>VLOOKUP(Table3[[#This Row],[Customer ID]],'Medical Examinations'!$1:$1048576,6,FALSE())</f>
        <v>No</v>
      </c>
      <c r="H148" s="19" t="str">
        <f>VLOOKUP(Table3[[#This Row],[Customer ID]],'Medical Examinations'!$1:$1048576,7,FALSE())</f>
        <v>No</v>
      </c>
      <c r="I148" s="19" t="str">
        <f>VLOOKUP(Table3[[#This Row],[Customer ID]],'Medical Examinations'!$1:$1048576,8,FALSE())</f>
        <v>No</v>
      </c>
      <c r="J148" s="19">
        <f>VLOOKUP(Table3[[#This Row],[Customer ID]],'Medical Examinations'!$1:$1048576,9,FALSE())</f>
        <v>0</v>
      </c>
      <c r="K148" s="19" t="str">
        <f>VLOOKUP(Table3[[#This Row],[Customer ID]],'Medical Examinations'!$1:$1048576,10,FALSE())</f>
        <v>yes</v>
      </c>
      <c r="L148" s="19" t="str">
        <f>VLOOKUP(Table3[[#This Row],[Customer ID]],'Hospitalisation Details'!147:$1048576,5,FALSE())</f>
        <v>17 Sep 2002</v>
      </c>
      <c r="M148" s="19">
        <f>VLOOKUP(Table3[[#This Row],[Customer ID]],'Hospitalisation Details'!147:$1048576,6,FALSE())</f>
        <v>20</v>
      </c>
      <c r="N148" s="19">
        <f>VLOOKUP(Table3[[#This Row],[Customer ID]],'Hospitalisation Details'!147:$1048576,8,FALSE())</f>
        <v>38344.57</v>
      </c>
      <c r="O148" s="19" t="str">
        <f>VLOOKUP(Table3[[#This Row],[Customer ID]],'Hospitalisation Details'!147:$1048576,9,FALSE())</f>
        <v>tier - 1</v>
      </c>
      <c r="P148" s="19" t="str">
        <f>VLOOKUP(Table3[[#This Row],[Customer ID]],'Hospitalisation Details'!147:$1048576,10,FALSE())</f>
        <v>tier - 3</v>
      </c>
      <c r="Q148" s="19" t="str">
        <f>VLOOKUP(Table3[[#This Row],[Customer ID]],'Hospitalisation Details'!147:$1048576,11,FALSE())</f>
        <v>R1011</v>
      </c>
    </row>
    <row r="149" spans="1:17" x14ac:dyDescent="0.2">
      <c r="A149" s="18" t="s">
        <v>2225</v>
      </c>
      <c r="B149" s="19" t="str">
        <f>VLOOKUP(Table3[[#This Row],[Customer ID]],'Customer name 1'!148:$1048576,4,FALSE())</f>
        <v xml:space="preserve">Mr. Rami </v>
      </c>
      <c r="C149" s="20">
        <f>VLOOKUP(Table3[[#This Row],[Customer ID]],'Medical Examinations'!$1:$1048576,2,FALSE())</f>
        <v>46.45</v>
      </c>
      <c r="D149" s="20" t="str">
        <f>VLOOKUP(Table3[[#This Row],[Customer ID]],'Medical Examinations'!$1:$1048576,3,FALSE())</f>
        <v xml:space="preserve"> obesity </v>
      </c>
      <c r="E149" s="20">
        <f>VLOOKUP(Table3[[#This Row],[Customer ID]],'Medical Examinations'!$1:$1048576,4,FALSE())</f>
        <v>5.62</v>
      </c>
      <c r="F149" s="20" t="str">
        <f>VLOOKUP(Table3[[#This Row],[Customer ID]],'Medical Examinations'!$1:$1048576,5,FALSE())</f>
        <v xml:space="preserve">normal </v>
      </c>
      <c r="G149" s="19" t="str">
        <f>VLOOKUP(Table3[[#This Row],[Customer ID]],'Medical Examinations'!$1:$1048576,6,FALSE())</f>
        <v>No</v>
      </c>
      <c r="H149" s="19" t="str">
        <f>VLOOKUP(Table3[[#This Row],[Customer ID]],'Medical Examinations'!$1:$1048576,7,FALSE())</f>
        <v>No</v>
      </c>
      <c r="I149" s="19" t="str">
        <f>VLOOKUP(Table3[[#This Row],[Customer ID]],'Medical Examinations'!$1:$1048576,8,FALSE())</f>
        <v>No</v>
      </c>
      <c r="J149" s="19">
        <f>VLOOKUP(Table3[[#This Row],[Customer ID]],'Medical Examinations'!$1:$1048576,9,FALSE())</f>
        <v>0</v>
      </c>
      <c r="K149" s="19" t="str">
        <f>VLOOKUP(Table3[[#This Row],[Customer ID]],'Medical Examinations'!$1:$1048576,10,FALSE())</f>
        <v>yes</v>
      </c>
      <c r="L149" s="19" t="str">
        <f>VLOOKUP(Table3[[#This Row],[Customer ID]],'Hospitalisation Details'!148:$1048576,5,FALSE())</f>
        <v>12 Jun 1980</v>
      </c>
      <c r="M149" s="19">
        <f>VLOOKUP(Table3[[#This Row],[Customer ID]],'Hospitalisation Details'!148:$1048576,6,FALSE())</f>
        <v>42</v>
      </c>
      <c r="N149" s="19">
        <f>VLOOKUP(Table3[[#This Row],[Customer ID]],'Hospitalisation Details'!148:$1048576,8,FALSE())</f>
        <v>38313.129999999997</v>
      </c>
      <c r="O149" s="19" t="str">
        <f>VLOOKUP(Table3[[#This Row],[Customer ID]],'Hospitalisation Details'!148:$1048576,9,FALSE())</f>
        <v>tier - 1</v>
      </c>
      <c r="P149" s="19" t="str">
        <f>VLOOKUP(Table3[[#This Row],[Customer ID]],'Hospitalisation Details'!148:$1048576,10,FALSE())</f>
        <v>tier - 3</v>
      </c>
      <c r="Q149" s="19" t="str">
        <f>VLOOKUP(Table3[[#This Row],[Customer ID]],'Hospitalisation Details'!148:$1048576,11,FALSE())</f>
        <v>R1011</v>
      </c>
    </row>
    <row r="150" spans="1:17" x14ac:dyDescent="0.2">
      <c r="A150" s="18" t="s">
        <v>2224</v>
      </c>
      <c r="B150" s="19" t="str">
        <f>VLOOKUP(Table3[[#This Row],[Customer ID]],'Customer name 1'!149:$1048576,4,FALSE())</f>
        <v xml:space="preserve">Mr. Denis </v>
      </c>
      <c r="C150" s="20">
        <f>VLOOKUP(Table3[[#This Row],[Customer ID]],'Medical Examinations'!$1:$1048576,2,FALSE())</f>
        <v>35.75</v>
      </c>
      <c r="D150" s="20" t="str">
        <f>VLOOKUP(Table3[[#This Row],[Customer ID]],'Medical Examinations'!$1:$1048576,3,FALSE())</f>
        <v xml:space="preserve"> obesity </v>
      </c>
      <c r="E150" s="20">
        <f>VLOOKUP(Table3[[#This Row],[Customer ID]],'Medical Examinations'!$1:$1048576,4,FALSE())</f>
        <v>4.1900000000000004</v>
      </c>
      <c r="F150" s="20" t="str">
        <f>VLOOKUP(Table3[[#This Row],[Customer ID]],'Medical Examinations'!$1:$1048576,5,FALSE())</f>
        <v xml:space="preserve">normal </v>
      </c>
      <c r="G150" s="19" t="str">
        <f>VLOOKUP(Table3[[#This Row],[Customer ID]],'Medical Examinations'!$1:$1048576,6,FALSE())</f>
        <v>No</v>
      </c>
      <c r="H150" s="19" t="str">
        <f>VLOOKUP(Table3[[#This Row],[Customer ID]],'Medical Examinations'!$1:$1048576,7,FALSE())</f>
        <v>No</v>
      </c>
      <c r="I150" s="19" t="str">
        <f>VLOOKUP(Table3[[#This Row],[Customer ID]],'Medical Examinations'!$1:$1048576,8,FALSE())</f>
        <v>No</v>
      </c>
      <c r="J150" s="19">
        <f>VLOOKUP(Table3[[#This Row],[Customer ID]],'Medical Examinations'!$1:$1048576,9,FALSE())</f>
        <v>0</v>
      </c>
      <c r="K150" s="19" t="str">
        <f>VLOOKUP(Table3[[#This Row],[Customer ID]],'Medical Examinations'!$1:$1048576,10,FALSE())</f>
        <v>yes</v>
      </c>
      <c r="L150" s="19" t="str">
        <f>VLOOKUP(Table3[[#This Row],[Customer ID]],'Hospitalisation Details'!149:$1048576,5,FALSE())</f>
        <v>30 Oct 1989</v>
      </c>
      <c r="M150" s="19">
        <f>VLOOKUP(Table3[[#This Row],[Customer ID]],'Hospitalisation Details'!149:$1048576,6,FALSE())</f>
        <v>33</v>
      </c>
      <c r="N150" s="19">
        <f>VLOOKUP(Table3[[#This Row],[Customer ID]],'Hospitalisation Details'!149:$1048576,8,FALSE())</f>
        <v>38282.75</v>
      </c>
      <c r="O150" s="19" t="str">
        <f>VLOOKUP(Table3[[#This Row],[Customer ID]],'Hospitalisation Details'!149:$1048576,9,FALSE())</f>
        <v>tier - 1</v>
      </c>
      <c r="P150" s="19" t="str">
        <f>VLOOKUP(Table3[[#This Row],[Customer ID]],'Hospitalisation Details'!149:$1048576,10,FALSE())</f>
        <v>tier - 2</v>
      </c>
      <c r="Q150" s="19" t="str">
        <f>VLOOKUP(Table3[[#This Row],[Customer ID]],'Hospitalisation Details'!149:$1048576,11,FALSE())</f>
        <v>R1013</v>
      </c>
    </row>
    <row r="151" spans="1:17" x14ac:dyDescent="0.2">
      <c r="A151" s="18" t="s">
        <v>2223</v>
      </c>
      <c r="B151" s="19" t="str">
        <f>VLOOKUP(Table3[[#This Row],[Customer ID]],'Customer name 1'!150:$1048576,4,FALSE())</f>
        <v xml:space="preserve">Mr. Brian </v>
      </c>
      <c r="C151" s="20">
        <f>VLOOKUP(Table3[[#This Row],[Customer ID]],'Medical Examinations'!$1:$1048576,2,FALSE())</f>
        <v>26.07</v>
      </c>
      <c r="D151" s="20" t="str">
        <f>VLOOKUP(Table3[[#This Row],[Customer ID]],'Medical Examinations'!$1:$1048576,3,FALSE())</f>
        <v>over weight</v>
      </c>
      <c r="E151" s="20">
        <f>VLOOKUP(Table3[[#This Row],[Customer ID]],'Medical Examinations'!$1:$1048576,4,FALSE())</f>
        <v>5.32</v>
      </c>
      <c r="F151" s="20" t="str">
        <f>VLOOKUP(Table3[[#This Row],[Customer ID]],'Medical Examinations'!$1:$1048576,5,FALSE())</f>
        <v xml:space="preserve">normal </v>
      </c>
      <c r="G151" s="19" t="str">
        <f>VLOOKUP(Table3[[#This Row],[Customer ID]],'Medical Examinations'!$1:$1048576,6,FALSE())</f>
        <v>No</v>
      </c>
      <c r="H151" s="19" t="str">
        <f>VLOOKUP(Table3[[#This Row],[Customer ID]],'Medical Examinations'!$1:$1048576,7,FALSE())</f>
        <v>No</v>
      </c>
      <c r="I151" s="19" t="str">
        <f>VLOOKUP(Table3[[#This Row],[Customer ID]],'Medical Examinations'!$1:$1048576,8,FALSE())</f>
        <v>No</v>
      </c>
      <c r="J151" s="19">
        <f>VLOOKUP(Table3[[#This Row],[Customer ID]],'Medical Examinations'!$1:$1048576,9,FALSE())</f>
        <v>0</v>
      </c>
      <c r="K151" s="19" t="str">
        <f>VLOOKUP(Table3[[#This Row],[Customer ID]],'Medical Examinations'!$1:$1048576,10,FALSE())</f>
        <v>yes</v>
      </c>
      <c r="L151" s="19" t="str">
        <f>VLOOKUP(Table3[[#This Row],[Customer ID]],'Hospitalisation Details'!150:$1048576,5,FALSE())</f>
        <v>16 Aug 1980</v>
      </c>
      <c r="M151" s="19">
        <f>VLOOKUP(Table3[[#This Row],[Customer ID]],'Hospitalisation Details'!150:$1048576,6,FALSE())</f>
        <v>42</v>
      </c>
      <c r="N151" s="19">
        <f>VLOOKUP(Table3[[#This Row],[Customer ID]],'Hospitalisation Details'!150:$1048576,8,FALSE())</f>
        <v>38245.589999999997</v>
      </c>
      <c r="O151" s="19" t="str">
        <f>VLOOKUP(Table3[[#This Row],[Customer ID]],'Hospitalisation Details'!150:$1048576,9,FALSE())</f>
        <v>tier - 1</v>
      </c>
      <c r="P151" s="19" t="str">
        <f>VLOOKUP(Table3[[#This Row],[Customer ID]],'Hospitalisation Details'!150:$1048576,10,FALSE())</f>
        <v>tier - 2</v>
      </c>
      <c r="Q151" s="19" t="str">
        <f>VLOOKUP(Table3[[#This Row],[Customer ID]],'Hospitalisation Details'!150:$1048576,11,FALSE())</f>
        <v>R1013</v>
      </c>
    </row>
    <row r="152" spans="1:17" x14ac:dyDescent="0.2">
      <c r="A152" s="18" t="s">
        <v>2222</v>
      </c>
      <c r="B152" s="19" t="str">
        <f>VLOOKUP(Table3[[#This Row],[Customer ID]],'Customer name 1'!151:$1048576,4,FALSE())</f>
        <v xml:space="preserve">Ms. Bonnie </v>
      </c>
      <c r="C152" s="20">
        <f>VLOOKUP(Table3[[#This Row],[Customer ID]],'Medical Examinations'!$1:$1048576,2,FALSE())</f>
        <v>36.54</v>
      </c>
      <c r="D152" s="20" t="str">
        <f>VLOOKUP(Table3[[#This Row],[Customer ID]],'Medical Examinations'!$1:$1048576,3,FALSE())</f>
        <v xml:space="preserve"> obesity </v>
      </c>
      <c r="E152" s="20">
        <f>VLOOKUP(Table3[[#This Row],[Customer ID]],'Medical Examinations'!$1:$1048576,4,FALSE())</f>
        <v>4.46</v>
      </c>
      <c r="F152" s="20" t="str">
        <f>VLOOKUP(Table3[[#This Row],[Customer ID]],'Medical Examinations'!$1:$1048576,5,FALSE())</f>
        <v xml:space="preserve">normal </v>
      </c>
      <c r="G152" s="19" t="str">
        <f>VLOOKUP(Table3[[#This Row],[Customer ID]],'Medical Examinations'!$1:$1048576,6,FALSE())</f>
        <v>yes</v>
      </c>
      <c r="H152" s="19" t="str">
        <f>VLOOKUP(Table3[[#This Row],[Customer ID]],'Medical Examinations'!$1:$1048576,7,FALSE())</f>
        <v>No</v>
      </c>
      <c r="I152" s="19" t="str">
        <f>VLOOKUP(Table3[[#This Row],[Customer ID]],'Medical Examinations'!$1:$1048576,8,FALSE())</f>
        <v>No</v>
      </c>
      <c r="J152" s="19">
        <f>VLOOKUP(Table3[[#This Row],[Customer ID]],'Medical Examinations'!$1:$1048576,9,FALSE())</f>
        <v>1</v>
      </c>
      <c r="K152" s="19" t="str">
        <f>VLOOKUP(Table3[[#This Row],[Customer ID]],'Medical Examinations'!$1:$1048576,10,FALSE())</f>
        <v>yes</v>
      </c>
      <c r="L152" s="19" t="str">
        <f>VLOOKUP(Table3[[#This Row],[Customer ID]],'Hospitalisation Details'!151:$1048576,5,FALSE())</f>
        <v>16 Jun 1964</v>
      </c>
      <c r="M152" s="19">
        <f>VLOOKUP(Table3[[#This Row],[Customer ID]],'Hospitalisation Details'!151:$1048576,6,FALSE())</f>
        <v>58</v>
      </c>
      <c r="N152" s="19">
        <f>VLOOKUP(Table3[[#This Row],[Customer ID]],'Hospitalisation Details'!151:$1048576,8,FALSE())</f>
        <v>38241.74</v>
      </c>
      <c r="O152" s="19" t="str">
        <f>VLOOKUP(Table3[[#This Row],[Customer ID]],'Hospitalisation Details'!151:$1048576,9,FALSE())</f>
        <v>tier - 2</v>
      </c>
      <c r="P152" s="19" t="str">
        <f>VLOOKUP(Table3[[#This Row],[Customer ID]],'Hospitalisation Details'!151:$1048576,10,FALSE())</f>
        <v>tier - 3</v>
      </c>
      <c r="Q152" s="19" t="str">
        <f>VLOOKUP(Table3[[#This Row],[Customer ID]],'Hospitalisation Details'!151:$1048576,11,FALSE())</f>
        <v>R1011</v>
      </c>
    </row>
    <row r="153" spans="1:17" x14ac:dyDescent="0.2">
      <c r="A153" s="18" t="s">
        <v>2221</v>
      </c>
      <c r="B153" s="19" t="str">
        <f>VLOOKUP(Table3[[#This Row],[Customer ID]],'Customer name 1'!152:$1048576,4,FALSE())</f>
        <v xml:space="preserve">Mr. Michael </v>
      </c>
      <c r="C153" s="20">
        <f>VLOOKUP(Table3[[#This Row],[Customer ID]],'Medical Examinations'!$1:$1048576,2,FALSE())</f>
        <v>51.64</v>
      </c>
      <c r="D153" s="20" t="str">
        <f>VLOOKUP(Table3[[#This Row],[Customer ID]],'Medical Examinations'!$1:$1048576,3,FALSE())</f>
        <v xml:space="preserve"> obesity </v>
      </c>
      <c r="E153" s="20">
        <f>VLOOKUP(Table3[[#This Row],[Customer ID]],'Medical Examinations'!$1:$1048576,4,FALSE())</f>
        <v>5.65</v>
      </c>
      <c r="F153" s="20" t="str">
        <f>VLOOKUP(Table3[[#This Row],[Customer ID]],'Medical Examinations'!$1:$1048576,5,FALSE())</f>
        <v xml:space="preserve">normal </v>
      </c>
      <c r="G153" s="19" t="str">
        <f>VLOOKUP(Table3[[#This Row],[Customer ID]],'Medical Examinations'!$1:$1048576,6,FALSE())</f>
        <v>No</v>
      </c>
      <c r="H153" s="19" t="str">
        <f>VLOOKUP(Table3[[#This Row],[Customer ID]],'Medical Examinations'!$1:$1048576,7,FALSE())</f>
        <v>No</v>
      </c>
      <c r="I153" s="19" t="str">
        <f>VLOOKUP(Table3[[#This Row],[Customer ID]],'Medical Examinations'!$1:$1048576,8,FALSE())</f>
        <v>No</v>
      </c>
      <c r="J153" s="19">
        <f>VLOOKUP(Table3[[#This Row],[Customer ID]],'Medical Examinations'!$1:$1048576,9,FALSE())</f>
        <v>0</v>
      </c>
      <c r="K153" s="19" t="str">
        <f>VLOOKUP(Table3[[#This Row],[Customer ID]],'Medical Examinations'!$1:$1048576,10,FALSE())</f>
        <v>yes</v>
      </c>
      <c r="L153" s="19" t="str">
        <f>VLOOKUP(Table3[[#This Row],[Customer ID]],'Hospitalisation Details'!152:$1048576,5,FALSE())</f>
        <v>8 Sep 1989</v>
      </c>
      <c r="M153" s="19">
        <f>VLOOKUP(Table3[[#This Row],[Customer ID]],'Hospitalisation Details'!152:$1048576,6,FALSE())</f>
        <v>33</v>
      </c>
      <c r="N153" s="19">
        <f>VLOOKUP(Table3[[#This Row],[Customer ID]],'Hospitalisation Details'!152:$1048576,8,FALSE())</f>
        <v>38237.339999999997</v>
      </c>
      <c r="O153" s="19" t="str">
        <f>VLOOKUP(Table3[[#This Row],[Customer ID]],'Hospitalisation Details'!152:$1048576,9,FALSE())</f>
        <v>tier - 2</v>
      </c>
      <c r="P153" s="19" t="str">
        <f>VLOOKUP(Table3[[#This Row],[Customer ID]],'Hospitalisation Details'!152:$1048576,10,FALSE())</f>
        <v>tier - 3</v>
      </c>
      <c r="Q153" s="19" t="str">
        <f>VLOOKUP(Table3[[#This Row],[Customer ID]],'Hospitalisation Details'!152:$1048576,11,FALSE())</f>
        <v>R1011</v>
      </c>
    </row>
    <row r="154" spans="1:17" x14ac:dyDescent="0.2">
      <c r="A154" s="18" t="s">
        <v>2220</v>
      </c>
      <c r="B154" s="19" t="str">
        <f>VLOOKUP(Table3[[#This Row],[Customer ID]],'Customer name 1'!153:$1048576,4,FALSE())</f>
        <v xml:space="preserve">Mr. Paul </v>
      </c>
      <c r="C154" s="20">
        <f>VLOOKUP(Table3[[#This Row],[Customer ID]],'Medical Examinations'!$1:$1048576,2,FALSE())</f>
        <v>42.83</v>
      </c>
      <c r="D154" s="20" t="str">
        <f>VLOOKUP(Table3[[#This Row],[Customer ID]],'Medical Examinations'!$1:$1048576,3,FALSE())</f>
        <v xml:space="preserve"> obesity </v>
      </c>
      <c r="E154" s="20">
        <f>VLOOKUP(Table3[[#This Row],[Customer ID]],'Medical Examinations'!$1:$1048576,4,FALSE())</f>
        <v>6.04</v>
      </c>
      <c r="F154" s="20" t="str">
        <f>VLOOKUP(Table3[[#This Row],[Customer ID]],'Medical Examinations'!$1:$1048576,5,FALSE())</f>
        <v>prediabetes</v>
      </c>
      <c r="G154" s="19" t="str">
        <f>VLOOKUP(Table3[[#This Row],[Customer ID]],'Medical Examinations'!$1:$1048576,6,FALSE())</f>
        <v>No</v>
      </c>
      <c r="H154" s="19" t="str">
        <f>VLOOKUP(Table3[[#This Row],[Customer ID]],'Medical Examinations'!$1:$1048576,7,FALSE())</f>
        <v>No</v>
      </c>
      <c r="I154" s="19" t="str">
        <f>VLOOKUP(Table3[[#This Row],[Customer ID]],'Medical Examinations'!$1:$1048576,8,FALSE())</f>
        <v>No</v>
      </c>
      <c r="J154" s="19">
        <f>VLOOKUP(Table3[[#This Row],[Customer ID]],'Medical Examinations'!$1:$1048576,9,FALSE())</f>
        <v>2</v>
      </c>
      <c r="K154" s="19" t="str">
        <f>VLOOKUP(Table3[[#This Row],[Customer ID]],'Medical Examinations'!$1:$1048576,10,FALSE())</f>
        <v>yes</v>
      </c>
      <c r="L154" s="19" t="str">
        <f>VLOOKUP(Table3[[#This Row],[Customer ID]],'Hospitalisation Details'!153:$1048576,5,FALSE())</f>
        <v>19 Nov 1972</v>
      </c>
      <c r="M154" s="19">
        <f>VLOOKUP(Table3[[#This Row],[Customer ID]],'Hospitalisation Details'!153:$1048576,6,FALSE())</f>
        <v>50</v>
      </c>
      <c r="N154" s="19">
        <f>VLOOKUP(Table3[[#This Row],[Customer ID]],'Hospitalisation Details'!153:$1048576,8,FALSE())</f>
        <v>38189.1</v>
      </c>
      <c r="O154" s="19" t="str">
        <f>VLOOKUP(Table3[[#This Row],[Customer ID]],'Hospitalisation Details'!153:$1048576,9,FALSE())</f>
        <v>tier - 2</v>
      </c>
      <c r="P154" s="19" t="str">
        <f>VLOOKUP(Table3[[#This Row],[Customer ID]],'Hospitalisation Details'!153:$1048576,10,FALSE())</f>
        <v>tier - 2</v>
      </c>
      <c r="Q154" s="19" t="str">
        <f>VLOOKUP(Table3[[#This Row],[Customer ID]],'Hospitalisation Details'!153:$1048576,11,FALSE())</f>
        <v>R1011</v>
      </c>
    </row>
    <row r="155" spans="1:17" x14ac:dyDescent="0.2">
      <c r="A155" s="18" t="s">
        <v>2219</v>
      </c>
      <c r="B155" s="19" t="str">
        <f>VLOOKUP(Table3[[#This Row],[Customer ID]],'Customer name 1'!154:$1048576,4,FALSE())</f>
        <v xml:space="preserve">Mr. Michael </v>
      </c>
      <c r="C155" s="20">
        <f>VLOOKUP(Table3[[#This Row],[Customer ID]],'Medical Examinations'!$1:$1048576,2,FALSE())</f>
        <v>40.15</v>
      </c>
      <c r="D155" s="20" t="str">
        <f>VLOOKUP(Table3[[#This Row],[Customer ID]],'Medical Examinations'!$1:$1048576,3,FALSE())</f>
        <v xml:space="preserve"> obesity </v>
      </c>
      <c r="E155" s="20">
        <f>VLOOKUP(Table3[[#This Row],[Customer ID]],'Medical Examinations'!$1:$1048576,4,FALSE())</f>
        <v>5.76</v>
      </c>
      <c r="F155" s="20" t="str">
        <f>VLOOKUP(Table3[[#This Row],[Customer ID]],'Medical Examinations'!$1:$1048576,5,FALSE())</f>
        <v>prediabetes</v>
      </c>
      <c r="G155" s="19" t="str">
        <f>VLOOKUP(Table3[[#This Row],[Customer ID]],'Medical Examinations'!$1:$1048576,6,FALSE())</f>
        <v>No</v>
      </c>
      <c r="H155" s="19" t="str">
        <f>VLOOKUP(Table3[[#This Row],[Customer ID]],'Medical Examinations'!$1:$1048576,7,FALSE())</f>
        <v>No</v>
      </c>
      <c r="I155" s="19" t="str">
        <f>VLOOKUP(Table3[[#This Row],[Customer ID]],'Medical Examinations'!$1:$1048576,8,FALSE())</f>
        <v>No</v>
      </c>
      <c r="J155" s="19">
        <f>VLOOKUP(Table3[[#This Row],[Customer ID]],'Medical Examinations'!$1:$1048576,9,FALSE())</f>
        <v>1</v>
      </c>
      <c r="K155" s="19" t="str">
        <f>VLOOKUP(Table3[[#This Row],[Customer ID]],'Medical Examinations'!$1:$1048576,10,FALSE())</f>
        <v>yes</v>
      </c>
      <c r="L155" s="19" t="str">
        <f>VLOOKUP(Table3[[#This Row],[Customer ID]],'Hospitalisation Details'!154:$1048576,5,FALSE())</f>
        <v>29 Jul 1998</v>
      </c>
      <c r="M155" s="19">
        <f>VLOOKUP(Table3[[#This Row],[Customer ID]],'Hospitalisation Details'!154:$1048576,6,FALSE())</f>
        <v>24</v>
      </c>
      <c r="N155" s="19">
        <f>VLOOKUP(Table3[[#This Row],[Customer ID]],'Hospitalisation Details'!154:$1048576,8,FALSE())</f>
        <v>38126.25</v>
      </c>
      <c r="O155" s="19" t="str">
        <f>VLOOKUP(Table3[[#This Row],[Customer ID]],'Hospitalisation Details'!154:$1048576,9,FALSE())</f>
        <v>tier - 1</v>
      </c>
      <c r="P155" s="19" t="str">
        <f>VLOOKUP(Table3[[#This Row],[Customer ID]],'Hospitalisation Details'!154:$1048576,10,FALSE())</f>
        <v>tier - 3</v>
      </c>
      <c r="Q155" s="19" t="str">
        <f>VLOOKUP(Table3[[#This Row],[Customer ID]],'Hospitalisation Details'!154:$1048576,11,FALSE())</f>
        <v>R1013</v>
      </c>
    </row>
    <row r="156" spans="1:17" x14ac:dyDescent="0.2">
      <c r="A156" s="18" t="s">
        <v>2218</v>
      </c>
      <c r="B156" s="19" t="str">
        <f>VLOOKUP(Table3[[#This Row],[Customer ID]],'Customer name 1'!155:$1048576,4,FALSE())</f>
        <v xml:space="preserve">Mr. Samuel </v>
      </c>
      <c r="C156" s="20">
        <f>VLOOKUP(Table3[[#This Row],[Customer ID]],'Medical Examinations'!$1:$1048576,2,FALSE())</f>
        <v>27.8</v>
      </c>
      <c r="D156" s="20" t="str">
        <f>VLOOKUP(Table3[[#This Row],[Customer ID]],'Medical Examinations'!$1:$1048576,3,FALSE())</f>
        <v>over weight</v>
      </c>
      <c r="E156" s="20">
        <f>VLOOKUP(Table3[[#This Row],[Customer ID]],'Medical Examinations'!$1:$1048576,4,FALSE())</f>
        <v>4.3600000000000003</v>
      </c>
      <c r="F156" s="20" t="str">
        <f>VLOOKUP(Table3[[#This Row],[Customer ID]],'Medical Examinations'!$1:$1048576,5,FALSE())</f>
        <v xml:space="preserve">normal </v>
      </c>
      <c r="G156" s="19" t="str">
        <f>VLOOKUP(Table3[[#This Row],[Customer ID]],'Medical Examinations'!$1:$1048576,6,FALSE())</f>
        <v>No</v>
      </c>
      <c r="H156" s="19" t="str">
        <f>VLOOKUP(Table3[[#This Row],[Customer ID]],'Medical Examinations'!$1:$1048576,7,FALSE())</f>
        <v>No</v>
      </c>
      <c r="I156" s="19" t="str">
        <f>VLOOKUP(Table3[[#This Row],[Customer ID]],'Medical Examinations'!$1:$1048576,8,FALSE())</f>
        <v>Yes</v>
      </c>
      <c r="J156" s="19">
        <f>VLOOKUP(Table3[[#This Row],[Customer ID]],'Medical Examinations'!$1:$1048576,9,FALSE())</f>
        <v>1</v>
      </c>
      <c r="K156" s="19" t="str">
        <f>VLOOKUP(Table3[[#This Row],[Customer ID]],'Medical Examinations'!$1:$1048576,10,FALSE())</f>
        <v>yes</v>
      </c>
      <c r="L156" s="19" t="str">
        <f>VLOOKUP(Table3[[#This Row],[Customer ID]],'Hospitalisation Details'!155:$1048576,5,FALSE())</f>
        <v>9 Sep 1979</v>
      </c>
      <c r="M156" s="19">
        <f>VLOOKUP(Table3[[#This Row],[Customer ID]],'Hospitalisation Details'!155:$1048576,6,FALSE())</f>
        <v>43</v>
      </c>
      <c r="N156" s="19">
        <f>VLOOKUP(Table3[[#This Row],[Customer ID]],'Hospitalisation Details'!155:$1048576,8,FALSE())</f>
        <v>37829.72</v>
      </c>
      <c r="O156" s="19" t="str">
        <f>VLOOKUP(Table3[[#This Row],[Customer ID]],'Hospitalisation Details'!155:$1048576,9,FALSE())</f>
        <v>tier - 1</v>
      </c>
      <c r="P156" s="19" t="str">
        <f>VLOOKUP(Table3[[#This Row],[Customer ID]],'Hospitalisation Details'!155:$1048576,10,FALSE())</f>
        <v>tier - 2</v>
      </c>
      <c r="Q156" s="19" t="str">
        <f>VLOOKUP(Table3[[#This Row],[Customer ID]],'Hospitalisation Details'!155:$1048576,11,FALSE())</f>
        <v>R1011</v>
      </c>
    </row>
    <row r="157" spans="1:17" x14ac:dyDescent="0.2">
      <c r="A157" s="18" t="s">
        <v>2217</v>
      </c>
      <c r="B157" s="19" t="str">
        <f>VLOOKUP(Table3[[#This Row],[Customer ID]],'Customer name 1'!156:$1048576,4,FALSE())</f>
        <v xml:space="preserve">Mr. Matthew </v>
      </c>
      <c r="C157" s="20">
        <f>VLOOKUP(Table3[[#This Row],[Customer ID]],'Medical Examinations'!$1:$1048576,2,FALSE())</f>
        <v>45.81</v>
      </c>
      <c r="D157" s="20" t="str">
        <f>VLOOKUP(Table3[[#This Row],[Customer ID]],'Medical Examinations'!$1:$1048576,3,FALSE())</f>
        <v xml:space="preserve"> obesity </v>
      </c>
      <c r="E157" s="20">
        <f>VLOOKUP(Table3[[#This Row],[Customer ID]],'Medical Examinations'!$1:$1048576,4,FALSE())</f>
        <v>4.76</v>
      </c>
      <c r="F157" s="20" t="str">
        <f>VLOOKUP(Table3[[#This Row],[Customer ID]],'Medical Examinations'!$1:$1048576,5,FALSE())</f>
        <v xml:space="preserve">normal </v>
      </c>
      <c r="G157" s="19" t="str">
        <f>VLOOKUP(Table3[[#This Row],[Customer ID]],'Medical Examinations'!$1:$1048576,6,FALSE())</f>
        <v>yes</v>
      </c>
      <c r="H157" s="19" t="str">
        <f>VLOOKUP(Table3[[#This Row],[Customer ID]],'Medical Examinations'!$1:$1048576,7,FALSE())</f>
        <v>No</v>
      </c>
      <c r="I157" s="19" t="str">
        <f>VLOOKUP(Table3[[#This Row],[Customer ID]],'Medical Examinations'!$1:$1048576,8,FALSE())</f>
        <v>Yes</v>
      </c>
      <c r="J157" s="19">
        <f>VLOOKUP(Table3[[#This Row],[Customer ID]],'Medical Examinations'!$1:$1048576,9,FALSE())</f>
        <v>1</v>
      </c>
      <c r="K157" s="19" t="str">
        <f>VLOOKUP(Table3[[#This Row],[Customer ID]],'Medical Examinations'!$1:$1048576,10,FALSE())</f>
        <v>yes</v>
      </c>
      <c r="L157" s="19" t="str">
        <f>VLOOKUP(Table3[[#This Row],[Customer ID]],'Hospitalisation Details'!156:$1048576,5,FALSE())</f>
        <v>26 Jul 1983</v>
      </c>
      <c r="M157" s="19">
        <f>VLOOKUP(Table3[[#This Row],[Customer ID]],'Hospitalisation Details'!156:$1048576,6,FALSE())</f>
        <v>39</v>
      </c>
      <c r="N157" s="19">
        <f>VLOOKUP(Table3[[#This Row],[Customer ID]],'Hospitalisation Details'!156:$1048576,8,FALSE())</f>
        <v>37800.980000000003</v>
      </c>
      <c r="O157" s="19" t="str">
        <f>VLOOKUP(Table3[[#This Row],[Customer ID]],'Hospitalisation Details'!156:$1048576,9,FALSE())</f>
        <v>tier - 2</v>
      </c>
      <c r="P157" s="19" t="str">
        <f>VLOOKUP(Table3[[#This Row],[Customer ID]],'Hospitalisation Details'!156:$1048576,10,FALSE())</f>
        <v>tier - 2</v>
      </c>
      <c r="Q157" s="19" t="str">
        <f>VLOOKUP(Table3[[#This Row],[Customer ID]],'Hospitalisation Details'!156:$1048576,11,FALSE())</f>
        <v>R1011</v>
      </c>
    </row>
    <row r="158" spans="1:17" x14ac:dyDescent="0.2">
      <c r="A158" s="18" t="s">
        <v>2216</v>
      </c>
      <c r="B158" s="19" t="str">
        <f>VLOOKUP(Table3[[#This Row],[Customer ID]],'Customer name 1'!157:$1048576,4,FALSE())</f>
        <v xml:space="preserve">Mr. Daniel </v>
      </c>
      <c r="C158" s="20">
        <f>VLOOKUP(Table3[[#This Row],[Customer ID]],'Medical Examinations'!$1:$1048576,2,FALSE())</f>
        <v>34.43</v>
      </c>
      <c r="D158" s="20" t="str">
        <f>VLOOKUP(Table3[[#This Row],[Customer ID]],'Medical Examinations'!$1:$1048576,3,FALSE())</f>
        <v xml:space="preserve"> obesity </v>
      </c>
      <c r="E158" s="20">
        <f>VLOOKUP(Table3[[#This Row],[Customer ID]],'Medical Examinations'!$1:$1048576,4,FALSE())</f>
        <v>10.82</v>
      </c>
      <c r="F158" s="20" t="str">
        <f>VLOOKUP(Table3[[#This Row],[Customer ID]],'Medical Examinations'!$1:$1048576,5,FALSE())</f>
        <v xml:space="preserve">diabetes </v>
      </c>
      <c r="G158" s="19" t="str">
        <f>VLOOKUP(Table3[[#This Row],[Customer ID]],'Medical Examinations'!$1:$1048576,6,FALSE())</f>
        <v>yes</v>
      </c>
      <c r="H158" s="19" t="str">
        <f>VLOOKUP(Table3[[#This Row],[Customer ID]],'Medical Examinations'!$1:$1048576,7,FALSE())</f>
        <v>No</v>
      </c>
      <c r="I158" s="19" t="str">
        <f>VLOOKUP(Table3[[#This Row],[Customer ID]],'Medical Examinations'!$1:$1048576,8,FALSE())</f>
        <v>No</v>
      </c>
      <c r="J158" s="19">
        <f>VLOOKUP(Table3[[#This Row],[Customer ID]],'Medical Examinations'!$1:$1048576,9,FALSE())</f>
        <v>1</v>
      </c>
      <c r="K158" s="19" t="str">
        <f>VLOOKUP(Table3[[#This Row],[Customer ID]],'Medical Examinations'!$1:$1048576,10,FALSE())</f>
        <v>yes</v>
      </c>
      <c r="L158" s="19" t="str">
        <f>VLOOKUP(Table3[[#This Row],[Customer ID]],'Hospitalisation Details'!157:$1048576,5,FALSE())</f>
        <v>15 Aug 1986</v>
      </c>
      <c r="M158" s="19">
        <f>VLOOKUP(Table3[[#This Row],[Customer ID]],'Hospitalisation Details'!157:$1048576,6,FALSE())</f>
        <v>36</v>
      </c>
      <c r="N158" s="19">
        <f>VLOOKUP(Table3[[#This Row],[Customer ID]],'Hospitalisation Details'!157:$1048576,8,FALSE())</f>
        <v>37742.58</v>
      </c>
      <c r="O158" s="19" t="str">
        <f>VLOOKUP(Table3[[#This Row],[Customer ID]],'Hospitalisation Details'!157:$1048576,9,FALSE())</f>
        <v>tier - 1</v>
      </c>
      <c r="P158" s="19" t="str">
        <f>VLOOKUP(Table3[[#This Row],[Customer ID]],'Hospitalisation Details'!157:$1048576,10,FALSE())</f>
        <v>tier - 1</v>
      </c>
      <c r="Q158" s="19" t="str">
        <f>VLOOKUP(Table3[[#This Row],[Customer ID]],'Hospitalisation Details'!157:$1048576,11,FALSE())</f>
        <v>R1013</v>
      </c>
    </row>
    <row r="159" spans="1:17" x14ac:dyDescent="0.2">
      <c r="A159" s="18" t="s">
        <v>2215</v>
      </c>
      <c r="B159" s="19" t="str">
        <f>VLOOKUP(Table3[[#This Row],[Customer ID]],'Customer name 1'!158:$1048576,4,FALSE())</f>
        <v xml:space="preserve">Ms. Syndy </v>
      </c>
      <c r="C159" s="20">
        <f>VLOOKUP(Table3[[#This Row],[Customer ID]],'Medical Examinations'!$1:$1048576,2,FALSE())</f>
        <v>41.33</v>
      </c>
      <c r="D159" s="20" t="str">
        <f>VLOOKUP(Table3[[#This Row],[Customer ID]],'Medical Examinations'!$1:$1048576,3,FALSE())</f>
        <v xml:space="preserve"> obesity </v>
      </c>
      <c r="E159" s="20">
        <f>VLOOKUP(Table3[[#This Row],[Customer ID]],'Medical Examinations'!$1:$1048576,4,FALSE())</f>
        <v>4.01</v>
      </c>
      <c r="F159" s="20" t="str">
        <f>VLOOKUP(Table3[[#This Row],[Customer ID]],'Medical Examinations'!$1:$1048576,5,FALSE())</f>
        <v xml:space="preserve">normal </v>
      </c>
      <c r="G159" s="19" t="str">
        <f>VLOOKUP(Table3[[#This Row],[Customer ID]],'Medical Examinations'!$1:$1048576,6,FALSE())</f>
        <v>yes</v>
      </c>
      <c r="H159" s="19" t="str">
        <f>VLOOKUP(Table3[[#This Row],[Customer ID]],'Medical Examinations'!$1:$1048576,7,FALSE())</f>
        <v>No</v>
      </c>
      <c r="I159" s="19" t="str">
        <f>VLOOKUP(Table3[[#This Row],[Customer ID]],'Medical Examinations'!$1:$1048576,8,FALSE())</f>
        <v>No</v>
      </c>
      <c r="J159" s="19">
        <f>VLOOKUP(Table3[[#This Row],[Customer ID]],'Medical Examinations'!$1:$1048576,9,FALSE())</f>
        <v>0</v>
      </c>
      <c r="K159" s="19" t="str">
        <f>VLOOKUP(Table3[[#This Row],[Customer ID]],'Medical Examinations'!$1:$1048576,10,FALSE())</f>
        <v>yes</v>
      </c>
      <c r="L159" s="19" t="str">
        <f>VLOOKUP(Table3[[#This Row],[Customer ID]],'Hospitalisation Details'!158:$1048576,5,FALSE())</f>
        <v>18 Sep 1976</v>
      </c>
      <c r="M159" s="19">
        <f>VLOOKUP(Table3[[#This Row],[Customer ID]],'Hospitalisation Details'!158:$1048576,6,FALSE())</f>
        <v>46</v>
      </c>
      <c r="N159" s="19">
        <f>VLOOKUP(Table3[[#This Row],[Customer ID]],'Hospitalisation Details'!158:$1048576,8,FALSE())</f>
        <v>37735.199999999997</v>
      </c>
      <c r="O159" s="19" t="str">
        <f>VLOOKUP(Table3[[#This Row],[Customer ID]],'Hospitalisation Details'!158:$1048576,9,FALSE())</f>
        <v>tier - 2</v>
      </c>
      <c r="P159" s="19" t="str">
        <f>VLOOKUP(Table3[[#This Row],[Customer ID]],'Hospitalisation Details'!158:$1048576,10,FALSE())</f>
        <v>tier - 2</v>
      </c>
      <c r="Q159" s="19" t="str">
        <f>VLOOKUP(Table3[[#This Row],[Customer ID]],'Hospitalisation Details'!158:$1048576,11,FALSE())</f>
        <v>R1011</v>
      </c>
    </row>
    <row r="160" spans="1:17" x14ac:dyDescent="0.2">
      <c r="A160" s="18" t="s">
        <v>2214</v>
      </c>
      <c r="B160" s="19" t="str">
        <f>VLOOKUP(Table3[[#This Row],[Customer ID]],'Customer name 1'!159:$1048576,4,FALSE())</f>
        <v xml:space="preserve">Ms. Aleksandra </v>
      </c>
      <c r="C160" s="20">
        <f>VLOOKUP(Table3[[#This Row],[Customer ID]],'Medical Examinations'!$1:$1048576,2,FALSE())</f>
        <v>31.92</v>
      </c>
      <c r="D160" s="20" t="str">
        <f>VLOOKUP(Table3[[#This Row],[Customer ID]],'Medical Examinations'!$1:$1048576,3,FALSE())</f>
        <v xml:space="preserve"> obesity </v>
      </c>
      <c r="E160" s="20">
        <f>VLOOKUP(Table3[[#This Row],[Customer ID]],'Medical Examinations'!$1:$1048576,4,FALSE())</f>
        <v>5.12</v>
      </c>
      <c r="F160" s="20" t="str">
        <f>VLOOKUP(Table3[[#This Row],[Customer ID]],'Medical Examinations'!$1:$1048576,5,FALSE())</f>
        <v xml:space="preserve">normal </v>
      </c>
      <c r="G160" s="19" t="str">
        <f>VLOOKUP(Table3[[#This Row],[Customer ID]],'Medical Examinations'!$1:$1048576,6,FALSE())</f>
        <v>yes</v>
      </c>
      <c r="H160" s="19" t="str">
        <f>VLOOKUP(Table3[[#This Row],[Customer ID]],'Medical Examinations'!$1:$1048576,7,FALSE())</f>
        <v>No</v>
      </c>
      <c r="I160" s="19" t="str">
        <f>VLOOKUP(Table3[[#This Row],[Customer ID]],'Medical Examinations'!$1:$1048576,8,FALSE())</f>
        <v>No</v>
      </c>
      <c r="J160" s="19">
        <f>VLOOKUP(Table3[[#This Row],[Customer ID]],'Medical Examinations'!$1:$1048576,9,FALSE())</f>
        <v>1</v>
      </c>
      <c r="K160" s="19" t="str">
        <f>VLOOKUP(Table3[[#This Row],[Customer ID]],'Medical Examinations'!$1:$1048576,10,FALSE())</f>
        <v>yes</v>
      </c>
      <c r="L160" s="19" t="str">
        <f>VLOOKUP(Table3[[#This Row],[Customer ID]],'Hospitalisation Details'!159:$1048576,5,FALSE())</f>
        <v>10 Oct 1988</v>
      </c>
      <c r="M160" s="19">
        <f>VLOOKUP(Table3[[#This Row],[Customer ID]],'Hospitalisation Details'!159:$1048576,6,FALSE())</f>
        <v>34</v>
      </c>
      <c r="N160" s="19">
        <f>VLOOKUP(Table3[[#This Row],[Customer ID]],'Hospitalisation Details'!159:$1048576,8,FALSE())</f>
        <v>37701.879999999997</v>
      </c>
      <c r="O160" s="19" t="str">
        <f>VLOOKUP(Table3[[#This Row],[Customer ID]],'Hospitalisation Details'!159:$1048576,9,FALSE())</f>
        <v>tier - 2</v>
      </c>
      <c r="P160" s="19" t="str">
        <f>VLOOKUP(Table3[[#This Row],[Customer ID]],'Hospitalisation Details'!159:$1048576,10,FALSE())</f>
        <v>tier - 3</v>
      </c>
      <c r="Q160" s="19" t="str">
        <f>VLOOKUP(Table3[[#This Row],[Customer ID]],'Hospitalisation Details'!159:$1048576,11,FALSE())</f>
        <v>R1023</v>
      </c>
    </row>
    <row r="161" spans="1:17" x14ac:dyDescent="0.2">
      <c r="A161" s="18" t="s">
        <v>2213</v>
      </c>
      <c r="B161" s="19" t="str">
        <f>VLOOKUP(Table3[[#This Row],[Customer ID]],'Customer name 1'!160:$1048576,4,FALSE())</f>
        <v xml:space="preserve">Mr. Steeve </v>
      </c>
      <c r="C161" s="20">
        <f>VLOOKUP(Table3[[#This Row],[Customer ID]],'Medical Examinations'!$1:$1048576,2,FALSE())</f>
        <v>39.799999999999997</v>
      </c>
      <c r="D161" s="20" t="str">
        <f>VLOOKUP(Table3[[#This Row],[Customer ID]],'Medical Examinations'!$1:$1048576,3,FALSE())</f>
        <v xml:space="preserve"> obesity </v>
      </c>
      <c r="E161" s="20">
        <f>VLOOKUP(Table3[[#This Row],[Customer ID]],'Medical Examinations'!$1:$1048576,4,FALSE())</f>
        <v>10.54</v>
      </c>
      <c r="F161" s="20" t="str">
        <f>VLOOKUP(Table3[[#This Row],[Customer ID]],'Medical Examinations'!$1:$1048576,5,FALSE())</f>
        <v xml:space="preserve">diabetes </v>
      </c>
      <c r="G161" s="19" t="str">
        <f>VLOOKUP(Table3[[#This Row],[Customer ID]],'Medical Examinations'!$1:$1048576,6,FALSE())</f>
        <v>yes</v>
      </c>
      <c r="H161" s="19" t="str">
        <f>VLOOKUP(Table3[[#This Row],[Customer ID]],'Medical Examinations'!$1:$1048576,7,FALSE())</f>
        <v>No</v>
      </c>
      <c r="I161" s="19" t="str">
        <f>VLOOKUP(Table3[[#This Row],[Customer ID]],'Medical Examinations'!$1:$1048576,8,FALSE())</f>
        <v>No</v>
      </c>
      <c r="J161" s="19">
        <f>VLOOKUP(Table3[[#This Row],[Customer ID]],'Medical Examinations'!$1:$1048576,9,FALSE())</f>
        <v>2</v>
      </c>
      <c r="K161" s="19" t="str">
        <f>VLOOKUP(Table3[[#This Row],[Customer ID]],'Medical Examinations'!$1:$1048576,10,FALSE())</f>
        <v>yes</v>
      </c>
      <c r="L161" s="19" t="str">
        <f>VLOOKUP(Table3[[#This Row],[Customer ID]],'Hospitalisation Details'!160:$1048576,5,FALSE())</f>
        <v>28 Oct 1970</v>
      </c>
      <c r="M161" s="19">
        <f>VLOOKUP(Table3[[#This Row],[Customer ID]],'Hospitalisation Details'!160:$1048576,6,FALSE())</f>
        <v>52</v>
      </c>
      <c r="N161" s="19">
        <f>VLOOKUP(Table3[[#This Row],[Customer ID]],'Hospitalisation Details'!160:$1048576,8,FALSE())</f>
        <v>37675.06</v>
      </c>
      <c r="O161" s="19" t="str">
        <f>VLOOKUP(Table3[[#This Row],[Customer ID]],'Hospitalisation Details'!160:$1048576,9,FALSE())</f>
        <v>tier - 2</v>
      </c>
      <c r="P161" s="19" t="str">
        <f>VLOOKUP(Table3[[#This Row],[Customer ID]],'Hospitalisation Details'!160:$1048576,10,FALSE())</f>
        <v>tier - 3</v>
      </c>
      <c r="Q161" s="19" t="str">
        <f>VLOOKUP(Table3[[#This Row],[Customer ID]],'Hospitalisation Details'!160:$1048576,11,FALSE())</f>
        <v>R1011</v>
      </c>
    </row>
    <row r="162" spans="1:17" x14ac:dyDescent="0.2">
      <c r="A162" s="18" t="s">
        <v>2212</v>
      </c>
      <c r="B162" s="19" t="str">
        <f>VLOOKUP(Table3[[#This Row],[Customer ID]],'Customer name 1'!161:$1048576,4,FALSE())</f>
        <v xml:space="preserve">Mr. Richard </v>
      </c>
      <c r="C162" s="20">
        <f>VLOOKUP(Table3[[#This Row],[Customer ID]],'Medical Examinations'!$1:$1048576,2,FALSE())</f>
        <v>42.82</v>
      </c>
      <c r="D162" s="20" t="str">
        <f>VLOOKUP(Table3[[#This Row],[Customer ID]],'Medical Examinations'!$1:$1048576,3,FALSE())</f>
        <v xml:space="preserve"> obesity </v>
      </c>
      <c r="E162" s="20">
        <f>VLOOKUP(Table3[[#This Row],[Customer ID]],'Medical Examinations'!$1:$1048576,4,FALSE())</f>
        <v>4.21</v>
      </c>
      <c r="F162" s="20" t="str">
        <f>VLOOKUP(Table3[[#This Row],[Customer ID]],'Medical Examinations'!$1:$1048576,5,FALSE())</f>
        <v xml:space="preserve">normal </v>
      </c>
      <c r="G162" s="19" t="str">
        <f>VLOOKUP(Table3[[#This Row],[Customer ID]],'Medical Examinations'!$1:$1048576,6,FALSE())</f>
        <v>No</v>
      </c>
      <c r="H162" s="19" t="str">
        <f>VLOOKUP(Table3[[#This Row],[Customer ID]],'Medical Examinations'!$1:$1048576,7,FALSE())</f>
        <v>No</v>
      </c>
      <c r="I162" s="19" t="str">
        <f>VLOOKUP(Table3[[#This Row],[Customer ID]],'Medical Examinations'!$1:$1048576,8,FALSE())</f>
        <v>No</v>
      </c>
      <c r="J162" s="19">
        <f>VLOOKUP(Table3[[#This Row],[Customer ID]],'Medical Examinations'!$1:$1048576,9,FALSE())</f>
        <v>0</v>
      </c>
      <c r="K162" s="19" t="str">
        <f>VLOOKUP(Table3[[#This Row],[Customer ID]],'Medical Examinations'!$1:$1048576,10,FALSE())</f>
        <v>yes</v>
      </c>
      <c r="L162" s="19" t="str">
        <f>VLOOKUP(Table3[[#This Row],[Customer ID]],'Hospitalisation Details'!161:$1048576,5,FALSE())</f>
        <v>20 Jun 1982</v>
      </c>
      <c r="M162" s="19">
        <f>VLOOKUP(Table3[[#This Row],[Customer ID]],'Hospitalisation Details'!161:$1048576,6,FALSE())</f>
        <v>40</v>
      </c>
      <c r="N162" s="19">
        <f>VLOOKUP(Table3[[#This Row],[Customer ID]],'Hospitalisation Details'!161:$1048576,8,FALSE())</f>
        <v>37650.74</v>
      </c>
      <c r="O162" s="19" t="str">
        <f>VLOOKUP(Table3[[#This Row],[Customer ID]],'Hospitalisation Details'!161:$1048576,9,FALSE())</f>
        <v>tier - 2</v>
      </c>
      <c r="P162" s="19" t="str">
        <f>VLOOKUP(Table3[[#This Row],[Customer ID]],'Hospitalisation Details'!161:$1048576,10,FALSE())</f>
        <v>tier - 2</v>
      </c>
      <c r="Q162" s="19" t="str">
        <f>VLOOKUP(Table3[[#This Row],[Customer ID]],'Hospitalisation Details'!161:$1048576,11,FALSE())</f>
        <v>R1012</v>
      </c>
    </row>
    <row r="163" spans="1:17" x14ac:dyDescent="0.2">
      <c r="A163" s="18" t="s">
        <v>2211</v>
      </c>
      <c r="B163" s="19" t="str">
        <f>VLOOKUP(Table3[[#This Row],[Customer ID]],'Customer name 1'!162:$1048576,4,FALSE())</f>
        <v xml:space="preserve">Mr. Aaron </v>
      </c>
      <c r="C163" s="20">
        <f>VLOOKUP(Table3[[#This Row],[Customer ID]],'Medical Examinations'!$1:$1048576,2,FALSE())</f>
        <v>33.630000000000003</v>
      </c>
      <c r="D163" s="20" t="str">
        <f>VLOOKUP(Table3[[#This Row],[Customer ID]],'Medical Examinations'!$1:$1048576,3,FALSE())</f>
        <v xml:space="preserve"> obesity </v>
      </c>
      <c r="E163" s="20">
        <f>VLOOKUP(Table3[[#This Row],[Customer ID]],'Medical Examinations'!$1:$1048576,4,FALSE())</f>
        <v>5.42</v>
      </c>
      <c r="F163" s="20" t="str">
        <f>VLOOKUP(Table3[[#This Row],[Customer ID]],'Medical Examinations'!$1:$1048576,5,FALSE())</f>
        <v xml:space="preserve">normal </v>
      </c>
      <c r="G163" s="19" t="str">
        <f>VLOOKUP(Table3[[#This Row],[Customer ID]],'Medical Examinations'!$1:$1048576,6,FALSE())</f>
        <v>No</v>
      </c>
      <c r="H163" s="19" t="str">
        <f>VLOOKUP(Table3[[#This Row],[Customer ID]],'Medical Examinations'!$1:$1048576,7,FALSE())</f>
        <v>No</v>
      </c>
      <c r="I163" s="19" t="str">
        <f>VLOOKUP(Table3[[#This Row],[Customer ID]],'Medical Examinations'!$1:$1048576,8,FALSE())</f>
        <v>No</v>
      </c>
      <c r="J163" s="19">
        <f>VLOOKUP(Table3[[#This Row],[Customer ID]],'Medical Examinations'!$1:$1048576,9,FALSE())</f>
        <v>0</v>
      </c>
      <c r="K163" s="19" t="str">
        <f>VLOOKUP(Table3[[#This Row],[Customer ID]],'Medical Examinations'!$1:$1048576,10,FALSE())</f>
        <v>yes</v>
      </c>
      <c r="L163" s="19" t="str">
        <f>VLOOKUP(Table3[[#This Row],[Customer ID]],'Hospitalisation Details'!162:$1048576,5,FALSE())</f>
        <v>16 Nov 1990</v>
      </c>
      <c r="M163" s="19">
        <f>VLOOKUP(Table3[[#This Row],[Customer ID]],'Hospitalisation Details'!162:$1048576,6,FALSE())</f>
        <v>32</v>
      </c>
      <c r="N163" s="19">
        <f>VLOOKUP(Table3[[#This Row],[Customer ID]],'Hospitalisation Details'!162:$1048576,8,FALSE())</f>
        <v>37607.53</v>
      </c>
      <c r="O163" s="19" t="str">
        <f>VLOOKUP(Table3[[#This Row],[Customer ID]],'Hospitalisation Details'!162:$1048576,9,FALSE())</f>
        <v>tier - 1</v>
      </c>
      <c r="P163" s="19" t="str">
        <f>VLOOKUP(Table3[[#This Row],[Customer ID]],'Hospitalisation Details'!162:$1048576,10,FALSE())</f>
        <v>tier - 2</v>
      </c>
      <c r="Q163" s="19" t="str">
        <f>VLOOKUP(Table3[[#This Row],[Customer ID]],'Hospitalisation Details'!162:$1048576,11,FALSE())</f>
        <v>R1019</v>
      </c>
    </row>
    <row r="164" spans="1:17" x14ac:dyDescent="0.2">
      <c r="A164" s="18" t="s">
        <v>2210</v>
      </c>
      <c r="B164" s="19" t="str">
        <f>VLOOKUP(Table3[[#This Row],[Customer ID]],'Customer name 1'!163:$1048576,4,FALSE())</f>
        <v xml:space="preserve">Mr. Akira </v>
      </c>
      <c r="C164" s="20">
        <f>VLOOKUP(Table3[[#This Row],[Customer ID]],'Medical Examinations'!$1:$1048576,2,FALSE())</f>
        <v>37.07</v>
      </c>
      <c r="D164" s="20" t="str">
        <f>VLOOKUP(Table3[[#This Row],[Customer ID]],'Medical Examinations'!$1:$1048576,3,FALSE())</f>
        <v xml:space="preserve"> obesity </v>
      </c>
      <c r="E164" s="20">
        <f>VLOOKUP(Table3[[#This Row],[Customer ID]],'Medical Examinations'!$1:$1048576,4,FALSE())</f>
        <v>4.28</v>
      </c>
      <c r="F164" s="20" t="str">
        <f>VLOOKUP(Table3[[#This Row],[Customer ID]],'Medical Examinations'!$1:$1048576,5,FALSE())</f>
        <v xml:space="preserve">normal </v>
      </c>
      <c r="G164" s="19" t="str">
        <f>VLOOKUP(Table3[[#This Row],[Customer ID]],'Medical Examinations'!$1:$1048576,6,FALSE())</f>
        <v>No</v>
      </c>
      <c r="H164" s="19" t="str">
        <f>VLOOKUP(Table3[[#This Row],[Customer ID]],'Medical Examinations'!$1:$1048576,7,FALSE())</f>
        <v>yes</v>
      </c>
      <c r="I164" s="19" t="str">
        <f>VLOOKUP(Table3[[#This Row],[Customer ID]],'Medical Examinations'!$1:$1048576,8,FALSE())</f>
        <v>No</v>
      </c>
      <c r="J164" s="19">
        <f>VLOOKUP(Table3[[#This Row],[Customer ID]],'Medical Examinations'!$1:$1048576,9,FALSE())</f>
        <v>1</v>
      </c>
      <c r="K164" s="19" t="str">
        <f>VLOOKUP(Table3[[#This Row],[Customer ID]],'Medical Examinations'!$1:$1048576,10,FALSE())</f>
        <v>yes</v>
      </c>
      <c r="L164" s="19" t="str">
        <f>VLOOKUP(Table3[[#This Row],[Customer ID]],'Hospitalisation Details'!163:$1048576,5,FALSE())</f>
        <v>12 Oct 2000</v>
      </c>
      <c r="M164" s="19">
        <f>VLOOKUP(Table3[[#This Row],[Customer ID]],'Hospitalisation Details'!163:$1048576,6,FALSE())</f>
        <v>22</v>
      </c>
      <c r="N164" s="19">
        <f>VLOOKUP(Table3[[#This Row],[Customer ID]],'Hospitalisation Details'!163:$1048576,8,FALSE())</f>
        <v>37484.449999999997</v>
      </c>
      <c r="O164" s="19" t="str">
        <f>VLOOKUP(Table3[[#This Row],[Customer ID]],'Hospitalisation Details'!163:$1048576,9,FALSE())</f>
        <v>tier - 1</v>
      </c>
      <c r="P164" s="19" t="str">
        <f>VLOOKUP(Table3[[#This Row],[Customer ID]],'Hospitalisation Details'!163:$1048576,10,FALSE())</f>
        <v>tier - 1</v>
      </c>
      <c r="Q164" s="19" t="str">
        <f>VLOOKUP(Table3[[#This Row],[Customer ID]],'Hospitalisation Details'!163:$1048576,11,FALSE())</f>
        <v>R1013</v>
      </c>
    </row>
    <row r="165" spans="1:17" x14ac:dyDescent="0.2">
      <c r="A165" s="18" t="s">
        <v>2209</v>
      </c>
      <c r="B165" s="19" t="str">
        <f>VLOOKUP(Table3[[#This Row],[Customer ID]],'Customer name 1'!164:$1048576,4,FALSE())</f>
        <v xml:space="preserve">Mr. Ben </v>
      </c>
      <c r="C165" s="20">
        <f>VLOOKUP(Table3[[#This Row],[Customer ID]],'Medical Examinations'!$1:$1048576,2,FALSE())</f>
        <v>35.625</v>
      </c>
      <c r="D165" s="20" t="str">
        <f>VLOOKUP(Table3[[#This Row],[Customer ID]],'Medical Examinations'!$1:$1048576,3,FALSE())</f>
        <v xml:space="preserve"> obesity </v>
      </c>
      <c r="E165" s="20">
        <f>VLOOKUP(Table3[[#This Row],[Customer ID]],'Medical Examinations'!$1:$1048576,4,FALSE())</f>
        <v>8.9</v>
      </c>
      <c r="F165" s="20" t="str">
        <f>VLOOKUP(Table3[[#This Row],[Customer ID]],'Medical Examinations'!$1:$1048576,5,FALSE())</f>
        <v xml:space="preserve">diabetes </v>
      </c>
      <c r="G165" s="19" t="str">
        <f>VLOOKUP(Table3[[#This Row],[Customer ID]],'Medical Examinations'!$1:$1048576,6,FALSE())</f>
        <v>No</v>
      </c>
      <c r="H165" s="19" t="str">
        <f>VLOOKUP(Table3[[#This Row],[Customer ID]],'Medical Examinations'!$1:$1048576,7,FALSE())</f>
        <v>No</v>
      </c>
      <c r="I165" s="19" t="str">
        <f>VLOOKUP(Table3[[#This Row],[Customer ID]],'Medical Examinations'!$1:$1048576,8,FALSE())</f>
        <v>No</v>
      </c>
      <c r="J165" s="19">
        <f>VLOOKUP(Table3[[#This Row],[Customer ID]],'Medical Examinations'!$1:$1048576,9,FALSE())</f>
        <v>0</v>
      </c>
      <c r="K165" s="19" t="str">
        <f>VLOOKUP(Table3[[#This Row],[Customer ID]],'Medical Examinations'!$1:$1048576,10,FALSE())</f>
        <v>yes</v>
      </c>
      <c r="L165" s="19" t="str">
        <f>VLOOKUP(Table3[[#This Row],[Customer ID]],'Hospitalisation Details'!164:$1048576,5,FALSE())</f>
        <v>27 Sep 2002</v>
      </c>
      <c r="M165" s="19">
        <f>VLOOKUP(Table3[[#This Row],[Customer ID]],'Hospitalisation Details'!164:$1048576,6,FALSE())</f>
        <v>20</v>
      </c>
      <c r="N165" s="19">
        <f>VLOOKUP(Table3[[#This Row],[Customer ID]],'Hospitalisation Details'!164:$1048576,8,FALSE())</f>
        <v>37465.339999999997</v>
      </c>
      <c r="O165" s="19" t="str">
        <f>VLOOKUP(Table3[[#This Row],[Customer ID]],'Hospitalisation Details'!164:$1048576,9,FALSE())</f>
        <v>tier - 1</v>
      </c>
      <c r="P165" s="19" t="str">
        <f>VLOOKUP(Table3[[#This Row],[Customer ID]],'Hospitalisation Details'!164:$1048576,10,FALSE())</f>
        <v>tier - 2</v>
      </c>
      <c r="Q165" s="19" t="str">
        <f>VLOOKUP(Table3[[#This Row],[Customer ID]],'Hospitalisation Details'!164:$1048576,11,FALSE())</f>
        <v>R1012</v>
      </c>
    </row>
    <row r="166" spans="1:17" x14ac:dyDescent="0.2">
      <c r="A166" s="18" t="s">
        <v>2208</v>
      </c>
      <c r="B166" s="19" t="str">
        <f>VLOOKUP(Table3[[#This Row],[Customer ID]],'Customer name 1'!165:$1048576,4,FALSE())</f>
        <v xml:space="preserve">Ms. Jana </v>
      </c>
      <c r="C166" s="20">
        <f>VLOOKUP(Table3[[#This Row],[Customer ID]],'Medical Examinations'!$1:$1048576,2,FALSE())</f>
        <v>42.69</v>
      </c>
      <c r="D166" s="20" t="str">
        <f>VLOOKUP(Table3[[#This Row],[Customer ID]],'Medical Examinations'!$1:$1048576,3,FALSE())</f>
        <v xml:space="preserve"> obesity </v>
      </c>
      <c r="E166" s="20">
        <f>VLOOKUP(Table3[[#This Row],[Customer ID]],'Medical Examinations'!$1:$1048576,4,FALSE())</f>
        <v>4.8899999999999997</v>
      </c>
      <c r="F166" s="20" t="str">
        <f>VLOOKUP(Table3[[#This Row],[Customer ID]],'Medical Examinations'!$1:$1048576,5,FALSE())</f>
        <v xml:space="preserve">normal </v>
      </c>
      <c r="G166" s="19" t="str">
        <f>VLOOKUP(Table3[[#This Row],[Customer ID]],'Medical Examinations'!$1:$1048576,6,FALSE())</f>
        <v>No</v>
      </c>
      <c r="H166" s="19" t="str">
        <f>VLOOKUP(Table3[[#This Row],[Customer ID]],'Medical Examinations'!$1:$1048576,7,FALSE())</f>
        <v>No</v>
      </c>
      <c r="I166" s="19" t="str">
        <f>VLOOKUP(Table3[[#This Row],[Customer ID]],'Medical Examinations'!$1:$1048576,8,FALSE())</f>
        <v>Yes</v>
      </c>
      <c r="J166" s="19">
        <f>VLOOKUP(Table3[[#This Row],[Customer ID]],'Medical Examinations'!$1:$1048576,9,FALSE())</f>
        <v>1</v>
      </c>
      <c r="K166" s="19" t="str">
        <f>VLOOKUP(Table3[[#This Row],[Customer ID]],'Medical Examinations'!$1:$1048576,10,FALSE())</f>
        <v>yes</v>
      </c>
      <c r="L166" s="19" t="str">
        <f>VLOOKUP(Table3[[#This Row],[Customer ID]],'Hospitalisation Details'!165:$1048576,5,FALSE())</f>
        <v>3 Aug 1979</v>
      </c>
      <c r="M166" s="19">
        <f>VLOOKUP(Table3[[#This Row],[Customer ID]],'Hospitalisation Details'!165:$1048576,6,FALSE())</f>
        <v>43</v>
      </c>
      <c r="N166" s="19">
        <f>VLOOKUP(Table3[[#This Row],[Customer ID]],'Hospitalisation Details'!165:$1048576,8,FALSE())</f>
        <v>37425.94</v>
      </c>
      <c r="O166" s="19" t="str">
        <f>VLOOKUP(Table3[[#This Row],[Customer ID]],'Hospitalisation Details'!165:$1048576,9,FALSE())</f>
        <v>tier - 2</v>
      </c>
      <c r="P166" s="19" t="str">
        <f>VLOOKUP(Table3[[#This Row],[Customer ID]],'Hospitalisation Details'!165:$1048576,10,FALSE())</f>
        <v>tier - 1</v>
      </c>
      <c r="Q166" s="19" t="str">
        <f>VLOOKUP(Table3[[#This Row],[Customer ID]],'Hospitalisation Details'!165:$1048576,11,FALSE())</f>
        <v>R1011</v>
      </c>
    </row>
    <row r="167" spans="1:17" x14ac:dyDescent="0.2">
      <c r="A167" s="18" t="s">
        <v>2207</v>
      </c>
      <c r="B167" s="19" t="str">
        <f>VLOOKUP(Table3[[#This Row],[Customer ID]],'Customer name 1'!166:$1048576,4,FALSE())</f>
        <v xml:space="preserve">Mr. Jay </v>
      </c>
      <c r="C167" s="20">
        <f>VLOOKUP(Table3[[#This Row],[Customer ID]],'Medical Examinations'!$1:$1048576,2,FALSE())</f>
        <v>37.869999999999997</v>
      </c>
      <c r="D167" s="20" t="str">
        <f>VLOOKUP(Table3[[#This Row],[Customer ID]],'Medical Examinations'!$1:$1048576,3,FALSE())</f>
        <v xml:space="preserve"> obesity </v>
      </c>
      <c r="E167" s="20">
        <f>VLOOKUP(Table3[[#This Row],[Customer ID]],'Medical Examinations'!$1:$1048576,4,FALSE())</f>
        <v>4.29</v>
      </c>
      <c r="F167" s="20" t="str">
        <f>VLOOKUP(Table3[[#This Row],[Customer ID]],'Medical Examinations'!$1:$1048576,5,FALSE())</f>
        <v xml:space="preserve">normal </v>
      </c>
      <c r="G167" s="19" t="str">
        <f>VLOOKUP(Table3[[#This Row],[Customer ID]],'Medical Examinations'!$1:$1048576,6,FALSE())</f>
        <v>yes</v>
      </c>
      <c r="H167" s="19" t="str">
        <f>VLOOKUP(Table3[[#This Row],[Customer ID]],'Medical Examinations'!$1:$1048576,7,FALSE())</f>
        <v>No</v>
      </c>
      <c r="I167" s="19" t="str">
        <f>VLOOKUP(Table3[[#This Row],[Customer ID]],'Medical Examinations'!$1:$1048576,8,FALSE())</f>
        <v>Yes</v>
      </c>
      <c r="J167" s="19">
        <f>VLOOKUP(Table3[[#This Row],[Customer ID]],'Medical Examinations'!$1:$1048576,9,FALSE())</f>
        <v>1</v>
      </c>
      <c r="K167" s="19" t="str">
        <f>VLOOKUP(Table3[[#This Row],[Customer ID]],'Medical Examinations'!$1:$1048576,10,FALSE())</f>
        <v>yes</v>
      </c>
      <c r="L167" s="19" t="str">
        <f>VLOOKUP(Table3[[#This Row],[Customer ID]],'Hospitalisation Details'!166:$1048576,5,FALSE())</f>
        <v>30 Oct 1969</v>
      </c>
      <c r="M167" s="19">
        <f>VLOOKUP(Table3[[#This Row],[Customer ID]],'Hospitalisation Details'!166:$1048576,6,FALSE())</f>
        <v>53</v>
      </c>
      <c r="N167" s="19">
        <f>VLOOKUP(Table3[[#This Row],[Customer ID]],'Hospitalisation Details'!166:$1048576,8,FALSE())</f>
        <v>37277.269999999997</v>
      </c>
      <c r="O167" s="19" t="str">
        <f>VLOOKUP(Table3[[#This Row],[Customer ID]],'Hospitalisation Details'!166:$1048576,9,FALSE())</f>
        <v>tier - 1</v>
      </c>
      <c r="P167" s="19" t="str">
        <f>VLOOKUP(Table3[[#This Row],[Customer ID]],'Hospitalisation Details'!166:$1048576,10,FALSE())</f>
        <v>tier - 3</v>
      </c>
      <c r="Q167" s="19" t="str">
        <f>VLOOKUP(Table3[[#This Row],[Customer ID]],'Hospitalisation Details'!166:$1048576,11,FALSE())</f>
        <v>R1011</v>
      </c>
    </row>
    <row r="168" spans="1:17" x14ac:dyDescent="0.2">
      <c r="A168" s="18" t="s">
        <v>2206</v>
      </c>
      <c r="B168" s="19" t="str">
        <f>VLOOKUP(Table3[[#This Row],[Customer ID]],'Customer name 1'!167:$1048576,4,FALSE())</f>
        <v xml:space="preserve">Ms. Marie-Helene </v>
      </c>
      <c r="C168" s="20">
        <f>VLOOKUP(Table3[[#This Row],[Customer ID]],'Medical Examinations'!$1:$1048576,2,FALSE())</f>
        <v>40.61</v>
      </c>
      <c r="D168" s="20" t="str">
        <f>VLOOKUP(Table3[[#This Row],[Customer ID]],'Medical Examinations'!$1:$1048576,3,FALSE())</f>
        <v xml:space="preserve"> obesity </v>
      </c>
      <c r="E168" s="20">
        <f>VLOOKUP(Table3[[#This Row],[Customer ID]],'Medical Examinations'!$1:$1048576,4,FALSE())</f>
        <v>8</v>
      </c>
      <c r="F168" s="20" t="str">
        <f>VLOOKUP(Table3[[#This Row],[Customer ID]],'Medical Examinations'!$1:$1048576,5,FALSE())</f>
        <v xml:space="preserve">diabetes </v>
      </c>
      <c r="G168" s="19" t="str">
        <f>VLOOKUP(Table3[[#This Row],[Customer ID]],'Medical Examinations'!$1:$1048576,6,FALSE())</f>
        <v>yes</v>
      </c>
      <c r="H168" s="19" t="str">
        <f>VLOOKUP(Table3[[#This Row],[Customer ID]],'Medical Examinations'!$1:$1048576,7,FALSE())</f>
        <v>No</v>
      </c>
      <c r="I168" s="19" t="str">
        <f>VLOOKUP(Table3[[#This Row],[Customer ID]],'Medical Examinations'!$1:$1048576,8,FALSE())</f>
        <v>No</v>
      </c>
      <c r="J168" s="19">
        <f>VLOOKUP(Table3[[#This Row],[Customer ID]],'Medical Examinations'!$1:$1048576,9,FALSE())</f>
        <v>1</v>
      </c>
      <c r="K168" s="19" t="str">
        <f>VLOOKUP(Table3[[#This Row],[Customer ID]],'Medical Examinations'!$1:$1048576,10,FALSE())</f>
        <v>yes</v>
      </c>
      <c r="L168" s="19" t="str">
        <f>VLOOKUP(Table3[[#This Row],[Customer ID]],'Hospitalisation Details'!167:$1048576,5,FALSE())</f>
        <v>9 Nov 1975</v>
      </c>
      <c r="M168" s="19">
        <f>VLOOKUP(Table3[[#This Row],[Customer ID]],'Hospitalisation Details'!167:$1048576,6,FALSE())</f>
        <v>47</v>
      </c>
      <c r="N168" s="19">
        <f>VLOOKUP(Table3[[#This Row],[Customer ID]],'Hospitalisation Details'!167:$1048576,8,FALSE())</f>
        <v>37272.339999999997</v>
      </c>
      <c r="O168" s="19" t="str">
        <f>VLOOKUP(Table3[[#This Row],[Customer ID]],'Hospitalisation Details'!167:$1048576,9,FALSE())</f>
        <v>tier - 2</v>
      </c>
      <c r="P168" s="19" t="str">
        <f>VLOOKUP(Table3[[#This Row],[Customer ID]],'Hospitalisation Details'!167:$1048576,10,FALSE())</f>
        <v>tier - 3</v>
      </c>
      <c r="Q168" s="19" t="str">
        <f>VLOOKUP(Table3[[#This Row],[Customer ID]],'Hospitalisation Details'!167:$1048576,11,FALSE())</f>
        <v>R1011</v>
      </c>
    </row>
    <row r="169" spans="1:17" x14ac:dyDescent="0.2">
      <c r="A169" s="18" t="s">
        <v>2205</v>
      </c>
      <c r="B169" s="19" t="str">
        <f>VLOOKUP(Table3[[#This Row],[Customer ID]],'Customer name 1'!168:$1048576,4,FALSE())</f>
        <v xml:space="preserve">Ms. Bret </v>
      </c>
      <c r="C169" s="20">
        <f>VLOOKUP(Table3[[#This Row],[Customer ID]],'Medical Examinations'!$1:$1048576,2,FALSE())</f>
        <v>30.78</v>
      </c>
      <c r="D169" s="20" t="str">
        <f>VLOOKUP(Table3[[#This Row],[Customer ID]],'Medical Examinations'!$1:$1048576,3,FALSE())</f>
        <v xml:space="preserve"> obesity </v>
      </c>
      <c r="E169" s="20">
        <f>VLOOKUP(Table3[[#This Row],[Customer ID]],'Medical Examinations'!$1:$1048576,4,FALSE())</f>
        <v>4.67</v>
      </c>
      <c r="F169" s="20" t="str">
        <f>VLOOKUP(Table3[[#This Row],[Customer ID]],'Medical Examinations'!$1:$1048576,5,FALSE())</f>
        <v xml:space="preserve">normal </v>
      </c>
      <c r="G169" s="19" t="str">
        <f>VLOOKUP(Table3[[#This Row],[Customer ID]],'Medical Examinations'!$1:$1048576,6,FALSE())</f>
        <v>yes</v>
      </c>
      <c r="H169" s="19" t="str">
        <f>VLOOKUP(Table3[[#This Row],[Customer ID]],'Medical Examinations'!$1:$1048576,7,FALSE())</f>
        <v>No</v>
      </c>
      <c r="I169" s="19" t="str">
        <f>VLOOKUP(Table3[[#This Row],[Customer ID]],'Medical Examinations'!$1:$1048576,8,FALSE())</f>
        <v>No</v>
      </c>
      <c r="J169" s="19">
        <f>VLOOKUP(Table3[[#This Row],[Customer ID]],'Medical Examinations'!$1:$1048576,9,FALSE())</f>
        <v>0</v>
      </c>
      <c r="K169" s="19" t="str">
        <f>VLOOKUP(Table3[[#This Row],[Customer ID]],'Medical Examinations'!$1:$1048576,10,FALSE())</f>
        <v>yes</v>
      </c>
      <c r="L169" s="19" t="str">
        <f>VLOOKUP(Table3[[#This Row],[Customer ID]],'Hospitalisation Details'!168:$1048576,5,FALSE())</f>
        <v>17 Nov 1985</v>
      </c>
      <c r="M169" s="19">
        <f>VLOOKUP(Table3[[#This Row],[Customer ID]],'Hospitalisation Details'!168:$1048576,6,FALSE())</f>
        <v>37</v>
      </c>
      <c r="N169" s="19">
        <f>VLOOKUP(Table3[[#This Row],[Customer ID]],'Hospitalisation Details'!168:$1048576,8,FALSE())</f>
        <v>37270.15</v>
      </c>
      <c r="O169" s="19" t="str">
        <f>VLOOKUP(Table3[[#This Row],[Customer ID]],'Hospitalisation Details'!168:$1048576,9,FALSE())</f>
        <v>tier - 2</v>
      </c>
      <c r="P169" s="19" t="str">
        <f>VLOOKUP(Table3[[#This Row],[Customer ID]],'Hospitalisation Details'!168:$1048576,10,FALSE())</f>
        <v>tier - 1</v>
      </c>
      <c r="Q169" s="19" t="str">
        <f>VLOOKUP(Table3[[#This Row],[Customer ID]],'Hospitalisation Details'!168:$1048576,11,FALSE())</f>
        <v>R1024</v>
      </c>
    </row>
    <row r="170" spans="1:17" x14ac:dyDescent="0.2">
      <c r="A170" s="18" t="s">
        <v>2204</v>
      </c>
      <c r="B170" s="19" t="str">
        <f>VLOOKUP(Table3[[#This Row],[Customer ID]],'Customer name 1'!169:$1048576,4,FALSE())</f>
        <v xml:space="preserve">Mr. Gardner </v>
      </c>
      <c r="C170" s="20">
        <f>VLOOKUP(Table3[[#This Row],[Customer ID]],'Medical Examinations'!$1:$1048576,2,FALSE())</f>
        <v>49.49</v>
      </c>
      <c r="D170" s="20" t="str">
        <f>VLOOKUP(Table3[[#This Row],[Customer ID]],'Medical Examinations'!$1:$1048576,3,FALSE())</f>
        <v xml:space="preserve"> obesity </v>
      </c>
      <c r="E170" s="20">
        <f>VLOOKUP(Table3[[#This Row],[Customer ID]],'Medical Examinations'!$1:$1048576,4,FALSE())</f>
        <v>4.5</v>
      </c>
      <c r="F170" s="20" t="str">
        <f>VLOOKUP(Table3[[#This Row],[Customer ID]],'Medical Examinations'!$1:$1048576,5,FALSE())</f>
        <v xml:space="preserve">normal </v>
      </c>
      <c r="G170" s="19" t="str">
        <f>VLOOKUP(Table3[[#This Row],[Customer ID]],'Medical Examinations'!$1:$1048576,6,FALSE())</f>
        <v>No</v>
      </c>
      <c r="H170" s="19" t="str">
        <f>VLOOKUP(Table3[[#This Row],[Customer ID]],'Medical Examinations'!$1:$1048576,7,FALSE())</f>
        <v>No</v>
      </c>
      <c r="I170" s="19" t="str">
        <f>VLOOKUP(Table3[[#This Row],[Customer ID]],'Medical Examinations'!$1:$1048576,8,FALSE())</f>
        <v>No</v>
      </c>
      <c r="J170" s="19">
        <f>VLOOKUP(Table3[[#This Row],[Customer ID]],'Medical Examinations'!$1:$1048576,9,FALSE())</f>
        <v>0</v>
      </c>
      <c r="K170" s="19" t="str">
        <f>VLOOKUP(Table3[[#This Row],[Customer ID]],'Medical Examinations'!$1:$1048576,10,FALSE())</f>
        <v>yes</v>
      </c>
      <c r="L170" s="19" t="str">
        <f>VLOOKUP(Table3[[#This Row],[Customer ID]],'Hospitalisation Details'!169:$1048576,5,FALSE())</f>
        <v>17 Oct 1990</v>
      </c>
      <c r="M170" s="19">
        <f>VLOOKUP(Table3[[#This Row],[Customer ID]],'Hospitalisation Details'!169:$1048576,6,FALSE())</f>
        <v>32</v>
      </c>
      <c r="N170" s="19">
        <f>VLOOKUP(Table3[[#This Row],[Customer ID]],'Hospitalisation Details'!169:$1048576,8,FALSE())</f>
        <v>37251.22</v>
      </c>
      <c r="O170" s="19" t="str">
        <f>VLOOKUP(Table3[[#This Row],[Customer ID]],'Hospitalisation Details'!169:$1048576,9,FALSE())</f>
        <v>tier - 2</v>
      </c>
      <c r="P170" s="19" t="str">
        <f>VLOOKUP(Table3[[#This Row],[Customer ID]],'Hospitalisation Details'!169:$1048576,10,FALSE())</f>
        <v>tier - 2</v>
      </c>
      <c r="Q170" s="19" t="str">
        <f>VLOOKUP(Table3[[#This Row],[Customer ID]],'Hospitalisation Details'!169:$1048576,11,FALSE())</f>
        <v>R1011</v>
      </c>
    </row>
    <row r="171" spans="1:17" x14ac:dyDescent="0.2">
      <c r="A171" s="18" t="s">
        <v>2203</v>
      </c>
      <c r="B171" s="19" t="str">
        <f>VLOOKUP(Table3[[#This Row],[Customer ID]],'Customer name 1'!170:$1048576,4,FALSE())</f>
        <v xml:space="preserve">Mr. Bobby </v>
      </c>
      <c r="C171" s="20">
        <f>VLOOKUP(Table3[[#This Row],[Customer ID]],'Medical Examinations'!$1:$1048576,2,FALSE())</f>
        <v>37.619999999999997</v>
      </c>
      <c r="D171" s="20" t="str">
        <f>VLOOKUP(Table3[[#This Row],[Customer ID]],'Medical Examinations'!$1:$1048576,3,FALSE())</f>
        <v xml:space="preserve"> obesity </v>
      </c>
      <c r="E171" s="20">
        <f>VLOOKUP(Table3[[#This Row],[Customer ID]],'Medical Examinations'!$1:$1048576,4,FALSE())</f>
        <v>6.32</v>
      </c>
      <c r="F171" s="20" t="str">
        <f>VLOOKUP(Table3[[#This Row],[Customer ID]],'Medical Examinations'!$1:$1048576,5,FALSE())</f>
        <v>prediabetes</v>
      </c>
      <c r="G171" s="19" t="str">
        <f>VLOOKUP(Table3[[#This Row],[Customer ID]],'Medical Examinations'!$1:$1048576,6,FALSE())</f>
        <v>yes</v>
      </c>
      <c r="H171" s="19" t="str">
        <f>VLOOKUP(Table3[[#This Row],[Customer ID]],'Medical Examinations'!$1:$1048576,7,FALSE())</f>
        <v>yes</v>
      </c>
      <c r="I171" s="19" t="str">
        <f>VLOOKUP(Table3[[#This Row],[Customer ID]],'Medical Examinations'!$1:$1048576,8,FALSE())</f>
        <v>No</v>
      </c>
      <c r="J171" s="19">
        <f>VLOOKUP(Table3[[#This Row],[Customer ID]],'Medical Examinations'!$1:$1048576,9,FALSE())</f>
        <v>2</v>
      </c>
      <c r="K171" s="19" t="str">
        <f>VLOOKUP(Table3[[#This Row],[Customer ID]],'Medical Examinations'!$1:$1048576,10,FALSE())</f>
        <v>yes</v>
      </c>
      <c r="L171" s="19" t="str">
        <f>VLOOKUP(Table3[[#This Row],[Customer ID]],'Hospitalisation Details'!170:$1048576,5,FALSE())</f>
        <v>5 Sep 2000</v>
      </c>
      <c r="M171" s="19">
        <f>VLOOKUP(Table3[[#This Row],[Customer ID]],'Hospitalisation Details'!170:$1048576,6,FALSE())</f>
        <v>22</v>
      </c>
      <c r="N171" s="19">
        <f>VLOOKUP(Table3[[#This Row],[Customer ID]],'Hospitalisation Details'!170:$1048576,8,FALSE())</f>
        <v>37165.160000000003</v>
      </c>
      <c r="O171" s="19" t="str">
        <f>VLOOKUP(Table3[[#This Row],[Customer ID]],'Hospitalisation Details'!170:$1048576,9,FALSE())</f>
        <v>tier - 1</v>
      </c>
      <c r="P171" s="19" t="str">
        <f>VLOOKUP(Table3[[#This Row],[Customer ID]],'Hospitalisation Details'!170:$1048576,10,FALSE())</f>
        <v>tier - 3</v>
      </c>
      <c r="Q171" s="19" t="str">
        <f>VLOOKUP(Table3[[#This Row],[Customer ID]],'Hospitalisation Details'!170:$1048576,11,FALSE())</f>
        <v xml:space="preserve">unknown </v>
      </c>
    </row>
    <row r="172" spans="1:17" x14ac:dyDescent="0.2">
      <c r="A172" s="18" t="s">
        <v>2202</v>
      </c>
      <c r="B172" s="19" t="str">
        <f>VLOOKUP(Table3[[#This Row],[Customer ID]],'Customer name 1'!171:$1048576,4,FALSE())</f>
        <v xml:space="preserve">Ms. Natalie </v>
      </c>
      <c r="C172" s="20">
        <f>VLOOKUP(Table3[[#This Row],[Customer ID]],'Medical Examinations'!$1:$1048576,2,FALSE())</f>
        <v>36.08</v>
      </c>
      <c r="D172" s="20" t="str">
        <f>VLOOKUP(Table3[[#This Row],[Customer ID]],'Medical Examinations'!$1:$1048576,3,FALSE())</f>
        <v xml:space="preserve"> obesity </v>
      </c>
      <c r="E172" s="20">
        <f>VLOOKUP(Table3[[#This Row],[Customer ID]],'Medical Examinations'!$1:$1048576,4,FALSE())</f>
        <v>6.1</v>
      </c>
      <c r="F172" s="20" t="str">
        <f>VLOOKUP(Table3[[#This Row],[Customer ID]],'Medical Examinations'!$1:$1048576,5,FALSE())</f>
        <v>prediabetes</v>
      </c>
      <c r="G172" s="19" t="str">
        <f>VLOOKUP(Table3[[#This Row],[Customer ID]],'Medical Examinations'!$1:$1048576,6,FALSE())</f>
        <v>yes</v>
      </c>
      <c r="H172" s="19" t="str">
        <f>VLOOKUP(Table3[[#This Row],[Customer ID]],'Medical Examinations'!$1:$1048576,7,FALSE())</f>
        <v>No</v>
      </c>
      <c r="I172" s="19" t="str">
        <f>VLOOKUP(Table3[[#This Row],[Customer ID]],'Medical Examinations'!$1:$1048576,8,FALSE())</f>
        <v>No</v>
      </c>
      <c r="J172" s="19">
        <f>VLOOKUP(Table3[[#This Row],[Customer ID]],'Medical Examinations'!$1:$1048576,9,FALSE())</f>
        <v>1</v>
      </c>
      <c r="K172" s="19" t="str">
        <f>VLOOKUP(Table3[[#This Row],[Customer ID]],'Medical Examinations'!$1:$1048576,10,FALSE())</f>
        <v>yes</v>
      </c>
      <c r="L172" s="19" t="str">
        <f>VLOOKUP(Table3[[#This Row],[Customer ID]],'Hospitalisation Details'!171:$1048576,5,FALSE())</f>
        <v>30 Oct 1995</v>
      </c>
      <c r="M172" s="19">
        <f>VLOOKUP(Table3[[#This Row],[Customer ID]],'Hospitalisation Details'!171:$1048576,6,FALSE())</f>
        <v>27</v>
      </c>
      <c r="N172" s="19">
        <f>VLOOKUP(Table3[[#This Row],[Customer ID]],'Hospitalisation Details'!171:$1048576,8,FALSE())</f>
        <v>37133.9</v>
      </c>
      <c r="O172" s="19" t="str">
        <f>VLOOKUP(Table3[[#This Row],[Customer ID]],'Hospitalisation Details'!171:$1048576,9,FALSE())</f>
        <v>tier - 2</v>
      </c>
      <c r="P172" s="19" t="str">
        <f>VLOOKUP(Table3[[#This Row],[Customer ID]],'Hospitalisation Details'!171:$1048576,10,FALSE())</f>
        <v>tier - 2</v>
      </c>
      <c r="Q172" s="19" t="str">
        <f>VLOOKUP(Table3[[#This Row],[Customer ID]],'Hospitalisation Details'!171:$1048576,11,FALSE())</f>
        <v>R1013</v>
      </c>
    </row>
    <row r="173" spans="1:17" x14ac:dyDescent="0.2">
      <c r="A173" s="18" t="s">
        <v>2201</v>
      </c>
      <c r="B173" s="19" t="str">
        <f>VLOOKUP(Table3[[#This Row],[Customer ID]],'Customer name 1'!172:$1048576,4,FALSE())</f>
        <v xml:space="preserve">Ms. Lina </v>
      </c>
      <c r="C173" s="20">
        <f>VLOOKUP(Table3[[#This Row],[Customer ID]],'Medical Examinations'!$1:$1048576,2,FALSE())</f>
        <v>33.5</v>
      </c>
      <c r="D173" s="20" t="str">
        <f>VLOOKUP(Table3[[#This Row],[Customer ID]],'Medical Examinations'!$1:$1048576,3,FALSE())</f>
        <v xml:space="preserve"> obesity </v>
      </c>
      <c r="E173" s="20">
        <f>VLOOKUP(Table3[[#This Row],[Customer ID]],'Medical Examinations'!$1:$1048576,4,FALSE())</f>
        <v>5.4</v>
      </c>
      <c r="F173" s="20" t="str">
        <f>VLOOKUP(Table3[[#This Row],[Customer ID]],'Medical Examinations'!$1:$1048576,5,FALSE())</f>
        <v xml:space="preserve">normal </v>
      </c>
      <c r="G173" s="19" t="str">
        <f>VLOOKUP(Table3[[#This Row],[Customer ID]],'Medical Examinations'!$1:$1048576,6,FALSE())</f>
        <v>No</v>
      </c>
      <c r="H173" s="19" t="str">
        <f>VLOOKUP(Table3[[#This Row],[Customer ID]],'Medical Examinations'!$1:$1048576,7,FALSE())</f>
        <v>No</v>
      </c>
      <c r="I173" s="19" t="str">
        <f>VLOOKUP(Table3[[#This Row],[Customer ID]],'Medical Examinations'!$1:$1048576,8,FALSE())</f>
        <v>No</v>
      </c>
      <c r="J173" s="19">
        <f>VLOOKUP(Table3[[#This Row],[Customer ID]],'Medical Examinations'!$1:$1048576,9,FALSE())</f>
        <v>0</v>
      </c>
      <c r="K173" s="19" t="str">
        <f>VLOOKUP(Table3[[#This Row],[Customer ID]],'Medical Examinations'!$1:$1048576,10,FALSE())</f>
        <v>yes</v>
      </c>
      <c r="L173" s="19" t="str">
        <f>VLOOKUP(Table3[[#This Row],[Customer ID]],'Hospitalisation Details'!172:$1048576,5,FALSE())</f>
        <v>10 Jun 1989</v>
      </c>
      <c r="M173" s="19">
        <f>VLOOKUP(Table3[[#This Row],[Customer ID]],'Hospitalisation Details'!172:$1048576,6,FALSE())</f>
        <v>33</v>
      </c>
      <c r="N173" s="19">
        <f>VLOOKUP(Table3[[#This Row],[Customer ID]],'Hospitalisation Details'!172:$1048576,8,FALSE())</f>
        <v>37079.370000000003</v>
      </c>
      <c r="O173" s="19" t="str">
        <f>VLOOKUP(Table3[[#This Row],[Customer ID]],'Hospitalisation Details'!172:$1048576,9,FALSE())</f>
        <v>tier - 2</v>
      </c>
      <c r="P173" s="19" t="str">
        <f>VLOOKUP(Table3[[#This Row],[Customer ID]],'Hospitalisation Details'!172:$1048576,10,FALSE())</f>
        <v>tier - 3</v>
      </c>
      <c r="Q173" s="19" t="str">
        <f>VLOOKUP(Table3[[#This Row],[Customer ID]],'Hospitalisation Details'!172:$1048576,11,FALSE())</f>
        <v>R1011</v>
      </c>
    </row>
    <row r="174" spans="1:17" x14ac:dyDescent="0.2">
      <c r="A174" s="18" t="s">
        <v>2200</v>
      </c>
      <c r="B174" s="19" t="str">
        <f>VLOOKUP(Table3[[#This Row],[Customer ID]],'Customer name 1'!173:$1048576,4,FALSE())</f>
        <v xml:space="preserve">Mr. Zebulon </v>
      </c>
      <c r="C174" s="20">
        <f>VLOOKUP(Table3[[#This Row],[Customer ID]],'Medical Examinations'!$1:$1048576,2,FALSE())</f>
        <v>47.46</v>
      </c>
      <c r="D174" s="20" t="str">
        <f>VLOOKUP(Table3[[#This Row],[Customer ID]],'Medical Examinations'!$1:$1048576,3,FALSE())</f>
        <v xml:space="preserve"> obesity </v>
      </c>
      <c r="E174" s="20">
        <f>VLOOKUP(Table3[[#This Row],[Customer ID]],'Medical Examinations'!$1:$1048576,4,FALSE())</f>
        <v>6.24</v>
      </c>
      <c r="F174" s="20" t="str">
        <f>VLOOKUP(Table3[[#This Row],[Customer ID]],'Medical Examinations'!$1:$1048576,5,FALSE())</f>
        <v>prediabetes</v>
      </c>
      <c r="G174" s="19" t="str">
        <f>VLOOKUP(Table3[[#This Row],[Customer ID]],'Medical Examinations'!$1:$1048576,6,FALSE())</f>
        <v>yes</v>
      </c>
      <c r="H174" s="19" t="str">
        <f>VLOOKUP(Table3[[#This Row],[Customer ID]],'Medical Examinations'!$1:$1048576,7,FALSE())</f>
        <v>No</v>
      </c>
      <c r="I174" s="19" t="str">
        <f>VLOOKUP(Table3[[#This Row],[Customer ID]],'Medical Examinations'!$1:$1048576,8,FALSE())</f>
        <v>No</v>
      </c>
      <c r="J174" s="19">
        <f>VLOOKUP(Table3[[#This Row],[Customer ID]],'Medical Examinations'!$1:$1048576,9,FALSE())</f>
        <v>1</v>
      </c>
      <c r="K174" s="19" t="str">
        <f>VLOOKUP(Table3[[#This Row],[Customer ID]],'Medical Examinations'!$1:$1048576,10,FALSE())</f>
        <v>yes</v>
      </c>
      <c r="L174" s="19" t="str">
        <f>VLOOKUP(Table3[[#This Row],[Customer ID]],'Hospitalisation Details'!173:$1048576,5,FALSE())</f>
        <v>17 Dec 1988</v>
      </c>
      <c r="M174" s="19">
        <f>VLOOKUP(Table3[[#This Row],[Customer ID]],'Hospitalisation Details'!173:$1048576,6,FALSE())</f>
        <v>34</v>
      </c>
      <c r="N174" s="19">
        <f>VLOOKUP(Table3[[#This Row],[Customer ID]],'Hospitalisation Details'!173:$1048576,8,FALSE())</f>
        <v>37076.370000000003</v>
      </c>
      <c r="O174" s="19" t="str">
        <f>VLOOKUP(Table3[[#This Row],[Customer ID]],'Hospitalisation Details'!173:$1048576,9,FALSE())</f>
        <v>tier - 2</v>
      </c>
      <c r="P174" s="19" t="str">
        <f>VLOOKUP(Table3[[#This Row],[Customer ID]],'Hospitalisation Details'!173:$1048576,10,FALSE())</f>
        <v>tier - 1</v>
      </c>
      <c r="Q174" s="19" t="str">
        <f>VLOOKUP(Table3[[#This Row],[Customer ID]],'Hospitalisation Details'!173:$1048576,11,FALSE())</f>
        <v>R1011</v>
      </c>
    </row>
    <row r="175" spans="1:17" x14ac:dyDescent="0.2">
      <c r="A175" s="18" t="s">
        <v>2199</v>
      </c>
      <c r="B175" s="19" t="str">
        <f>VLOOKUP(Table3[[#This Row],[Customer ID]],'Customer name 1'!174:$1048576,4,FALSE())</f>
        <v xml:space="preserve">Ms. Amanda </v>
      </c>
      <c r="C175" s="20">
        <f>VLOOKUP(Table3[[#This Row],[Customer ID]],'Medical Examinations'!$1:$1048576,2,FALSE())</f>
        <v>49.24</v>
      </c>
      <c r="D175" s="20" t="str">
        <f>VLOOKUP(Table3[[#This Row],[Customer ID]],'Medical Examinations'!$1:$1048576,3,FALSE())</f>
        <v xml:space="preserve"> obesity </v>
      </c>
      <c r="E175" s="20">
        <f>VLOOKUP(Table3[[#This Row],[Customer ID]],'Medical Examinations'!$1:$1048576,4,FALSE())</f>
        <v>4.45</v>
      </c>
      <c r="F175" s="20" t="str">
        <f>VLOOKUP(Table3[[#This Row],[Customer ID]],'Medical Examinations'!$1:$1048576,5,FALSE())</f>
        <v xml:space="preserve">normal </v>
      </c>
      <c r="G175" s="19" t="str">
        <f>VLOOKUP(Table3[[#This Row],[Customer ID]],'Medical Examinations'!$1:$1048576,6,FALSE())</f>
        <v>No</v>
      </c>
      <c r="H175" s="19" t="str">
        <f>VLOOKUP(Table3[[#This Row],[Customer ID]],'Medical Examinations'!$1:$1048576,7,FALSE())</f>
        <v>No</v>
      </c>
      <c r="I175" s="19" t="str">
        <f>VLOOKUP(Table3[[#This Row],[Customer ID]],'Medical Examinations'!$1:$1048576,8,FALSE())</f>
        <v>No</v>
      </c>
      <c r="J175" s="19">
        <f>VLOOKUP(Table3[[#This Row],[Customer ID]],'Medical Examinations'!$1:$1048576,9,FALSE())</f>
        <v>0</v>
      </c>
      <c r="K175" s="19" t="str">
        <f>VLOOKUP(Table3[[#This Row],[Customer ID]],'Medical Examinations'!$1:$1048576,10,FALSE())</f>
        <v>yes</v>
      </c>
      <c r="L175" s="19" t="str">
        <f>VLOOKUP(Table3[[#This Row],[Customer ID]],'Hospitalisation Details'!174:$1048576,5,FALSE())</f>
        <v>1 Nov 1991</v>
      </c>
      <c r="M175" s="19">
        <f>VLOOKUP(Table3[[#This Row],[Customer ID]],'Hospitalisation Details'!174:$1048576,6,FALSE())</f>
        <v>31</v>
      </c>
      <c r="N175" s="19">
        <f>VLOOKUP(Table3[[#This Row],[Customer ID]],'Hospitalisation Details'!174:$1048576,8,FALSE())</f>
        <v>37040.879999999997</v>
      </c>
      <c r="O175" s="19" t="str">
        <f>VLOOKUP(Table3[[#This Row],[Customer ID]],'Hospitalisation Details'!174:$1048576,9,FALSE())</f>
        <v>tier - 2</v>
      </c>
      <c r="P175" s="19" t="str">
        <f>VLOOKUP(Table3[[#This Row],[Customer ID]],'Hospitalisation Details'!174:$1048576,10,FALSE())</f>
        <v>tier - 2</v>
      </c>
      <c r="Q175" s="19" t="str">
        <f>VLOOKUP(Table3[[#This Row],[Customer ID]],'Hospitalisation Details'!174:$1048576,11,FALSE())</f>
        <v>R1011</v>
      </c>
    </row>
    <row r="176" spans="1:17" x14ac:dyDescent="0.2">
      <c r="A176" s="18" t="s">
        <v>2198</v>
      </c>
      <c r="B176" s="19" t="str">
        <f>VLOOKUP(Table3[[#This Row],[Customer ID]],'Customer name 1'!175:$1048576,4,FALSE())</f>
        <v xml:space="preserve">Mr. Greg </v>
      </c>
      <c r="C176" s="20">
        <f>VLOOKUP(Table3[[#This Row],[Customer ID]],'Medical Examinations'!$1:$1048576,2,FALSE())</f>
        <v>54.4</v>
      </c>
      <c r="D176" s="20" t="str">
        <f>VLOOKUP(Table3[[#This Row],[Customer ID]],'Medical Examinations'!$1:$1048576,3,FALSE())</f>
        <v xml:space="preserve"> obesity </v>
      </c>
      <c r="E176" s="20">
        <f>VLOOKUP(Table3[[#This Row],[Customer ID]],'Medical Examinations'!$1:$1048576,4,FALSE())</f>
        <v>5.22</v>
      </c>
      <c r="F176" s="20" t="str">
        <f>VLOOKUP(Table3[[#This Row],[Customer ID]],'Medical Examinations'!$1:$1048576,5,FALSE())</f>
        <v xml:space="preserve">normal </v>
      </c>
      <c r="G176" s="19" t="str">
        <f>VLOOKUP(Table3[[#This Row],[Customer ID]],'Medical Examinations'!$1:$1048576,6,FALSE())</f>
        <v>No</v>
      </c>
      <c r="H176" s="19" t="str">
        <f>VLOOKUP(Table3[[#This Row],[Customer ID]],'Medical Examinations'!$1:$1048576,7,FALSE())</f>
        <v>No</v>
      </c>
      <c r="I176" s="19" t="str">
        <f>VLOOKUP(Table3[[#This Row],[Customer ID]],'Medical Examinations'!$1:$1048576,8,FALSE())</f>
        <v>No</v>
      </c>
      <c r="J176" s="19">
        <f>VLOOKUP(Table3[[#This Row],[Customer ID]],'Medical Examinations'!$1:$1048576,9,FALSE())</f>
        <v>1</v>
      </c>
      <c r="K176" s="19" t="str">
        <f>VLOOKUP(Table3[[#This Row],[Customer ID]],'Medical Examinations'!$1:$1048576,10,FALSE())</f>
        <v>yes</v>
      </c>
      <c r="L176" s="19" t="str">
        <f>VLOOKUP(Table3[[#This Row],[Customer ID]],'Hospitalisation Details'!175:$1048576,5,FALSE())</f>
        <v>13 Sep 1992</v>
      </c>
      <c r="M176" s="19">
        <f>VLOOKUP(Table3[[#This Row],[Customer ID]],'Hospitalisation Details'!175:$1048576,6,FALSE())</f>
        <v>30</v>
      </c>
      <c r="N176" s="19">
        <f>VLOOKUP(Table3[[#This Row],[Customer ID]],'Hospitalisation Details'!175:$1048576,8,FALSE())</f>
        <v>36976.449999999997</v>
      </c>
      <c r="O176" s="19" t="str">
        <f>VLOOKUP(Table3[[#This Row],[Customer ID]],'Hospitalisation Details'!175:$1048576,9,FALSE())</f>
        <v>tier - 2</v>
      </c>
      <c r="P176" s="19" t="str">
        <f>VLOOKUP(Table3[[#This Row],[Customer ID]],'Hospitalisation Details'!175:$1048576,10,FALSE())</f>
        <v>tier - 3</v>
      </c>
      <c r="Q176" s="19" t="str">
        <f>VLOOKUP(Table3[[#This Row],[Customer ID]],'Hospitalisation Details'!175:$1048576,11,FALSE())</f>
        <v>R1011</v>
      </c>
    </row>
    <row r="177" spans="1:17" x14ac:dyDescent="0.2">
      <c r="A177" s="18" t="s">
        <v>2197</v>
      </c>
      <c r="B177" s="19" t="str">
        <f>VLOOKUP(Table3[[#This Row],[Customer ID]],'Customer name 1'!176:$1048576,4,FALSE())</f>
        <v xml:space="preserve">Mr. John </v>
      </c>
      <c r="C177" s="20">
        <f>VLOOKUP(Table3[[#This Row],[Customer ID]],'Medical Examinations'!$1:$1048576,2,FALSE())</f>
        <v>35.53</v>
      </c>
      <c r="D177" s="20" t="str">
        <f>VLOOKUP(Table3[[#This Row],[Customer ID]],'Medical Examinations'!$1:$1048576,3,FALSE())</f>
        <v xml:space="preserve"> obesity </v>
      </c>
      <c r="E177" s="20">
        <f>VLOOKUP(Table3[[#This Row],[Customer ID]],'Medical Examinations'!$1:$1048576,4,FALSE())</f>
        <v>4.6100000000000003</v>
      </c>
      <c r="F177" s="20" t="str">
        <f>VLOOKUP(Table3[[#This Row],[Customer ID]],'Medical Examinations'!$1:$1048576,5,FALSE())</f>
        <v xml:space="preserve">normal </v>
      </c>
      <c r="G177" s="19" t="str">
        <f>VLOOKUP(Table3[[#This Row],[Customer ID]],'Medical Examinations'!$1:$1048576,6,FALSE())</f>
        <v>No</v>
      </c>
      <c r="H177" s="19" t="str">
        <f>VLOOKUP(Table3[[#This Row],[Customer ID]],'Medical Examinations'!$1:$1048576,7,FALSE())</f>
        <v>No</v>
      </c>
      <c r="I177" s="19" t="str">
        <f>VLOOKUP(Table3[[#This Row],[Customer ID]],'Medical Examinations'!$1:$1048576,8,FALSE())</f>
        <v>No</v>
      </c>
      <c r="J177" s="19">
        <f>VLOOKUP(Table3[[#This Row],[Customer ID]],'Medical Examinations'!$1:$1048576,9,FALSE())</f>
        <v>1</v>
      </c>
      <c r="K177" s="19" t="str">
        <f>VLOOKUP(Table3[[#This Row],[Customer ID]],'Medical Examinations'!$1:$1048576,10,FALSE())</f>
        <v>yes</v>
      </c>
      <c r="L177" s="19" t="str">
        <f>VLOOKUP(Table3[[#This Row],[Customer ID]],'Hospitalisation Details'!176:$1048576,5,FALSE())</f>
        <v>25 Aug 1992</v>
      </c>
      <c r="M177" s="19">
        <f>VLOOKUP(Table3[[#This Row],[Customer ID]],'Hospitalisation Details'!176:$1048576,6,FALSE())</f>
        <v>30</v>
      </c>
      <c r="N177" s="19">
        <f>VLOOKUP(Table3[[#This Row],[Customer ID]],'Hospitalisation Details'!176:$1048576,8,FALSE())</f>
        <v>36950.26</v>
      </c>
      <c r="O177" s="19" t="str">
        <f>VLOOKUP(Table3[[#This Row],[Customer ID]],'Hospitalisation Details'!176:$1048576,9,FALSE())</f>
        <v>tier - 1</v>
      </c>
      <c r="P177" s="19" t="str">
        <f>VLOOKUP(Table3[[#This Row],[Customer ID]],'Hospitalisation Details'!176:$1048576,10,FALSE())</f>
        <v>tier - 1</v>
      </c>
      <c r="Q177" s="19" t="str">
        <f>VLOOKUP(Table3[[#This Row],[Customer ID]],'Hospitalisation Details'!176:$1048576,11,FALSE())</f>
        <v>R1013</v>
      </c>
    </row>
    <row r="178" spans="1:17" x14ac:dyDescent="0.2">
      <c r="A178" s="18" t="s">
        <v>2196</v>
      </c>
      <c r="B178" s="19" t="str">
        <f>VLOOKUP(Table3[[#This Row],[Customer ID]],'Customer name 1'!177:$1048576,4,FALSE())</f>
        <v xml:space="preserve">Ms. Kelsey </v>
      </c>
      <c r="C178" s="20">
        <f>VLOOKUP(Table3[[#This Row],[Customer ID]],'Medical Examinations'!$1:$1048576,2,FALSE())</f>
        <v>39.729999999999997</v>
      </c>
      <c r="D178" s="20" t="str">
        <f>VLOOKUP(Table3[[#This Row],[Customer ID]],'Medical Examinations'!$1:$1048576,3,FALSE())</f>
        <v xml:space="preserve"> obesity </v>
      </c>
      <c r="E178" s="20">
        <f>VLOOKUP(Table3[[#This Row],[Customer ID]],'Medical Examinations'!$1:$1048576,4,FALSE())</f>
        <v>6.24</v>
      </c>
      <c r="F178" s="20" t="str">
        <f>VLOOKUP(Table3[[#This Row],[Customer ID]],'Medical Examinations'!$1:$1048576,5,FALSE())</f>
        <v>prediabetes</v>
      </c>
      <c r="G178" s="19" t="str">
        <f>VLOOKUP(Table3[[#This Row],[Customer ID]],'Medical Examinations'!$1:$1048576,6,FALSE())</f>
        <v>No</v>
      </c>
      <c r="H178" s="19" t="str">
        <f>VLOOKUP(Table3[[#This Row],[Customer ID]],'Medical Examinations'!$1:$1048576,7,FALSE())</f>
        <v>No</v>
      </c>
      <c r="I178" s="19" t="str">
        <f>VLOOKUP(Table3[[#This Row],[Customer ID]],'Medical Examinations'!$1:$1048576,8,FALSE())</f>
        <v>No</v>
      </c>
      <c r="J178" s="19">
        <f>VLOOKUP(Table3[[#This Row],[Customer ID]],'Medical Examinations'!$1:$1048576,9,FALSE())</f>
        <v>0</v>
      </c>
      <c r="K178" s="19" t="str">
        <f>VLOOKUP(Table3[[#This Row],[Customer ID]],'Medical Examinations'!$1:$1048576,10,FALSE())</f>
        <v>yes</v>
      </c>
      <c r="L178" s="19" t="str">
        <f>VLOOKUP(Table3[[#This Row],[Customer ID]],'Hospitalisation Details'!177:$1048576,5,FALSE())</f>
        <v>13 Aug 1977</v>
      </c>
      <c r="M178" s="19">
        <f>VLOOKUP(Table3[[#This Row],[Customer ID]],'Hospitalisation Details'!177:$1048576,6,FALSE())</f>
        <v>45</v>
      </c>
      <c r="N178" s="19">
        <f>VLOOKUP(Table3[[#This Row],[Customer ID]],'Hospitalisation Details'!177:$1048576,8,FALSE())</f>
        <v>36935.64</v>
      </c>
      <c r="O178" s="19" t="str">
        <f>VLOOKUP(Table3[[#This Row],[Customer ID]],'Hospitalisation Details'!177:$1048576,9,FALSE())</f>
        <v>tier - 2</v>
      </c>
      <c r="P178" s="19" t="str">
        <f>VLOOKUP(Table3[[#This Row],[Customer ID]],'Hospitalisation Details'!177:$1048576,10,FALSE())</f>
        <v>tier - 1</v>
      </c>
      <c r="Q178" s="19" t="str">
        <f>VLOOKUP(Table3[[#This Row],[Customer ID]],'Hospitalisation Details'!177:$1048576,11,FALSE())</f>
        <v>R1011</v>
      </c>
    </row>
    <row r="179" spans="1:17" x14ac:dyDescent="0.2">
      <c r="A179" s="18" t="s">
        <v>2195</v>
      </c>
      <c r="B179" s="19" t="str">
        <f>VLOOKUP(Table3[[#This Row],[Customer ID]],'Customer name 1'!178:$1048576,4,FALSE())</f>
        <v xml:space="preserve">Ms. Bronwen </v>
      </c>
      <c r="C179" s="20">
        <f>VLOOKUP(Table3[[#This Row],[Customer ID]],'Medical Examinations'!$1:$1048576,2,FALSE())</f>
        <v>35.68</v>
      </c>
      <c r="D179" s="20" t="str">
        <f>VLOOKUP(Table3[[#This Row],[Customer ID]],'Medical Examinations'!$1:$1048576,3,FALSE())</f>
        <v xml:space="preserve"> obesity </v>
      </c>
      <c r="E179" s="20">
        <f>VLOOKUP(Table3[[#This Row],[Customer ID]],'Medical Examinations'!$1:$1048576,4,FALSE())</f>
        <v>10.039999999999999</v>
      </c>
      <c r="F179" s="20" t="str">
        <f>VLOOKUP(Table3[[#This Row],[Customer ID]],'Medical Examinations'!$1:$1048576,5,FALSE())</f>
        <v xml:space="preserve">diabetes </v>
      </c>
      <c r="G179" s="19" t="str">
        <f>VLOOKUP(Table3[[#This Row],[Customer ID]],'Medical Examinations'!$1:$1048576,6,FALSE())</f>
        <v>No</v>
      </c>
      <c r="H179" s="19" t="str">
        <f>VLOOKUP(Table3[[#This Row],[Customer ID]],'Medical Examinations'!$1:$1048576,7,FALSE())</f>
        <v>No</v>
      </c>
      <c r="I179" s="19" t="str">
        <f>VLOOKUP(Table3[[#This Row],[Customer ID]],'Medical Examinations'!$1:$1048576,8,FALSE())</f>
        <v>No</v>
      </c>
      <c r="J179" s="19">
        <f>VLOOKUP(Table3[[#This Row],[Customer ID]],'Medical Examinations'!$1:$1048576,9,FALSE())</f>
        <v>0</v>
      </c>
      <c r="K179" s="19" t="str">
        <f>VLOOKUP(Table3[[#This Row],[Customer ID]],'Medical Examinations'!$1:$1048576,10,FALSE())</f>
        <v>yes</v>
      </c>
      <c r="L179" s="19" t="str">
        <f>VLOOKUP(Table3[[#This Row],[Customer ID]],'Hospitalisation Details'!178:$1048576,5,FALSE())</f>
        <v>22 Oct 1968</v>
      </c>
      <c r="M179" s="19">
        <f>VLOOKUP(Table3[[#This Row],[Customer ID]],'Hospitalisation Details'!178:$1048576,6,FALSE())</f>
        <v>54</v>
      </c>
      <c r="N179" s="19">
        <f>VLOOKUP(Table3[[#This Row],[Customer ID]],'Hospitalisation Details'!178:$1048576,8,FALSE())</f>
        <v>36922.61</v>
      </c>
      <c r="O179" s="19" t="str">
        <f>VLOOKUP(Table3[[#This Row],[Customer ID]],'Hospitalisation Details'!178:$1048576,9,FALSE())</f>
        <v>tier - 2</v>
      </c>
      <c r="P179" s="19" t="str">
        <f>VLOOKUP(Table3[[#This Row],[Customer ID]],'Hospitalisation Details'!178:$1048576,10,FALSE())</f>
        <v>tier - 1</v>
      </c>
      <c r="Q179" s="19" t="str">
        <f>VLOOKUP(Table3[[#This Row],[Customer ID]],'Hospitalisation Details'!178:$1048576,11,FALSE())</f>
        <v>R1011</v>
      </c>
    </row>
    <row r="180" spans="1:17" x14ac:dyDescent="0.2">
      <c r="A180" s="18" t="s">
        <v>2194</v>
      </c>
      <c r="B180" s="19" t="str">
        <f>VLOOKUP(Table3[[#This Row],[Customer ID]],'Customer name 1'!179:$1048576,4,FALSE())</f>
        <v xml:space="preserve">Ms. Manuela </v>
      </c>
      <c r="C180" s="20">
        <f>VLOOKUP(Table3[[#This Row],[Customer ID]],'Medical Examinations'!$1:$1048576,2,FALSE())</f>
        <v>48.86</v>
      </c>
      <c r="D180" s="20" t="str">
        <f>VLOOKUP(Table3[[#This Row],[Customer ID]],'Medical Examinations'!$1:$1048576,3,FALSE())</f>
        <v xml:space="preserve"> obesity </v>
      </c>
      <c r="E180" s="20">
        <f>VLOOKUP(Table3[[#This Row],[Customer ID]],'Medical Examinations'!$1:$1048576,4,FALSE())</f>
        <v>6.09</v>
      </c>
      <c r="F180" s="20" t="str">
        <f>VLOOKUP(Table3[[#This Row],[Customer ID]],'Medical Examinations'!$1:$1048576,5,FALSE())</f>
        <v>prediabetes</v>
      </c>
      <c r="G180" s="19" t="str">
        <f>VLOOKUP(Table3[[#This Row],[Customer ID]],'Medical Examinations'!$1:$1048576,6,FALSE())</f>
        <v>No</v>
      </c>
      <c r="H180" s="19" t="str">
        <f>VLOOKUP(Table3[[#This Row],[Customer ID]],'Medical Examinations'!$1:$1048576,7,FALSE())</f>
        <v>No</v>
      </c>
      <c r="I180" s="19" t="str">
        <f>VLOOKUP(Table3[[#This Row],[Customer ID]],'Medical Examinations'!$1:$1048576,8,FALSE())</f>
        <v>No</v>
      </c>
      <c r="J180" s="19">
        <f>VLOOKUP(Table3[[#This Row],[Customer ID]],'Medical Examinations'!$1:$1048576,9,FALSE())</f>
        <v>0</v>
      </c>
      <c r="K180" s="19" t="str">
        <f>VLOOKUP(Table3[[#This Row],[Customer ID]],'Medical Examinations'!$1:$1048576,10,FALSE())</f>
        <v>yes</v>
      </c>
      <c r="L180" s="19" t="str">
        <f>VLOOKUP(Table3[[#This Row],[Customer ID]],'Hospitalisation Details'!179:$1048576,5,FALSE())</f>
        <v>10 Jun 1991</v>
      </c>
      <c r="M180" s="19">
        <f>VLOOKUP(Table3[[#This Row],[Customer ID]],'Hospitalisation Details'!179:$1048576,6,FALSE())</f>
        <v>31</v>
      </c>
      <c r="N180" s="19">
        <f>VLOOKUP(Table3[[#This Row],[Customer ID]],'Hospitalisation Details'!179:$1048576,8,FALSE())</f>
        <v>36911.99</v>
      </c>
      <c r="O180" s="19" t="str">
        <f>VLOOKUP(Table3[[#This Row],[Customer ID]],'Hospitalisation Details'!179:$1048576,9,FALSE())</f>
        <v>tier - 2</v>
      </c>
      <c r="P180" s="19" t="str">
        <f>VLOOKUP(Table3[[#This Row],[Customer ID]],'Hospitalisation Details'!179:$1048576,10,FALSE())</f>
        <v>tier - 2</v>
      </c>
      <c r="Q180" s="19" t="str">
        <f>VLOOKUP(Table3[[#This Row],[Customer ID]],'Hospitalisation Details'!179:$1048576,11,FALSE())</f>
        <v>R1011</v>
      </c>
    </row>
    <row r="181" spans="1:17" x14ac:dyDescent="0.2">
      <c r="A181" s="18" t="s">
        <v>2193</v>
      </c>
      <c r="B181" s="19" t="str">
        <f>VLOOKUP(Table3[[#This Row],[Customer ID]],'Customer name 1'!180:$1048576,4,FALSE())</f>
        <v xml:space="preserve">Ms. Jennifer </v>
      </c>
      <c r="C181" s="20">
        <f>VLOOKUP(Table3[[#This Row],[Customer ID]],'Medical Examinations'!$1:$1048576,2,FALSE())</f>
        <v>34.799999999999997</v>
      </c>
      <c r="D181" s="20" t="str">
        <f>VLOOKUP(Table3[[#This Row],[Customer ID]],'Medical Examinations'!$1:$1048576,3,FALSE())</f>
        <v xml:space="preserve"> obesity </v>
      </c>
      <c r="E181" s="20">
        <f>VLOOKUP(Table3[[#This Row],[Customer ID]],'Medical Examinations'!$1:$1048576,4,FALSE())</f>
        <v>11.4</v>
      </c>
      <c r="F181" s="20" t="str">
        <f>VLOOKUP(Table3[[#This Row],[Customer ID]],'Medical Examinations'!$1:$1048576,5,FALSE())</f>
        <v xml:space="preserve">diabetes </v>
      </c>
      <c r="G181" s="19" t="str">
        <f>VLOOKUP(Table3[[#This Row],[Customer ID]],'Medical Examinations'!$1:$1048576,6,FALSE())</f>
        <v>yes</v>
      </c>
      <c r="H181" s="19" t="str">
        <f>VLOOKUP(Table3[[#This Row],[Customer ID]],'Medical Examinations'!$1:$1048576,7,FALSE())</f>
        <v>No</v>
      </c>
      <c r="I181" s="19" t="str">
        <f>VLOOKUP(Table3[[#This Row],[Customer ID]],'Medical Examinations'!$1:$1048576,8,FALSE())</f>
        <v>Yes</v>
      </c>
      <c r="J181" s="19">
        <f>VLOOKUP(Table3[[#This Row],[Customer ID]],'Medical Examinations'!$1:$1048576,9,FALSE())</f>
        <v>1</v>
      </c>
      <c r="K181" s="19" t="str">
        <f>VLOOKUP(Table3[[#This Row],[Customer ID]],'Medical Examinations'!$1:$1048576,10,FALSE())</f>
        <v>No</v>
      </c>
      <c r="L181" s="19" t="str">
        <f>VLOOKUP(Table3[[#This Row],[Customer ID]],'Hospitalisation Details'!180:$1048576,5,FALSE())</f>
        <v>24 Jul 1963</v>
      </c>
      <c r="M181" s="19">
        <f>VLOOKUP(Table3[[#This Row],[Customer ID]],'Hospitalisation Details'!180:$1048576,6,FALSE())</f>
        <v>59</v>
      </c>
      <c r="N181" s="19">
        <f>VLOOKUP(Table3[[#This Row],[Customer ID]],'Hospitalisation Details'!180:$1048576,8,FALSE())</f>
        <v>36910.61</v>
      </c>
      <c r="O181" s="19" t="str">
        <f>VLOOKUP(Table3[[#This Row],[Customer ID]],'Hospitalisation Details'!180:$1048576,9,FALSE())</f>
        <v>tier - 2</v>
      </c>
      <c r="P181" s="19" t="str">
        <f>VLOOKUP(Table3[[#This Row],[Customer ID]],'Hospitalisation Details'!180:$1048576,10,FALSE())</f>
        <v>tier - 2</v>
      </c>
      <c r="Q181" s="19" t="str">
        <f>VLOOKUP(Table3[[#This Row],[Customer ID]],'Hospitalisation Details'!180:$1048576,11,FALSE())</f>
        <v>R1011</v>
      </c>
    </row>
    <row r="182" spans="1:17" x14ac:dyDescent="0.2">
      <c r="A182" s="18" t="s">
        <v>2192</v>
      </c>
      <c r="B182" s="19" t="str">
        <f>VLOOKUP(Table3[[#This Row],[Customer ID]],'Customer name 1'!181:$1048576,4,FALSE())</f>
        <v xml:space="preserve">Ms. Abby </v>
      </c>
      <c r="C182" s="20">
        <f>VLOOKUP(Table3[[#This Row],[Customer ID]],'Medical Examinations'!$1:$1048576,2,FALSE())</f>
        <v>32.49</v>
      </c>
      <c r="D182" s="20" t="str">
        <f>VLOOKUP(Table3[[#This Row],[Customer ID]],'Medical Examinations'!$1:$1048576,3,FALSE())</f>
        <v xml:space="preserve"> obesity </v>
      </c>
      <c r="E182" s="20">
        <f>VLOOKUP(Table3[[#This Row],[Customer ID]],'Medical Examinations'!$1:$1048576,4,FALSE())</f>
        <v>4.29</v>
      </c>
      <c r="F182" s="20" t="str">
        <f>VLOOKUP(Table3[[#This Row],[Customer ID]],'Medical Examinations'!$1:$1048576,5,FALSE())</f>
        <v xml:space="preserve">normal </v>
      </c>
      <c r="G182" s="19" t="str">
        <f>VLOOKUP(Table3[[#This Row],[Customer ID]],'Medical Examinations'!$1:$1048576,6,FALSE())</f>
        <v>No</v>
      </c>
      <c r="H182" s="19" t="str">
        <f>VLOOKUP(Table3[[#This Row],[Customer ID]],'Medical Examinations'!$1:$1048576,7,FALSE())</f>
        <v>No</v>
      </c>
      <c r="I182" s="19" t="str">
        <f>VLOOKUP(Table3[[#This Row],[Customer ID]],'Medical Examinations'!$1:$1048576,8,FALSE())</f>
        <v>Yes</v>
      </c>
      <c r="J182" s="19">
        <f>VLOOKUP(Table3[[#This Row],[Customer ID]],'Medical Examinations'!$1:$1048576,9,FALSE())</f>
        <v>1</v>
      </c>
      <c r="K182" s="19" t="str">
        <f>VLOOKUP(Table3[[#This Row],[Customer ID]],'Medical Examinations'!$1:$1048576,10,FALSE())</f>
        <v>yes</v>
      </c>
      <c r="L182" s="19" t="str">
        <f>VLOOKUP(Table3[[#This Row],[Customer ID]],'Hospitalisation Details'!181:$1048576,5,FALSE())</f>
        <v>21 Jun 2003</v>
      </c>
      <c r="M182" s="19">
        <f>VLOOKUP(Table3[[#This Row],[Customer ID]],'Hospitalisation Details'!181:$1048576,6,FALSE())</f>
        <v>19</v>
      </c>
      <c r="N182" s="19">
        <f>VLOOKUP(Table3[[#This Row],[Customer ID]],'Hospitalisation Details'!181:$1048576,8,FALSE())</f>
        <v>36898.730000000003</v>
      </c>
      <c r="O182" s="19" t="str">
        <f>VLOOKUP(Table3[[#This Row],[Customer ID]],'Hospitalisation Details'!181:$1048576,9,FALSE())</f>
        <v>tier - 2</v>
      </c>
      <c r="P182" s="19" t="str">
        <f>VLOOKUP(Table3[[#This Row],[Customer ID]],'Hospitalisation Details'!181:$1048576,10,FALSE())</f>
        <v>tier - 1</v>
      </c>
      <c r="Q182" s="19" t="str">
        <f>VLOOKUP(Table3[[#This Row],[Customer ID]],'Hospitalisation Details'!181:$1048576,11,FALSE())</f>
        <v>R1012</v>
      </c>
    </row>
    <row r="183" spans="1:17" x14ac:dyDescent="0.2">
      <c r="A183" s="18" t="s">
        <v>2191</v>
      </c>
      <c r="B183" s="19" t="str">
        <f>VLOOKUP(Table3[[#This Row],[Customer ID]],'Customer name 1'!182:$1048576,4,FALSE())</f>
        <v xml:space="preserve">Mr. Tyler </v>
      </c>
      <c r="C183" s="20">
        <f>VLOOKUP(Table3[[#This Row],[Customer ID]],'Medical Examinations'!$1:$1048576,2,FALSE())</f>
        <v>39</v>
      </c>
      <c r="D183" s="20" t="str">
        <f>VLOOKUP(Table3[[#This Row],[Customer ID]],'Medical Examinations'!$1:$1048576,3,FALSE())</f>
        <v xml:space="preserve"> obesity </v>
      </c>
      <c r="E183" s="20">
        <f>VLOOKUP(Table3[[#This Row],[Customer ID]],'Medical Examinations'!$1:$1048576,4,FALSE())</f>
        <v>5.7</v>
      </c>
      <c r="F183" s="20" t="str">
        <f>VLOOKUP(Table3[[#This Row],[Customer ID]],'Medical Examinations'!$1:$1048576,5,FALSE())</f>
        <v>prediabetes</v>
      </c>
      <c r="G183" s="19" t="str">
        <f>VLOOKUP(Table3[[#This Row],[Customer ID]],'Medical Examinations'!$1:$1048576,6,FALSE())</f>
        <v>No</v>
      </c>
      <c r="H183" s="19" t="str">
        <f>VLOOKUP(Table3[[#This Row],[Customer ID]],'Medical Examinations'!$1:$1048576,7,FALSE())</f>
        <v>No</v>
      </c>
      <c r="I183" s="19" t="str">
        <f>VLOOKUP(Table3[[#This Row],[Customer ID]],'Medical Examinations'!$1:$1048576,8,FALSE())</f>
        <v>No</v>
      </c>
      <c r="J183" s="19">
        <f>VLOOKUP(Table3[[#This Row],[Customer ID]],'Medical Examinations'!$1:$1048576,9,FALSE())</f>
        <v>2</v>
      </c>
      <c r="K183" s="19" t="str">
        <f>VLOOKUP(Table3[[#This Row],[Customer ID]],'Medical Examinations'!$1:$1048576,10,FALSE())</f>
        <v>yes</v>
      </c>
      <c r="L183" s="19" t="str">
        <f>VLOOKUP(Table3[[#This Row],[Customer ID]],'Hospitalisation Details'!182:$1048576,5,FALSE())</f>
        <v>5 Dec 1972</v>
      </c>
      <c r="M183" s="19">
        <f>VLOOKUP(Table3[[#This Row],[Customer ID]],'Hospitalisation Details'!182:$1048576,6,FALSE())</f>
        <v>50</v>
      </c>
      <c r="N183" s="19">
        <f>VLOOKUP(Table3[[#This Row],[Customer ID]],'Hospitalisation Details'!182:$1048576,8,FALSE())</f>
        <v>36889.99</v>
      </c>
      <c r="O183" s="19" t="str">
        <f>VLOOKUP(Table3[[#This Row],[Customer ID]],'Hospitalisation Details'!182:$1048576,9,FALSE())</f>
        <v>tier - 1</v>
      </c>
      <c r="P183" s="19" t="str">
        <f>VLOOKUP(Table3[[#This Row],[Customer ID]],'Hospitalisation Details'!182:$1048576,10,FALSE())</f>
        <v>tier - 3</v>
      </c>
      <c r="Q183" s="19" t="str">
        <f>VLOOKUP(Table3[[#This Row],[Customer ID]],'Hospitalisation Details'!182:$1048576,11,FALSE())</f>
        <v>R1011</v>
      </c>
    </row>
    <row r="184" spans="1:17" x14ac:dyDescent="0.2">
      <c r="A184" s="18" t="s">
        <v>2190</v>
      </c>
      <c r="B184" s="19" t="str">
        <f>VLOOKUP(Table3[[#This Row],[Customer ID]],'Customer name 1'!183:$1048576,4,FALSE())</f>
        <v xml:space="preserve">Mr. Jeffrey </v>
      </c>
      <c r="C184" s="20">
        <f>VLOOKUP(Table3[[#This Row],[Customer ID]],'Medical Examinations'!$1:$1048576,2,FALSE())</f>
        <v>35.299999999999997</v>
      </c>
      <c r="D184" s="20" t="str">
        <f>VLOOKUP(Table3[[#This Row],[Customer ID]],'Medical Examinations'!$1:$1048576,3,FALSE())</f>
        <v xml:space="preserve"> obesity </v>
      </c>
      <c r="E184" s="20">
        <f>VLOOKUP(Table3[[#This Row],[Customer ID]],'Medical Examinations'!$1:$1048576,4,FALSE())</f>
        <v>6.09</v>
      </c>
      <c r="F184" s="20" t="str">
        <f>VLOOKUP(Table3[[#This Row],[Customer ID]],'Medical Examinations'!$1:$1048576,5,FALSE())</f>
        <v>prediabetes</v>
      </c>
      <c r="G184" s="19" t="str">
        <f>VLOOKUP(Table3[[#This Row],[Customer ID]],'Medical Examinations'!$1:$1048576,6,FALSE())</f>
        <v>No</v>
      </c>
      <c r="H184" s="19" t="str">
        <f>VLOOKUP(Table3[[#This Row],[Customer ID]],'Medical Examinations'!$1:$1048576,7,FALSE())</f>
        <v>No</v>
      </c>
      <c r="I184" s="19" t="str">
        <f>VLOOKUP(Table3[[#This Row],[Customer ID]],'Medical Examinations'!$1:$1048576,8,FALSE())</f>
        <v>No</v>
      </c>
      <c r="J184" s="19">
        <f>VLOOKUP(Table3[[#This Row],[Customer ID]],'Medical Examinations'!$1:$1048576,9,FALSE())</f>
        <v>1</v>
      </c>
      <c r="K184" s="19" t="str">
        <f>VLOOKUP(Table3[[#This Row],[Customer ID]],'Medical Examinations'!$1:$1048576,10,FALSE())</f>
        <v>yes</v>
      </c>
      <c r="L184" s="19" t="str">
        <f>VLOOKUP(Table3[[#This Row],[Customer ID]],'Hospitalisation Details'!183:$1048576,5,FALSE())</f>
        <v>4 Jul 1992</v>
      </c>
      <c r="M184" s="19">
        <f>VLOOKUP(Table3[[#This Row],[Customer ID]],'Hospitalisation Details'!183:$1048576,6,FALSE())</f>
        <v>30</v>
      </c>
      <c r="N184" s="19">
        <f>VLOOKUP(Table3[[#This Row],[Customer ID]],'Hospitalisation Details'!183:$1048576,8,FALSE())</f>
        <v>36837.47</v>
      </c>
      <c r="O184" s="19" t="str">
        <f>VLOOKUP(Table3[[#This Row],[Customer ID]],'Hospitalisation Details'!183:$1048576,9,FALSE())</f>
        <v>tier - 2</v>
      </c>
      <c r="P184" s="19" t="str">
        <f>VLOOKUP(Table3[[#This Row],[Customer ID]],'Hospitalisation Details'!183:$1048576,10,FALSE())</f>
        <v>tier - 3</v>
      </c>
      <c r="Q184" s="19" t="str">
        <f>VLOOKUP(Table3[[#This Row],[Customer ID]],'Hospitalisation Details'!183:$1048576,11,FALSE())</f>
        <v>R1011</v>
      </c>
    </row>
    <row r="185" spans="1:17" x14ac:dyDescent="0.2">
      <c r="A185" s="18" t="s">
        <v>2189</v>
      </c>
      <c r="B185" s="19" t="str">
        <f>VLOOKUP(Table3[[#This Row],[Customer ID]],'Customer name 1'!184:$1048576,4,FALSE())</f>
        <v xml:space="preserve">Mr. Matthew </v>
      </c>
      <c r="C185" s="20">
        <f>VLOOKUP(Table3[[#This Row],[Customer ID]],'Medical Examinations'!$1:$1048576,2,FALSE())</f>
        <v>33.42</v>
      </c>
      <c r="D185" s="20" t="str">
        <f>VLOOKUP(Table3[[#This Row],[Customer ID]],'Medical Examinations'!$1:$1048576,3,FALSE())</f>
        <v xml:space="preserve"> obesity </v>
      </c>
      <c r="E185" s="20">
        <f>VLOOKUP(Table3[[#This Row],[Customer ID]],'Medical Examinations'!$1:$1048576,4,FALSE())</f>
        <v>10.67</v>
      </c>
      <c r="F185" s="20" t="str">
        <f>VLOOKUP(Table3[[#This Row],[Customer ID]],'Medical Examinations'!$1:$1048576,5,FALSE())</f>
        <v xml:space="preserve">diabetes </v>
      </c>
      <c r="G185" s="19" t="str">
        <f>VLOOKUP(Table3[[#This Row],[Customer ID]],'Medical Examinations'!$1:$1048576,6,FALSE())</f>
        <v>No</v>
      </c>
      <c r="H185" s="19" t="str">
        <f>VLOOKUP(Table3[[#This Row],[Customer ID]],'Medical Examinations'!$1:$1048576,7,FALSE())</f>
        <v>No</v>
      </c>
      <c r="I185" s="19" t="str">
        <f>VLOOKUP(Table3[[#This Row],[Customer ID]],'Medical Examinations'!$1:$1048576,8,FALSE())</f>
        <v>No</v>
      </c>
      <c r="J185" s="19">
        <f>VLOOKUP(Table3[[#This Row],[Customer ID]],'Medical Examinations'!$1:$1048576,9,FALSE())</f>
        <v>0</v>
      </c>
      <c r="K185" s="19" t="str">
        <f>VLOOKUP(Table3[[#This Row],[Customer ID]],'Medical Examinations'!$1:$1048576,10,FALSE())</f>
        <v>yes</v>
      </c>
      <c r="L185" s="19" t="str">
        <f>VLOOKUP(Table3[[#This Row],[Customer ID]],'Hospitalisation Details'!184:$1048576,5,FALSE())</f>
        <v>28 Dec 1965</v>
      </c>
      <c r="M185" s="19">
        <f>VLOOKUP(Table3[[#This Row],[Customer ID]],'Hospitalisation Details'!184:$1048576,6,FALSE())</f>
        <v>57</v>
      </c>
      <c r="N185" s="19">
        <f>VLOOKUP(Table3[[#This Row],[Customer ID]],'Hospitalisation Details'!184:$1048576,8,FALSE())</f>
        <v>36795.29</v>
      </c>
      <c r="O185" s="19" t="str">
        <f>VLOOKUP(Table3[[#This Row],[Customer ID]],'Hospitalisation Details'!184:$1048576,9,FALSE())</f>
        <v>tier - 2</v>
      </c>
      <c r="P185" s="19" t="str">
        <f>VLOOKUP(Table3[[#This Row],[Customer ID]],'Hospitalisation Details'!184:$1048576,10,FALSE())</f>
        <v>tier - 1</v>
      </c>
      <c r="Q185" s="19" t="str">
        <f>VLOOKUP(Table3[[#This Row],[Customer ID]],'Hospitalisation Details'!184:$1048576,11,FALSE())</f>
        <v>R1011</v>
      </c>
    </row>
    <row r="186" spans="1:17" x14ac:dyDescent="0.2">
      <c r="A186" s="18" t="s">
        <v>2188</v>
      </c>
      <c r="B186" s="19" t="str">
        <f>VLOOKUP(Table3[[#This Row],[Customer ID]],'Customer name 1'!185:$1048576,4,FALSE())</f>
        <v xml:space="preserve">Mr. Ryan </v>
      </c>
      <c r="C186" s="20">
        <f>VLOOKUP(Table3[[#This Row],[Customer ID]],'Medical Examinations'!$1:$1048576,2,FALSE())</f>
        <v>37.18</v>
      </c>
      <c r="D186" s="20" t="str">
        <f>VLOOKUP(Table3[[#This Row],[Customer ID]],'Medical Examinations'!$1:$1048576,3,FALSE())</f>
        <v xml:space="preserve"> obesity </v>
      </c>
      <c r="E186" s="20">
        <f>VLOOKUP(Table3[[#This Row],[Customer ID]],'Medical Examinations'!$1:$1048576,4,FALSE())</f>
        <v>6.75</v>
      </c>
      <c r="F186" s="20" t="str">
        <f>VLOOKUP(Table3[[#This Row],[Customer ID]],'Medical Examinations'!$1:$1048576,5,FALSE())</f>
        <v xml:space="preserve">diabetes </v>
      </c>
      <c r="G186" s="19" t="str">
        <f>VLOOKUP(Table3[[#This Row],[Customer ID]],'Medical Examinations'!$1:$1048576,6,FALSE())</f>
        <v>yes</v>
      </c>
      <c r="H186" s="19" t="str">
        <f>VLOOKUP(Table3[[#This Row],[Customer ID]],'Medical Examinations'!$1:$1048576,7,FALSE())</f>
        <v>No</v>
      </c>
      <c r="I186" s="19" t="str">
        <f>VLOOKUP(Table3[[#This Row],[Customer ID]],'Medical Examinations'!$1:$1048576,8,FALSE())</f>
        <v>No</v>
      </c>
      <c r="J186" s="19">
        <f>VLOOKUP(Table3[[#This Row],[Customer ID]],'Medical Examinations'!$1:$1048576,9,FALSE())</f>
        <v>2</v>
      </c>
      <c r="K186" s="19" t="str">
        <f>VLOOKUP(Table3[[#This Row],[Customer ID]],'Medical Examinations'!$1:$1048576,10,FALSE())</f>
        <v>yes</v>
      </c>
      <c r="L186" s="19" t="str">
        <f>VLOOKUP(Table3[[#This Row],[Customer ID]],'Hospitalisation Details'!185:$1048576,5,FALSE())</f>
        <v>14 Jul 1970</v>
      </c>
      <c r="M186" s="19">
        <f>VLOOKUP(Table3[[#This Row],[Customer ID]],'Hospitalisation Details'!185:$1048576,6,FALSE())</f>
        <v>52</v>
      </c>
      <c r="N186" s="19">
        <f>VLOOKUP(Table3[[#This Row],[Customer ID]],'Hospitalisation Details'!185:$1048576,8,FALSE())</f>
        <v>36786.370000000003</v>
      </c>
      <c r="O186" s="19" t="str">
        <f>VLOOKUP(Table3[[#This Row],[Customer ID]],'Hospitalisation Details'!185:$1048576,9,FALSE())</f>
        <v>tier - 1</v>
      </c>
      <c r="P186" s="19" t="str">
        <f>VLOOKUP(Table3[[#This Row],[Customer ID]],'Hospitalisation Details'!185:$1048576,10,FALSE())</f>
        <v>tier - 1</v>
      </c>
      <c r="Q186" s="19" t="str">
        <f>VLOOKUP(Table3[[#This Row],[Customer ID]],'Hospitalisation Details'!185:$1048576,11,FALSE())</f>
        <v>R1011</v>
      </c>
    </row>
    <row r="187" spans="1:17" x14ac:dyDescent="0.2">
      <c r="A187" s="18" t="s">
        <v>2187</v>
      </c>
      <c r="B187" s="19" t="str">
        <f>VLOOKUP(Table3[[#This Row],[Customer ID]],'Customer name 1'!186:$1048576,4,FALSE())</f>
        <v xml:space="preserve">Ms. Amy </v>
      </c>
      <c r="C187" s="20">
        <f>VLOOKUP(Table3[[#This Row],[Customer ID]],'Medical Examinations'!$1:$1048576,2,FALSE())</f>
        <v>33.33</v>
      </c>
      <c r="D187" s="20" t="str">
        <f>VLOOKUP(Table3[[#This Row],[Customer ID]],'Medical Examinations'!$1:$1048576,3,FALSE())</f>
        <v xml:space="preserve"> obesity </v>
      </c>
      <c r="E187" s="20">
        <f>VLOOKUP(Table3[[#This Row],[Customer ID]],'Medical Examinations'!$1:$1048576,4,FALSE())</f>
        <v>9.26</v>
      </c>
      <c r="F187" s="20" t="str">
        <f>VLOOKUP(Table3[[#This Row],[Customer ID]],'Medical Examinations'!$1:$1048576,5,FALSE())</f>
        <v xml:space="preserve">diabetes </v>
      </c>
      <c r="G187" s="19" t="str">
        <f>VLOOKUP(Table3[[#This Row],[Customer ID]],'Medical Examinations'!$1:$1048576,6,FALSE())</f>
        <v>yes</v>
      </c>
      <c r="H187" s="19" t="str">
        <f>VLOOKUP(Table3[[#This Row],[Customer ID]],'Medical Examinations'!$1:$1048576,7,FALSE())</f>
        <v>No</v>
      </c>
      <c r="I187" s="19" t="str">
        <f>VLOOKUP(Table3[[#This Row],[Customer ID]],'Medical Examinations'!$1:$1048576,8,FALSE())</f>
        <v>No</v>
      </c>
      <c r="J187" s="19">
        <f>VLOOKUP(Table3[[#This Row],[Customer ID]],'Medical Examinations'!$1:$1048576,9,FALSE())</f>
        <v>2</v>
      </c>
      <c r="K187" s="19" t="str">
        <f>VLOOKUP(Table3[[#This Row],[Customer ID]],'Medical Examinations'!$1:$1048576,10,FALSE())</f>
        <v>No</v>
      </c>
      <c r="L187" s="19" t="str">
        <f>VLOOKUP(Table3[[#This Row],[Customer ID]],'Hospitalisation Details'!186:$1048576,5,FALSE())</f>
        <v>29 Jul 1961</v>
      </c>
      <c r="M187" s="19">
        <f>VLOOKUP(Table3[[#This Row],[Customer ID]],'Hospitalisation Details'!186:$1048576,6,FALSE())</f>
        <v>61</v>
      </c>
      <c r="N187" s="19">
        <f>VLOOKUP(Table3[[#This Row],[Customer ID]],'Hospitalisation Details'!186:$1048576,8,FALSE())</f>
        <v>36580.28</v>
      </c>
      <c r="O187" s="19" t="str">
        <f>VLOOKUP(Table3[[#This Row],[Customer ID]],'Hospitalisation Details'!186:$1048576,9,FALSE())</f>
        <v>tier - 2</v>
      </c>
      <c r="P187" s="19" t="str">
        <f>VLOOKUP(Table3[[#This Row],[Customer ID]],'Hospitalisation Details'!186:$1048576,10,FALSE())</f>
        <v>tier - 2</v>
      </c>
      <c r="Q187" s="19" t="str">
        <f>VLOOKUP(Table3[[#This Row],[Customer ID]],'Hospitalisation Details'!186:$1048576,11,FALSE())</f>
        <v>R1013</v>
      </c>
    </row>
    <row r="188" spans="1:17" x14ac:dyDescent="0.2">
      <c r="A188" s="18" t="s">
        <v>2186</v>
      </c>
      <c r="B188" s="19" t="str">
        <f>VLOOKUP(Table3[[#This Row],[Customer ID]],'Customer name 1'!187:$1048576,4,FALSE())</f>
        <v xml:space="preserve">Mr. Andrew </v>
      </c>
      <c r="C188" s="20">
        <f>VLOOKUP(Table3[[#This Row],[Customer ID]],'Medical Examinations'!$1:$1048576,2,FALSE())</f>
        <v>53.21</v>
      </c>
      <c r="D188" s="20" t="str">
        <f>VLOOKUP(Table3[[#This Row],[Customer ID]],'Medical Examinations'!$1:$1048576,3,FALSE())</f>
        <v xml:space="preserve"> obesity </v>
      </c>
      <c r="E188" s="20">
        <f>VLOOKUP(Table3[[#This Row],[Customer ID]],'Medical Examinations'!$1:$1048576,4,FALSE())</f>
        <v>4.2699999999999996</v>
      </c>
      <c r="F188" s="20" t="str">
        <f>VLOOKUP(Table3[[#This Row],[Customer ID]],'Medical Examinations'!$1:$1048576,5,FALSE())</f>
        <v xml:space="preserve">normal </v>
      </c>
      <c r="G188" s="19" t="str">
        <f>VLOOKUP(Table3[[#This Row],[Customer ID]],'Medical Examinations'!$1:$1048576,6,FALSE())</f>
        <v>No</v>
      </c>
      <c r="H188" s="19" t="str">
        <f>VLOOKUP(Table3[[#This Row],[Customer ID]],'Medical Examinations'!$1:$1048576,7,FALSE())</f>
        <v>No</v>
      </c>
      <c r="I188" s="19" t="str">
        <f>VLOOKUP(Table3[[#This Row],[Customer ID]],'Medical Examinations'!$1:$1048576,8,FALSE())</f>
        <v>No</v>
      </c>
      <c r="J188" s="19">
        <f>VLOOKUP(Table3[[#This Row],[Customer ID]],'Medical Examinations'!$1:$1048576,9,FALSE())</f>
        <v>1</v>
      </c>
      <c r="K188" s="19" t="str">
        <f>VLOOKUP(Table3[[#This Row],[Customer ID]],'Medical Examinations'!$1:$1048576,10,FALSE())</f>
        <v>yes</v>
      </c>
      <c r="L188" s="19" t="str">
        <f>VLOOKUP(Table3[[#This Row],[Customer ID]],'Hospitalisation Details'!187:$1048576,5,FALSE())</f>
        <v>9 Oct 1992</v>
      </c>
      <c r="M188" s="19">
        <f>VLOOKUP(Table3[[#This Row],[Customer ID]],'Hospitalisation Details'!187:$1048576,6,FALSE())</f>
        <v>30</v>
      </c>
      <c r="N188" s="19">
        <f>VLOOKUP(Table3[[#This Row],[Customer ID]],'Hospitalisation Details'!187:$1048576,8,FALSE())</f>
        <v>36572.800000000003</v>
      </c>
      <c r="O188" s="19" t="str">
        <f>VLOOKUP(Table3[[#This Row],[Customer ID]],'Hospitalisation Details'!187:$1048576,9,FALSE())</f>
        <v>tier - 1</v>
      </c>
      <c r="P188" s="19" t="str">
        <f>VLOOKUP(Table3[[#This Row],[Customer ID]],'Hospitalisation Details'!187:$1048576,10,FALSE())</f>
        <v>tier - 2</v>
      </c>
      <c r="Q188" s="19" t="str">
        <f>VLOOKUP(Table3[[#This Row],[Customer ID]],'Hospitalisation Details'!187:$1048576,11,FALSE())</f>
        <v>R1011</v>
      </c>
    </row>
    <row r="189" spans="1:17" x14ac:dyDescent="0.2">
      <c r="A189" s="18" t="s">
        <v>2185</v>
      </c>
      <c r="B189" s="19" t="str">
        <f>VLOOKUP(Table3[[#This Row],[Customer ID]],'Customer name 1'!188:$1048576,4,FALSE())</f>
        <v xml:space="preserve">Mr. George </v>
      </c>
      <c r="C189" s="20">
        <f>VLOOKUP(Table3[[#This Row],[Customer ID]],'Medical Examinations'!$1:$1048576,2,FALSE())</f>
        <v>38.729999999999997</v>
      </c>
      <c r="D189" s="20" t="str">
        <f>VLOOKUP(Table3[[#This Row],[Customer ID]],'Medical Examinations'!$1:$1048576,3,FALSE())</f>
        <v xml:space="preserve"> obesity </v>
      </c>
      <c r="E189" s="20">
        <f>VLOOKUP(Table3[[#This Row],[Customer ID]],'Medical Examinations'!$1:$1048576,4,FALSE())</f>
        <v>11.51</v>
      </c>
      <c r="F189" s="20" t="str">
        <f>VLOOKUP(Table3[[#This Row],[Customer ID]],'Medical Examinations'!$1:$1048576,5,FALSE())</f>
        <v xml:space="preserve">diabetes </v>
      </c>
      <c r="G189" s="19" t="str">
        <f>VLOOKUP(Table3[[#This Row],[Customer ID]],'Medical Examinations'!$1:$1048576,6,FALSE())</f>
        <v>No</v>
      </c>
      <c r="H189" s="19" t="str">
        <f>VLOOKUP(Table3[[#This Row],[Customer ID]],'Medical Examinations'!$1:$1048576,7,FALSE())</f>
        <v>No</v>
      </c>
      <c r="I189" s="19" t="str">
        <f>VLOOKUP(Table3[[#This Row],[Customer ID]],'Medical Examinations'!$1:$1048576,8,FALSE())</f>
        <v>No</v>
      </c>
      <c r="J189" s="19">
        <f>VLOOKUP(Table3[[#This Row],[Customer ID]],'Medical Examinations'!$1:$1048576,9,FALSE())</f>
        <v>2</v>
      </c>
      <c r="K189" s="19" t="str">
        <f>VLOOKUP(Table3[[#This Row],[Customer ID]],'Medical Examinations'!$1:$1048576,10,FALSE())</f>
        <v>yes</v>
      </c>
      <c r="L189" s="19" t="str">
        <f>VLOOKUP(Table3[[#This Row],[Customer ID]],'Hospitalisation Details'!188:$1048576,5,FALSE())</f>
        <v>9 Aug 1973</v>
      </c>
      <c r="M189" s="19">
        <f>VLOOKUP(Table3[[#This Row],[Customer ID]],'Hospitalisation Details'!188:$1048576,6,FALSE())</f>
        <v>49</v>
      </c>
      <c r="N189" s="19">
        <f>VLOOKUP(Table3[[#This Row],[Customer ID]],'Hospitalisation Details'!188:$1048576,8,FALSE())</f>
        <v>36541.550000000003</v>
      </c>
      <c r="O189" s="19" t="str">
        <f>VLOOKUP(Table3[[#This Row],[Customer ID]],'Hospitalisation Details'!188:$1048576,9,FALSE())</f>
        <v>tier - 2</v>
      </c>
      <c r="P189" s="19" t="str">
        <f>VLOOKUP(Table3[[#This Row],[Customer ID]],'Hospitalisation Details'!188:$1048576,10,FALSE())</f>
        <v>tier - 3</v>
      </c>
      <c r="Q189" s="19" t="str">
        <f>VLOOKUP(Table3[[#This Row],[Customer ID]],'Hospitalisation Details'!188:$1048576,11,FALSE())</f>
        <v>R1011</v>
      </c>
    </row>
    <row r="190" spans="1:17" x14ac:dyDescent="0.2">
      <c r="A190" s="18" t="s">
        <v>2184</v>
      </c>
      <c r="B190" s="19" t="str">
        <f>VLOOKUP(Table3[[#This Row],[Customer ID]],'Customer name 1'!189:$1048576,4,FALSE())</f>
        <v xml:space="preserve">Ms. Sarah </v>
      </c>
      <c r="C190" s="20">
        <f>VLOOKUP(Table3[[#This Row],[Customer ID]],'Medical Examinations'!$1:$1048576,2,FALSE())</f>
        <v>29.73</v>
      </c>
      <c r="D190" s="20" t="str">
        <f>VLOOKUP(Table3[[#This Row],[Customer ID]],'Medical Examinations'!$1:$1048576,3,FALSE())</f>
        <v>over weight</v>
      </c>
      <c r="E190" s="20">
        <f>VLOOKUP(Table3[[#This Row],[Customer ID]],'Medical Examinations'!$1:$1048576,4,FALSE())</f>
        <v>7.22</v>
      </c>
      <c r="F190" s="20" t="str">
        <f>VLOOKUP(Table3[[#This Row],[Customer ID]],'Medical Examinations'!$1:$1048576,5,FALSE())</f>
        <v xml:space="preserve">diabetes </v>
      </c>
      <c r="G190" s="19" t="str">
        <f>VLOOKUP(Table3[[#This Row],[Customer ID]],'Medical Examinations'!$1:$1048576,6,FALSE())</f>
        <v>No</v>
      </c>
      <c r="H190" s="19" t="str">
        <f>VLOOKUP(Table3[[#This Row],[Customer ID]],'Medical Examinations'!$1:$1048576,7,FALSE())</f>
        <v>No</v>
      </c>
      <c r="I190" s="19" t="str">
        <f>VLOOKUP(Table3[[#This Row],[Customer ID]],'Medical Examinations'!$1:$1048576,8,FALSE())</f>
        <v>No</v>
      </c>
      <c r="J190" s="19">
        <f>VLOOKUP(Table3[[#This Row],[Customer ID]],'Medical Examinations'!$1:$1048576,9,FALSE())</f>
        <v>0</v>
      </c>
      <c r="K190" s="19" t="str">
        <f>VLOOKUP(Table3[[#This Row],[Customer ID]],'Medical Examinations'!$1:$1048576,10,FALSE())</f>
        <v>yes</v>
      </c>
      <c r="L190" s="19" t="str">
        <f>VLOOKUP(Table3[[#This Row],[Customer ID]],'Hospitalisation Details'!189:$1048576,5,FALSE())</f>
        <v>19 Nov 1962</v>
      </c>
      <c r="M190" s="19">
        <f>VLOOKUP(Table3[[#This Row],[Customer ID]],'Hospitalisation Details'!189:$1048576,6,FALSE())</f>
        <v>60</v>
      </c>
      <c r="N190" s="19">
        <f>VLOOKUP(Table3[[#This Row],[Customer ID]],'Hospitalisation Details'!189:$1048576,8,FALSE())</f>
        <v>36445.550000000003</v>
      </c>
      <c r="O190" s="19" t="str">
        <f>VLOOKUP(Table3[[#This Row],[Customer ID]],'Hospitalisation Details'!189:$1048576,9,FALSE())</f>
        <v>tier - 2</v>
      </c>
      <c r="P190" s="19" t="str">
        <f>VLOOKUP(Table3[[#This Row],[Customer ID]],'Hospitalisation Details'!189:$1048576,10,FALSE())</f>
        <v>tier - 2</v>
      </c>
      <c r="Q190" s="19" t="str">
        <f>VLOOKUP(Table3[[#This Row],[Customer ID]],'Hospitalisation Details'!189:$1048576,11,FALSE())</f>
        <v>R1011</v>
      </c>
    </row>
    <row r="191" spans="1:17" x14ac:dyDescent="0.2">
      <c r="A191" s="18" t="s">
        <v>2183</v>
      </c>
      <c r="B191" s="19" t="str">
        <f>VLOOKUP(Table3[[#This Row],[Customer ID]],'Customer name 1'!190:$1048576,4,FALSE())</f>
        <v xml:space="preserve">Ms. Lara </v>
      </c>
      <c r="C191" s="20">
        <f>VLOOKUP(Table3[[#This Row],[Customer ID]],'Medical Examinations'!$1:$1048576,2,FALSE())</f>
        <v>34.700000000000003</v>
      </c>
      <c r="D191" s="20" t="str">
        <f>VLOOKUP(Table3[[#This Row],[Customer ID]],'Medical Examinations'!$1:$1048576,3,FALSE())</f>
        <v xml:space="preserve"> obesity </v>
      </c>
      <c r="E191" s="20">
        <f>VLOOKUP(Table3[[#This Row],[Customer ID]],'Medical Examinations'!$1:$1048576,4,FALSE())</f>
        <v>4.37</v>
      </c>
      <c r="F191" s="20" t="str">
        <f>VLOOKUP(Table3[[#This Row],[Customer ID]],'Medical Examinations'!$1:$1048576,5,FALSE())</f>
        <v xml:space="preserve">normal </v>
      </c>
      <c r="G191" s="19" t="str">
        <f>VLOOKUP(Table3[[#This Row],[Customer ID]],'Medical Examinations'!$1:$1048576,6,FALSE())</f>
        <v>No</v>
      </c>
      <c r="H191" s="19" t="str">
        <f>VLOOKUP(Table3[[#This Row],[Customer ID]],'Medical Examinations'!$1:$1048576,7,FALSE())</f>
        <v>No</v>
      </c>
      <c r="I191" s="19" t="str">
        <f>VLOOKUP(Table3[[#This Row],[Customer ID]],'Medical Examinations'!$1:$1048576,8,FALSE())</f>
        <v>Yes</v>
      </c>
      <c r="J191" s="19">
        <f>VLOOKUP(Table3[[#This Row],[Customer ID]],'Medical Examinations'!$1:$1048576,9,FALSE())</f>
        <v>1</v>
      </c>
      <c r="K191" s="19" t="str">
        <f>VLOOKUP(Table3[[#This Row],[Customer ID]],'Medical Examinations'!$1:$1048576,10,FALSE())</f>
        <v>yes</v>
      </c>
      <c r="L191" s="19" t="str">
        <f>VLOOKUP(Table3[[#This Row],[Customer ID]],'Hospitalisation Details'!190:$1048576,5,FALSE())</f>
        <v>9 Dec 2003</v>
      </c>
      <c r="M191" s="19">
        <f>VLOOKUP(Table3[[#This Row],[Customer ID]],'Hospitalisation Details'!190:$1048576,6,FALSE())</f>
        <v>19</v>
      </c>
      <c r="N191" s="19">
        <f>VLOOKUP(Table3[[#This Row],[Customer ID]],'Hospitalisation Details'!190:$1048576,8,FALSE())</f>
        <v>36397.58</v>
      </c>
      <c r="O191" s="19" t="str">
        <f>VLOOKUP(Table3[[#This Row],[Customer ID]],'Hospitalisation Details'!190:$1048576,9,FALSE())</f>
        <v>tier - 2</v>
      </c>
      <c r="P191" s="19" t="str">
        <f>VLOOKUP(Table3[[#This Row],[Customer ID]],'Hospitalisation Details'!190:$1048576,10,FALSE())</f>
        <v>tier - 3</v>
      </c>
      <c r="Q191" s="19" t="str">
        <f>VLOOKUP(Table3[[#This Row],[Customer ID]],'Hospitalisation Details'!190:$1048576,11,FALSE())</f>
        <v>R1011</v>
      </c>
    </row>
    <row r="192" spans="1:17" x14ac:dyDescent="0.2">
      <c r="A192" s="18" t="s">
        <v>2182</v>
      </c>
      <c r="B192" s="19" t="str">
        <f>VLOOKUP(Table3[[#This Row],[Customer ID]],'Customer name 1'!191:$1048576,4,FALSE())</f>
        <v xml:space="preserve">Mr. Sebastien </v>
      </c>
      <c r="C192" s="20">
        <f>VLOOKUP(Table3[[#This Row],[Customer ID]],'Medical Examinations'!$1:$1048576,2,FALSE())</f>
        <v>38.28</v>
      </c>
      <c r="D192" s="20" t="str">
        <f>VLOOKUP(Table3[[#This Row],[Customer ID]],'Medical Examinations'!$1:$1048576,3,FALSE())</f>
        <v xml:space="preserve"> obesity </v>
      </c>
      <c r="E192" s="20">
        <f>VLOOKUP(Table3[[#This Row],[Customer ID]],'Medical Examinations'!$1:$1048576,4,FALSE())</f>
        <v>11.56</v>
      </c>
      <c r="F192" s="20" t="str">
        <f>VLOOKUP(Table3[[#This Row],[Customer ID]],'Medical Examinations'!$1:$1048576,5,FALSE())</f>
        <v xml:space="preserve">diabetes </v>
      </c>
      <c r="G192" s="19" t="str">
        <f>VLOOKUP(Table3[[#This Row],[Customer ID]],'Medical Examinations'!$1:$1048576,6,FALSE())</f>
        <v>yes</v>
      </c>
      <c r="H192" s="19" t="str">
        <f>VLOOKUP(Table3[[#This Row],[Customer ID]],'Medical Examinations'!$1:$1048576,7,FALSE())</f>
        <v>No</v>
      </c>
      <c r="I192" s="19" t="str">
        <f>VLOOKUP(Table3[[#This Row],[Customer ID]],'Medical Examinations'!$1:$1048576,8,FALSE())</f>
        <v>No</v>
      </c>
      <c r="J192" s="19">
        <f>VLOOKUP(Table3[[#This Row],[Customer ID]],'Medical Examinations'!$1:$1048576,9,FALSE())</f>
        <v>1</v>
      </c>
      <c r="K192" s="19" t="str">
        <f>VLOOKUP(Table3[[#This Row],[Customer ID]],'Medical Examinations'!$1:$1048576,10,FALSE())</f>
        <v>yes</v>
      </c>
      <c r="L192" s="19" t="str">
        <f>VLOOKUP(Table3[[#This Row],[Customer ID]],'Hospitalisation Details'!191:$1048576,5,FALSE())</f>
        <v>5 Jun 1975</v>
      </c>
      <c r="M192" s="19">
        <f>VLOOKUP(Table3[[#This Row],[Customer ID]],'Hospitalisation Details'!191:$1048576,6,FALSE())</f>
        <v>48</v>
      </c>
      <c r="N192" s="19">
        <f>VLOOKUP(Table3[[#This Row],[Customer ID]],'Hospitalisation Details'!191:$1048576,8,FALSE())</f>
        <v>36350.71</v>
      </c>
      <c r="O192" s="19" t="str">
        <f>VLOOKUP(Table3[[#This Row],[Customer ID]],'Hospitalisation Details'!191:$1048576,9,FALSE())</f>
        <v>tier - 1</v>
      </c>
      <c r="P192" s="19" t="str">
        <f>VLOOKUP(Table3[[#This Row],[Customer ID]],'Hospitalisation Details'!191:$1048576,10,FALSE())</f>
        <v>tier - 2</v>
      </c>
      <c r="Q192" s="19" t="str">
        <f>VLOOKUP(Table3[[#This Row],[Customer ID]],'Hospitalisation Details'!191:$1048576,11,FALSE())</f>
        <v>R1011</v>
      </c>
    </row>
    <row r="193" spans="1:17" x14ac:dyDescent="0.2">
      <c r="A193" s="18" t="s">
        <v>2181</v>
      </c>
      <c r="B193" s="19" t="str">
        <f>VLOOKUP(Table3[[#This Row],[Customer ID]],'Customer name 1'!192:$1048576,4,FALSE())</f>
        <v xml:space="preserve">Mr. Padraig </v>
      </c>
      <c r="C193" s="20">
        <f>VLOOKUP(Table3[[#This Row],[Customer ID]],'Medical Examinations'!$1:$1048576,2,FALSE())</f>
        <v>33.57</v>
      </c>
      <c r="D193" s="20" t="str">
        <f>VLOOKUP(Table3[[#This Row],[Customer ID]],'Medical Examinations'!$1:$1048576,3,FALSE())</f>
        <v xml:space="preserve"> obesity </v>
      </c>
      <c r="E193" s="20">
        <f>VLOOKUP(Table3[[#This Row],[Customer ID]],'Medical Examinations'!$1:$1048576,4,FALSE())</f>
        <v>8.82</v>
      </c>
      <c r="F193" s="20" t="str">
        <f>VLOOKUP(Table3[[#This Row],[Customer ID]],'Medical Examinations'!$1:$1048576,5,FALSE())</f>
        <v xml:space="preserve">diabetes </v>
      </c>
      <c r="G193" s="19" t="str">
        <f>VLOOKUP(Table3[[#This Row],[Customer ID]],'Medical Examinations'!$1:$1048576,6,FALSE())</f>
        <v>yes</v>
      </c>
      <c r="H193" s="19" t="str">
        <f>VLOOKUP(Table3[[#This Row],[Customer ID]],'Medical Examinations'!$1:$1048576,7,FALSE())</f>
        <v>No</v>
      </c>
      <c r="I193" s="19" t="str">
        <f>VLOOKUP(Table3[[#This Row],[Customer ID]],'Medical Examinations'!$1:$1048576,8,FALSE())</f>
        <v>No</v>
      </c>
      <c r="J193" s="19">
        <f>VLOOKUP(Table3[[#This Row],[Customer ID]],'Medical Examinations'!$1:$1048576,9,FALSE())</f>
        <v>0</v>
      </c>
      <c r="K193" s="19" t="str">
        <f>VLOOKUP(Table3[[#This Row],[Customer ID]],'Medical Examinations'!$1:$1048576,10,FALSE())</f>
        <v>yes</v>
      </c>
      <c r="L193" s="19" t="str">
        <f>VLOOKUP(Table3[[#This Row],[Customer ID]],'Hospitalisation Details'!192:$1048576,5,FALSE())</f>
        <v>18 Oct 1967</v>
      </c>
      <c r="M193" s="19">
        <f>VLOOKUP(Table3[[#This Row],[Customer ID]],'Hospitalisation Details'!192:$1048576,6,FALSE())</f>
        <v>55</v>
      </c>
      <c r="N193" s="19">
        <f>VLOOKUP(Table3[[#This Row],[Customer ID]],'Hospitalisation Details'!192:$1048576,8,FALSE())</f>
        <v>36332.449999999997</v>
      </c>
      <c r="O193" s="19" t="str">
        <f>VLOOKUP(Table3[[#This Row],[Customer ID]],'Hospitalisation Details'!192:$1048576,9,FALSE())</f>
        <v>tier - 1</v>
      </c>
      <c r="P193" s="19" t="str">
        <f>VLOOKUP(Table3[[#This Row],[Customer ID]],'Hospitalisation Details'!192:$1048576,10,FALSE())</f>
        <v>tier - 3</v>
      </c>
      <c r="Q193" s="19" t="str">
        <f>VLOOKUP(Table3[[#This Row],[Customer ID]],'Hospitalisation Details'!192:$1048576,11,FALSE())</f>
        <v>R1011</v>
      </c>
    </row>
    <row r="194" spans="1:17" x14ac:dyDescent="0.2">
      <c r="A194" s="18" t="s">
        <v>2180</v>
      </c>
      <c r="B194" s="19" t="str">
        <f>VLOOKUP(Table3[[#This Row],[Customer ID]],'Customer name 1'!193:$1048576,4,FALSE())</f>
        <v xml:space="preserve">Ms. Heather </v>
      </c>
      <c r="C194" s="20">
        <f>VLOOKUP(Table3[[#This Row],[Customer ID]],'Medical Examinations'!$1:$1048576,2,FALSE())</f>
        <v>52.06</v>
      </c>
      <c r="D194" s="20" t="str">
        <f>VLOOKUP(Table3[[#This Row],[Customer ID]],'Medical Examinations'!$1:$1048576,3,FALSE())</f>
        <v xml:space="preserve"> obesity </v>
      </c>
      <c r="E194" s="20">
        <f>VLOOKUP(Table3[[#This Row],[Customer ID]],'Medical Examinations'!$1:$1048576,4,FALSE())</f>
        <v>4.6900000000000004</v>
      </c>
      <c r="F194" s="20" t="str">
        <f>VLOOKUP(Table3[[#This Row],[Customer ID]],'Medical Examinations'!$1:$1048576,5,FALSE())</f>
        <v xml:space="preserve">normal </v>
      </c>
      <c r="G194" s="19" t="str">
        <f>VLOOKUP(Table3[[#This Row],[Customer ID]],'Medical Examinations'!$1:$1048576,6,FALSE())</f>
        <v>No</v>
      </c>
      <c r="H194" s="19" t="str">
        <f>VLOOKUP(Table3[[#This Row],[Customer ID]],'Medical Examinations'!$1:$1048576,7,FALSE())</f>
        <v>No</v>
      </c>
      <c r="I194" s="19" t="str">
        <f>VLOOKUP(Table3[[#This Row],[Customer ID]],'Medical Examinations'!$1:$1048576,8,FALSE())</f>
        <v>No</v>
      </c>
      <c r="J194" s="19">
        <f>VLOOKUP(Table3[[#This Row],[Customer ID]],'Medical Examinations'!$1:$1048576,9,FALSE())</f>
        <v>1</v>
      </c>
      <c r="K194" s="19" t="str">
        <f>VLOOKUP(Table3[[#This Row],[Customer ID]],'Medical Examinations'!$1:$1048576,10,FALSE())</f>
        <v>yes</v>
      </c>
      <c r="L194" s="19" t="str">
        <f>VLOOKUP(Table3[[#This Row],[Customer ID]],'Hospitalisation Details'!193:$1048576,5,FALSE())</f>
        <v>16 Jun 1992</v>
      </c>
      <c r="M194" s="19">
        <f>VLOOKUP(Table3[[#This Row],[Customer ID]],'Hospitalisation Details'!193:$1048576,6,FALSE())</f>
        <v>30</v>
      </c>
      <c r="N194" s="19">
        <f>VLOOKUP(Table3[[#This Row],[Customer ID]],'Hospitalisation Details'!193:$1048576,8,FALSE())</f>
        <v>36314.050000000003</v>
      </c>
      <c r="O194" s="19" t="str">
        <f>VLOOKUP(Table3[[#This Row],[Customer ID]],'Hospitalisation Details'!193:$1048576,9,FALSE())</f>
        <v>tier - 2</v>
      </c>
      <c r="P194" s="19" t="str">
        <f>VLOOKUP(Table3[[#This Row],[Customer ID]],'Hospitalisation Details'!193:$1048576,10,FALSE())</f>
        <v>tier - 2</v>
      </c>
      <c r="Q194" s="19" t="str">
        <f>VLOOKUP(Table3[[#This Row],[Customer ID]],'Hospitalisation Details'!193:$1048576,11,FALSE())</f>
        <v>R1011</v>
      </c>
    </row>
    <row r="195" spans="1:17" x14ac:dyDescent="0.2">
      <c r="A195" s="18" t="s">
        <v>2179</v>
      </c>
      <c r="B195" s="19" t="str">
        <f>VLOOKUP(Table3[[#This Row],[Customer ID]],'Customer name 1'!194:$1048576,4,FALSE())</f>
        <v xml:space="preserve">Mr. Jorge </v>
      </c>
      <c r="C195" s="20">
        <f>VLOOKUP(Table3[[#This Row],[Customer ID]],'Medical Examinations'!$1:$1048576,2,FALSE())</f>
        <v>38.17</v>
      </c>
      <c r="D195" s="20" t="str">
        <f>VLOOKUP(Table3[[#This Row],[Customer ID]],'Medical Examinations'!$1:$1048576,3,FALSE())</f>
        <v xml:space="preserve"> obesity </v>
      </c>
      <c r="E195" s="20">
        <f>VLOOKUP(Table3[[#This Row],[Customer ID]],'Medical Examinations'!$1:$1048576,4,FALSE())</f>
        <v>4.53</v>
      </c>
      <c r="F195" s="20" t="str">
        <f>VLOOKUP(Table3[[#This Row],[Customer ID]],'Medical Examinations'!$1:$1048576,5,FALSE())</f>
        <v xml:space="preserve">normal </v>
      </c>
      <c r="G195" s="19" t="str">
        <f>VLOOKUP(Table3[[#This Row],[Customer ID]],'Medical Examinations'!$1:$1048576,6,FALSE())</f>
        <v>No</v>
      </c>
      <c r="H195" s="19" t="str">
        <f>VLOOKUP(Table3[[#This Row],[Customer ID]],'Medical Examinations'!$1:$1048576,7,FALSE())</f>
        <v>yes</v>
      </c>
      <c r="I195" s="19" t="str">
        <f>VLOOKUP(Table3[[#This Row],[Customer ID]],'Medical Examinations'!$1:$1048576,8,FALSE())</f>
        <v>No</v>
      </c>
      <c r="J195" s="19">
        <f>VLOOKUP(Table3[[#This Row],[Customer ID]],'Medical Examinations'!$1:$1048576,9,FALSE())</f>
        <v>1</v>
      </c>
      <c r="K195" s="19" t="str">
        <f>VLOOKUP(Table3[[#This Row],[Customer ID]],'Medical Examinations'!$1:$1048576,10,FALSE())</f>
        <v>yes</v>
      </c>
      <c r="L195" s="19" t="str">
        <f>VLOOKUP(Table3[[#This Row],[Customer ID]],'Hospitalisation Details'!194:$1048576,5,FALSE())</f>
        <v>25 Dec 2004</v>
      </c>
      <c r="M195" s="19">
        <f>VLOOKUP(Table3[[#This Row],[Customer ID]],'Hospitalisation Details'!194:$1048576,6,FALSE())</f>
        <v>18</v>
      </c>
      <c r="N195" s="19">
        <f>VLOOKUP(Table3[[#This Row],[Customer ID]],'Hospitalisation Details'!194:$1048576,8,FALSE())</f>
        <v>36307.800000000003</v>
      </c>
      <c r="O195" s="19" t="str">
        <f>VLOOKUP(Table3[[#This Row],[Customer ID]],'Hospitalisation Details'!194:$1048576,9,FALSE())</f>
        <v>tier - 1</v>
      </c>
      <c r="P195" s="19" t="str">
        <f>VLOOKUP(Table3[[#This Row],[Customer ID]],'Hospitalisation Details'!194:$1048576,10,FALSE())</f>
        <v>tier - 2</v>
      </c>
      <c r="Q195" s="19" t="str">
        <f>VLOOKUP(Table3[[#This Row],[Customer ID]],'Hospitalisation Details'!194:$1048576,11,FALSE())</f>
        <v>R1013</v>
      </c>
    </row>
    <row r="196" spans="1:17" x14ac:dyDescent="0.2">
      <c r="A196" s="18" t="s">
        <v>2178</v>
      </c>
      <c r="B196" s="19" t="str">
        <f>VLOOKUP(Table3[[#This Row],[Customer ID]],'Customer name 1'!195:$1048576,4,FALSE())</f>
        <v xml:space="preserve">Mr. Jack </v>
      </c>
      <c r="C196" s="20">
        <f>VLOOKUP(Table3[[#This Row],[Customer ID]],'Medical Examinations'!$1:$1048576,2,FALSE())</f>
        <v>36.954999999999998</v>
      </c>
      <c r="D196" s="20" t="str">
        <f>VLOOKUP(Table3[[#This Row],[Customer ID]],'Medical Examinations'!$1:$1048576,3,FALSE())</f>
        <v xml:space="preserve"> obesity </v>
      </c>
      <c r="E196" s="20">
        <f>VLOOKUP(Table3[[#This Row],[Customer ID]],'Medical Examinations'!$1:$1048576,4,FALSE())</f>
        <v>5.84</v>
      </c>
      <c r="F196" s="20" t="str">
        <f>VLOOKUP(Table3[[#This Row],[Customer ID]],'Medical Examinations'!$1:$1048576,5,FALSE())</f>
        <v>prediabetes</v>
      </c>
      <c r="G196" s="19" t="str">
        <f>VLOOKUP(Table3[[#This Row],[Customer ID]],'Medical Examinations'!$1:$1048576,6,FALSE())</f>
        <v>No</v>
      </c>
      <c r="H196" s="19" t="str">
        <f>VLOOKUP(Table3[[#This Row],[Customer ID]],'Medical Examinations'!$1:$1048576,7,FALSE())</f>
        <v>No</v>
      </c>
      <c r="I196" s="19" t="str">
        <f>VLOOKUP(Table3[[#This Row],[Customer ID]],'Medical Examinations'!$1:$1048576,8,FALSE())</f>
        <v>Yes</v>
      </c>
      <c r="J196" s="19">
        <f>VLOOKUP(Table3[[#This Row],[Customer ID]],'Medical Examinations'!$1:$1048576,9,FALSE())</f>
        <v>1</v>
      </c>
      <c r="K196" s="19" t="str">
        <f>VLOOKUP(Table3[[#This Row],[Customer ID]],'Medical Examinations'!$1:$1048576,10,FALSE())</f>
        <v>yes</v>
      </c>
      <c r="L196" s="19" t="str">
        <f>VLOOKUP(Table3[[#This Row],[Customer ID]],'Hospitalisation Details'!195:$1048576,5,FALSE())</f>
        <v>5 Sep 2003</v>
      </c>
      <c r="M196" s="19">
        <f>VLOOKUP(Table3[[#This Row],[Customer ID]],'Hospitalisation Details'!195:$1048576,6,FALSE())</f>
        <v>19</v>
      </c>
      <c r="N196" s="19">
        <f>VLOOKUP(Table3[[#This Row],[Customer ID]],'Hospitalisation Details'!195:$1048576,8,FALSE())</f>
        <v>36219.410000000003</v>
      </c>
      <c r="O196" s="19" t="str">
        <f>VLOOKUP(Table3[[#This Row],[Customer ID]],'Hospitalisation Details'!195:$1048576,9,FALSE())</f>
        <v>tier - 1</v>
      </c>
      <c r="P196" s="19" t="str">
        <f>VLOOKUP(Table3[[#This Row],[Customer ID]],'Hospitalisation Details'!195:$1048576,10,FALSE())</f>
        <v>tier - 1</v>
      </c>
      <c r="Q196" s="19" t="str">
        <f>VLOOKUP(Table3[[#This Row],[Customer ID]],'Hospitalisation Details'!195:$1048576,11,FALSE())</f>
        <v>R1012</v>
      </c>
    </row>
    <row r="197" spans="1:17" x14ac:dyDescent="0.2">
      <c r="A197" s="18" t="s">
        <v>2177</v>
      </c>
      <c r="B197" s="19" t="str">
        <f>VLOOKUP(Table3[[#This Row],[Customer ID]],'Customer name 1'!196:$1048576,4,FALSE())</f>
        <v xml:space="preserve">Mr. Felix </v>
      </c>
      <c r="C197" s="20">
        <f>VLOOKUP(Table3[[#This Row],[Customer ID]],'Medical Examinations'!$1:$1048576,2,FALSE())</f>
        <v>34.4</v>
      </c>
      <c r="D197" s="20" t="str">
        <f>VLOOKUP(Table3[[#This Row],[Customer ID]],'Medical Examinations'!$1:$1048576,3,FALSE())</f>
        <v xml:space="preserve"> obesity </v>
      </c>
      <c r="E197" s="20">
        <f>VLOOKUP(Table3[[#This Row],[Customer ID]],'Medical Examinations'!$1:$1048576,4,FALSE())</f>
        <v>4.9000000000000004</v>
      </c>
      <c r="F197" s="20" t="str">
        <f>VLOOKUP(Table3[[#This Row],[Customer ID]],'Medical Examinations'!$1:$1048576,5,FALSE())</f>
        <v xml:space="preserve">normal </v>
      </c>
      <c r="G197" s="19" t="str">
        <f>VLOOKUP(Table3[[#This Row],[Customer ID]],'Medical Examinations'!$1:$1048576,6,FALSE())</f>
        <v>No</v>
      </c>
      <c r="H197" s="19" t="str">
        <f>VLOOKUP(Table3[[#This Row],[Customer ID]],'Medical Examinations'!$1:$1048576,7,FALSE())</f>
        <v>No</v>
      </c>
      <c r="I197" s="19" t="str">
        <f>VLOOKUP(Table3[[#This Row],[Customer ID]],'Medical Examinations'!$1:$1048576,8,FALSE())</f>
        <v>Yes</v>
      </c>
      <c r="J197" s="19">
        <f>VLOOKUP(Table3[[#This Row],[Customer ID]],'Medical Examinations'!$1:$1048576,9,FALSE())</f>
        <v>1</v>
      </c>
      <c r="K197" s="19" t="str">
        <f>VLOOKUP(Table3[[#This Row],[Customer ID]],'Medical Examinations'!$1:$1048576,10,FALSE())</f>
        <v>yes</v>
      </c>
      <c r="L197" s="19" t="str">
        <f>VLOOKUP(Table3[[#This Row],[Customer ID]],'Hospitalisation Details'!196:$1048576,5,FALSE())</f>
        <v>28 Dec 1993</v>
      </c>
      <c r="M197" s="19">
        <f>VLOOKUP(Table3[[#This Row],[Customer ID]],'Hospitalisation Details'!196:$1048576,6,FALSE())</f>
        <v>29</v>
      </c>
      <c r="N197" s="19">
        <f>VLOOKUP(Table3[[#This Row],[Customer ID]],'Hospitalisation Details'!196:$1048576,8,FALSE())</f>
        <v>36197.699999999997</v>
      </c>
      <c r="O197" s="19" t="str">
        <f>VLOOKUP(Table3[[#This Row],[Customer ID]],'Hospitalisation Details'!196:$1048576,9,FALSE())</f>
        <v>tier - 1</v>
      </c>
      <c r="P197" s="19" t="str">
        <f>VLOOKUP(Table3[[#This Row],[Customer ID]],'Hospitalisation Details'!196:$1048576,10,FALSE())</f>
        <v>tier - 3</v>
      </c>
      <c r="Q197" s="19" t="str">
        <f>VLOOKUP(Table3[[#This Row],[Customer ID]],'Hospitalisation Details'!196:$1048576,11,FALSE())</f>
        <v>R1011</v>
      </c>
    </row>
    <row r="198" spans="1:17" x14ac:dyDescent="0.2">
      <c r="A198" s="18" t="s">
        <v>2176</v>
      </c>
      <c r="B198" s="19" t="str">
        <f>VLOOKUP(Table3[[#This Row],[Customer ID]],'Customer name 1'!197:$1048576,4,FALSE())</f>
        <v xml:space="preserve">Mr. Christopher </v>
      </c>
      <c r="C198" s="20">
        <f>VLOOKUP(Table3[[#This Row],[Customer ID]],'Medical Examinations'!$1:$1048576,2,FALSE())</f>
        <v>31.73</v>
      </c>
      <c r="D198" s="20" t="str">
        <f>VLOOKUP(Table3[[#This Row],[Customer ID]],'Medical Examinations'!$1:$1048576,3,FALSE())</f>
        <v xml:space="preserve"> obesity </v>
      </c>
      <c r="E198" s="20">
        <f>VLOOKUP(Table3[[#This Row],[Customer ID]],'Medical Examinations'!$1:$1048576,4,FALSE())</f>
        <v>4.3</v>
      </c>
      <c r="F198" s="20" t="str">
        <f>VLOOKUP(Table3[[#This Row],[Customer ID]],'Medical Examinations'!$1:$1048576,5,FALSE())</f>
        <v xml:space="preserve">normal </v>
      </c>
      <c r="G198" s="19" t="str">
        <f>VLOOKUP(Table3[[#This Row],[Customer ID]],'Medical Examinations'!$1:$1048576,6,FALSE())</f>
        <v>No</v>
      </c>
      <c r="H198" s="19" t="str">
        <f>VLOOKUP(Table3[[#This Row],[Customer ID]],'Medical Examinations'!$1:$1048576,7,FALSE())</f>
        <v>No</v>
      </c>
      <c r="I198" s="19" t="str">
        <f>VLOOKUP(Table3[[#This Row],[Customer ID]],'Medical Examinations'!$1:$1048576,8,FALSE())</f>
        <v>No</v>
      </c>
      <c r="J198" s="19">
        <f>VLOOKUP(Table3[[#This Row],[Customer ID]],'Medical Examinations'!$1:$1048576,9,FALSE())</f>
        <v>0</v>
      </c>
      <c r="K198" s="19" t="str">
        <f>VLOOKUP(Table3[[#This Row],[Customer ID]],'Medical Examinations'!$1:$1048576,10,FALSE())</f>
        <v>yes</v>
      </c>
      <c r="L198" s="19" t="str">
        <f>VLOOKUP(Table3[[#This Row],[Customer ID]],'Hospitalisation Details'!197:$1048576,5,FALSE())</f>
        <v>1 Oct 1999</v>
      </c>
      <c r="M198" s="19">
        <f>VLOOKUP(Table3[[#This Row],[Customer ID]],'Hospitalisation Details'!197:$1048576,6,FALSE())</f>
        <v>23</v>
      </c>
      <c r="N198" s="19">
        <f>VLOOKUP(Table3[[#This Row],[Customer ID]],'Hospitalisation Details'!197:$1048576,8,FALSE())</f>
        <v>36189.1</v>
      </c>
      <c r="O198" s="19" t="str">
        <f>VLOOKUP(Table3[[#This Row],[Customer ID]],'Hospitalisation Details'!197:$1048576,9,FALSE())</f>
        <v>tier - 1</v>
      </c>
      <c r="P198" s="19" t="str">
        <f>VLOOKUP(Table3[[#This Row],[Customer ID]],'Hospitalisation Details'!197:$1048576,10,FALSE())</f>
        <v>tier - 3</v>
      </c>
      <c r="Q198" s="19" t="str">
        <f>VLOOKUP(Table3[[#This Row],[Customer ID]],'Hospitalisation Details'!197:$1048576,11,FALSE())</f>
        <v>R1016</v>
      </c>
    </row>
    <row r="199" spans="1:17" x14ac:dyDescent="0.2">
      <c r="A199" s="18" t="s">
        <v>2175</v>
      </c>
      <c r="B199" s="19" t="str">
        <f>VLOOKUP(Table3[[#This Row],[Customer ID]],'Customer name 1'!198:$1048576,4,FALSE())</f>
        <v xml:space="preserve">Mr. Jesse </v>
      </c>
      <c r="C199" s="20">
        <f>VLOOKUP(Table3[[#This Row],[Customer ID]],'Medical Examinations'!$1:$1048576,2,FALSE())</f>
        <v>36.64</v>
      </c>
      <c r="D199" s="20" t="str">
        <f>VLOOKUP(Table3[[#This Row],[Customer ID]],'Medical Examinations'!$1:$1048576,3,FALSE())</f>
        <v xml:space="preserve"> obesity </v>
      </c>
      <c r="E199" s="20">
        <f>VLOOKUP(Table3[[#This Row],[Customer ID]],'Medical Examinations'!$1:$1048576,4,FALSE())</f>
        <v>11.34</v>
      </c>
      <c r="F199" s="20" t="str">
        <f>VLOOKUP(Table3[[#This Row],[Customer ID]],'Medical Examinations'!$1:$1048576,5,FALSE())</f>
        <v xml:space="preserve">diabetes </v>
      </c>
      <c r="G199" s="19" t="str">
        <f>VLOOKUP(Table3[[#This Row],[Customer ID]],'Medical Examinations'!$1:$1048576,6,FALSE())</f>
        <v>No</v>
      </c>
      <c r="H199" s="19" t="str">
        <f>VLOOKUP(Table3[[#This Row],[Customer ID]],'Medical Examinations'!$1:$1048576,7,FALSE())</f>
        <v>No</v>
      </c>
      <c r="I199" s="19" t="str">
        <f>VLOOKUP(Table3[[#This Row],[Customer ID]],'Medical Examinations'!$1:$1048576,8,FALSE())</f>
        <v>No</v>
      </c>
      <c r="J199" s="19">
        <f>VLOOKUP(Table3[[#This Row],[Customer ID]],'Medical Examinations'!$1:$1048576,9,FALSE())</f>
        <v>0</v>
      </c>
      <c r="K199" s="19" t="str">
        <f>VLOOKUP(Table3[[#This Row],[Customer ID]],'Medical Examinations'!$1:$1048576,10,FALSE())</f>
        <v>yes</v>
      </c>
      <c r="L199" s="19" t="str">
        <f>VLOOKUP(Table3[[#This Row],[Customer ID]],'Hospitalisation Details'!198:$1048576,5,FALSE())</f>
        <v>6 Dec 1974</v>
      </c>
      <c r="M199" s="19">
        <f>VLOOKUP(Table3[[#This Row],[Customer ID]],'Hospitalisation Details'!198:$1048576,6,FALSE())</f>
        <v>48</v>
      </c>
      <c r="N199" s="19">
        <f>VLOOKUP(Table3[[#This Row],[Customer ID]],'Hospitalisation Details'!198:$1048576,8,FALSE())</f>
        <v>36182.870000000003</v>
      </c>
      <c r="O199" s="19" t="str">
        <f>VLOOKUP(Table3[[#This Row],[Customer ID]],'Hospitalisation Details'!198:$1048576,9,FALSE())</f>
        <v>tier - 2</v>
      </c>
      <c r="P199" s="19" t="str">
        <f>VLOOKUP(Table3[[#This Row],[Customer ID]],'Hospitalisation Details'!198:$1048576,10,FALSE())</f>
        <v>tier - 3</v>
      </c>
      <c r="Q199" s="19" t="str">
        <f>VLOOKUP(Table3[[#This Row],[Customer ID]],'Hospitalisation Details'!198:$1048576,11,FALSE())</f>
        <v>R1012</v>
      </c>
    </row>
    <row r="200" spans="1:17" x14ac:dyDescent="0.2">
      <c r="A200" s="18" t="s">
        <v>2174</v>
      </c>
      <c r="B200" s="19" t="str">
        <f>VLOOKUP(Table3[[#This Row],[Customer ID]],'Customer name 1'!199:$1048576,4,FALSE())</f>
        <v xml:space="preserve">Ms. Jill </v>
      </c>
      <c r="C200" s="20">
        <f>VLOOKUP(Table3[[#This Row],[Customer ID]],'Medical Examinations'!$1:$1048576,2,FALSE())</f>
        <v>36.85</v>
      </c>
      <c r="D200" s="20" t="str">
        <f>VLOOKUP(Table3[[#This Row],[Customer ID]],'Medical Examinations'!$1:$1048576,3,FALSE())</f>
        <v xml:space="preserve"> obesity </v>
      </c>
      <c r="E200" s="20">
        <f>VLOOKUP(Table3[[#This Row],[Customer ID]],'Medical Examinations'!$1:$1048576,4,FALSE())</f>
        <v>5.88</v>
      </c>
      <c r="F200" s="20" t="str">
        <f>VLOOKUP(Table3[[#This Row],[Customer ID]],'Medical Examinations'!$1:$1048576,5,FALSE())</f>
        <v>prediabetes</v>
      </c>
      <c r="G200" s="19" t="str">
        <f>VLOOKUP(Table3[[#This Row],[Customer ID]],'Medical Examinations'!$1:$1048576,6,FALSE())</f>
        <v>No</v>
      </c>
      <c r="H200" s="19" t="str">
        <f>VLOOKUP(Table3[[#This Row],[Customer ID]],'Medical Examinations'!$1:$1048576,7,FALSE())</f>
        <v>yes</v>
      </c>
      <c r="I200" s="19" t="str">
        <f>VLOOKUP(Table3[[#This Row],[Customer ID]],'Medical Examinations'!$1:$1048576,8,FALSE())</f>
        <v>No</v>
      </c>
      <c r="J200" s="19">
        <f>VLOOKUP(Table3[[#This Row],[Customer ID]],'Medical Examinations'!$1:$1048576,9,FALSE())</f>
        <v>1</v>
      </c>
      <c r="K200" s="19" t="str">
        <f>VLOOKUP(Table3[[#This Row],[Customer ID]],'Medical Examinations'!$1:$1048576,10,FALSE())</f>
        <v>yes</v>
      </c>
      <c r="L200" s="19" t="str">
        <f>VLOOKUP(Table3[[#This Row],[Customer ID]],'Hospitalisation Details'!199:$1048576,5,FALSE())</f>
        <v>30 Aug 2004</v>
      </c>
      <c r="M200" s="19">
        <f>VLOOKUP(Table3[[#This Row],[Customer ID]],'Hospitalisation Details'!199:$1048576,6,FALSE())</f>
        <v>18</v>
      </c>
      <c r="N200" s="19">
        <f>VLOOKUP(Table3[[#This Row],[Customer ID]],'Hospitalisation Details'!199:$1048576,8,FALSE())</f>
        <v>36149.480000000003</v>
      </c>
      <c r="O200" s="19" t="str">
        <f>VLOOKUP(Table3[[#This Row],[Customer ID]],'Hospitalisation Details'!199:$1048576,9,FALSE())</f>
        <v>tier - 2</v>
      </c>
      <c r="P200" s="19" t="str">
        <f>VLOOKUP(Table3[[#This Row],[Customer ID]],'Hospitalisation Details'!199:$1048576,10,FALSE())</f>
        <v>tier - 2</v>
      </c>
      <c r="Q200" s="19" t="str">
        <f>VLOOKUP(Table3[[#This Row],[Customer ID]],'Hospitalisation Details'!199:$1048576,11,FALSE())</f>
        <v>R1013</v>
      </c>
    </row>
    <row r="201" spans="1:17" x14ac:dyDescent="0.2">
      <c r="A201" s="18" t="s">
        <v>2173</v>
      </c>
      <c r="B201" s="19" t="str">
        <f>VLOOKUP(Table3[[#This Row],[Customer ID]],'Customer name 1'!200:$1048576,4,FALSE())</f>
        <v xml:space="preserve">Mr. William </v>
      </c>
      <c r="C201" s="20">
        <f>VLOOKUP(Table3[[#This Row],[Customer ID]],'Medical Examinations'!$1:$1048576,2,FALSE())</f>
        <v>33.33</v>
      </c>
      <c r="D201" s="20" t="str">
        <f>VLOOKUP(Table3[[#This Row],[Customer ID]],'Medical Examinations'!$1:$1048576,3,FALSE())</f>
        <v xml:space="preserve"> obesity </v>
      </c>
      <c r="E201" s="20">
        <f>VLOOKUP(Table3[[#This Row],[Customer ID]],'Medical Examinations'!$1:$1048576,4,FALSE())</f>
        <v>5.01</v>
      </c>
      <c r="F201" s="20" t="str">
        <f>VLOOKUP(Table3[[#This Row],[Customer ID]],'Medical Examinations'!$1:$1048576,5,FALSE())</f>
        <v xml:space="preserve">normal </v>
      </c>
      <c r="G201" s="19" t="str">
        <f>VLOOKUP(Table3[[#This Row],[Customer ID]],'Medical Examinations'!$1:$1048576,6,FALSE())</f>
        <v>yes</v>
      </c>
      <c r="H201" s="19" t="str">
        <f>VLOOKUP(Table3[[#This Row],[Customer ID]],'Medical Examinations'!$1:$1048576,7,FALSE())</f>
        <v>No</v>
      </c>
      <c r="I201" s="19" t="str">
        <f>VLOOKUP(Table3[[#This Row],[Customer ID]],'Medical Examinations'!$1:$1048576,8,FALSE())</f>
        <v>Yes</v>
      </c>
      <c r="J201" s="19">
        <f>VLOOKUP(Table3[[#This Row],[Customer ID]],'Medical Examinations'!$1:$1048576,9,FALSE())</f>
        <v>1</v>
      </c>
      <c r="K201" s="19" t="str">
        <f>VLOOKUP(Table3[[#This Row],[Customer ID]],'Medical Examinations'!$1:$1048576,10,FALSE())</f>
        <v>yes</v>
      </c>
      <c r="L201" s="19" t="str">
        <f>VLOOKUP(Table3[[#This Row],[Customer ID]],'Hospitalisation Details'!200:$1048576,5,FALSE())</f>
        <v>12 Jun 1997</v>
      </c>
      <c r="M201" s="19">
        <f>VLOOKUP(Table3[[#This Row],[Customer ID]],'Hospitalisation Details'!200:$1048576,6,FALSE())</f>
        <v>25</v>
      </c>
      <c r="N201" s="19">
        <f>VLOOKUP(Table3[[#This Row],[Customer ID]],'Hospitalisation Details'!200:$1048576,8,FALSE())</f>
        <v>36124.57</v>
      </c>
      <c r="O201" s="19" t="str">
        <f>VLOOKUP(Table3[[#This Row],[Customer ID]],'Hospitalisation Details'!200:$1048576,9,FALSE())</f>
        <v>tier - 1</v>
      </c>
      <c r="P201" s="19" t="str">
        <f>VLOOKUP(Table3[[#This Row],[Customer ID]],'Hospitalisation Details'!200:$1048576,10,FALSE())</f>
        <v>tier - 3</v>
      </c>
      <c r="Q201" s="19" t="str">
        <f>VLOOKUP(Table3[[#This Row],[Customer ID]],'Hospitalisation Details'!200:$1048576,11,FALSE())</f>
        <v>R1013</v>
      </c>
    </row>
    <row r="202" spans="1:17" x14ac:dyDescent="0.2">
      <c r="A202" s="18" t="s">
        <v>2172</v>
      </c>
      <c r="B202" s="19" t="str">
        <f>VLOOKUP(Table3[[#This Row],[Customer ID]],'Customer name 1'!201:$1048576,4,FALSE())</f>
        <v xml:space="preserve">Mr. Alejandro </v>
      </c>
      <c r="C202" s="20">
        <f>VLOOKUP(Table3[[#This Row],[Customer ID]],'Medical Examinations'!$1:$1048576,2,FALSE())</f>
        <v>39.14</v>
      </c>
      <c r="D202" s="20" t="str">
        <f>VLOOKUP(Table3[[#This Row],[Customer ID]],'Medical Examinations'!$1:$1048576,3,FALSE())</f>
        <v xml:space="preserve"> obesity </v>
      </c>
      <c r="E202" s="20">
        <f>VLOOKUP(Table3[[#This Row],[Customer ID]],'Medical Examinations'!$1:$1048576,4,FALSE())</f>
        <v>4.4000000000000004</v>
      </c>
      <c r="F202" s="20" t="str">
        <f>VLOOKUP(Table3[[#This Row],[Customer ID]],'Medical Examinations'!$1:$1048576,5,FALSE())</f>
        <v xml:space="preserve">normal </v>
      </c>
      <c r="G202" s="19" t="str">
        <f>VLOOKUP(Table3[[#This Row],[Customer ID]],'Medical Examinations'!$1:$1048576,6,FALSE())</f>
        <v>No</v>
      </c>
      <c r="H202" s="19" t="str">
        <f>VLOOKUP(Table3[[#This Row],[Customer ID]],'Medical Examinations'!$1:$1048576,7,FALSE())</f>
        <v>No</v>
      </c>
      <c r="I202" s="19" t="str">
        <f>VLOOKUP(Table3[[#This Row],[Customer ID]],'Medical Examinations'!$1:$1048576,8,FALSE())</f>
        <v>Yes</v>
      </c>
      <c r="J202" s="19">
        <f>VLOOKUP(Table3[[#This Row],[Customer ID]],'Medical Examinations'!$1:$1048576,9,FALSE())</f>
        <v>1</v>
      </c>
      <c r="K202" s="19" t="str">
        <f>VLOOKUP(Table3[[#This Row],[Customer ID]],'Medical Examinations'!$1:$1048576,10,FALSE())</f>
        <v>yes</v>
      </c>
      <c r="L202" s="19" t="str">
        <f>VLOOKUP(Table3[[#This Row],[Customer ID]],'Hospitalisation Details'!201:$1048576,5,FALSE())</f>
        <v>4 Nov 1979</v>
      </c>
      <c r="M202" s="19">
        <f>VLOOKUP(Table3[[#This Row],[Customer ID]],'Hospitalisation Details'!201:$1048576,6,FALSE())</f>
        <v>43</v>
      </c>
      <c r="N202" s="19">
        <f>VLOOKUP(Table3[[#This Row],[Customer ID]],'Hospitalisation Details'!201:$1048576,8,FALSE())</f>
        <v>36090.49</v>
      </c>
      <c r="O202" s="19" t="str">
        <f>VLOOKUP(Table3[[#This Row],[Customer ID]],'Hospitalisation Details'!201:$1048576,9,FALSE())</f>
        <v>tier - 2</v>
      </c>
      <c r="P202" s="19" t="str">
        <f>VLOOKUP(Table3[[#This Row],[Customer ID]],'Hospitalisation Details'!201:$1048576,10,FALSE())</f>
        <v>tier - 2</v>
      </c>
      <c r="Q202" s="19" t="str">
        <f>VLOOKUP(Table3[[#This Row],[Customer ID]],'Hospitalisation Details'!201:$1048576,11,FALSE())</f>
        <v>R1011</v>
      </c>
    </row>
    <row r="203" spans="1:17" x14ac:dyDescent="0.2">
      <c r="A203" s="18" t="s">
        <v>2171</v>
      </c>
      <c r="B203" s="19" t="str">
        <f>VLOOKUP(Table3[[#This Row],[Customer ID]],'Customer name 1'!202:$1048576,4,FALSE())</f>
        <v xml:space="preserve">Mr. Ian </v>
      </c>
      <c r="C203" s="20">
        <f>VLOOKUP(Table3[[#This Row],[Customer ID]],'Medical Examinations'!$1:$1048576,2,FALSE())</f>
        <v>32.9</v>
      </c>
      <c r="D203" s="20" t="str">
        <f>VLOOKUP(Table3[[#This Row],[Customer ID]],'Medical Examinations'!$1:$1048576,3,FALSE())</f>
        <v xml:space="preserve"> obesity </v>
      </c>
      <c r="E203" s="20">
        <f>VLOOKUP(Table3[[#This Row],[Customer ID]],'Medical Examinations'!$1:$1048576,4,FALSE())</f>
        <v>6.26</v>
      </c>
      <c r="F203" s="20" t="str">
        <f>VLOOKUP(Table3[[#This Row],[Customer ID]],'Medical Examinations'!$1:$1048576,5,FALSE())</f>
        <v>prediabetes</v>
      </c>
      <c r="G203" s="19" t="str">
        <f>VLOOKUP(Table3[[#This Row],[Customer ID]],'Medical Examinations'!$1:$1048576,6,FALSE())</f>
        <v>yes</v>
      </c>
      <c r="H203" s="19" t="str">
        <f>VLOOKUP(Table3[[#This Row],[Customer ID]],'Medical Examinations'!$1:$1048576,7,FALSE())</f>
        <v>No</v>
      </c>
      <c r="I203" s="19" t="str">
        <f>VLOOKUP(Table3[[#This Row],[Customer ID]],'Medical Examinations'!$1:$1048576,8,FALSE())</f>
        <v>No</v>
      </c>
      <c r="J203" s="19">
        <f>VLOOKUP(Table3[[#This Row],[Customer ID]],'Medical Examinations'!$1:$1048576,9,FALSE())</f>
        <v>0</v>
      </c>
      <c r="K203" s="19" t="str">
        <f>VLOOKUP(Table3[[#This Row],[Customer ID]],'Medical Examinations'!$1:$1048576,10,FALSE())</f>
        <v>yes</v>
      </c>
      <c r="L203" s="19" t="str">
        <f>VLOOKUP(Table3[[#This Row],[Customer ID]],'Hospitalisation Details'!202:$1048576,5,FALSE())</f>
        <v>20 Aug 1996</v>
      </c>
      <c r="M203" s="19">
        <f>VLOOKUP(Table3[[#This Row],[Customer ID]],'Hospitalisation Details'!202:$1048576,6,FALSE())</f>
        <v>26</v>
      </c>
      <c r="N203" s="19">
        <f>VLOOKUP(Table3[[#This Row],[Customer ID]],'Hospitalisation Details'!202:$1048576,8,FALSE())</f>
        <v>36085.22</v>
      </c>
      <c r="O203" s="19" t="str">
        <f>VLOOKUP(Table3[[#This Row],[Customer ID]],'Hospitalisation Details'!202:$1048576,9,FALSE())</f>
        <v>tier - 1</v>
      </c>
      <c r="P203" s="19" t="str">
        <f>VLOOKUP(Table3[[#This Row],[Customer ID]],'Hospitalisation Details'!202:$1048576,10,FALSE())</f>
        <v>tier - 1</v>
      </c>
      <c r="Q203" s="19" t="str">
        <f>VLOOKUP(Table3[[#This Row],[Customer ID]],'Hospitalisation Details'!202:$1048576,11,FALSE())</f>
        <v>R1011</v>
      </c>
    </row>
    <row r="204" spans="1:17" x14ac:dyDescent="0.2">
      <c r="A204" s="18" t="s">
        <v>2170</v>
      </c>
      <c r="B204" s="19" t="str">
        <f>VLOOKUP(Table3[[#This Row],[Customer ID]],'Customer name 1'!203:$1048576,4,FALSE())</f>
        <v xml:space="preserve">Mr. Hector </v>
      </c>
      <c r="C204" s="20">
        <f>VLOOKUP(Table3[[#This Row],[Customer ID]],'Medical Examinations'!$1:$1048576,2,FALSE())</f>
        <v>29.78</v>
      </c>
      <c r="D204" s="20" t="str">
        <f>VLOOKUP(Table3[[#This Row],[Customer ID]],'Medical Examinations'!$1:$1048576,3,FALSE())</f>
        <v>over weight</v>
      </c>
      <c r="E204" s="20">
        <f>VLOOKUP(Table3[[#This Row],[Customer ID]],'Medical Examinations'!$1:$1048576,4,FALSE())</f>
        <v>10.27</v>
      </c>
      <c r="F204" s="20" t="str">
        <f>VLOOKUP(Table3[[#This Row],[Customer ID]],'Medical Examinations'!$1:$1048576,5,FALSE())</f>
        <v xml:space="preserve">diabetes </v>
      </c>
      <c r="G204" s="19" t="str">
        <f>VLOOKUP(Table3[[#This Row],[Customer ID]],'Medical Examinations'!$1:$1048576,6,FALSE())</f>
        <v>yes</v>
      </c>
      <c r="H204" s="19" t="str">
        <f>VLOOKUP(Table3[[#This Row],[Customer ID]],'Medical Examinations'!$1:$1048576,7,FALSE())</f>
        <v>No</v>
      </c>
      <c r="I204" s="19" t="str">
        <f>VLOOKUP(Table3[[#This Row],[Customer ID]],'Medical Examinations'!$1:$1048576,8,FALSE())</f>
        <v>Yes</v>
      </c>
      <c r="J204" s="19">
        <f>VLOOKUP(Table3[[#This Row],[Customer ID]],'Medical Examinations'!$1:$1048576,9,FALSE())</f>
        <v>1</v>
      </c>
      <c r="K204" s="19" t="str">
        <f>VLOOKUP(Table3[[#This Row],[Customer ID]],'Medical Examinations'!$1:$1048576,10,FALSE())</f>
        <v>yes</v>
      </c>
      <c r="L204" s="19" t="str">
        <f>VLOOKUP(Table3[[#This Row],[Customer ID]],'Hospitalisation Details'!203:$1048576,5,FALSE())</f>
        <v>22 Jul 1963</v>
      </c>
      <c r="M204" s="19">
        <f>VLOOKUP(Table3[[#This Row],[Customer ID]],'Hospitalisation Details'!203:$1048576,6,FALSE())</f>
        <v>59</v>
      </c>
      <c r="N204" s="19">
        <f>VLOOKUP(Table3[[#This Row],[Customer ID]],'Hospitalisation Details'!203:$1048576,8,FALSE())</f>
        <v>36074.339999999997</v>
      </c>
      <c r="O204" s="19" t="str">
        <f>VLOOKUP(Table3[[#This Row],[Customer ID]],'Hospitalisation Details'!203:$1048576,9,FALSE())</f>
        <v>tier - 2</v>
      </c>
      <c r="P204" s="19" t="str">
        <f>VLOOKUP(Table3[[#This Row],[Customer ID]],'Hospitalisation Details'!203:$1048576,10,FALSE())</f>
        <v>tier - 1</v>
      </c>
      <c r="Q204" s="19" t="str">
        <f>VLOOKUP(Table3[[#This Row],[Customer ID]],'Hospitalisation Details'!203:$1048576,11,FALSE())</f>
        <v>R1011</v>
      </c>
    </row>
    <row r="205" spans="1:17" x14ac:dyDescent="0.2">
      <c r="A205" s="18" t="s">
        <v>2169</v>
      </c>
      <c r="B205" s="19" t="str">
        <f>VLOOKUP(Table3[[#This Row],[Customer ID]],'Customer name 1'!204:$1048576,4,FALSE())</f>
        <v xml:space="preserve">Ms. Rebecca </v>
      </c>
      <c r="C205" s="20">
        <f>VLOOKUP(Table3[[#This Row],[Customer ID]],'Medical Examinations'!$1:$1048576,2,FALSE())</f>
        <v>32.78</v>
      </c>
      <c r="D205" s="20" t="str">
        <f>VLOOKUP(Table3[[#This Row],[Customer ID]],'Medical Examinations'!$1:$1048576,3,FALSE())</f>
        <v xml:space="preserve"> obesity </v>
      </c>
      <c r="E205" s="20">
        <f>VLOOKUP(Table3[[#This Row],[Customer ID]],'Medical Examinations'!$1:$1048576,4,FALSE())</f>
        <v>5.27</v>
      </c>
      <c r="F205" s="20" t="str">
        <f>VLOOKUP(Table3[[#This Row],[Customer ID]],'Medical Examinations'!$1:$1048576,5,FALSE())</f>
        <v xml:space="preserve">normal </v>
      </c>
      <c r="G205" s="19" t="str">
        <f>VLOOKUP(Table3[[#This Row],[Customer ID]],'Medical Examinations'!$1:$1048576,6,FALSE())</f>
        <v>No</v>
      </c>
      <c r="H205" s="19" t="str">
        <f>VLOOKUP(Table3[[#This Row],[Customer ID]],'Medical Examinations'!$1:$1048576,7,FALSE())</f>
        <v>No</v>
      </c>
      <c r="I205" s="19" t="str">
        <f>VLOOKUP(Table3[[#This Row],[Customer ID]],'Medical Examinations'!$1:$1048576,8,FALSE())</f>
        <v>No</v>
      </c>
      <c r="J205" s="19">
        <f>VLOOKUP(Table3[[#This Row],[Customer ID]],'Medical Examinations'!$1:$1048576,9,FALSE())</f>
        <v>0</v>
      </c>
      <c r="K205" s="19" t="str">
        <f>VLOOKUP(Table3[[#This Row],[Customer ID]],'Medical Examinations'!$1:$1048576,10,FALSE())</f>
        <v>yes</v>
      </c>
      <c r="L205" s="19" t="str">
        <f>VLOOKUP(Table3[[#This Row],[Customer ID]],'Hospitalisation Details'!204:$1048576,5,FALSE())</f>
        <v>4 Sep 1999</v>
      </c>
      <c r="M205" s="19">
        <f>VLOOKUP(Table3[[#This Row],[Customer ID]],'Hospitalisation Details'!204:$1048576,6,FALSE())</f>
        <v>23</v>
      </c>
      <c r="N205" s="19">
        <f>VLOOKUP(Table3[[#This Row],[Customer ID]],'Hospitalisation Details'!204:$1048576,8,FALSE())</f>
        <v>36021.01</v>
      </c>
      <c r="O205" s="19" t="str">
        <f>VLOOKUP(Table3[[#This Row],[Customer ID]],'Hospitalisation Details'!204:$1048576,9,FALSE())</f>
        <v>tier - 2</v>
      </c>
      <c r="P205" s="19" t="str">
        <f>VLOOKUP(Table3[[#This Row],[Customer ID]],'Hospitalisation Details'!204:$1048576,10,FALSE())</f>
        <v>tier - 3</v>
      </c>
      <c r="Q205" s="19" t="str">
        <f>VLOOKUP(Table3[[#This Row],[Customer ID]],'Hospitalisation Details'!204:$1048576,11,FALSE())</f>
        <v>R1013</v>
      </c>
    </row>
    <row r="206" spans="1:17" x14ac:dyDescent="0.2">
      <c r="A206" s="18" t="s">
        <v>2168</v>
      </c>
      <c r="B206" s="19" t="str">
        <f>VLOOKUP(Table3[[#This Row],[Customer ID]],'Customer name 1'!205:$1048576,4,FALSE())</f>
        <v xml:space="preserve">Mr. Matt </v>
      </c>
      <c r="C206" s="20">
        <f>VLOOKUP(Table3[[#This Row],[Customer ID]],'Medical Examinations'!$1:$1048576,2,FALSE())</f>
        <v>41.65</v>
      </c>
      <c r="D206" s="20" t="str">
        <f>VLOOKUP(Table3[[#This Row],[Customer ID]],'Medical Examinations'!$1:$1048576,3,FALSE())</f>
        <v xml:space="preserve"> obesity </v>
      </c>
      <c r="E206" s="20">
        <f>VLOOKUP(Table3[[#This Row],[Customer ID]],'Medical Examinations'!$1:$1048576,4,FALSE())</f>
        <v>10.73</v>
      </c>
      <c r="F206" s="20" t="str">
        <f>VLOOKUP(Table3[[#This Row],[Customer ID]],'Medical Examinations'!$1:$1048576,5,FALSE())</f>
        <v xml:space="preserve">diabetes </v>
      </c>
      <c r="G206" s="19" t="str">
        <f>VLOOKUP(Table3[[#This Row],[Customer ID]],'Medical Examinations'!$1:$1048576,6,FALSE())</f>
        <v>yes</v>
      </c>
      <c r="H206" s="19" t="str">
        <f>VLOOKUP(Table3[[#This Row],[Customer ID]],'Medical Examinations'!$1:$1048576,7,FALSE())</f>
        <v>No</v>
      </c>
      <c r="I206" s="19" t="str">
        <f>VLOOKUP(Table3[[#This Row],[Customer ID]],'Medical Examinations'!$1:$1048576,8,FALSE())</f>
        <v>No</v>
      </c>
      <c r="J206" s="19">
        <f>VLOOKUP(Table3[[#This Row],[Customer ID]],'Medical Examinations'!$1:$1048576,9,FALSE())</f>
        <v>0</v>
      </c>
      <c r="K206" s="19" t="str">
        <f>VLOOKUP(Table3[[#This Row],[Customer ID]],'Medical Examinations'!$1:$1048576,10,FALSE())</f>
        <v>yes</v>
      </c>
      <c r="L206" s="19" t="str">
        <f>VLOOKUP(Table3[[#This Row],[Customer ID]],'Hospitalisation Details'!205:$1048576,5,FALSE())</f>
        <v>22 Nov 1981</v>
      </c>
      <c r="M206" s="19">
        <f>VLOOKUP(Table3[[#This Row],[Customer ID]],'Hospitalisation Details'!205:$1048576,6,FALSE())</f>
        <v>41</v>
      </c>
      <c r="N206" s="19">
        <f>VLOOKUP(Table3[[#This Row],[Customer ID]],'Hospitalisation Details'!205:$1048576,8,FALSE())</f>
        <v>35952.65</v>
      </c>
      <c r="O206" s="19" t="str">
        <f>VLOOKUP(Table3[[#This Row],[Customer ID]],'Hospitalisation Details'!205:$1048576,9,FALSE())</f>
        <v>tier - 1</v>
      </c>
      <c r="P206" s="19" t="str">
        <f>VLOOKUP(Table3[[#This Row],[Customer ID]],'Hospitalisation Details'!205:$1048576,10,FALSE())</f>
        <v>tier - 3</v>
      </c>
      <c r="Q206" s="19" t="str">
        <f>VLOOKUP(Table3[[#This Row],[Customer ID]],'Hospitalisation Details'!205:$1048576,11,FALSE())</f>
        <v>R1011</v>
      </c>
    </row>
    <row r="207" spans="1:17" x14ac:dyDescent="0.2">
      <c r="A207" s="18" t="s">
        <v>2167</v>
      </c>
      <c r="B207" s="19" t="str">
        <f>VLOOKUP(Table3[[#This Row],[Customer ID]],'Customer name 1'!206:$1048576,4,FALSE())</f>
        <v xml:space="preserve">Ms. Elizabeth </v>
      </c>
      <c r="C207" s="20">
        <f>VLOOKUP(Table3[[#This Row],[Customer ID]],'Medical Examinations'!$1:$1048576,2,FALSE())</f>
        <v>50.79</v>
      </c>
      <c r="D207" s="20" t="str">
        <f>VLOOKUP(Table3[[#This Row],[Customer ID]],'Medical Examinations'!$1:$1048576,3,FALSE())</f>
        <v xml:space="preserve"> obesity </v>
      </c>
      <c r="E207" s="20">
        <f>VLOOKUP(Table3[[#This Row],[Customer ID]],'Medical Examinations'!$1:$1048576,4,FALSE())</f>
        <v>4.45</v>
      </c>
      <c r="F207" s="20" t="str">
        <f>VLOOKUP(Table3[[#This Row],[Customer ID]],'Medical Examinations'!$1:$1048576,5,FALSE())</f>
        <v xml:space="preserve">normal </v>
      </c>
      <c r="G207" s="19" t="str">
        <f>VLOOKUP(Table3[[#This Row],[Customer ID]],'Medical Examinations'!$1:$1048576,6,FALSE())</f>
        <v>No</v>
      </c>
      <c r="H207" s="19" t="str">
        <f>VLOOKUP(Table3[[#This Row],[Customer ID]],'Medical Examinations'!$1:$1048576,7,FALSE())</f>
        <v>No</v>
      </c>
      <c r="I207" s="19" t="str">
        <f>VLOOKUP(Table3[[#This Row],[Customer ID]],'Medical Examinations'!$1:$1048576,8,FALSE())</f>
        <v>No</v>
      </c>
      <c r="J207" s="19">
        <f>VLOOKUP(Table3[[#This Row],[Customer ID]],'Medical Examinations'!$1:$1048576,9,FALSE())</f>
        <v>1</v>
      </c>
      <c r="K207" s="19" t="str">
        <f>VLOOKUP(Table3[[#This Row],[Customer ID]],'Medical Examinations'!$1:$1048576,10,FALSE())</f>
        <v>yes</v>
      </c>
      <c r="L207" s="19" t="str">
        <f>VLOOKUP(Table3[[#This Row],[Customer ID]],'Hospitalisation Details'!206:$1048576,5,FALSE())</f>
        <v>18 Jun 1992</v>
      </c>
      <c r="M207" s="19">
        <f>VLOOKUP(Table3[[#This Row],[Customer ID]],'Hospitalisation Details'!206:$1048576,6,FALSE())</f>
        <v>30</v>
      </c>
      <c r="N207" s="19">
        <f>VLOOKUP(Table3[[#This Row],[Customer ID]],'Hospitalisation Details'!206:$1048576,8,FALSE())</f>
        <v>35883.269999999997</v>
      </c>
      <c r="O207" s="19" t="str">
        <f>VLOOKUP(Table3[[#This Row],[Customer ID]],'Hospitalisation Details'!206:$1048576,9,FALSE())</f>
        <v>tier - 2</v>
      </c>
      <c r="P207" s="19" t="str">
        <f>VLOOKUP(Table3[[#This Row],[Customer ID]],'Hospitalisation Details'!206:$1048576,10,FALSE())</f>
        <v>tier - 1</v>
      </c>
      <c r="Q207" s="19" t="str">
        <f>VLOOKUP(Table3[[#This Row],[Customer ID]],'Hospitalisation Details'!206:$1048576,11,FALSE())</f>
        <v>R1011</v>
      </c>
    </row>
    <row r="208" spans="1:17" x14ac:dyDescent="0.2">
      <c r="A208" s="18" t="s">
        <v>2166</v>
      </c>
      <c r="B208" s="19" t="str">
        <f>VLOOKUP(Table3[[#This Row],[Customer ID]],'Customer name 1'!207:$1048576,4,FALSE())</f>
        <v xml:space="preserve">Ms. Grace </v>
      </c>
      <c r="C208" s="20">
        <f>VLOOKUP(Table3[[#This Row],[Customer ID]],'Medical Examinations'!$1:$1048576,2,FALSE())</f>
        <v>35.43</v>
      </c>
      <c r="D208" s="20" t="str">
        <f>VLOOKUP(Table3[[#This Row],[Customer ID]],'Medical Examinations'!$1:$1048576,3,FALSE())</f>
        <v xml:space="preserve"> obesity </v>
      </c>
      <c r="E208" s="20">
        <f>VLOOKUP(Table3[[#This Row],[Customer ID]],'Medical Examinations'!$1:$1048576,4,FALSE())</f>
        <v>5.25</v>
      </c>
      <c r="F208" s="20" t="str">
        <f>VLOOKUP(Table3[[#This Row],[Customer ID]],'Medical Examinations'!$1:$1048576,5,FALSE())</f>
        <v xml:space="preserve">normal </v>
      </c>
      <c r="G208" s="19" t="str">
        <f>VLOOKUP(Table3[[#This Row],[Customer ID]],'Medical Examinations'!$1:$1048576,6,FALSE())</f>
        <v>yes</v>
      </c>
      <c r="H208" s="19" t="str">
        <f>VLOOKUP(Table3[[#This Row],[Customer ID]],'Medical Examinations'!$1:$1048576,7,FALSE())</f>
        <v>No</v>
      </c>
      <c r="I208" s="19" t="str">
        <f>VLOOKUP(Table3[[#This Row],[Customer ID]],'Medical Examinations'!$1:$1048576,8,FALSE())</f>
        <v>No</v>
      </c>
      <c r="J208" s="19">
        <f>VLOOKUP(Table3[[#This Row],[Customer ID]],'Medical Examinations'!$1:$1048576,9,FALSE())</f>
        <v>0</v>
      </c>
      <c r="K208" s="19" t="str">
        <f>VLOOKUP(Table3[[#This Row],[Customer ID]],'Medical Examinations'!$1:$1048576,10,FALSE())</f>
        <v>yes</v>
      </c>
      <c r="L208" s="19" t="str">
        <f>VLOOKUP(Table3[[#This Row],[Customer ID]],'Hospitalisation Details'!207:$1048576,5,FALSE())</f>
        <v>4 Oct 1976</v>
      </c>
      <c r="M208" s="19">
        <f>VLOOKUP(Table3[[#This Row],[Customer ID]],'Hospitalisation Details'!207:$1048576,6,FALSE())</f>
        <v>46</v>
      </c>
      <c r="N208" s="19">
        <f>VLOOKUP(Table3[[#This Row],[Customer ID]],'Hospitalisation Details'!207:$1048576,8,FALSE())</f>
        <v>35733.96</v>
      </c>
      <c r="O208" s="19" t="str">
        <f>VLOOKUP(Table3[[#This Row],[Customer ID]],'Hospitalisation Details'!207:$1048576,9,FALSE())</f>
        <v>tier - 2</v>
      </c>
      <c r="P208" s="19" t="str">
        <f>VLOOKUP(Table3[[#This Row],[Customer ID]],'Hospitalisation Details'!207:$1048576,10,FALSE())</f>
        <v>tier - 2</v>
      </c>
      <c r="Q208" s="19" t="str">
        <f>VLOOKUP(Table3[[#This Row],[Customer ID]],'Hospitalisation Details'!207:$1048576,11,FALSE())</f>
        <v>R1011</v>
      </c>
    </row>
    <row r="209" spans="1:17" x14ac:dyDescent="0.2">
      <c r="A209" s="18" t="s">
        <v>2165</v>
      </c>
      <c r="B209" s="19" t="str">
        <f>VLOOKUP(Table3[[#This Row],[Customer ID]],'Customer name 1'!208:$1048576,4,FALSE())</f>
        <v xml:space="preserve">Mr. Jaime </v>
      </c>
      <c r="C209" s="20">
        <f>VLOOKUP(Table3[[#This Row],[Customer ID]],'Medical Examinations'!$1:$1048576,2,FALSE())</f>
        <v>35.25</v>
      </c>
      <c r="D209" s="20" t="str">
        <f>VLOOKUP(Table3[[#This Row],[Customer ID]],'Medical Examinations'!$1:$1048576,3,FALSE())</f>
        <v xml:space="preserve"> obesity </v>
      </c>
      <c r="E209" s="20">
        <f>VLOOKUP(Table3[[#This Row],[Customer ID]],'Medical Examinations'!$1:$1048576,4,FALSE())</f>
        <v>9.51</v>
      </c>
      <c r="F209" s="20" t="str">
        <f>VLOOKUP(Table3[[#This Row],[Customer ID]],'Medical Examinations'!$1:$1048576,5,FALSE())</f>
        <v xml:space="preserve">diabetes </v>
      </c>
      <c r="G209" s="19" t="str">
        <f>VLOOKUP(Table3[[#This Row],[Customer ID]],'Medical Examinations'!$1:$1048576,6,FALSE())</f>
        <v>No</v>
      </c>
      <c r="H209" s="19" t="str">
        <f>VLOOKUP(Table3[[#This Row],[Customer ID]],'Medical Examinations'!$1:$1048576,7,FALSE())</f>
        <v>No</v>
      </c>
      <c r="I209" s="19" t="str">
        <f>VLOOKUP(Table3[[#This Row],[Customer ID]],'Medical Examinations'!$1:$1048576,8,FALSE())</f>
        <v>No</v>
      </c>
      <c r="J209" s="19">
        <f>VLOOKUP(Table3[[#This Row],[Customer ID]],'Medical Examinations'!$1:$1048576,9,FALSE())</f>
        <v>0</v>
      </c>
      <c r="K209" s="19" t="str">
        <f>VLOOKUP(Table3[[#This Row],[Customer ID]],'Medical Examinations'!$1:$1048576,10,FALSE())</f>
        <v>yes</v>
      </c>
      <c r="L209" s="19" t="str">
        <f>VLOOKUP(Table3[[#This Row],[Customer ID]],'Hospitalisation Details'!208:$1048576,5,FALSE())</f>
        <v>15 Jul 1974</v>
      </c>
      <c r="M209" s="19">
        <f>VLOOKUP(Table3[[#This Row],[Customer ID]],'Hospitalisation Details'!208:$1048576,6,FALSE())</f>
        <v>48</v>
      </c>
      <c r="N209" s="19">
        <f>VLOOKUP(Table3[[#This Row],[Customer ID]],'Hospitalisation Details'!208:$1048576,8,FALSE())</f>
        <v>35711.39</v>
      </c>
      <c r="O209" s="19" t="str">
        <f>VLOOKUP(Table3[[#This Row],[Customer ID]],'Hospitalisation Details'!208:$1048576,9,FALSE())</f>
        <v>tier - 2</v>
      </c>
      <c r="P209" s="19" t="str">
        <f>VLOOKUP(Table3[[#This Row],[Customer ID]],'Hospitalisation Details'!208:$1048576,10,FALSE())</f>
        <v>tier - 3</v>
      </c>
      <c r="Q209" s="19" t="str">
        <f>VLOOKUP(Table3[[#This Row],[Customer ID]],'Hospitalisation Details'!208:$1048576,11,FALSE())</f>
        <v>R1012</v>
      </c>
    </row>
    <row r="210" spans="1:17" x14ac:dyDescent="0.2">
      <c r="A210" s="18" t="s">
        <v>2164</v>
      </c>
      <c r="B210" s="19" t="str">
        <f>VLOOKUP(Table3[[#This Row],[Customer ID]],'Customer name 1'!209:$1048576,4,FALSE())</f>
        <v xml:space="preserve">Ms. Calesse </v>
      </c>
      <c r="C210" s="20">
        <f>VLOOKUP(Table3[[#This Row],[Customer ID]],'Medical Examinations'!$1:$1048576,2,FALSE())</f>
        <v>36.85</v>
      </c>
      <c r="D210" s="20" t="str">
        <f>VLOOKUP(Table3[[#This Row],[Customer ID]],'Medical Examinations'!$1:$1048576,3,FALSE())</f>
        <v xml:space="preserve"> obesity </v>
      </c>
      <c r="E210" s="20">
        <f>VLOOKUP(Table3[[#This Row],[Customer ID]],'Medical Examinations'!$1:$1048576,4,FALSE())</f>
        <v>11.12</v>
      </c>
      <c r="F210" s="20" t="str">
        <f>VLOOKUP(Table3[[#This Row],[Customer ID]],'Medical Examinations'!$1:$1048576,5,FALSE())</f>
        <v xml:space="preserve">diabetes </v>
      </c>
      <c r="G210" s="19" t="str">
        <f>VLOOKUP(Table3[[#This Row],[Customer ID]],'Medical Examinations'!$1:$1048576,6,FALSE())</f>
        <v>No</v>
      </c>
      <c r="H210" s="19" t="str">
        <f>VLOOKUP(Table3[[#This Row],[Customer ID]],'Medical Examinations'!$1:$1048576,7,FALSE())</f>
        <v>No</v>
      </c>
      <c r="I210" s="19" t="str">
        <f>VLOOKUP(Table3[[#This Row],[Customer ID]],'Medical Examinations'!$1:$1048576,8,FALSE())</f>
        <v>No</v>
      </c>
      <c r="J210" s="19">
        <f>VLOOKUP(Table3[[#This Row],[Customer ID]],'Medical Examinations'!$1:$1048576,9,FALSE())</f>
        <v>0</v>
      </c>
      <c r="K210" s="19" t="str">
        <f>VLOOKUP(Table3[[#This Row],[Customer ID]],'Medical Examinations'!$1:$1048576,10,FALSE())</f>
        <v>yes</v>
      </c>
      <c r="L210" s="19" t="str">
        <f>VLOOKUP(Table3[[#This Row],[Customer ID]],'Hospitalisation Details'!209:$1048576,5,FALSE())</f>
        <v>19 Dec 1978</v>
      </c>
      <c r="M210" s="19">
        <f>VLOOKUP(Table3[[#This Row],[Customer ID]],'Hospitalisation Details'!209:$1048576,6,FALSE())</f>
        <v>44</v>
      </c>
      <c r="N210" s="19">
        <f>VLOOKUP(Table3[[#This Row],[Customer ID]],'Hospitalisation Details'!209:$1048576,8,FALSE())</f>
        <v>35701.9</v>
      </c>
      <c r="O210" s="19" t="str">
        <f>VLOOKUP(Table3[[#This Row],[Customer ID]],'Hospitalisation Details'!209:$1048576,9,FALSE())</f>
        <v>tier - 2</v>
      </c>
      <c r="P210" s="19" t="str">
        <f>VLOOKUP(Table3[[#This Row],[Customer ID]],'Hospitalisation Details'!209:$1048576,10,FALSE())</f>
        <v>tier - 1</v>
      </c>
      <c r="Q210" s="19" t="str">
        <f>VLOOKUP(Table3[[#This Row],[Customer ID]],'Hospitalisation Details'!209:$1048576,11,FALSE())</f>
        <v>R1011</v>
      </c>
    </row>
    <row r="211" spans="1:17" x14ac:dyDescent="0.2">
      <c r="A211" s="18" t="s">
        <v>2163</v>
      </c>
      <c r="B211" s="19" t="str">
        <f>VLOOKUP(Table3[[#This Row],[Customer ID]],'Customer name 1'!210:$1048576,4,FALSE())</f>
        <v xml:space="preserve">Ms. Kate </v>
      </c>
      <c r="C211" s="20">
        <f>VLOOKUP(Table3[[#This Row],[Customer ID]],'Medical Examinations'!$1:$1048576,2,FALSE())</f>
        <v>31.02</v>
      </c>
      <c r="D211" s="20" t="str">
        <f>VLOOKUP(Table3[[#This Row],[Customer ID]],'Medical Examinations'!$1:$1048576,3,FALSE())</f>
        <v xml:space="preserve"> obesity </v>
      </c>
      <c r="E211" s="20">
        <f>VLOOKUP(Table3[[#This Row],[Customer ID]],'Medical Examinations'!$1:$1048576,4,FALSE())</f>
        <v>4.5599999999999996</v>
      </c>
      <c r="F211" s="20" t="str">
        <f>VLOOKUP(Table3[[#This Row],[Customer ID]],'Medical Examinations'!$1:$1048576,5,FALSE())</f>
        <v xml:space="preserve">normal </v>
      </c>
      <c r="G211" s="19" t="str">
        <f>VLOOKUP(Table3[[#This Row],[Customer ID]],'Medical Examinations'!$1:$1048576,6,FALSE())</f>
        <v>No</v>
      </c>
      <c r="H211" s="19" t="str">
        <f>VLOOKUP(Table3[[#This Row],[Customer ID]],'Medical Examinations'!$1:$1048576,7,FALSE())</f>
        <v>yes</v>
      </c>
      <c r="I211" s="19" t="str">
        <f>VLOOKUP(Table3[[#This Row],[Customer ID]],'Medical Examinations'!$1:$1048576,8,FALSE())</f>
        <v>No</v>
      </c>
      <c r="J211" s="19">
        <f>VLOOKUP(Table3[[#This Row],[Customer ID]],'Medical Examinations'!$1:$1048576,9,FALSE())</f>
        <v>1</v>
      </c>
      <c r="K211" s="19" t="str">
        <f>VLOOKUP(Table3[[#This Row],[Customer ID]],'Medical Examinations'!$1:$1048576,10,FALSE())</f>
        <v>yes</v>
      </c>
      <c r="L211" s="19" t="str">
        <f>VLOOKUP(Table3[[#This Row],[Customer ID]],'Hospitalisation Details'!210:$1048576,5,FALSE())</f>
        <v>17 Dec 2000</v>
      </c>
      <c r="M211" s="19">
        <f>VLOOKUP(Table3[[#This Row],[Customer ID]],'Hospitalisation Details'!210:$1048576,6,FALSE())</f>
        <v>22</v>
      </c>
      <c r="N211" s="19">
        <f>VLOOKUP(Table3[[#This Row],[Customer ID]],'Hospitalisation Details'!210:$1048576,8,FALSE())</f>
        <v>35595.589999999997</v>
      </c>
      <c r="O211" s="19" t="str">
        <f>VLOOKUP(Table3[[#This Row],[Customer ID]],'Hospitalisation Details'!210:$1048576,9,FALSE())</f>
        <v>tier - 2</v>
      </c>
      <c r="P211" s="19" t="str">
        <f>VLOOKUP(Table3[[#This Row],[Customer ID]],'Hospitalisation Details'!210:$1048576,10,FALSE())</f>
        <v>tier - 3</v>
      </c>
      <c r="Q211" s="19" t="str">
        <f>VLOOKUP(Table3[[#This Row],[Customer ID]],'Hospitalisation Details'!210:$1048576,11,FALSE())</f>
        <v>R1013</v>
      </c>
    </row>
    <row r="212" spans="1:17" x14ac:dyDescent="0.2">
      <c r="A212" s="18" t="s">
        <v>2162</v>
      </c>
      <c r="B212" s="19" t="str">
        <f>VLOOKUP(Table3[[#This Row],[Customer ID]],'Customer name 1'!211:$1048576,4,FALSE())</f>
        <v xml:space="preserve">Mr. Sergey </v>
      </c>
      <c r="C212" s="20">
        <f>VLOOKUP(Table3[[#This Row],[Customer ID]],'Medical Examinations'!$1:$1048576,2,FALSE())</f>
        <v>35.6</v>
      </c>
      <c r="D212" s="20" t="str">
        <f>VLOOKUP(Table3[[#This Row],[Customer ID]],'Medical Examinations'!$1:$1048576,3,FALSE())</f>
        <v xml:space="preserve"> obesity </v>
      </c>
      <c r="E212" s="20">
        <f>VLOOKUP(Table3[[#This Row],[Customer ID]],'Medical Examinations'!$1:$1048576,4,FALSE())</f>
        <v>4.0199999999999996</v>
      </c>
      <c r="F212" s="20" t="str">
        <f>VLOOKUP(Table3[[#This Row],[Customer ID]],'Medical Examinations'!$1:$1048576,5,FALSE())</f>
        <v xml:space="preserve">normal </v>
      </c>
      <c r="G212" s="19" t="str">
        <f>VLOOKUP(Table3[[#This Row],[Customer ID]],'Medical Examinations'!$1:$1048576,6,FALSE())</f>
        <v>yes</v>
      </c>
      <c r="H212" s="19" t="str">
        <f>VLOOKUP(Table3[[#This Row],[Customer ID]],'Medical Examinations'!$1:$1048576,7,FALSE())</f>
        <v>yes</v>
      </c>
      <c r="I212" s="19" t="str">
        <f>VLOOKUP(Table3[[#This Row],[Customer ID]],'Medical Examinations'!$1:$1048576,8,FALSE())</f>
        <v>No</v>
      </c>
      <c r="J212" s="19">
        <f>VLOOKUP(Table3[[#This Row],[Customer ID]],'Medical Examinations'!$1:$1048576,9,FALSE())</f>
        <v>2</v>
      </c>
      <c r="K212" s="19" t="str">
        <f>VLOOKUP(Table3[[#This Row],[Customer ID]],'Medical Examinations'!$1:$1048576,10,FALSE())</f>
        <v>yes</v>
      </c>
      <c r="L212" s="19" t="str">
        <f>VLOOKUP(Table3[[#This Row],[Customer ID]],'Hospitalisation Details'!211:$1048576,5,FALSE())</f>
        <v>19 Nov 2000</v>
      </c>
      <c r="M212" s="19">
        <f>VLOOKUP(Table3[[#This Row],[Customer ID]],'Hospitalisation Details'!211:$1048576,6,FALSE())</f>
        <v>22</v>
      </c>
      <c r="N212" s="19">
        <f>VLOOKUP(Table3[[#This Row],[Customer ID]],'Hospitalisation Details'!211:$1048576,8,FALSE())</f>
        <v>35585.58</v>
      </c>
      <c r="O212" s="19" t="str">
        <f>VLOOKUP(Table3[[#This Row],[Customer ID]],'Hospitalisation Details'!211:$1048576,9,FALSE())</f>
        <v>tier - 2</v>
      </c>
      <c r="P212" s="19" t="str">
        <f>VLOOKUP(Table3[[#This Row],[Customer ID]],'Hospitalisation Details'!211:$1048576,10,FALSE())</f>
        <v>tier - 3</v>
      </c>
      <c r="Q212" s="19" t="str">
        <f>VLOOKUP(Table3[[#This Row],[Customer ID]],'Hospitalisation Details'!211:$1048576,11,FALSE())</f>
        <v>R1011</v>
      </c>
    </row>
    <row r="213" spans="1:17" x14ac:dyDescent="0.2">
      <c r="A213" s="18" t="s">
        <v>2161</v>
      </c>
      <c r="B213" s="19" t="str">
        <f>VLOOKUP(Table3[[#This Row],[Customer ID]],'Customer name 1'!212:$1048576,4,FALSE())</f>
        <v xml:space="preserve">Mr. Timothy </v>
      </c>
      <c r="C213" s="20">
        <f>VLOOKUP(Table3[[#This Row],[Customer ID]],'Medical Examinations'!$1:$1048576,2,FALSE())</f>
        <v>34.39</v>
      </c>
      <c r="D213" s="20" t="str">
        <f>VLOOKUP(Table3[[#This Row],[Customer ID]],'Medical Examinations'!$1:$1048576,3,FALSE())</f>
        <v xml:space="preserve"> obesity </v>
      </c>
      <c r="E213" s="20">
        <f>VLOOKUP(Table3[[#This Row],[Customer ID]],'Medical Examinations'!$1:$1048576,4,FALSE())</f>
        <v>8.7200000000000006</v>
      </c>
      <c r="F213" s="20" t="str">
        <f>VLOOKUP(Table3[[#This Row],[Customer ID]],'Medical Examinations'!$1:$1048576,5,FALSE())</f>
        <v xml:space="preserve">diabetes </v>
      </c>
      <c r="G213" s="19" t="str">
        <f>VLOOKUP(Table3[[#This Row],[Customer ID]],'Medical Examinations'!$1:$1048576,6,FALSE())</f>
        <v>No</v>
      </c>
      <c r="H213" s="19" t="str">
        <f>VLOOKUP(Table3[[#This Row],[Customer ID]],'Medical Examinations'!$1:$1048576,7,FALSE())</f>
        <v>No</v>
      </c>
      <c r="I213" s="19" t="str">
        <f>VLOOKUP(Table3[[#This Row],[Customer ID]],'Medical Examinations'!$1:$1048576,8,FALSE())</f>
        <v>No</v>
      </c>
      <c r="J213" s="19">
        <f>VLOOKUP(Table3[[#This Row],[Customer ID]],'Medical Examinations'!$1:$1048576,9,FALSE())</f>
        <v>0</v>
      </c>
      <c r="K213" s="19" t="str">
        <f>VLOOKUP(Table3[[#This Row],[Customer ID]],'Medical Examinations'!$1:$1048576,10,FALSE())</f>
        <v>yes</v>
      </c>
      <c r="L213" s="19" t="str">
        <f>VLOOKUP(Table3[[#This Row],[Customer ID]],'Hospitalisation Details'!212:$1048576,5,FALSE())</f>
        <v>10 Aug 1971</v>
      </c>
      <c r="M213" s="19">
        <f>VLOOKUP(Table3[[#This Row],[Customer ID]],'Hospitalisation Details'!212:$1048576,6,FALSE())</f>
        <v>51</v>
      </c>
      <c r="N213" s="19">
        <f>VLOOKUP(Table3[[#This Row],[Customer ID]],'Hospitalisation Details'!212:$1048576,8,FALSE())</f>
        <v>35583.17</v>
      </c>
      <c r="O213" s="19" t="str">
        <f>VLOOKUP(Table3[[#This Row],[Customer ID]],'Hospitalisation Details'!212:$1048576,9,FALSE())</f>
        <v>tier - 1</v>
      </c>
      <c r="P213" s="19" t="str">
        <f>VLOOKUP(Table3[[#This Row],[Customer ID]],'Hospitalisation Details'!212:$1048576,10,FALSE())</f>
        <v>tier - 3</v>
      </c>
      <c r="Q213" s="19" t="str">
        <f>VLOOKUP(Table3[[#This Row],[Customer ID]],'Hospitalisation Details'!212:$1048576,11,FALSE())</f>
        <v>R1011</v>
      </c>
    </row>
    <row r="214" spans="1:17" x14ac:dyDescent="0.2">
      <c r="A214" s="18" t="s">
        <v>2160</v>
      </c>
      <c r="B214" s="19" t="str">
        <f>VLOOKUP(Table3[[#This Row],[Customer ID]],'Customer name 1'!213:$1048576,4,FALSE())</f>
        <v xml:space="preserve">Mr. Andrew </v>
      </c>
      <c r="C214" s="20">
        <f>VLOOKUP(Table3[[#This Row],[Customer ID]],'Medical Examinations'!$1:$1048576,2,FALSE())</f>
        <v>29.06</v>
      </c>
      <c r="D214" s="20" t="str">
        <f>VLOOKUP(Table3[[#This Row],[Customer ID]],'Medical Examinations'!$1:$1048576,3,FALSE())</f>
        <v>over weight</v>
      </c>
      <c r="E214" s="20">
        <f>VLOOKUP(Table3[[#This Row],[Customer ID]],'Medical Examinations'!$1:$1048576,4,FALSE())</f>
        <v>6.25</v>
      </c>
      <c r="F214" s="20" t="str">
        <f>VLOOKUP(Table3[[#This Row],[Customer ID]],'Medical Examinations'!$1:$1048576,5,FALSE())</f>
        <v>prediabetes</v>
      </c>
      <c r="G214" s="19" t="str">
        <f>VLOOKUP(Table3[[#This Row],[Customer ID]],'Medical Examinations'!$1:$1048576,6,FALSE())</f>
        <v>yes</v>
      </c>
      <c r="H214" s="19" t="str">
        <f>VLOOKUP(Table3[[#This Row],[Customer ID]],'Medical Examinations'!$1:$1048576,7,FALSE())</f>
        <v>No</v>
      </c>
      <c r="I214" s="19" t="str">
        <f>VLOOKUP(Table3[[#This Row],[Customer ID]],'Medical Examinations'!$1:$1048576,8,FALSE())</f>
        <v>No</v>
      </c>
      <c r="J214" s="19">
        <f>VLOOKUP(Table3[[#This Row],[Customer ID]],'Medical Examinations'!$1:$1048576,9,FALSE())</f>
        <v>1</v>
      </c>
      <c r="K214" s="19" t="str">
        <f>VLOOKUP(Table3[[#This Row],[Customer ID]],'Medical Examinations'!$1:$1048576,10,FALSE())</f>
        <v>yes</v>
      </c>
      <c r="L214" s="19" t="str">
        <f>VLOOKUP(Table3[[#This Row],[Customer ID]],'Hospitalisation Details'!213:$1048576,5,FALSE())</f>
        <v>29 Aug 1964</v>
      </c>
      <c r="M214" s="19">
        <f>VLOOKUP(Table3[[#This Row],[Customer ID]],'Hospitalisation Details'!213:$1048576,6,FALSE())</f>
        <v>58</v>
      </c>
      <c r="N214" s="19">
        <f>VLOOKUP(Table3[[#This Row],[Customer ID]],'Hospitalisation Details'!213:$1048576,8,FALSE())</f>
        <v>35573.26</v>
      </c>
      <c r="O214" s="19" t="str">
        <f>VLOOKUP(Table3[[#This Row],[Customer ID]],'Hospitalisation Details'!213:$1048576,9,FALSE())</f>
        <v>tier - 2</v>
      </c>
      <c r="P214" s="19" t="str">
        <f>VLOOKUP(Table3[[#This Row],[Customer ID]],'Hospitalisation Details'!213:$1048576,10,FALSE())</f>
        <v>tier - 1</v>
      </c>
      <c r="Q214" s="19" t="str">
        <f>VLOOKUP(Table3[[#This Row],[Customer ID]],'Hospitalisation Details'!213:$1048576,11,FALSE())</f>
        <v>R1011</v>
      </c>
    </row>
    <row r="215" spans="1:17" x14ac:dyDescent="0.2">
      <c r="A215" s="18" t="s">
        <v>2159</v>
      </c>
      <c r="B215" s="19" t="str">
        <f>VLOOKUP(Table3[[#This Row],[Customer ID]],'Customer name 1'!214:$1048576,4,FALSE())</f>
        <v xml:space="preserve">Mr. Matthew </v>
      </c>
      <c r="C215" s="20">
        <f>VLOOKUP(Table3[[#This Row],[Customer ID]],'Medical Examinations'!$1:$1048576,2,FALSE())</f>
        <v>35.799999999999997</v>
      </c>
      <c r="D215" s="20" t="str">
        <f>VLOOKUP(Table3[[#This Row],[Customer ID]],'Medical Examinations'!$1:$1048576,3,FALSE())</f>
        <v xml:space="preserve"> obesity </v>
      </c>
      <c r="E215" s="20">
        <f>VLOOKUP(Table3[[#This Row],[Customer ID]],'Medical Examinations'!$1:$1048576,4,FALSE())</f>
        <v>7.32</v>
      </c>
      <c r="F215" s="20" t="str">
        <f>VLOOKUP(Table3[[#This Row],[Customer ID]],'Medical Examinations'!$1:$1048576,5,FALSE())</f>
        <v xml:space="preserve">diabetes </v>
      </c>
      <c r="G215" s="19" t="str">
        <f>VLOOKUP(Table3[[#This Row],[Customer ID]],'Medical Examinations'!$1:$1048576,6,FALSE())</f>
        <v>No</v>
      </c>
      <c r="H215" s="19" t="str">
        <f>VLOOKUP(Table3[[#This Row],[Customer ID]],'Medical Examinations'!$1:$1048576,7,FALSE())</f>
        <v>No</v>
      </c>
      <c r="I215" s="19" t="str">
        <f>VLOOKUP(Table3[[#This Row],[Customer ID]],'Medical Examinations'!$1:$1048576,8,FALSE())</f>
        <v>No</v>
      </c>
      <c r="J215" s="19">
        <f>VLOOKUP(Table3[[#This Row],[Customer ID]],'Medical Examinations'!$1:$1048576,9,FALSE())</f>
        <v>2</v>
      </c>
      <c r="K215" s="19" t="str">
        <f>VLOOKUP(Table3[[#This Row],[Customer ID]],'Medical Examinations'!$1:$1048576,10,FALSE())</f>
        <v>yes</v>
      </c>
      <c r="L215" s="19" t="str">
        <f>VLOOKUP(Table3[[#This Row],[Customer ID]],'Hospitalisation Details'!214:$1048576,5,FALSE())</f>
        <v>27 Oct 1973</v>
      </c>
      <c r="M215" s="19">
        <f>VLOOKUP(Table3[[#This Row],[Customer ID]],'Hospitalisation Details'!214:$1048576,6,FALSE())</f>
        <v>49</v>
      </c>
      <c r="N215" s="19">
        <f>VLOOKUP(Table3[[#This Row],[Customer ID]],'Hospitalisation Details'!214:$1048576,8,FALSE())</f>
        <v>35547.72</v>
      </c>
      <c r="O215" s="19" t="str">
        <f>VLOOKUP(Table3[[#This Row],[Customer ID]],'Hospitalisation Details'!214:$1048576,9,FALSE())</f>
        <v>tier - 1</v>
      </c>
      <c r="P215" s="19" t="str">
        <f>VLOOKUP(Table3[[#This Row],[Customer ID]],'Hospitalisation Details'!214:$1048576,10,FALSE())</f>
        <v>tier - 1</v>
      </c>
      <c r="Q215" s="19" t="str">
        <f>VLOOKUP(Table3[[#This Row],[Customer ID]],'Hospitalisation Details'!214:$1048576,11,FALSE())</f>
        <v>R1011</v>
      </c>
    </row>
    <row r="216" spans="1:17" x14ac:dyDescent="0.2">
      <c r="A216" s="18" t="s">
        <v>2158</v>
      </c>
      <c r="B216" s="19" t="str">
        <f>VLOOKUP(Table3[[#This Row],[Customer ID]],'Customer name 1'!215:$1048576,4,FALSE())</f>
        <v xml:space="preserve">Ms. Jessica </v>
      </c>
      <c r="C216" s="20">
        <f>VLOOKUP(Table3[[#This Row],[Customer ID]],'Medical Examinations'!$1:$1048576,2,FALSE())</f>
        <v>49.8</v>
      </c>
      <c r="D216" s="20" t="str">
        <f>VLOOKUP(Table3[[#This Row],[Customer ID]],'Medical Examinations'!$1:$1048576,3,FALSE())</f>
        <v xml:space="preserve"> obesity </v>
      </c>
      <c r="E216" s="20">
        <f>VLOOKUP(Table3[[#This Row],[Customer ID]],'Medical Examinations'!$1:$1048576,4,FALSE())</f>
        <v>4.24</v>
      </c>
      <c r="F216" s="20" t="str">
        <f>VLOOKUP(Table3[[#This Row],[Customer ID]],'Medical Examinations'!$1:$1048576,5,FALSE())</f>
        <v xml:space="preserve">normal </v>
      </c>
      <c r="G216" s="19" t="str">
        <f>VLOOKUP(Table3[[#This Row],[Customer ID]],'Medical Examinations'!$1:$1048576,6,FALSE())</f>
        <v>No</v>
      </c>
      <c r="H216" s="19" t="str">
        <f>VLOOKUP(Table3[[#This Row],[Customer ID]],'Medical Examinations'!$1:$1048576,7,FALSE())</f>
        <v>No</v>
      </c>
      <c r="I216" s="19" t="str">
        <f>VLOOKUP(Table3[[#This Row],[Customer ID]],'Medical Examinations'!$1:$1048576,8,FALSE())</f>
        <v>No</v>
      </c>
      <c r="J216" s="19">
        <f>VLOOKUP(Table3[[#This Row],[Customer ID]],'Medical Examinations'!$1:$1048576,9,FALSE())</f>
        <v>1</v>
      </c>
      <c r="K216" s="19" t="str">
        <f>VLOOKUP(Table3[[#This Row],[Customer ID]],'Medical Examinations'!$1:$1048576,10,FALSE())</f>
        <v>yes</v>
      </c>
      <c r="L216" s="19" t="str">
        <f>VLOOKUP(Table3[[#This Row],[Customer ID]],'Hospitalisation Details'!215:$1048576,5,FALSE())</f>
        <v>13 Sep 1992</v>
      </c>
      <c r="M216" s="19">
        <f>VLOOKUP(Table3[[#This Row],[Customer ID]],'Hospitalisation Details'!215:$1048576,6,FALSE())</f>
        <v>30</v>
      </c>
      <c r="N216" s="19">
        <f>VLOOKUP(Table3[[#This Row],[Customer ID]],'Hospitalisation Details'!215:$1048576,8,FALSE())</f>
        <v>35547.47</v>
      </c>
      <c r="O216" s="19" t="str">
        <f>VLOOKUP(Table3[[#This Row],[Customer ID]],'Hospitalisation Details'!215:$1048576,9,FALSE())</f>
        <v>tier - 2</v>
      </c>
      <c r="P216" s="19" t="str">
        <f>VLOOKUP(Table3[[#This Row],[Customer ID]],'Hospitalisation Details'!215:$1048576,10,FALSE())</f>
        <v>tier - 3</v>
      </c>
      <c r="Q216" s="19" t="str">
        <f>VLOOKUP(Table3[[#This Row],[Customer ID]],'Hospitalisation Details'!215:$1048576,11,FALSE())</f>
        <v>R1011</v>
      </c>
    </row>
    <row r="217" spans="1:17" x14ac:dyDescent="0.2">
      <c r="A217" s="18" t="s">
        <v>2157</v>
      </c>
      <c r="B217" s="19" t="str">
        <f>VLOOKUP(Table3[[#This Row],[Customer ID]],'Customer name 1'!216:$1048576,4,FALSE())</f>
        <v xml:space="preserve">Mr. Lawrence </v>
      </c>
      <c r="C217" s="20">
        <f>VLOOKUP(Table3[[#This Row],[Customer ID]],'Medical Examinations'!$1:$1048576,2,FALSE())</f>
        <v>35.71</v>
      </c>
      <c r="D217" s="20" t="str">
        <f>VLOOKUP(Table3[[#This Row],[Customer ID]],'Medical Examinations'!$1:$1048576,3,FALSE())</f>
        <v xml:space="preserve"> obesity </v>
      </c>
      <c r="E217" s="20">
        <f>VLOOKUP(Table3[[#This Row],[Customer ID]],'Medical Examinations'!$1:$1048576,4,FALSE())</f>
        <v>6.84</v>
      </c>
      <c r="F217" s="20" t="str">
        <f>VLOOKUP(Table3[[#This Row],[Customer ID]],'Medical Examinations'!$1:$1048576,5,FALSE())</f>
        <v xml:space="preserve">diabetes </v>
      </c>
      <c r="G217" s="19" t="str">
        <f>VLOOKUP(Table3[[#This Row],[Customer ID]],'Medical Examinations'!$1:$1048576,6,FALSE())</f>
        <v>No</v>
      </c>
      <c r="H217" s="19" t="str">
        <f>VLOOKUP(Table3[[#This Row],[Customer ID]],'Medical Examinations'!$1:$1048576,7,FALSE())</f>
        <v>No</v>
      </c>
      <c r="I217" s="19" t="str">
        <f>VLOOKUP(Table3[[#This Row],[Customer ID]],'Medical Examinations'!$1:$1048576,8,FALSE())</f>
        <v>No</v>
      </c>
      <c r="J217" s="19">
        <f>VLOOKUP(Table3[[#This Row],[Customer ID]],'Medical Examinations'!$1:$1048576,9,FALSE())</f>
        <v>2</v>
      </c>
      <c r="K217" s="19" t="str">
        <f>VLOOKUP(Table3[[#This Row],[Customer ID]],'Medical Examinations'!$1:$1048576,10,FALSE())</f>
        <v>yes</v>
      </c>
      <c r="L217" s="19" t="str">
        <f>VLOOKUP(Table3[[#This Row],[Customer ID]],'Hospitalisation Details'!216:$1048576,5,FALSE())</f>
        <v>16 Dec 1973</v>
      </c>
      <c r="M217" s="19">
        <f>VLOOKUP(Table3[[#This Row],[Customer ID]],'Hospitalisation Details'!216:$1048576,6,FALSE())</f>
        <v>49</v>
      </c>
      <c r="N217" s="19">
        <f>VLOOKUP(Table3[[#This Row],[Customer ID]],'Hospitalisation Details'!216:$1048576,8,FALSE())</f>
        <v>35517.19</v>
      </c>
      <c r="O217" s="19" t="str">
        <f>VLOOKUP(Table3[[#This Row],[Customer ID]],'Hospitalisation Details'!216:$1048576,9,FALSE())</f>
        <v>tier - 2</v>
      </c>
      <c r="P217" s="19" t="str">
        <f>VLOOKUP(Table3[[#This Row],[Customer ID]],'Hospitalisation Details'!216:$1048576,10,FALSE())</f>
        <v>tier - 2</v>
      </c>
      <c r="Q217" s="19" t="str">
        <f>VLOOKUP(Table3[[#This Row],[Customer ID]],'Hospitalisation Details'!216:$1048576,11,FALSE())</f>
        <v>R1011</v>
      </c>
    </row>
    <row r="218" spans="1:17" x14ac:dyDescent="0.2">
      <c r="A218" s="18" t="s">
        <v>2156</v>
      </c>
      <c r="B218" s="19" t="str">
        <f>VLOOKUP(Table3[[#This Row],[Customer ID]],'Customer name 1'!217:$1048576,4,FALSE())</f>
        <v xml:space="preserve">Mr. Alex </v>
      </c>
      <c r="C218" s="20">
        <f>VLOOKUP(Table3[[#This Row],[Customer ID]],'Medical Examinations'!$1:$1048576,2,FALSE())</f>
        <v>30.8</v>
      </c>
      <c r="D218" s="20" t="str">
        <f>VLOOKUP(Table3[[#This Row],[Customer ID]],'Medical Examinations'!$1:$1048576,3,FALSE())</f>
        <v xml:space="preserve"> obesity </v>
      </c>
      <c r="E218" s="20">
        <f>VLOOKUP(Table3[[#This Row],[Customer ID]],'Medical Examinations'!$1:$1048576,4,FALSE())</f>
        <v>5.23</v>
      </c>
      <c r="F218" s="20" t="str">
        <f>VLOOKUP(Table3[[#This Row],[Customer ID]],'Medical Examinations'!$1:$1048576,5,FALSE())</f>
        <v xml:space="preserve">normal </v>
      </c>
      <c r="G218" s="19" t="str">
        <f>VLOOKUP(Table3[[#This Row],[Customer ID]],'Medical Examinations'!$1:$1048576,6,FALSE())</f>
        <v>yes</v>
      </c>
      <c r="H218" s="19" t="str">
        <f>VLOOKUP(Table3[[#This Row],[Customer ID]],'Medical Examinations'!$1:$1048576,7,FALSE())</f>
        <v>No</v>
      </c>
      <c r="I218" s="19" t="str">
        <f>VLOOKUP(Table3[[#This Row],[Customer ID]],'Medical Examinations'!$1:$1048576,8,FALSE())</f>
        <v>No</v>
      </c>
      <c r="J218" s="19">
        <f>VLOOKUP(Table3[[#This Row],[Customer ID]],'Medical Examinations'!$1:$1048576,9,FALSE())</f>
        <v>1</v>
      </c>
      <c r="K218" s="19" t="str">
        <f>VLOOKUP(Table3[[#This Row],[Customer ID]],'Medical Examinations'!$1:$1048576,10,FALSE())</f>
        <v>yes</v>
      </c>
      <c r="L218" s="19" t="str">
        <f>VLOOKUP(Table3[[#This Row],[Customer ID]],'Hospitalisation Details'!217:$1048576,5,FALSE())</f>
        <v>20 Nov 1988</v>
      </c>
      <c r="M218" s="19">
        <f>VLOOKUP(Table3[[#This Row],[Customer ID]],'Hospitalisation Details'!217:$1048576,6,FALSE())</f>
        <v>34</v>
      </c>
      <c r="N218" s="19">
        <f>VLOOKUP(Table3[[#This Row],[Customer ID]],'Hospitalisation Details'!217:$1048576,8,FALSE())</f>
        <v>35491.64</v>
      </c>
      <c r="O218" s="19" t="str">
        <f>VLOOKUP(Table3[[#This Row],[Customer ID]],'Hospitalisation Details'!217:$1048576,9,FALSE())</f>
        <v>tier - 1</v>
      </c>
      <c r="P218" s="19" t="str">
        <f>VLOOKUP(Table3[[#This Row],[Customer ID]],'Hospitalisation Details'!217:$1048576,10,FALSE())</f>
        <v>tier - 2</v>
      </c>
      <c r="Q218" s="19" t="str">
        <f>VLOOKUP(Table3[[#This Row],[Customer ID]],'Hospitalisation Details'!217:$1048576,11,FALSE())</f>
        <v>R1011</v>
      </c>
    </row>
    <row r="219" spans="1:17" x14ac:dyDescent="0.2">
      <c r="A219" s="18" t="s">
        <v>2155</v>
      </c>
      <c r="B219" s="19" t="str">
        <f>VLOOKUP(Table3[[#This Row],[Customer ID]],'Customer name 1'!218:$1048576,4,FALSE())</f>
        <v xml:space="preserve">Mr. Kevin </v>
      </c>
      <c r="C219" s="20">
        <f>VLOOKUP(Table3[[#This Row],[Customer ID]],'Medical Examinations'!$1:$1048576,2,FALSE())</f>
        <v>33.69</v>
      </c>
      <c r="D219" s="20" t="str">
        <f>VLOOKUP(Table3[[#This Row],[Customer ID]],'Medical Examinations'!$1:$1048576,3,FALSE())</f>
        <v xml:space="preserve"> obesity </v>
      </c>
      <c r="E219" s="20">
        <f>VLOOKUP(Table3[[#This Row],[Customer ID]],'Medical Examinations'!$1:$1048576,4,FALSE())</f>
        <v>9.68</v>
      </c>
      <c r="F219" s="20" t="str">
        <f>VLOOKUP(Table3[[#This Row],[Customer ID]],'Medical Examinations'!$1:$1048576,5,FALSE())</f>
        <v xml:space="preserve">diabetes </v>
      </c>
      <c r="G219" s="19" t="str">
        <f>VLOOKUP(Table3[[#This Row],[Customer ID]],'Medical Examinations'!$1:$1048576,6,FALSE())</f>
        <v>No</v>
      </c>
      <c r="H219" s="19" t="str">
        <f>VLOOKUP(Table3[[#This Row],[Customer ID]],'Medical Examinations'!$1:$1048576,7,FALSE())</f>
        <v>No</v>
      </c>
      <c r="I219" s="19" t="str">
        <f>VLOOKUP(Table3[[#This Row],[Customer ID]],'Medical Examinations'!$1:$1048576,8,FALSE())</f>
        <v>No</v>
      </c>
      <c r="J219" s="19">
        <f>VLOOKUP(Table3[[#This Row],[Customer ID]],'Medical Examinations'!$1:$1048576,9,FALSE())</f>
        <v>0</v>
      </c>
      <c r="K219" s="19" t="str">
        <f>VLOOKUP(Table3[[#This Row],[Customer ID]],'Medical Examinations'!$1:$1048576,10,FALSE())</f>
        <v>yes</v>
      </c>
      <c r="L219" s="19" t="str">
        <f>VLOOKUP(Table3[[#This Row],[Customer ID]],'Hospitalisation Details'!218:$1048576,5,FALSE())</f>
        <v>22 Sep 1971</v>
      </c>
      <c r="M219" s="19">
        <f>VLOOKUP(Table3[[#This Row],[Customer ID]],'Hospitalisation Details'!218:$1048576,6,FALSE())</f>
        <v>51</v>
      </c>
      <c r="N219" s="19">
        <f>VLOOKUP(Table3[[#This Row],[Customer ID]],'Hospitalisation Details'!218:$1048576,8,FALSE())</f>
        <v>35345.730000000003</v>
      </c>
      <c r="O219" s="19" t="str">
        <f>VLOOKUP(Table3[[#This Row],[Customer ID]],'Hospitalisation Details'!218:$1048576,9,FALSE())</f>
        <v>tier - 2</v>
      </c>
      <c r="P219" s="19" t="str">
        <f>VLOOKUP(Table3[[#This Row],[Customer ID]],'Hospitalisation Details'!218:$1048576,10,FALSE())</f>
        <v>tier - 3</v>
      </c>
      <c r="Q219" s="19" t="str">
        <f>VLOOKUP(Table3[[#This Row],[Customer ID]],'Hospitalisation Details'!218:$1048576,11,FALSE())</f>
        <v>R1011</v>
      </c>
    </row>
    <row r="220" spans="1:17" x14ac:dyDescent="0.2">
      <c r="A220" s="18" t="s">
        <v>2154</v>
      </c>
      <c r="B220" s="19" t="str">
        <f>VLOOKUP(Table3[[#This Row],[Customer ID]],'Customer name 1'!219:$1048576,4,FALSE())</f>
        <v xml:space="preserve">Mr. Gavin </v>
      </c>
      <c r="C220" s="20">
        <f>VLOOKUP(Table3[[#This Row],[Customer ID]],'Medical Examinations'!$1:$1048576,2,FALSE())</f>
        <v>42.27</v>
      </c>
      <c r="D220" s="20" t="str">
        <f>VLOOKUP(Table3[[#This Row],[Customer ID]],'Medical Examinations'!$1:$1048576,3,FALSE())</f>
        <v xml:space="preserve"> obesity </v>
      </c>
      <c r="E220" s="20">
        <f>VLOOKUP(Table3[[#This Row],[Customer ID]],'Medical Examinations'!$1:$1048576,4,FALSE())</f>
        <v>6.05</v>
      </c>
      <c r="F220" s="20" t="str">
        <f>VLOOKUP(Table3[[#This Row],[Customer ID]],'Medical Examinations'!$1:$1048576,5,FALSE())</f>
        <v>prediabetes</v>
      </c>
      <c r="G220" s="19" t="str">
        <f>VLOOKUP(Table3[[#This Row],[Customer ID]],'Medical Examinations'!$1:$1048576,6,FALSE())</f>
        <v>yes</v>
      </c>
      <c r="H220" s="19" t="str">
        <f>VLOOKUP(Table3[[#This Row],[Customer ID]],'Medical Examinations'!$1:$1048576,7,FALSE())</f>
        <v>No</v>
      </c>
      <c r="I220" s="19" t="str">
        <f>VLOOKUP(Table3[[#This Row],[Customer ID]],'Medical Examinations'!$1:$1048576,8,FALSE())</f>
        <v>No</v>
      </c>
      <c r="J220" s="19">
        <f>VLOOKUP(Table3[[#This Row],[Customer ID]],'Medical Examinations'!$1:$1048576,9,FALSE())</f>
        <v>1</v>
      </c>
      <c r="K220" s="19" t="str">
        <f>VLOOKUP(Table3[[#This Row],[Customer ID]],'Medical Examinations'!$1:$1048576,10,FALSE())</f>
        <v>yes</v>
      </c>
      <c r="L220" s="19" t="str">
        <f>VLOOKUP(Table3[[#This Row],[Customer ID]],'Hospitalisation Details'!219:$1048576,5,FALSE())</f>
        <v>19 Sep 1988</v>
      </c>
      <c r="M220" s="19">
        <f>VLOOKUP(Table3[[#This Row],[Customer ID]],'Hospitalisation Details'!219:$1048576,6,FALSE())</f>
        <v>34</v>
      </c>
      <c r="N220" s="19">
        <f>VLOOKUP(Table3[[#This Row],[Customer ID]],'Hospitalisation Details'!219:$1048576,8,FALSE())</f>
        <v>35315.96</v>
      </c>
      <c r="O220" s="19" t="str">
        <f>VLOOKUP(Table3[[#This Row],[Customer ID]],'Hospitalisation Details'!219:$1048576,9,FALSE())</f>
        <v>tier - 2</v>
      </c>
      <c r="P220" s="19" t="str">
        <f>VLOOKUP(Table3[[#This Row],[Customer ID]],'Hospitalisation Details'!219:$1048576,10,FALSE())</f>
        <v>tier - 1</v>
      </c>
      <c r="Q220" s="19" t="str">
        <f>VLOOKUP(Table3[[#This Row],[Customer ID]],'Hospitalisation Details'!219:$1048576,11,FALSE())</f>
        <v>R1011</v>
      </c>
    </row>
    <row r="221" spans="1:17" x14ac:dyDescent="0.2">
      <c r="A221" s="18" t="s">
        <v>2153</v>
      </c>
      <c r="B221" s="19" t="str">
        <f>VLOOKUP(Table3[[#This Row],[Customer ID]],'Customer name 1'!220:$1048576,4,FALSE())</f>
        <v xml:space="preserve">Mr. Rick </v>
      </c>
      <c r="C221" s="20">
        <f>VLOOKUP(Table3[[#This Row],[Customer ID]],'Medical Examinations'!$1:$1048576,2,FALSE())</f>
        <v>53.25</v>
      </c>
      <c r="D221" s="20" t="str">
        <f>VLOOKUP(Table3[[#This Row],[Customer ID]],'Medical Examinations'!$1:$1048576,3,FALSE())</f>
        <v xml:space="preserve"> obesity </v>
      </c>
      <c r="E221" s="20">
        <f>VLOOKUP(Table3[[#This Row],[Customer ID]],'Medical Examinations'!$1:$1048576,4,FALSE())</f>
        <v>6.11</v>
      </c>
      <c r="F221" s="20" t="str">
        <f>VLOOKUP(Table3[[#This Row],[Customer ID]],'Medical Examinations'!$1:$1048576,5,FALSE())</f>
        <v>prediabetes</v>
      </c>
      <c r="G221" s="19" t="str">
        <f>VLOOKUP(Table3[[#This Row],[Customer ID]],'Medical Examinations'!$1:$1048576,6,FALSE())</f>
        <v>yes</v>
      </c>
      <c r="H221" s="19" t="str">
        <f>VLOOKUP(Table3[[#This Row],[Customer ID]],'Medical Examinations'!$1:$1048576,7,FALSE())</f>
        <v>No</v>
      </c>
      <c r="I221" s="19" t="str">
        <f>VLOOKUP(Table3[[#This Row],[Customer ID]],'Medical Examinations'!$1:$1048576,8,FALSE())</f>
        <v>Yes</v>
      </c>
      <c r="J221" s="19">
        <f>VLOOKUP(Table3[[#This Row],[Customer ID]],'Medical Examinations'!$1:$1048576,9,FALSE())</f>
        <v>1</v>
      </c>
      <c r="K221" s="19" t="str">
        <f>VLOOKUP(Table3[[#This Row],[Customer ID]],'Medical Examinations'!$1:$1048576,10,FALSE())</f>
        <v>yes</v>
      </c>
      <c r="L221" s="19" t="str">
        <f>VLOOKUP(Table3[[#This Row],[Customer ID]],'Hospitalisation Details'!220:$1048576,5,FALSE())</f>
        <v>9 Jul 1997</v>
      </c>
      <c r="M221" s="19">
        <f>VLOOKUP(Table3[[#This Row],[Customer ID]],'Hospitalisation Details'!220:$1048576,6,FALSE())</f>
        <v>25</v>
      </c>
      <c r="N221" s="19">
        <f>VLOOKUP(Table3[[#This Row],[Customer ID]],'Hospitalisation Details'!220:$1048576,8,FALSE())</f>
        <v>35302.089999999997</v>
      </c>
      <c r="O221" s="19" t="str">
        <f>VLOOKUP(Table3[[#This Row],[Customer ID]],'Hospitalisation Details'!220:$1048576,9,FALSE())</f>
        <v>tier - 1</v>
      </c>
      <c r="P221" s="19" t="str">
        <f>VLOOKUP(Table3[[#This Row],[Customer ID]],'Hospitalisation Details'!220:$1048576,10,FALSE())</f>
        <v>tier - 2</v>
      </c>
      <c r="Q221" s="19" t="str">
        <f>VLOOKUP(Table3[[#This Row],[Customer ID]],'Hospitalisation Details'!220:$1048576,11,FALSE())</f>
        <v>R1011</v>
      </c>
    </row>
    <row r="222" spans="1:17" x14ac:dyDescent="0.2">
      <c r="A222" s="18" t="s">
        <v>2152</v>
      </c>
      <c r="B222" s="19" t="str">
        <f>VLOOKUP(Table3[[#This Row],[Customer ID]],'Customer name 1'!221:$1048576,4,FALSE())</f>
        <v xml:space="preserve">Ms. Andrea </v>
      </c>
      <c r="C222" s="20">
        <f>VLOOKUP(Table3[[#This Row],[Customer ID]],'Medical Examinations'!$1:$1048576,2,FALSE())</f>
        <v>26.8</v>
      </c>
      <c r="D222" s="20" t="str">
        <f>VLOOKUP(Table3[[#This Row],[Customer ID]],'Medical Examinations'!$1:$1048576,3,FALSE())</f>
        <v>over weight</v>
      </c>
      <c r="E222" s="20">
        <f>VLOOKUP(Table3[[#This Row],[Customer ID]],'Medical Examinations'!$1:$1048576,4,FALSE())</f>
        <v>10.93</v>
      </c>
      <c r="F222" s="20" t="str">
        <f>VLOOKUP(Table3[[#This Row],[Customer ID]],'Medical Examinations'!$1:$1048576,5,FALSE())</f>
        <v xml:space="preserve">diabetes </v>
      </c>
      <c r="G222" s="19" t="str">
        <f>VLOOKUP(Table3[[#This Row],[Customer ID]],'Medical Examinations'!$1:$1048576,6,FALSE())</f>
        <v>yes</v>
      </c>
      <c r="H222" s="19" t="str">
        <f>VLOOKUP(Table3[[#This Row],[Customer ID]],'Medical Examinations'!$1:$1048576,7,FALSE())</f>
        <v>No</v>
      </c>
      <c r="I222" s="19" t="str">
        <f>VLOOKUP(Table3[[#This Row],[Customer ID]],'Medical Examinations'!$1:$1048576,8,FALSE())</f>
        <v>No</v>
      </c>
      <c r="J222" s="19">
        <f>VLOOKUP(Table3[[#This Row],[Customer ID]],'Medical Examinations'!$1:$1048576,9,FALSE())</f>
        <v>0</v>
      </c>
      <c r="K222" s="19" t="str">
        <f>VLOOKUP(Table3[[#This Row],[Customer ID]],'Medical Examinations'!$1:$1048576,10,FALSE())</f>
        <v>No</v>
      </c>
      <c r="L222" s="19" t="str">
        <f>VLOOKUP(Table3[[#This Row],[Customer ID]],'Hospitalisation Details'!221:$1048576,5,FALSE())</f>
        <v>30 Dec 1967</v>
      </c>
      <c r="M222" s="19">
        <f>VLOOKUP(Table3[[#This Row],[Customer ID]],'Hospitalisation Details'!221:$1048576,6,FALSE())</f>
        <v>55</v>
      </c>
      <c r="N222" s="19">
        <f>VLOOKUP(Table3[[#This Row],[Customer ID]],'Hospitalisation Details'!221:$1048576,8,FALSE())</f>
        <v>35160.129999999997</v>
      </c>
      <c r="O222" s="19" t="str">
        <f>VLOOKUP(Table3[[#This Row],[Customer ID]],'Hospitalisation Details'!221:$1048576,9,FALSE())</f>
        <v>tier - 2</v>
      </c>
      <c r="P222" s="19" t="str">
        <f>VLOOKUP(Table3[[#This Row],[Customer ID]],'Hospitalisation Details'!221:$1048576,10,FALSE())</f>
        <v>tier - 2</v>
      </c>
      <c r="Q222" s="19" t="str">
        <f>VLOOKUP(Table3[[#This Row],[Customer ID]],'Hospitalisation Details'!221:$1048576,11,FALSE())</f>
        <v>R1011</v>
      </c>
    </row>
    <row r="223" spans="1:17" x14ac:dyDescent="0.2">
      <c r="A223" s="18" t="s">
        <v>2151</v>
      </c>
      <c r="B223" s="19" t="str">
        <f>VLOOKUP(Table3[[#This Row],[Customer ID]],'Customer name 1'!222:$1048576,4,FALSE())</f>
        <v xml:space="preserve">Mr. Anthony </v>
      </c>
      <c r="C223" s="20">
        <f>VLOOKUP(Table3[[#This Row],[Customer ID]],'Medical Examinations'!$1:$1048576,2,FALSE())</f>
        <v>28.5</v>
      </c>
      <c r="D223" s="20" t="str">
        <f>VLOOKUP(Table3[[#This Row],[Customer ID]],'Medical Examinations'!$1:$1048576,3,FALSE())</f>
        <v>over weight</v>
      </c>
      <c r="E223" s="20">
        <f>VLOOKUP(Table3[[#This Row],[Customer ID]],'Medical Examinations'!$1:$1048576,4,FALSE())</f>
        <v>5.12</v>
      </c>
      <c r="F223" s="20" t="str">
        <f>VLOOKUP(Table3[[#This Row],[Customer ID]],'Medical Examinations'!$1:$1048576,5,FALSE())</f>
        <v xml:space="preserve">normal </v>
      </c>
      <c r="G223" s="19" t="str">
        <f>VLOOKUP(Table3[[#This Row],[Customer ID]],'Medical Examinations'!$1:$1048576,6,FALSE())</f>
        <v>No</v>
      </c>
      <c r="H223" s="19" t="str">
        <f>VLOOKUP(Table3[[#This Row],[Customer ID]],'Medical Examinations'!$1:$1048576,7,FALSE())</f>
        <v>No</v>
      </c>
      <c r="I223" s="19" t="str">
        <f>VLOOKUP(Table3[[#This Row],[Customer ID]],'Medical Examinations'!$1:$1048576,8,FALSE())</f>
        <v>No</v>
      </c>
      <c r="J223" s="19">
        <f>VLOOKUP(Table3[[#This Row],[Customer ID]],'Medical Examinations'!$1:$1048576,9,FALSE())</f>
        <v>1</v>
      </c>
      <c r="K223" s="19" t="str">
        <f>VLOOKUP(Table3[[#This Row],[Customer ID]],'Medical Examinations'!$1:$1048576,10,FALSE())</f>
        <v>yes</v>
      </c>
      <c r="L223" s="19" t="str">
        <f>VLOOKUP(Table3[[#This Row],[Customer ID]],'Hospitalisation Details'!222:$1048576,5,FALSE())</f>
        <v>22 Dec 1998</v>
      </c>
      <c r="M223" s="19">
        <f>VLOOKUP(Table3[[#This Row],[Customer ID]],'Hospitalisation Details'!222:$1048576,6,FALSE())</f>
        <v>24</v>
      </c>
      <c r="N223" s="19">
        <f>VLOOKUP(Table3[[#This Row],[Customer ID]],'Hospitalisation Details'!222:$1048576,8,FALSE())</f>
        <v>35147.53</v>
      </c>
      <c r="O223" s="19" t="str">
        <f>VLOOKUP(Table3[[#This Row],[Customer ID]],'Hospitalisation Details'!222:$1048576,9,FALSE())</f>
        <v>tier - 1</v>
      </c>
      <c r="P223" s="19" t="str">
        <f>VLOOKUP(Table3[[#This Row],[Customer ID]],'Hospitalisation Details'!222:$1048576,10,FALSE())</f>
        <v>tier - 1</v>
      </c>
      <c r="Q223" s="19" t="str">
        <f>VLOOKUP(Table3[[#This Row],[Customer ID]],'Hospitalisation Details'!222:$1048576,11,FALSE())</f>
        <v>R1016</v>
      </c>
    </row>
    <row r="224" spans="1:17" x14ac:dyDescent="0.2">
      <c r="A224" s="18" t="s">
        <v>2150</v>
      </c>
      <c r="B224" s="19" t="str">
        <f>VLOOKUP(Table3[[#This Row],[Customer ID]],'Customer name 1'!223:$1048576,4,FALSE())</f>
        <v xml:space="preserve">Mr. Erik </v>
      </c>
      <c r="C224" s="20">
        <f>VLOOKUP(Table3[[#This Row],[Customer ID]],'Medical Examinations'!$1:$1048576,2,FALSE())</f>
        <v>22.895</v>
      </c>
      <c r="D224" s="20" t="str">
        <f>VLOOKUP(Table3[[#This Row],[Customer ID]],'Medical Examinations'!$1:$1048576,3,FALSE())</f>
        <v>normal weight</v>
      </c>
      <c r="E224" s="20">
        <f>VLOOKUP(Table3[[#This Row],[Customer ID]],'Medical Examinations'!$1:$1048576,4,FALSE())</f>
        <v>5.72</v>
      </c>
      <c r="F224" s="20" t="str">
        <f>VLOOKUP(Table3[[#This Row],[Customer ID]],'Medical Examinations'!$1:$1048576,5,FALSE())</f>
        <v>prediabetes</v>
      </c>
      <c r="G224" s="19" t="str">
        <f>VLOOKUP(Table3[[#This Row],[Customer ID]],'Medical Examinations'!$1:$1048576,6,FALSE())</f>
        <v>No</v>
      </c>
      <c r="H224" s="19" t="str">
        <f>VLOOKUP(Table3[[#This Row],[Customer ID]],'Medical Examinations'!$1:$1048576,7,FALSE())</f>
        <v>No</v>
      </c>
      <c r="I224" s="19" t="str">
        <f>VLOOKUP(Table3[[#This Row],[Customer ID]],'Medical Examinations'!$1:$1048576,8,FALSE())</f>
        <v>No</v>
      </c>
      <c r="J224" s="19">
        <f>VLOOKUP(Table3[[#This Row],[Customer ID]],'Medical Examinations'!$1:$1048576,9,FALSE())</f>
        <v>0</v>
      </c>
      <c r="K224" s="19" t="str">
        <f>VLOOKUP(Table3[[#This Row],[Customer ID]],'Medical Examinations'!$1:$1048576,10,FALSE())</f>
        <v>yes</v>
      </c>
      <c r="L224" s="19" t="str">
        <f>VLOOKUP(Table3[[#This Row],[Customer ID]],'Hospitalisation Details'!223:$1048576,5,FALSE())</f>
        <v>29 Jun 1977</v>
      </c>
      <c r="M224" s="19">
        <f>VLOOKUP(Table3[[#This Row],[Customer ID]],'Hospitalisation Details'!223:$1048576,6,FALSE())</f>
        <v>45</v>
      </c>
      <c r="N224" s="19">
        <f>VLOOKUP(Table3[[#This Row],[Customer ID]],'Hospitalisation Details'!223:$1048576,8,FALSE())</f>
        <v>35069.370000000003</v>
      </c>
      <c r="O224" s="19" t="str">
        <f>VLOOKUP(Table3[[#This Row],[Customer ID]],'Hospitalisation Details'!223:$1048576,9,FALSE())</f>
        <v>tier - 1</v>
      </c>
      <c r="P224" s="19" t="str">
        <f>VLOOKUP(Table3[[#This Row],[Customer ID]],'Hospitalisation Details'!223:$1048576,10,FALSE())</f>
        <v>tier - 1</v>
      </c>
      <c r="Q224" s="19" t="str">
        <f>VLOOKUP(Table3[[#This Row],[Customer ID]],'Hospitalisation Details'!223:$1048576,11,FALSE())</f>
        <v>R1017</v>
      </c>
    </row>
    <row r="225" spans="1:17" x14ac:dyDescent="0.2">
      <c r="A225" s="18" t="s">
        <v>2149</v>
      </c>
      <c r="B225" s="19" t="str">
        <f>VLOOKUP(Table3[[#This Row],[Customer ID]],'Customer name 1'!224:$1048576,4,FALSE())</f>
        <v xml:space="preserve">Ms. Kiley </v>
      </c>
      <c r="C225" s="20">
        <f>VLOOKUP(Table3[[#This Row],[Customer ID]],'Medical Examinations'!$1:$1048576,2,FALSE())</f>
        <v>34.06</v>
      </c>
      <c r="D225" s="20" t="str">
        <f>VLOOKUP(Table3[[#This Row],[Customer ID]],'Medical Examinations'!$1:$1048576,3,FALSE())</f>
        <v xml:space="preserve"> obesity </v>
      </c>
      <c r="E225" s="20">
        <f>VLOOKUP(Table3[[#This Row],[Customer ID]],'Medical Examinations'!$1:$1048576,4,FALSE())</f>
        <v>11.83</v>
      </c>
      <c r="F225" s="20" t="str">
        <f>VLOOKUP(Table3[[#This Row],[Customer ID]],'Medical Examinations'!$1:$1048576,5,FALSE())</f>
        <v xml:space="preserve">diabetes </v>
      </c>
      <c r="G225" s="19" t="str">
        <f>VLOOKUP(Table3[[#This Row],[Customer ID]],'Medical Examinations'!$1:$1048576,6,FALSE())</f>
        <v>yes</v>
      </c>
      <c r="H225" s="19" t="str">
        <f>VLOOKUP(Table3[[#This Row],[Customer ID]],'Medical Examinations'!$1:$1048576,7,FALSE())</f>
        <v>No</v>
      </c>
      <c r="I225" s="19" t="str">
        <f>VLOOKUP(Table3[[#This Row],[Customer ID]],'Medical Examinations'!$1:$1048576,8,FALSE())</f>
        <v>No</v>
      </c>
      <c r="J225" s="19">
        <f>VLOOKUP(Table3[[#This Row],[Customer ID]],'Medical Examinations'!$1:$1048576,9,FALSE())</f>
        <v>1</v>
      </c>
      <c r="K225" s="19" t="str">
        <f>VLOOKUP(Table3[[#This Row],[Customer ID]],'Medical Examinations'!$1:$1048576,10,FALSE())</f>
        <v>yes</v>
      </c>
      <c r="L225" s="19" t="str">
        <f>VLOOKUP(Table3[[#This Row],[Customer ID]],'Hospitalisation Details'!224:$1048576,5,FALSE())</f>
        <v>29 Aug 1975</v>
      </c>
      <c r="M225" s="19">
        <f>VLOOKUP(Table3[[#This Row],[Customer ID]],'Hospitalisation Details'!224:$1048576,6,FALSE())</f>
        <v>47</v>
      </c>
      <c r="N225" s="19">
        <f>VLOOKUP(Table3[[#This Row],[Customer ID]],'Hospitalisation Details'!224:$1048576,8,FALSE())</f>
        <v>35050.620000000003</v>
      </c>
      <c r="O225" s="19" t="str">
        <f>VLOOKUP(Table3[[#This Row],[Customer ID]],'Hospitalisation Details'!224:$1048576,9,FALSE())</f>
        <v>tier - 2</v>
      </c>
      <c r="P225" s="19" t="str">
        <f>VLOOKUP(Table3[[#This Row],[Customer ID]],'Hospitalisation Details'!224:$1048576,10,FALSE())</f>
        <v>tier - 1</v>
      </c>
      <c r="Q225" s="19" t="str">
        <f>VLOOKUP(Table3[[#This Row],[Customer ID]],'Hospitalisation Details'!224:$1048576,11,FALSE())</f>
        <v>R1011</v>
      </c>
    </row>
    <row r="226" spans="1:17" x14ac:dyDescent="0.2">
      <c r="A226" s="18" t="s">
        <v>2148</v>
      </c>
      <c r="B226" s="19" t="str">
        <f>VLOOKUP(Table3[[#This Row],[Customer ID]],'Customer name 1'!225:$1048576,4,FALSE())</f>
        <v xml:space="preserve">Ms. Jennifer </v>
      </c>
      <c r="C226" s="20">
        <f>VLOOKUP(Table3[[#This Row],[Customer ID]],'Medical Examinations'!$1:$1048576,2,FALSE())</f>
        <v>36.409999999999997</v>
      </c>
      <c r="D226" s="20" t="str">
        <f>VLOOKUP(Table3[[#This Row],[Customer ID]],'Medical Examinations'!$1:$1048576,3,FALSE())</f>
        <v xml:space="preserve"> obesity </v>
      </c>
      <c r="E226" s="20">
        <f>VLOOKUP(Table3[[#This Row],[Customer ID]],'Medical Examinations'!$1:$1048576,4,FALSE())</f>
        <v>4.55</v>
      </c>
      <c r="F226" s="20" t="str">
        <f>VLOOKUP(Table3[[#This Row],[Customer ID]],'Medical Examinations'!$1:$1048576,5,FALSE())</f>
        <v xml:space="preserve">normal </v>
      </c>
      <c r="G226" s="19" t="str">
        <f>VLOOKUP(Table3[[#This Row],[Customer ID]],'Medical Examinations'!$1:$1048576,6,FALSE())</f>
        <v>No</v>
      </c>
      <c r="H226" s="19" t="str">
        <f>VLOOKUP(Table3[[#This Row],[Customer ID]],'Medical Examinations'!$1:$1048576,7,FALSE())</f>
        <v>No</v>
      </c>
      <c r="I226" s="19" t="str">
        <f>VLOOKUP(Table3[[#This Row],[Customer ID]],'Medical Examinations'!$1:$1048576,8,FALSE())</f>
        <v>No</v>
      </c>
      <c r="J226" s="19">
        <f>VLOOKUP(Table3[[#This Row],[Customer ID]],'Medical Examinations'!$1:$1048576,9,FALSE())</f>
        <v>0</v>
      </c>
      <c r="K226" s="19" t="str">
        <f>VLOOKUP(Table3[[#This Row],[Customer ID]],'Medical Examinations'!$1:$1048576,10,FALSE())</f>
        <v>yes</v>
      </c>
      <c r="L226" s="19" t="str">
        <f>VLOOKUP(Table3[[#This Row],[Customer ID]],'Hospitalisation Details'!225:$1048576,5,FALSE())</f>
        <v>5 Jul 1982</v>
      </c>
      <c r="M226" s="19">
        <f>VLOOKUP(Table3[[#This Row],[Customer ID]],'Hospitalisation Details'!225:$1048576,6,FALSE())</f>
        <v>40</v>
      </c>
      <c r="N226" s="19">
        <f>VLOOKUP(Table3[[#This Row],[Customer ID]],'Hospitalisation Details'!225:$1048576,8,FALSE())</f>
        <v>35000.730000000003</v>
      </c>
      <c r="O226" s="19" t="str">
        <f>VLOOKUP(Table3[[#This Row],[Customer ID]],'Hospitalisation Details'!225:$1048576,9,FALSE())</f>
        <v>tier - 2</v>
      </c>
      <c r="P226" s="19" t="str">
        <f>VLOOKUP(Table3[[#This Row],[Customer ID]],'Hospitalisation Details'!225:$1048576,10,FALSE())</f>
        <v>tier - 3</v>
      </c>
      <c r="Q226" s="19" t="str">
        <f>VLOOKUP(Table3[[#This Row],[Customer ID]],'Hospitalisation Details'!225:$1048576,11,FALSE())</f>
        <v>R1011</v>
      </c>
    </row>
    <row r="227" spans="1:17" x14ac:dyDescent="0.2">
      <c r="A227" s="18" t="s">
        <v>2147</v>
      </c>
      <c r="B227" s="19" t="str">
        <f>VLOOKUP(Table3[[#This Row],[Customer ID]],'Customer name 1'!226:$1048576,4,FALSE())</f>
        <v xml:space="preserve">Mr. Chris </v>
      </c>
      <c r="C227" s="20">
        <f>VLOOKUP(Table3[[#This Row],[Customer ID]],'Medical Examinations'!$1:$1048576,2,FALSE())</f>
        <v>52.3</v>
      </c>
      <c r="D227" s="20" t="str">
        <f>VLOOKUP(Table3[[#This Row],[Customer ID]],'Medical Examinations'!$1:$1048576,3,FALSE())</f>
        <v xml:space="preserve"> obesity </v>
      </c>
      <c r="E227" s="20">
        <f>VLOOKUP(Table3[[#This Row],[Customer ID]],'Medical Examinations'!$1:$1048576,4,FALSE())</f>
        <v>4.87</v>
      </c>
      <c r="F227" s="20" t="str">
        <f>VLOOKUP(Table3[[#This Row],[Customer ID]],'Medical Examinations'!$1:$1048576,5,FALSE())</f>
        <v xml:space="preserve">normal </v>
      </c>
      <c r="G227" s="19" t="str">
        <f>VLOOKUP(Table3[[#This Row],[Customer ID]],'Medical Examinations'!$1:$1048576,6,FALSE())</f>
        <v>yes</v>
      </c>
      <c r="H227" s="19" t="str">
        <f>VLOOKUP(Table3[[#This Row],[Customer ID]],'Medical Examinations'!$1:$1048576,7,FALSE())</f>
        <v>No</v>
      </c>
      <c r="I227" s="19" t="str">
        <f>VLOOKUP(Table3[[#This Row],[Customer ID]],'Medical Examinations'!$1:$1048576,8,FALSE())</f>
        <v>Yes</v>
      </c>
      <c r="J227" s="19">
        <f>VLOOKUP(Table3[[#This Row],[Customer ID]],'Medical Examinations'!$1:$1048576,9,FALSE())</f>
        <v>1</v>
      </c>
      <c r="K227" s="19" t="str">
        <f>VLOOKUP(Table3[[#This Row],[Customer ID]],'Medical Examinations'!$1:$1048576,10,FALSE())</f>
        <v>yes</v>
      </c>
      <c r="L227" s="19" t="str">
        <f>VLOOKUP(Table3[[#This Row],[Customer ID]],'Hospitalisation Details'!226:$1048576,5,FALSE())</f>
        <v>22 Aug 1997</v>
      </c>
      <c r="M227" s="19">
        <f>VLOOKUP(Table3[[#This Row],[Customer ID]],'Hospitalisation Details'!226:$1048576,6,FALSE())</f>
        <v>25</v>
      </c>
      <c r="N227" s="19">
        <f>VLOOKUP(Table3[[#This Row],[Customer ID]],'Hospitalisation Details'!226:$1048576,8,FALSE())</f>
        <v>34979.86</v>
      </c>
      <c r="O227" s="19" t="str">
        <f>VLOOKUP(Table3[[#This Row],[Customer ID]],'Hospitalisation Details'!226:$1048576,9,FALSE())</f>
        <v>tier - 2</v>
      </c>
      <c r="P227" s="19" t="str">
        <f>VLOOKUP(Table3[[#This Row],[Customer ID]],'Hospitalisation Details'!226:$1048576,10,FALSE())</f>
        <v>tier - 2</v>
      </c>
      <c r="Q227" s="19" t="str">
        <f>VLOOKUP(Table3[[#This Row],[Customer ID]],'Hospitalisation Details'!226:$1048576,11,FALSE())</f>
        <v>R1011</v>
      </c>
    </row>
    <row r="228" spans="1:17" x14ac:dyDescent="0.2">
      <c r="A228" s="18" t="s">
        <v>2146</v>
      </c>
      <c r="B228" s="19" t="str">
        <f>VLOOKUP(Table3[[#This Row],[Customer ID]],'Customer name 1'!227:$1048576,4,FALSE())</f>
        <v xml:space="preserve">Ms. Marian </v>
      </c>
      <c r="C228" s="20">
        <f>VLOOKUP(Table3[[#This Row],[Customer ID]],'Medical Examinations'!$1:$1048576,2,FALSE())</f>
        <v>52.66</v>
      </c>
      <c r="D228" s="20" t="str">
        <f>VLOOKUP(Table3[[#This Row],[Customer ID]],'Medical Examinations'!$1:$1048576,3,FALSE())</f>
        <v xml:space="preserve"> obesity </v>
      </c>
      <c r="E228" s="20">
        <f>VLOOKUP(Table3[[#This Row],[Customer ID]],'Medical Examinations'!$1:$1048576,4,FALSE())</f>
        <v>4.45</v>
      </c>
      <c r="F228" s="20" t="str">
        <f>VLOOKUP(Table3[[#This Row],[Customer ID]],'Medical Examinations'!$1:$1048576,5,FALSE())</f>
        <v xml:space="preserve">normal </v>
      </c>
      <c r="G228" s="19" t="str">
        <f>VLOOKUP(Table3[[#This Row],[Customer ID]],'Medical Examinations'!$1:$1048576,6,FALSE())</f>
        <v>No</v>
      </c>
      <c r="H228" s="19" t="str">
        <f>VLOOKUP(Table3[[#This Row],[Customer ID]],'Medical Examinations'!$1:$1048576,7,FALSE())</f>
        <v>No</v>
      </c>
      <c r="I228" s="19" t="str">
        <f>VLOOKUP(Table3[[#This Row],[Customer ID]],'Medical Examinations'!$1:$1048576,8,FALSE())</f>
        <v>No</v>
      </c>
      <c r="J228" s="19">
        <f>VLOOKUP(Table3[[#This Row],[Customer ID]],'Medical Examinations'!$1:$1048576,9,FALSE())</f>
        <v>1</v>
      </c>
      <c r="K228" s="19" t="str">
        <f>VLOOKUP(Table3[[#This Row],[Customer ID]],'Medical Examinations'!$1:$1048576,10,FALSE())</f>
        <v>yes</v>
      </c>
      <c r="L228" s="19" t="str">
        <f>VLOOKUP(Table3[[#This Row],[Customer ID]],'Hospitalisation Details'!227:$1048576,5,FALSE())</f>
        <v>22 Aug 1998</v>
      </c>
      <c r="M228" s="19">
        <f>VLOOKUP(Table3[[#This Row],[Customer ID]],'Hospitalisation Details'!227:$1048576,6,FALSE())</f>
        <v>24</v>
      </c>
      <c r="N228" s="19">
        <f>VLOOKUP(Table3[[#This Row],[Customer ID]],'Hospitalisation Details'!227:$1048576,8,FALSE())</f>
        <v>34976.42</v>
      </c>
      <c r="O228" s="19" t="str">
        <f>VLOOKUP(Table3[[#This Row],[Customer ID]],'Hospitalisation Details'!227:$1048576,9,FALSE())</f>
        <v>tier - 2</v>
      </c>
      <c r="P228" s="19" t="str">
        <f>VLOOKUP(Table3[[#This Row],[Customer ID]],'Hospitalisation Details'!227:$1048576,10,FALSE())</f>
        <v>tier - 1</v>
      </c>
      <c r="Q228" s="19" t="str">
        <f>VLOOKUP(Table3[[#This Row],[Customer ID]],'Hospitalisation Details'!227:$1048576,11,FALSE())</f>
        <v>R1011</v>
      </c>
    </row>
    <row r="229" spans="1:17" x14ac:dyDescent="0.2">
      <c r="A229" s="18" t="s">
        <v>2145</v>
      </c>
      <c r="B229" s="19" t="str">
        <f>VLOOKUP(Table3[[#This Row],[Customer ID]],'Customer name 1'!228:$1048576,4,FALSE())</f>
        <v xml:space="preserve">Mr. Jeremy </v>
      </c>
      <c r="C229" s="20">
        <f>VLOOKUP(Table3[[#This Row],[Customer ID]],'Medical Examinations'!$1:$1048576,2,FALSE())</f>
        <v>29.57</v>
      </c>
      <c r="D229" s="20" t="str">
        <f>VLOOKUP(Table3[[#This Row],[Customer ID]],'Medical Examinations'!$1:$1048576,3,FALSE())</f>
        <v>over weight</v>
      </c>
      <c r="E229" s="20">
        <f>VLOOKUP(Table3[[#This Row],[Customer ID]],'Medical Examinations'!$1:$1048576,4,FALSE())</f>
        <v>9.42</v>
      </c>
      <c r="F229" s="20" t="str">
        <f>VLOOKUP(Table3[[#This Row],[Customer ID]],'Medical Examinations'!$1:$1048576,5,FALSE())</f>
        <v xml:space="preserve">diabetes </v>
      </c>
      <c r="G229" s="19" t="str">
        <f>VLOOKUP(Table3[[#This Row],[Customer ID]],'Medical Examinations'!$1:$1048576,6,FALSE())</f>
        <v>yes</v>
      </c>
      <c r="H229" s="19" t="str">
        <f>VLOOKUP(Table3[[#This Row],[Customer ID]],'Medical Examinations'!$1:$1048576,7,FALSE())</f>
        <v>No</v>
      </c>
      <c r="I229" s="19" t="str">
        <f>VLOOKUP(Table3[[#This Row],[Customer ID]],'Medical Examinations'!$1:$1048576,8,FALSE())</f>
        <v>No</v>
      </c>
      <c r="J229" s="19">
        <f>VLOOKUP(Table3[[#This Row],[Customer ID]],'Medical Examinations'!$1:$1048576,9,FALSE())</f>
        <v>0</v>
      </c>
      <c r="K229" s="19" t="str">
        <f>VLOOKUP(Table3[[#This Row],[Customer ID]],'Medical Examinations'!$1:$1048576,10,FALSE())</f>
        <v>yes</v>
      </c>
      <c r="L229" s="19" t="str">
        <f>VLOOKUP(Table3[[#This Row],[Customer ID]],'Hospitalisation Details'!228:$1048576,5,FALSE())</f>
        <v>7 Oct 1967</v>
      </c>
      <c r="M229" s="19">
        <f>VLOOKUP(Table3[[#This Row],[Customer ID]],'Hospitalisation Details'!228:$1048576,6,FALSE())</f>
        <v>55</v>
      </c>
      <c r="N229" s="19">
        <f>VLOOKUP(Table3[[#This Row],[Customer ID]],'Hospitalisation Details'!228:$1048576,8,FALSE())</f>
        <v>34975.68</v>
      </c>
      <c r="O229" s="19" t="str">
        <f>VLOOKUP(Table3[[#This Row],[Customer ID]],'Hospitalisation Details'!228:$1048576,9,FALSE())</f>
        <v>tier - 2</v>
      </c>
      <c r="P229" s="19" t="str">
        <f>VLOOKUP(Table3[[#This Row],[Customer ID]],'Hospitalisation Details'!228:$1048576,10,FALSE())</f>
        <v>tier - 2</v>
      </c>
      <c r="Q229" s="19" t="str">
        <f>VLOOKUP(Table3[[#This Row],[Customer ID]],'Hospitalisation Details'!228:$1048576,11,FALSE())</f>
        <v>R1011</v>
      </c>
    </row>
    <row r="230" spans="1:17" x14ac:dyDescent="0.2">
      <c r="A230" s="18" t="s">
        <v>2144</v>
      </c>
      <c r="B230" s="19" t="str">
        <f>VLOOKUP(Table3[[#This Row],[Customer ID]],'Customer name 1'!229:$1048576,4,FALSE())</f>
        <v xml:space="preserve">Ms. Allison </v>
      </c>
      <c r="C230" s="20">
        <f>VLOOKUP(Table3[[#This Row],[Customer ID]],'Medical Examinations'!$1:$1048576,2,FALSE())</f>
        <v>36.99</v>
      </c>
      <c r="D230" s="20" t="str">
        <f>VLOOKUP(Table3[[#This Row],[Customer ID]],'Medical Examinations'!$1:$1048576,3,FALSE())</f>
        <v xml:space="preserve"> obesity </v>
      </c>
      <c r="E230" s="20">
        <f>VLOOKUP(Table3[[#This Row],[Customer ID]],'Medical Examinations'!$1:$1048576,4,FALSE())</f>
        <v>5.37</v>
      </c>
      <c r="F230" s="20" t="str">
        <f>VLOOKUP(Table3[[#This Row],[Customer ID]],'Medical Examinations'!$1:$1048576,5,FALSE())</f>
        <v xml:space="preserve">normal </v>
      </c>
      <c r="G230" s="19" t="str">
        <f>VLOOKUP(Table3[[#This Row],[Customer ID]],'Medical Examinations'!$1:$1048576,6,FALSE())</f>
        <v>yes</v>
      </c>
      <c r="H230" s="19" t="str">
        <f>VLOOKUP(Table3[[#This Row],[Customer ID]],'Medical Examinations'!$1:$1048576,7,FALSE())</f>
        <v>No</v>
      </c>
      <c r="I230" s="19" t="str">
        <f>VLOOKUP(Table3[[#This Row],[Customer ID]],'Medical Examinations'!$1:$1048576,8,FALSE())</f>
        <v>Yes</v>
      </c>
      <c r="J230" s="19">
        <f>VLOOKUP(Table3[[#This Row],[Customer ID]],'Medical Examinations'!$1:$1048576,9,FALSE())</f>
        <v>1</v>
      </c>
      <c r="K230" s="19" t="str">
        <f>VLOOKUP(Table3[[#This Row],[Customer ID]],'Medical Examinations'!$1:$1048576,10,FALSE())</f>
        <v>yes</v>
      </c>
      <c r="L230" s="19" t="str">
        <f>VLOOKUP(Table3[[#This Row],[Customer ID]],'Hospitalisation Details'!229:$1048576,5,FALSE())</f>
        <v>29 Jul 1983</v>
      </c>
      <c r="M230" s="19">
        <f>VLOOKUP(Table3[[#This Row],[Customer ID]],'Hospitalisation Details'!229:$1048576,6,FALSE())</f>
        <v>39</v>
      </c>
      <c r="N230" s="19">
        <f>VLOOKUP(Table3[[#This Row],[Customer ID]],'Hospitalisation Details'!229:$1048576,8,FALSE())</f>
        <v>34940.61</v>
      </c>
      <c r="O230" s="19" t="str">
        <f>VLOOKUP(Table3[[#This Row],[Customer ID]],'Hospitalisation Details'!229:$1048576,9,FALSE())</f>
        <v>tier - 2</v>
      </c>
      <c r="P230" s="19" t="str">
        <f>VLOOKUP(Table3[[#This Row],[Customer ID]],'Hospitalisation Details'!229:$1048576,10,FALSE())</f>
        <v>tier - 3</v>
      </c>
      <c r="Q230" s="19" t="str">
        <f>VLOOKUP(Table3[[#This Row],[Customer ID]],'Hospitalisation Details'!229:$1048576,11,FALSE())</f>
        <v>R1011</v>
      </c>
    </row>
    <row r="231" spans="1:17" x14ac:dyDescent="0.2">
      <c r="A231" s="18" t="s">
        <v>2143</v>
      </c>
      <c r="B231" s="19" t="str">
        <f>VLOOKUP(Table3[[#This Row],[Customer ID]],'Customer name 1'!230:$1048576,4,FALSE())</f>
        <v xml:space="preserve">Ms. Elizabeth </v>
      </c>
      <c r="C231" s="20">
        <f>VLOOKUP(Table3[[#This Row],[Customer ID]],'Medical Examinations'!$1:$1048576,2,FALSE())</f>
        <v>31.4</v>
      </c>
      <c r="D231" s="20" t="str">
        <f>VLOOKUP(Table3[[#This Row],[Customer ID]],'Medical Examinations'!$1:$1048576,3,FALSE())</f>
        <v xml:space="preserve"> obesity </v>
      </c>
      <c r="E231" s="20">
        <f>VLOOKUP(Table3[[#This Row],[Customer ID]],'Medical Examinations'!$1:$1048576,4,FALSE())</f>
        <v>4.5999999999999996</v>
      </c>
      <c r="F231" s="20" t="str">
        <f>VLOOKUP(Table3[[#This Row],[Customer ID]],'Medical Examinations'!$1:$1048576,5,FALSE())</f>
        <v xml:space="preserve">normal </v>
      </c>
      <c r="G231" s="19" t="str">
        <f>VLOOKUP(Table3[[#This Row],[Customer ID]],'Medical Examinations'!$1:$1048576,6,FALSE())</f>
        <v>yes</v>
      </c>
      <c r="H231" s="19" t="str">
        <f>VLOOKUP(Table3[[#This Row],[Customer ID]],'Medical Examinations'!$1:$1048576,7,FALSE())</f>
        <v>No</v>
      </c>
      <c r="I231" s="19" t="str">
        <f>VLOOKUP(Table3[[#This Row],[Customer ID]],'Medical Examinations'!$1:$1048576,8,FALSE())</f>
        <v>No</v>
      </c>
      <c r="J231" s="19">
        <f>VLOOKUP(Table3[[#This Row],[Customer ID]],'Medical Examinations'!$1:$1048576,9,FALSE())</f>
        <v>1</v>
      </c>
      <c r="K231" s="19" t="str">
        <f>VLOOKUP(Table3[[#This Row],[Customer ID]],'Medical Examinations'!$1:$1048576,10,FALSE())</f>
        <v>yes</v>
      </c>
      <c r="L231" s="19" t="str">
        <f>VLOOKUP(Table3[[#This Row],[Customer ID]],'Hospitalisation Details'!230:$1048576,5,FALSE())</f>
        <v>17 Oct 1995</v>
      </c>
      <c r="M231" s="19">
        <f>VLOOKUP(Table3[[#This Row],[Customer ID]],'Hospitalisation Details'!230:$1048576,6,FALSE())</f>
        <v>27</v>
      </c>
      <c r="N231" s="19">
        <f>VLOOKUP(Table3[[#This Row],[Customer ID]],'Hospitalisation Details'!230:$1048576,8,FALSE())</f>
        <v>34838.870000000003</v>
      </c>
      <c r="O231" s="19" t="str">
        <f>VLOOKUP(Table3[[#This Row],[Customer ID]],'Hospitalisation Details'!230:$1048576,9,FALSE())</f>
        <v>tier - 2</v>
      </c>
      <c r="P231" s="19" t="str">
        <f>VLOOKUP(Table3[[#This Row],[Customer ID]],'Hospitalisation Details'!230:$1048576,10,FALSE())</f>
        <v>tier - 3</v>
      </c>
      <c r="Q231" s="19" t="str">
        <f>VLOOKUP(Table3[[#This Row],[Customer ID]],'Hospitalisation Details'!230:$1048576,11,FALSE())</f>
        <v>R1011</v>
      </c>
    </row>
    <row r="232" spans="1:17" x14ac:dyDescent="0.2">
      <c r="A232" s="18" t="s">
        <v>2142</v>
      </c>
      <c r="B232" s="19" t="str">
        <f>VLOOKUP(Table3[[#This Row],[Customer ID]],'Customer name 1'!231:$1048576,4,FALSE())</f>
        <v xml:space="preserve">Mr. Andrew </v>
      </c>
      <c r="C232" s="20">
        <f>VLOOKUP(Table3[[#This Row],[Customer ID]],'Medical Examinations'!$1:$1048576,2,FALSE())</f>
        <v>34.9</v>
      </c>
      <c r="D232" s="20" t="str">
        <f>VLOOKUP(Table3[[#This Row],[Customer ID]],'Medical Examinations'!$1:$1048576,3,FALSE())</f>
        <v xml:space="preserve"> obesity </v>
      </c>
      <c r="E232" s="20">
        <f>VLOOKUP(Table3[[#This Row],[Customer ID]],'Medical Examinations'!$1:$1048576,4,FALSE())</f>
        <v>6.22</v>
      </c>
      <c r="F232" s="20" t="str">
        <f>VLOOKUP(Table3[[#This Row],[Customer ID]],'Medical Examinations'!$1:$1048576,5,FALSE())</f>
        <v>prediabetes</v>
      </c>
      <c r="G232" s="19" t="str">
        <f>VLOOKUP(Table3[[#This Row],[Customer ID]],'Medical Examinations'!$1:$1048576,6,FALSE())</f>
        <v>No</v>
      </c>
      <c r="H232" s="19" t="str">
        <f>VLOOKUP(Table3[[#This Row],[Customer ID]],'Medical Examinations'!$1:$1048576,7,FALSE())</f>
        <v>No</v>
      </c>
      <c r="I232" s="19" t="str">
        <f>VLOOKUP(Table3[[#This Row],[Customer ID]],'Medical Examinations'!$1:$1048576,8,FALSE())</f>
        <v>Yes</v>
      </c>
      <c r="J232" s="19">
        <f>VLOOKUP(Table3[[#This Row],[Customer ID]],'Medical Examinations'!$1:$1048576,9,FALSE())</f>
        <v>1</v>
      </c>
      <c r="K232" s="19" t="str">
        <f>VLOOKUP(Table3[[#This Row],[Customer ID]],'Medical Examinations'!$1:$1048576,10,FALSE())</f>
        <v>yes</v>
      </c>
      <c r="L232" s="19" t="str">
        <f>VLOOKUP(Table3[[#This Row],[Customer ID]],'Hospitalisation Details'!231:$1048576,5,FALSE())</f>
        <v>17 Sep 2003</v>
      </c>
      <c r="M232" s="19">
        <f>VLOOKUP(Table3[[#This Row],[Customer ID]],'Hospitalisation Details'!231:$1048576,6,FALSE())</f>
        <v>19</v>
      </c>
      <c r="N232" s="19">
        <f>VLOOKUP(Table3[[#This Row],[Customer ID]],'Hospitalisation Details'!231:$1048576,8,FALSE())</f>
        <v>34828.65</v>
      </c>
      <c r="O232" s="19" t="str">
        <f>VLOOKUP(Table3[[#This Row],[Customer ID]],'Hospitalisation Details'!231:$1048576,9,FALSE())</f>
        <v>tier - 1</v>
      </c>
      <c r="P232" s="19" t="str">
        <f>VLOOKUP(Table3[[#This Row],[Customer ID]],'Hospitalisation Details'!231:$1048576,10,FALSE())</f>
        <v>tier - 3</v>
      </c>
      <c r="Q232" s="19" t="str">
        <f>VLOOKUP(Table3[[#This Row],[Customer ID]],'Hospitalisation Details'!231:$1048576,11,FALSE())</f>
        <v>R1011</v>
      </c>
    </row>
    <row r="233" spans="1:17" x14ac:dyDescent="0.2">
      <c r="A233" s="18" t="s">
        <v>2141</v>
      </c>
      <c r="B233" s="19" t="str">
        <f>VLOOKUP(Table3[[#This Row],[Customer ID]],'Customer name 1'!232:$1048576,4,FALSE())</f>
        <v xml:space="preserve">Mr. Anders </v>
      </c>
      <c r="C233" s="20">
        <f>VLOOKUP(Table3[[#This Row],[Customer ID]],'Medical Examinations'!$1:$1048576,2,FALSE())</f>
        <v>31.13</v>
      </c>
      <c r="D233" s="20" t="str">
        <f>VLOOKUP(Table3[[#This Row],[Customer ID]],'Medical Examinations'!$1:$1048576,3,FALSE())</f>
        <v xml:space="preserve"> obesity </v>
      </c>
      <c r="E233" s="20">
        <f>VLOOKUP(Table3[[#This Row],[Customer ID]],'Medical Examinations'!$1:$1048576,4,FALSE())</f>
        <v>4.5199999999999996</v>
      </c>
      <c r="F233" s="20" t="str">
        <f>VLOOKUP(Table3[[#This Row],[Customer ID]],'Medical Examinations'!$1:$1048576,5,FALSE())</f>
        <v xml:space="preserve">normal </v>
      </c>
      <c r="G233" s="19" t="str">
        <f>VLOOKUP(Table3[[#This Row],[Customer ID]],'Medical Examinations'!$1:$1048576,6,FALSE())</f>
        <v>yes</v>
      </c>
      <c r="H233" s="19" t="str">
        <f>VLOOKUP(Table3[[#This Row],[Customer ID]],'Medical Examinations'!$1:$1048576,7,FALSE())</f>
        <v>No</v>
      </c>
      <c r="I233" s="19" t="str">
        <f>VLOOKUP(Table3[[#This Row],[Customer ID]],'Medical Examinations'!$1:$1048576,8,FALSE())</f>
        <v>No</v>
      </c>
      <c r="J233" s="19">
        <f>VLOOKUP(Table3[[#This Row],[Customer ID]],'Medical Examinations'!$1:$1048576,9,FALSE())</f>
        <v>1</v>
      </c>
      <c r="K233" s="19" t="str">
        <f>VLOOKUP(Table3[[#This Row],[Customer ID]],'Medical Examinations'!$1:$1048576,10,FALSE())</f>
        <v>yes</v>
      </c>
      <c r="L233" s="19" t="str">
        <f>VLOOKUP(Table3[[#This Row],[Customer ID]],'Hospitalisation Details'!232:$1048576,5,FALSE())</f>
        <v>27 Dec 1995</v>
      </c>
      <c r="M233" s="19">
        <f>VLOOKUP(Table3[[#This Row],[Customer ID]],'Hospitalisation Details'!232:$1048576,6,FALSE())</f>
        <v>27</v>
      </c>
      <c r="N233" s="19">
        <f>VLOOKUP(Table3[[#This Row],[Customer ID]],'Hospitalisation Details'!232:$1048576,8,FALSE())</f>
        <v>34806.47</v>
      </c>
      <c r="O233" s="19" t="str">
        <f>VLOOKUP(Table3[[#This Row],[Customer ID]],'Hospitalisation Details'!232:$1048576,9,FALSE())</f>
        <v>tier - 1</v>
      </c>
      <c r="P233" s="19" t="str">
        <f>VLOOKUP(Table3[[#This Row],[Customer ID]],'Hospitalisation Details'!232:$1048576,10,FALSE())</f>
        <v>tier - 2</v>
      </c>
      <c r="Q233" s="19" t="str">
        <f>VLOOKUP(Table3[[#This Row],[Customer ID]],'Hospitalisation Details'!232:$1048576,11,FALSE())</f>
        <v>R1013</v>
      </c>
    </row>
    <row r="234" spans="1:17" x14ac:dyDescent="0.2">
      <c r="A234" s="18" t="s">
        <v>2140</v>
      </c>
      <c r="B234" s="19" t="str">
        <f>VLOOKUP(Table3[[#This Row],[Customer ID]],'Customer name 1'!233:$1048576,4,FALSE())</f>
        <v xml:space="preserve">Mr. Sean </v>
      </c>
      <c r="C234" s="20">
        <f>VLOOKUP(Table3[[#This Row],[Customer ID]],'Medical Examinations'!$1:$1048576,2,FALSE())</f>
        <v>34.799999999999997</v>
      </c>
      <c r="D234" s="20" t="str">
        <f>VLOOKUP(Table3[[#This Row],[Customer ID]],'Medical Examinations'!$1:$1048576,3,FALSE())</f>
        <v xml:space="preserve"> obesity </v>
      </c>
      <c r="E234" s="20">
        <f>VLOOKUP(Table3[[#This Row],[Customer ID]],'Medical Examinations'!$1:$1048576,4,FALSE())</f>
        <v>6.18</v>
      </c>
      <c r="F234" s="20" t="str">
        <f>VLOOKUP(Table3[[#This Row],[Customer ID]],'Medical Examinations'!$1:$1048576,5,FALSE())</f>
        <v>prediabetes</v>
      </c>
      <c r="G234" s="19" t="str">
        <f>VLOOKUP(Table3[[#This Row],[Customer ID]],'Medical Examinations'!$1:$1048576,6,FALSE())</f>
        <v>No</v>
      </c>
      <c r="H234" s="19" t="str">
        <f>VLOOKUP(Table3[[#This Row],[Customer ID]],'Medical Examinations'!$1:$1048576,7,FALSE())</f>
        <v>No</v>
      </c>
      <c r="I234" s="19" t="str">
        <f>VLOOKUP(Table3[[#This Row],[Customer ID]],'Medical Examinations'!$1:$1048576,8,FALSE())</f>
        <v>Yes</v>
      </c>
      <c r="J234" s="19">
        <f>VLOOKUP(Table3[[#This Row],[Customer ID]],'Medical Examinations'!$1:$1048576,9,FALSE())</f>
        <v>1</v>
      </c>
      <c r="K234" s="19" t="str">
        <f>VLOOKUP(Table3[[#This Row],[Customer ID]],'Medical Examinations'!$1:$1048576,10,FALSE())</f>
        <v>yes</v>
      </c>
      <c r="L234" s="19" t="str">
        <f>VLOOKUP(Table3[[#This Row],[Customer ID]],'Hospitalisation Details'!233:$1048576,5,FALSE())</f>
        <v>3 Jul 2003</v>
      </c>
      <c r="M234" s="19">
        <f>VLOOKUP(Table3[[#This Row],[Customer ID]],'Hospitalisation Details'!233:$1048576,6,FALSE())</f>
        <v>19</v>
      </c>
      <c r="N234" s="19">
        <f>VLOOKUP(Table3[[#This Row],[Customer ID]],'Hospitalisation Details'!233:$1048576,8,FALSE())</f>
        <v>34779.620000000003</v>
      </c>
      <c r="O234" s="19" t="str">
        <f>VLOOKUP(Table3[[#This Row],[Customer ID]],'Hospitalisation Details'!233:$1048576,9,FALSE())</f>
        <v>tier - 1</v>
      </c>
      <c r="P234" s="19" t="str">
        <f>VLOOKUP(Table3[[#This Row],[Customer ID]],'Hospitalisation Details'!233:$1048576,10,FALSE())</f>
        <v>tier - 2</v>
      </c>
      <c r="Q234" s="19" t="str">
        <f>VLOOKUP(Table3[[#This Row],[Customer ID]],'Hospitalisation Details'!233:$1048576,11,FALSE())</f>
        <v>R1011</v>
      </c>
    </row>
    <row r="235" spans="1:17" x14ac:dyDescent="0.2">
      <c r="A235" s="18" t="s">
        <v>2139</v>
      </c>
      <c r="B235" s="19" t="str">
        <f>VLOOKUP(Table3[[#This Row],[Customer ID]],'Customer name 1'!234:$1048576,4,FALSE())</f>
        <v xml:space="preserve">Mr. Brian </v>
      </c>
      <c r="C235" s="20">
        <f>VLOOKUP(Table3[[#This Row],[Customer ID]],'Medical Examinations'!$1:$1048576,2,FALSE())</f>
        <v>31.68</v>
      </c>
      <c r="D235" s="20" t="str">
        <f>VLOOKUP(Table3[[#This Row],[Customer ID]],'Medical Examinations'!$1:$1048576,3,FALSE())</f>
        <v xml:space="preserve"> obesity </v>
      </c>
      <c r="E235" s="20">
        <f>VLOOKUP(Table3[[#This Row],[Customer ID]],'Medical Examinations'!$1:$1048576,4,FALSE())</f>
        <v>4.4000000000000004</v>
      </c>
      <c r="F235" s="20" t="str">
        <f>VLOOKUP(Table3[[#This Row],[Customer ID]],'Medical Examinations'!$1:$1048576,5,FALSE())</f>
        <v xml:space="preserve">normal </v>
      </c>
      <c r="G235" s="19" t="str">
        <f>VLOOKUP(Table3[[#This Row],[Customer ID]],'Medical Examinations'!$1:$1048576,6,FALSE())</f>
        <v>No</v>
      </c>
      <c r="H235" s="19" t="str">
        <f>VLOOKUP(Table3[[#This Row],[Customer ID]],'Medical Examinations'!$1:$1048576,7,FALSE())</f>
        <v>No</v>
      </c>
      <c r="I235" s="19" t="str">
        <f>VLOOKUP(Table3[[#This Row],[Customer ID]],'Medical Examinations'!$1:$1048576,8,FALSE())</f>
        <v>No</v>
      </c>
      <c r="J235" s="19">
        <f>VLOOKUP(Table3[[#This Row],[Customer ID]],'Medical Examinations'!$1:$1048576,9,FALSE())</f>
        <v>0</v>
      </c>
      <c r="K235" s="19" t="str">
        <f>VLOOKUP(Table3[[#This Row],[Customer ID]],'Medical Examinations'!$1:$1048576,10,FALSE())</f>
        <v>yes</v>
      </c>
      <c r="L235" s="19" t="str">
        <f>VLOOKUP(Table3[[#This Row],[Customer ID]],'Hospitalisation Details'!234:$1048576,5,FALSE())</f>
        <v>7 Jul 1994</v>
      </c>
      <c r="M235" s="19">
        <f>VLOOKUP(Table3[[#This Row],[Customer ID]],'Hospitalisation Details'!234:$1048576,6,FALSE())</f>
        <v>28</v>
      </c>
      <c r="N235" s="19">
        <f>VLOOKUP(Table3[[#This Row],[Customer ID]],'Hospitalisation Details'!234:$1048576,8,FALSE())</f>
        <v>34672.15</v>
      </c>
      <c r="O235" s="19" t="str">
        <f>VLOOKUP(Table3[[#This Row],[Customer ID]],'Hospitalisation Details'!234:$1048576,9,FALSE())</f>
        <v>tier - 1</v>
      </c>
      <c r="P235" s="19" t="str">
        <f>VLOOKUP(Table3[[#This Row],[Customer ID]],'Hospitalisation Details'!234:$1048576,10,FALSE())</f>
        <v>tier - 3</v>
      </c>
      <c r="Q235" s="19" t="str">
        <f>VLOOKUP(Table3[[#This Row],[Customer ID]],'Hospitalisation Details'!234:$1048576,11,FALSE())</f>
        <v>R1013</v>
      </c>
    </row>
    <row r="236" spans="1:17" x14ac:dyDescent="0.2">
      <c r="A236" s="18" t="s">
        <v>2138</v>
      </c>
      <c r="B236" s="19" t="str">
        <f>VLOOKUP(Table3[[#This Row],[Customer ID]],'Customer name 1'!235:$1048576,4,FALSE())</f>
        <v xml:space="preserve">Mr. Jeremy </v>
      </c>
      <c r="C236" s="20">
        <f>VLOOKUP(Table3[[#This Row],[Customer ID]],'Medical Examinations'!$1:$1048576,2,FALSE())</f>
        <v>33.534999999999997</v>
      </c>
      <c r="D236" s="20" t="str">
        <f>VLOOKUP(Table3[[#This Row],[Customer ID]],'Medical Examinations'!$1:$1048576,3,FALSE())</f>
        <v xml:space="preserve"> obesity </v>
      </c>
      <c r="E236" s="20">
        <f>VLOOKUP(Table3[[#This Row],[Customer ID]],'Medical Examinations'!$1:$1048576,4,FALSE())</f>
        <v>6.23</v>
      </c>
      <c r="F236" s="20" t="str">
        <f>VLOOKUP(Table3[[#This Row],[Customer ID]],'Medical Examinations'!$1:$1048576,5,FALSE())</f>
        <v>prediabetes</v>
      </c>
      <c r="G236" s="19" t="str">
        <f>VLOOKUP(Table3[[#This Row],[Customer ID]],'Medical Examinations'!$1:$1048576,6,FALSE())</f>
        <v>No</v>
      </c>
      <c r="H236" s="19" t="str">
        <f>VLOOKUP(Table3[[#This Row],[Customer ID]],'Medical Examinations'!$1:$1048576,7,FALSE())</f>
        <v>yes</v>
      </c>
      <c r="I236" s="19" t="str">
        <f>VLOOKUP(Table3[[#This Row],[Customer ID]],'Medical Examinations'!$1:$1048576,8,FALSE())</f>
        <v>No</v>
      </c>
      <c r="J236" s="19">
        <f>VLOOKUP(Table3[[#This Row],[Customer ID]],'Medical Examinations'!$1:$1048576,9,FALSE())</f>
        <v>1</v>
      </c>
      <c r="K236" s="19" t="str">
        <f>VLOOKUP(Table3[[#This Row],[Customer ID]],'Medical Examinations'!$1:$1048576,10,FALSE())</f>
        <v>yes</v>
      </c>
      <c r="L236" s="19" t="str">
        <f>VLOOKUP(Table3[[#This Row],[Customer ID]],'Hospitalisation Details'!235:$1048576,5,FALSE())</f>
        <v>9 Oct 2004</v>
      </c>
      <c r="M236" s="19">
        <f>VLOOKUP(Table3[[#This Row],[Customer ID]],'Hospitalisation Details'!235:$1048576,6,FALSE())</f>
        <v>18</v>
      </c>
      <c r="N236" s="19">
        <f>VLOOKUP(Table3[[#This Row],[Customer ID]],'Hospitalisation Details'!235:$1048576,8,FALSE())</f>
        <v>34617.839999999997</v>
      </c>
      <c r="O236" s="19" t="str">
        <f>VLOOKUP(Table3[[#This Row],[Customer ID]],'Hospitalisation Details'!235:$1048576,9,FALSE())</f>
        <v>tier - 1</v>
      </c>
      <c r="P236" s="19" t="str">
        <f>VLOOKUP(Table3[[#This Row],[Customer ID]],'Hospitalisation Details'!235:$1048576,10,FALSE())</f>
        <v>tier - 3</v>
      </c>
      <c r="Q236" s="19" t="str">
        <f>VLOOKUP(Table3[[#This Row],[Customer ID]],'Hospitalisation Details'!235:$1048576,11,FALSE())</f>
        <v>R1016</v>
      </c>
    </row>
    <row r="237" spans="1:17" x14ac:dyDescent="0.2">
      <c r="A237" s="18" t="s">
        <v>2137</v>
      </c>
      <c r="B237" s="19" t="str">
        <f>VLOOKUP(Table3[[#This Row],[Customer ID]],'Customer name 1'!236:$1048576,4,FALSE())</f>
        <v xml:space="preserve">Ms. Susannah </v>
      </c>
      <c r="C237" s="20">
        <f>VLOOKUP(Table3[[#This Row],[Customer ID]],'Medical Examinations'!$1:$1048576,2,FALSE())</f>
        <v>31.92</v>
      </c>
      <c r="D237" s="20" t="str">
        <f>VLOOKUP(Table3[[#This Row],[Customer ID]],'Medical Examinations'!$1:$1048576,3,FALSE())</f>
        <v xml:space="preserve"> obesity </v>
      </c>
      <c r="E237" s="20">
        <f>VLOOKUP(Table3[[#This Row],[Customer ID]],'Medical Examinations'!$1:$1048576,4,FALSE())</f>
        <v>5.33</v>
      </c>
      <c r="F237" s="20" t="str">
        <f>VLOOKUP(Table3[[#This Row],[Customer ID]],'Medical Examinations'!$1:$1048576,5,FALSE())</f>
        <v xml:space="preserve">normal </v>
      </c>
      <c r="G237" s="19" t="str">
        <f>VLOOKUP(Table3[[#This Row],[Customer ID]],'Medical Examinations'!$1:$1048576,6,FALSE())</f>
        <v>yes</v>
      </c>
      <c r="H237" s="19" t="str">
        <f>VLOOKUP(Table3[[#This Row],[Customer ID]],'Medical Examinations'!$1:$1048576,7,FALSE())</f>
        <v>No</v>
      </c>
      <c r="I237" s="19" t="str">
        <f>VLOOKUP(Table3[[#This Row],[Customer ID]],'Medical Examinations'!$1:$1048576,8,FALSE())</f>
        <v>No</v>
      </c>
      <c r="J237" s="19">
        <f>VLOOKUP(Table3[[#This Row],[Customer ID]],'Medical Examinations'!$1:$1048576,9,FALSE())</f>
        <v>0</v>
      </c>
      <c r="K237" s="19" t="str">
        <f>VLOOKUP(Table3[[#This Row],[Customer ID]],'Medical Examinations'!$1:$1048576,10,FALSE())</f>
        <v>yes</v>
      </c>
      <c r="L237" s="19" t="str">
        <f>VLOOKUP(Table3[[#This Row],[Customer ID]],'Hospitalisation Details'!236:$1048576,5,FALSE())</f>
        <v>25 Nov 1976</v>
      </c>
      <c r="M237" s="19">
        <f>VLOOKUP(Table3[[#This Row],[Customer ID]],'Hospitalisation Details'!236:$1048576,6,FALSE())</f>
        <v>46</v>
      </c>
      <c r="N237" s="19">
        <f>VLOOKUP(Table3[[#This Row],[Customer ID]],'Hospitalisation Details'!236:$1048576,8,FALSE())</f>
        <v>34543.39</v>
      </c>
      <c r="O237" s="19" t="str">
        <f>VLOOKUP(Table3[[#This Row],[Customer ID]],'Hospitalisation Details'!236:$1048576,9,FALSE())</f>
        <v>tier - 2</v>
      </c>
      <c r="P237" s="19" t="str">
        <f>VLOOKUP(Table3[[#This Row],[Customer ID]],'Hospitalisation Details'!236:$1048576,10,FALSE())</f>
        <v>tier - 3</v>
      </c>
      <c r="Q237" s="19" t="str">
        <f>VLOOKUP(Table3[[#This Row],[Customer ID]],'Hospitalisation Details'!236:$1048576,11,FALSE())</f>
        <v>R1011</v>
      </c>
    </row>
    <row r="238" spans="1:17" x14ac:dyDescent="0.2">
      <c r="A238" s="18" t="s">
        <v>2136</v>
      </c>
      <c r="B238" s="19" t="str">
        <f>VLOOKUP(Table3[[#This Row],[Customer ID]],'Customer name 1'!237:$1048576,4,FALSE())</f>
        <v xml:space="preserve">Mr. Randy </v>
      </c>
      <c r="C238" s="20">
        <f>VLOOKUP(Table3[[#This Row],[Customer ID]],'Medical Examinations'!$1:$1048576,2,FALSE())</f>
        <v>32.700000000000003</v>
      </c>
      <c r="D238" s="20" t="str">
        <f>VLOOKUP(Table3[[#This Row],[Customer ID]],'Medical Examinations'!$1:$1048576,3,FALSE())</f>
        <v xml:space="preserve"> obesity </v>
      </c>
      <c r="E238" s="20">
        <f>VLOOKUP(Table3[[#This Row],[Customer ID]],'Medical Examinations'!$1:$1048576,4,FALSE())</f>
        <v>4.09</v>
      </c>
      <c r="F238" s="20" t="str">
        <f>VLOOKUP(Table3[[#This Row],[Customer ID]],'Medical Examinations'!$1:$1048576,5,FALSE())</f>
        <v xml:space="preserve">normal </v>
      </c>
      <c r="G238" s="19" t="str">
        <f>VLOOKUP(Table3[[#This Row],[Customer ID]],'Medical Examinations'!$1:$1048576,6,FALSE())</f>
        <v>No</v>
      </c>
      <c r="H238" s="19" t="str">
        <f>VLOOKUP(Table3[[#This Row],[Customer ID]],'Medical Examinations'!$1:$1048576,7,FALSE())</f>
        <v>No</v>
      </c>
      <c r="I238" s="19" t="str">
        <f>VLOOKUP(Table3[[#This Row],[Customer ID]],'Medical Examinations'!$1:$1048576,8,FALSE())</f>
        <v>No</v>
      </c>
      <c r="J238" s="19">
        <f>VLOOKUP(Table3[[#This Row],[Customer ID]],'Medical Examinations'!$1:$1048576,9,FALSE())</f>
        <v>1</v>
      </c>
      <c r="K238" s="19" t="str">
        <f>VLOOKUP(Table3[[#This Row],[Customer ID]],'Medical Examinations'!$1:$1048576,10,FALSE())</f>
        <v>yes</v>
      </c>
      <c r="L238" s="19" t="str">
        <f>VLOOKUP(Table3[[#This Row],[Customer ID]],'Hospitalisation Details'!237:$1048576,5,FALSE())</f>
        <v>24 Jun 1998</v>
      </c>
      <c r="M238" s="19">
        <f>VLOOKUP(Table3[[#This Row],[Customer ID]],'Hospitalisation Details'!237:$1048576,6,FALSE())</f>
        <v>24</v>
      </c>
      <c r="N238" s="19">
        <f>VLOOKUP(Table3[[#This Row],[Customer ID]],'Hospitalisation Details'!237:$1048576,8,FALSE())</f>
        <v>34472.839999999997</v>
      </c>
      <c r="O238" s="19" t="str">
        <f>VLOOKUP(Table3[[#This Row],[Customer ID]],'Hospitalisation Details'!237:$1048576,9,FALSE())</f>
        <v>tier - 1</v>
      </c>
      <c r="P238" s="19" t="str">
        <f>VLOOKUP(Table3[[#This Row],[Customer ID]],'Hospitalisation Details'!237:$1048576,10,FALSE())</f>
        <v>tier - 3</v>
      </c>
      <c r="Q238" s="19" t="str">
        <f>VLOOKUP(Table3[[#This Row],[Customer ID]],'Hospitalisation Details'!237:$1048576,11,FALSE())</f>
        <v>R1011</v>
      </c>
    </row>
    <row r="239" spans="1:17" x14ac:dyDescent="0.2">
      <c r="A239" s="18" t="s">
        <v>2135</v>
      </c>
      <c r="B239" s="19" t="str">
        <f>VLOOKUP(Table3[[#This Row],[Customer ID]],'Customer name 1'!238:$1048576,4,FALSE())</f>
        <v xml:space="preserve">Mr. Leslie </v>
      </c>
      <c r="C239" s="20">
        <f>VLOOKUP(Table3[[#This Row],[Customer ID]],'Medical Examinations'!$1:$1048576,2,FALSE())</f>
        <v>41.25</v>
      </c>
      <c r="D239" s="20" t="str">
        <f>VLOOKUP(Table3[[#This Row],[Customer ID]],'Medical Examinations'!$1:$1048576,3,FALSE())</f>
        <v xml:space="preserve"> obesity </v>
      </c>
      <c r="E239" s="20">
        <f>VLOOKUP(Table3[[#This Row],[Customer ID]],'Medical Examinations'!$1:$1048576,4,FALSE())</f>
        <v>5.19</v>
      </c>
      <c r="F239" s="20" t="str">
        <f>VLOOKUP(Table3[[#This Row],[Customer ID]],'Medical Examinations'!$1:$1048576,5,FALSE())</f>
        <v xml:space="preserve">normal </v>
      </c>
      <c r="G239" s="19" t="str">
        <f>VLOOKUP(Table3[[#This Row],[Customer ID]],'Medical Examinations'!$1:$1048576,6,FALSE())</f>
        <v>No</v>
      </c>
      <c r="H239" s="19" t="str">
        <f>VLOOKUP(Table3[[#This Row],[Customer ID]],'Medical Examinations'!$1:$1048576,7,FALSE())</f>
        <v>No</v>
      </c>
      <c r="I239" s="19" t="str">
        <f>VLOOKUP(Table3[[#This Row],[Customer ID]],'Medical Examinations'!$1:$1048576,8,FALSE())</f>
        <v>No</v>
      </c>
      <c r="J239" s="19">
        <f>VLOOKUP(Table3[[#This Row],[Customer ID]],'Medical Examinations'!$1:$1048576,9,FALSE())</f>
        <v>0</v>
      </c>
      <c r="K239" s="19" t="str">
        <f>VLOOKUP(Table3[[#This Row],[Customer ID]],'Medical Examinations'!$1:$1048576,10,FALSE())</f>
        <v>yes</v>
      </c>
      <c r="L239" s="19" t="str">
        <f>VLOOKUP(Table3[[#This Row],[Customer ID]],'Hospitalisation Details'!238:$1048576,5,FALSE())</f>
        <v>24 Sep 1990</v>
      </c>
      <c r="M239" s="19">
        <f>VLOOKUP(Table3[[#This Row],[Customer ID]],'Hospitalisation Details'!238:$1048576,6,FALSE())</f>
        <v>32</v>
      </c>
      <c r="N239" s="19">
        <f>VLOOKUP(Table3[[#This Row],[Customer ID]],'Hospitalisation Details'!238:$1048576,8,FALSE())</f>
        <v>34456.269999999997</v>
      </c>
      <c r="O239" s="19" t="str">
        <f>VLOOKUP(Table3[[#This Row],[Customer ID]],'Hospitalisation Details'!238:$1048576,9,FALSE())</f>
        <v>tier - 1</v>
      </c>
      <c r="P239" s="19" t="str">
        <f>VLOOKUP(Table3[[#This Row],[Customer ID]],'Hospitalisation Details'!238:$1048576,10,FALSE())</f>
        <v>tier - 2</v>
      </c>
      <c r="Q239" s="19" t="str">
        <f>VLOOKUP(Table3[[#This Row],[Customer ID]],'Hospitalisation Details'!238:$1048576,11,FALSE())</f>
        <v>R1011</v>
      </c>
    </row>
    <row r="240" spans="1:17" x14ac:dyDescent="0.2">
      <c r="A240" s="18" t="s">
        <v>2134</v>
      </c>
      <c r="B240" s="19" t="str">
        <f>VLOOKUP(Table3[[#This Row],[Customer ID]],'Customer name 1'!239:$1048576,4,FALSE())</f>
        <v xml:space="preserve">Ms. Brittany </v>
      </c>
      <c r="C240" s="20">
        <f>VLOOKUP(Table3[[#This Row],[Customer ID]],'Medical Examinations'!$1:$1048576,2,FALSE())</f>
        <v>33.11</v>
      </c>
      <c r="D240" s="20" t="str">
        <f>VLOOKUP(Table3[[#This Row],[Customer ID]],'Medical Examinations'!$1:$1048576,3,FALSE())</f>
        <v xml:space="preserve"> obesity </v>
      </c>
      <c r="E240" s="20">
        <f>VLOOKUP(Table3[[#This Row],[Customer ID]],'Medical Examinations'!$1:$1048576,4,FALSE())</f>
        <v>4.12</v>
      </c>
      <c r="F240" s="20" t="str">
        <f>VLOOKUP(Table3[[#This Row],[Customer ID]],'Medical Examinations'!$1:$1048576,5,FALSE())</f>
        <v xml:space="preserve">normal </v>
      </c>
      <c r="G240" s="19" t="str">
        <f>VLOOKUP(Table3[[#This Row],[Customer ID]],'Medical Examinations'!$1:$1048576,6,FALSE())</f>
        <v>No</v>
      </c>
      <c r="H240" s="19" t="str">
        <f>VLOOKUP(Table3[[#This Row],[Customer ID]],'Medical Examinations'!$1:$1048576,7,FALSE())</f>
        <v>No</v>
      </c>
      <c r="I240" s="19" t="str">
        <f>VLOOKUP(Table3[[#This Row],[Customer ID]],'Medical Examinations'!$1:$1048576,8,FALSE())</f>
        <v>Yes</v>
      </c>
      <c r="J240" s="19">
        <f>VLOOKUP(Table3[[#This Row],[Customer ID]],'Medical Examinations'!$1:$1048576,9,FALSE())</f>
        <v>1</v>
      </c>
      <c r="K240" s="19" t="str">
        <f>VLOOKUP(Table3[[#This Row],[Customer ID]],'Medical Examinations'!$1:$1048576,10,FALSE())</f>
        <v>yes</v>
      </c>
      <c r="L240" s="19" t="str">
        <f>VLOOKUP(Table3[[#This Row],[Customer ID]],'Hospitalisation Details'!239:$1048576,5,FALSE())</f>
        <v>5 Oct 2003</v>
      </c>
      <c r="M240" s="19">
        <f>VLOOKUP(Table3[[#This Row],[Customer ID]],'Hospitalisation Details'!239:$1048576,6,FALSE())</f>
        <v>19</v>
      </c>
      <c r="N240" s="19">
        <f>VLOOKUP(Table3[[#This Row],[Customer ID]],'Hospitalisation Details'!239:$1048576,8,FALSE())</f>
        <v>34439.86</v>
      </c>
      <c r="O240" s="19" t="str">
        <f>VLOOKUP(Table3[[#This Row],[Customer ID]],'Hospitalisation Details'!239:$1048576,9,FALSE())</f>
        <v>tier - 2</v>
      </c>
      <c r="P240" s="19" t="str">
        <f>VLOOKUP(Table3[[#This Row],[Customer ID]],'Hospitalisation Details'!239:$1048576,10,FALSE())</f>
        <v>tier - 1</v>
      </c>
      <c r="Q240" s="19" t="str">
        <f>VLOOKUP(Table3[[#This Row],[Customer ID]],'Hospitalisation Details'!239:$1048576,11,FALSE())</f>
        <v>R1013</v>
      </c>
    </row>
    <row r="241" spans="1:17" x14ac:dyDescent="0.2">
      <c r="A241" s="18" t="s">
        <v>2133</v>
      </c>
      <c r="B241" s="19" t="str">
        <f>VLOOKUP(Table3[[#This Row],[Customer ID]],'Customer name 1'!240:$1048576,4,FALSE())</f>
        <v xml:space="preserve">Ms. Cassie </v>
      </c>
      <c r="C241" s="20">
        <f>VLOOKUP(Table3[[#This Row],[Customer ID]],'Medical Examinations'!$1:$1048576,2,FALSE())</f>
        <v>36.159999999999997</v>
      </c>
      <c r="D241" s="20" t="str">
        <f>VLOOKUP(Table3[[#This Row],[Customer ID]],'Medical Examinations'!$1:$1048576,3,FALSE())</f>
        <v xml:space="preserve"> obesity </v>
      </c>
      <c r="E241" s="20">
        <f>VLOOKUP(Table3[[#This Row],[Customer ID]],'Medical Examinations'!$1:$1048576,4,FALSE())</f>
        <v>5.0999999999999996</v>
      </c>
      <c r="F241" s="20" t="str">
        <f>VLOOKUP(Table3[[#This Row],[Customer ID]],'Medical Examinations'!$1:$1048576,5,FALSE())</f>
        <v xml:space="preserve">normal </v>
      </c>
      <c r="G241" s="19" t="str">
        <f>VLOOKUP(Table3[[#This Row],[Customer ID]],'Medical Examinations'!$1:$1048576,6,FALSE())</f>
        <v>No</v>
      </c>
      <c r="H241" s="19" t="str">
        <f>VLOOKUP(Table3[[#This Row],[Customer ID]],'Medical Examinations'!$1:$1048576,7,FALSE())</f>
        <v>No</v>
      </c>
      <c r="I241" s="19" t="str">
        <f>VLOOKUP(Table3[[#This Row],[Customer ID]],'Medical Examinations'!$1:$1048576,8,FALSE())</f>
        <v>No</v>
      </c>
      <c r="J241" s="19">
        <f>VLOOKUP(Table3[[#This Row],[Customer ID]],'Medical Examinations'!$1:$1048576,9,FALSE())</f>
        <v>1</v>
      </c>
      <c r="K241" s="19" t="str">
        <f>VLOOKUP(Table3[[#This Row],[Customer ID]],'Medical Examinations'!$1:$1048576,10,FALSE())</f>
        <v>yes</v>
      </c>
      <c r="L241" s="19" t="str">
        <f>VLOOKUP(Table3[[#This Row],[Customer ID]],'Hospitalisation Details'!240:$1048576,5,FALSE())</f>
        <v>1 Oct 1984</v>
      </c>
      <c r="M241" s="19">
        <f>VLOOKUP(Table3[[#This Row],[Customer ID]],'Hospitalisation Details'!240:$1048576,6,FALSE())</f>
        <v>38</v>
      </c>
      <c r="N241" s="19">
        <f>VLOOKUP(Table3[[#This Row],[Customer ID]],'Hospitalisation Details'!240:$1048576,8,FALSE())</f>
        <v>34402.22</v>
      </c>
      <c r="O241" s="19" t="str">
        <f>VLOOKUP(Table3[[#This Row],[Customer ID]],'Hospitalisation Details'!240:$1048576,9,FALSE())</f>
        <v>tier - 2</v>
      </c>
      <c r="P241" s="19" t="str">
        <f>VLOOKUP(Table3[[#This Row],[Customer ID]],'Hospitalisation Details'!240:$1048576,10,FALSE())</f>
        <v>tier - 3</v>
      </c>
      <c r="Q241" s="19" t="str">
        <f>VLOOKUP(Table3[[#This Row],[Customer ID]],'Hospitalisation Details'!240:$1048576,11,FALSE())</f>
        <v>R1011</v>
      </c>
    </row>
    <row r="242" spans="1:17" x14ac:dyDescent="0.2">
      <c r="A242" s="18" t="s">
        <v>2132</v>
      </c>
      <c r="B242" s="19" t="str">
        <f>VLOOKUP(Table3[[#This Row],[Customer ID]],'Customer name 1'!241:$1048576,4,FALSE())</f>
        <v xml:space="preserve">Mr. Peter </v>
      </c>
      <c r="C242" s="20">
        <f>VLOOKUP(Table3[[#This Row],[Customer ID]],'Medical Examinations'!$1:$1048576,2,FALSE())</f>
        <v>33.72</v>
      </c>
      <c r="D242" s="20" t="str">
        <f>VLOOKUP(Table3[[#This Row],[Customer ID]],'Medical Examinations'!$1:$1048576,3,FALSE())</f>
        <v xml:space="preserve"> obesity </v>
      </c>
      <c r="E242" s="20">
        <f>VLOOKUP(Table3[[#This Row],[Customer ID]],'Medical Examinations'!$1:$1048576,4,FALSE())</f>
        <v>6.21</v>
      </c>
      <c r="F242" s="20" t="str">
        <f>VLOOKUP(Table3[[#This Row],[Customer ID]],'Medical Examinations'!$1:$1048576,5,FALSE())</f>
        <v>prediabetes</v>
      </c>
      <c r="G242" s="19" t="str">
        <f>VLOOKUP(Table3[[#This Row],[Customer ID]],'Medical Examinations'!$1:$1048576,6,FALSE())</f>
        <v>yes</v>
      </c>
      <c r="H242" s="19" t="str">
        <f>VLOOKUP(Table3[[#This Row],[Customer ID]],'Medical Examinations'!$1:$1048576,7,FALSE())</f>
        <v>No</v>
      </c>
      <c r="I242" s="19" t="str">
        <f>VLOOKUP(Table3[[#This Row],[Customer ID]],'Medical Examinations'!$1:$1048576,8,FALSE())</f>
        <v>Yes</v>
      </c>
      <c r="J242" s="19">
        <f>VLOOKUP(Table3[[#This Row],[Customer ID]],'Medical Examinations'!$1:$1048576,9,FALSE())</f>
        <v>1</v>
      </c>
      <c r="K242" s="19" t="str">
        <f>VLOOKUP(Table3[[#This Row],[Customer ID]],'Medical Examinations'!$1:$1048576,10,FALSE())</f>
        <v>yes</v>
      </c>
      <c r="L242" s="19" t="str">
        <f>VLOOKUP(Table3[[#This Row],[Customer ID]],'Hospitalisation Details'!241:$1048576,5,FALSE())</f>
        <v>2 Oct 1983</v>
      </c>
      <c r="M242" s="19">
        <f>VLOOKUP(Table3[[#This Row],[Customer ID]],'Hospitalisation Details'!241:$1048576,6,FALSE())</f>
        <v>39</v>
      </c>
      <c r="N242" s="19">
        <f>VLOOKUP(Table3[[#This Row],[Customer ID]],'Hospitalisation Details'!241:$1048576,8,FALSE())</f>
        <v>34307.22</v>
      </c>
      <c r="O242" s="19" t="str">
        <f>VLOOKUP(Table3[[#This Row],[Customer ID]],'Hospitalisation Details'!241:$1048576,9,FALSE())</f>
        <v>tier - 2</v>
      </c>
      <c r="P242" s="19" t="str">
        <f>VLOOKUP(Table3[[#This Row],[Customer ID]],'Hospitalisation Details'!241:$1048576,10,FALSE())</f>
        <v>tier - 2</v>
      </c>
      <c r="Q242" s="19" t="str">
        <f>VLOOKUP(Table3[[#This Row],[Customer ID]],'Hospitalisation Details'!241:$1048576,11,FALSE())</f>
        <v>R1012</v>
      </c>
    </row>
    <row r="243" spans="1:17" x14ac:dyDescent="0.2">
      <c r="A243" s="18" t="s">
        <v>2130</v>
      </c>
      <c r="B243" s="19" t="str">
        <f>VLOOKUP(Table3[[#This Row],[Customer ID]],'Customer name 1'!242:$1048576,4,FALSE())</f>
        <v xml:space="preserve">Mr. Douglas </v>
      </c>
      <c r="C243" s="20">
        <f>VLOOKUP(Table3[[#This Row],[Customer ID]],'Medical Examinations'!$1:$1048576,2,FALSE())</f>
        <v>37.74</v>
      </c>
      <c r="D243" s="20" t="str">
        <f>VLOOKUP(Table3[[#This Row],[Customer ID]],'Medical Examinations'!$1:$1048576,3,FALSE())</f>
        <v xml:space="preserve"> obesity </v>
      </c>
      <c r="E243" s="20">
        <f>VLOOKUP(Table3[[#This Row],[Customer ID]],'Medical Examinations'!$1:$1048576,4,FALSE())</f>
        <v>9.5299999999999994</v>
      </c>
      <c r="F243" s="20" t="str">
        <f>VLOOKUP(Table3[[#This Row],[Customer ID]],'Medical Examinations'!$1:$1048576,5,FALSE())</f>
        <v xml:space="preserve">diabetes </v>
      </c>
      <c r="G243" s="19" t="str">
        <f>VLOOKUP(Table3[[#This Row],[Customer ID]],'Medical Examinations'!$1:$1048576,6,FALSE())</f>
        <v>yes</v>
      </c>
      <c r="H243" s="19" t="str">
        <f>VLOOKUP(Table3[[#This Row],[Customer ID]],'Medical Examinations'!$1:$1048576,7,FALSE())</f>
        <v>No</v>
      </c>
      <c r="I243" s="19" t="str">
        <f>VLOOKUP(Table3[[#This Row],[Customer ID]],'Medical Examinations'!$1:$1048576,8,FALSE())</f>
        <v>No</v>
      </c>
      <c r="J243" s="19">
        <f>VLOOKUP(Table3[[#This Row],[Customer ID]],'Medical Examinations'!$1:$1048576,9,FALSE())</f>
        <v>1</v>
      </c>
      <c r="K243" s="19" t="str">
        <f>VLOOKUP(Table3[[#This Row],[Customer ID]],'Medical Examinations'!$1:$1048576,10,FALSE())</f>
        <v>yes</v>
      </c>
      <c r="L243" s="19" t="str">
        <f>VLOOKUP(Table3[[#This Row],[Customer ID]],'Hospitalisation Details'!242:$1048576,5,FALSE())</f>
        <v>11 Oct 1986</v>
      </c>
      <c r="M243" s="19">
        <f>VLOOKUP(Table3[[#This Row],[Customer ID]],'Hospitalisation Details'!242:$1048576,6,FALSE())</f>
        <v>36</v>
      </c>
      <c r="N243" s="19">
        <f>VLOOKUP(Table3[[#This Row],[Customer ID]],'Hospitalisation Details'!242:$1048576,8,FALSE())</f>
        <v>34293.120000000003</v>
      </c>
      <c r="O243" s="19" t="str">
        <f>VLOOKUP(Table3[[#This Row],[Customer ID]],'Hospitalisation Details'!242:$1048576,9,FALSE())</f>
        <v>tier - 1</v>
      </c>
      <c r="P243" s="19" t="str">
        <f>VLOOKUP(Table3[[#This Row],[Customer ID]],'Hospitalisation Details'!242:$1048576,10,FALSE())</f>
        <v>tier - 2</v>
      </c>
      <c r="Q243" s="19" t="str">
        <f>VLOOKUP(Table3[[#This Row],[Customer ID]],'Hospitalisation Details'!242:$1048576,11,FALSE())</f>
        <v>R1011</v>
      </c>
    </row>
    <row r="244" spans="1:17" x14ac:dyDescent="0.2">
      <c r="A244" s="18" t="s">
        <v>2129</v>
      </c>
      <c r="B244" s="19" t="str">
        <f>VLOOKUP(Table3[[#This Row],[Customer ID]],'Customer name 1'!243:$1048576,4,FALSE())</f>
        <v xml:space="preserve">Mr. Dan </v>
      </c>
      <c r="C244" s="20">
        <f>VLOOKUP(Table3[[#This Row],[Customer ID]],'Medical Examinations'!$1:$1048576,2,FALSE())</f>
        <v>48.75</v>
      </c>
      <c r="D244" s="20" t="str">
        <f>VLOOKUP(Table3[[#This Row],[Customer ID]],'Medical Examinations'!$1:$1048576,3,FALSE())</f>
        <v xml:space="preserve"> obesity </v>
      </c>
      <c r="E244" s="20">
        <f>VLOOKUP(Table3[[#This Row],[Customer ID]],'Medical Examinations'!$1:$1048576,4,FALSE())</f>
        <v>4.6399999999999997</v>
      </c>
      <c r="F244" s="20" t="str">
        <f>VLOOKUP(Table3[[#This Row],[Customer ID]],'Medical Examinations'!$1:$1048576,5,FALSE())</f>
        <v xml:space="preserve">normal </v>
      </c>
      <c r="G244" s="19" t="str">
        <f>VLOOKUP(Table3[[#This Row],[Customer ID]],'Medical Examinations'!$1:$1048576,6,FALSE())</f>
        <v>yes</v>
      </c>
      <c r="H244" s="19" t="str">
        <f>VLOOKUP(Table3[[#This Row],[Customer ID]],'Medical Examinations'!$1:$1048576,7,FALSE())</f>
        <v>No</v>
      </c>
      <c r="I244" s="19" t="str">
        <f>VLOOKUP(Table3[[#This Row],[Customer ID]],'Medical Examinations'!$1:$1048576,8,FALSE())</f>
        <v>No</v>
      </c>
      <c r="J244" s="19">
        <f>VLOOKUP(Table3[[#This Row],[Customer ID]],'Medical Examinations'!$1:$1048576,9,FALSE())</f>
        <v>1</v>
      </c>
      <c r="K244" s="19" t="str">
        <f>VLOOKUP(Table3[[#This Row],[Customer ID]],'Medical Examinations'!$1:$1048576,10,FALSE())</f>
        <v>yes</v>
      </c>
      <c r="L244" s="19" t="str">
        <f>VLOOKUP(Table3[[#This Row],[Customer ID]],'Hospitalisation Details'!243:$1048576,5,FALSE())</f>
        <v>30 Oct 1995</v>
      </c>
      <c r="M244" s="19">
        <f>VLOOKUP(Table3[[#This Row],[Customer ID]],'Hospitalisation Details'!243:$1048576,6,FALSE())</f>
        <v>27</v>
      </c>
      <c r="N244" s="19">
        <f>VLOOKUP(Table3[[#This Row],[Customer ID]],'Hospitalisation Details'!243:$1048576,8,FALSE())</f>
        <v>34289.43</v>
      </c>
      <c r="O244" s="19" t="str">
        <f>VLOOKUP(Table3[[#This Row],[Customer ID]],'Hospitalisation Details'!243:$1048576,9,FALSE())</f>
        <v>tier - 1</v>
      </c>
      <c r="P244" s="19" t="str">
        <f>VLOOKUP(Table3[[#This Row],[Customer ID]],'Hospitalisation Details'!243:$1048576,10,FALSE())</f>
        <v>tier - 1</v>
      </c>
      <c r="Q244" s="19" t="str">
        <f>VLOOKUP(Table3[[#This Row],[Customer ID]],'Hospitalisation Details'!243:$1048576,11,FALSE())</f>
        <v>R1011</v>
      </c>
    </row>
    <row r="245" spans="1:17" x14ac:dyDescent="0.2">
      <c r="A245" s="18" t="s">
        <v>2128</v>
      </c>
      <c r="B245" s="19" t="str">
        <f>VLOOKUP(Table3[[#This Row],[Customer ID]],'Customer name 1'!244:$1048576,4,FALSE())</f>
        <v xml:space="preserve">Mr. Dan </v>
      </c>
      <c r="C245" s="20">
        <f>VLOOKUP(Table3[[#This Row],[Customer ID]],'Medical Examinations'!$1:$1048576,2,FALSE())</f>
        <v>31.065000000000001</v>
      </c>
      <c r="D245" s="20" t="str">
        <f>VLOOKUP(Table3[[#This Row],[Customer ID]],'Medical Examinations'!$1:$1048576,3,FALSE())</f>
        <v xml:space="preserve"> obesity </v>
      </c>
      <c r="E245" s="20">
        <f>VLOOKUP(Table3[[#This Row],[Customer ID]],'Medical Examinations'!$1:$1048576,4,FALSE())</f>
        <v>5.05</v>
      </c>
      <c r="F245" s="20" t="str">
        <f>VLOOKUP(Table3[[#This Row],[Customer ID]],'Medical Examinations'!$1:$1048576,5,FALSE())</f>
        <v xml:space="preserve">normal </v>
      </c>
      <c r="G245" s="19" t="str">
        <f>VLOOKUP(Table3[[#This Row],[Customer ID]],'Medical Examinations'!$1:$1048576,6,FALSE())</f>
        <v>No</v>
      </c>
      <c r="H245" s="19" t="str">
        <f>VLOOKUP(Table3[[#This Row],[Customer ID]],'Medical Examinations'!$1:$1048576,7,FALSE())</f>
        <v>No</v>
      </c>
      <c r="I245" s="19" t="str">
        <f>VLOOKUP(Table3[[#This Row],[Customer ID]],'Medical Examinations'!$1:$1048576,8,FALSE())</f>
        <v>No</v>
      </c>
      <c r="J245" s="19">
        <f>VLOOKUP(Table3[[#This Row],[Customer ID]],'Medical Examinations'!$1:$1048576,9,FALSE())</f>
        <v>1</v>
      </c>
      <c r="K245" s="19" t="str">
        <f>VLOOKUP(Table3[[#This Row],[Customer ID]],'Medical Examinations'!$1:$1048576,10,FALSE())</f>
        <v>yes</v>
      </c>
      <c r="L245" s="19" t="str">
        <f>VLOOKUP(Table3[[#This Row],[Customer ID]],'Hospitalisation Details'!244:$1048576,5,FALSE())</f>
        <v>11 Jun 1998</v>
      </c>
      <c r="M245" s="19">
        <f>VLOOKUP(Table3[[#This Row],[Customer ID]],'Hospitalisation Details'!244:$1048576,6,FALSE())</f>
        <v>24</v>
      </c>
      <c r="N245" s="19">
        <f>VLOOKUP(Table3[[#This Row],[Customer ID]],'Hospitalisation Details'!244:$1048576,8,FALSE())</f>
        <v>34254.050000000003</v>
      </c>
      <c r="O245" s="19" t="str">
        <f>VLOOKUP(Table3[[#This Row],[Customer ID]],'Hospitalisation Details'!244:$1048576,9,FALSE())</f>
        <v>tier - 1</v>
      </c>
      <c r="P245" s="19" t="str">
        <f>VLOOKUP(Table3[[#This Row],[Customer ID]],'Hospitalisation Details'!244:$1048576,10,FALSE())</f>
        <v>tier - 3</v>
      </c>
      <c r="Q245" s="19" t="str">
        <f>VLOOKUP(Table3[[#This Row],[Customer ID]],'Hospitalisation Details'!244:$1048576,11,FALSE())</f>
        <v>R1019</v>
      </c>
    </row>
    <row r="246" spans="1:17" x14ac:dyDescent="0.2">
      <c r="A246" s="18" t="s">
        <v>2127</v>
      </c>
      <c r="B246" s="19" t="str">
        <f>VLOOKUP(Table3[[#This Row],[Customer ID]],'Customer name 1'!245:$1048576,4,FALSE())</f>
        <v xml:space="preserve">Mr. Eric </v>
      </c>
      <c r="C246" s="20">
        <f>VLOOKUP(Table3[[#This Row],[Customer ID]],'Medical Examinations'!$1:$1048576,2,FALSE())</f>
        <v>23.55</v>
      </c>
      <c r="D246" s="20" t="str">
        <f>VLOOKUP(Table3[[#This Row],[Customer ID]],'Medical Examinations'!$1:$1048576,3,FALSE())</f>
        <v>normal weight</v>
      </c>
      <c r="E246" s="20">
        <f>VLOOKUP(Table3[[#This Row],[Customer ID]],'Medical Examinations'!$1:$1048576,4,FALSE())</f>
        <v>10.38</v>
      </c>
      <c r="F246" s="20" t="str">
        <f>VLOOKUP(Table3[[#This Row],[Customer ID]],'Medical Examinations'!$1:$1048576,5,FALSE())</f>
        <v xml:space="preserve">diabetes </v>
      </c>
      <c r="G246" s="19" t="str">
        <f>VLOOKUP(Table3[[#This Row],[Customer ID]],'Medical Examinations'!$1:$1048576,6,FALSE())</f>
        <v>No</v>
      </c>
      <c r="H246" s="19" t="str">
        <f>VLOOKUP(Table3[[#This Row],[Customer ID]],'Medical Examinations'!$1:$1048576,7,FALSE())</f>
        <v>No</v>
      </c>
      <c r="I246" s="19" t="str">
        <f>VLOOKUP(Table3[[#This Row],[Customer ID]],'Medical Examinations'!$1:$1048576,8,FALSE())</f>
        <v>No</v>
      </c>
      <c r="J246" s="19">
        <f>VLOOKUP(Table3[[#This Row],[Customer ID]],'Medical Examinations'!$1:$1048576,9,FALSE())</f>
        <v>0</v>
      </c>
      <c r="K246" s="19" t="str">
        <f>VLOOKUP(Table3[[#This Row],[Customer ID]],'Medical Examinations'!$1:$1048576,10,FALSE())</f>
        <v>yes</v>
      </c>
      <c r="L246" s="19" t="str">
        <f>VLOOKUP(Table3[[#This Row],[Customer ID]],'Hospitalisation Details'!245:$1048576,5,FALSE())</f>
        <v>5 Jul 1962</v>
      </c>
      <c r="M246" s="19">
        <f>VLOOKUP(Table3[[#This Row],[Customer ID]],'Hospitalisation Details'!245:$1048576,6,FALSE())</f>
        <v>60</v>
      </c>
      <c r="N246" s="19">
        <f>VLOOKUP(Table3[[#This Row],[Customer ID]],'Hospitalisation Details'!245:$1048576,8,FALSE())</f>
        <v>34218.019999999997</v>
      </c>
      <c r="O246" s="19" t="str">
        <f>VLOOKUP(Table3[[#This Row],[Customer ID]],'Hospitalisation Details'!245:$1048576,9,FALSE())</f>
        <v>tier - 1</v>
      </c>
      <c r="P246" s="19" t="str">
        <f>VLOOKUP(Table3[[#This Row],[Customer ID]],'Hospitalisation Details'!245:$1048576,10,FALSE())</f>
        <v>tier - 1</v>
      </c>
      <c r="Q246" s="19" t="str">
        <f>VLOOKUP(Table3[[#This Row],[Customer ID]],'Hospitalisation Details'!245:$1048576,11,FALSE())</f>
        <v>R1011</v>
      </c>
    </row>
    <row r="247" spans="1:17" x14ac:dyDescent="0.2">
      <c r="A247" s="18" t="s">
        <v>2126</v>
      </c>
      <c r="B247" s="19" t="str">
        <f>VLOOKUP(Table3[[#This Row],[Customer ID]],'Customer name 1'!246:$1048576,4,FALSE())</f>
        <v xml:space="preserve">Mr. Les </v>
      </c>
      <c r="C247" s="20">
        <f>VLOOKUP(Table3[[#This Row],[Customer ID]],'Medical Examinations'!$1:$1048576,2,FALSE())</f>
        <v>30.18</v>
      </c>
      <c r="D247" s="20" t="str">
        <f>VLOOKUP(Table3[[#This Row],[Customer ID]],'Medical Examinations'!$1:$1048576,3,FALSE())</f>
        <v xml:space="preserve"> obesity </v>
      </c>
      <c r="E247" s="20">
        <f>VLOOKUP(Table3[[#This Row],[Customer ID]],'Medical Examinations'!$1:$1048576,4,FALSE())</f>
        <v>8.31</v>
      </c>
      <c r="F247" s="20" t="str">
        <f>VLOOKUP(Table3[[#This Row],[Customer ID]],'Medical Examinations'!$1:$1048576,5,FALSE())</f>
        <v xml:space="preserve">diabetes </v>
      </c>
      <c r="G247" s="19" t="str">
        <f>VLOOKUP(Table3[[#This Row],[Customer ID]],'Medical Examinations'!$1:$1048576,6,FALSE())</f>
        <v>yes</v>
      </c>
      <c r="H247" s="19" t="str">
        <f>VLOOKUP(Table3[[#This Row],[Customer ID]],'Medical Examinations'!$1:$1048576,7,FALSE())</f>
        <v>No</v>
      </c>
      <c r="I247" s="19" t="str">
        <f>VLOOKUP(Table3[[#This Row],[Customer ID]],'Medical Examinations'!$1:$1048576,8,FALSE())</f>
        <v>No</v>
      </c>
      <c r="J247" s="19">
        <f>VLOOKUP(Table3[[#This Row],[Customer ID]],'Medical Examinations'!$1:$1048576,9,FALSE())</f>
        <v>1</v>
      </c>
      <c r="K247" s="19" t="str">
        <f>VLOOKUP(Table3[[#This Row],[Customer ID]],'Medical Examinations'!$1:$1048576,10,FALSE())</f>
        <v>yes</v>
      </c>
      <c r="L247" s="19" t="str">
        <f>VLOOKUP(Table3[[#This Row],[Customer ID]],'Hospitalisation Details'!246:$1048576,5,FALSE())</f>
        <v>21 Jul 1975</v>
      </c>
      <c r="M247" s="19">
        <f>VLOOKUP(Table3[[#This Row],[Customer ID]],'Hospitalisation Details'!246:$1048576,6,FALSE())</f>
        <v>47</v>
      </c>
      <c r="N247" s="19">
        <f>VLOOKUP(Table3[[#This Row],[Customer ID]],'Hospitalisation Details'!246:$1048576,8,FALSE())</f>
        <v>34210.33</v>
      </c>
      <c r="O247" s="19" t="str">
        <f>VLOOKUP(Table3[[#This Row],[Customer ID]],'Hospitalisation Details'!246:$1048576,9,FALSE())</f>
        <v>tier - 2</v>
      </c>
      <c r="P247" s="19" t="str">
        <f>VLOOKUP(Table3[[#This Row],[Customer ID]],'Hospitalisation Details'!246:$1048576,10,FALSE())</f>
        <v>tier - 1</v>
      </c>
      <c r="Q247" s="19" t="str">
        <f>VLOOKUP(Table3[[#This Row],[Customer ID]],'Hospitalisation Details'!246:$1048576,11,FALSE())</f>
        <v>R1012</v>
      </c>
    </row>
    <row r="248" spans="1:17" x14ac:dyDescent="0.2">
      <c r="A248" s="18" t="s">
        <v>2125</v>
      </c>
      <c r="B248" s="19" t="str">
        <f>VLOOKUP(Table3[[#This Row],[Customer ID]],'Customer name 1'!247:$1048576,4,FALSE())</f>
        <v xml:space="preserve">Ms. Stephanie </v>
      </c>
      <c r="C248" s="20">
        <f>VLOOKUP(Table3[[#This Row],[Customer ID]],'Medical Examinations'!$1:$1048576,2,FALSE())</f>
        <v>29.94</v>
      </c>
      <c r="D248" s="20" t="str">
        <f>VLOOKUP(Table3[[#This Row],[Customer ID]],'Medical Examinations'!$1:$1048576,3,FALSE())</f>
        <v>over weight</v>
      </c>
      <c r="E248" s="20">
        <f>VLOOKUP(Table3[[#This Row],[Customer ID]],'Medical Examinations'!$1:$1048576,4,FALSE())</f>
        <v>7.59</v>
      </c>
      <c r="F248" s="20" t="str">
        <f>VLOOKUP(Table3[[#This Row],[Customer ID]],'Medical Examinations'!$1:$1048576,5,FALSE())</f>
        <v xml:space="preserve">diabetes </v>
      </c>
      <c r="G248" s="19" t="str">
        <f>VLOOKUP(Table3[[#This Row],[Customer ID]],'Medical Examinations'!$1:$1048576,6,FALSE())</f>
        <v>No</v>
      </c>
      <c r="H248" s="19" t="str">
        <f>VLOOKUP(Table3[[#This Row],[Customer ID]],'Medical Examinations'!$1:$1048576,7,FALSE())</f>
        <v>No</v>
      </c>
      <c r="I248" s="19" t="str">
        <f>VLOOKUP(Table3[[#This Row],[Customer ID]],'Medical Examinations'!$1:$1048576,8,FALSE())</f>
        <v>No</v>
      </c>
      <c r="J248" s="19">
        <f>VLOOKUP(Table3[[#This Row],[Customer ID]],'Medical Examinations'!$1:$1048576,9,FALSE())</f>
        <v>0</v>
      </c>
      <c r="K248" s="19" t="str">
        <f>VLOOKUP(Table3[[#This Row],[Customer ID]],'Medical Examinations'!$1:$1048576,10,FALSE())</f>
        <v>yes</v>
      </c>
      <c r="L248" s="19" t="str">
        <f>VLOOKUP(Table3[[#This Row],[Customer ID]],'Hospitalisation Details'!247:$1048576,5,FALSE())</f>
        <v>25 Aug 1971</v>
      </c>
      <c r="M248" s="19">
        <f>VLOOKUP(Table3[[#This Row],[Customer ID]],'Hospitalisation Details'!247:$1048576,6,FALSE())</f>
        <v>51</v>
      </c>
      <c r="N248" s="19">
        <f>VLOOKUP(Table3[[#This Row],[Customer ID]],'Hospitalisation Details'!247:$1048576,8,FALSE())</f>
        <v>34205.07</v>
      </c>
      <c r="O248" s="19" t="str">
        <f>VLOOKUP(Table3[[#This Row],[Customer ID]],'Hospitalisation Details'!247:$1048576,9,FALSE())</f>
        <v>tier - 2</v>
      </c>
      <c r="P248" s="19" t="str">
        <f>VLOOKUP(Table3[[#This Row],[Customer ID]],'Hospitalisation Details'!247:$1048576,10,FALSE())</f>
        <v>tier - 2</v>
      </c>
      <c r="Q248" s="19" t="str">
        <f>VLOOKUP(Table3[[#This Row],[Customer ID]],'Hospitalisation Details'!247:$1048576,11,FALSE())</f>
        <v>R1011</v>
      </c>
    </row>
    <row r="249" spans="1:17" x14ac:dyDescent="0.2">
      <c r="A249" s="18" t="s">
        <v>2124</v>
      </c>
      <c r="B249" s="19" t="str">
        <f>VLOOKUP(Table3[[#This Row],[Customer ID]],'Customer name 1'!248:$1048576,4,FALSE())</f>
        <v xml:space="preserve">Ms. Melissa </v>
      </c>
      <c r="C249" s="20">
        <f>VLOOKUP(Table3[[#This Row],[Customer ID]],'Medical Examinations'!$1:$1048576,2,FALSE())</f>
        <v>31.4</v>
      </c>
      <c r="D249" s="20" t="str">
        <f>VLOOKUP(Table3[[#This Row],[Customer ID]],'Medical Examinations'!$1:$1048576,3,FALSE())</f>
        <v xml:space="preserve"> obesity </v>
      </c>
      <c r="E249" s="20">
        <f>VLOOKUP(Table3[[#This Row],[Customer ID]],'Medical Examinations'!$1:$1048576,4,FALSE())</f>
        <v>5.49</v>
      </c>
      <c r="F249" s="20" t="str">
        <f>VLOOKUP(Table3[[#This Row],[Customer ID]],'Medical Examinations'!$1:$1048576,5,FALSE())</f>
        <v xml:space="preserve">normal </v>
      </c>
      <c r="G249" s="19" t="str">
        <f>VLOOKUP(Table3[[#This Row],[Customer ID]],'Medical Examinations'!$1:$1048576,6,FALSE())</f>
        <v>No</v>
      </c>
      <c r="H249" s="19" t="str">
        <f>VLOOKUP(Table3[[#This Row],[Customer ID]],'Medical Examinations'!$1:$1048576,7,FALSE())</f>
        <v>No</v>
      </c>
      <c r="I249" s="19" t="str">
        <f>VLOOKUP(Table3[[#This Row],[Customer ID]],'Medical Examinations'!$1:$1048576,8,FALSE())</f>
        <v>No</v>
      </c>
      <c r="J249" s="19">
        <f>VLOOKUP(Table3[[#This Row],[Customer ID]],'Medical Examinations'!$1:$1048576,9,FALSE())</f>
        <v>0</v>
      </c>
      <c r="K249" s="19" t="str">
        <f>VLOOKUP(Table3[[#This Row],[Customer ID]],'Medical Examinations'!$1:$1048576,10,FALSE())</f>
        <v>yes</v>
      </c>
      <c r="L249" s="19" t="str">
        <f>VLOOKUP(Table3[[#This Row],[Customer ID]],'Hospitalisation Details'!248:$1048576,5,FALSE())</f>
        <v>6 Nov 1999</v>
      </c>
      <c r="M249" s="19">
        <f>VLOOKUP(Table3[[#This Row],[Customer ID]],'Hospitalisation Details'!248:$1048576,6,FALSE())</f>
        <v>23</v>
      </c>
      <c r="N249" s="19">
        <f>VLOOKUP(Table3[[#This Row],[Customer ID]],'Hospitalisation Details'!248:$1048576,8,FALSE())</f>
        <v>34166.269999999997</v>
      </c>
      <c r="O249" s="19" t="str">
        <f>VLOOKUP(Table3[[#This Row],[Customer ID]],'Hospitalisation Details'!248:$1048576,9,FALSE())</f>
        <v>tier - 2</v>
      </c>
      <c r="P249" s="19" t="str">
        <f>VLOOKUP(Table3[[#This Row],[Customer ID]],'Hospitalisation Details'!248:$1048576,10,FALSE())</f>
        <v>tier - 3</v>
      </c>
      <c r="Q249" s="19" t="str">
        <f>VLOOKUP(Table3[[#This Row],[Customer ID]],'Hospitalisation Details'!248:$1048576,11,FALSE())</f>
        <v>R1011</v>
      </c>
    </row>
    <row r="250" spans="1:17" x14ac:dyDescent="0.2">
      <c r="A250" s="18" t="s">
        <v>2123</v>
      </c>
      <c r="B250" s="19" t="str">
        <f>VLOOKUP(Table3[[#This Row],[Customer ID]],'Customer name 1'!249:$1048576,4,FALSE())</f>
        <v xml:space="preserve">Ms. Ashley </v>
      </c>
      <c r="C250" s="20">
        <f>VLOOKUP(Table3[[#This Row],[Customer ID]],'Medical Examinations'!$1:$1048576,2,FALSE())</f>
        <v>53.06</v>
      </c>
      <c r="D250" s="20" t="str">
        <f>VLOOKUP(Table3[[#This Row],[Customer ID]],'Medical Examinations'!$1:$1048576,3,FALSE())</f>
        <v xml:space="preserve"> obesity </v>
      </c>
      <c r="E250" s="20">
        <f>VLOOKUP(Table3[[#This Row],[Customer ID]],'Medical Examinations'!$1:$1048576,4,FALSE())</f>
        <v>11.68</v>
      </c>
      <c r="F250" s="20" t="str">
        <f>VLOOKUP(Table3[[#This Row],[Customer ID]],'Medical Examinations'!$1:$1048576,5,FALSE())</f>
        <v xml:space="preserve">diabetes </v>
      </c>
      <c r="G250" s="19" t="str">
        <f>VLOOKUP(Table3[[#This Row],[Customer ID]],'Medical Examinations'!$1:$1048576,6,FALSE())</f>
        <v>No</v>
      </c>
      <c r="H250" s="19" t="str">
        <f>VLOOKUP(Table3[[#This Row],[Customer ID]],'Medical Examinations'!$1:$1048576,7,FALSE())</f>
        <v>No</v>
      </c>
      <c r="I250" s="19" t="str">
        <f>VLOOKUP(Table3[[#This Row],[Customer ID]],'Medical Examinations'!$1:$1048576,8,FALSE())</f>
        <v>No</v>
      </c>
      <c r="J250" s="19">
        <f>VLOOKUP(Table3[[#This Row],[Customer ID]],'Medical Examinations'!$1:$1048576,9,FALSE())</f>
        <v>0</v>
      </c>
      <c r="K250" s="19" t="str">
        <f>VLOOKUP(Table3[[#This Row],[Customer ID]],'Medical Examinations'!$1:$1048576,10,FALSE())</f>
        <v>yes</v>
      </c>
      <c r="L250" s="19" t="str">
        <f>VLOOKUP(Table3[[#This Row],[Customer ID]],'Hospitalisation Details'!249:$1048576,5,FALSE())</f>
        <v>26 Dec 2002</v>
      </c>
      <c r="M250" s="19">
        <f>VLOOKUP(Table3[[#This Row],[Customer ID]],'Hospitalisation Details'!249:$1048576,6,FALSE())</f>
        <v>20</v>
      </c>
      <c r="N250" s="19">
        <f>VLOOKUP(Table3[[#This Row],[Customer ID]],'Hospitalisation Details'!249:$1048576,8,FALSE())</f>
        <v>34084.68</v>
      </c>
      <c r="O250" s="19" t="str">
        <f>VLOOKUP(Table3[[#This Row],[Customer ID]],'Hospitalisation Details'!249:$1048576,9,FALSE())</f>
        <v>tier - 2</v>
      </c>
      <c r="P250" s="19" t="str">
        <f>VLOOKUP(Table3[[#This Row],[Customer ID]],'Hospitalisation Details'!249:$1048576,10,FALSE())</f>
        <v>tier - 3</v>
      </c>
      <c r="Q250" s="19" t="str">
        <f>VLOOKUP(Table3[[#This Row],[Customer ID]],'Hospitalisation Details'!249:$1048576,11,FALSE())</f>
        <v>R1011</v>
      </c>
    </row>
    <row r="251" spans="1:17" x14ac:dyDescent="0.2">
      <c r="A251" s="18" t="s">
        <v>2122</v>
      </c>
      <c r="B251" s="19" t="str">
        <f>VLOOKUP(Table3[[#This Row],[Customer ID]],'Customer name 1'!250:$1048576,4,FALSE())</f>
        <v xml:space="preserve">Ms. Stephanie </v>
      </c>
      <c r="C251" s="20">
        <f>VLOOKUP(Table3[[#This Row],[Customer ID]],'Medical Examinations'!$1:$1048576,2,FALSE())</f>
        <v>30.25</v>
      </c>
      <c r="D251" s="20" t="str">
        <f>VLOOKUP(Table3[[#This Row],[Customer ID]],'Medical Examinations'!$1:$1048576,3,FALSE())</f>
        <v xml:space="preserve"> obesity </v>
      </c>
      <c r="E251" s="20">
        <f>VLOOKUP(Table3[[#This Row],[Customer ID]],'Medical Examinations'!$1:$1048576,4,FALSE())</f>
        <v>4.1900000000000004</v>
      </c>
      <c r="F251" s="20" t="str">
        <f>VLOOKUP(Table3[[#This Row],[Customer ID]],'Medical Examinations'!$1:$1048576,5,FALSE())</f>
        <v xml:space="preserve">normal </v>
      </c>
      <c r="G251" s="19" t="str">
        <f>VLOOKUP(Table3[[#This Row],[Customer ID]],'Medical Examinations'!$1:$1048576,6,FALSE())</f>
        <v>No</v>
      </c>
      <c r="H251" s="19" t="str">
        <f>VLOOKUP(Table3[[#This Row],[Customer ID]],'Medical Examinations'!$1:$1048576,7,FALSE())</f>
        <v>No</v>
      </c>
      <c r="I251" s="19" t="str">
        <f>VLOOKUP(Table3[[#This Row],[Customer ID]],'Medical Examinations'!$1:$1048576,8,FALSE())</f>
        <v>No</v>
      </c>
      <c r="J251" s="19">
        <f>VLOOKUP(Table3[[#This Row],[Customer ID]],'Medical Examinations'!$1:$1048576,9,FALSE())</f>
        <v>2</v>
      </c>
      <c r="K251" s="19" t="str">
        <f>VLOOKUP(Table3[[#This Row],[Customer ID]],'Medical Examinations'!$1:$1048576,10,FALSE())</f>
        <v>yes</v>
      </c>
      <c r="L251" s="19" t="str">
        <f>VLOOKUP(Table3[[#This Row],[Customer ID]],'Hospitalisation Details'!250:$1048576,5,FALSE())</f>
        <v>26 Jul 1972</v>
      </c>
      <c r="M251" s="19">
        <f>VLOOKUP(Table3[[#This Row],[Customer ID]],'Hospitalisation Details'!250:$1048576,6,FALSE())</f>
        <v>50</v>
      </c>
      <c r="N251" s="19">
        <f>VLOOKUP(Table3[[#This Row],[Customer ID]],'Hospitalisation Details'!250:$1048576,8,FALSE())</f>
        <v>34053.360000000001</v>
      </c>
      <c r="O251" s="19" t="str">
        <f>VLOOKUP(Table3[[#This Row],[Customer ID]],'Hospitalisation Details'!250:$1048576,9,FALSE())</f>
        <v>tier - 2</v>
      </c>
      <c r="P251" s="19" t="str">
        <f>VLOOKUP(Table3[[#This Row],[Customer ID]],'Hospitalisation Details'!250:$1048576,10,FALSE())</f>
        <v>tier - 2</v>
      </c>
      <c r="Q251" s="19" t="str">
        <f>VLOOKUP(Table3[[#This Row],[Customer ID]],'Hospitalisation Details'!250:$1048576,11,FALSE())</f>
        <v>R1011</v>
      </c>
    </row>
    <row r="252" spans="1:17" x14ac:dyDescent="0.2">
      <c r="A252" s="18" t="s">
        <v>2121</v>
      </c>
      <c r="B252" s="19" t="str">
        <f>VLOOKUP(Table3[[#This Row],[Customer ID]],'Customer name 1'!251:$1048576,4,FALSE())</f>
        <v xml:space="preserve">Ms. Kylie </v>
      </c>
      <c r="C252" s="20">
        <f>VLOOKUP(Table3[[#This Row],[Customer ID]],'Medical Examinations'!$1:$1048576,2,FALSE())</f>
        <v>46.68</v>
      </c>
      <c r="D252" s="20" t="str">
        <f>VLOOKUP(Table3[[#This Row],[Customer ID]],'Medical Examinations'!$1:$1048576,3,FALSE())</f>
        <v xml:space="preserve"> obesity </v>
      </c>
      <c r="E252" s="20">
        <f>VLOOKUP(Table3[[#This Row],[Customer ID]],'Medical Examinations'!$1:$1048576,4,FALSE())</f>
        <v>4.01</v>
      </c>
      <c r="F252" s="20" t="str">
        <f>VLOOKUP(Table3[[#This Row],[Customer ID]],'Medical Examinations'!$1:$1048576,5,FALSE())</f>
        <v xml:space="preserve">normal </v>
      </c>
      <c r="G252" s="19" t="str">
        <f>VLOOKUP(Table3[[#This Row],[Customer ID]],'Medical Examinations'!$1:$1048576,6,FALSE())</f>
        <v>No</v>
      </c>
      <c r="H252" s="19" t="str">
        <f>VLOOKUP(Table3[[#This Row],[Customer ID]],'Medical Examinations'!$1:$1048576,7,FALSE())</f>
        <v>No</v>
      </c>
      <c r="I252" s="19" t="str">
        <f>VLOOKUP(Table3[[#This Row],[Customer ID]],'Medical Examinations'!$1:$1048576,8,FALSE())</f>
        <v>No</v>
      </c>
      <c r="J252" s="19">
        <f>VLOOKUP(Table3[[#This Row],[Customer ID]],'Medical Examinations'!$1:$1048576,9,FALSE())</f>
        <v>0</v>
      </c>
      <c r="K252" s="19" t="str">
        <f>VLOOKUP(Table3[[#This Row],[Customer ID]],'Medical Examinations'!$1:$1048576,10,FALSE())</f>
        <v>yes</v>
      </c>
      <c r="L252" s="19" t="str">
        <f>VLOOKUP(Table3[[#This Row],[Customer ID]],'Hospitalisation Details'!251:$1048576,5,FALSE())</f>
        <v>25 Sep 1994</v>
      </c>
      <c r="M252" s="19">
        <f>VLOOKUP(Table3[[#This Row],[Customer ID]],'Hospitalisation Details'!251:$1048576,6,FALSE())</f>
        <v>28</v>
      </c>
      <c r="N252" s="19">
        <f>VLOOKUP(Table3[[#This Row],[Customer ID]],'Hospitalisation Details'!251:$1048576,8,FALSE())</f>
        <v>33975.47</v>
      </c>
      <c r="O252" s="19" t="str">
        <f>VLOOKUP(Table3[[#This Row],[Customer ID]],'Hospitalisation Details'!251:$1048576,9,FALSE())</f>
        <v>tier - 2</v>
      </c>
      <c r="P252" s="19" t="str">
        <f>VLOOKUP(Table3[[#This Row],[Customer ID]],'Hospitalisation Details'!251:$1048576,10,FALSE())</f>
        <v>tier - 2</v>
      </c>
      <c r="Q252" s="19" t="str">
        <f>VLOOKUP(Table3[[#This Row],[Customer ID]],'Hospitalisation Details'!251:$1048576,11,FALSE())</f>
        <v>R1011</v>
      </c>
    </row>
    <row r="253" spans="1:17" x14ac:dyDescent="0.2">
      <c r="A253" s="18" t="s">
        <v>2120</v>
      </c>
      <c r="B253" s="19" t="str">
        <f>VLOOKUP(Table3[[#This Row],[Customer ID]],'Customer name 1'!252:$1048576,4,FALSE())</f>
        <v xml:space="preserve">Ms. Kelly </v>
      </c>
      <c r="C253" s="20">
        <f>VLOOKUP(Table3[[#This Row],[Customer ID]],'Medical Examinations'!$1:$1048576,2,FALSE())</f>
        <v>30.4</v>
      </c>
      <c r="D253" s="20" t="str">
        <f>VLOOKUP(Table3[[#This Row],[Customer ID]],'Medical Examinations'!$1:$1048576,3,FALSE())</f>
        <v xml:space="preserve"> obesity </v>
      </c>
      <c r="E253" s="20">
        <f>VLOOKUP(Table3[[#This Row],[Customer ID]],'Medical Examinations'!$1:$1048576,4,FALSE())</f>
        <v>5.91</v>
      </c>
      <c r="F253" s="20" t="str">
        <f>VLOOKUP(Table3[[#This Row],[Customer ID]],'Medical Examinations'!$1:$1048576,5,FALSE())</f>
        <v>prediabetes</v>
      </c>
      <c r="G253" s="19" t="str">
        <f>VLOOKUP(Table3[[#This Row],[Customer ID]],'Medical Examinations'!$1:$1048576,6,FALSE())</f>
        <v>No</v>
      </c>
      <c r="H253" s="19" t="str">
        <f>VLOOKUP(Table3[[#This Row],[Customer ID]],'Medical Examinations'!$1:$1048576,7,FALSE())</f>
        <v>yes</v>
      </c>
      <c r="I253" s="19" t="str">
        <f>VLOOKUP(Table3[[#This Row],[Customer ID]],'Medical Examinations'!$1:$1048576,8,FALSE())</f>
        <v>No</v>
      </c>
      <c r="J253" s="19">
        <f>VLOOKUP(Table3[[#This Row],[Customer ID]],'Medical Examinations'!$1:$1048576,9,FALSE())</f>
        <v>2</v>
      </c>
      <c r="K253" s="19" t="str">
        <f>VLOOKUP(Table3[[#This Row],[Customer ID]],'Medical Examinations'!$1:$1048576,10,FALSE())</f>
        <v>yes</v>
      </c>
      <c r="L253" s="19" t="str">
        <f>VLOOKUP(Table3[[#This Row],[Customer ID]],'Hospitalisation Details'!252:$1048576,5,FALSE())</f>
        <v>27 Dec 2000</v>
      </c>
      <c r="M253" s="19">
        <f>VLOOKUP(Table3[[#This Row],[Customer ID]],'Hospitalisation Details'!252:$1048576,6,FALSE())</f>
        <v>22</v>
      </c>
      <c r="N253" s="19">
        <f>VLOOKUP(Table3[[#This Row],[Customer ID]],'Hospitalisation Details'!252:$1048576,8,FALSE())</f>
        <v>33907.550000000003</v>
      </c>
      <c r="O253" s="19" t="str">
        <f>VLOOKUP(Table3[[#This Row],[Customer ID]],'Hospitalisation Details'!252:$1048576,9,FALSE())</f>
        <v>tier - 2</v>
      </c>
      <c r="P253" s="19" t="str">
        <f>VLOOKUP(Table3[[#This Row],[Customer ID]],'Hospitalisation Details'!252:$1048576,10,FALSE())</f>
        <v>tier - 2</v>
      </c>
      <c r="Q253" s="19" t="str">
        <f>VLOOKUP(Table3[[#This Row],[Customer ID]],'Hospitalisation Details'!252:$1048576,11,FALSE())</f>
        <v>R1012</v>
      </c>
    </row>
    <row r="254" spans="1:17" x14ac:dyDescent="0.2">
      <c r="A254" s="18" t="s">
        <v>2119</v>
      </c>
      <c r="B254" s="19" t="str">
        <f>VLOOKUP(Table3[[#This Row],[Customer ID]],'Customer name 1'!253:$1048576,4,FALSE())</f>
        <v xml:space="preserve">Ms. Carrie </v>
      </c>
      <c r="C254" s="20">
        <f>VLOOKUP(Table3[[#This Row],[Customer ID]],'Medical Examinations'!$1:$1048576,2,FALSE())</f>
        <v>30.2</v>
      </c>
      <c r="D254" s="20" t="str">
        <f>VLOOKUP(Table3[[#This Row],[Customer ID]],'Medical Examinations'!$1:$1048576,3,FALSE())</f>
        <v xml:space="preserve"> obesity </v>
      </c>
      <c r="E254" s="20">
        <f>VLOOKUP(Table3[[#This Row],[Customer ID]],'Medical Examinations'!$1:$1048576,4,FALSE())</f>
        <v>4.47</v>
      </c>
      <c r="F254" s="20" t="str">
        <f>VLOOKUP(Table3[[#This Row],[Customer ID]],'Medical Examinations'!$1:$1048576,5,FALSE())</f>
        <v xml:space="preserve">normal </v>
      </c>
      <c r="G254" s="19" t="str">
        <f>VLOOKUP(Table3[[#This Row],[Customer ID]],'Medical Examinations'!$1:$1048576,6,FALSE())</f>
        <v>yes</v>
      </c>
      <c r="H254" s="19" t="str">
        <f>VLOOKUP(Table3[[#This Row],[Customer ID]],'Medical Examinations'!$1:$1048576,7,FALSE())</f>
        <v>No</v>
      </c>
      <c r="I254" s="19" t="str">
        <f>VLOOKUP(Table3[[#This Row],[Customer ID]],'Medical Examinations'!$1:$1048576,8,FALSE())</f>
        <v>Yes</v>
      </c>
      <c r="J254" s="19">
        <f>VLOOKUP(Table3[[#This Row],[Customer ID]],'Medical Examinations'!$1:$1048576,9,FALSE())</f>
        <v>1</v>
      </c>
      <c r="K254" s="19" t="str">
        <f>VLOOKUP(Table3[[#This Row],[Customer ID]],'Medical Examinations'!$1:$1048576,10,FALSE())</f>
        <v>yes</v>
      </c>
      <c r="L254" s="19" t="str">
        <f>VLOOKUP(Table3[[#This Row],[Customer ID]],'Hospitalisation Details'!253:$1048576,5,FALSE())</f>
        <v>9 Aug 1997</v>
      </c>
      <c r="M254" s="19">
        <f>VLOOKUP(Table3[[#This Row],[Customer ID]],'Hospitalisation Details'!253:$1048576,6,FALSE())</f>
        <v>25</v>
      </c>
      <c r="N254" s="19">
        <f>VLOOKUP(Table3[[#This Row],[Customer ID]],'Hospitalisation Details'!253:$1048576,8,FALSE())</f>
        <v>33900.65</v>
      </c>
      <c r="O254" s="19" t="str">
        <f>VLOOKUP(Table3[[#This Row],[Customer ID]],'Hospitalisation Details'!253:$1048576,9,FALSE())</f>
        <v>tier - 2</v>
      </c>
      <c r="P254" s="19" t="str">
        <f>VLOOKUP(Table3[[#This Row],[Customer ID]],'Hospitalisation Details'!253:$1048576,10,FALSE())</f>
        <v>tier - 3</v>
      </c>
      <c r="Q254" s="19" t="str">
        <f>VLOOKUP(Table3[[#This Row],[Customer ID]],'Hospitalisation Details'!253:$1048576,11,FALSE())</f>
        <v>R1011</v>
      </c>
    </row>
    <row r="255" spans="1:17" x14ac:dyDescent="0.2">
      <c r="A255" s="18" t="s">
        <v>2118</v>
      </c>
      <c r="B255" s="19" t="str">
        <f>VLOOKUP(Table3[[#This Row],[Customer ID]],'Customer name 1'!254:$1048576,4,FALSE())</f>
        <v xml:space="preserve">Mr. Alex </v>
      </c>
      <c r="C255" s="20">
        <f>VLOOKUP(Table3[[#This Row],[Customer ID]],'Medical Examinations'!$1:$1048576,2,FALSE())</f>
        <v>51.18</v>
      </c>
      <c r="D255" s="20" t="str">
        <f>VLOOKUP(Table3[[#This Row],[Customer ID]],'Medical Examinations'!$1:$1048576,3,FALSE())</f>
        <v xml:space="preserve"> obesity </v>
      </c>
      <c r="E255" s="20">
        <f>VLOOKUP(Table3[[#This Row],[Customer ID]],'Medical Examinations'!$1:$1048576,4,FALSE())</f>
        <v>4.5599999999999996</v>
      </c>
      <c r="F255" s="20" t="str">
        <f>VLOOKUP(Table3[[#This Row],[Customer ID]],'Medical Examinations'!$1:$1048576,5,FALSE())</f>
        <v xml:space="preserve">normal </v>
      </c>
      <c r="G255" s="19" t="str">
        <f>VLOOKUP(Table3[[#This Row],[Customer ID]],'Medical Examinations'!$1:$1048576,6,FALSE())</f>
        <v>yes</v>
      </c>
      <c r="H255" s="19" t="str">
        <f>VLOOKUP(Table3[[#This Row],[Customer ID]],'Medical Examinations'!$1:$1048576,7,FALSE())</f>
        <v>yes</v>
      </c>
      <c r="I255" s="19" t="str">
        <f>VLOOKUP(Table3[[#This Row],[Customer ID]],'Medical Examinations'!$1:$1048576,8,FALSE())</f>
        <v>No</v>
      </c>
      <c r="J255" s="19">
        <f>VLOOKUP(Table3[[#This Row],[Customer ID]],'Medical Examinations'!$1:$1048576,9,FALSE())</f>
        <v>2</v>
      </c>
      <c r="K255" s="19" t="str">
        <f>VLOOKUP(Table3[[#This Row],[Customer ID]],'Medical Examinations'!$1:$1048576,10,FALSE())</f>
        <v>yes</v>
      </c>
      <c r="L255" s="19" t="str">
        <f>VLOOKUP(Table3[[#This Row],[Customer ID]],'Hospitalisation Details'!254:$1048576,5,FALSE())</f>
        <v>26 Oct 2000</v>
      </c>
      <c r="M255" s="19">
        <f>VLOOKUP(Table3[[#This Row],[Customer ID]],'Hospitalisation Details'!254:$1048576,6,FALSE())</f>
        <v>22</v>
      </c>
      <c r="N255" s="19">
        <f>VLOOKUP(Table3[[#This Row],[Customer ID]],'Hospitalisation Details'!254:$1048576,8,FALSE())</f>
        <v>33829.39</v>
      </c>
      <c r="O255" s="19" t="str">
        <f>VLOOKUP(Table3[[#This Row],[Customer ID]],'Hospitalisation Details'!254:$1048576,9,FALSE())</f>
        <v>tier - 2</v>
      </c>
      <c r="P255" s="19" t="str">
        <f>VLOOKUP(Table3[[#This Row],[Customer ID]],'Hospitalisation Details'!254:$1048576,10,FALSE())</f>
        <v>tier - 3</v>
      </c>
      <c r="Q255" s="19" t="str">
        <f>VLOOKUP(Table3[[#This Row],[Customer ID]],'Hospitalisation Details'!254:$1048576,11,FALSE())</f>
        <v>R1011</v>
      </c>
    </row>
    <row r="256" spans="1:17" x14ac:dyDescent="0.2">
      <c r="A256" s="18" t="s">
        <v>2117</v>
      </c>
      <c r="B256" s="19" t="str">
        <f>VLOOKUP(Table3[[#This Row],[Customer ID]],'Customer name 1'!255:$1048576,4,FALSE())</f>
        <v xml:space="preserve">Mr. Zach </v>
      </c>
      <c r="C256" s="20">
        <f>VLOOKUP(Table3[[#This Row],[Customer ID]],'Medical Examinations'!$1:$1048576,2,FALSE())</f>
        <v>22.18</v>
      </c>
      <c r="D256" s="20" t="str">
        <f>VLOOKUP(Table3[[#This Row],[Customer ID]],'Medical Examinations'!$1:$1048576,3,FALSE())</f>
        <v>normal weight</v>
      </c>
      <c r="E256" s="20">
        <f>VLOOKUP(Table3[[#This Row],[Customer ID]],'Medical Examinations'!$1:$1048576,4,FALSE())</f>
        <v>9.9</v>
      </c>
      <c r="F256" s="20" t="str">
        <f>VLOOKUP(Table3[[#This Row],[Customer ID]],'Medical Examinations'!$1:$1048576,5,FALSE())</f>
        <v xml:space="preserve">diabetes </v>
      </c>
      <c r="G256" s="19" t="str">
        <f>VLOOKUP(Table3[[#This Row],[Customer ID]],'Medical Examinations'!$1:$1048576,6,FALSE())</f>
        <v>No</v>
      </c>
      <c r="H256" s="19" t="str">
        <f>VLOOKUP(Table3[[#This Row],[Customer ID]],'Medical Examinations'!$1:$1048576,7,FALSE())</f>
        <v>No</v>
      </c>
      <c r="I256" s="19" t="str">
        <f>VLOOKUP(Table3[[#This Row],[Customer ID]],'Medical Examinations'!$1:$1048576,8,FALSE())</f>
        <v>No</v>
      </c>
      <c r="J256" s="19">
        <f>VLOOKUP(Table3[[#This Row],[Customer ID]],'Medical Examinations'!$1:$1048576,9,FALSE())</f>
        <v>0</v>
      </c>
      <c r="K256" s="19" t="str">
        <f>VLOOKUP(Table3[[#This Row],[Customer ID]],'Medical Examinations'!$1:$1048576,10,FALSE())</f>
        <v>yes</v>
      </c>
      <c r="L256" s="19" t="str">
        <f>VLOOKUP(Table3[[#This Row],[Customer ID]],'Hospitalisation Details'!255:$1048576,5,FALSE())</f>
        <v>11 Dec 1962</v>
      </c>
      <c r="M256" s="19">
        <f>VLOOKUP(Table3[[#This Row],[Customer ID]],'Hospitalisation Details'!255:$1048576,6,FALSE())</f>
        <v>60</v>
      </c>
      <c r="N256" s="19">
        <f>VLOOKUP(Table3[[#This Row],[Customer ID]],'Hospitalisation Details'!255:$1048576,8,FALSE())</f>
        <v>33753.32</v>
      </c>
      <c r="O256" s="19" t="str">
        <f>VLOOKUP(Table3[[#This Row],[Customer ID]],'Hospitalisation Details'!255:$1048576,9,FALSE())</f>
        <v>tier - 1</v>
      </c>
      <c r="P256" s="19" t="str">
        <f>VLOOKUP(Table3[[#This Row],[Customer ID]],'Hospitalisation Details'!255:$1048576,10,FALSE())</f>
        <v>tier - 3</v>
      </c>
      <c r="Q256" s="19" t="str">
        <f>VLOOKUP(Table3[[#This Row],[Customer ID]],'Hospitalisation Details'!255:$1048576,11,FALSE())</f>
        <v>R1011</v>
      </c>
    </row>
    <row r="257" spans="1:17" x14ac:dyDescent="0.2">
      <c r="A257" s="18" t="s">
        <v>2116</v>
      </c>
      <c r="B257" s="19" t="str">
        <f>VLOOKUP(Table3[[#This Row],[Customer ID]],'Customer name 1'!256:$1048576,4,FALSE())</f>
        <v xml:space="preserve">Mr. Alan </v>
      </c>
      <c r="C257" s="20">
        <f>VLOOKUP(Table3[[#This Row],[Customer ID]],'Medical Examinations'!$1:$1048576,2,FALSE())</f>
        <v>31.92</v>
      </c>
      <c r="D257" s="20" t="str">
        <f>VLOOKUP(Table3[[#This Row],[Customer ID]],'Medical Examinations'!$1:$1048576,3,FALSE())</f>
        <v xml:space="preserve"> obesity </v>
      </c>
      <c r="E257" s="20">
        <f>VLOOKUP(Table3[[#This Row],[Customer ID]],'Medical Examinations'!$1:$1048576,4,FALSE())</f>
        <v>5.1100000000000003</v>
      </c>
      <c r="F257" s="20" t="str">
        <f>VLOOKUP(Table3[[#This Row],[Customer ID]],'Medical Examinations'!$1:$1048576,5,FALSE())</f>
        <v xml:space="preserve">normal </v>
      </c>
      <c r="G257" s="19" t="str">
        <f>VLOOKUP(Table3[[#This Row],[Customer ID]],'Medical Examinations'!$1:$1048576,6,FALSE())</f>
        <v>No</v>
      </c>
      <c r="H257" s="19" t="str">
        <f>VLOOKUP(Table3[[#This Row],[Customer ID]],'Medical Examinations'!$1:$1048576,7,FALSE())</f>
        <v>No</v>
      </c>
      <c r="I257" s="19" t="str">
        <f>VLOOKUP(Table3[[#This Row],[Customer ID]],'Medical Examinations'!$1:$1048576,8,FALSE())</f>
        <v>Yes</v>
      </c>
      <c r="J257" s="19">
        <f>VLOOKUP(Table3[[#This Row],[Customer ID]],'Medical Examinations'!$1:$1048576,9,FALSE())</f>
        <v>1</v>
      </c>
      <c r="K257" s="19" t="str">
        <f>VLOOKUP(Table3[[#This Row],[Customer ID]],'Medical Examinations'!$1:$1048576,10,FALSE())</f>
        <v>yes</v>
      </c>
      <c r="L257" s="19" t="str">
        <f>VLOOKUP(Table3[[#This Row],[Customer ID]],'Hospitalisation Details'!256:$1048576,5,FALSE())</f>
        <v>12 Sep 2003</v>
      </c>
      <c r="M257" s="19">
        <f>VLOOKUP(Table3[[#This Row],[Customer ID]],'Hospitalisation Details'!256:$1048576,6,FALSE())</f>
        <v>19</v>
      </c>
      <c r="N257" s="19">
        <f>VLOOKUP(Table3[[#This Row],[Customer ID]],'Hospitalisation Details'!256:$1048576,8,FALSE())</f>
        <v>33750.29</v>
      </c>
      <c r="O257" s="19" t="str">
        <f>VLOOKUP(Table3[[#This Row],[Customer ID]],'Hospitalisation Details'!256:$1048576,9,FALSE())</f>
        <v>tier - 1</v>
      </c>
      <c r="P257" s="19" t="str">
        <f>VLOOKUP(Table3[[#This Row],[Customer ID]],'Hospitalisation Details'!256:$1048576,10,FALSE())</f>
        <v>tier - 3</v>
      </c>
      <c r="Q257" s="19" t="str">
        <f>VLOOKUP(Table3[[#This Row],[Customer ID]],'Hospitalisation Details'!256:$1048576,11,FALSE())</f>
        <v>R1012</v>
      </c>
    </row>
    <row r="258" spans="1:17" x14ac:dyDescent="0.2">
      <c r="A258" s="18" t="s">
        <v>2115</v>
      </c>
      <c r="B258" s="19" t="str">
        <f>VLOOKUP(Table3[[#This Row],[Customer ID]],'Customer name 1'!257:$1048576,4,FALSE())</f>
        <v xml:space="preserve">Mr. Nate </v>
      </c>
      <c r="C258" s="20">
        <f>VLOOKUP(Table3[[#This Row],[Customer ID]],'Medical Examinations'!$1:$1048576,2,FALSE())</f>
        <v>31.73</v>
      </c>
      <c r="D258" s="20" t="str">
        <f>VLOOKUP(Table3[[#This Row],[Customer ID]],'Medical Examinations'!$1:$1048576,3,FALSE())</f>
        <v xml:space="preserve"> obesity </v>
      </c>
      <c r="E258" s="20">
        <f>VLOOKUP(Table3[[#This Row],[Customer ID]],'Medical Examinations'!$1:$1048576,4,FALSE())</f>
        <v>5.73</v>
      </c>
      <c r="F258" s="20" t="str">
        <f>VLOOKUP(Table3[[#This Row],[Customer ID]],'Medical Examinations'!$1:$1048576,5,FALSE())</f>
        <v>prediabetes</v>
      </c>
      <c r="G258" s="19" t="str">
        <f>VLOOKUP(Table3[[#This Row],[Customer ID]],'Medical Examinations'!$1:$1048576,6,FALSE())</f>
        <v>No</v>
      </c>
      <c r="H258" s="19" t="str">
        <f>VLOOKUP(Table3[[#This Row],[Customer ID]],'Medical Examinations'!$1:$1048576,7,FALSE())</f>
        <v>yes</v>
      </c>
      <c r="I258" s="19" t="str">
        <f>VLOOKUP(Table3[[#This Row],[Customer ID]],'Medical Examinations'!$1:$1048576,8,FALSE())</f>
        <v>No</v>
      </c>
      <c r="J258" s="19">
        <f>VLOOKUP(Table3[[#This Row],[Customer ID]],'Medical Examinations'!$1:$1048576,9,FALSE())</f>
        <v>1</v>
      </c>
      <c r="K258" s="19" t="str">
        <f>VLOOKUP(Table3[[#This Row],[Customer ID]],'Medical Examinations'!$1:$1048576,10,FALSE())</f>
        <v>yes</v>
      </c>
      <c r="L258" s="19" t="str">
        <f>VLOOKUP(Table3[[#This Row],[Customer ID]],'Hospitalisation Details'!257:$1048576,5,FALSE())</f>
        <v>1 Nov 2004</v>
      </c>
      <c r="M258" s="19">
        <f>VLOOKUP(Table3[[#This Row],[Customer ID]],'Hospitalisation Details'!257:$1048576,6,FALSE())</f>
        <v>18</v>
      </c>
      <c r="N258" s="19">
        <f>VLOOKUP(Table3[[#This Row],[Customer ID]],'Hospitalisation Details'!257:$1048576,8,FALSE())</f>
        <v>33732.69</v>
      </c>
      <c r="O258" s="19" t="str">
        <f>VLOOKUP(Table3[[#This Row],[Customer ID]],'Hospitalisation Details'!257:$1048576,9,FALSE())</f>
        <v>tier - 1</v>
      </c>
      <c r="P258" s="19" t="str">
        <f>VLOOKUP(Table3[[#This Row],[Customer ID]],'Hospitalisation Details'!257:$1048576,10,FALSE())</f>
        <v>tier - 1</v>
      </c>
      <c r="Q258" s="19" t="str">
        <f>VLOOKUP(Table3[[#This Row],[Customer ID]],'Hospitalisation Details'!257:$1048576,11,FALSE())</f>
        <v>R1017</v>
      </c>
    </row>
    <row r="259" spans="1:17" x14ac:dyDescent="0.2">
      <c r="A259" s="18" t="s">
        <v>2114</v>
      </c>
      <c r="B259" s="19" t="str">
        <f>VLOOKUP(Table3[[#This Row],[Customer ID]],'Customer name 1'!258:$1048576,4,FALSE())</f>
        <v xml:space="preserve">Mr. Jesse </v>
      </c>
      <c r="C259" s="20">
        <f>VLOOKUP(Table3[[#This Row],[Customer ID]],'Medical Examinations'!$1:$1048576,2,FALSE())</f>
        <v>45.52</v>
      </c>
      <c r="D259" s="20" t="str">
        <f>VLOOKUP(Table3[[#This Row],[Customer ID]],'Medical Examinations'!$1:$1048576,3,FALSE())</f>
        <v xml:space="preserve"> obesity </v>
      </c>
      <c r="E259" s="20">
        <f>VLOOKUP(Table3[[#This Row],[Customer ID]],'Medical Examinations'!$1:$1048576,4,FALSE())</f>
        <v>6.04</v>
      </c>
      <c r="F259" s="20" t="str">
        <f>VLOOKUP(Table3[[#This Row],[Customer ID]],'Medical Examinations'!$1:$1048576,5,FALSE())</f>
        <v>prediabetes</v>
      </c>
      <c r="G259" s="19" t="str">
        <f>VLOOKUP(Table3[[#This Row],[Customer ID]],'Medical Examinations'!$1:$1048576,6,FALSE())</f>
        <v>No</v>
      </c>
      <c r="H259" s="19" t="str">
        <f>VLOOKUP(Table3[[#This Row],[Customer ID]],'Medical Examinations'!$1:$1048576,7,FALSE())</f>
        <v>No</v>
      </c>
      <c r="I259" s="19" t="str">
        <f>VLOOKUP(Table3[[#This Row],[Customer ID]],'Medical Examinations'!$1:$1048576,8,FALSE())</f>
        <v>Yes</v>
      </c>
      <c r="J259" s="19">
        <f>VLOOKUP(Table3[[#This Row],[Customer ID]],'Medical Examinations'!$1:$1048576,9,FALSE())</f>
        <v>1</v>
      </c>
      <c r="K259" s="19" t="str">
        <f>VLOOKUP(Table3[[#This Row],[Customer ID]],'Medical Examinations'!$1:$1048576,10,FALSE())</f>
        <v>yes</v>
      </c>
      <c r="L259" s="19" t="str">
        <f>VLOOKUP(Table3[[#This Row],[Customer ID]],'Hospitalisation Details'!258:$1048576,5,FALSE())</f>
        <v>28 Nov 1993</v>
      </c>
      <c r="M259" s="19">
        <f>VLOOKUP(Table3[[#This Row],[Customer ID]],'Hospitalisation Details'!258:$1048576,6,FALSE())</f>
        <v>29</v>
      </c>
      <c r="N259" s="19">
        <f>VLOOKUP(Table3[[#This Row],[Customer ID]],'Hospitalisation Details'!258:$1048576,8,FALSE())</f>
        <v>33707.550000000003</v>
      </c>
      <c r="O259" s="19" t="str">
        <f>VLOOKUP(Table3[[#This Row],[Customer ID]],'Hospitalisation Details'!258:$1048576,9,FALSE())</f>
        <v>tier - 2</v>
      </c>
      <c r="P259" s="19" t="str">
        <f>VLOOKUP(Table3[[#This Row],[Customer ID]],'Hospitalisation Details'!258:$1048576,10,FALSE())</f>
        <v>tier - 2</v>
      </c>
      <c r="Q259" s="19" t="str">
        <f>VLOOKUP(Table3[[#This Row],[Customer ID]],'Hospitalisation Details'!258:$1048576,11,FALSE())</f>
        <v>R1011</v>
      </c>
    </row>
    <row r="260" spans="1:17" x14ac:dyDescent="0.2">
      <c r="A260" s="18" t="s">
        <v>2113</v>
      </c>
      <c r="B260" s="19" t="str">
        <f>VLOOKUP(Table3[[#This Row],[Customer ID]],'Customer name 1'!259:$1048576,4,FALSE())</f>
        <v xml:space="preserve">Mr. Jason </v>
      </c>
      <c r="C260" s="20">
        <f>VLOOKUP(Table3[[#This Row],[Customer ID]],'Medical Examinations'!$1:$1048576,2,FALSE())</f>
        <v>52.81</v>
      </c>
      <c r="D260" s="20" t="str">
        <f>VLOOKUP(Table3[[#This Row],[Customer ID]],'Medical Examinations'!$1:$1048576,3,FALSE())</f>
        <v xml:space="preserve"> obesity </v>
      </c>
      <c r="E260" s="20">
        <f>VLOOKUP(Table3[[#This Row],[Customer ID]],'Medical Examinations'!$1:$1048576,4,FALSE())</f>
        <v>5.19</v>
      </c>
      <c r="F260" s="20" t="str">
        <f>VLOOKUP(Table3[[#This Row],[Customer ID]],'Medical Examinations'!$1:$1048576,5,FALSE())</f>
        <v xml:space="preserve">normal </v>
      </c>
      <c r="G260" s="19" t="str">
        <f>VLOOKUP(Table3[[#This Row],[Customer ID]],'Medical Examinations'!$1:$1048576,6,FALSE())</f>
        <v>No</v>
      </c>
      <c r="H260" s="19" t="str">
        <f>VLOOKUP(Table3[[#This Row],[Customer ID]],'Medical Examinations'!$1:$1048576,7,FALSE())</f>
        <v>No</v>
      </c>
      <c r="I260" s="19" t="str">
        <f>VLOOKUP(Table3[[#This Row],[Customer ID]],'Medical Examinations'!$1:$1048576,8,FALSE())</f>
        <v>Yes</v>
      </c>
      <c r="J260" s="19">
        <f>VLOOKUP(Table3[[#This Row],[Customer ID]],'Medical Examinations'!$1:$1048576,9,FALSE())</f>
        <v>1</v>
      </c>
      <c r="K260" s="19" t="str">
        <f>VLOOKUP(Table3[[#This Row],[Customer ID]],'Medical Examinations'!$1:$1048576,10,FALSE())</f>
        <v>yes</v>
      </c>
      <c r="L260" s="19" t="str">
        <f>VLOOKUP(Table3[[#This Row],[Customer ID]],'Hospitalisation Details'!259:$1048576,5,FALSE())</f>
        <v>9 Sep 2003</v>
      </c>
      <c r="M260" s="19">
        <f>VLOOKUP(Table3[[#This Row],[Customer ID]],'Hospitalisation Details'!259:$1048576,6,FALSE())</f>
        <v>19</v>
      </c>
      <c r="N260" s="19">
        <f>VLOOKUP(Table3[[#This Row],[Customer ID]],'Hospitalisation Details'!259:$1048576,8,FALSE())</f>
        <v>33611.71</v>
      </c>
      <c r="O260" s="19" t="str">
        <f>VLOOKUP(Table3[[#This Row],[Customer ID]],'Hospitalisation Details'!259:$1048576,9,FALSE())</f>
        <v>tier - 1</v>
      </c>
      <c r="P260" s="19" t="str">
        <f>VLOOKUP(Table3[[#This Row],[Customer ID]],'Hospitalisation Details'!259:$1048576,10,FALSE())</f>
        <v>tier - 2</v>
      </c>
      <c r="Q260" s="19" t="str">
        <f>VLOOKUP(Table3[[#This Row],[Customer ID]],'Hospitalisation Details'!259:$1048576,11,FALSE())</f>
        <v>R1011</v>
      </c>
    </row>
    <row r="261" spans="1:17" x14ac:dyDescent="0.2">
      <c r="A261" s="18" t="s">
        <v>2112</v>
      </c>
      <c r="B261" s="19" t="str">
        <f>VLOOKUP(Table3[[#This Row],[Customer ID]],'Customer name 1'!260:$1048576,4,FALSE())</f>
        <v xml:space="preserve">Ms. Megan </v>
      </c>
      <c r="C261" s="20">
        <f>VLOOKUP(Table3[[#This Row],[Customer ID]],'Medical Examinations'!$1:$1048576,2,FALSE())</f>
        <v>33.58</v>
      </c>
      <c r="D261" s="20" t="str">
        <f>VLOOKUP(Table3[[#This Row],[Customer ID]],'Medical Examinations'!$1:$1048576,3,FALSE())</f>
        <v xml:space="preserve"> obesity </v>
      </c>
      <c r="E261" s="20">
        <f>VLOOKUP(Table3[[#This Row],[Customer ID]],'Medical Examinations'!$1:$1048576,4,FALSE())</f>
        <v>5.56</v>
      </c>
      <c r="F261" s="20" t="str">
        <f>VLOOKUP(Table3[[#This Row],[Customer ID]],'Medical Examinations'!$1:$1048576,5,FALSE())</f>
        <v xml:space="preserve">normal </v>
      </c>
      <c r="G261" s="19" t="str">
        <f>VLOOKUP(Table3[[#This Row],[Customer ID]],'Medical Examinations'!$1:$1048576,6,FALSE())</f>
        <v>No</v>
      </c>
      <c r="H261" s="19" t="str">
        <f>VLOOKUP(Table3[[#This Row],[Customer ID]],'Medical Examinations'!$1:$1048576,7,FALSE())</f>
        <v>No</v>
      </c>
      <c r="I261" s="19" t="str">
        <f>VLOOKUP(Table3[[#This Row],[Customer ID]],'Medical Examinations'!$1:$1048576,8,FALSE())</f>
        <v>No</v>
      </c>
      <c r="J261" s="19">
        <f>VLOOKUP(Table3[[#This Row],[Customer ID]],'Medical Examinations'!$1:$1048576,9,FALSE())</f>
        <v>1</v>
      </c>
      <c r="K261" s="19" t="str">
        <f>VLOOKUP(Table3[[#This Row],[Customer ID]],'Medical Examinations'!$1:$1048576,10,FALSE())</f>
        <v>yes</v>
      </c>
      <c r="L261" s="19" t="str">
        <f>VLOOKUP(Table3[[#This Row],[Customer ID]],'Hospitalisation Details'!260:$1048576,5,FALSE())</f>
        <v>22 Jul 1984</v>
      </c>
      <c r="M261" s="19">
        <f>VLOOKUP(Table3[[#This Row],[Customer ID]],'Hospitalisation Details'!260:$1048576,6,FALSE())</f>
        <v>38</v>
      </c>
      <c r="N261" s="19">
        <f>VLOOKUP(Table3[[#This Row],[Customer ID]],'Hospitalisation Details'!260:$1048576,8,FALSE())</f>
        <v>33527.1</v>
      </c>
      <c r="O261" s="19" t="str">
        <f>VLOOKUP(Table3[[#This Row],[Customer ID]],'Hospitalisation Details'!260:$1048576,9,FALSE())</f>
        <v>tier - 2</v>
      </c>
      <c r="P261" s="19" t="str">
        <f>VLOOKUP(Table3[[#This Row],[Customer ID]],'Hospitalisation Details'!260:$1048576,10,FALSE())</f>
        <v>tier - 3</v>
      </c>
      <c r="Q261" s="19" t="str">
        <f>VLOOKUP(Table3[[#This Row],[Customer ID]],'Hospitalisation Details'!260:$1048576,11,FALSE())</f>
        <v>R1011</v>
      </c>
    </row>
    <row r="262" spans="1:17" x14ac:dyDescent="0.2">
      <c r="A262" s="18" t="s">
        <v>2111</v>
      </c>
      <c r="B262" s="19" t="str">
        <f>VLOOKUP(Table3[[#This Row],[Customer ID]],'Customer name 1'!261:$1048576,4,FALSE())</f>
        <v xml:space="preserve">Mr. Luke </v>
      </c>
      <c r="C262" s="20">
        <f>VLOOKUP(Table3[[#This Row],[Customer ID]],'Medical Examinations'!$1:$1048576,2,FALSE())</f>
        <v>30.684999999999999</v>
      </c>
      <c r="D262" s="20" t="str">
        <f>VLOOKUP(Table3[[#This Row],[Customer ID]],'Medical Examinations'!$1:$1048576,3,FALSE())</f>
        <v xml:space="preserve"> obesity </v>
      </c>
      <c r="E262" s="20">
        <f>VLOOKUP(Table3[[#This Row],[Customer ID]],'Medical Examinations'!$1:$1048576,4,FALSE())</f>
        <v>8.23</v>
      </c>
      <c r="F262" s="20" t="str">
        <f>VLOOKUP(Table3[[#This Row],[Customer ID]],'Medical Examinations'!$1:$1048576,5,FALSE())</f>
        <v xml:space="preserve">diabetes </v>
      </c>
      <c r="G262" s="19" t="str">
        <f>VLOOKUP(Table3[[#This Row],[Customer ID]],'Medical Examinations'!$1:$1048576,6,FALSE())</f>
        <v>No</v>
      </c>
      <c r="H262" s="19" t="str">
        <f>VLOOKUP(Table3[[#This Row],[Customer ID]],'Medical Examinations'!$1:$1048576,7,FALSE())</f>
        <v>No</v>
      </c>
      <c r="I262" s="19" t="str">
        <f>VLOOKUP(Table3[[#This Row],[Customer ID]],'Medical Examinations'!$1:$1048576,8,FALSE())</f>
        <v>No</v>
      </c>
      <c r="J262" s="19">
        <f>VLOOKUP(Table3[[#This Row],[Customer ID]],'Medical Examinations'!$1:$1048576,9,FALSE())</f>
        <v>0</v>
      </c>
      <c r="K262" s="19" t="str">
        <f>VLOOKUP(Table3[[#This Row],[Customer ID]],'Medical Examinations'!$1:$1048576,10,FALSE())</f>
        <v>yes</v>
      </c>
      <c r="L262" s="19" t="str">
        <f>VLOOKUP(Table3[[#This Row],[Customer ID]],'Hospitalisation Details'!261:$1048576,5,FALSE())</f>
        <v>25 Aug 2002</v>
      </c>
      <c r="M262" s="19">
        <f>VLOOKUP(Table3[[#This Row],[Customer ID]],'Hospitalisation Details'!261:$1048576,6,FALSE())</f>
        <v>20</v>
      </c>
      <c r="N262" s="19">
        <f>VLOOKUP(Table3[[#This Row],[Customer ID]],'Hospitalisation Details'!261:$1048576,8,FALSE())</f>
        <v>33475.82</v>
      </c>
      <c r="O262" s="19" t="str">
        <f>VLOOKUP(Table3[[#This Row],[Customer ID]],'Hospitalisation Details'!261:$1048576,9,FALSE())</f>
        <v>tier - 1</v>
      </c>
      <c r="P262" s="19" t="str">
        <f>VLOOKUP(Table3[[#This Row],[Customer ID]],'Hospitalisation Details'!261:$1048576,10,FALSE())</f>
        <v>tier - 1</v>
      </c>
      <c r="Q262" s="19" t="str">
        <f>VLOOKUP(Table3[[#This Row],[Customer ID]],'Hospitalisation Details'!261:$1048576,11,FALSE())</f>
        <v>R1018</v>
      </c>
    </row>
    <row r="263" spans="1:17" x14ac:dyDescent="0.2">
      <c r="A263" s="18" t="s">
        <v>2110</v>
      </c>
      <c r="B263" s="19" t="str">
        <f>VLOOKUP(Table3[[#This Row],[Customer ID]],'Customer name 1'!262:$1048576,4,FALSE())</f>
        <v xml:space="preserve">Ms. Jacy </v>
      </c>
      <c r="C263" s="20">
        <f>VLOOKUP(Table3[[#This Row],[Customer ID]],'Medical Examinations'!$1:$1048576,2,FALSE())</f>
        <v>37.524999999999999</v>
      </c>
      <c r="D263" s="20" t="str">
        <f>VLOOKUP(Table3[[#This Row],[Customer ID]],'Medical Examinations'!$1:$1048576,3,FALSE())</f>
        <v xml:space="preserve"> obesity </v>
      </c>
      <c r="E263" s="20">
        <f>VLOOKUP(Table3[[#This Row],[Customer ID]],'Medical Examinations'!$1:$1048576,4,FALSE())</f>
        <v>9.0299999999999994</v>
      </c>
      <c r="F263" s="20" t="str">
        <f>VLOOKUP(Table3[[#This Row],[Customer ID]],'Medical Examinations'!$1:$1048576,5,FALSE())</f>
        <v xml:space="preserve">diabetes </v>
      </c>
      <c r="G263" s="19" t="str">
        <f>VLOOKUP(Table3[[#This Row],[Customer ID]],'Medical Examinations'!$1:$1048576,6,FALSE())</f>
        <v>yes</v>
      </c>
      <c r="H263" s="19" t="str">
        <f>VLOOKUP(Table3[[#This Row],[Customer ID]],'Medical Examinations'!$1:$1048576,7,FALSE())</f>
        <v>No</v>
      </c>
      <c r="I263" s="19" t="str">
        <f>VLOOKUP(Table3[[#This Row],[Customer ID]],'Medical Examinations'!$1:$1048576,8,FALSE())</f>
        <v>No</v>
      </c>
      <c r="J263" s="19">
        <f>VLOOKUP(Table3[[#This Row],[Customer ID]],'Medical Examinations'!$1:$1048576,9,FALSE())</f>
        <v>2</v>
      </c>
      <c r="K263" s="19" t="str">
        <f>VLOOKUP(Table3[[#This Row],[Customer ID]],'Medical Examinations'!$1:$1048576,10,FALSE())</f>
        <v>No</v>
      </c>
      <c r="L263" s="19" t="str">
        <f>VLOOKUP(Table3[[#This Row],[Customer ID]],'Hospitalisation Details'!262:$1048576,5,FALSE())</f>
        <v>18 Jun 1970</v>
      </c>
      <c r="M263" s="19">
        <f>VLOOKUP(Table3[[#This Row],[Customer ID]],'Hospitalisation Details'!262:$1048576,6,FALSE())</f>
        <v>52</v>
      </c>
      <c r="N263" s="19">
        <f>VLOOKUP(Table3[[#This Row],[Customer ID]],'Hospitalisation Details'!262:$1048576,8,FALSE())</f>
        <v>33471.97</v>
      </c>
      <c r="O263" s="19" t="str">
        <f>VLOOKUP(Table3[[#This Row],[Customer ID]],'Hospitalisation Details'!262:$1048576,9,FALSE())</f>
        <v>tier - 2</v>
      </c>
      <c r="P263" s="19" t="str">
        <f>VLOOKUP(Table3[[#This Row],[Customer ID]],'Hospitalisation Details'!262:$1048576,10,FALSE())</f>
        <v>tier - 2</v>
      </c>
      <c r="Q263" s="19" t="str">
        <f>VLOOKUP(Table3[[#This Row],[Customer ID]],'Hospitalisation Details'!262:$1048576,11,FALSE())</f>
        <v>R1012</v>
      </c>
    </row>
    <row r="264" spans="1:17" x14ac:dyDescent="0.2">
      <c r="A264" s="18" t="s">
        <v>2109</v>
      </c>
      <c r="B264" s="19" t="str">
        <f>VLOOKUP(Table3[[#This Row],[Customer ID]],'Customer name 1'!263:$1048576,4,FALSE())</f>
        <v xml:space="preserve">Mr. Simon </v>
      </c>
      <c r="C264" s="20">
        <f>VLOOKUP(Table3[[#This Row],[Customer ID]],'Medical Examinations'!$1:$1048576,2,FALSE())</f>
        <v>34.5</v>
      </c>
      <c r="D264" s="20" t="str">
        <f>VLOOKUP(Table3[[#This Row],[Customer ID]],'Medical Examinations'!$1:$1048576,3,FALSE())</f>
        <v xml:space="preserve"> obesity </v>
      </c>
      <c r="E264" s="20">
        <f>VLOOKUP(Table3[[#This Row],[Customer ID]],'Medical Examinations'!$1:$1048576,4,FALSE())</f>
        <v>4.07</v>
      </c>
      <c r="F264" s="20" t="str">
        <f>VLOOKUP(Table3[[#This Row],[Customer ID]],'Medical Examinations'!$1:$1048576,5,FALSE())</f>
        <v xml:space="preserve">normal </v>
      </c>
      <c r="G264" s="19" t="str">
        <f>VLOOKUP(Table3[[#This Row],[Customer ID]],'Medical Examinations'!$1:$1048576,6,FALSE())</f>
        <v>yes</v>
      </c>
      <c r="H264" s="19" t="str">
        <f>VLOOKUP(Table3[[#This Row],[Customer ID]],'Medical Examinations'!$1:$1048576,7,FALSE())</f>
        <v>No</v>
      </c>
      <c r="I264" s="19" t="str">
        <f>VLOOKUP(Table3[[#This Row],[Customer ID]],'Medical Examinations'!$1:$1048576,8,FALSE())</f>
        <v>No</v>
      </c>
      <c r="J264" s="19">
        <f>VLOOKUP(Table3[[#This Row],[Customer ID]],'Medical Examinations'!$1:$1048576,9,FALSE())</f>
        <v>0</v>
      </c>
      <c r="K264" s="19" t="str">
        <f>VLOOKUP(Table3[[#This Row],[Customer ID]],'Medical Examinations'!$1:$1048576,10,FALSE())</f>
        <v>yes</v>
      </c>
      <c r="L264" s="19" t="str">
        <f>VLOOKUP(Table3[[#This Row],[Customer ID]],'Hospitalisation Details'!263:$1048576,5,FALSE())</f>
        <v>7 Dec 1985</v>
      </c>
      <c r="M264" s="19">
        <f>VLOOKUP(Table3[[#This Row],[Customer ID]],'Hospitalisation Details'!263:$1048576,6,FALSE())</f>
        <v>37</v>
      </c>
      <c r="N264" s="19">
        <f>VLOOKUP(Table3[[#This Row],[Customer ID]],'Hospitalisation Details'!263:$1048576,8,FALSE())</f>
        <v>33450.99</v>
      </c>
      <c r="O264" s="19" t="str">
        <f>VLOOKUP(Table3[[#This Row],[Customer ID]],'Hospitalisation Details'!263:$1048576,9,FALSE())</f>
        <v>tier - 2</v>
      </c>
      <c r="P264" s="19" t="str">
        <f>VLOOKUP(Table3[[#This Row],[Customer ID]],'Hospitalisation Details'!263:$1048576,10,FALSE())</f>
        <v>tier - 2</v>
      </c>
      <c r="Q264" s="19" t="str">
        <f>VLOOKUP(Table3[[#This Row],[Customer ID]],'Hospitalisation Details'!263:$1048576,11,FALSE())</f>
        <v>R1011</v>
      </c>
    </row>
    <row r="265" spans="1:17" x14ac:dyDescent="0.2">
      <c r="A265" s="18" t="s">
        <v>2108</v>
      </c>
      <c r="B265" s="19" t="str">
        <f>VLOOKUP(Table3[[#This Row],[Customer ID]],'Customer name 1'!264:$1048576,4,FALSE())</f>
        <v xml:space="preserve">Ms. Ainsley </v>
      </c>
      <c r="C265" s="20">
        <f>VLOOKUP(Table3[[#This Row],[Customer ID]],'Medical Examinations'!$1:$1048576,2,FALSE())</f>
        <v>28.16</v>
      </c>
      <c r="D265" s="20" t="str">
        <f>VLOOKUP(Table3[[#This Row],[Customer ID]],'Medical Examinations'!$1:$1048576,3,FALSE())</f>
        <v>over weight</v>
      </c>
      <c r="E265" s="20">
        <f>VLOOKUP(Table3[[#This Row],[Customer ID]],'Medical Examinations'!$1:$1048576,4,FALSE())</f>
        <v>5.77</v>
      </c>
      <c r="F265" s="20" t="str">
        <f>VLOOKUP(Table3[[#This Row],[Customer ID]],'Medical Examinations'!$1:$1048576,5,FALSE())</f>
        <v>prediabetes</v>
      </c>
      <c r="G265" s="19" t="str">
        <f>VLOOKUP(Table3[[#This Row],[Customer ID]],'Medical Examinations'!$1:$1048576,6,FALSE())</f>
        <v>No</v>
      </c>
      <c r="H265" s="19" t="str">
        <f>VLOOKUP(Table3[[#This Row],[Customer ID]],'Medical Examinations'!$1:$1048576,7,FALSE())</f>
        <v>No</v>
      </c>
      <c r="I265" s="19" t="str">
        <f>VLOOKUP(Table3[[#This Row],[Customer ID]],'Medical Examinations'!$1:$1048576,8,FALSE())</f>
        <v>No</v>
      </c>
      <c r="J265" s="19">
        <f>VLOOKUP(Table3[[#This Row],[Customer ID]],'Medical Examinations'!$1:$1048576,9,FALSE())</f>
        <v>2</v>
      </c>
      <c r="K265" s="19" t="str">
        <f>VLOOKUP(Table3[[#This Row],[Customer ID]],'Medical Examinations'!$1:$1048576,10,FALSE())</f>
        <v>yes</v>
      </c>
      <c r="L265" s="19" t="str">
        <f>VLOOKUP(Table3[[#This Row],[Customer ID]],'Hospitalisation Details'!264:$1048576,5,FALSE())</f>
        <v>5 Sep 1972</v>
      </c>
      <c r="M265" s="19">
        <f>VLOOKUP(Table3[[#This Row],[Customer ID]],'Hospitalisation Details'!264:$1048576,6,FALSE())</f>
        <v>50</v>
      </c>
      <c r="N265" s="19">
        <f>VLOOKUP(Table3[[#This Row],[Customer ID]],'Hospitalisation Details'!264:$1048576,8,FALSE())</f>
        <v>33344.449999999997</v>
      </c>
      <c r="O265" s="19" t="str">
        <f>VLOOKUP(Table3[[#This Row],[Customer ID]],'Hospitalisation Details'!264:$1048576,9,FALSE())</f>
        <v>tier - 2</v>
      </c>
      <c r="P265" s="19" t="str">
        <f>VLOOKUP(Table3[[#This Row],[Customer ID]],'Hospitalisation Details'!264:$1048576,10,FALSE())</f>
        <v>tier - 3</v>
      </c>
      <c r="Q265" s="19" t="str">
        <f>VLOOKUP(Table3[[#This Row],[Customer ID]],'Hospitalisation Details'!264:$1048576,11,FALSE())</f>
        <v>R1011</v>
      </c>
    </row>
    <row r="266" spans="1:17" x14ac:dyDescent="0.2">
      <c r="A266" s="18" t="s">
        <v>2107</v>
      </c>
      <c r="B266" s="19" t="str">
        <f>VLOOKUP(Table3[[#This Row],[Customer ID]],'Customer name 1'!265:$1048576,4,FALSE())</f>
        <v xml:space="preserve">Ms. Erica </v>
      </c>
      <c r="C266" s="20">
        <f>VLOOKUP(Table3[[#This Row],[Customer ID]],'Medical Examinations'!$1:$1048576,2,FALSE())</f>
        <v>30.02</v>
      </c>
      <c r="D266" s="20" t="str">
        <f>VLOOKUP(Table3[[#This Row],[Customer ID]],'Medical Examinations'!$1:$1048576,3,FALSE())</f>
        <v xml:space="preserve"> obesity </v>
      </c>
      <c r="E266" s="20">
        <f>VLOOKUP(Table3[[#This Row],[Customer ID]],'Medical Examinations'!$1:$1048576,4,FALSE())</f>
        <v>5.98</v>
      </c>
      <c r="F266" s="20" t="str">
        <f>VLOOKUP(Table3[[#This Row],[Customer ID]],'Medical Examinations'!$1:$1048576,5,FALSE())</f>
        <v>prediabetes</v>
      </c>
      <c r="G266" s="19" t="str">
        <f>VLOOKUP(Table3[[#This Row],[Customer ID]],'Medical Examinations'!$1:$1048576,6,FALSE())</f>
        <v>No</v>
      </c>
      <c r="H266" s="19" t="str">
        <f>VLOOKUP(Table3[[#This Row],[Customer ID]],'Medical Examinations'!$1:$1048576,7,FALSE())</f>
        <v>No</v>
      </c>
      <c r="I266" s="19" t="str">
        <f>VLOOKUP(Table3[[#This Row],[Customer ID]],'Medical Examinations'!$1:$1048576,8,FALSE())</f>
        <v>Yes</v>
      </c>
      <c r="J266" s="19">
        <f>VLOOKUP(Table3[[#This Row],[Customer ID]],'Medical Examinations'!$1:$1048576,9,FALSE())</f>
        <v>1</v>
      </c>
      <c r="K266" s="19" t="str">
        <f>VLOOKUP(Table3[[#This Row],[Customer ID]],'Medical Examinations'!$1:$1048576,10,FALSE())</f>
        <v>yes</v>
      </c>
      <c r="L266" s="19" t="str">
        <f>VLOOKUP(Table3[[#This Row],[Customer ID]],'Hospitalisation Details'!265:$1048576,5,FALSE())</f>
        <v>28 Nov 2003</v>
      </c>
      <c r="M266" s="19">
        <f>VLOOKUP(Table3[[#This Row],[Customer ID]],'Hospitalisation Details'!265:$1048576,6,FALSE())</f>
        <v>19</v>
      </c>
      <c r="N266" s="19">
        <f>VLOOKUP(Table3[[#This Row],[Customer ID]],'Hospitalisation Details'!265:$1048576,8,FALSE())</f>
        <v>33307.550000000003</v>
      </c>
      <c r="O266" s="19" t="str">
        <f>VLOOKUP(Table3[[#This Row],[Customer ID]],'Hospitalisation Details'!265:$1048576,9,FALSE())</f>
        <v>tier - 2</v>
      </c>
      <c r="P266" s="19" t="str">
        <f>VLOOKUP(Table3[[#This Row],[Customer ID]],'Hospitalisation Details'!265:$1048576,10,FALSE())</f>
        <v>tier - 3</v>
      </c>
      <c r="Q266" s="19" t="str">
        <f>VLOOKUP(Table3[[#This Row],[Customer ID]],'Hospitalisation Details'!265:$1048576,11,FALSE())</f>
        <v>R1012</v>
      </c>
    </row>
    <row r="267" spans="1:17" x14ac:dyDescent="0.2">
      <c r="A267" s="18" t="s">
        <v>2106</v>
      </c>
      <c r="B267" s="19" t="str">
        <f>VLOOKUP(Table3[[#This Row],[Customer ID]],'Customer name 1'!266:$1048576,4,FALSE())</f>
        <v xml:space="preserve">Mr. Erik </v>
      </c>
      <c r="C267" s="20">
        <f>VLOOKUP(Table3[[#This Row],[Customer ID]],'Medical Examinations'!$1:$1048576,2,FALSE())</f>
        <v>37.82</v>
      </c>
      <c r="D267" s="20" t="str">
        <f>VLOOKUP(Table3[[#This Row],[Customer ID]],'Medical Examinations'!$1:$1048576,3,FALSE())</f>
        <v xml:space="preserve"> obesity </v>
      </c>
      <c r="E267" s="20">
        <f>VLOOKUP(Table3[[#This Row],[Customer ID]],'Medical Examinations'!$1:$1048576,4,FALSE())</f>
        <v>6.01</v>
      </c>
      <c r="F267" s="20" t="str">
        <f>VLOOKUP(Table3[[#This Row],[Customer ID]],'Medical Examinations'!$1:$1048576,5,FALSE())</f>
        <v>prediabetes</v>
      </c>
      <c r="G267" s="19" t="str">
        <f>VLOOKUP(Table3[[#This Row],[Customer ID]],'Medical Examinations'!$1:$1048576,6,FALSE())</f>
        <v>No</v>
      </c>
      <c r="H267" s="19" t="str">
        <f>VLOOKUP(Table3[[#This Row],[Customer ID]],'Medical Examinations'!$1:$1048576,7,FALSE())</f>
        <v>No</v>
      </c>
      <c r="I267" s="19" t="str">
        <f>VLOOKUP(Table3[[#This Row],[Customer ID]],'Medical Examinations'!$1:$1048576,8,FALSE())</f>
        <v>No</v>
      </c>
      <c r="J267" s="19">
        <f>VLOOKUP(Table3[[#This Row],[Customer ID]],'Medical Examinations'!$1:$1048576,9,FALSE())</f>
        <v>0</v>
      </c>
      <c r="K267" s="19" t="str">
        <f>VLOOKUP(Table3[[#This Row],[Customer ID]],'Medical Examinations'!$1:$1048576,10,FALSE())</f>
        <v>yes</v>
      </c>
      <c r="L267" s="19" t="str">
        <f>VLOOKUP(Table3[[#This Row],[Customer ID]],'Hospitalisation Details'!266:$1048576,5,FALSE())</f>
        <v>12 Oct 1990</v>
      </c>
      <c r="M267" s="19">
        <f>VLOOKUP(Table3[[#This Row],[Customer ID]],'Hospitalisation Details'!266:$1048576,6,FALSE())</f>
        <v>32</v>
      </c>
      <c r="N267" s="19">
        <f>VLOOKUP(Table3[[#This Row],[Customer ID]],'Hospitalisation Details'!266:$1048576,8,FALSE())</f>
        <v>33292.83</v>
      </c>
      <c r="O267" s="19" t="str">
        <f>VLOOKUP(Table3[[#This Row],[Customer ID]],'Hospitalisation Details'!266:$1048576,9,FALSE())</f>
        <v>tier - 2</v>
      </c>
      <c r="P267" s="19" t="str">
        <f>VLOOKUP(Table3[[#This Row],[Customer ID]],'Hospitalisation Details'!266:$1048576,10,FALSE())</f>
        <v>tier - 1</v>
      </c>
      <c r="Q267" s="19" t="str">
        <f>VLOOKUP(Table3[[#This Row],[Customer ID]],'Hospitalisation Details'!266:$1048576,11,FALSE())</f>
        <v>R1011</v>
      </c>
    </row>
    <row r="268" spans="1:17" x14ac:dyDescent="0.2">
      <c r="A268" s="18" t="s">
        <v>2105</v>
      </c>
      <c r="B268" s="19" t="str">
        <f>VLOOKUP(Table3[[#This Row],[Customer ID]],'Customer name 1'!267:$1048576,4,FALSE())</f>
        <v xml:space="preserve">Ms. Erin </v>
      </c>
      <c r="C268" s="20">
        <f>VLOOKUP(Table3[[#This Row],[Customer ID]],'Medical Examinations'!$1:$1048576,2,FALSE())</f>
        <v>33.14</v>
      </c>
      <c r="D268" s="20" t="str">
        <f>VLOOKUP(Table3[[#This Row],[Customer ID]],'Medical Examinations'!$1:$1048576,3,FALSE())</f>
        <v xml:space="preserve"> obesity </v>
      </c>
      <c r="E268" s="20">
        <f>VLOOKUP(Table3[[#This Row],[Customer ID]],'Medical Examinations'!$1:$1048576,4,FALSE())</f>
        <v>5.67</v>
      </c>
      <c r="F268" s="20" t="str">
        <f>VLOOKUP(Table3[[#This Row],[Customer ID]],'Medical Examinations'!$1:$1048576,5,FALSE())</f>
        <v xml:space="preserve">normal </v>
      </c>
      <c r="G268" s="19" t="str">
        <f>VLOOKUP(Table3[[#This Row],[Customer ID]],'Medical Examinations'!$1:$1048576,6,FALSE())</f>
        <v>yes</v>
      </c>
      <c r="H268" s="19" t="str">
        <f>VLOOKUP(Table3[[#This Row],[Customer ID]],'Medical Examinations'!$1:$1048576,7,FALSE())</f>
        <v>No</v>
      </c>
      <c r="I268" s="19" t="str">
        <f>VLOOKUP(Table3[[#This Row],[Customer ID]],'Medical Examinations'!$1:$1048576,8,FALSE())</f>
        <v>No</v>
      </c>
      <c r="J268" s="19">
        <f>VLOOKUP(Table3[[#This Row],[Customer ID]],'Medical Examinations'!$1:$1048576,9,FALSE())</f>
        <v>0</v>
      </c>
      <c r="K268" s="19" t="str">
        <f>VLOOKUP(Table3[[#This Row],[Customer ID]],'Medical Examinations'!$1:$1048576,10,FALSE())</f>
        <v>yes</v>
      </c>
      <c r="L268" s="19" t="str">
        <f>VLOOKUP(Table3[[#This Row],[Customer ID]],'Hospitalisation Details'!267:$1048576,5,FALSE())</f>
        <v>15 Jul 1985</v>
      </c>
      <c r="M268" s="19">
        <f>VLOOKUP(Table3[[#This Row],[Customer ID]],'Hospitalisation Details'!267:$1048576,6,FALSE())</f>
        <v>37</v>
      </c>
      <c r="N268" s="19">
        <f>VLOOKUP(Table3[[#This Row],[Customer ID]],'Hospitalisation Details'!267:$1048576,8,FALSE())</f>
        <v>33121</v>
      </c>
      <c r="O268" s="19" t="str">
        <f>VLOOKUP(Table3[[#This Row],[Customer ID]],'Hospitalisation Details'!267:$1048576,9,FALSE())</f>
        <v>tier - 2</v>
      </c>
      <c r="P268" s="19" t="str">
        <f>VLOOKUP(Table3[[#This Row],[Customer ID]],'Hospitalisation Details'!267:$1048576,10,FALSE())</f>
        <v>tier - 1</v>
      </c>
      <c r="Q268" s="19" t="str">
        <f>VLOOKUP(Table3[[#This Row],[Customer ID]],'Hospitalisation Details'!267:$1048576,11,FALSE())</f>
        <v>R1011</v>
      </c>
    </row>
    <row r="269" spans="1:17" x14ac:dyDescent="0.2">
      <c r="A269" s="18" t="s">
        <v>2104</v>
      </c>
      <c r="B269" s="19" t="str">
        <f>VLOOKUP(Table3[[#This Row],[Customer ID]],'Customer name 1'!268:$1048576,4,FALSE())</f>
        <v xml:space="preserve">Ms. Adrienne </v>
      </c>
      <c r="C269" s="20">
        <f>VLOOKUP(Table3[[#This Row],[Customer ID]],'Medical Examinations'!$1:$1048576,2,FALSE())</f>
        <v>25.14</v>
      </c>
      <c r="D269" s="20" t="str">
        <f>VLOOKUP(Table3[[#This Row],[Customer ID]],'Medical Examinations'!$1:$1048576,3,FALSE())</f>
        <v>over weight</v>
      </c>
      <c r="E269" s="20">
        <f>VLOOKUP(Table3[[#This Row],[Customer ID]],'Medical Examinations'!$1:$1048576,4,FALSE())</f>
        <v>6.02</v>
      </c>
      <c r="F269" s="20" t="str">
        <f>VLOOKUP(Table3[[#This Row],[Customer ID]],'Medical Examinations'!$1:$1048576,5,FALSE())</f>
        <v>prediabetes</v>
      </c>
      <c r="G269" s="19" t="str">
        <f>VLOOKUP(Table3[[#This Row],[Customer ID]],'Medical Examinations'!$1:$1048576,6,FALSE())</f>
        <v>yes</v>
      </c>
      <c r="H269" s="19" t="str">
        <f>VLOOKUP(Table3[[#This Row],[Customer ID]],'Medical Examinations'!$1:$1048576,7,FALSE())</f>
        <v>No</v>
      </c>
      <c r="I269" s="19" t="str">
        <f>VLOOKUP(Table3[[#This Row],[Customer ID]],'Medical Examinations'!$1:$1048576,8,FALSE())</f>
        <v>Yes</v>
      </c>
      <c r="J269" s="19">
        <f>VLOOKUP(Table3[[#This Row],[Customer ID]],'Medical Examinations'!$1:$1048576,9,FALSE())</f>
        <v>1</v>
      </c>
      <c r="K269" s="19" t="str">
        <f>VLOOKUP(Table3[[#This Row],[Customer ID]],'Medical Examinations'!$1:$1048576,10,FALSE())</f>
        <v>yes</v>
      </c>
      <c r="L269" s="19" t="str">
        <f>VLOOKUP(Table3[[#This Row],[Customer ID]],'Hospitalisation Details'!268:$1048576,5,FALSE())</f>
        <v>30 Oct 1969</v>
      </c>
      <c r="M269" s="19">
        <f>VLOOKUP(Table3[[#This Row],[Customer ID]],'Hospitalisation Details'!268:$1048576,6,FALSE())</f>
        <v>53</v>
      </c>
      <c r="N269" s="19">
        <f>VLOOKUP(Table3[[#This Row],[Customer ID]],'Hospitalisation Details'!268:$1048576,8,FALSE())</f>
        <v>33090.660000000003</v>
      </c>
      <c r="O269" s="19" t="str">
        <f>VLOOKUP(Table3[[#This Row],[Customer ID]],'Hospitalisation Details'!268:$1048576,9,FALSE())</f>
        <v>tier - 2</v>
      </c>
      <c r="P269" s="19" t="str">
        <f>VLOOKUP(Table3[[#This Row],[Customer ID]],'Hospitalisation Details'!268:$1048576,10,FALSE())</f>
        <v>tier - 2</v>
      </c>
      <c r="Q269" s="19" t="str">
        <f>VLOOKUP(Table3[[#This Row],[Customer ID]],'Hospitalisation Details'!268:$1048576,11,FALSE())</f>
        <v>R1011</v>
      </c>
    </row>
    <row r="270" spans="1:17" x14ac:dyDescent="0.2">
      <c r="A270" s="18" t="s">
        <v>2103</v>
      </c>
      <c r="B270" s="19" t="str">
        <f>VLOOKUP(Table3[[#This Row],[Customer ID]],'Customer name 1'!269:$1048576,4,FALSE())</f>
        <v xml:space="preserve">Mr. Adam </v>
      </c>
      <c r="C270" s="20">
        <f>VLOOKUP(Table3[[#This Row],[Customer ID]],'Medical Examinations'!$1:$1048576,2,FALSE())</f>
        <v>20.18</v>
      </c>
      <c r="D270" s="20" t="str">
        <f>VLOOKUP(Table3[[#This Row],[Customer ID]],'Medical Examinations'!$1:$1048576,3,FALSE())</f>
        <v>normal weight</v>
      </c>
      <c r="E270" s="20">
        <f>VLOOKUP(Table3[[#This Row],[Customer ID]],'Medical Examinations'!$1:$1048576,4,FALSE())</f>
        <v>11.19</v>
      </c>
      <c r="F270" s="20" t="str">
        <f>VLOOKUP(Table3[[#This Row],[Customer ID]],'Medical Examinations'!$1:$1048576,5,FALSE())</f>
        <v xml:space="preserve">diabetes </v>
      </c>
      <c r="G270" s="19" t="str">
        <f>VLOOKUP(Table3[[#This Row],[Customer ID]],'Medical Examinations'!$1:$1048576,6,FALSE())</f>
        <v>No</v>
      </c>
      <c r="H270" s="19" t="str">
        <f>VLOOKUP(Table3[[#This Row],[Customer ID]],'Medical Examinations'!$1:$1048576,7,FALSE())</f>
        <v>No</v>
      </c>
      <c r="I270" s="19" t="str">
        <f>VLOOKUP(Table3[[#This Row],[Customer ID]],'Medical Examinations'!$1:$1048576,8,FALSE())</f>
        <v>No</v>
      </c>
      <c r="J270" s="19">
        <f>VLOOKUP(Table3[[#This Row],[Customer ID]],'Medical Examinations'!$1:$1048576,9,FALSE())</f>
        <v>0</v>
      </c>
      <c r="K270" s="19" t="str">
        <f>VLOOKUP(Table3[[#This Row],[Customer ID]],'Medical Examinations'!$1:$1048576,10,FALSE())</f>
        <v>yes</v>
      </c>
      <c r="L270" s="19" t="str">
        <f>VLOOKUP(Table3[[#This Row],[Customer ID]],'Hospitalisation Details'!269:$1048576,5,FALSE())</f>
        <v>1 Jul 1962</v>
      </c>
      <c r="M270" s="19">
        <f>VLOOKUP(Table3[[#This Row],[Customer ID]],'Hospitalisation Details'!269:$1048576,6,FALSE())</f>
        <v>60</v>
      </c>
      <c r="N270" s="19">
        <f>VLOOKUP(Table3[[#This Row],[Customer ID]],'Hospitalisation Details'!269:$1048576,8,FALSE())</f>
        <v>33074.94</v>
      </c>
      <c r="O270" s="19" t="str">
        <f>VLOOKUP(Table3[[#This Row],[Customer ID]],'Hospitalisation Details'!269:$1048576,9,FALSE())</f>
        <v>tier - 1</v>
      </c>
      <c r="P270" s="19" t="str">
        <f>VLOOKUP(Table3[[#This Row],[Customer ID]],'Hospitalisation Details'!269:$1048576,10,FALSE())</f>
        <v>tier - 2</v>
      </c>
      <c r="Q270" s="19" t="str">
        <f>VLOOKUP(Table3[[#This Row],[Customer ID]],'Hospitalisation Details'!269:$1048576,11,FALSE())</f>
        <v>R1011</v>
      </c>
    </row>
    <row r="271" spans="1:17" x14ac:dyDescent="0.2">
      <c r="A271" s="18" t="s">
        <v>2102</v>
      </c>
      <c r="B271" s="19" t="str">
        <f>VLOOKUP(Table3[[#This Row],[Customer ID]],'Customer name 1'!270:$1048576,4,FALSE())</f>
        <v xml:space="preserve">Mr. Yutaka </v>
      </c>
      <c r="C271" s="20">
        <f>VLOOKUP(Table3[[#This Row],[Customer ID]],'Medical Examinations'!$1:$1048576,2,FALSE())</f>
        <v>44.36</v>
      </c>
      <c r="D271" s="20" t="str">
        <f>VLOOKUP(Table3[[#This Row],[Customer ID]],'Medical Examinations'!$1:$1048576,3,FALSE())</f>
        <v xml:space="preserve"> obesity </v>
      </c>
      <c r="E271" s="20">
        <f>VLOOKUP(Table3[[#This Row],[Customer ID]],'Medical Examinations'!$1:$1048576,4,FALSE())</f>
        <v>5.1100000000000003</v>
      </c>
      <c r="F271" s="20" t="str">
        <f>VLOOKUP(Table3[[#This Row],[Customer ID]],'Medical Examinations'!$1:$1048576,5,FALSE())</f>
        <v xml:space="preserve">normal </v>
      </c>
      <c r="G271" s="19" t="str">
        <f>VLOOKUP(Table3[[#This Row],[Customer ID]],'Medical Examinations'!$1:$1048576,6,FALSE())</f>
        <v>No</v>
      </c>
      <c r="H271" s="19" t="str">
        <f>VLOOKUP(Table3[[#This Row],[Customer ID]],'Medical Examinations'!$1:$1048576,7,FALSE())</f>
        <v>No</v>
      </c>
      <c r="I271" s="19" t="str">
        <f>VLOOKUP(Table3[[#This Row],[Customer ID]],'Medical Examinations'!$1:$1048576,8,FALSE())</f>
        <v>No</v>
      </c>
      <c r="J271" s="19">
        <f>VLOOKUP(Table3[[#This Row],[Customer ID]],'Medical Examinations'!$1:$1048576,9,FALSE())</f>
        <v>0</v>
      </c>
      <c r="K271" s="19" t="str">
        <f>VLOOKUP(Table3[[#This Row],[Customer ID]],'Medical Examinations'!$1:$1048576,10,FALSE())</f>
        <v>yes</v>
      </c>
      <c r="L271" s="19" t="str">
        <f>VLOOKUP(Table3[[#This Row],[Customer ID]],'Hospitalisation Details'!270:$1048576,5,FALSE())</f>
        <v>28 Jul 1994</v>
      </c>
      <c r="M271" s="19">
        <f>VLOOKUP(Table3[[#This Row],[Customer ID]],'Hospitalisation Details'!270:$1048576,6,FALSE())</f>
        <v>28</v>
      </c>
      <c r="N271" s="19">
        <f>VLOOKUP(Table3[[#This Row],[Customer ID]],'Hospitalisation Details'!270:$1048576,8,FALSE())</f>
        <v>33057.230000000003</v>
      </c>
      <c r="O271" s="19" t="str">
        <f>VLOOKUP(Table3[[#This Row],[Customer ID]],'Hospitalisation Details'!270:$1048576,9,FALSE())</f>
        <v>tier - 1</v>
      </c>
      <c r="P271" s="19" t="str">
        <f>VLOOKUP(Table3[[#This Row],[Customer ID]],'Hospitalisation Details'!270:$1048576,10,FALSE())</f>
        <v>tier - 2</v>
      </c>
      <c r="Q271" s="19" t="str">
        <f>VLOOKUP(Table3[[#This Row],[Customer ID]],'Hospitalisation Details'!270:$1048576,11,FALSE())</f>
        <v>R1011</v>
      </c>
    </row>
    <row r="272" spans="1:17" x14ac:dyDescent="0.2">
      <c r="A272" s="18" t="s">
        <v>2101</v>
      </c>
      <c r="B272" s="19" t="str">
        <f>VLOOKUP(Table3[[#This Row],[Customer ID]],'Customer name 1'!271:$1048576,4,FALSE())</f>
        <v xml:space="preserve">Mr. Tyler </v>
      </c>
      <c r="C272" s="20">
        <f>VLOOKUP(Table3[[#This Row],[Customer ID]],'Medical Examinations'!$1:$1048576,2,FALSE())</f>
        <v>23.82</v>
      </c>
      <c r="D272" s="20" t="str">
        <f>VLOOKUP(Table3[[#This Row],[Customer ID]],'Medical Examinations'!$1:$1048576,3,FALSE())</f>
        <v>normal weight</v>
      </c>
      <c r="E272" s="20">
        <f>VLOOKUP(Table3[[#This Row],[Customer ID]],'Medical Examinations'!$1:$1048576,4,FALSE())</f>
        <v>10.85</v>
      </c>
      <c r="F272" s="20" t="str">
        <f>VLOOKUP(Table3[[#This Row],[Customer ID]],'Medical Examinations'!$1:$1048576,5,FALSE())</f>
        <v xml:space="preserve">diabetes </v>
      </c>
      <c r="G272" s="19" t="str">
        <f>VLOOKUP(Table3[[#This Row],[Customer ID]],'Medical Examinations'!$1:$1048576,6,FALSE())</f>
        <v>yes</v>
      </c>
      <c r="H272" s="19" t="str">
        <f>VLOOKUP(Table3[[#This Row],[Customer ID]],'Medical Examinations'!$1:$1048576,7,FALSE())</f>
        <v>No</v>
      </c>
      <c r="I272" s="19" t="str">
        <f>VLOOKUP(Table3[[#This Row],[Customer ID]],'Medical Examinations'!$1:$1048576,8,FALSE())</f>
        <v>No</v>
      </c>
      <c r="J272" s="19">
        <f>VLOOKUP(Table3[[#This Row],[Customer ID]],'Medical Examinations'!$1:$1048576,9,FALSE())</f>
        <v>0</v>
      </c>
      <c r="K272" s="19" t="str">
        <f>VLOOKUP(Table3[[#This Row],[Customer ID]],'Medical Examinations'!$1:$1048576,10,FALSE())</f>
        <v>yes</v>
      </c>
      <c r="L272" s="19" t="str">
        <f>VLOOKUP(Table3[[#This Row],[Customer ID]],'Hospitalisation Details'!271:$1048576,5,FALSE())</f>
        <v>10 Jul 1967</v>
      </c>
      <c r="M272" s="19">
        <f>VLOOKUP(Table3[[#This Row],[Customer ID]],'Hospitalisation Details'!271:$1048576,6,FALSE())</f>
        <v>55</v>
      </c>
      <c r="N272" s="19">
        <f>VLOOKUP(Table3[[#This Row],[Customer ID]],'Hospitalisation Details'!271:$1048576,8,FALSE())</f>
        <v>33025.32</v>
      </c>
      <c r="O272" s="19" t="str">
        <f>VLOOKUP(Table3[[#This Row],[Customer ID]],'Hospitalisation Details'!271:$1048576,9,FALSE())</f>
        <v>tier - 2</v>
      </c>
      <c r="P272" s="19" t="str">
        <f>VLOOKUP(Table3[[#This Row],[Customer ID]],'Hospitalisation Details'!271:$1048576,10,FALSE())</f>
        <v>tier - 3</v>
      </c>
      <c r="Q272" s="19" t="str">
        <f>VLOOKUP(Table3[[#This Row],[Customer ID]],'Hospitalisation Details'!271:$1048576,11,FALSE())</f>
        <v>R1011</v>
      </c>
    </row>
    <row r="273" spans="1:17" x14ac:dyDescent="0.2">
      <c r="A273" s="18" t="s">
        <v>2100</v>
      </c>
      <c r="B273" s="19" t="str">
        <f>VLOOKUP(Table3[[#This Row],[Customer ID]],'Customer name 1'!272:$1048576,4,FALSE())</f>
        <v xml:space="preserve">Mr. Stephen </v>
      </c>
      <c r="C273" s="20">
        <f>VLOOKUP(Table3[[#This Row],[Customer ID]],'Medical Examinations'!$1:$1048576,2,FALSE())</f>
        <v>45</v>
      </c>
      <c r="D273" s="20" t="str">
        <f>VLOOKUP(Table3[[#This Row],[Customer ID]],'Medical Examinations'!$1:$1048576,3,FALSE())</f>
        <v xml:space="preserve"> obesity </v>
      </c>
      <c r="E273" s="20">
        <f>VLOOKUP(Table3[[#This Row],[Customer ID]],'Medical Examinations'!$1:$1048576,4,FALSE())</f>
        <v>5.24</v>
      </c>
      <c r="F273" s="20" t="str">
        <f>VLOOKUP(Table3[[#This Row],[Customer ID]],'Medical Examinations'!$1:$1048576,5,FALSE())</f>
        <v xml:space="preserve">normal </v>
      </c>
      <c r="G273" s="19" t="str">
        <f>VLOOKUP(Table3[[#This Row],[Customer ID]],'Medical Examinations'!$1:$1048576,6,FALSE())</f>
        <v>yes</v>
      </c>
      <c r="H273" s="19" t="str">
        <f>VLOOKUP(Table3[[#This Row],[Customer ID]],'Medical Examinations'!$1:$1048576,7,FALSE())</f>
        <v>No</v>
      </c>
      <c r="I273" s="19" t="str">
        <f>VLOOKUP(Table3[[#This Row],[Customer ID]],'Medical Examinations'!$1:$1048576,8,FALSE())</f>
        <v>No</v>
      </c>
      <c r="J273" s="19">
        <f>VLOOKUP(Table3[[#This Row],[Customer ID]],'Medical Examinations'!$1:$1048576,9,FALSE())</f>
        <v>1</v>
      </c>
      <c r="K273" s="19" t="str">
        <f>VLOOKUP(Table3[[#This Row],[Customer ID]],'Medical Examinations'!$1:$1048576,10,FALSE())</f>
        <v>yes</v>
      </c>
      <c r="L273" s="19" t="str">
        <f>VLOOKUP(Table3[[#This Row],[Customer ID]],'Hospitalisation Details'!272:$1048576,5,FALSE())</f>
        <v>8 Jul 1995</v>
      </c>
      <c r="M273" s="19">
        <f>VLOOKUP(Table3[[#This Row],[Customer ID]],'Hospitalisation Details'!272:$1048576,6,FALSE())</f>
        <v>27</v>
      </c>
      <c r="N273" s="19">
        <f>VLOOKUP(Table3[[#This Row],[Customer ID]],'Hospitalisation Details'!272:$1048576,8,FALSE())</f>
        <v>33017.46</v>
      </c>
      <c r="O273" s="19" t="str">
        <f>VLOOKUP(Table3[[#This Row],[Customer ID]],'Hospitalisation Details'!272:$1048576,9,FALSE())</f>
        <v>tier - 1</v>
      </c>
      <c r="P273" s="19" t="str">
        <f>VLOOKUP(Table3[[#This Row],[Customer ID]],'Hospitalisation Details'!272:$1048576,10,FALSE())</f>
        <v>tier - 1</v>
      </c>
      <c r="Q273" s="19" t="str">
        <f>VLOOKUP(Table3[[#This Row],[Customer ID]],'Hospitalisation Details'!272:$1048576,11,FALSE())</f>
        <v>R1011</v>
      </c>
    </row>
    <row r="274" spans="1:17" x14ac:dyDescent="0.2">
      <c r="A274" s="18" t="s">
        <v>2099</v>
      </c>
      <c r="B274" s="19" t="str">
        <f>VLOOKUP(Table3[[#This Row],[Customer ID]],'Customer name 1'!273:$1048576,4,FALSE())</f>
        <v xml:space="preserve">Mr. Andrew </v>
      </c>
      <c r="C274" s="20">
        <f>VLOOKUP(Table3[[#This Row],[Customer ID]],'Medical Examinations'!$1:$1048576,2,FALSE())</f>
        <v>26.62</v>
      </c>
      <c r="D274" s="20" t="str">
        <f>VLOOKUP(Table3[[#This Row],[Customer ID]],'Medical Examinations'!$1:$1048576,3,FALSE())</f>
        <v>over weight</v>
      </c>
      <c r="E274" s="20">
        <f>VLOOKUP(Table3[[#This Row],[Customer ID]],'Medical Examinations'!$1:$1048576,4,FALSE())</f>
        <v>10.08</v>
      </c>
      <c r="F274" s="20" t="str">
        <f>VLOOKUP(Table3[[#This Row],[Customer ID]],'Medical Examinations'!$1:$1048576,5,FALSE())</f>
        <v xml:space="preserve">diabetes </v>
      </c>
      <c r="G274" s="19" t="str">
        <f>VLOOKUP(Table3[[#This Row],[Customer ID]],'Medical Examinations'!$1:$1048576,6,FALSE())</f>
        <v>No</v>
      </c>
      <c r="H274" s="19" t="str">
        <f>VLOOKUP(Table3[[#This Row],[Customer ID]],'Medical Examinations'!$1:$1048576,7,FALSE())</f>
        <v>No</v>
      </c>
      <c r="I274" s="19" t="str">
        <f>VLOOKUP(Table3[[#This Row],[Customer ID]],'Medical Examinations'!$1:$1048576,8,FALSE())</f>
        <v>No</v>
      </c>
      <c r="J274" s="19">
        <f>VLOOKUP(Table3[[#This Row],[Customer ID]],'Medical Examinations'!$1:$1048576,9,FALSE())</f>
        <v>0</v>
      </c>
      <c r="K274" s="19" t="str">
        <f>VLOOKUP(Table3[[#This Row],[Customer ID]],'Medical Examinations'!$1:$1048576,10,FALSE())</f>
        <v>yes</v>
      </c>
      <c r="L274" s="19" t="str">
        <f>VLOOKUP(Table3[[#This Row],[Customer ID]],'Hospitalisation Details'!273:$1048576,5,FALSE())</f>
        <v>24 Aug 1971</v>
      </c>
      <c r="M274" s="19">
        <f>VLOOKUP(Table3[[#This Row],[Customer ID]],'Hospitalisation Details'!273:$1048576,6,FALSE())</f>
        <v>51</v>
      </c>
      <c r="N274" s="19">
        <f>VLOOKUP(Table3[[#This Row],[Customer ID]],'Hospitalisation Details'!273:$1048576,8,FALSE())</f>
        <v>32947.629999999997</v>
      </c>
      <c r="O274" s="19" t="str">
        <f>VLOOKUP(Table3[[#This Row],[Customer ID]],'Hospitalisation Details'!273:$1048576,9,FALSE())</f>
        <v>tier - 2</v>
      </c>
      <c r="P274" s="19" t="str">
        <f>VLOOKUP(Table3[[#This Row],[Customer ID]],'Hospitalisation Details'!273:$1048576,10,FALSE())</f>
        <v>tier - 1</v>
      </c>
      <c r="Q274" s="19" t="str">
        <f>VLOOKUP(Table3[[#This Row],[Customer ID]],'Hospitalisation Details'!273:$1048576,11,FALSE())</f>
        <v>R1011</v>
      </c>
    </row>
    <row r="275" spans="1:17" x14ac:dyDescent="0.2">
      <c r="A275" s="18" t="s">
        <v>2098</v>
      </c>
      <c r="B275" s="19" t="str">
        <f>VLOOKUP(Table3[[#This Row],[Customer ID]],'Customer name 1'!274:$1048576,4,FALSE())</f>
        <v xml:space="preserve">Mr. James </v>
      </c>
      <c r="C275" s="20">
        <f>VLOOKUP(Table3[[#This Row],[Customer ID]],'Medical Examinations'!$1:$1048576,2,FALSE())</f>
        <v>32.67</v>
      </c>
      <c r="D275" s="20" t="str">
        <f>VLOOKUP(Table3[[#This Row],[Customer ID]],'Medical Examinations'!$1:$1048576,3,FALSE())</f>
        <v xml:space="preserve"> obesity </v>
      </c>
      <c r="E275" s="20">
        <f>VLOOKUP(Table3[[#This Row],[Customer ID]],'Medical Examinations'!$1:$1048576,4,FALSE())</f>
        <v>10.97</v>
      </c>
      <c r="F275" s="20" t="str">
        <f>VLOOKUP(Table3[[#This Row],[Customer ID]],'Medical Examinations'!$1:$1048576,5,FALSE())</f>
        <v xml:space="preserve">diabetes </v>
      </c>
      <c r="G275" s="19" t="str">
        <f>VLOOKUP(Table3[[#This Row],[Customer ID]],'Medical Examinations'!$1:$1048576,6,FALSE())</f>
        <v>yes</v>
      </c>
      <c r="H275" s="19" t="str">
        <f>VLOOKUP(Table3[[#This Row],[Customer ID]],'Medical Examinations'!$1:$1048576,7,FALSE())</f>
        <v>No</v>
      </c>
      <c r="I275" s="19" t="str">
        <f>VLOOKUP(Table3[[#This Row],[Customer ID]],'Medical Examinations'!$1:$1048576,8,FALSE())</f>
        <v>No</v>
      </c>
      <c r="J275" s="19">
        <f>VLOOKUP(Table3[[#This Row],[Customer ID]],'Medical Examinations'!$1:$1048576,9,FALSE())</f>
        <v>0</v>
      </c>
      <c r="K275" s="19" t="str">
        <f>VLOOKUP(Table3[[#This Row],[Customer ID]],'Medical Examinations'!$1:$1048576,10,FALSE())</f>
        <v>yes</v>
      </c>
      <c r="L275" s="19" t="str">
        <f>VLOOKUP(Table3[[#This Row],[Customer ID]],'Hospitalisation Details'!274:$1048576,5,FALSE())</f>
        <v>17 Nov 1981</v>
      </c>
      <c r="M275" s="19">
        <f>VLOOKUP(Table3[[#This Row],[Customer ID]],'Hospitalisation Details'!274:$1048576,6,FALSE())</f>
        <v>41</v>
      </c>
      <c r="N275" s="19">
        <f>VLOOKUP(Table3[[#This Row],[Customer ID]],'Hospitalisation Details'!274:$1048576,8,FALSE())</f>
        <v>32906.69</v>
      </c>
      <c r="O275" s="19" t="str">
        <f>VLOOKUP(Table3[[#This Row],[Customer ID]],'Hospitalisation Details'!274:$1048576,9,FALSE())</f>
        <v>tier - 2</v>
      </c>
      <c r="P275" s="19" t="str">
        <f>VLOOKUP(Table3[[#This Row],[Customer ID]],'Hospitalisation Details'!274:$1048576,10,FALSE())</f>
        <v>tier - 3</v>
      </c>
      <c r="Q275" s="19" t="str">
        <f>VLOOKUP(Table3[[#This Row],[Customer ID]],'Hospitalisation Details'!274:$1048576,11,FALSE())</f>
        <v>R1011</v>
      </c>
    </row>
    <row r="276" spans="1:17" x14ac:dyDescent="0.2">
      <c r="A276" s="18" t="s">
        <v>2097</v>
      </c>
      <c r="B276" s="19" t="str">
        <f>VLOOKUP(Table3[[#This Row],[Customer ID]],'Customer name 1'!275:$1048576,4,FALSE())</f>
        <v xml:space="preserve">Mr. Shawn </v>
      </c>
      <c r="C276" s="20">
        <f>VLOOKUP(Table3[[#This Row],[Customer ID]],'Medical Examinations'!$1:$1048576,2,FALSE())</f>
        <v>44.44</v>
      </c>
      <c r="D276" s="20" t="str">
        <f>VLOOKUP(Table3[[#This Row],[Customer ID]],'Medical Examinations'!$1:$1048576,3,FALSE())</f>
        <v xml:space="preserve"> obesity </v>
      </c>
      <c r="E276" s="20">
        <f>VLOOKUP(Table3[[#This Row],[Customer ID]],'Medical Examinations'!$1:$1048576,4,FALSE())</f>
        <v>4.9000000000000004</v>
      </c>
      <c r="F276" s="20" t="str">
        <f>VLOOKUP(Table3[[#This Row],[Customer ID]],'Medical Examinations'!$1:$1048576,5,FALSE())</f>
        <v xml:space="preserve">normal </v>
      </c>
      <c r="G276" s="19" t="str">
        <f>VLOOKUP(Table3[[#This Row],[Customer ID]],'Medical Examinations'!$1:$1048576,6,FALSE())</f>
        <v>yes</v>
      </c>
      <c r="H276" s="19" t="str">
        <f>VLOOKUP(Table3[[#This Row],[Customer ID]],'Medical Examinations'!$1:$1048576,7,FALSE())</f>
        <v>No</v>
      </c>
      <c r="I276" s="19" t="str">
        <f>VLOOKUP(Table3[[#This Row],[Customer ID]],'Medical Examinations'!$1:$1048576,8,FALSE())</f>
        <v>No</v>
      </c>
      <c r="J276" s="19">
        <f>VLOOKUP(Table3[[#This Row],[Customer ID]],'Medical Examinations'!$1:$1048576,9,FALSE())</f>
        <v>1</v>
      </c>
      <c r="K276" s="19" t="str">
        <f>VLOOKUP(Table3[[#This Row],[Customer ID]],'Medical Examinations'!$1:$1048576,10,FALSE())</f>
        <v>yes</v>
      </c>
      <c r="L276" s="19" t="str">
        <f>VLOOKUP(Table3[[#This Row],[Customer ID]],'Hospitalisation Details'!275:$1048576,5,FALSE())</f>
        <v>4 Dec 1995</v>
      </c>
      <c r="M276" s="19">
        <f>VLOOKUP(Table3[[#This Row],[Customer ID]],'Hospitalisation Details'!275:$1048576,6,FALSE())</f>
        <v>27</v>
      </c>
      <c r="N276" s="19">
        <f>VLOOKUP(Table3[[#This Row],[Customer ID]],'Hospitalisation Details'!275:$1048576,8,FALSE())</f>
        <v>32827.51</v>
      </c>
      <c r="O276" s="19" t="str">
        <f>VLOOKUP(Table3[[#This Row],[Customer ID]],'Hospitalisation Details'!275:$1048576,9,FALSE())</f>
        <v>tier - 1</v>
      </c>
      <c r="P276" s="19" t="str">
        <f>VLOOKUP(Table3[[#This Row],[Customer ID]],'Hospitalisation Details'!275:$1048576,10,FALSE())</f>
        <v>tier - 2</v>
      </c>
      <c r="Q276" s="19" t="str">
        <f>VLOOKUP(Table3[[#This Row],[Customer ID]],'Hospitalisation Details'!275:$1048576,11,FALSE())</f>
        <v>R1011</v>
      </c>
    </row>
    <row r="277" spans="1:17" x14ac:dyDescent="0.2">
      <c r="A277" s="18" t="s">
        <v>2096</v>
      </c>
      <c r="B277" s="19" t="str">
        <f>VLOOKUP(Table3[[#This Row],[Customer ID]],'Customer name 1'!276:$1048576,4,FALSE())</f>
        <v xml:space="preserve">Mr. Matt </v>
      </c>
      <c r="C277" s="20">
        <f>VLOOKUP(Table3[[#This Row],[Customer ID]],'Medical Examinations'!$1:$1048576,2,FALSE())</f>
        <v>28.31</v>
      </c>
      <c r="D277" s="20" t="str">
        <f>VLOOKUP(Table3[[#This Row],[Customer ID]],'Medical Examinations'!$1:$1048576,3,FALSE())</f>
        <v>over weight</v>
      </c>
      <c r="E277" s="20">
        <f>VLOOKUP(Table3[[#This Row],[Customer ID]],'Medical Examinations'!$1:$1048576,4,FALSE())</f>
        <v>5.33</v>
      </c>
      <c r="F277" s="20" t="str">
        <f>VLOOKUP(Table3[[#This Row],[Customer ID]],'Medical Examinations'!$1:$1048576,5,FALSE())</f>
        <v xml:space="preserve">normal </v>
      </c>
      <c r="G277" s="19" t="str">
        <f>VLOOKUP(Table3[[#This Row],[Customer ID]],'Medical Examinations'!$1:$1048576,6,FALSE())</f>
        <v>No</v>
      </c>
      <c r="H277" s="19" t="str">
        <f>VLOOKUP(Table3[[#This Row],[Customer ID]],'Medical Examinations'!$1:$1048576,7,FALSE())</f>
        <v>No</v>
      </c>
      <c r="I277" s="19" t="str">
        <f>VLOOKUP(Table3[[#This Row],[Customer ID]],'Medical Examinations'!$1:$1048576,8,FALSE())</f>
        <v>No</v>
      </c>
      <c r="J277" s="19">
        <f>VLOOKUP(Table3[[#This Row],[Customer ID]],'Medical Examinations'!$1:$1048576,9,FALSE())</f>
        <v>0</v>
      </c>
      <c r="K277" s="19" t="str">
        <f>VLOOKUP(Table3[[#This Row],[Customer ID]],'Medical Examinations'!$1:$1048576,10,FALSE())</f>
        <v>yes</v>
      </c>
      <c r="L277" s="19" t="str">
        <f>VLOOKUP(Table3[[#This Row],[Customer ID]],'Hospitalisation Details'!276:$1048576,5,FALSE())</f>
        <v>12 Dec 1980</v>
      </c>
      <c r="M277" s="19">
        <f>VLOOKUP(Table3[[#This Row],[Customer ID]],'Hospitalisation Details'!276:$1048576,6,FALSE())</f>
        <v>42</v>
      </c>
      <c r="N277" s="19">
        <f>VLOOKUP(Table3[[#This Row],[Customer ID]],'Hospitalisation Details'!276:$1048576,8,FALSE())</f>
        <v>32787.46</v>
      </c>
      <c r="O277" s="19" t="str">
        <f>VLOOKUP(Table3[[#This Row],[Customer ID]],'Hospitalisation Details'!276:$1048576,9,FALSE())</f>
        <v>tier - 1</v>
      </c>
      <c r="P277" s="19" t="str">
        <f>VLOOKUP(Table3[[#This Row],[Customer ID]],'Hospitalisation Details'!276:$1048576,10,FALSE())</f>
        <v>tier - 3</v>
      </c>
      <c r="Q277" s="19" t="str">
        <f>VLOOKUP(Table3[[#This Row],[Customer ID]],'Hospitalisation Details'!276:$1048576,11,FALSE())</f>
        <v>R1012</v>
      </c>
    </row>
    <row r="278" spans="1:17" x14ac:dyDescent="0.2">
      <c r="A278" s="18" t="s">
        <v>2095</v>
      </c>
      <c r="B278" s="19" t="str">
        <f>VLOOKUP(Table3[[#This Row],[Customer ID]],'Customer name 1'!277:$1048576,4,FALSE())</f>
        <v xml:space="preserve">Mr. Nathaniel </v>
      </c>
      <c r="C278" s="20">
        <f>VLOOKUP(Table3[[#This Row],[Customer ID]],'Medical Examinations'!$1:$1048576,2,FALSE())</f>
        <v>25.05</v>
      </c>
      <c r="D278" s="20" t="str">
        <f>VLOOKUP(Table3[[#This Row],[Customer ID]],'Medical Examinations'!$1:$1048576,3,FALSE())</f>
        <v>over weight</v>
      </c>
      <c r="E278" s="20">
        <f>VLOOKUP(Table3[[#This Row],[Customer ID]],'Medical Examinations'!$1:$1048576,4,FALSE())</f>
        <v>4.6100000000000003</v>
      </c>
      <c r="F278" s="20" t="str">
        <f>VLOOKUP(Table3[[#This Row],[Customer ID]],'Medical Examinations'!$1:$1048576,5,FALSE())</f>
        <v xml:space="preserve">normal </v>
      </c>
      <c r="G278" s="19" t="str">
        <f>VLOOKUP(Table3[[#This Row],[Customer ID]],'Medical Examinations'!$1:$1048576,6,FALSE())</f>
        <v>No</v>
      </c>
      <c r="H278" s="19" t="str">
        <f>VLOOKUP(Table3[[#This Row],[Customer ID]],'Medical Examinations'!$1:$1048576,7,FALSE())</f>
        <v>No</v>
      </c>
      <c r="I278" s="19" t="str">
        <f>VLOOKUP(Table3[[#This Row],[Customer ID]],'Medical Examinations'!$1:$1048576,8,FALSE())</f>
        <v>No</v>
      </c>
      <c r="J278" s="19">
        <f>VLOOKUP(Table3[[#This Row],[Customer ID]],'Medical Examinations'!$1:$1048576,9,FALSE())</f>
        <v>2</v>
      </c>
      <c r="K278" s="19" t="str">
        <f>VLOOKUP(Table3[[#This Row],[Customer ID]],'Medical Examinations'!$1:$1048576,10,FALSE())</f>
        <v>yes</v>
      </c>
      <c r="L278" s="19" t="str">
        <f>VLOOKUP(Table3[[#This Row],[Customer ID]],'Hospitalisation Details'!277:$1048576,5,FALSE())</f>
        <v>7 Nov 1972</v>
      </c>
      <c r="M278" s="19">
        <f>VLOOKUP(Table3[[#This Row],[Customer ID]],'Hospitalisation Details'!277:$1048576,6,FALSE())</f>
        <v>50</v>
      </c>
      <c r="N278" s="19">
        <f>VLOOKUP(Table3[[#This Row],[Customer ID]],'Hospitalisation Details'!277:$1048576,8,FALSE())</f>
        <v>32765.33</v>
      </c>
      <c r="O278" s="19" t="str">
        <f>VLOOKUP(Table3[[#This Row],[Customer ID]],'Hospitalisation Details'!277:$1048576,9,FALSE())</f>
        <v>tier - 2</v>
      </c>
      <c r="P278" s="19" t="str">
        <f>VLOOKUP(Table3[[#This Row],[Customer ID]],'Hospitalisation Details'!277:$1048576,10,FALSE())</f>
        <v>tier - 2</v>
      </c>
      <c r="Q278" s="19" t="str">
        <f>VLOOKUP(Table3[[#This Row],[Customer ID]],'Hospitalisation Details'!277:$1048576,11,FALSE())</f>
        <v>R1012</v>
      </c>
    </row>
    <row r="279" spans="1:17" x14ac:dyDescent="0.2">
      <c r="A279" s="18" t="s">
        <v>2094</v>
      </c>
      <c r="B279" s="19" t="str">
        <f>VLOOKUP(Table3[[#This Row],[Customer ID]],'Customer name 1'!278:$1048576,4,FALSE())</f>
        <v xml:space="preserve">Mr. Kevin </v>
      </c>
      <c r="C279" s="20">
        <f>VLOOKUP(Table3[[#This Row],[Customer ID]],'Medical Examinations'!$1:$1048576,2,FALSE())</f>
        <v>28.34</v>
      </c>
      <c r="D279" s="20" t="str">
        <f>VLOOKUP(Table3[[#This Row],[Customer ID]],'Medical Examinations'!$1:$1048576,3,FALSE())</f>
        <v>over weight</v>
      </c>
      <c r="E279" s="20">
        <f>VLOOKUP(Table3[[#This Row],[Customer ID]],'Medical Examinations'!$1:$1048576,4,FALSE())</f>
        <v>8.18</v>
      </c>
      <c r="F279" s="20" t="str">
        <f>VLOOKUP(Table3[[#This Row],[Customer ID]],'Medical Examinations'!$1:$1048576,5,FALSE())</f>
        <v xml:space="preserve">diabetes </v>
      </c>
      <c r="G279" s="19" t="str">
        <f>VLOOKUP(Table3[[#This Row],[Customer ID]],'Medical Examinations'!$1:$1048576,6,FALSE())</f>
        <v>No</v>
      </c>
      <c r="H279" s="19" t="str">
        <f>VLOOKUP(Table3[[#This Row],[Customer ID]],'Medical Examinations'!$1:$1048576,7,FALSE())</f>
        <v>No</v>
      </c>
      <c r="I279" s="19" t="str">
        <f>VLOOKUP(Table3[[#This Row],[Customer ID]],'Medical Examinations'!$1:$1048576,8,FALSE())</f>
        <v>No</v>
      </c>
      <c r="J279" s="19">
        <f>VLOOKUP(Table3[[#This Row],[Customer ID]],'Medical Examinations'!$1:$1048576,9,FALSE())</f>
        <v>0</v>
      </c>
      <c r="K279" s="19" t="str">
        <f>VLOOKUP(Table3[[#This Row],[Customer ID]],'Medical Examinations'!$1:$1048576,10,FALSE())</f>
        <v>yes</v>
      </c>
      <c r="L279" s="19" t="str">
        <f>VLOOKUP(Table3[[#This Row],[Customer ID]],'Hospitalisation Details'!278:$1048576,5,FALSE())</f>
        <v>6 Dec 1974</v>
      </c>
      <c r="M279" s="19">
        <f>VLOOKUP(Table3[[#This Row],[Customer ID]],'Hospitalisation Details'!278:$1048576,6,FALSE())</f>
        <v>48</v>
      </c>
      <c r="N279" s="19">
        <f>VLOOKUP(Table3[[#This Row],[Customer ID]],'Hospitalisation Details'!278:$1048576,8,FALSE())</f>
        <v>32760.48</v>
      </c>
      <c r="O279" s="19" t="str">
        <f>VLOOKUP(Table3[[#This Row],[Customer ID]],'Hospitalisation Details'!278:$1048576,9,FALSE())</f>
        <v>tier - 1</v>
      </c>
      <c r="P279" s="19" t="str">
        <f>VLOOKUP(Table3[[#This Row],[Customer ID]],'Hospitalisation Details'!278:$1048576,10,FALSE())</f>
        <v>tier - 1</v>
      </c>
      <c r="Q279" s="19" t="str">
        <f>VLOOKUP(Table3[[#This Row],[Customer ID]],'Hospitalisation Details'!278:$1048576,11,FALSE())</f>
        <v>R1011</v>
      </c>
    </row>
    <row r="280" spans="1:17" x14ac:dyDescent="0.2">
      <c r="A280" s="18" t="s">
        <v>2093</v>
      </c>
      <c r="B280" s="19" t="str">
        <f>VLOOKUP(Table3[[#This Row],[Customer ID]],'Customer name 1'!279:$1048576,4,FALSE())</f>
        <v xml:space="preserve">Ms. Joan </v>
      </c>
      <c r="C280" s="20">
        <f>VLOOKUP(Table3[[#This Row],[Customer ID]],'Medical Examinations'!$1:$1048576,2,FALSE())</f>
        <v>17.765000000000001</v>
      </c>
      <c r="D280" s="20" t="str">
        <f>VLOOKUP(Table3[[#This Row],[Customer ID]],'Medical Examinations'!$1:$1048576,3,FALSE())</f>
        <v xml:space="preserve">under weight </v>
      </c>
      <c r="E280" s="20">
        <f>VLOOKUP(Table3[[#This Row],[Customer ID]],'Medical Examinations'!$1:$1048576,4,FALSE())</f>
        <v>5.62</v>
      </c>
      <c r="F280" s="20" t="str">
        <f>VLOOKUP(Table3[[#This Row],[Customer ID]],'Medical Examinations'!$1:$1048576,5,FALSE())</f>
        <v xml:space="preserve">normal </v>
      </c>
      <c r="G280" s="19" t="str">
        <f>VLOOKUP(Table3[[#This Row],[Customer ID]],'Medical Examinations'!$1:$1048576,6,FALSE())</f>
        <v>No</v>
      </c>
      <c r="H280" s="19" t="str">
        <f>VLOOKUP(Table3[[#This Row],[Customer ID]],'Medical Examinations'!$1:$1048576,7,FALSE())</f>
        <v>No</v>
      </c>
      <c r="I280" s="19" t="str">
        <f>VLOOKUP(Table3[[#This Row],[Customer ID]],'Medical Examinations'!$1:$1048576,8,FALSE())</f>
        <v>No</v>
      </c>
      <c r="J280" s="19">
        <f>VLOOKUP(Table3[[#This Row],[Customer ID]],'Medical Examinations'!$1:$1048576,9,FALSE())</f>
        <v>0</v>
      </c>
      <c r="K280" s="19" t="str">
        <f>VLOOKUP(Table3[[#This Row],[Customer ID]],'Medical Examinations'!$1:$1048576,10,FALSE())</f>
        <v>yes</v>
      </c>
      <c r="L280" s="19" t="str">
        <f>VLOOKUP(Table3[[#This Row],[Customer ID]],'Hospitalisation Details'!279:$1048576,5,FALSE())</f>
        <v>9 Jul 1990</v>
      </c>
      <c r="M280" s="19">
        <f>VLOOKUP(Table3[[#This Row],[Customer ID]],'Hospitalisation Details'!279:$1048576,6,FALSE())</f>
        <v>32</v>
      </c>
      <c r="N280" s="19">
        <f>VLOOKUP(Table3[[#This Row],[Customer ID]],'Hospitalisation Details'!279:$1048576,8,FALSE())</f>
        <v>32734.19</v>
      </c>
      <c r="O280" s="19" t="str">
        <f>VLOOKUP(Table3[[#This Row],[Customer ID]],'Hospitalisation Details'!279:$1048576,9,FALSE())</f>
        <v>tier - 2</v>
      </c>
      <c r="P280" s="19" t="str">
        <f>VLOOKUP(Table3[[#This Row],[Customer ID]],'Hospitalisation Details'!279:$1048576,10,FALSE())</f>
        <v>tier - 1</v>
      </c>
      <c r="Q280" s="19" t="str">
        <f>VLOOKUP(Table3[[#This Row],[Customer ID]],'Hospitalisation Details'!279:$1048576,11,FALSE())</f>
        <v>R1012</v>
      </c>
    </row>
    <row r="281" spans="1:17" x14ac:dyDescent="0.2">
      <c r="A281" s="18" t="s">
        <v>2092</v>
      </c>
      <c r="B281" s="19" t="str">
        <f>VLOOKUP(Table3[[#This Row],[Customer ID]],'Customer name 1'!280:$1048576,4,FALSE())</f>
        <v xml:space="preserve">Mr. Christopher </v>
      </c>
      <c r="C281" s="20">
        <f>VLOOKUP(Table3[[#This Row],[Customer ID]],'Medical Examinations'!$1:$1048576,2,FALSE())</f>
        <v>36.119999999999997</v>
      </c>
      <c r="D281" s="20" t="str">
        <f>VLOOKUP(Table3[[#This Row],[Customer ID]],'Medical Examinations'!$1:$1048576,3,FALSE())</f>
        <v xml:space="preserve"> obesity </v>
      </c>
      <c r="E281" s="20">
        <f>VLOOKUP(Table3[[#This Row],[Customer ID]],'Medical Examinations'!$1:$1048576,4,FALSE())</f>
        <v>5.82</v>
      </c>
      <c r="F281" s="20" t="str">
        <f>VLOOKUP(Table3[[#This Row],[Customer ID]],'Medical Examinations'!$1:$1048576,5,FALSE())</f>
        <v>prediabetes</v>
      </c>
      <c r="G281" s="19" t="str">
        <f>VLOOKUP(Table3[[#This Row],[Customer ID]],'Medical Examinations'!$1:$1048576,6,FALSE())</f>
        <v>No</v>
      </c>
      <c r="H281" s="19" t="str">
        <f>VLOOKUP(Table3[[#This Row],[Customer ID]],'Medical Examinations'!$1:$1048576,7,FALSE())</f>
        <v>No</v>
      </c>
      <c r="I281" s="19" t="str">
        <f>VLOOKUP(Table3[[#This Row],[Customer ID]],'Medical Examinations'!$1:$1048576,8,FALSE())</f>
        <v>No</v>
      </c>
      <c r="J281" s="19">
        <f>VLOOKUP(Table3[[#This Row],[Customer ID]],'Medical Examinations'!$1:$1048576,9,FALSE())</f>
        <v>0</v>
      </c>
      <c r="K281" s="19" t="str">
        <f>VLOOKUP(Table3[[#This Row],[Customer ID]],'Medical Examinations'!$1:$1048576,10,FALSE())</f>
        <v>yes</v>
      </c>
      <c r="L281" s="19" t="str">
        <f>VLOOKUP(Table3[[#This Row],[Customer ID]],'Hospitalisation Details'!280:$1048576,5,FALSE())</f>
        <v>30 Sep 1990</v>
      </c>
      <c r="M281" s="19">
        <f>VLOOKUP(Table3[[#This Row],[Customer ID]],'Hospitalisation Details'!280:$1048576,6,FALSE())</f>
        <v>32</v>
      </c>
      <c r="N281" s="19">
        <f>VLOOKUP(Table3[[#This Row],[Customer ID]],'Hospitalisation Details'!280:$1048576,8,FALSE())</f>
        <v>32716.2</v>
      </c>
      <c r="O281" s="19" t="str">
        <f>VLOOKUP(Table3[[#This Row],[Customer ID]],'Hospitalisation Details'!280:$1048576,9,FALSE())</f>
        <v>tier - 1</v>
      </c>
      <c r="P281" s="19" t="str">
        <f>VLOOKUP(Table3[[#This Row],[Customer ID]],'Hospitalisation Details'!280:$1048576,10,FALSE())</f>
        <v>tier - 2</v>
      </c>
      <c r="Q281" s="19" t="str">
        <f>VLOOKUP(Table3[[#This Row],[Customer ID]],'Hospitalisation Details'!280:$1048576,11,FALSE())</f>
        <v>R1011</v>
      </c>
    </row>
    <row r="282" spans="1:17" x14ac:dyDescent="0.2">
      <c r="A282" s="18" t="s">
        <v>2091</v>
      </c>
      <c r="B282" s="19" t="str">
        <f>VLOOKUP(Table3[[#This Row],[Customer ID]],'Customer name 1'!281:$1048576,4,FALSE())</f>
        <v xml:space="preserve">Ms. Kacy </v>
      </c>
      <c r="C282" s="20">
        <f>VLOOKUP(Table3[[#This Row],[Customer ID]],'Medical Examinations'!$1:$1048576,2,FALSE())</f>
        <v>23.19</v>
      </c>
      <c r="D282" s="20" t="str">
        <f>VLOOKUP(Table3[[#This Row],[Customer ID]],'Medical Examinations'!$1:$1048576,3,FALSE())</f>
        <v>normal weight</v>
      </c>
      <c r="E282" s="20">
        <f>VLOOKUP(Table3[[#This Row],[Customer ID]],'Medical Examinations'!$1:$1048576,4,FALSE())</f>
        <v>7.66</v>
      </c>
      <c r="F282" s="20" t="str">
        <f>VLOOKUP(Table3[[#This Row],[Customer ID]],'Medical Examinations'!$1:$1048576,5,FALSE())</f>
        <v xml:space="preserve">diabetes </v>
      </c>
      <c r="G282" s="19" t="str">
        <f>VLOOKUP(Table3[[#This Row],[Customer ID]],'Medical Examinations'!$1:$1048576,6,FALSE())</f>
        <v>No</v>
      </c>
      <c r="H282" s="19" t="str">
        <f>VLOOKUP(Table3[[#This Row],[Customer ID]],'Medical Examinations'!$1:$1048576,7,FALSE())</f>
        <v>No</v>
      </c>
      <c r="I282" s="19" t="str">
        <f>VLOOKUP(Table3[[#This Row],[Customer ID]],'Medical Examinations'!$1:$1048576,8,FALSE())</f>
        <v>No</v>
      </c>
      <c r="J282" s="19">
        <f>VLOOKUP(Table3[[#This Row],[Customer ID]],'Medical Examinations'!$1:$1048576,9,FALSE())</f>
        <v>0</v>
      </c>
      <c r="K282" s="19" t="str">
        <f>VLOOKUP(Table3[[#This Row],[Customer ID]],'Medical Examinations'!$1:$1048576,10,FALSE())</f>
        <v>yes</v>
      </c>
      <c r="L282" s="19" t="str">
        <f>VLOOKUP(Table3[[#This Row],[Customer ID]],'Hospitalisation Details'!281:$1048576,5,FALSE())</f>
        <v>1 Nov 1968</v>
      </c>
      <c r="M282" s="19">
        <f>VLOOKUP(Table3[[#This Row],[Customer ID]],'Hospitalisation Details'!281:$1048576,6,FALSE())</f>
        <v>54</v>
      </c>
      <c r="N282" s="19">
        <f>VLOOKUP(Table3[[#This Row],[Customer ID]],'Hospitalisation Details'!281:$1048576,8,FALSE())</f>
        <v>32686.080000000002</v>
      </c>
      <c r="O282" s="19" t="str">
        <f>VLOOKUP(Table3[[#This Row],[Customer ID]],'Hospitalisation Details'!281:$1048576,9,FALSE())</f>
        <v>tier - 2</v>
      </c>
      <c r="P282" s="19" t="str">
        <f>VLOOKUP(Table3[[#This Row],[Customer ID]],'Hospitalisation Details'!281:$1048576,10,FALSE())</f>
        <v>tier - 3</v>
      </c>
      <c r="Q282" s="19" t="str">
        <f>VLOOKUP(Table3[[#This Row],[Customer ID]],'Hospitalisation Details'!281:$1048576,11,FALSE())</f>
        <v>R1011</v>
      </c>
    </row>
    <row r="283" spans="1:17" x14ac:dyDescent="0.2">
      <c r="A283" s="18" t="s">
        <v>2090</v>
      </c>
      <c r="B283" s="19" t="str">
        <f>VLOOKUP(Table3[[#This Row],[Customer ID]],'Customer name 1'!282:$1048576,4,FALSE())</f>
        <v xml:space="preserve">Mr. Benjamin </v>
      </c>
      <c r="C283" s="20">
        <f>VLOOKUP(Table3[[#This Row],[Customer ID]],'Medical Examinations'!$1:$1048576,2,FALSE())</f>
        <v>35.99</v>
      </c>
      <c r="D283" s="20" t="str">
        <f>VLOOKUP(Table3[[#This Row],[Customer ID]],'Medical Examinations'!$1:$1048576,3,FALSE())</f>
        <v xml:space="preserve"> obesity </v>
      </c>
      <c r="E283" s="20">
        <f>VLOOKUP(Table3[[#This Row],[Customer ID]],'Medical Examinations'!$1:$1048576,4,FALSE())</f>
        <v>4.2300000000000004</v>
      </c>
      <c r="F283" s="20" t="str">
        <f>VLOOKUP(Table3[[#This Row],[Customer ID]],'Medical Examinations'!$1:$1048576,5,FALSE())</f>
        <v xml:space="preserve">normal </v>
      </c>
      <c r="G283" s="19" t="str">
        <f>VLOOKUP(Table3[[#This Row],[Customer ID]],'Medical Examinations'!$1:$1048576,6,FALSE())</f>
        <v>No</v>
      </c>
      <c r="H283" s="19" t="str">
        <f>VLOOKUP(Table3[[#This Row],[Customer ID]],'Medical Examinations'!$1:$1048576,7,FALSE())</f>
        <v>No</v>
      </c>
      <c r="I283" s="19" t="str">
        <f>VLOOKUP(Table3[[#This Row],[Customer ID]],'Medical Examinations'!$1:$1048576,8,FALSE())</f>
        <v>No</v>
      </c>
      <c r="J283" s="19">
        <f>VLOOKUP(Table3[[#This Row],[Customer ID]],'Medical Examinations'!$1:$1048576,9,FALSE())</f>
        <v>0</v>
      </c>
      <c r="K283" s="19" t="str">
        <f>VLOOKUP(Table3[[#This Row],[Customer ID]],'Medical Examinations'!$1:$1048576,10,FALSE())</f>
        <v>yes</v>
      </c>
      <c r="L283" s="19" t="str">
        <f>VLOOKUP(Table3[[#This Row],[Customer ID]],'Hospitalisation Details'!282:$1048576,5,FALSE())</f>
        <v>13 Jul 1990</v>
      </c>
      <c r="M283" s="19">
        <f>VLOOKUP(Table3[[#This Row],[Customer ID]],'Hospitalisation Details'!282:$1048576,6,FALSE())</f>
        <v>32</v>
      </c>
      <c r="N283" s="19">
        <f>VLOOKUP(Table3[[#This Row],[Customer ID]],'Hospitalisation Details'!282:$1048576,8,FALSE())</f>
        <v>32672.11</v>
      </c>
      <c r="O283" s="19" t="str">
        <f>VLOOKUP(Table3[[#This Row],[Customer ID]],'Hospitalisation Details'!282:$1048576,9,FALSE())</f>
        <v>tier - 1</v>
      </c>
      <c r="P283" s="19" t="str">
        <f>VLOOKUP(Table3[[#This Row],[Customer ID]],'Hospitalisation Details'!282:$1048576,10,FALSE())</f>
        <v>tier - 1</v>
      </c>
      <c r="Q283" s="19" t="str">
        <f>VLOOKUP(Table3[[#This Row],[Customer ID]],'Hospitalisation Details'!282:$1048576,11,FALSE())</f>
        <v>R1011</v>
      </c>
    </row>
    <row r="284" spans="1:17" x14ac:dyDescent="0.2">
      <c r="A284" s="18" t="s">
        <v>2089</v>
      </c>
      <c r="B284" s="19" t="str">
        <f>VLOOKUP(Table3[[#This Row],[Customer ID]],'Customer name 1'!283:$1048576,4,FALSE())</f>
        <v xml:space="preserve">Mr. Xaviour </v>
      </c>
      <c r="C284" s="20">
        <f>VLOOKUP(Table3[[#This Row],[Customer ID]],'Medical Examinations'!$1:$1048576,2,FALSE())</f>
        <v>30.25</v>
      </c>
      <c r="D284" s="20" t="str">
        <f>VLOOKUP(Table3[[#This Row],[Customer ID]],'Medical Examinations'!$1:$1048576,3,FALSE())</f>
        <v xml:space="preserve"> obesity </v>
      </c>
      <c r="E284" s="20">
        <f>VLOOKUP(Table3[[#This Row],[Customer ID]],'Medical Examinations'!$1:$1048576,4,FALSE())</f>
        <v>5.58</v>
      </c>
      <c r="F284" s="20" t="str">
        <f>VLOOKUP(Table3[[#This Row],[Customer ID]],'Medical Examinations'!$1:$1048576,5,FALSE())</f>
        <v xml:space="preserve">normal </v>
      </c>
      <c r="G284" s="19" t="str">
        <f>VLOOKUP(Table3[[#This Row],[Customer ID]],'Medical Examinations'!$1:$1048576,6,FALSE())</f>
        <v>No</v>
      </c>
      <c r="H284" s="19" t="str">
        <f>VLOOKUP(Table3[[#This Row],[Customer ID]],'Medical Examinations'!$1:$1048576,7,FALSE())</f>
        <v>No</v>
      </c>
      <c r="I284" s="19" t="str">
        <f>VLOOKUP(Table3[[#This Row],[Customer ID]],'Medical Examinations'!$1:$1048576,8,FALSE())</f>
        <v>Yes</v>
      </c>
      <c r="J284" s="19">
        <f>VLOOKUP(Table3[[#This Row],[Customer ID]],'Medical Examinations'!$1:$1048576,9,FALSE())</f>
        <v>1</v>
      </c>
      <c r="K284" s="19" t="str">
        <f>VLOOKUP(Table3[[#This Row],[Customer ID]],'Medical Examinations'!$1:$1048576,10,FALSE())</f>
        <v>yes</v>
      </c>
      <c r="L284" s="19" t="str">
        <f>VLOOKUP(Table3[[#This Row],[Customer ID]],'Hospitalisation Details'!283:$1048576,5,FALSE())</f>
        <v>8 Oct 2003</v>
      </c>
      <c r="M284" s="19">
        <f>VLOOKUP(Table3[[#This Row],[Customer ID]],'Hospitalisation Details'!283:$1048576,6,FALSE())</f>
        <v>19</v>
      </c>
      <c r="N284" s="19">
        <f>VLOOKUP(Table3[[#This Row],[Customer ID]],'Hospitalisation Details'!283:$1048576,8,FALSE())</f>
        <v>32548.34</v>
      </c>
      <c r="O284" s="19" t="str">
        <f>VLOOKUP(Table3[[#This Row],[Customer ID]],'Hospitalisation Details'!283:$1048576,9,FALSE())</f>
        <v>tier - 1</v>
      </c>
      <c r="P284" s="19" t="str">
        <f>VLOOKUP(Table3[[#This Row],[Customer ID]],'Hospitalisation Details'!283:$1048576,10,FALSE())</f>
        <v>tier - 2</v>
      </c>
      <c r="Q284" s="19" t="str">
        <f>VLOOKUP(Table3[[#This Row],[Customer ID]],'Hospitalisation Details'!283:$1048576,11,FALSE())</f>
        <v>R1013</v>
      </c>
    </row>
    <row r="285" spans="1:17" x14ac:dyDescent="0.2">
      <c r="A285" s="18" t="s">
        <v>2088</v>
      </c>
      <c r="B285" s="19" t="str">
        <f>VLOOKUP(Table3[[#This Row],[Customer ID]],'Customer name 1'!284:$1048576,4,FALSE())</f>
        <v xml:space="preserve">Mr. Michael </v>
      </c>
      <c r="C285" s="20">
        <f>VLOOKUP(Table3[[#This Row],[Customer ID]],'Medical Examinations'!$1:$1048576,2,FALSE())</f>
        <v>26.24</v>
      </c>
      <c r="D285" s="20" t="str">
        <f>VLOOKUP(Table3[[#This Row],[Customer ID]],'Medical Examinations'!$1:$1048576,3,FALSE())</f>
        <v>over weight</v>
      </c>
      <c r="E285" s="20">
        <f>VLOOKUP(Table3[[#This Row],[Customer ID]],'Medical Examinations'!$1:$1048576,4,FALSE())</f>
        <v>6.26</v>
      </c>
      <c r="F285" s="20" t="str">
        <f>VLOOKUP(Table3[[#This Row],[Customer ID]],'Medical Examinations'!$1:$1048576,5,FALSE())</f>
        <v>prediabetes</v>
      </c>
      <c r="G285" s="19" t="str">
        <f>VLOOKUP(Table3[[#This Row],[Customer ID]],'Medical Examinations'!$1:$1048576,6,FALSE())</f>
        <v>yes</v>
      </c>
      <c r="H285" s="19" t="str">
        <f>VLOOKUP(Table3[[#This Row],[Customer ID]],'Medical Examinations'!$1:$1048576,7,FALSE())</f>
        <v>No</v>
      </c>
      <c r="I285" s="19" t="str">
        <f>VLOOKUP(Table3[[#This Row],[Customer ID]],'Medical Examinations'!$1:$1048576,8,FALSE())</f>
        <v>No</v>
      </c>
      <c r="J285" s="19">
        <f>VLOOKUP(Table3[[#This Row],[Customer ID]],'Medical Examinations'!$1:$1048576,9,FALSE())</f>
        <v>0</v>
      </c>
      <c r="K285" s="19" t="str">
        <f>VLOOKUP(Table3[[#This Row],[Customer ID]],'Medical Examinations'!$1:$1048576,10,FALSE())</f>
        <v>yes</v>
      </c>
      <c r="L285" s="19" t="str">
        <f>VLOOKUP(Table3[[#This Row],[Customer ID]],'Hospitalisation Details'!284:$1048576,5,FALSE())</f>
        <v>19 Sep 1976</v>
      </c>
      <c r="M285" s="19">
        <f>VLOOKUP(Table3[[#This Row],[Customer ID]],'Hospitalisation Details'!284:$1048576,6,FALSE())</f>
        <v>46</v>
      </c>
      <c r="N285" s="19">
        <f>VLOOKUP(Table3[[#This Row],[Customer ID]],'Hospitalisation Details'!284:$1048576,8,FALSE())</f>
        <v>32485.46</v>
      </c>
      <c r="O285" s="19" t="str">
        <f>VLOOKUP(Table3[[#This Row],[Customer ID]],'Hospitalisation Details'!284:$1048576,9,FALSE())</f>
        <v>tier - 2</v>
      </c>
      <c r="P285" s="19" t="str">
        <f>VLOOKUP(Table3[[#This Row],[Customer ID]],'Hospitalisation Details'!284:$1048576,10,FALSE())</f>
        <v>tier - 1</v>
      </c>
      <c r="Q285" s="19" t="str">
        <f>VLOOKUP(Table3[[#This Row],[Customer ID]],'Hospitalisation Details'!284:$1048576,11,FALSE())</f>
        <v>R1011</v>
      </c>
    </row>
    <row r="286" spans="1:17" x14ac:dyDescent="0.2">
      <c r="A286" s="18" t="s">
        <v>2087</v>
      </c>
      <c r="B286" s="19" t="str">
        <f>VLOOKUP(Table3[[#This Row],[Customer ID]],'Customer name 1'!285:$1048576,4,FALSE())</f>
        <v xml:space="preserve">Mr. Bradley </v>
      </c>
      <c r="C286" s="20">
        <f>VLOOKUP(Table3[[#This Row],[Customer ID]],'Medical Examinations'!$1:$1048576,2,FALSE())</f>
        <v>31.36</v>
      </c>
      <c r="D286" s="20" t="str">
        <f>VLOOKUP(Table3[[#This Row],[Customer ID]],'Medical Examinations'!$1:$1048576,3,FALSE())</f>
        <v xml:space="preserve"> obesity </v>
      </c>
      <c r="E286" s="20">
        <f>VLOOKUP(Table3[[#This Row],[Customer ID]],'Medical Examinations'!$1:$1048576,4,FALSE())</f>
        <v>10.6</v>
      </c>
      <c r="F286" s="20" t="str">
        <f>VLOOKUP(Table3[[#This Row],[Customer ID]],'Medical Examinations'!$1:$1048576,5,FALSE())</f>
        <v xml:space="preserve">diabetes </v>
      </c>
      <c r="G286" s="19" t="str">
        <f>VLOOKUP(Table3[[#This Row],[Customer ID]],'Medical Examinations'!$1:$1048576,6,FALSE())</f>
        <v>yes</v>
      </c>
      <c r="H286" s="19" t="str">
        <f>VLOOKUP(Table3[[#This Row],[Customer ID]],'Medical Examinations'!$1:$1048576,7,FALSE())</f>
        <v>No</v>
      </c>
      <c r="I286" s="19" t="str">
        <f>VLOOKUP(Table3[[#This Row],[Customer ID]],'Medical Examinations'!$1:$1048576,8,FALSE())</f>
        <v>No</v>
      </c>
      <c r="J286" s="19">
        <f>VLOOKUP(Table3[[#This Row],[Customer ID]],'Medical Examinations'!$1:$1048576,9,FALSE())</f>
        <v>0</v>
      </c>
      <c r="K286" s="19" t="str">
        <f>VLOOKUP(Table3[[#This Row],[Customer ID]],'Medical Examinations'!$1:$1048576,10,FALSE())</f>
        <v>yes</v>
      </c>
      <c r="L286" s="19" t="str">
        <f>VLOOKUP(Table3[[#This Row],[Customer ID]],'Hospitalisation Details'!285:$1048576,5,FALSE())</f>
        <v>27 Sep 1981</v>
      </c>
      <c r="M286" s="19">
        <f>VLOOKUP(Table3[[#This Row],[Customer ID]],'Hospitalisation Details'!285:$1048576,6,FALSE())</f>
        <v>41</v>
      </c>
      <c r="N286" s="19">
        <f>VLOOKUP(Table3[[#This Row],[Customer ID]],'Hospitalisation Details'!285:$1048576,8,FALSE())</f>
        <v>32462.35</v>
      </c>
      <c r="O286" s="19" t="str">
        <f>VLOOKUP(Table3[[#This Row],[Customer ID]],'Hospitalisation Details'!285:$1048576,9,FALSE())</f>
        <v>tier - 2</v>
      </c>
      <c r="P286" s="19" t="str">
        <f>VLOOKUP(Table3[[#This Row],[Customer ID]],'Hospitalisation Details'!285:$1048576,10,FALSE())</f>
        <v>tier - 2</v>
      </c>
      <c r="Q286" s="19" t="str">
        <f>VLOOKUP(Table3[[#This Row],[Customer ID]],'Hospitalisation Details'!285:$1048576,11,FALSE())</f>
        <v>R1011</v>
      </c>
    </row>
    <row r="287" spans="1:17" x14ac:dyDescent="0.2">
      <c r="A287" s="18" t="s">
        <v>2086</v>
      </c>
      <c r="B287" s="19" t="str">
        <f>VLOOKUP(Table3[[#This Row],[Customer ID]],'Customer name 1'!286:$1048576,4,FALSE())</f>
        <v xml:space="preserve">Ms. Andrea </v>
      </c>
      <c r="C287" s="20">
        <f>VLOOKUP(Table3[[#This Row],[Customer ID]],'Medical Examinations'!$1:$1048576,2,FALSE())</f>
        <v>25.69</v>
      </c>
      <c r="D287" s="20" t="str">
        <f>VLOOKUP(Table3[[#This Row],[Customer ID]],'Medical Examinations'!$1:$1048576,3,FALSE())</f>
        <v>over weight</v>
      </c>
      <c r="E287" s="20">
        <f>VLOOKUP(Table3[[#This Row],[Customer ID]],'Medical Examinations'!$1:$1048576,4,FALSE())</f>
        <v>4.78</v>
      </c>
      <c r="F287" s="20" t="str">
        <f>VLOOKUP(Table3[[#This Row],[Customer ID]],'Medical Examinations'!$1:$1048576,5,FALSE())</f>
        <v xml:space="preserve">normal </v>
      </c>
      <c r="G287" s="19" t="str">
        <f>VLOOKUP(Table3[[#This Row],[Customer ID]],'Medical Examinations'!$1:$1048576,6,FALSE())</f>
        <v>yes</v>
      </c>
      <c r="H287" s="19" t="str">
        <f>VLOOKUP(Table3[[#This Row],[Customer ID]],'Medical Examinations'!$1:$1048576,7,FALSE())</f>
        <v>No</v>
      </c>
      <c r="I287" s="19" t="str">
        <f>VLOOKUP(Table3[[#This Row],[Customer ID]],'Medical Examinations'!$1:$1048576,8,FALSE())</f>
        <v>No</v>
      </c>
      <c r="J287" s="19">
        <f>VLOOKUP(Table3[[#This Row],[Customer ID]],'Medical Examinations'!$1:$1048576,9,FALSE())</f>
        <v>0</v>
      </c>
      <c r="K287" s="19" t="str">
        <f>VLOOKUP(Table3[[#This Row],[Customer ID]],'Medical Examinations'!$1:$1048576,10,FALSE())</f>
        <v>yes</v>
      </c>
      <c r="L287" s="19" t="str">
        <f>VLOOKUP(Table3[[#This Row],[Customer ID]],'Hospitalisation Details'!286:$1048576,5,FALSE())</f>
        <v>9 Aug 1976</v>
      </c>
      <c r="M287" s="19">
        <f>VLOOKUP(Table3[[#This Row],[Customer ID]],'Hospitalisation Details'!286:$1048576,6,FALSE())</f>
        <v>46</v>
      </c>
      <c r="N287" s="19">
        <f>VLOOKUP(Table3[[#This Row],[Customer ID]],'Hospitalisation Details'!286:$1048576,8,FALSE())</f>
        <v>32430.22</v>
      </c>
      <c r="O287" s="19" t="str">
        <f>VLOOKUP(Table3[[#This Row],[Customer ID]],'Hospitalisation Details'!286:$1048576,9,FALSE())</f>
        <v>tier - 2</v>
      </c>
      <c r="P287" s="19" t="str">
        <f>VLOOKUP(Table3[[#This Row],[Customer ID]],'Hospitalisation Details'!286:$1048576,10,FALSE())</f>
        <v>tier - 3</v>
      </c>
      <c r="Q287" s="19" t="str">
        <f>VLOOKUP(Table3[[#This Row],[Customer ID]],'Hospitalisation Details'!286:$1048576,11,FALSE())</f>
        <v>R1011</v>
      </c>
    </row>
    <row r="288" spans="1:17" x14ac:dyDescent="0.2">
      <c r="A288" s="18" t="s">
        <v>2085</v>
      </c>
      <c r="B288" s="19" t="str">
        <f>VLOOKUP(Table3[[#This Row],[Customer ID]],'Customer name 1'!287:$1048576,4,FALSE())</f>
        <v xml:space="preserve">Ms. Nancy </v>
      </c>
      <c r="C288" s="20">
        <f>VLOOKUP(Table3[[#This Row],[Customer ID]],'Medical Examinations'!$1:$1048576,2,FALSE())</f>
        <v>25.46</v>
      </c>
      <c r="D288" s="20" t="str">
        <f>VLOOKUP(Table3[[#This Row],[Customer ID]],'Medical Examinations'!$1:$1048576,3,FALSE())</f>
        <v>over weight</v>
      </c>
      <c r="E288" s="20">
        <f>VLOOKUP(Table3[[#This Row],[Customer ID]],'Medical Examinations'!$1:$1048576,4,FALSE())</f>
        <v>6.03</v>
      </c>
      <c r="F288" s="20" t="str">
        <f>VLOOKUP(Table3[[#This Row],[Customer ID]],'Medical Examinations'!$1:$1048576,5,FALSE())</f>
        <v>prediabetes</v>
      </c>
      <c r="G288" s="19" t="str">
        <f>VLOOKUP(Table3[[#This Row],[Customer ID]],'Medical Examinations'!$1:$1048576,6,FALSE())</f>
        <v>No</v>
      </c>
      <c r="H288" s="19" t="str">
        <f>VLOOKUP(Table3[[#This Row],[Customer ID]],'Medical Examinations'!$1:$1048576,7,FALSE())</f>
        <v>No</v>
      </c>
      <c r="I288" s="19" t="str">
        <f>VLOOKUP(Table3[[#This Row],[Customer ID]],'Medical Examinations'!$1:$1048576,8,FALSE())</f>
        <v>No</v>
      </c>
      <c r="J288" s="19">
        <f>VLOOKUP(Table3[[#This Row],[Customer ID]],'Medical Examinations'!$1:$1048576,9,FALSE())</f>
        <v>2</v>
      </c>
      <c r="K288" s="19" t="str">
        <f>VLOOKUP(Table3[[#This Row],[Customer ID]],'Medical Examinations'!$1:$1048576,10,FALSE())</f>
        <v>yes</v>
      </c>
      <c r="L288" s="19" t="str">
        <f>VLOOKUP(Table3[[#This Row],[Customer ID]],'Hospitalisation Details'!287:$1048576,5,FALSE())</f>
        <v>19 Oct 1972</v>
      </c>
      <c r="M288" s="19">
        <f>VLOOKUP(Table3[[#This Row],[Customer ID]],'Hospitalisation Details'!287:$1048576,6,FALSE())</f>
        <v>50</v>
      </c>
      <c r="N288" s="19">
        <f>VLOOKUP(Table3[[#This Row],[Customer ID]],'Hospitalisation Details'!287:$1048576,8,FALSE())</f>
        <v>32428.63</v>
      </c>
      <c r="O288" s="19" t="str">
        <f>VLOOKUP(Table3[[#This Row],[Customer ID]],'Hospitalisation Details'!287:$1048576,9,FALSE())</f>
        <v>tier - 2</v>
      </c>
      <c r="P288" s="19" t="str">
        <f>VLOOKUP(Table3[[#This Row],[Customer ID]],'Hospitalisation Details'!287:$1048576,10,FALSE())</f>
        <v>tier - 2</v>
      </c>
      <c r="Q288" s="19" t="str">
        <f>VLOOKUP(Table3[[#This Row],[Customer ID]],'Hospitalisation Details'!287:$1048576,11,FALSE())</f>
        <v>R1011</v>
      </c>
    </row>
    <row r="289" spans="1:17" x14ac:dyDescent="0.2">
      <c r="A289" s="18" t="s">
        <v>2084</v>
      </c>
      <c r="B289" s="19" t="str">
        <f>VLOOKUP(Table3[[#This Row],[Customer ID]],'Customer name 1'!288:$1048576,4,FALSE())</f>
        <v xml:space="preserve">Mr. Matt </v>
      </c>
      <c r="C289" s="20">
        <f>VLOOKUP(Table3[[#This Row],[Customer ID]],'Medical Examinations'!$1:$1048576,2,FALSE())</f>
        <v>31.83</v>
      </c>
      <c r="D289" s="20" t="str">
        <f>VLOOKUP(Table3[[#This Row],[Customer ID]],'Medical Examinations'!$1:$1048576,3,FALSE())</f>
        <v xml:space="preserve"> obesity </v>
      </c>
      <c r="E289" s="20">
        <f>VLOOKUP(Table3[[#This Row],[Customer ID]],'Medical Examinations'!$1:$1048576,4,FALSE())</f>
        <v>11.55</v>
      </c>
      <c r="F289" s="20" t="str">
        <f>VLOOKUP(Table3[[#This Row],[Customer ID]],'Medical Examinations'!$1:$1048576,5,FALSE())</f>
        <v xml:space="preserve">diabetes </v>
      </c>
      <c r="G289" s="19" t="str">
        <f>VLOOKUP(Table3[[#This Row],[Customer ID]],'Medical Examinations'!$1:$1048576,6,FALSE())</f>
        <v>yes</v>
      </c>
      <c r="H289" s="19" t="str">
        <f>VLOOKUP(Table3[[#This Row],[Customer ID]],'Medical Examinations'!$1:$1048576,7,FALSE())</f>
        <v>No</v>
      </c>
      <c r="I289" s="19" t="str">
        <f>VLOOKUP(Table3[[#This Row],[Customer ID]],'Medical Examinations'!$1:$1048576,8,FALSE())</f>
        <v>No</v>
      </c>
      <c r="J289" s="19">
        <f>VLOOKUP(Table3[[#This Row],[Customer ID]],'Medical Examinations'!$1:$1048576,9,FALSE())</f>
        <v>1</v>
      </c>
      <c r="K289" s="19" t="str">
        <f>VLOOKUP(Table3[[#This Row],[Customer ID]],'Medical Examinations'!$1:$1048576,10,FALSE())</f>
        <v>yes</v>
      </c>
      <c r="L289" s="19" t="str">
        <f>VLOOKUP(Table3[[#This Row],[Customer ID]],'Hospitalisation Details'!288:$1048576,5,FALSE())</f>
        <v>2 Dec 1986</v>
      </c>
      <c r="M289" s="19">
        <f>VLOOKUP(Table3[[#This Row],[Customer ID]],'Hospitalisation Details'!288:$1048576,6,FALSE())</f>
        <v>36</v>
      </c>
      <c r="N289" s="19">
        <f>VLOOKUP(Table3[[#This Row],[Customer ID]],'Hospitalisation Details'!288:$1048576,8,FALSE())</f>
        <v>32288.49</v>
      </c>
      <c r="O289" s="19" t="str">
        <f>VLOOKUP(Table3[[#This Row],[Customer ID]],'Hospitalisation Details'!288:$1048576,9,FALSE())</f>
        <v>tier - 2</v>
      </c>
      <c r="P289" s="19" t="str">
        <f>VLOOKUP(Table3[[#This Row],[Customer ID]],'Hospitalisation Details'!288:$1048576,10,FALSE())</f>
        <v>tier - 2</v>
      </c>
      <c r="Q289" s="19" t="str">
        <f>VLOOKUP(Table3[[#This Row],[Customer ID]],'Hospitalisation Details'!288:$1048576,11,FALSE())</f>
        <v>R1011</v>
      </c>
    </row>
    <row r="290" spans="1:17" x14ac:dyDescent="0.2">
      <c r="A290" s="18" t="s">
        <v>2083</v>
      </c>
      <c r="B290" s="19" t="str">
        <f>VLOOKUP(Table3[[#This Row],[Customer ID]],'Customer name 1'!289:$1048576,4,FALSE())</f>
        <v xml:space="preserve">Mr. Lee </v>
      </c>
      <c r="C290" s="20">
        <f>VLOOKUP(Table3[[#This Row],[Customer ID]],'Medical Examinations'!$1:$1048576,2,FALSE())</f>
        <v>24.43</v>
      </c>
      <c r="D290" s="20" t="str">
        <f>VLOOKUP(Table3[[#This Row],[Customer ID]],'Medical Examinations'!$1:$1048576,3,FALSE())</f>
        <v>normal weight</v>
      </c>
      <c r="E290" s="20">
        <f>VLOOKUP(Table3[[#This Row],[Customer ID]],'Medical Examinations'!$1:$1048576,4,FALSE())</f>
        <v>7.59</v>
      </c>
      <c r="F290" s="20" t="str">
        <f>VLOOKUP(Table3[[#This Row],[Customer ID]],'Medical Examinations'!$1:$1048576,5,FALSE())</f>
        <v xml:space="preserve">diabetes </v>
      </c>
      <c r="G290" s="19" t="str">
        <f>VLOOKUP(Table3[[#This Row],[Customer ID]],'Medical Examinations'!$1:$1048576,6,FALSE())</f>
        <v>yes</v>
      </c>
      <c r="H290" s="19" t="str">
        <f>VLOOKUP(Table3[[#This Row],[Customer ID]],'Medical Examinations'!$1:$1048576,7,FALSE())</f>
        <v>No</v>
      </c>
      <c r="I290" s="19" t="str">
        <f>VLOOKUP(Table3[[#This Row],[Customer ID]],'Medical Examinations'!$1:$1048576,8,FALSE())</f>
        <v>No</v>
      </c>
      <c r="J290" s="19">
        <f>VLOOKUP(Table3[[#This Row],[Customer ID]],'Medical Examinations'!$1:$1048576,9,FALSE())</f>
        <v>1</v>
      </c>
      <c r="K290" s="19" t="str">
        <f>VLOOKUP(Table3[[#This Row],[Customer ID]],'Medical Examinations'!$1:$1048576,10,FALSE())</f>
        <v>yes</v>
      </c>
      <c r="L290" s="19" t="str">
        <f>VLOOKUP(Table3[[#This Row],[Customer ID]],'Hospitalisation Details'!289:$1048576,5,FALSE())</f>
        <v>17 Dec 1975</v>
      </c>
      <c r="M290" s="19">
        <f>VLOOKUP(Table3[[#This Row],[Customer ID]],'Hospitalisation Details'!289:$1048576,6,FALSE())</f>
        <v>47</v>
      </c>
      <c r="N290" s="19">
        <f>VLOOKUP(Table3[[#This Row],[Customer ID]],'Hospitalisation Details'!289:$1048576,8,FALSE())</f>
        <v>32259.96</v>
      </c>
      <c r="O290" s="19" t="str">
        <f>VLOOKUP(Table3[[#This Row],[Customer ID]],'Hospitalisation Details'!289:$1048576,9,FALSE())</f>
        <v>tier - 2</v>
      </c>
      <c r="P290" s="19" t="str">
        <f>VLOOKUP(Table3[[#This Row],[Customer ID]],'Hospitalisation Details'!289:$1048576,10,FALSE())</f>
        <v>tier - 3</v>
      </c>
      <c r="Q290" s="19" t="str">
        <f>VLOOKUP(Table3[[#This Row],[Customer ID]],'Hospitalisation Details'!289:$1048576,11,FALSE())</f>
        <v>R1012</v>
      </c>
    </row>
    <row r="291" spans="1:17" x14ac:dyDescent="0.2">
      <c r="A291" s="18" t="s">
        <v>2082</v>
      </c>
      <c r="B291" s="19" t="str">
        <f>VLOOKUP(Table3[[#This Row],[Customer ID]],'Customer name 1'!290:$1048576,4,FALSE())</f>
        <v xml:space="preserve">Mr. Chris </v>
      </c>
      <c r="C291" s="20">
        <f>VLOOKUP(Table3[[#This Row],[Customer ID]],'Medical Examinations'!$1:$1048576,2,FALSE())</f>
        <v>41.9</v>
      </c>
      <c r="D291" s="20" t="str">
        <f>VLOOKUP(Table3[[#This Row],[Customer ID]],'Medical Examinations'!$1:$1048576,3,FALSE())</f>
        <v xml:space="preserve"> obesity </v>
      </c>
      <c r="E291" s="20">
        <f>VLOOKUP(Table3[[#This Row],[Customer ID]],'Medical Examinations'!$1:$1048576,4,FALSE())</f>
        <v>4.26</v>
      </c>
      <c r="F291" s="20" t="str">
        <f>VLOOKUP(Table3[[#This Row],[Customer ID]],'Medical Examinations'!$1:$1048576,5,FALSE())</f>
        <v xml:space="preserve">normal </v>
      </c>
      <c r="G291" s="19" t="str">
        <f>VLOOKUP(Table3[[#This Row],[Customer ID]],'Medical Examinations'!$1:$1048576,6,FALSE())</f>
        <v>No</v>
      </c>
      <c r="H291" s="19" t="str">
        <f>VLOOKUP(Table3[[#This Row],[Customer ID]],'Medical Examinations'!$1:$1048576,7,FALSE())</f>
        <v>No</v>
      </c>
      <c r="I291" s="19" t="str">
        <f>VLOOKUP(Table3[[#This Row],[Customer ID]],'Medical Examinations'!$1:$1048576,8,FALSE())</f>
        <v>No</v>
      </c>
      <c r="J291" s="19">
        <f>VLOOKUP(Table3[[#This Row],[Customer ID]],'Medical Examinations'!$1:$1048576,9,FALSE())</f>
        <v>0</v>
      </c>
      <c r="K291" s="19" t="str">
        <f>VLOOKUP(Table3[[#This Row],[Customer ID]],'Medical Examinations'!$1:$1048576,10,FALSE())</f>
        <v>yes</v>
      </c>
      <c r="L291" s="19" t="str">
        <f>VLOOKUP(Table3[[#This Row],[Customer ID]],'Hospitalisation Details'!290:$1048576,5,FALSE())</f>
        <v>8 Sep 1994</v>
      </c>
      <c r="M291" s="19">
        <f>VLOOKUP(Table3[[#This Row],[Customer ID]],'Hospitalisation Details'!290:$1048576,6,FALSE())</f>
        <v>28</v>
      </c>
      <c r="N291" s="19">
        <f>VLOOKUP(Table3[[#This Row],[Customer ID]],'Hospitalisation Details'!290:$1048576,8,FALSE())</f>
        <v>32222.81</v>
      </c>
      <c r="O291" s="19" t="str">
        <f>VLOOKUP(Table3[[#This Row],[Customer ID]],'Hospitalisation Details'!290:$1048576,9,FALSE())</f>
        <v>tier - 2</v>
      </c>
      <c r="P291" s="19" t="str">
        <f>VLOOKUP(Table3[[#This Row],[Customer ID]],'Hospitalisation Details'!290:$1048576,10,FALSE())</f>
        <v>tier - 1</v>
      </c>
      <c r="Q291" s="19" t="str">
        <f>VLOOKUP(Table3[[#This Row],[Customer ID]],'Hospitalisation Details'!290:$1048576,11,FALSE())</f>
        <v>R1011</v>
      </c>
    </row>
    <row r="292" spans="1:17" x14ac:dyDescent="0.2">
      <c r="A292" s="18" t="s">
        <v>2081</v>
      </c>
      <c r="B292" s="19" t="str">
        <f>VLOOKUP(Table3[[#This Row],[Customer ID]],'Customer name 1'!291:$1048576,4,FALSE())</f>
        <v xml:space="preserve">Mr. Erik </v>
      </c>
      <c r="C292" s="20">
        <f>VLOOKUP(Table3[[#This Row],[Customer ID]],'Medical Examinations'!$1:$1048576,2,FALSE())</f>
        <v>22.88</v>
      </c>
      <c r="D292" s="20" t="str">
        <f>VLOOKUP(Table3[[#This Row],[Customer ID]],'Medical Examinations'!$1:$1048576,3,FALSE())</f>
        <v>normal weight</v>
      </c>
      <c r="E292" s="20">
        <f>VLOOKUP(Table3[[#This Row],[Customer ID]],'Medical Examinations'!$1:$1048576,4,FALSE())</f>
        <v>5.9</v>
      </c>
      <c r="F292" s="20" t="str">
        <f>VLOOKUP(Table3[[#This Row],[Customer ID]],'Medical Examinations'!$1:$1048576,5,FALSE())</f>
        <v>prediabetes</v>
      </c>
      <c r="G292" s="19" t="str">
        <f>VLOOKUP(Table3[[#This Row],[Customer ID]],'Medical Examinations'!$1:$1048576,6,FALSE())</f>
        <v>yes</v>
      </c>
      <c r="H292" s="19" t="str">
        <f>VLOOKUP(Table3[[#This Row],[Customer ID]],'Medical Examinations'!$1:$1048576,7,FALSE())</f>
        <v>No</v>
      </c>
      <c r="I292" s="19" t="str">
        <f>VLOOKUP(Table3[[#This Row],[Customer ID]],'Medical Examinations'!$1:$1048576,8,FALSE())</f>
        <v>Yes</v>
      </c>
      <c r="J292" s="19">
        <f>VLOOKUP(Table3[[#This Row],[Customer ID]],'Medical Examinations'!$1:$1048576,9,FALSE())</f>
        <v>1</v>
      </c>
      <c r="K292" s="19" t="str">
        <f>VLOOKUP(Table3[[#This Row],[Customer ID]],'Medical Examinations'!$1:$1048576,10,FALSE())</f>
        <v>yes</v>
      </c>
      <c r="L292" s="19" t="str">
        <f>VLOOKUP(Table3[[#This Row],[Customer ID]],'Hospitalisation Details'!291:$1048576,5,FALSE())</f>
        <v>11 Sep 1969</v>
      </c>
      <c r="M292" s="19">
        <f>VLOOKUP(Table3[[#This Row],[Customer ID]],'Hospitalisation Details'!291:$1048576,6,FALSE())</f>
        <v>53</v>
      </c>
      <c r="N292" s="19">
        <f>VLOOKUP(Table3[[#This Row],[Customer ID]],'Hospitalisation Details'!291:$1048576,8,FALSE())</f>
        <v>32192.76</v>
      </c>
      <c r="O292" s="19" t="str">
        <f>VLOOKUP(Table3[[#This Row],[Customer ID]],'Hospitalisation Details'!291:$1048576,9,FALSE())</f>
        <v>tier - 1</v>
      </c>
      <c r="P292" s="19" t="str">
        <f>VLOOKUP(Table3[[#This Row],[Customer ID]],'Hospitalisation Details'!291:$1048576,10,FALSE())</f>
        <v>tier - 2</v>
      </c>
      <c r="Q292" s="19" t="str">
        <f>VLOOKUP(Table3[[#This Row],[Customer ID]],'Hospitalisation Details'!291:$1048576,11,FALSE())</f>
        <v>R1011</v>
      </c>
    </row>
    <row r="293" spans="1:17" x14ac:dyDescent="0.2">
      <c r="A293" s="18" t="s">
        <v>2080</v>
      </c>
      <c r="B293" s="19" t="str">
        <f>VLOOKUP(Table3[[#This Row],[Customer ID]],'Customer name 1'!292:$1048576,4,FALSE())</f>
        <v xml:space="preserve">Mr. Rod </v>
      </c>
      <c r="C293" s="20">
        <f>VLOOKUP(Table3[[#This Row],[Customer ID]],'Medical Examinations'!$1:$1048576,2,FALSE())</f>
        <v>29.734999999999999</v>
      </c>
      <c r="D293" s="20" t="str">
        <f>VLOOKUP(Table3[[#This Row],[Customer ID]],'Medical Examinations'!$1:$1048576,3,FALSE())</f>
        <v>over weight</v>
      </c>
      <c r="E293" s="20">
        <f>VLOOKUP(Table3[[#This Row],[Customer ID]],'Medical Examinations'!$1:$1048576,4,FALSE())</f>
        <v>7.79</v>
      </c>
      <c r="F293" s="20" t="str">
        <f>VLOOKUP(Table3[[#This Row],[Customer ID]],'Medical Examinations'!$1:$1048576,5,FALSE())</f>
        <v xml:space="preserve">diabetes </v>
      </c>
      <c r="G293" s="19" t="str">
        <f>VLOOKUP(Table3[[#This Row],[Customer ID]],'Medical Examinations'!$1:$1048576,6,FALSE())</f>
        <v>No</v>
      </c>
      <c r="H293" s="19" t="str">
        <f>VLOOKUP(Table3[[#This Row],[Customer ID]],'Medical Examinations'!$1:$1048576,7,FALSE())</f>
        <v>No</v>
      </c>
      <c r="I293" s="19" t="str">
        <f>VLOOKUP(Table3[[#This Row],[Customer ID]],'Medical Examinations'!$1:$1048576,8,FALSE())</f>
        <v>No</v>
      </c>
      <c r="J293" s="19">
        <f>VLOOKUP(Table3[[#This Row],[Customer ID]],'Medical Examinations'!$1:$1048576,9,FALSE())</f>
        <v>0</v>
      </c>
      <c r="K293" s="19" t="str">
        <f>VLOOKUP(Table3[[#This Row],[Customer ID]],'Medical Examinations'!$1:$1048576,10,FALSE())</f>
        <v>No</v>
      </c>
      <c r="L293" s="19" t="str">
        <f>VLOOKUP(Table3[[#This Row],[Customer ID]],'Hospitalisation Details'!292:$1048576,5,FALSE())</f>
        <v>10 Nov 1978</v>
      </c>
      <c r="M293" s="19">
        <f>VLOOKUP(Table3[[#This Row],[Customer ID]],'Hospitalisation Details'!292:$1048576,6,FALSE())</f>
        <v>44</v>
      </c>
      <c r="N293" s="19">
        <f>VLOOKUP(Table3[[#This Row],[Customer ID]],'Hospitalisation Details'!292:$1048576,8,FALSE())</f>
        <v>32108.66</v>
      </c>
      <c r="O293" s="19" t="str">
        <f>VLOOKUP(Table3[[#This Row],[Customer ID]],'Hospitalisation Details'!292:$1048576,9,FALSE())</f>
        <v>tier - 1</v>
      </c>
      <c r="P293" s="19" t="str">
        <f>VLOOKUP(Table3[[#This Row],[Customer ID]],'Hospitalisation Details'!292:$1048576,10,FALSE())</f>
        <v>tier - 3</v>
      </c>
      <c r="Q293" s="19" t="str">
        <f>VLOOKUP(Table3[[#This Row],[Customer ID]],'Hospitalisation Details'!292:$1048576,11,FALSE())</f>
        <v>R1017</v>
      </c>
    </row>
    <row r="294" spans="1:17" x14ac:dyDescent="0.2">
      <c r="A294" s="18" t="s">
        <v>2079</v>
      </c>
      <c r="B294" s="19" t="str">
        <f>VLOOKUP(Table3[[#This Row],[Customer ID]],'Customer name 1'!293:$1048576,4,FALSE())</f>
        <v xml:space="preserve">Mr. Joey </v>
      </c>
      <c r="C294" s="20">
        <f>VLOOKUP(Table3[[#This Row],[Customer ID]],'Medical Examinations'!$1:$1048576,2,FALSE())</f>
        <v>40.74</v>
      </c>
      <c r="D294" s="20" t="str">
        <f>VLOOKUP(Table3[[#This Row],[Customer ID]],'Medical Examinations'!$1:$1048576,3,FALSE())</f>
        <v xml:space="preserve"> obesity </v>
      </c>
      <c r="E294" s="20">
        <f>VLOOKUP(Table3[[#This Row],[Customer ID]],'Medical Examinations'!$1:$1048576,4,FALSE())</f>
        <v>5.28</v>
      </c>
      <c r="F294" s="20" t="str">
        <f>VLOOKUP(Table3[[#This Row],[Customer ID]],'Medical Examinations'!$1:$1048576,5,FALSE())</f>
        <v xml:space="preserve">normal </v>
      </c>
      <c r="G294" s="19" t="str">
        <f>VLOOKUP(Table3[[#This Row],[Customer ID]],'Medical Examinations'!$1:$1048576,6,FALSE())</f>
        <v>No</v>
      </c>
      <c r="H294" s="19" t="str">
        <f>VLOOKUP(Table3[[#This Row],[Customer ID]],'Medical Examinations'!$1:$1048576,7,FALSE())</f>
        <v>No</v>
      </c>
      <c r="I294" s="19" t="str">
        <f>VLOOKUP(Table3[[#This Row],[Customer ID]],'Medical Examinations'!$1:$1048576,8,FALSE())</f>
        <v>Yes</v>
      </c>
      <c r="J294" s="19">
        <f>VLOOKUP(Table3[[#This Row],[Customer ID]],'Medical Examinations'!$1:$1048576,9,FALSE())</f>
        <v>1</v>
      </c>
      <c r="K294" s="19" t="str">
        <f>VLOOKUP(Table3[[#This Row],[Customer ID]],'Medical Examinations'!$1:$1048576,10,FALSE())</f>
        <v>yes</v>
      </c>
      <c r="L294" s="19" t="str">
        <f>VLOOKUP(Table3[[#This Row],[Customer ID]],'Hospitalisation Details'!293:$1048576,5,FALSE())</f>
        <v>13 Sep 1993</v>
      </c>
      <c r="M294" s="19">
        <f>VLOOKUP(Table3[[#This Row],[Customer ID]],'Hospitalisation Details'!293:$1048576,6,FALSE())</f>
        <v>29</v>
      </c>
      <c r="N294" s="19">
        <f>VLOOKUP(Table3[[#This Row],[Customer ID]],'Hospitalisation Details'!293:$1048576,8,FALSE())</f>
        <v>32086.21</v>
      </c>
      <c r="O294" s="19" t="str">
        <f>VLOOKUP(Table3[[#This Row],[Customer ID]],'Hospitalisation Details'!293:$1048576,9,FALSE())</f>
        <v>tier - 1</v>
      </c>
      <c r="P294" s="19" t="str">
        <f>VLOOKUP(Table3[[#This Row],[Customer ID]],'Hospitalisation Details'!293:$1048576,10,FALSE())</f>
        <v>tier - 3</v>
      </c>
      <c r="Q294" s="19" t="str">
        <f>VLOOKUP(Table3[[#This Row],[Customer ID]],'Hospitalisation Details'!293:$1048576,11,FALSE())</f>
        <v>R1011</v>
      </c>
    </row>
    <row r="295" spans="1:17" x14ac:dyDescent="0.2">
      <c r="A295" s="18" t="s">
        <v>2078</v>
      </c>
      <c r="B295" s="19" t="str">
        <f>VLOOKUP(Table3[[#This Row],[Customer ID]],'Customer name 1'!294:$1048576,4,FALSE())</f>
        <v xml:space="preserve">Ms. Hillary </v>
      </c>
      <c r="C295" s="20">
        <f>VLOOKUP(Table3[[#This Row],[Customer ID]],'Medical Examinations'!$1:$1048576,2,FALSE())</f>
        <v>24.14</v>
      </c>
      <c r="D295" s="20" t="str">
        <f>VLOOKUP(Table3[[#This Row],[Customer ID]],'Medical Examinations'!$1:$1048576,3,FALSE())</f>
        <v>normal weight</v>
      </c>
      <c r="E295" s="20">
        <f>VLOOKUP(Table3[[#This Row],[Customer ID]],'Medical Examinations'!$1:$1048576,4,FALSE())</f>
        <v>5.87</v>
      </c>
      <c r="F295" s="20" t="str">
        <f>VLOOKUP(Table3[[#This Row],[Customer ID]],'Medical Examinations'!$1:$1048576,5,FALSE())</f>
        <v>prediabetes</v>
      </c>
      <c r="G295" s="19" t="str">
        <f>VLOOKUP(Table3[[#This Row],[Customer ID]],'Medical Examinations'!$1:$1048576,6,FALSE())</f>
        <v>No</v>
      </c>
      <c r="H295" s="19" t="str">
        <f>VLOOKUP(Table3[[#This Row],[Customer ID]],'Medical Examinations'!$1:$1048576,7,FALSE())</f>
        <v>No</v>
      </c>
      <c r="I295" s="19" t="str">
        <f>VLOOKUP(Table3[[#This Row],[Customer ID]],'Medical Examinations'!$1:$1048576,8,FALSE())</f>
        <v>No</v>
      </c>
      <c r="J295" s="19">
        <f>VLOOKUP(Table3[[#This Row],[Customer ID]],'Medical Examinations'!$1:$1048576,9,FALSE())</f>
        <v>2</v>
      </c>
      <c r="K295" s="19" t="str">
        <f>VLOOKUP(Table3[[#This Row],[Customer ID]],'Medical Examinations'!$1:$1048576,10,FALSE())</f>
        <v>yes</v>
      </c>
      <c r="L295" s="19" t="str">
        <f>VLOOKUP(Table3[[#This Row],[Customer ID]],'Hospitalisation Details'!294:$1048576,5,FALSE())</f>
        <v>21 Sep 1972</v>
      </c>
      <c r="M295" s="19">
        <f>VLOOKUP(Table3[[#This Row],[Customer ID]],'Hospitalisation Details'!294:$1048576,6,FALSE())</f>
        <v>50</v>
      </c>
      <c r="N295" s="19">
        <f>VLOOKUP(Table3[[#This Row],[Customer ID]],'Hospitalisation Details'!294:$1048576,8,FALSE())</f>
        <v>31980.89</v>
      </c>
      <c r="O295" s="19" t="str">
        <f>VLOOKUP(Table3[[#This Row],[Customer ID]],'Hospitalisation Details'!294:$1048576,9,FALSE())</f>
        <v>tier - 2</v>
      </c>
      <c r="P295" s="19" t="str">
        <f>VLOOKUP(Table3[[#This Row],[Customer ID]],'Hospitalisation Details'!294:$1048576,10,FALSE())</f>
        <v>tier - 1</v>
      </c>
      <c r="Q295" s="19" t="str">
        <f>VLOOKUP(Table3[[#This Row],[Customer ID]],'Hospitalisation Details'!294:$1048576,11,FALSE())</f>
        <v>R1011</v>
      </c>
    </row>
    <row r="296" spans="1:17" x14ac:dyDescent="0.2">
      <c r="A296" s="18" t="s">
        <v>2077</v>
      </c>
      <c r="B296" s="19" t="str">
        <f>VLOOKUP(Table3[[#This Row],[Customer ID]],'Customer name 1'!295:$1048576,4,FALSE())</f>
        <v xml:space="preserve">Mr. Eric </v>
      </c>
      <c r="C296" s="20">
        <f>VLOOKUP(Table3[[#This Row],[Customer ID]],'Medical Examinations'!$1:$1048576,2,FALSE())</f>
        <v>25.15</v>
      </c>
      <c r="D296" s="20" t="str">
        <f>VLOOKUP(Table3[[#This Row],[Customer ID]],'Medical Examinations'!$1:$1048576,3,FALSE())</f>
        <v>over weight</v>
      </c>
      <c r="E296" s="20">
        <f>VLOOKUP(Table3[[#This Row],[Customer ID]],'Medical Examinations'!$1:$1048576,4,FALSE())</f>
        <v>9.08</v>
      </c>
      <c r="F296" s="20" t="str">
        <f>VLOOKUP(Table3[[#This Row],[Customer ID]],'Medical Examinations'!$1:$1048576,5,FALSE())</f>
        <v xml:space="preserve">diabetes </v>
      </c>
      <c r="G296" s="19" t="str">
        <f>VLOOKUP(Table3[[#This Row],[Customer ID]],'Medical Examinations'!$1:$1048576,6,FALSE())</f>
        <v>yes</v>
      </c>
      <c r="H296" s="19" t="str">
        <f>VLOOKUP(Table3[[#This Row],[Customer ID]],'Medical Examinations'!$1:$1048576,7,FALSE())</f>
        <v>No</v>
      </c>
      <c r="I296" s="19" t="str">
        <f>VLOOKUP(Table3[[#This Row],[Customer ID]],'Medical Examinations'!$1:$1048576,8,FALSE())</f>
        <v>No</v>
      </c>
      <c r="J296" s="19">
        <f>VLOOKUP(Table3[[#This Row],[Customer ID]],'Medical Examinations'!$1:$1048576,9,FALSE())</f>
        <v>1</v>
      </c>
      <c r="K296" s="19" t="str">
        <f>VLOOKUP(Table3[[#This Row],[Customer ID]],'Medical Examinations'!$1:$1048576,10,FALSE())</f>
        <v>yes</v>
      </c>
      <c r="L296" s="19" t="str">
        <f>VLOOKUP(Table3[[#This Row],[Customer ID]],'Hospitalisation Details'!295:$1048576,5,FALSE())</f>
        <v>25 Sep 1975</v>
      </c>
      <c r="M296" s="19">
        <f>VLOOKUP(Table3[[#This Row],[Customer ID]],'Hospitalisation Details'!295:$1048576,6,FALSE())</f>
        <v>47</v>
      </c>
      <c r="N296" s="19">
        <f>VLOOKUP(Table3[[#This Row],[Customer ID]],'Hospitalisation Details'!295:$1048576,8,FALSE())</f>
        <v>31897.1</v>
      </c>
      <c r="O296" s="19" t="str">
        <f>VLOOKUP(Table3[[#This Row],[Customer ID]],'Hospitalisation Details'!295:$1048576,9,FALSE())</f>
        <v>tier - 2</v>
      </c>
      <c r="P296" s="19" t="str">
        <f>VLOOKUP(Table3[[#This Row],[Customer ID]],'Hospitalisation Details'!295:$1048576,10,FALSE())</f>
        <v>tier - 3</v>
      </c>
      <c r="Q296" s="19" t="str">
        <f>VLOOKUP(Table3[[#This Row],[Customer ID]],'Hospitalisation Details'!295:$1048576,11,FALSE())</f>
        <v>R1011</v>
      </c>
    </row>
    <row r="297" spans="1:17" x14ac:dyDescent="0.2">
      <c r="A297" s="18" t="s">
        <v>2076</v>
      </c>
      <c r="B297" s="19" t="str">
        <f>VLOOKUP(Table3[[#This Row],[Customer ID]],'Customer name 1'!296:$1048576,4,FALSE())</f>
        <v xml:space="preserve">Mr. Nicolas </v>
      </c>
      <c r="C297" s="20">
        <f>VLOOKUP(Table3[[#This Row],[Customer ID]],'Medical Examinations'!$1:$1048576,2,FALSE())</f>
        <v>28.71</v>
      </c>
      <c r="D297" s="20" t="str">
        <f>VLOOKUP(Table3[[#This Row],[Customer ID]],'Medical Examinations'!$1:$1048576,3,FALSE())</f>
        <v>over weight</v>
      </c>
      <c r="E297" s="20">
        <f>VLOOKUP(Table3[[#This Row],[Customer ID]],'Medical Examinations'!$1:$1048576,4,FALSE())</f>
        <v>5.2</v>
      </c>
      <c r="F297" s="20" t="str">
        <f>VLOOKUP(Table3[[#This Row],[Customer ID]],'Medical Examinations'!$1:$1048576,5,FALSE())</f>
        <v xml:space="preserve">normal </v>
      </c>
      <c r="G297" s="19" t="str">
        <f>VLOOKUP(Table3[[#This Row],[Customer ID]],'Medical Examinations'!$1:$1048576,6,FALSE())</f>
        <v>No</v>
      </c>
      <c r="H297" s="19" t="str">
        <f>VLOOKUP(Table3[[#This Row],[Customer ID]],'Medical Examinations'!$1:$1048576,7,FALSE())</f>
        <v>No</v>
      </c>
      <c r="I297" s="19" t="str">
        <f>VLOOKUP(Table3[[#This Row],[Customer ID]],'Medical Examinations'!$1:$1048576,8,FALSE())</f>
        <v>No</v>
      </c>
      <c r="J297" s="19">
        <f>VLOOKUP(Table3[[#This Row],[Customer ID]],'Medical Examinations'!$1:$1048576,9,FALSE())</f>
        <v>1</v>
      </c>
      <c r="K297" s="19" t="str">
        <f>VLOOKUP(Table3[[#This Row],[Customer ID]],'Medical Examinations'!$1:$1048576,10,FALSE())</f>
        <v>yes</v>
      </c>
      <c r="L297" s="19" t="str">
        <f>VLOOKUP(Table3[[#This Row],[Customer ID]],'Hospitalisation Details'!296:$1048576,5,FALSE())</f>
        <v>10 Sep 1984</v>
      </c>
      <c r="M297" s="19">
        <f>VLOOKUP(Table3[[#This Row],[Customer ID]],'Hospitalisation Details'!296:$1048576,6,FALSE())</f>
        <v>38</v>
      </c>
      <c r="N297" s="19">
        <f>VLOOKUP(Table3[[#This Row],[Customer ID]],'Hospitalisation Details'!296:$1048576,8,FALSE())</f>
        <v>31743.919999999998</v>
      </c>
      <c r="O297" s="19" t="str">
        <f>VLOOKUP(Table3[[#This Row],[Customer ID]],'Hospitalisation Details'!296:$1048576,9,FALSE())</f>
        <v>tier - 2</v>
      </c>
      <c r="P297" s="19" t="str">
        <f>VLOOKUP(Table3[[#This Row],[Customer ID]],'Hospitalisation Details'!296:$1048576,10,FALSE())</f>
        <v>tier - 1</v>
      </c>
      <c r="Q297" s="19" t="str">
        <f>VLOOKUP(Table3[[#This Row],[Customer ID]],'Hospitalisation Details'!296:$1048576,11,FALSE())</f>
        <v>R1011</v>
      </c>
    </row>
    <row r="298" spans="1:17" x14ac:dyDescent="0.2">
      <c r="A298" s="18" t="s">
        <v>2075</v>
      </c>
      <c r="B298" s="19" t="str">
        <f>VLOOKUP(Table3[[#This Row],[Customer ID]],'Customer name 1'!297:$1048576,4,FALSE())</f>
        <v xml:space="preserve">Mr. Marcel </v>
      </c>
      <c r="C298" s="20">
        <f>VLOOKUP(Table3[[#This Row],[Customer ID]],'Medical Examinations'!$1:$1048576,2,FALSE())</f>
        <v>23</v>
      </c>
      <c r="D298" s="20" t="str">
        <f>VLOOKUP(Table3[[#This Row],[Customer ID]],'Medical Examinations'!$1:$1048576,3,FALSE())</f>
        <v>normal weight</v>
      </c>
      <c r="E298" s="20">
        <f>VLOOKUP(Table3[[#This Row],[Customer ID]],'Medical Examinations'!$1:$1048576,4,FALSE())</f>
        <v>5.48</v>
      </c>
      <c r="F298" s="20" t="str">
        <f>VLOOKUP(Table3[[#This Row],[Customer ID]],'Medical Examinations'!$1:$1048576,5,FALSE())</f>
        <v xml:space="preserve">normal </v>
      </c>
      <c r="G298" s="19" t="str">
        <f>VLOOKUP(Table3[[#This Row],[Customer ID]],'Medical Examinations'!$1:$1048576,6,FALSE())</f>
        <v>No</v>
      </c>
      <c r="H298" s="19" t="str">
        <f>VLOOKUP(Table3[[#This Row],[Customer ID]],'Medical Examinations'!$1:$1048576,7,FALSE())</f>
        <v>No</v>
      </c>
      <c r="I298" s="19" t="str">
        <f>VLOOKUP(Table3[[#This Row],[Customer ID]],'Medical Examinations'!$1:$1048576,8,FALSE())</f>
        <v>No</v>
      </c>
      <c r="J298" s="19">
        <f>VLOOKUP(Table3[[#This Row],[Customer ID]],'Medical Examinations'!$1:$1048576,9,FALSE())</f>
        <v>0</v>
      </c>
      <c r="K298" s="19" t="str">
        <f>VLOOKUP(Table3[[#This Row],[Customer ID]],'Medical Examinations'!$1:$1048576,10,FALSE())</f>
        <v>yes</v>
      </c>
      <c r="L298" s="19" t="str">
        <f>VLOOKUP(Table3[[#This Row],[Customer ID]],'Hospitalisation Details'!297:$1048576,5,FALSE())</f>
        <v>14 Oct 1977</v>
      </c>
      <c r="M298" s="19">
        <f>VLOOKUP(Table3[[#This Row],[Customer ID]],'Hospitalisation Details'!297:$1048576,6,FALSE())</f>
        <v>45</v>
      </c>
      <c r="N298" s="19">
        <f>VLOOKUP(Table3[[#This Row],[Customer ID]],'Hospitalisation Details'!297:$1048576,8,FALSE())</f>
        <v>31736.7</v>
      </c>
      <c r="O298" s="19" t="str">
        <f>VLOOKUP(Table3[[#This Row],[Customer ID]],'Hospitalisation Details'!297:$1048576,9,FALSE())</f>
        <v>tier - 2</v>
      </c>
      <c r="P298" s="19" t="str">
        <f>VLOOKUP(Table3[[#This Row],[Customer ID]],'Hospitalisation Details'!297:$1048576,10,FALSE())</f>
        <v>tier - 2</v>
      </c>
      <c r="Q298" s="19" t="str">
        <f>VLOOKUP(Table3[[#This Row],[Customer ID]],'Hospitalisation Details'!297:$1048576,11,FALSE())</f>
        <v>R1012</v>
      </c>
    </row>
    <row r="299" spans="1:17" x14ac:dyDescent="0.2">
      <c r="A299" s="18" t="s">
        <v>2074</v>
      </c>
      <c r="B299" s="19" t="str">
        <f>VLOOKUP(Table3[[#This Row],[Customer ID]],'Customer name 1'!298:$1048576,4,FALSE())</f>
        <v xml:space="preserve">Ms. Ashley </v>
      </c>
      <c r="C299" s="20">
        <f>VLOOKUP(Table3[[#This Row],[Customer ID]],'Medical Examinations'!$1:$1048576,2,FALSE())</f>
        <v>36.86</v>
      </c>
      <c r="D299" s="20" t="str">
        <f>VLOOKUP(Table3[[#This Row],[Customer ID]],'Medical Examinations'!$1:$1048576,3,FALSE())</f>
        <v xml:space="preserve"> obesity </v>
      </c>
      <c r="E299" s="20">
        <f>VLOOKUP(Table3[[#This Row],[Customer ID]],'Medical Examinations'!$1:$1048576,4,FALSE())</f>
        <v>11.95</v>
      </c>
      <c r="F299" s="20" t="str">
        <f>VLOOKUP(Table3[[#This Row],[Customer ID]],'Medical Examinations'!$1:$1048576,5,FALSE())</f>
        <v xml:space="preserve">diabetes </v>
      </c>
      <c r="G299" s="19" t="str">
        <f>VLOOKUP(Table3[[#This Row],[Customer ID]],'Medical Examinations'!$1:$1048576,6,FALSE())</f>
        <v>No</v>
      </c>
      <c r="H299" s="19" t="str">
        <f>VLOOKUP(Table3[[#This Row],[Customer ID]],'Medical Examinations'!$1:$1048576,7,FALSE())</f>
        <v>No</v>
      </c>
      <c r="I299" s="19" t="str">
        <f>VLOOKUP(Table3[[#This Row],[Customer ID]],'Medical Examinations'!$1:$1048576,8,FALSE())</f>
        <v>No</v>
      </c>
      <c r="J299" s="19">
        <f>VLOOKUP(Table3[[#This Row],[Customer ID]],'Medical Examinations'!$1:$1048576,9,FALSE())</f>
        <v>0</v>
      </c>
      <c r="K299" s="19" t="str">
        <f>VLOOKUP(Table3[[#This Row],[Customer ID]],'Medical Examinations'!$1:$1048576,10,FALSE())</f>
        <v>No</v>
      </c>
      <c r="L299" s="19" t="str">
        <f>VLOOKUP(Table3[[#This Row],[Customer ID]],'Hospitalisation Details'!298:$1048576,5,FALSE())</f>
        <v>13 Dec 1960</v>
      </c>
      <c r="M299" s="19">
        <f>VLOOKUP(Table3[[#This Row],[Customer ID]],'Hospitalisation Details'!298:$1048576,6,FALSE())</f>
        <v>62</v>
      </c>
      <c r="N299" s="19">
        <f>VLOOKUP(Table3[[#This Row],[Customer ID]],'Hospitalisation Details'!298:$1048576,8,FALSE())</f>
        <v>31620</v>
      </c>
      <c r="O299" s="19" t="str">
        <f>VLOOKUP(Table3[[#This Row],[Customer ID]],'Hospitalisation Details'!298:$1048576,9,FALSE())</f>
        <v>tier - 2</v>
      </c>
      <c r="P299" s="19" t="str">
        <f>VLOOKUP(Table3[[#This Row],[Customer ID]],'Hospitalisation Details'!298:$1048576,10,FALSE())</f>
        <v>tier - 1</v>
      </c>
      <c r="Q299" s="19" t="str">
        <f>VLOOKUP(Table3[[#This Row],[Customer ID]],'Hospitalisation Details'!298:$1048576,11,FALSE())</f>
        <v>R1024</v>
      </c>
    </row>
    <row r="300" spans="1:17" x14ac:dyDescent="0.2">
      <c r="A300" s="18" t="s">
        <v>2073</v>
      </c>
      <c r="B300" s="19" t="str">
        <f>VLOOKUP(Table3[[#This Row],[Customer ID]],'Customer name 1'!299:$1048576,4,FALSE())</f>
        <v xml:space="preserve">Mr. Evan </v>
      </c>
      <c r="C300" s="20">
        <f>VLOOKUP(Table3[[#This Row],[Customer ID]],'Medical Examinations'!$1:$1048576,2,FALSE())</f>
        <v>24.25</v>
      </c>
      <c r="D300" s="20" t="str">
        <f>VLOOKUP(Table3[[#This Row],[Customer ID]],'Medical Examinations'!$1:$1048576,3,FALSE())</f>
        <v>normal weight</v>
      </c>
      <c r="E300" s="20">
        <f>VLOOKUP(Table3[[#This Row],[Customer ID]],'Medical Examinations'!$1:$1048576,4,FALSE())</f>
        <v>8.6999999999999993</v>
      </c>
      <c r="F300" s="20" t="str">
        <f>VLOOKUP(Table3[[#This Row],[Customer ID]],'Medical Examinations'!$1:$1048576,5,FALSE())</f>
        <v xml:space="preserve">diabetes </v>
      </c>
      <c r="G300" s="19" t="str">
        <f>VLOOKUP(Table3[[#This Row],[Customer ID]],'Medical Examinations'!$1:$1048576,6,FALSE())</f>
        <v>yes</v>
      </c>
      <c r="H300" s="19" t="str">
        <f>VLOOKUP(Table3[[#This Row],[Customer ID]],'Medical Examinations'!$1:$1048576,7,FALSE())</f>
        <v>No</v>
      </c>
      <c r="I300" s="19" t="str">
        <f>VLOOKUP(Table3[[#This Row],[Customer ID]],'Medical Examinations'!$1:$1048576,8,FALSE())</f>
        <v>No</v>
      </c>
      <c r="J300" s="19">
        <f>VLOOKUP(Table3[[#This Row],[Customer ID]],'Medical Examinations'!$1:$1048576,9,FALSE())</f>
        <v>1</v>
      </c>
      <c r="K300" s="19" t="str">
        <f>VLOOKUP(Table3[[#This Row],[Customer ID]],'Medical Examinations'!$1:$1048576,10,FALSE())</f>
        <v>yes</v>
      </c>
      <c r="L300" s="19" t="str">
        <f>VLOOKUP(Table3[[#This Row],[Customer ID]],'Hospitalisation Details'!299:$1048576,5,FALSE())</f>
        <v>29 Oct 1975</v>
      </c>
      <c r="M300" s="19">
        <f>VLOOKUP(Table3[[#This Row],[Customer ID]],'Hospitalisation Details'!299:$1048576,6,FALSE())</f>
        <v>47</v>
      </c>
      <c r="N300" s="19">
        <f>VLOOKUP(Table3[[#This Row],[Customer ID]],'Hospitalisation Details'!299:$1048576,8,FALSE())</f>
        <v>31591.82</v>
      </c>
      <c r="O300" s="19" t="str">
        <f>VLOOKUP(Table3[[#This Row],[Customer ID]],'Hospitalisation Details'!299:$1048576,9,FALSE())</f>
        <v>tier - 2</v>
      </c>
      <c r="P300" s="19" t="str">
        <f>VLOOKUP(Table3[[#This Row],[Customer ID]],'Hospitalisation Details'!299:$1048576,10,FALSE())</f>
        <v>tier - 1</v>
      </c>
      <c r="Q300" s="19" t="str">
        <f>VLOOKUP(Table3[[#This Row],[Customer ID]],'Hospitalisation Details'!299:$1048576,11,FALSE())</f>
        <v>R1011</v>
      </c>
    </row>
    <row r="301" spans="1:17" x14ac:dyDescent="0.2">
      <c r="A301" s="18" t="s">
        <v>2072</v>
      </c>
      <c r="B301" s="19" t="str">
        <f>VLOOKUP(Table3[[#This Row],[Customer ID]],'Customer name 1'!300:$1048576,4,FALSE())</f>
        <v xml:space="preserve">Ms. Krisana </v>
      </c>
      <c r="C301" s="20">
        <f>VLOOKUP(Table3[[#This Row],[Customer ID]],'Medical Examinations'!$1:$1048576,2,FALSE())</f>
        <v>23.85</v>
      </c>
      <c r="D301" s="20" t="str">
        <f>VLOOKUP(Table3[[#This Row],[Customer ID]],'Medical Examinations'!$1:$1048576,3,FALSE())</f>
        <v>normal weight</v>
      </c>
      <c r="E301" s="20">
        <f>VLOOKUP(Table3[[#This Row],[Customer ID]],'Medical Examinations'!$1:$1048576,4,FALSE())</f>
        <v>7.84</v>
      </c>
      <c r="F301" s="20" t="str">
        <f>VLOOKUP(Table3[[#This Row],[Customer ID]],'Medical Examinations'!$1:$1048576,5,FALSE())</f>
        <v xml:space="preserve">diabetes </v>
      </c>
      <c r="G301" s="19" t="str">
        <f>VLOOKUP(Table3[[#This Row],[Customer ID]],'Medical Examinations'!$1:$1048576,6,FALSE())</f>
        <v>No</v>
      </c>
      <c r="H301" s="19" t="str">
        <f>VLOOKUP(Table3[[#This Row],[Customer ID]],'Medical Examinations'!$1:$1048576,7,FALSE())</f>
        <v>No</v>
      </c>
      <c r="I301" s="19" t="str">
        <f>VLOOKUP(Table3[[#This Row],[Customer ID]],'Medical Examinations'!$1:$1048576,8,FALSE())</f>
        <v>No</v>
      </c>
      <c r="J301" s="19">
        <f>VLOOKUP(Table3[[#This Row],[Customer ID]],'Medical Examinations'!$1:$1048576,9,FALSE())</f>
        <v>0</v>
      </c>
      <c r="K301" s="19" t="str">
        <f>VLOOKUP(Table3[[#This Row],[Customer ID]],'Medical Examinations'!$1:$1048576,10,FALSE())</f>
        <v>yes</v>
      </c>
      <c r="L301" s="19" t="str">
        <f>VLOOKUP(Table3[[#This Row],[Customer ID]],'Hospitalisation Details'!300:$1048576,5,FALSE())</f>
        <v>8 Oct 1974</v>
      </c>
      <c r="M301" s="19">
        <f>VLOOKUP(Table3[[#This Row],[Customer ID]],'Hospitalisation Details'!300:$1048576,6,FALSE())</f>
        <v>48</v>
      </c>
      <c r="N301" s="19">
        <f>VLOOKUP(Table3[[#This Row],[Customer ID]],'Hospitalisation Details'!300:$1048576,8,FALSE())</f>
        <v>31368.81</v>
      </c>
      <c r="O301" s="19" t="str">
        <f>VLOOKUP(Table3[[#This Row],[Customer ID]],'Hospitalisation Details'!300:$1048576,9,FALSE())</f>
        <v>tier - 2</v>
      </c>
      <c r="P301" s="19" t="str">
        <f>VLOOKUP(Table3[[#This Row],[Customer ID]],'Hospitalisation Details'!300:$1048576,10,FALSE())</f>
        <v>tier - 3</v>
      </c>
      <c r="Q301" s="19" t="str">
        <f>VLOOKUP(Table3[[#This Row],[Customer ID]],'Hospitalisation Details'!300:$1048576,11,FALSE())</f>
        <v>R1011</v>
      </c>
    </row>
    <row r="302" spans="1:17" x14ac:dyDescent="0.2">
      <c r="A302" s="18" t="s">
        <v>2071</v>
      </c>
      <c r="B302" s="19" t="str">
        <f>VLOOKUP(Table3[[#This Row],[Customer ID]],'Customer name 1'!301:$1048576,4,FALSE())</f>
        <v xml:space="preserve">Mr. Kyle </v>
      </c>
      <c r="C302" s="20">
        <f>VLOOKUP(Table3[[#This Row],[Customer ID]],'Medical Examinations'!$1:$1048576,2,FALSE())</f>
        <v>40.020000000000003</v>
      </c>
      <c r="D302" s="20" t="str">
        <f>VLOOKUP(Table3[[#This Row],[Customer ID]],'Medical Examinations'!$1:$1048576,3,FALSE())</f>
        <v xml:space="preserve"> obesity </v>
      </c>
      <c r="E302" s="20">
        <f>VLOOKUP(Table3[[#This Row],[Customer ID]],'Medical Examinations'!$1:$1048576,4,FALSE())</f>
        <v>5.19</v>
      </c>
      <c r="F302" s="20" t="str">
        <f>VLOOKUP(Table3[[#This Row],[Customer ID]],'Medical Examinations'!$1:$1048576,5,FALSE())</f>
        <v xml:space="preserve">normal </v>
      </c>
      <c r="G302" s="19" t="str">
        <f>VLOOKUP(Table3[[#This Row],[Customer ID]],'Medical Examinations'!$1:$1048576,6,FALSE())</f>
        <v>yes</v>
      </c>
      <c r="H302" s="19" t="str">
        <f>VLOOKUP(Table3[[#This Row],[Customer ID]],'Medical Examinations'!$1:$1048576,7,FALSE())</f>
        <v>No</v>
      </c>
      <c r="I302" s="19" t="str">
        <f>VLOOKUP(Table3[[#This Row],[Customer ID]],'Medical Examinations'!$1:$1048576,8,FALSE())</f>
        <v>No</v>
      </c>
      <c r="J302" s="19">
        <f>VLOOKUP(Table3[[#This Row],[Customer ID]],'Medical Examinations'!$1:$1048576,9,FALSE())</f>
        <v>1</v>
      </c>
      <c r="K302" s="19" t="str">
        <f>VLOOKUP(Table3[[#This Row],[Customer ID]],'Medical Examinations'!$1:$1048576,10,FALSE())</f>
        <v>yes</v>
      </c>
      <c r="L302" s="19" t="str">
        <f>VLOOKUP(Table3[[#This Row],[Customer ID]],'Hospitalisation Details'!301:$1048576,5,FALSE())</f>
        <v>27 Sep 1995</v>
      </c>
      <c r="M302" s="19">
        <f>VLOOKUP(Table3[[#This Row],[Customer ID]],'Hospitalisation Details'!301:$1048576,6,FALSE())</f>
        <v>27</v>
      </c>
      <c r="N302" s="19">
        <f>VLOOKUP(Table3[[#This Row],[Customer ID]],'Hospitalisation Details'!301:$1048576,8,FALSE())</f>
        <v>31328.27</v>
      </c>
      <c r="O302" s="19" t="str">
        <f>VLOOKUP(Table3[[#This Row],[Customer ID]],'Hospitalisation Details'!301:$1048576,9,FALSE())</f>
        <v>tier - 2</v>
      </c>
      <c r="P302" s="19" t="str">
        <f>VLOOKUP(Table3[[#This Row],[Customer ID]],'Hospitalisation Details'!301:$1048576,10,FALSE())</f>
        <v>tier - 2</v>
      </c>
      <c r="Q302" s="19" t="str">
        <f>VLOOKUP(Table3[[#This Row],[Customer ID]],'Hospitalisation Details'!301:$1048576,11,FALSE())</f>
        <v>R1011</v>
      </c>
    </row>
    <row r="303" spans="1:17" x14ac:dyDescent="0.2">
      <c r="A303" s="18" t="s">
        <v>2070</v>
      </c>
      <c r="B303" s="19" t="str">
        <f>VLOOKUP(Table3[[#This Row],[Customer ID]],'Customer name 1'!302:$1048576,4,FALSE())</f>
        <v xml:space="preserve">Ms. Kate </v>
      </c>
      <c r="C303" s="20">
        <f>VLOOKUP(Table3[[#This Row],[Customer ID]],'Medical Examinations'!$1:$1048576,2,FALSE())</f>
        <v>19.170000000000002</v>
      </c>
      <c r="D303" s="20" t="str">
        <f>VLOOKUP(Table3[[#This Row],[Customer ID]],'Medical Examinations'!$1:$1048576,3,FALSE())</f>
        <v>normal weight</v>
      </c>
      <c r="E303" s="20">
        <f>VLOOKUP(Table3[[#This Row],[Customer ID]],'Medical Examinations'!$1:$1048576,4,FALSE())</f>
        <v>8.41</v>
      </c>
      <c r="F303" s="20" t="str">
        <f>VLOOKUP(Table3[[#This Row],[Customer ID]],'Medical Examinations'!$1:$1048576,5,FALSE())</f>
        <v xml:space="preserve">diabetes </v>
      </c>
      <c r="G303" s="19" t="str">
        <f>VLOOKUP(Table3[[#This Row],[Customer ID]],'Medical Examinations'!$1:$1048576,6,FALSE())</f>
        <v>No</v>
      </c>
      <c r="H303" s="19" t="str">
        <f>VLOOKUP(Table3[[#This Row],[Customer ID]],'Medical Examinations'!$1:$1048576,7,FALSE())</f>
        <v>No</v>
      </c>
      <c r="I303" s="19" t="str">
        <f>VLOOKUP(Table3[[#This Row],[Customer ID]],'Medical Examinations'!$1:$1048576,8,FALSE())</f>
        <v>No</v>
      </c>
      <c r="J303" s="19">
        <f>VLOOKUP(Table3[[#This Row],[Customer ID]],'Medical Examinations'!$1:$1048576,9,FALSE())</f>
        <v>0</v>
      </c>
      <c r="K303" s="19" t="str">
        <f>VLOOKUP(Table3[[#This Row],[Customer ID]],'Medical Examinations'!$1:$1048576,10,FALSE())</f>
        <v>yes</v>
      </c>
      <c r="L303" s="19" t="str">
        <f>VLOOKUP(Table3[[#This Row],[Customer ID]],'Hospitalisation Details'!302:$1048576,5,FALSE())</f>
        <v>9 Jul 1968</v>
      </c>
      <c r="M303" s="19">
        <f>VLOOKUP(Table3[[#This Row],[Customer ID]],'Hospitalisation Details'!302:$1048576,6,FALSE())</f>
        <v>54</v>
      </c>
      <c r="N303" s="19">
        <f>VLOOKUP(Table3[[#This Row],[Customer ID]],'Hospitalisation Details'!302:$1048576,8,FALSE())</f>
        <v>31322.53</v>
      </c>
      <c r="O303" s="19" t="str">
        <f>VLOOKUP(Table3[[#This Row],[Customer ID]],'Hospitalisation Details'!302:$1048576,9,FALSE())</f>
        <v>tier - 2</v>
      </c>
      <c r="P303" s="19" t="str">
        <f>VLOOKUP(Table3[[#This Row],[Customer ID]],'Hospitalisation Details'!302:$1048576,10,FALSE())</f>
        <v>tier - 1</v>
      </c>
      <c r="Q303" s="19" t="str">
        <f>VLOOKUP(Table3[[#This Row],[Customer ID]],'Hospitalisation Details'!302:$1048576,11,FALSE())</f>
        <v>R1011</v>
      </c>
    </row>
    <row r="304" spans="1:17" x14ac:dyDescent="0.2">
      <c r="A304" s="18" t="s">
        <v>2069</v>
      </c>
      <c r="B304" s="19" t="str">
        <f>VLOOKUP(Table3[[#This Row],[Customer ID]],'Customer name 1'!303:$1048576,4,FALSE())</f>
        <v xml:space="preserve">Mr. Martin </v>
      </c>
      <c r="C304" s="20">
        <f>VLOOKUP(Table3[[#This Row],[Customer ID]],'Medical Examinations'!$1:$1048576,2,FALSE())</f>
        <v>43.53</v>
      </c>
      <c r="D304" s="20" t="str">
        <f>VLOOKUP(Table3[[#This Row],[Customer ID]],'Medical Examinations'!$1:$1048576,3,FALSE())</f>
        <v xml:space="preserve"> obesity </v>
      </c>
      <c r="E304" s="20">
        <f>VLOOKUP(Table3[[#This Row],[Customer ID]],'Medical Examinations'!$1:$1048576,4,FALSE())</f>
        <v>5.86</v>
      </c>
      <c r="F304" s="20" t="str">
        <f>VLOOKUP(Table3[[#This Row],[Customer ID]],'Medical Examinations'!$1:$1048576,5,FALSE())</f>
        <v>prediabetes</v>
      </c>
      <c r="G304" s="19" t="str">
        <f>VLOOKUP(Table3[[#This Row],[Customer ID]],'Medical Examinations'!$1:$1048576,6,FALSE())</f>
        <v>yes</v>
      </c>
      <c r="H304" s="19" t="str">
        <f>VLOOKUP(Table3[[#This Row],[Customer ID]],'Medical Examinations'!$1:$1048576,7,FALSE())</f>
        <v>yes</v>
      </c>
      <c r="I304" s="19" t="str">
        <f>VLOOKUP(Table3[[#This Row],[Customer ID]],'Medical Examinations'!$1:$1048576,8,FALSE())</f>
        <v>No</v>
      </c>
      <c r="J304" s="19">
        <f>VLOOKUP(Table3[[#This Row],[Customer ID]],'Medical Examinations'!$1:$1048576,9,FALSE())</f>
        <v>2</v>
      </c>
      <c r="K304" s="19" t="str">
        <f>VLOOKUP(Table3[[#This Row],[Customer ID]],'Medical Examinations'!$1:$1048576,10,FALSE())</f>
        <v>yes</v>
      </c>
      <c r="L304" s="19" t="str">
        <f>VLOOKUP(Table3[[#This Row],[Customer ID]],'Hospitalisation Details'!303:$1048576,5,FALSE())</f>
        <v>22 Jul 2000</v>
      </c>
      <c r="M304" s="19">
        <f>VLOOKUP(Table3[[#This Row],[Customer ID]],'Hospitalisation Details'!303:$1048576,6,FALSE())</f>
        <v>22</v>
      </c>
      <c r="N304" s="19">
        <f>VLOOKUP(Table3[[#This Row],[Customer ID]],'Hospitalisation Details'!303:$1048576,8,FALSE())</f>
        <v>31234.560000000001</v>
      </c>
      <c r="O304" s="19" t="str">
        <f>VLOOKUP(Table3[[#This Row],[Customer ID]],'Hospitalisation Details'!303:$1048576,9,FALSE())</f>
        <v>tier - 1</v>
      </c>
      <c r="P304" s="19" t="str">
        <f>VLOOKUP(Table3[[#This Row],[Customer ID]],'Hospitalisation Details'!303:$1048576,10,FALSE())</f>
        <v>tier - 1</v>
      </c>
      <c r="Q304" s="19" t="str">
        <f>VLOOKUP(Table3[[#This Row],[Customer ID]],'Hospitalisation Details'!303:$1048576,11,FALSE())</f>
        <v>R1011</v>
      </c>
    </row>
    <row r="305" spans="1:17" x14ac:dyDescent="0.2">
      <c r="A305" s="18" t="s">
        <v>2068</v>
      </c>
      <c r="B305" s="19" t="str">
        <f>VLOOKUP(Table3[[#This Row],[Customer ID]],'Customer name 1'!304:$1048576,4,FALSE())</f>
        <v xml:space="preserve">Ms. Stacey </v>
      </c>
      <c r="C305" s="20">
        <f>VLOOKUP(Table3[[#This Row],[Customer ID]],'Medical Examinations'!$1:$1048576,2,FALSE())</f>
        <v>46.06</v>
      </c>
      <c r="D305" s="20" t="str">
        <f>VLOOKUP(Table3[[#This Row],[Customer ID]],'Medical Examinations'!$1:$1048576,3,FALSE())</f>
        <v xml:space="preserve"> obesity </v>
      </c>
      <c r="E305" s="20">
        <f>VLOOKUP(Table3[[#This Row],[Customer ID]],'Medical Examinations'!$1:$1048576,4,FALSE())</f>
        <v>4.18</v>
      </c>
      <c r="F305" s="20" t="str">
        <f>VLOOKUP(Table3[[#This Row],[Customer ID]],'Medical Examinations'!$1:$1048576,5,FALSE())</f>
        <v xml:space="preserve">normal </v>
      </c>
      <c r="G305" s="19" t="str">
        <f>VLOOKUP(Table3[[#This Row],[Customer ID]],'Medical Examinations'!$1:$1048576,6,FALSE())</f>
        <v>No</v>
      </c>
      <c r="H305" s="19" t="str">
        <f>VLOOKUP(Table3[[#This Row],[Customer ID]],'Medical Examinations'!$1:$1048576,7,FALSE())</f>
        <v>yes</v>
      </c>
      <c r="I305" s="19" t="str">
        <f>VLOOKUP(Table3[[#This Row],[Customer ID]],'Medical Examinations'!$1:$1048576,8,FALSE())</f>
        <v>No</v>
      </c>
      <c r="J305" s="19">
        <f>VLOOKUP(Table3[[#This Row],[Customer ID]],'Medical Examinations'!$1:$1048576,9,FALSE())</f>
        <v>1</v>
      </c>
      <c r="K305" s="19" t="str">
        <f>VLOOKUP(Table3[[#This Row],[Customer ID]],'Medical Examinations'!$1:$1048576,10,FALSE())</f>
        <v>yes</v>
      </c>
      <c r="L305" s="19" t="str">
        <f>VLOOKUP(Table3[[#This Row],[Customer ID]],'Hospitalisation Details'!304:$1048576,5,FALSE())</f>
        <v>9 Nov 2004</v>
      </c>
      <c r="M305" s="19">
        <f>VLOOKUP(Table3[[#This Row],[Customer ID]],'Hospitalisation Details'!304:$1048576,6,FALSE())</f>
        <v>18</v>
      </c>
      <c r="N305" s="19">
        <f>VLOOKUP(Table3[[#This Row],[Customer ID]],'Hospitalisation Details'!304:$1048576,8,FALSE())</f>
        <v>31196.61</v>
      </c>
      <c r="O305" s="19" t="str">
        <f>VLOOKUP(Table3[[#This Row],[Customer ID]],'Hospitalisation Details'!304:$1048576,9,FALSE())</f>
        <v>tier - 2</v>
      </c>
      <c r="P305" s="19" t="str">
        <f>VLOOKUP(Table3[[#This Row],[Customer ID]],'Hospitalisation Details'!304:$1048576,10,FALSE())</f>
        <v>tier - 1</v>
      </c>
      <c r="Q305" s="19" t="str">
        <f>VLOOKUP(Table3[[#This Row],[Customer ID]],'Hospitalisation Details'!304:$1048576,11,FALSE())</f>
        <v>R1011</v>
      </c>
    </row>
    <row r="306" spans="1:17" x14ac:dyDescent="0.2">
      <c r="A306" s="18" t="s">
        <v>2067</v>
      </c>
      <c r="B306" s="19" t="str">
        <f>VLOOKUP(Table3[[#This Row],[Customer ID]],'Customer name 1'!305:$1048576,4,FALSE())</f>
        <v xml:space="preserve">Ms. Christine </v>
      </c>
      <c r="C306" s="20">
        <f>VLOOKUP(Table3[[#This Row],[Customer ID]],'Medical Examinations'!$1:$1048576,2,FALSE())</f>
        <v>29.92</v>
      </c>
      <c r="D306" s="20" t="str">
        <f>VLOOKUP(Table3[[#This Row],[Customer ID]],'Medical Examinations'!$1:$1048576,3,FALSE())</f>
        <v>over weight</v>
      </c>
      <c r="E306" s="20">
        <f>VLOOKUP(Table3[[#This Row],[Customer ID]],'Medical Examinations'!$1:$1048576,4,FALSE())</f>
        <v>11.99</v>
      </c>
      <c r="F306" s="20" t="str">
        <f>VLOOKUP(Table3[[#This Row],[Customer ID]],'Medical Examinations'!$1:$1048576,5,FALSE())</f>
        <v xml:space="preserve">diabetes </v>
      </c>
      <c r="G306" s="19" t="str">
        <f>VLOOKUP(Table3[[#This Row],[Customer ID]],'Medical Examinations'!$1:$1048576,6,FALSE())</f>
        <v>yes</v>
      </c>
      <c r="H306" s="19" t="str">
        <f>VLOOKUP(Table3[[#This Row],[Customer ID]],'Medical Examinations'!$1:$1048576,7,FALSE())</f>
        <v>No</v>
      </c>
      <c r="I306" s="19" t="str">
        <f>VLOOKUP(Table3[[#This Row],[Customer ID]],'Medical Examinations'!$1:$1048576,8,FALSE())</f>
        <v>No</v>
      </c>
      <c r="J306" s="19">
        <f>VLOOKUP(Table3[[#This Row],[Customer ID]],'Medical Examinations'!$1:$1048576,9,FALSE())</f>
        <v>2</v>
      </c>
      <c r="K306" s="19" t="str">
        <f>VLOOKUP(Table3[[#This Row],[Customer ID]],'Medical Examinations'!$1:$1048576,10,FALSE())</f>
        <v>yes</v>
      </c>
      <c r="L306" s="19" t="str">
        <f>VLOOKUP(Table3[[#This Row],[Customer ID]],'Hospitalisation Details'!305:$1048576,5,FALSE())</f>
        <v>9 Sep 1961</v>
      </c>
      <c r="M306" s="19">
        <f>VLOOKUP(Table3[[#This Row],[Customer ID]],'Hospitalisation Details'!305:$1048576,6,FALSE())</f>
        <v>61</v>
      </c>
      <c r="N306" s="19">
        <f>VLOOKUP(Table3[[#This Row],[Customer ID]],'Hospitalisation Details'!305:$1048576,8,FALSE())</f>
        <v>30942.19</v>
      </c>
      <c r="O306" s="19" t="str">
        <f>VLOOKUP(Table3[[#This Row],[Customer ID]],'Hospitalisation Details'!305:$1048576,9,FALSE())</f>
        <v>tier - 2</v>
      </c>
      <c r="P306" s="19" t="str">
        <f>VLOOKUP(Table3[[#This Row],[Customer ID]],'Hospitalisation Details'!305:$1048576,10,FALSE())</f>
        <v>tier - 2</v>
      </c>
      <c r="Q306" s="19" t="str">
        <f>VLOOKUP(Table3[[#This Row],[Customer ID]],'Hospitalisation Details'!305:$1048576,11,FALSE())</f>
        <v>R1013</v>
      </c>
    </row>
    <row r="307" spans="1:17" x14ac:dyDescent="0.2">
      <c r="A307" s="18" t="s">
        <v>2066</v>
      </c>
      <c r="B307" s="19" t="str">
        <f>VLOOKUP(Table3[[#This Row],[Customer ID]],'Customer name 1'!306:$1048576,4,FALSE())</f>
        <v xml:space="preserve">Ms. Sarah </v>
      </c>
      <c r="C307" s="20">
        <f>VLOOKUP(Table3[[#This Row],[Customer ID]],'Medical Examinations'!$1:$1048576,2,FALSE())</f>
        <v>28.46</v>
      </c>
      <c r="D307" s="20" t="str">
        <f>VLOOKUP(Table3[[#This Row],[Customer ID]],'Medical Examinations'!$1:$1048576,3,FALSE())</f>
        <v>over weight</v>
      </c>
      <c r="E307" s="20">
        <f>VLOOKUP(Table3[[#This Row],[Customer ID]],'Medical Examinations'!$1:$1048576,4,FALSE())</f>
        <v>4.8499999999999996</v>
      </c>
      <c r="F307" s="20" t="str">
        <f>VLOOKUP(Table3[[#This Row],[Customer ID]],'Medical Examinations'!$1:$1048576,5,FALSE())</f>
        <v xml:space="preserve">normal </v>
      </c>
      <c r="G307" s="19" t="str">
        <f>VLOOKUP(Table3[[#This Row],[Customer ID]],'Medical Examinations'!$1:$1048576,6,FALSE())</f>
        <v>yes</v>
      </c>
      <c r="H307" s="19" t="str">
        <f>VLOOKUP(Table3[[#This Row],[Customer ID]],'Medical Examinations'!$1:$1048576,7,FALSE())</f>
        <v>No</v>
      </c>
      <c r="I307" s="19" t="str">
        <f>VLOOKUP(Table3[[#This Row],[Customer ID]],'Medical Examinations'!$1:$1048576,8,FALSE())</f>
        <v>No</v>
      </c>
      <c r="J307" s="19">
        <f>VLOOKUP(Table3[[#This Row],[Customer ID]],'Medical Examinations'!$1:$1048576,9,FALSE())</f>
        <v>1</v>
      </c>
      <c r="K307" s="19" t="str">
        <f>VLOOKUP(Table3[[#This Row],[Customer ID]],'Medical Examinations'!$1:$1048576,10,FALSE())</f>
        <v>yes</v>
      </c>
      <c r="L307" s="19" t="str">
        <f>VLOOKUP(Table3[[#This Row],[Customer ID]],'Hospitalisation Details'!306:$1048576,5,FALSE())</f>
        <v>5 Sep 1988</v>
      </c>
      <c r="M307" s="19">
        <f>VLOOKUP(Table3[[#This Row],[Customer ID]],'Hospitalisation Details'!306:$1048576,6,FALSE())</f>
        <v>34</v>
      </c>
      <c r="N307" s="19">
        <f>VLOOKUP(Table3[[#This Row],[Customer ID]],'Hospitalisation Details'!306:$1048576,8,FALSE())</f>
        <v>30763.01</v>
      </c>
      <c r="O307" s="19" t="str">
        <f>VLOOKUP(Table3[[#This Row],[Customer ID]],'Hospitalisation Details'!306:$1048576,9,FALSE())</f>
        <v>tier - 2</v>
      </c>
      <c r="P307" s="19" t="str">
        <f>VLOOKUP(Table3[[#This Row],[Customer ID]],'Hospitalisation Details'!306:$1048576,10,FALSE())</f>
        <v>tier - 1</v>
      </c>
      <c r="Q307" s="19" t="str">
        <f>VLOOKUP(Table3[[#This Row],[Customer ID]],'Hospitalisation Details'!306:$1048576,11,FALSE())</f>
        <v>R1011</v>
      </c>
    </row>
    <row r="308" spans="1:17" x14ac:dyDescent="0.2">
      <c r="A308" s="18" t="s">
        <v>2065</v>
      </c>
      <c r="B308" s="19" t="str">
        <f>VLOOKUP(Table3[[#This Row],[Customer ID]],'Customer name 1'!307:$1048576,4,FALSE())</f>
        <v xml:space="preserve">Ms. Megan </v>
      </c>
      <c r="C308" s="20">
        <f>VLOOKUP(Table3[[#This Row],[Customer ID]],'Medical Examinations'!$1:$1048576,2,FALSE())</f>
        <v>24.56</v>
      </c>
      <c r="D308" s="20" t="str">
        <f>VLOOKUP(Table3[[#This Row],[Customer ID]],'Medical Examinations'!$1:$1048576,3,FALSE())</f>
        <v>normal weight</v>
      </c>
      <c r="E308" s="20">
        <f>VLOOKUP(Table3[[#This Row],[Customer ID]],'Medical Examinations'!$1:$1048576,4,FALSE())</f>
        <v>6.18</v>
      </c>
      <c r="F308" s="20" t="str">
        <f>VLOOKUP(Table3[[#This Row],[Customer ID]],'Medical Examinations'!$1:$1048576,5,FALSE())</f>
        <v>prediabetes</v>
      </c>
      <c r="G308" s="19" t="str">
        <f>VLOOKUP(Table3[[#This Row],[Customer ID]],'Medical Examinations'!$1:$1048576,6,FALSE())</f>
        <v>yes</v>
      </c>
      <c r="H308" s="19" t="str">
        <f>VLOOKUP(Table3[[#This Row],[Customer ID]],'Medical Examinations'!$1:$1048576,7,FALSE())</f>
        <v>No</v>
      </c>
      <c r="I308" s="19" t="str">
        <f>VLOOKUP(Table3[[#This Row],[Customer ID]],'Medical Examinations'!$1:$1048576,8,FALSE())</f>
        <v>Yes</v>
      </c>
      <c r="J308" s="19">
        <f>VLOOKUP(Table3[[#This Row],[Customer ID]],'Medical Examinations'!$1:$1048576,9,FALSE())</f>
        <v>1</v>
      </c>
      <c r="K308" s="19" t="str">
        <f>VLOOKUP(Table3[[#This Row],[Customer ID]],'Medical Examinations'!$1:$1048576,10,FALSE())</f>
        <v>yes</v>
      </c>
      <c r="L308" s="19" t="str">
        <f>VLOOKUP(Table3[[#This Row],[Customer ID]],'Hospitalisation Details'!307:$1048576,5,FALSE())</f>
        <v>21 Dec 1983</v>
      </c>
      <c r="M308" s="19">
        <f>VLOOKUP(Table3[[#This Row],[Customer ID]],'Hospitalisation Details'!307:$1048576,6,FALSE())</f>
        <v>39</v>
      </c>
      <c r="N308" s="19">
        <f>VLOOKUP(Table3[[#This Row],[Customer ID]],'Hospitalisation Details'!307:$1048576,8,FALSE())</f>
        <v>30724.44</v>
      </c>
      <c r="O308" s="19" t="str">
        <f>VLOOKUP(Table3[[#This Row],[Customer ID]],'Hospitalisation Details'!307:$1048576,9,FALSE())</f>
        <v>tier - 2</v>
      </c>
      <c r="P308" s="19" t="str">
        <f>VLOOKUP(Table3[[#This Row],[Customer ID]],'Hospitalisation Details'!307:$1048576,10,FALSE())</f>
        <v>tier - 3</v>
      </c>
      <c r="Q308" s="19" t="str">
        <f>VLOOKUP(Table3[[#This Row],[Customer ID]],'Hospitalisation Details'!307:$1048576,11,FALSE())</f>
        <v>R1011</v>
      </c>
    </row>
    <row r="309" spans="1:17" x14ac:dyDescent="0.2">
      <c r="A309" s="18" t="s">
        <v>2064</v>
      </c>
      <c r="B309" s="19" t="str">
        <f>VLOOKUP(Table3[[#This Row],[Customer ID]],'Customer name 1'!308:$1048576,4,FALSE())</f>
        <v xml:space="preserve">Mr. Jason </v>
      </c>
      <c r="C309" s="20">
        <f>VLOOKUP(Table3[[#This Row],[Customer ID]],'Medical Examinations'!$1:$1048576,2,FALSE())</f>
        <v>41.19</v>
      </c>
      <c r="D309" s="20" t="str">
        <f>VLOOKUP(Table3[[#This Row],[Customer ID]],'Medical Examinations'!$1:$1048576,3,FALSE())</f>
        <v xml:space="preserve"> obesity </v>
      </c>
      <c r="E309" s="20">
        <f>VLOOKUP(Table3[[#This Row],[Customer ID]],'Medical Examinations'!$1:$1048576,4,FALSE())</f>
        <v>6.37</v>
      </c>
      <c r="F309" s="20" t="str">
        <f>VLOOKUP(Table3[[#This Row],[Customer ID]],'Medical Examinations'!$1:$1048576,5,FALSE())</f>
        <v>prediabetes</v>
      </c>
      <c r="G309" s="19" t="str">
        <f>VLOOKUP(Table3[[#This Row],[Customer ID]],'Medical Examinations'!$1:$1048576,6,FALSE())</f>
        <v>No</v>
      </c>
      <c r="H309" s="19" t="str">
        <f>VLOOKUP(Table3[[#This Row],[Customer ID]],'Medical Examinations'!$1:$1048576,7,FALSE())</f>
        <v>No</v>
      </c>
      <c r="I309" s="19" t="str">
        <f>VLOOKUP(Table3[[#This Row],[Customer ID]],'Medical Examinations'!$1:$1048576,8,FALSE())</f>
        <v>No</v>
      </c>
      <c r="J309" s="19">
        <f>VLOOKUP(Table3[[#This Row],[Customer ID]],'Medical Examinations'!$1:$1048576,9,FALSE())</f>
        <v>0</v>
      </c>
      <c r="K309" s="19" t="str">
        <f>VLOOKUP(Table3[[#This Row],[Customer ID]],'Medical Examinations'!$1:$1048576,10,FALSE())</f>
        <v>yes</v>
      </c>
      <c r="L309" s="19" t="str">
        <f>VLOOKUP(Table3[[#This Row],[Customer ID]],'Hospitalisation Details'!308:$1048576,5,FALSE())</f>
        <v>21 Sep 1999</v>
      </c>
      <c r="M309" s="19">
        <f>VLOOKUP(Table3[[#This Row],[Customer ID]],'Hospitalisation Details'!308:$1048576,6,FALSE())</f>
        <v>23</v>
      </c>
      <c r="N309" s="19">
        <f>VLOOKUP(Table3[[#This Row],[Customer ID]],'Hospitalisation Details'!308:$1048576,8,FALSE())</f>
        <v>30697.71</v>
      </c>
      <c r="O309" s="19" t="str">
        <f>VLOOKUP(Table3[[#This Row],[Customer ID]],'Hospitalisation Details'!308:$1048576,9,FALSE())</f>
        <v>tier - 1</v>
      </c>
      <c r="P309" s="19" t="str">
        <f>VLOOKUP(Table3[[#This Row],[Customer ID]],'Hospitalisation Details'!308:$1048576,10,FALSE())</f>
        <v>tier - 2</v>
      </c>
      <c r="Q309" s="19" t="str">
        <f>VLOOKUP(Table3[[#This Row],[Customer ID]],'Hospitalisation Details'!308:$1048576,11,FALSE())</f>
        <v>R1011</v>
      </c>
    </row>
    <row r="310" spans="1:17" x14ac:dyDescent="0.2">
      <c r="A310" s="18" t="s">
        <v>2063</v>
      </c>
      <c r="B310" s="19" t="str">
        <f>VLOOKUP(Table3[[#This Row],[Customer ID]],'Customer name 1'!309:$1048576,4,FALSE())</f>
        <v xml:space="preserve">Ms. Michele </v>
      </c>
      <c r="C310" s="20">
        <f>VLOOKUP(Table3[[#This Row],[Customer ID]],'Medical Examinations'!$1:$1048576,2,FALSE())</f>
        <v>18.63</v>
      </c>
      <c r="D310" s="20" t="str">
        <f>VLOOKUP(Table3[[#This Row],[Customer ID]],'Medical Examinations'!$1:$1048576,3,FALSE())</f>
        <v>normal weight</v>
      </c>
      <c r="E310" s="20">
        <f>VLOOKUP(Table3[[#This Row],[Customer ID]],'Medical Examinations'!$1:$1048576,4,FALSE())</f>
        <v>9.81</v>
      </c>
      <c r="F310" s="20" t="str">
        <f>VLOOKUP(Table3[[#This Row],[Customer ID]],'Medical Examinations'!$1:$1048576,5,FALSE())</f>
        <v xml:space="preserve">diabetes </v>
      </c>
      <c r="G310" s="19" t="str">
        <f>VLOOKUP(Table3[[#This Row],[Customer ID]],'Medical Examinations'!$1:$1048576,6,FALSE())</f>
        <v>yes</v>
      </c>
      <c r="H310" s="19" t="str">
        <f>VLOOKUP(Table3[[#This Row],[Customer ID]],'Medical Examinations'!$1:$1048576,7,FALSE())</f>
        <v>No</v>
      </c>
      <c r="I310" s="19" t="str">
        <f>VLOOKUP(Table3[[#This Row],[Customer ID]],'Medical Examinations'!$1:$1048576,8,FALSE())</f>
        <v>No</v>
      </c>
      <c r="J310" s="19">
        <f>VLOOKUP(Table3[[#This Row],[Customer ID]],'Medical Examinations'!$1:$1048576,9,FALSE())</f>
        <v>2</v>
      </c>
      <c r="K310" s="19" t="str">
        <f>VLOOKUP(Table3[[#This Row],[Customer ID]],'Medical Examinations'!$1:$1048576,10,FALSE())</f>
        <v>yes</v>
      </c>
      <c r="L310" s="19" t="str">
        <f>VLOOKUP(Table3[[#This Row],[Customer ID]],'Hospitalisation Details'!309:$1048576,5,FALSE())</f>
        <v>11 Nov 1970</v>
      </c>
      <c r="M310" s="19">
        <f>VLOOKUP(Table3[[#This Row],[Customer ID]],'Hospitalisation Details'!309:$1048576,6,FALSE())</f>
        <v>52</v>
      </c>
      <c r="N310" s="19">
        <f>VLOOKUP(Table3[[#This Row],[Customer ID]],'Hospitalisation Details'!309:$1048576,8,FALSE())</f>
        <v>30625.65</v>
      </c>
      <c r="O310" s="19" t="str">
        <f>VLOOKUP(Table3[[#This Row],[Customer ID]],'Hospitalisation Details'!309:$1048576,9,FALSE())</f>
        <v>tier - 2</v>
      </c>
      <c r="P310" s="19" t="str">
        <f>VLOOKUP(Table3[[#This Row],[Customer ID]],'Hospitalisation Details'!309:$1048576,10,FALSE())</f>
        <v>tier - 3</v>
      </c>
      <c r="Q310" s="19" t="str">
        <f>VLOOKUP(Table3[[#This Row],[Customer ID]],'Hospitalisation Details'!309:$1048576,11,FALSE())</f>
        <v>R1011</v>
      </c>
    </row>
    <row r="311" spans="1:17" x14ac:dyDescent="0.2">
      <c r="A311" s="18" t="s">
        <v>2062</v>
      </c>
      <c r="B311" s="19" t="str">
        <f>VLOOKUP(Table3[[#This Row],[Customer ID]],'Customer name 1'!310:$1048576,4,FALSE())</f>
        <v xml:space="preserve">Ms. Nikki </v>
      </c>
      <c r="C311" s="20">
        <f>VLOOKUP(Table3[[#This Row],[Customer ID]],'Medical Examinations'!$1:$1048576,2,FALSE())</f>
        <v>26.26</v>
      </c>
      <c r="D311" s="20" t="str">
        <f>VLOOKUP(Table3[[#This Row],[Customer ID]],'Medical Examinations'!$1:$1048576,3,FALSE())</f>
        <v>over weight</v>
      </c>
      <c r="E311" s="20">
        <f>VLOOKUP(Table3[[#This Row],[Customer ID]],'Medical Examinations'!$1:$1048576,4,FALSE())</f>
        <v>11.8</v>
      </c>
      <c r="F311" s="20" t="str">
        <f>VLOOKUP(Table3[[#This Row],[Customer ID]],'Medical Examinations'!$1:$1048576,5,FALSE())</f>
        <v xml:space="preserve">diabetes </v>
      </c>
      <c r="G311" s="19" t="str">
        <f>VLOOKUP(Table3[[#This Row],[Customer ID]],'Medical Examinations'!$1:$1048576,6,FALSE())</f>
        <v>yes</v>
      </c>
      <c r="H311" s="19" t="str">
        <f>VLOOKUP(Table3[[#This Row],[Customer ID]],'Medical Examinations'!$1:$1048576,7,FALSE())</f>
        <v>No</v>
      </c>
      <c r="I311" s="19" t="str">
        <f>VLOOKUP(Table3[[#This Row],[Customer ID]],'Medical Examinations'!$1:$1048576,8,FALSE())</f>
        <v>No</v>
      </c>
      <c r="J311" s="19">
        <f>VLOOKUP(Table3[[#This Row],[Customer ID]],'Medical Examinations'!$1:$1048576,9,FALSE())</f>
        <v>1</v>
      </c>
      <c r="K311" s="19" t="str">
        <f>VLOOKUP(Table3[[#This Row],[Customer ID]],'Medical Examinations'!$1:$1048576,10,FALSE())</f>
        <v>yes</v>
      </c>
      <c r="L311" s="19" t="str">
        <f>VLOOKUP(Table3[[#This Row],[Customer ID]],'Hospitalisation Details'!310:$1048576,5,FALSE())</f>
        <v>10 Aug 1986</v>
      </c>
      <c r="M311" s="19">
        <f>VLOOKUP(Table3[[#This Row],[Customer ID]],'Hospitalisation Details'!310:$1048576,6,FALSE())</f>
        <v>36</v>
      </c>
      <c r="N311" s="19">
        <f>VLOOKUP(Table3[[#This Row],[Customer ID]],'Hospitalisation Details'!310:$1048576,8,FALSE())</f>
        <v>30530.5</v>
      </c>
      <c r="O311" s="19" t="str">
        <f>VLOOKUP(Table3[[#This Row],[Customer ID]],'Hospitalisation Details'!310:$1048576,9,FALSE())</f>
        <v>tier - 2</v>
      </c>
      <c r="P311" s="19" t="str">
        <f>VLOOKUP(Table3[[#This Row],[Customer ID]],'Hospitalisation Details'!310:$1048576,10,FALSE())</f>
        <v>tier - 1</v>
      </c>
      <c r="Q311" s="19" t="str">
        <f>VLOOKUP(Table3[[#This Row],[Customer ID]],'Hospitalisation Details'!310:$1048576,11,FALSE())</f>
        <v>R1011</v>
      </c>
    </row>
    <row r="312" spans="1:17" x14ac:dyDescent="0.2">
      <c r="A312" s="18" t="s">
        <v>2061</v>
      </c>
      <c r="B312" s="19" t="str">
        <f>VLOOKUP(Table3[[#This Row],[Customer ID]],'Customer name 1'!311:$1048576,4,FALSE())</f>
        <v xml:space="preserve">Mr. Philip </v>
      </c>
      <c r="C312" s="20">
        <f>VLOOKUP(Table3[[#This Row],[Customer ID]],'Medical Examinations'!$1:$1048576,2,FALSE())</f>
        <v>22.37</v>
      </c>
      <c r="D312" s="20" t="str">
        <f>VLOOKUP(Table3[[#This Row],[Customer ID]],'Medical Examinations'!$1:$1048576,3,FALSE())</f>
        <v>normal weight</v>
      </c>
      <c r="E312" s="20">
        <f>VLOOKUP(Table3[[#This Row],[Customer ID]],'Medical Examinations'!$1:$1048576,4,FALSE())</f>
        <v>5.86</v>
      </c>
      <c r="F312" s="20" t="str">
        <f>VLOOKUP(Table3[[#This Row],[Customer ID]],'Medical Examinations'!$1:$1048576,5,FALSE())</f>
        <v>prediabetes</v>
      </c>
      <c r="G312" s="19" t="str">
        <f>VLOOKUP(Table3[[#This Row],[Customer ID]],'Medical Examinations'!$1:$1048576,6,FALSE())</f>
        <v>yes</v>
      </c>
      <c r="H312" s="19" t="str">
        <f>VLOOKUP(Table3[[#This Row],[Customer ID]],'Medical Examinations'!$1:$1048576,7,FALSE())</f>
        <v>No</v>
      </c>
      <c r="I312" s="19" t="str">
        <f>VLOOKUP(Table3[[#This Row],[Customer ID]],'Medical Examinations'!$1:$1048576,8,FALSE())</f>
        <v>Yes</v>
      </c>
      <c r="J312" s="19">
        <f>VLOOKUP(Table3[[#This Row],[Customer ID]],'Medical Examinations'!$1:$1048576,9,FALSE())</f>
        <v>1</v>
      </c>
      <c r="K312" s="19" t="str">
        <f>VLOOKUP(Table3[[#This Row],[Customer ID]],'Medical Examinations'!$1:$1048576,10,FALSE())</f>
        <v>yes</v>
      </c>
      <c r="L312" s="19" t="str">
        <f>VLOOKUP(Table3[[#This Row],[Customer ID]],'Hospitalisation Details'!311:$1048576,5,FALSE())</f>
        <v>3 Sep 1983</v>
      </c>
      <c r="M312" s="19">
        <f>VLOOKUP(Table3[[#This Row],[Customer ID]],'Hospitalisation Details'!311:$1048576,6,FALSE())</f>
        <v>39</v>
      </c>
      <c r="N312" s="19">
        <f>VLOOKUP(Table3[[#This Row],[Customer ID]],'Hospitalisation Details'!311:$1048576,8,FALSE())</f>
        <v>30457.37</v>
      </c>
      <c r="O312" s="19" t="str">
        <f>VLOOKUP(Table3[[#This Row],[Customer ID]],'Hospitalisation Details'!311:$1048576,9,FALSE())</f>
        <v>tier - 2</v>
      </c>
      <c r="P312" s="19" t="str">
        <f>VLOOKUP(Table3[[#This Row],[Customer ID]],'Hospitalisation Details'!311:$1048576,10,FALSE())</f>
        <v>tier - 1</v>
      </c>
      <c r="Q312" s="19" t="str">
        <f>VLOOKUP(Table3[[#This Row],[Customer ID]],'Hospitalisation Details'!311:$1048576,11,FALSE())</f>
        <v>R1012</v>
      </c>
    </row>
    <row r="313" spans="1:17" x14ac:dyDescent="0.2">
      <c r="A313" s="18" t="s">
        <v>2060</v>
      </c>
      <c r="B313" s="19" t="str">
        <f>VLOOKUP(Table3[[#This Row],[Customer ID]],'Customer name 1'!312:$1048576,4,FALSE())</f>
        <v xml:space="preserve">Mr. Bryan </v>
      </c>
      <c r="C313" s="20">
        <f>VLOOKUP(Table3[[#This Row],[Customer ID]],'Medical Examinations'!$1:$1048576,2,FALSE())</f>
        <v>39.619999999999997</v>
      </c>
      <c r="D313" s="20" t="str">
        <f>VLOOKUP(Table3[[#This Row],[Customer ID]],'Medical Examinations'!$1:$1048576,3,FALSE())</f>
        <v xml:space="preserve"> obesity </v>
      </c>
      <c r="E313" s="20">
        <f>VLOOKUP(Table3[[#This Row],[Customer ID]],'Medical Examinations'!$1:$1048576,4,FALSE())</f>
        <v>4.28</v>
      </c>
      <c r="F313" s="20" t="str">
        <f>VLOOKUP(Table3[[#This Row],[Customer ID]],'Medical Examinations'!$1:$1048576,5,FALSE())</f>
        <v xml:space="preserve">normal </v>
      </c>
      <c r="G313" s="19" t="str">
        <f>VLOOKUP(Table3[[#This Row],[Customer ID]],'Medical Examinations'!$1:$1048576,6,FALSE())</f>
        <v>No</v>
      </c>
      <c r="H313" s="19" t="str">
        <f>VLOOKUP(Table3[[#This Row],[Customer ID]],'Medical Examinations'!$1:$1048576,7,FALSE())</f>
        <v>No</v>
      </c>
      <c r="I313" s="19" t="str">
        <f>VLOOKUP(Table3[[#This Row],[Customer ID]],'Medical Examinations'!$1:$1048576,8,FALSE())</f>
        <v>No</v>
      </c>
      <c r="J313" s="19">
        <f>VLOOKUP(Table3[[#This Row],[Customer ID]],'Medical Examinations'!$1:$1048576,9,FALSE())</f>
        <v>1</v>
      </c>
      <c r="K313" s="19" t="str">
        <f>VLOOKUP(Table3[[#This Row],[Customer ID]],'Medical Examinations'!$1:$1048576,10,FALSE())</f>
        <v>yes</v>
      </c>
      <c r="L313" s="19" t="str">
        <f>VLOOKUP(Table3[[#This Row],[Customer ID]],'Hospitalisation Details'!312:$1048576,5,FALSE())</f>
        <v>28 Oct 1998</v>
      </c>
      <c r="M313" s="19">
        <f>VLOOKUP(Table3[[#This Row],[Customer ID]],'Hospitalisation Details'!312:$1048576,6,FALSE())</f>
        <v>24</v>
      </c>
      <c r="N313" s="19">
        <f>VLOOKUP(Table3[[#This Row],[Customer ID]],'Hospitalisation Details'!312:$1048576,8,FALSE())</f>
        <v>30422.03</v>
      </c>
      <c r="O313" s="19" t="str">
        <f>VLOOKUP(Table3[[#This Row],[Customer ID]],'Hospitalisation Details'!312:$1048576,9,FALSE())</f>
        <v>tier - 2</v>
      </c>
      <c r="P313" s="19" t="str">
        <f>VLOOKUP(Table3[[#This Row],[Customer ID]],'Hospitalisation Details'!312:$1048576,10,FALSE())</f>
        <v>tier - 3</v>
      </c>
      <c r="Q313" s="19" t="str">
        <f>VLOOKUP(Table3[[#This Row],[Customer ID]],'Hospitalisation Details'!312:$1048576,11,FALSE())</f>
        <v>R1011</v>
      </c>
    </row>
    <row r="314" spans="1:17" x14ac:dyDescent="0.2">
      <c r="A314" s="18" t="s">
        <v>2059</v>
      </c>
      <c r="B314" s="19" t="str">
        <f>VLOOKUP(Table3[[#This Row],[Customer ID]],'Customer name 1'!313:$1048576,4,FALSE())</f>
        <v xml:space="preserve">Mr. Timothy </v>
      </c>
      <c r="C314" s="20">
        <f>VLOOKUP(Table3[[#This Row],[Customer ID]],'Medical Examinations'!$1:$1048576,2,FALSE())</f>
        <v>18.329999999999998</v>
      </c>
      <c r="D314" s="20" t="str">
        <f>VLOOKUP(Table3[[#This Row],[Customer ID]],'Medical Examinations'!$1:$1048576,3,FALSE())</f>
        <v xml:space="preserve">under weight </v>
      </c>
      <c r="E314" s="20">
        <f>VLOOKUP(Table3[[#This Row],[Customer ID]],'Medical Examinations'!$1:$1048576,4,FALSE())</f>
        <v>4.16</v>
      </c>
      <c r="F314" s="20" t="str">
        <f>VLOOKUP(Table3[[#This Row],[Customer ID]],'Medical Examinations'!$1:$1048576,5,FALSE())</f>
        <v xml:space="preserve">normal </v>
      </c>
      <c r="G314" s="19" t="str">
        <f>VLOOKUP(Table3[[#This Row],[Customer ID]],'Medical Examinations'!$1:$1048576,6,FALSE())</f>
        <v>yes</v>
      </c>
      <c r="H314" s="19" t="str">
        <f>VLOOKUP(Table3[[#This Row],[Customer ID]],'Medical Examinations'!$1:$1048576,7,FALSE())</f>
        <v>No</v>
      </c>
      <c r="I314" s="19" t="str">
        <f>VLOOKUP(Table3[[#This Row],[Customer ID]],'Medical Examinations'!$1:$1048576,8,FALSE())</f>
        <v>No</v>
      </c>
      <c r="J314" s="19">
        <f>VLOOKUP(Table3[[#This Row],[Customer ID]],'Medical Examinations'!$1:$1048576,9,FALSE())</f>
        <v>0</v>
      </c>
      <c r="K314" s="19" t="str">
        <f>VLOOKUP(Table3[[#This Row],[Customer ID]],'Medical Examinations'!$1:$1048576,10,FALSE())</f>
        <v>yes</v>
      </c>
      <c r="L314" s="19" t="str">
        <f>VLOOKUP(Table3[[#This Row],[Customer ID]],'Hospitalisation Details'!313:$1048576,5,FALSE())</f>
        <v>3 Sep 1976</v>
      </c>
      <c r="M314" s="19">
        <f>VLOOKUP(Table3[[#This Row],[Customer ID]],'Hospitalisation Details'!313:$1048576,6,FALSE())</f>
        <v>46</v>
      </c>
      <c r="N314" s="19">
        <f>VLOOKUP(Table3[[#This Row],[Customer ID]],'Hospitalisation Details'!313:$1048576,8,FALSE())</f>
        <v>30409.53</v>
      </c>
      <c r="O314" s="19" t="str">
        <f>VLOOKUP(Table3[[#This Row],[Customer ID]],'Hospitalisation Details'!313:$1048576,9,FALSE())</f>
        <v>tier - 2</v>
      </c>
      <c r="P314" s="19" t="str">
        <f>VLOOKUP(Table3[[#This Row],[Customer ID]],'Hospitalisation Details'!313:$1048576,10,FALSE())</f>
        <v>tier - 3</v>
      </c>
      <c r="Q314" s="19" t="str">
        <f>VLOOKUP(Table3[[#This Row],[Customer ID]],'Hospitalisation Details'!313:$1048576,11,FALSE())</f>
        <v>R1012</v>
      </c>
    </row>
    <row r="315" spans="1:17" x14ac:dyDescent="0.2">
      <c r="A315" s="18" t="s">
        <v>2058</v>
      </c>
      <c r="B315" s="19" t="str">
        <f>VLOOKUP(Table3[[#This Row],[Customer ID]],'Customer name 1'!314:$1048576,4,FALSE())</f>
        <v xml:space="preserve">  </v>
      </c>
      <c r="C315" s="20">
        <f>VLOOKUP(Table3[[#This Row],[Customer ID]],'Medical Examinations'!$1:$1048576,2,FALSE())</f>
        <v>17.11</v>
      </c>
      <c r="D315" s="20" t="str">
        <f>VLOOKUP(Table3[[#This Row],[Customer ID]],'Medical Examinations'!$1:$1048576,3,FALSE())</f>
        <v xml:space="preserve">under weight </v>
      </c>
      <c r="E315" s="20">
        <f>VLOOKUP(Table3[[#This Row],[Customer ID]],'Medical Examinations'!$1:$1048576,4,FALSE())</f>
        <v>4.9800000000000004</v>
      </c>
      <c r="F315" s="20" t="str">
        <f>VLOOKUP(Table3[[#This Row],[Customer ID]],'Medical Examinations'!$1:$1048576,5,FALSE())</f>
        <v xml:space="preserve">normal </v>
      </c>
      <c r="G315" s="19" t="str">
        <f>VLOOKUP(Table3[[#This Row],[Customer ID]],'Medical Examinations'!$1:$1048576,6,FALSE())</f>
        <v>yes</v>
      </c>
      <c r="H315" s="19" t="str">
        <f>VLOOKUP(Table3[[#This Row],[Customer ID]],'Medical Examinations'!$1:$1048576,7,FALSE())</f>
        <v>No</v>
      </c>
      <c r="I315" s="19" t="str">
        <f>VLOOKUP(Table3[[#This Row],[Customer ID]],'Medical Examinations'!$1:$1048576,8,FALSE())</f>
        <v>Yes</v>
      </c>
      <c r="J315" s="19">
        <f>VLOOKUP(Table3[[#This Row],[Customer ID]],'Medical Examinations'!$1:$1048576,9,FALSE())</f>
        <v>1</v>
      </c>
      <c r="K315" s="19" t="str">
        <f>VLOOKUP(Table3[[#This Row],[Customer ID]],'Medical Examinations'!$1:$1048576,10,FALSE())</f>
        <v>yes</v>
      </c>
      <c r="L315" s="19" t="str">
        <f>VLOOKUP(Table3[[#This Row],[Customer ID]],'Hospitalisation Details'!314:$1048576,5,FALSE())</f>
        <v>30 Jul 1969</v>
      </c>
      <c r="M315" s="19">
        <f>VLOOKUP(Table3[[#This Row],[Customer ID]],'Hospitalisation Details'!314:$1048576,6,FALSE())</f>
        <v>53</v>
      </c>
      <c r="N315" s="19">
        <f>VLOOKUP(Table3[[#This Row],[Customer ID]],'Hospitalisation Details'!314:$1048576,8,FALSE())</f>
        <v>30366.93</v>
      </c>
      <c r="O315" s="19" t="str">
        <f>VLOOKUP(Table3[[#This Row],[Customer ID]],'Hospitalisation Details'!314:$1048576,9,FALSE())</f>
        <v>tier - 2</v>
      </c>
      <c r="P315" s="19" t="str">
        <f>VLOOKUP(Table3[[#This Row],[Customer ID]],'Hospitalisation Details'!314:$1048576,10,FALSE())</f>
        <v>tier - 2</v>
      </c>
      <c r="Q315" s="19" t="str">
        <f>VLOOKUP(Table3[[#This Row],[Customer ID]],'Hospitalisation Details'!314:$1048576,11,FALSE())</f>
        <v>R1011</v>
      </c>
    </row>
    <row r="316" spans="1:17" x14ac:dyDescent="0.2">
      <c r="A316" s="18" t="s">
        <v>2057</v>
      </c>
      <c r="B316" s="19" t="str">
        <f>VLOOKUP(Table3[[#This Row],[Customer ID]],'Customer name 1'!315:$1048576,4,FALSE())</f>
        <v xml:space="preserve">Ms. Jeanie </v>
      </c>
      <c r="C316" s="20">
        <f>VLOOKUP(Table3[[#This Row],[Customer ID]],'Medical Examinations'!$1:$1048576,2,FALSE())</f>
        <v>43.5</v>
      </c>
      <c r="D316" s="20" t="str">
        <f>VLOOKUP(Table3[[#This Row],[Customer ID]],'Medical Examinations'!$1:$1048576,3,FALSE())</f>
        <v xml:space="preserve"> obesity </v>
      </c>
      <c r="E316" s="20">
        <f>VLOOKUP(Table3[[#This Row],[Customer ID]],'Medical Examinations'!$1:$1048576,4,FALSE())</f>
        <v>6.38</v>
      </c>
      <c r="F316" s="20" t="str">
        <f>VLOOKUP(Table3[[#This Row],[Customer ID]],'Medical Examinations'!$1:$1048576,5,FALSE())</f>
        <v>prediabetes</v>
      </c>
      <c r="G316" s="19" t="str">
        <f>VLOOKUP(Table3[[#This Row],[Customer ID]],'Medical Examinations'!$1:$1048576,6,FALSE())</f>
        <v>No</v>
      </c>
      <c r="H316" s="19" t="str">
        <f>VLOOKUP(Table3[[#This Row],[Customer ID]],'Medical Examinations'!$1:$1048576,7,FALSE())</f>
        <v>yes</v>
      </c>
      <c r="I316" s="19" t="str">
        <f>VLOOKUP(Table3[[#This Row],[Customer ID]],'Medical Examinations'!$1:$1048576,8,FALSE())</f>
        <v>No</v>
      </c>
      <c r="J316" s="19">
        <f>VLOOKUP(Table3[[#This Row],[Customer ID]],'Medical Examinations'!$1:$1048576,9,FALSE())</f>
        <v>1</v>
      </c>
      <c r="K316" s="19" t="str">
        <f>VLOOKUP(Table3[[#This Row],[Customer ID]],'Medical Examinations'!$1:$1048576,10,FALSE())</f>
        <v>yes</v>
      </c>
      <c r="L316" s="19" t="str">
        <f>VLOOKUP(Table3[[#This Row],[Customer ID]],'Hospitalisation Details'!315:$1048576,5,FALSE())</f>
        <v>1 Jun 2004</v>
      </c>
      <c r="M316" s="19">
        <f>VLOOKUP(Table3[[#This Row],[Customer ID]],'Hospitalisation Details'!315:$1048576,6,FALSE())</f>
        <v>19</v>
      </c>
      <c r="N316" s="19">
        <f>VLOOKUP(Table3[[#This Row],[Customer ID]],'Hospitalisation Details'!315:$1048576,8,FALSE())</f>
        <v>30328.27</v>
      </c>
      <c r="O316" s="19" t="str">
        <f>VLOOKUP(Table3[[#This Row],[Customer ID]],'Hospitalisation Details'!315:$1048576,9,FALSE())</f>
        <v>tier - 2</v>
      </c>
      <c r="P316" s="19" t="str">
        <f>VLOOKUP(Table3[[#This Row],[Customer ID]],'Hospitalisation Details'!315:$1048576,10,FALSE())</f>
        <v>tier - 2</v>
      </c>
      <c r="Q316" s="19" t="str">
        <f>VLOOKUP(Table3[[#This Row],[Customer ID]],'Hospitalisation Details'!315:$1048576,11,FALSE())</f>
        <v>R1011</v>
      </c>
    </row>
    <row r="317" spans="1:17" x14ac:dyDescent="0.2">
      <c r="A317" s="18" t="s">
        <v>2056</v>
      </c>
      <c r="B317" s="19" t="str">
        <f>VLOOKUP(Table3[[#This Row],[Customer ID]],'Customer name 1'!316:$1048576,4,FALSE())</f>
        <v xml:space="preserve">Mr. Greg </v>
      </c>
      <c r="C317" s="20">
        <f>VLOOKUP(Table3[[#This Row],[Customer ID]],'Medical Examinations'!$1:$1048576,2,FALSE())</f>
        <v>25.364999999999998</v>
      </c>
      <c r="D317" s="20" t="str">
        <f>VLOOKUP(Table3[[#This Row],[Customer ID]],'Medical Examinations'!$1:$1048576,3,FALSE())</f>
        <v>over weight</v>
      </c>
      <c r="E317" s="20">
        <f>VLOOKUP(Table3[[#This Row],[Customer ID]],'Medical Examinations'!$1:$1048576,4,FALSE())</f>
        <v>5.19</v>
      </c>
      <c r="F317" s="20" t="str">
        <f>VLOOKUP(Table3[[#This Row],[Customer ID]],'Medical Examinations'!$1:$1048576,5,FALSE())</f>
        <v xml:space="preserve">normal </v>
      </c>
      <c r="G317" s="19" t="str">
        <f>VLOOKUP(Table3[[#This Row],[Customer ID]],'Medical Examinations'!$1:$1048576,6,FALSE())</f>
        <v>No</v>
      </c>
      <c r="H317" s="19" t="str">
        <f>VLOOKUP(Table3[[#This Row],[Customer ID]],'Medical Examinations'!$1:$1048576,7,FALSE())</f>
        <v>No</v>
      </c>
      <c r="I317" s="19" t="str">
        <f>VLOOKUP(Table3[[#This Row],[Customer ID]],'Medical Examinations'!$1:$1048576,8,FALSE())</f>
        <v>No</v>
      </c>
      <c r="J317" s="19">
        <f>VLOOKUP(Table3[[#This Row],[Customer ID]],'Medical Examinations'!$1:$1048576,9,FALSE())</f>
        <v>2</v>
      </c>
      <c r="K317" s="19" t="str">
        <f>VLOOKUP(Table3[[#This Row],[Customer ID]],'Medical Examinations'!$1:$1048576,10,FALSE())</f>
        <v>No</v>
      </c>
      <c r="L317" s="19" t="str">
        <f>VLOOKUP(Table3[[#This Row],[Customer ID]],'Hospitalisation Details'!316:$1048576,5,FALSE())</f>
        <v>24 Jul 1972</v>
      </c>
      <c r="M317" s="19">
        <f>VLOOKUP(Table3[[#This Row],[Customer ID]],'Hospitalisation Details'!316:$1048576,6,FALSE())</f>
        <v>50</v>
      </c>
      <c r="N317" s="19">
        <f>VLOOKUP(Table3[[#This Row],[Customer ID]],'Hospitalisation Details'!316:$1048576,8,FALSE())</f>
        <v>30284.639999999999</v>
      </c>
      <c r="O317" s="19" t="str">
        <f>VLOOKUP(Table3[[#This Row],[Customer ID]],'Hospitalisation Details'!316:$1048576,9,FALSE())</f>
        <v>tier - 1</v>
      </c>
      <c r="P317" s="19" t="str">
        <f>VLOOKUP(Table3[[#This Row],[Customer ID]],'Hospitalisation Details'!316:$1048576,10,FALSE())</f>
        <v>tier - 1</v>
      </c>
      <c r="Q317" s="19" t="str">
        <f>VLOOKUP(Table3[[#This Row],[Customer ID]],'Hospitalisation Details'!316:$1048576,11,FALSE())</f>
        <v>R1012</v>
      </c>
    </row>
    <row r="318" spans="1:17" x14ac:dyDescent="0.2">
      <c r="A318" s="18" t="s">
        <v>2055</v>
      </c>
      <c r="B318" s="19" t="str">
        <f>VLOOKUP(Table3[[#This Row],[Customer ID]],'Customer name 1'!317:$1048576,4,FALSE())</f>
        <v xml:space="preserve">Mr. John </v>
      </c>
      <c r="C318" s="20">
        <f>VLOOKUP(Table3[[#This Row],[Customer ID]],'Medical Examinations'!$1:$1048576,2,FALSE())</f>
        <v>28.594999999999999</v>
      </c>
      <c r="D318" s="20" t="str">
        <f>VLOOKUP(Table3[[#This Row],[Customer ID]],'Medical Examinations'!$1:$1048576,3,FALSE())</f>
        <v>over weight</v>
      </c>
      <c r="E318" s="20">
        <f>VLOOKUP(Table3[[#This Row],[Customer ID]],'Medical Examinations'!$1:$1048576,4,FALSE())</f>
        <v>10.210000000000001</v>
      </c>
      <c r="F318" s="20" t="str">
        <f>VLOOKUP(Table3[[#This Row],[Customer ID]],'Medical Examinations'!$1:$1048576,5,FALSE())</f>
        <v xml:space="preserve">diabetes </v>
      </c>
      <c r="G318" s="19" t="str">
        <f>VLOOKUP(Table3[[#This Row],[Customer ID]],'Medical Examinations'!$1:$1048576,6,FALSE())</f>
        <v>No</v>
      </c>
      <c r="H318" s="19" t="str">
        <f>VLOOKUP(Table3[[#This Row],[Customer ID]],'Medical Examinations'!$1:$1048576,7,FALSE())</f>
        <v>No</v>
      </c>
      <c r="I318" s="19" t="str">
        <f>VLOOKUP(Table3[[#This Row],[Customer ID]],'Medical Examinations'!$1:$1048576,8,FALSE())</f>
        <v>No</v>
      </c>
      <c r="J318" s="19">
        <f>VLOOKUP(Table3[[#This Row],[Customer ID]],'Medical Examinations'!$1:$1048576,9,FALSE())</f>
        <v>0</v>
      </c>
      <c r="K318" s="19" t="str">
        <f>VLOOKUP(Table3[[#This Row],[Customer ID]],'Medical Examinations'!$1:$1048576,10,FALSE())</f>
        <v>No</v>
      </c>
      <c r="L318" s="19" t="str">
        <f>VLOOKUP(Table3[[#This Row],[Customer ID]],'Hospitalisation Details'!317:$1048576,5,FALSE())</f>
        <v>15 Sep 1962</v>
      </c>
      <c r="M318" s="19">
        <f>VLOOKUP(Table3[[#This Row],[Customer ID]],'Hospitalisation Details'!317:$1048576,6,FALSE())</f>
        <v>60</v>
      </c>
      <c r="N318" s="19">
        <f>VLOOKUP(Table3[[#This Row],[Customer ID]],'Hospitalisation Details'!317:$1048576,8,FALSE())</f>
        <v>30260</v>
      </c>
      <c r="O318" s="19" t="str">
        <f>VLOOKUP(Table3[[#This Row],[Customer ID]],'Hospitalisation Details'!317:$1048576,9,FALSE())</f>
        <v>tier - 1</v>
      </c>
      <c r="P318" s="19" t="str">
        <f>VLOOKUP(Table3[[#This Row],[Customer ID]],'Hospitalisation Details'!317:$1048576,10,FALSE())</f>
        <v>tier - 1</v>
      </c>
      <c r="Q318" s="19" t="str">
        <f>VLOOKUP(Table3[[#This Row],[Customer ID]],'Hospitalisation Details'!317:$1048576,11,FALSE())</f>
        <v>R1014</v>
      </c>
    </row>
    <row r="319" spans="1:17" x14ac:dyDescent="0.2">
      <c r="A319" s="18" t="s">
        <v>2054</v>
      </c>
      <c r="B319" s="19" t="str">
        <f>VLOOKUP(Table3[[#This Row],[Customer ID]],'Customer name 1'!318:$1048576,4,FALSE())</f>
        <v xml:space="preserve">Mr. Aliaksandr </v>
      </c>
      <c r="C319" s="20">
        <f>VLOOKUP(Table3[[#This Row],[Customer ID]],'Medical Examinations'!$1:$1048576,2,FALSE())</f>
        <v>29.83</v>
      </c>
      <c r="D319" s="20" t="str">
        <f>VLOOKUP(Table3[[#This Row],[Customer ID]],'Medical Examinations'!$1:$1048576,3,FALSE())</f>
        <v>over weight</v>
      </c>
      <c r="E319" s="20">
        <f>VLOOKUP(Table3[[#This Row],[Customer ID]],'Medical Examinations'!$1:$1048576,4,FALSE())</f>
        <v>9.6999999999999993</v>
      </c>
      <c r="F319" s="20" t="str">
        <f>VLOOKUP(Table3[[#This Row],[Customer ID]],'Medical Examinations'!$1:$1048576,5,FALSE())</f>
        <v xml:space="preserve">diabetes </v>
      </c>
      <c r="G319" s="19" t="str">
        <f>VLOOKUP(Table3[[#This Row],[Customer ID]],'Medical Examinations'!$1:$1048576,6,FALSE())</f>
        <v>yes</v>
      </c>
      <c r="H319" s="19" t="str">
        <f>VLOOKUP(Table3[[#This Row],[Customer ID]],'Medical Examinations'!$1:$1048576,7,FALSE())</f>
        <v>No</v>
      </c>
      <c r="I319" s="19" t="str">
        <f>VLOOKUP(Table3[[#This Row],[Customer ID]],'Medical Examinations'!$1:$1048576,8,FALSE())</f>
        <v>Yes</v>
      </c>
      <c r="J319" s="19">
        <f>VLOOKUP(Table3[[#This Row],[Customer ID]],'Medical Examinations'!$1:$1048576,9,FALSE())</f>
        <v>1</v>
      </c>
      <c r="K319" s="19" t="str">
        <f>VLOOKUP(Table3[[#This Row],[Customer ID]],'Medical Examinations'!$1:$1048576,10,FALSE())</f>
        <v>yes</v>
      </c>
      <c r="L319" s="19" t="str">
        <f>VLOOKUP(Table3[[#This Row],[Customer ID]],'Hospitalisation Details'!318:$1048576,5,FALSE())</f>
        <v>13 Sep 1963</v>
      </c>
      <c r="M319" s="19">
        <f>VLOOKUP(Table3[[#This Row],[Customer ID]],'Hospitalisation Details'!318:$1048576,6,FALSE())</f>
        <v>59</v>
      </c>
      <c r="N319" s="19">
        <f>VLOOKUP(Table3[[#This Row],[Customer ID]],'Hospitalisation Details'!318:$1048576,8,FALSE())</f>
        <v>30184.94</v>
      </c>
      <c r="O319" s="19" t="str">
        <f>VLOOKUP(Table3[[#This Row],[Customer ID]],'Hospitalisation Details'!318:$1048576,9,FALSE())</f>
        <v>tier - 1</v>
      </c>
      <c r="P319" s="19" t="str">
        <f>VLOOKUP(Table3[[#This Row],[Customer ID]],'Hospitalisation Details'!318:$1048576,10,FALSE())</f>
        <v>tier - 1</v>
      </c>
      <c r="Q319" s="19" t="str">
        <f>VLOOKUP(Table3[[#This Row],[Customer ID]],'Hospitalisation Details'!318:$1048576,11,FALSE())</f>
        <v>R1014</v>
      </c>
    </row>
    <row r="320" spans="1:17" x14ac:dyDescent="0.2">
      <c r="A320" s="18" t="s">
        <v>2053</v>
      </c>
      <c r="B320" s="19" t="str">
        <f>VLOOKUP(Table3[[#This Row],[Customer ID]],'Customer name 1'!319:$1048576,4,FALSE())</f>
        <v xml:space="preserve">Mr. Jason </v>
      </c>
      <c r="C320" s="20">
        <f>VLOOKUP(Table3[[#This Row],[Customer ID]],'Medical Examinations'!$1:$1048576,2,FALSE())</f>
        <v>24.7</v>
      </c>
      <c r="D320" s="20" t="str">
        <f>VLOOKUP(Table3[[#This Row],[Customer ID]],'Medical Examinations'!$1:$1048576,3,FALSE())</f>
        <v>normal weight</v>
      </c>
      <c r="E320" s="20">
        <f>VLOOKUP(Table3[[#This Row],[Customer ID]],'Medical Examinations'!$1:$1048576,4,FALSE())</f>
        <v>10.25</v>
      </c>
      <c r="F320" s="20" t="str">
        <f>VLOOKUP(Table3[[#This Row],[Customer ID]],'Medical Examinations'!$1:$1048576,5,FALSE())</f>
        <v xml:space="preserve">diabetes </v>
      </c>
      <c r="G320" s="19" t="str">
        <f>VLOOKUP(Table3[[#This Row],[Customer ID]],'Medical Examinations'!$1:$1048576,6,FALSE())</f>
        <v>No</v>
      </c>
      <c r="H320" s="19" t="str">
        <f>VLOOKUP(Table3[[#This Row],[Customer ID]],'Medical Examinations'!$1:$1048576,7,FALSE())</f>
        <v>No</v>
      </c>
      <c r="I320" s="19" t="str">
        <f>VLOOKUP(Table3[[#This Row],[Customer ID]],'Medical Examinations'!$1:$1048576,8,FALSE())</f>
        <v>No</v>
      </c>
      <c r="J320" s="19">
        <f>VLOOKUP(Table3[[#This Row],[Customer ID]],'Medical Examinations'!$1:$1048576,9,FALSE())</f>
        <v>3</v>
      </c>
      <c r="K320" s="19" t="str">
        <f>VLOOKUP(Table3[[#This Row],[Customer ID]],'Medical Examinations'!$1:$1048576,10,FALSE())</f>
        <v>No</v>
      </c>
      <c r="L320" s="19" t="str">
        <f>VLOOKUP(Table3[[#This Row],[Customer ID]],'Hospitalisation Details'!319:$1048576,5,FALSE())</f>
        <v>11 Aug 1958</v>
      </c>
      <c r="M320" s="19">
        <f>VLOOKUP(Table3[[#This Row],[Customer ID]],'Hospitalisation Details'!319:$1048576,6,FALSE())</f>
        <v>64</v>
      </c>
      <c r="N320" s="19">
        <f>VLOOKUP(Table3[[#This Row],[Customer ID]],'Hospitalisation Details'!319:$1048576,8,FALSE())</f>
        <v>30166.62</v>
      </c>
      <c r="O320" s="19" t="str">
        <f>VLOOKUP(Table3[[#This Row],[Customer ID]],'Hospitalisation Details'!319:$1048576,9,FALSE())</f>
        <v>tier - 1</v>
      </c>
      <c r="P320" s="19" t="str">
        <f>VLOOKUP(Table3[[#This Row],[Customer ID]],'Hospitalisation Details'!319:$1048576,10,FALSE())</f>
        <v>tier - 3</v>
      </c>
      <c r="Q320" s="19" t="str">
        <f>VLOOKUP(Table3[[#This Row],[Customer ID]],'Hospitalisation Details'!319:$1048576,11,FALSE())</f>
        <v>R1012</v>
      </c>
    </row>
    <row r="321" spans="1:17" x14ac:dyDescent="0.2">
      <c r="A321" s="18" t="s">
        <v>2052</v>
      </c>
      <c r="B321" s="19" t="str">
        <f>VLOOKUP(Table3[[#This Row],[Customer ID]],'Customer name 1'!320:$1048576,4,FALSE())</f>
        <v xml:space="preserve">Ms. Sheera </v>
      </c>
      <c r="C321" s="20">
        <f>VLOOKUP(Table3[[#This Row],[Customer ID]],'Medical Examinations'!$1:$1048576,2,FALSE())</f>
        <v>17.940000000000001</v>
      </c>
      <c r="D321" s="20" t="str">
        <f>VLOOKUP(Table3[[#This Row],[Customer ID]],'Medical Examinations'!$1:$1048576,3,FALSE())</f>
        <v xml:space="preserve">under weight </v>
      </c>
      <c r="E321" s="20">
        <f>VLOOKUP(Table3[[#This Row],[Customer ID]],'Medical Examinations'!$1:$1048576,4,FALSE())</f>
        <v>9.77</v>
      </c>
      <c r="F321" s="20" t="str">
        <f>VLOOKUP(Table3[[#This Row],[Customer ID]],'Medical Examinations'!$1:$1048576,5,FALSE())</f>
        <v xml:space="preserve">diabetes </v>
      </c>
      <c r="G321" s="19" t="str">
        <f>VLOOKUP(Table3[[#This Row],[Customer ID]],'Medical Examinations'!$1:$1048576,6,FALSE())</f>
        <v>No</v>
      </c>
      <c r="H321" s="19" t="str">
        <f>VLOOKUP(Table3[[#This Row],[Customer ID]],'Medical Examinations'!$1:$1048576,7,FALSE())</f>
        <v>No</v>
      </c>
      <c r="I321" s="19" t="str">
        <f>VLOOKUP(Table3[[#This Row],[Customer ID]],'Medical Examinations'!$1:$1048576,8,FALSE())</f>
        <v>No</v>
      </c>
      <c r="J321" s="19">
        <f>VLOOKUP(Table3[[#This Row],[Customer ID]],'Medical Examinations'!$1:$1048576,9,FALSE())</f>
        <v>0</v>
      </c>
      <c r="K321" s="19" t="str">
        <f>VLOOKUP(Table3[[#This Row],[Customer ID]],'Medical Examinations'!$1:$1048576,10,FALSE())</f>
        <v>yes</v>
      </c>
      <c r="L321" s="19" t="str">
        <f>VLOOKUP(Table3[[#This Row],[Customer ID]],'Hospitalisation Details'!320:$1048576,5,FALSE())</f>
        <v>25 Dec 1971</v>
      </c>
      <c r="M321" s="19">
        <f>VLOOKUP(Table3[[#This Row],[Customer ID]],'Hospitalisation Details'!320:$1048576,6,FALSE())</f>
        <v>51</v>
      </c>
      <c r="N321" s="19">
        <f>VLOOKUP(Table3[[#This Row],[Customer ID]],'Hospitalisation Details'!320:$1048576,8,FALSE())</f>
        <v>30134.75</v>
      </c>
      <c r="O321" s="19" t="str">
        <f>VLOOKUP(Table3[[#This Row],[Customer ID]],'Hospitalisation Details'!320:$1048576,9,FALSE())</f>
        <v>tier - 2</v>
      </c>
      <c r="P321" s="19" t="str">
        <f>VLOOKUP(Table3[[#This Row],[Customer ID]],'Hospitalisation Details'!320:$1048576,10,FALSE())</f>
        <v>tier - 3</v>
      </c>
      <c r="Q321" s="19" t="str">
        <f>VLOOKUP(Table3[[#This Row],[Customer ID]],'Hospitalisation Details'!320:$1048576,11,FALSE())</f>
        <v>R1011</v>
      </c>
    </row>
    <row r="322" spans="1:17" x14ac:dyDescent="0.2">
      <c r="A322" s="18" t="s">
        <v>2051</v>
      </c>
      <c r="B322" s="19" t="str">
        <f>VLOOKUP(Table3[[#This Row],[Customer ID]],'Customer name 1'!321:$1048576,4,FALSE())</f>
        <v xml:space="preserve">Ms. Janice </v>
      </c>
      <c r="C322" s="20">
        <f>VLOOKUP(Table3[[#This Row],[Customer ID]],'Medical Examinations'!$1:$1048576,2,FALSE())</f>
        <v>21.08</v>
      </c>
      <c r="D322" s="20" t="str">
        <f>VLOOKUP(Table3[[#This Row],[Customer ID]],'Medical Examinations'!$1:$1048576,3,FALSE())</f>
        <v>normal weight</v>
      </c>
      <c r="E322" s="20">
        <f>VLOOKUP(Table3[[#This Row],[Customer ID]],'Medical Examinations'!$1:$1048576,4,FALSE())</f>
        <v>4.83</v>
      </c>
      <c r="F322" s="20" t="str">
        <f>VLOOKUP(Table3[[#This Row],[Customer ID]],'Medical Examinations'!$1:$1048576,5,FALSE())</f>
        <v xml:space="preserve">normal </v>
      </c>
      <c r="G322" s="19" t="str">
        <f>VLOOKUP(Table3[[#This Row],[Customer ID]],'Medical Examinations'!$1:$1048576,6,FALSE())</f>
        <v>No</v>
      </c>
      <c r="H322" s="19" t="str">
        <f>VLOOKUP(Table3[[#This Row],[Customer ID]],'Medical Examinations'!$1:$1048576,7,FALSE())</f>
        <v>No</v>
      </c>
      <c r="I322" s="19" t="str">
        <f>VLOOKUP(Table3[[#This Row],[Customer ID]],'Medical Examinations'!$1:$1048576,8,FALSE())</f>
        <v>Yes</v>
      </c>
      <c r="J322" s="19">
        <f>VLOOKUP(Table3[[#This Row],[Customer ID]],'Medical Examinations'!$1:$1048576,9,FALSE())</f>
        <v>1</v>
      </c>
      <c r="K322" s="19" t="str">
        <f>VLOOKUP(Table3[[#This Row],[Customer ID]],'Medical Examinations'!$1:$1048576,10,FALSE())</f>
        <v>yes</v>
      </c>
      <c r="L322" s="19" t="str">
        <f>VLOOKUP(Table3[[#This Row],[Customer ID]],'Hospitalisation Details'!321:$1048576,5,FALSE())</f>
        <v>2 Sep 1979</v>
      </c>
      <c r="M322" s="19">
        <f>VLOOKUP(Table3[[#This Row],[Customer ID]],'Hospitalisation Details'!321:$1048576,6,FALSE())</f>
        <v>43</v>
      </c>
      <c r="N322" s="19">
        <f>VLOOKUP(Table3[[#This Row],[Customer ID]],'Hospitalisation Details'!321:$1048576,8,FALSE())</f>
        <v>30095.97</v>
      </c>
      <c r="O322" s="19" t="str">
        <f>VLOOKUP(Table3[[#This Row],[Customer ID]],'Hospitalisation Details'!321:$1048576,9,FALSE())</f>
        <v>tier - 2</v>
      </c>
      <c r="P322" s="19" t="str">
        <f>VLOOKUP(Table3[[#This Row],[Customer ID]],'Hospitalisation Details'!321:$1048576,10,FALSE())</f>
        <v>tier - 3</v>
      </c>
      <c r="Q322" s="19" t="str">
        <f>VLOOKUP(Table3[[#This Row],[Customer ID]],'Hospitalisation Details'!321:$1048576,11,FALSE())</f>
        <v>R1011</v>
      </c>
    </row>
    <row r="323" spans="1:17" x14ac:dyDescent="0.2">
      <c r="A323" s="18" t="s">
        <v>2050</v>
      </c>
      <c r="B323" s="19" t="str">
        <f>VLOOKUP(Table3[[#This Row],[Customer ID]],'Customer name 1'!322:$1048576,4,FALSE())</f>
        <v xml:space="preserve">Mr. Timothy </v>
      </c>
      <c r="C323" s="20">
        <f>VLOOKUP(Table3[[#This Row],[Customer ID]],'Medical Examinations'!$1:$1048576,2,FALSE())</f>
        <v>37.715000000000003</v>
      </c>
      <c r="D323" s="20" t="str">
        <f>VLOOKUP(Table3[[#This Row],[Customer ID]],'Medical Examinations'!$1:$1048576,3,FALSE())</f>
        <v xml:space="preserve"> obesity </v>
      </c>
      <c r="E323" s="20">
        <f>VLOOKUP(Table3[[#This Row],[Customer ID]],'Medical Examinations'!$1:$1048576,4,FALSE())</f>
        <v>10.86</v>
      </c>
      <c r="F323" s="20" t="str">
        <f>VLOOKUP(Table3[[#This Row],[Customer ID]],'Medical Examinations'!$1:$1048576,5,FALSE())</f>
        <v xml:space="preserve">diabetes </v>
      </c>
      <c r="G323" s="19" t="str">
        <f>VLOOKUP(Table3[[#This Row],[Customer ID]],'Medical Examinations'!$1:$1048576,6,FALSE())</f>
        <v>yes</v>
      </c>
      <c r="H323" s="19" t="str">
        <f>VLOOKUP(Table3[[#This Row],[Customer ID]],'Medical Examinations'!$1:$1048576,7,FALSE())</f>
        <v>No</v>
      </c>
      <c r="I323" s="19" t="str">
        <f>VLOOKUP(Table3[[#This Row],[Customer ID]],'Medical Examinations'!$1:$1048576,8,FALSE())</f>
        <v>No</v>
      </c>
      <c r="J323" s="19">
        <f>VLOOKUP(Table3[[#This Row],[Customer ID]],'Medical Examinations'!$1:$1048576,9,FALSE())</f>
        <v>0</v>
      </c>
      <c r="K323" s="19" t="str">
        <f>VLOOKUP(Table3[[#This Row],[Customer ID]],'Medical Examinations'!$1:$1048576,10,FALSE())</f>
        <v>No</v>
      </c>
      <c r="L323" s="19" t="str">
        <f>VLOOKUP(Table3[[#This Row],[Customer ID]],'Hospitalisation Details'!322:$1048576,5,FALSE())</f>
        <v>16 Jun 1967</v>
      </c>
      <c r="M323" s="19">
        <f>VLOOKUP(Table3[[#This Row],[Customer ID]],'Hospitalisation Details'!322:$1048576,6,FALSE())</f>
        <v>55</v>
      </c>
      <c r="N323" s="19">
        <f>VLOOKUP(Table3[[#This Row],[Customer ID]],'Hospitalisation Details'!322:$1048576,8,FALSE())</f>
        <v>30063.58</v>
      </c>
      <c r="O323" s="19" t="str">
        <f>VLOOKUP(Table3[[#This Row],[Customer ID]],'Hospitalisation Details'!322:$1048576,9,FALSE())</f>
        <v>tier - 1</v>
      </c>
      <c r="P323" s="19" t="str">
        <f>VLOOKUP(Table3[[#This Row],[Customer ID]],'Hospitalisation Details'!322:$1048576,10,FALSE())</f>
        <v>tier - 1</v>
      </c>
      <c r="Q323" s="19" t="str">
        <f>VLOOKUP(Table3[[#This Row],[Customer ID]],'Hospitalisation Details'!322:$1048576,11,FALSE())</f>
        <v>R1012</v>
      </c>
    </row>
    <row r="324" spans="1:17" x14ac:dyDescent="0.2">
      <c r="A324" s="18" t="s">
        <v>2049</v>
      </c>
      <c r="B324" s="19" t="str">
        <f>VLOOKUP(Table3[[#This Row],[Customer ID]],'Customer name 1'!323:$1048576,4,FALSE())</f>
        <v xml:space="preserve">Mr. Alan </v>
      </c>
      <c r="C324" s="20">
        <f>VLOOKUP(Table3[[#This Row],[Customer ID]],'Medical Examinations'!$1:$1048576,2,FALSE())</f>
        <v>22.39</v>
      </c>
      <c r="D324" s="20" t="str">
        <f>VLOOKUP(Table3[[#This Row],[Customer ID]],'Medical Examinations'!$1:$1048576,3,FALSE())</f>
        <v>normal weight</v>
      </c>
      <c r="E324" s="20">
        <f>VLOOKUP(Table3[[#This Row],[Customer ID]],'Medical Examinations'!$1:$1048576,4,FALSE())</f>
        <v>9.5299999999999994</v>
      </c>
      <c r="F324" s="20" t="str">
        <f>VLOOKUP(Table3[[#This Row],[Customer ID]],'Medical Examinations'!$1:$1048576,5,FALSE())</f>
        <v xml:space="preserve">diabetes </v>
      </c>
      <c r="G324" s="19" t="str">
        <f>VLOOKUP(Table3[[#This Row],[Customer ID]],'Medical Examinations'!$1:$1048576,6,FALSE())</f>
        <v>yes</v>
      </c>
      <c r="H324" s="19" t="str">
        <f>VLOOKUP(Table3[[#This Row],[Customer ID]],'Medical Examinations'!$1:$1048576,7,FALSE())</f>
        <v>No</v>
      </c>
      <c r="I324" s="19" t="str">
        <f>VLOOKUP(Table3[[#This Row],[Customer ID]],'Medical Examinations'!$1:$1048576,8,FALSE())</f>
        <v>No</v>
      </c>
      <c r="J324" s="19">
        <f>VLOOKUP(Table3[[#This Row],[Customer ID]],'Medical Examinations'!$1:$1048576,9,FALSE())</f>
        <v>0</v>
      </c>
      <c r="K324" s="19" t="str">
        <f>VLOOKUP(Table3[[#This Row],[Customer ID]],'Medical Examinations'!$1:$1048576,10,FALSE())</f>
        <v>yes</v>
      </c>
      <c r="L324" s="19" t="str">
        <f>VLOOKUP(Table3[[#This Row],[Customer ID]],'Hospitalisation Details'!323:$1048576,5,FALSE())</f>
        <v>4 Aug 1981</v>
      </c>
      <c r="M324" s="19">
        <f>VLOOKUP(Table3[[#This Row],[Customer ID]],'Hospitalisation Details'!323:$1048576,6,FALSE())</f>
        <v>41</v>
      </c>
      <c r="N324" s="19">
        <f>VLOOKUP(Table3[[#This Row],[Customer ID]],'Hospitalisation Details'!323:$1048576,8,FALSE())</f>
        <v>30026.87</v>
      </c>
      <c r="O324" s="19" t="str">
        <f>VLOOKUP(Table3[[#This Row],[Customer ID]],'Hospitalisation Details'!323:$1048576,9,FALSE())</f>
        <v>tier - 2</v>
      </c>
      <c r="P324" s="19" t="str">
        <f>VLOOKUP(Table3[[#This Row],[Customer ID]],'Hospitalisation Details'!323:$1048576,10,FALSE())</f>
        <v>tier - 3</v>
      </c>
      <c r="Q324" s="19" t="str">
        <f>VLOOKUP(Table3[[#This Row],[Customer ID]],'Hospitalisation Details'!323:$1048576,11,FALSE())</f>
        <v>R1012</v>
      </c>
    </row>
    <row r="325" spans="1:17" x14ac:dyDescent="0.2">
      <c r="A325" s="18" t="s">
        <v>2048</v>
      </c>
      <c r="B325" s="19" t="str">
        <f>VLOOKUP(Table3[[#This Row],[Customer ID]],'Customer name 1'!324:$1048576,4,FALSE())</f>
        <v xml:space="preserve">Mr. Michael </v>
      </c>
      <c r="C325" s="20">
        <f>VLOOKUP(Table3[[#This Row],[Customer ID]],'Medical Examinations'!$1:$1048576,2,FALSE())</f>
        <v>28.78</v>
      </c>
      <c r="D325" s="20" t="str">
        <f>VLOOKUP(Table3[[#This Row],[Customer ID]],'Medical Examinations'!$1:$1048576,3,FALSE())</f>
        <v>over weight</v>
      </c>
      <c r="E325" s="20">
        <f>VLOOKUP(Table3[[#This Row],[Customer ID]],'Medical Examinations'!$1:$1048576,4,FALSE())</f>
        <v>5.68</v>
      </c>
      <c r="F325" s="20" t="str">
        <f>VLOOKUP(Table3[[#This Row],[Customer ID]],'Medical Examinations'!$1:$1048576,5,FALSE())</f>
        <v xml:space="preserve">normal </v>
      </c>
      <c r="G325" s="19" t="str">
        <f>VLOOKUP(Table3[[#This Row],[Customer ID]],'Medical Examinations'!$1:$1048576,6,FALSE())</f>
        <v>No</v>
      </c>
      <c r="H325" s="19" t="str">
        <f>VLOOKUP(Table3[[#This Row],[Customer ID]],'Medical Examinations'!$1:$1048576,7,FALSE())</f>
        <v>No</v>
      </c>
      <c r="I325" s="19" t="str">
        <f>VLOOKUP(Table3[[#This Row],[Customer ID]],'Medical Examinations'!$1:$1048576,8,FALSE())</f>
        <v>No</v>
      </c>
      <c r="J325" s="19">
        <f>VLOOKUP(Table3[[#This Row],[Customer ID]],'Medical Examinations'!$1:$1048576,9,FALSE())</f>
        <v>0</v>
      </c>
      <c r="K325" s="19" t="str">
        <f>VLOOKUP(Table3[[#This Row],[Customer ID]],'Medical Examinations'!$1:$1048576,10,FALSE())</f>
        <v>yes</v>
      </c>
      <c r="L325" s="19" t="str">
        <f>VLOOKUP(Table3[[#This Row],[Customer ID]],'Hospitalisation Details'!324:$1048576,5,FALSE())</f>
        <v>5 Oct 1991</v>
      </c>
      <c r="M325" s="19">
        <f>VLOOKUP(Table3[[#This Row],[Customer ID]],'Hospitalisation Details'!324:$1048576,6,FALSE())</f>
        <v>31</v>
      </c>
      <c r="N325" s="19">
        <f>VLOOKUP(Table3[[#This Row],[Customer ID]],'Hospitalisation Details'!324:$1048576,8,FALSE())</f>
        <v>29969.67</v>
      </c>
      <c r="O325" s="19" t="str">
        <f>VLOOKUP(Table3[[#This Row],[Customer ID]],'Hospitalisation Details'!324:$1048576,9,FALSE())</f>
        <v>tier - 1</v>
      </c>
      <c r="P325" s="19" t="str">
        <f>VLOOKUP(Table3[[#This Row],[Customer ID]],'Hospitalisation Details'!324:$1048576,10,FALSE())</f>
        <v>tier - 1</v>
      </c>
      <c r="Q325" s="19" t="str">
        <f>VLOOKUP(Table3[[#This Row],[Customer ID]],'Hospitalisation Details'!324:$1048576,11,FALSE())</f>
        <v>R1011</v>
      </c>
    </row>
    <row r="326" spans="1:17" x14ac:dyDescent="0.2">
      <c r="A326" s="18" t="s">
        <v>2047</v>
      </c>
      <c r="B326" s="19" t="str">
        <f>VLOOKUP(Table3[[#This Row],[Customer ID]],'Customer name 1'!325:$1048576,4,FALSE())</f>
        <v xml:space="preserve">Ms. Marie-France </v>
      </c>
      <c r="C326" s="20">
        <f>VLOOKUP(Table3[[#This Row],[Customer ID]],'Medical Examinations'!$1:$1048576,2,FALSE())</f>
        <v>18.329999999999998</v>
      </c>
      <c r="D326" s="20" t="str">
        <f>VLOOKUP(Table3[[#This Row],[Customer ID]],'Medical Examinations'!$1:$1048576,3,FALSE())</f>
        <v xml:space="preserve">under weight </v>
      </c>
      <c r="E326" s="20">
        <f>VLOOKUP(Table3[[#This Row],[Customer ID]],'Medical Examinations'!$1:$1048576,4,FALSE())</f>
        <v>5.57</v>
      </c>
      <c r="F326" s="20" t="str">
        <f>VLOOKUP(Table3[[#This Row],[Customer ID]],'Medical Examinations'!$1:$1048576,5,FALSE())</f>
        <v xml:space="preserve">normal </v>
      </c>
      <c r="G326" s="19" t="str">
        <f>VLOOKUP(Table3[[#This Row],[Customer ID]],'Medical Examinations'!$1:$1048576,6,FALSE())</f>
        <v>yes</v>
      </c>
      <c r="H326" s="19" t="str">
        <f>VLOOKUP(Table3[[#This Row],[Customer ID]],'Medical Examinations'!$1:$1048576,7,FALSE())</f>
        <v>No</v>
      </c>
      <c r="I326" s="19" t="str">
        <f>VLOOKUP(Table3[[#This Row],[Customer ID]],'Medical Examinations'!$1:$1048576,8,FALSE())</f>
        <v>No</v>
      </c>
      <c r="J326" s="19">
        <f>VLOOKUP(Table3[[#This Row],[Customer ID]],'Medical Examinations'!$1:$1048576,9,FALSE())</f>
        <v>0</v>
      </c>
      <c r="K326" s="19" t="str">
        <f>VLOOKUP(Table3[[#This Row],[Customer ID]],'Medical Examinations'!$1:$1048576,10,FALSE())</f>
        <v>yes</v>
      </c>
      <c r="L326" s="19" t="str">
        <f>VLOOKUP(Table3[[#This Row],[Customer ID]],'Hospitalisation Details'!325:$1048576,5,FALSE())</f>
        <v>12 Jun 1976</v>
      </c>
      <c r="M326" s="19">
        <f>VLOOKUP(Table3[[#This Row],[Customer ID]],'Hospitalisation Details'!325:$1048576,6,FALSE())</f>
        <v>46</v>
      </c>
      <c r="N326" s="19">
        <f>VLOOKUP(Table3[[#This Row],[Customer ID]],'Hospitalisation Details'!325:$1048576,8,FALSE())</f>
        <v>29933.75</v>
      </c>
      <c r="O326" s="19" t="str">
        <f>VLOOKUP(Table3[[#This Row],[Customer ID]],'Hospitalisation Details'!325:$1048576,9,FALSE())</f>
        <v>tier - 1</v>
      </c>
      <c r="P326" s="19" t="str">
        <f>VLOOKUP(Table3[[#This Row],[Customer ID]],'Hospitalisation Details'!325:$1048576,10,FALSE())</f>
        <v>tier - 1</v>
      </c>
      <c r="Q326" s="19" t="str">
        <f>VLOOKUP(Table3[[#This Row],[Customer ID]],'Hospitalisation Details'!325:$1048576,11,FALSE())</f>
        <v>R1011</v>
      </c>
    </row>
    <row r="327" spans="1:17" x14ac:dyDescent="0.2">
      <c r="A327" s="18" t="s">
        <v>2046</v>
      </c>
      <c r="B327" s="19" t="str">
        <f>VLOOKUP(Table3[[#This Row],[Customer ID]],'Customer name 1'!326:$1048576,4,FALSE())</f>
        <v xml:space="preserve">Mr. Erik </v>
      </c>
      <c r="C327" s="20">
        <f>VLOOKUP(Table3[[#This Row],[Customer ID]],'Medical Examinations'!$1:$1048576,2,FALSE())</f>
        <v>26.39</v>
      </c>
      <c r="D327" s="20" t="str">
        <f>VLOOKUP(Table3[[#This Row],[Customer ID]],'Medical Examinations'!$1:$1048576,3,FALSE())</f>
        <v>over weight</v>
      </c>
      <c r="E327" s="20">
        <f>VLOOKUP(Table3[[#This Row],[Customer ID]],'Medical Examinations'!$1:$1048576,4,FALSE())</f>
        <v>4.58</v>
      </c>
      <c r="F327" s="20" t="str">
        <f>VLOOKUP(Table3[[#This Row],[Customer ID]],'Medical Examinations'!$1:$1048576,5,FALSE())</f>
        <v xml:space="preserve">normal </v>
      </c>
      <c r="G327" s="19" t="str">
        <f>VLOOKUP(Table3[[#This Row],[Customer ID]],'Medical Examinations'!$1:$1048576,6,FALSE())</f>
        <v>yes</v>
      </c>
      <c r="H327" s="19" t="str">
        <f>VLOOKUP(Table3[[#This Row],[Customer ID]],'Medical Examinations'!$1:$1048576,7,FALSE())</f>
        <v>No</v>
      </c>
      <c r="I327" s="19" t="str">
        <f>VLOOKUP(Table3[[#This Row],[Customer ID]],'Medical Examinations'!$1:$1048576,8,FALSE())</f>
        <v>No</v>
      </c>
      <c r="J327" s="19">
        <f>VLOOKUP(Table3[[#This Row],[Customer ID]],'Medical Examinations'!$1:$1048576,9,FALSE())</f>
        <v>1</v>
      </c>
      <c r="K327" s="19" t="str">
        <f>VLOOKUP(Table3[[#This Row],[Customer ID]],'Medical Examinations'!$1:$1048576,10,FALSE())</f>
        <v>yes</v>
      </c>
      <c r="L327" s="19" t="str">
        <f>VLOOKUP(Table3[[#This Row],[Customer ID]],'Hospitalisation Details'!326:$1048576,5,FALSE())</f>
        <v>30 Dec 1988</v>
      </c>
      <c r="M327" s="19">
        <f>VLOOKUP(Table3[[#This Row],[Customer ID]],'Hospitalisation Details'!326:$1048576,6,FALSE())</f>
        <v>34</v>
      </c>
      <c r="N327" s="19">
        <f>VLOOKUP(Table3[[#This Row],[Customer ID]],'Hospitalisation Details'!326:$1048576,8,FALSE())</f>
        <v>29929.56</v>
      </c>
      <c r="O327" s="19" t="str">
        <f>VLOOKUP(Table3[[#This Row],[Customer ID]],'Hospitalisation Details'!326:$1048576,9,FALSE())</f>
        <v>tier - 1</v>
      </c>
      <c r="P327" s="19" t="str">
        <f>VLOOKUP(Table3[[#This Row],[Customer ID]],'Hospitalisation Details'!326:$1048576,10,FALSE())</f>
        <v>tier - 1</v>
      </c>
      <c r="Q327" s="19" t="str">
        <f>VLOOKUP(Table3[[#This Row],[Customer ID]],'Hospitalisation Details'!326:$1048576,11,FALSE())</f>
        <v>R1011</v>
      </c>
    </row>
    <row r="328" spans="1:17" x14ac:dyDescent="0.2">
      <c r="A328" s="18" t="s">
        <v>2045</v>
      </c>
      <c r="B328" s="19" t="str">
        <f>VLOOKUP(Table3[[#This Row],[Customer ID]],'Customer name 1'!327:$1048576,4,FALSE())</f>
        <v xml:space="preserve">Mr. Andrew </v>
      </c>
      <c r="C328" s="20">
        <f>VLOOKUP(Table3[[#This Row],[Customer ID]],'Medical Examinations'!$1:$1048576,2,FALSE())</f>
        <v>19.260000000000002</v>
      </c>
      <c r="D328" s="20" t="str">
        <f>VLOOKUP(Table3[[#This Row],[Customer ID]],'Medical Examinations'!$1:$1048576,3,FALSE())</f>
        <v>normal weight</v>
      </c>
      <c r="E328" s="20">
        <f>VLOOKUP(Table3[[#This Row],[Customer ID]],'Medical Examinations'!$1:$1048576,4,FALSE())</f>
        <v>8.9600000000000009</v>
      </c>
      <c r="F328" s="20" t="str">
        <f>VLOOKUP(Table3[[#This Row],[Customer ID]],'Medical Examinations'!$1:$1048576,5,FALSE())</f>
        <v xml:space="preserve">diabetes </v>
      </c>
      <c r="G328" s="19" t="str">
        <f>VLOOKUP(Table3[[#This Row],[Customer ID]],'Medical Examinations'!$1:$1048576,6,FALSE())</f>
        <v>yes</v>
      </c>
      <c r="H328" s="19" t="str">
        <f>VLOOKUP(Table3[[#This Row],[Customer ID]],'Medical Examinations'!$1:$1048576,7,FALSE())</f>
        <v>No</v>
      </c>
      <c r="I328" s="19" t="str">
        <f>VLOOKUP(Table3[[#This Row],[Customer ID]],'Medical Examinations'!$1:$1048576,8,FALSE())</f>
        <v>No</v>
      </c>
      <c r="J328" s="19">
        <f>VLOOKUP(Table3[[#This Row],[Customer ID]],'Medical Examinations'!$1:$1048576,9,FALSE())</f>
        <v>1</v>
      </c>
      <c r="K328" s="19" t="str">
        <f>VLOOKUP(Table3[[#This Row],[Customer ID]],'Medical Examinations'!$1:$1048576,10,FALSE())</f>
        <v>yes</v>
      </c>
      <c r="L328" s="19" t="str">
        <f>VLOOKUP(Table3[[#This Row],[Customer ID]],'Hospitalisation Details'!327:$1048576,5,FALSE())</f>
        <v>19 Aug 1975</v>
      </c>
      <c r="M328" s="19">
        <f>VLOOKUP(Table3[[#This Row],[Customer ID]],'Hospitalisation Details'!327:$1048576,6,FALSE())</f>
        <v>47</v>
      </c>
      <c r="N328" s="19">
        <f>VLOOKUP(Table3[[#This Row],[Customer ID]],'Hospitalisation Details'!327:$1048576,8,FALSE())</f>
        <v>29899.25</v>
      </c>
      <c r="O328" s="19" t="str">
        <f>VLOOKUP(Table3[[#This Row],[Customer ID]],'Hospitalisation Details'!327:$1048576,9,FALSE())</f>
        <v>tier - 1</v>
      </c>
      <c r="P328" s="19" t="str">
        <f>VLOOKUP(Table3[[#This Row],[Customer ID]],'Hospitalisation Details'!327:$1048576,10,FALSE())</f>
        <v>tier - 3</v>
      </c>
      <c r="Q328" s="19" t="str">
        <f>VLOOKUP(Table3[[#This Row],[Customer ID]],'Hospitalisation Details'!327:$1048576,11,FALSE())</f>
        <v>R1011</v>
      </c>
    </row>
    <row r="329" spans="1:17" x14ac:dyDescent="0.2">
      <c r="A329" s="18" t="s">
        <v>2044</v>
      </c>
      <c r="B329" s="19" t="str">
        <f>VLOOKUP(Table3[[#This Row],[Customer ID]],'Customer name 1'!328:$1048576,4,FALSE())</f>
        <v xml:space="preserve">Mr. Anthony </v>
      </c>
      <c r="C329" s="20">
        <f>VLOOKUP(Table3[[#This Row],[Customer ID]],'Medical Examinations'!$1:$1048576,2,FALSE())</f>
        <v>26.92</v>
      </c>
      <c r="D329" s="20" t="str">
        <f>VLOOKUP(Table3[[#This Row],[Customer ID]],'Medical Examinations'!$1:$1048576,3,FALSE())</f>
        <v>over weight</v>
      </c>
      <c r="E329" s="20">
        <f>VLOOKUP(Table3[[#This Row],[Customer ID]],'Medical Examinations'!$1:$1048576,4,FALSE())</f>
        <v>6.09</v>
      </c>
      <c r="F329" s="20" t="str">
        <f>VLOOKUP(Table3[[#This Row],[Customer ID]],'Medical Examinations'!$1:$1048576,5,FALSE())</f>
        <v>prediabetes</v>
      </c>
      <c r="G329" s="19" t="str">
        <f>VLOOKUP(Table3[[#This Row],[Customer ID]],'Medical Examinations'!$1:$1048576,6,FALSE())</f>
        <v>No</v>
      </c>
      <c r="H329" s="19" t="str">
        <f>VLOOKUP(Table3[[#This Row],[Customer ID]],'Medical Examinations'!$1:$1048576,7,FALSE())</f>
        <v>No</v>
      </c>
      <c r="I329" s="19" t="str">
        <f>VLOOKUP(Table3[[#This Row],[Customer ID]],'Medical Examinations'!$1:$1048576,8,FALSE())</f>
        <v>No</v>
      </c>
      <c r="J329" s="19">
        <f>VLOOKUP(Table3[[#This Row],[Customer ID]],'Medical Examinations'!$1:$1048576,9,FALSE())</f>
        <v>0</v>
      </c>
      <c r="K329" s="19" t="str">
        <f>VLOOKUP(Table3[[#This Row],[Customer ID]],'Medical Examinations'!$1:$1048576,10,FALSE())</f>
        <v>yes</v>
      </c>
      <c r="L329" s="19" t="str">
        <f>VLOOKUP(Table3[[#This Row],[Customer ID]],'Hospitalisation Details'!328:$1048576,5,FALSE())</f>
        <v>30 Dec 1989</v>
      </c>
      <c r="M329" s="19">
        <f>VLOOKUP(Table3[[#This Row],[Customer ID]],'Hospitalisation Details'!328:$1048576,6,FALSE())</f>
        <v>33</v>
      </c>
      <c r="N329" s="19">
        <f>VLOOKUP(Table3[[#This Row],[Customer ID]],'Hospitalisation Details'!328:$1048576,8,FALSE())</f>
        <v>29852.48</v>
      </c>
      <c r="O329" s="19" t="str">
        <f>VLOOKUP(Table3[[#This Row],[Customer ID]],'Hospitalisation Details'!328:$1048576,9,FALSE())</f>
        <v>tier - 1</v>
      </c>
      <c r="P329" s="19" t="str">
        <f>VLOOKUP(Table3[[#This Row],[Customer ID]],'Hospitalisation Details'!328:$1048576,10,FALSE())</f>
        <v>tier - 3</v>
      </c>
      <c r="Q329" s="19" t="str">
        <f>VLOOKUP(Table3[[#This Row],[Customer ID]],'Hospitalisation Details'!328:$1048576,11,FALSE())</f>
        <v>R1011</v>
      </c>
    </row>
    <row r="330" spans="1:17" x14ac:dyDescent="0.2">
      <c r="A330" s="18" t="s">
        <v>2043</v>
      </c>
      <c r="B330" s="19" t="str">
        <f>VLOOKUP(Table3[[#This Row],[Customer ID]],'Customer name 1'!329:$1048576,4,FALSE())</f>
        <v xml:space="preserve">Mr. Chris </v>
      </c>
      <c r="C330" s="20">
        <f>VLOOKUP(Table3[[#This Row],[Customer ID]],'Medical Examinations'!$1:$1048576,2,FALSE())</f>
        <v>19.73</v>
      </c>
      <c r="D330" s="20" t="str">
        <f>VLOOKUP(Table3[[#This Row],[Customer ID]],'Medical Examinations'!$1:$1048576,3,FALSE())</f>
        <v>normal weight</v>
      </c>
      <c r="E330" s="20">
        <f>VLOOKUP(Table3[[#This Row],[Customer ID]],'Medical Examinations'!$1:$1048576,4,FALSE())</f>
        <v>4.3600000000000003</v>
      </c>
      <c r="F330" s="20" t="str">
        <f>VLOOKUP(Table3[[#This Row],[Customer ID]],'Medical Examinations'!$1:$1048576,5,FALSE())</f>
        <v xml:space="preserve">normal </v>
      </c>
      <c r="G330" s="19" t="str">
        <f>VLOOKUP(Table3[[#This Row],[Customer ID]],'Medical Examinations'!$1:$1048576,6,FALSE())</f>
        <v>No</v>
      </c>
      <c r="H330" s="19" t="str">
        <f>VLOOKUP(Table3[[#This Row],[Customer ID]],'Medical Examinations'!$1:$1048576,7,FALSE())</f>
        <v>No</v>
      </c>
      <c r="I330" s="19" t="str">
        <f>VLOOKUP(Table3[[#This Row],[Customer ID]],'Medical Examinations'!$1:$1048576,8,FALSE())</f>
        <v>No</v>
      </c>
      <c r="J330" s="19">
        <f>VLOOKUP(Table3[[#This Row],[Customer ID]],'Medical Examinations'!$1:$1048576,9,FALSE())</f>
        <v>0</v>
      </c>
      <c r="K330" s="19" t="str">
        <f>VLOOKUP(Table3[[#This Row],[Customer ID]],'Medical Examinations'!$1:$1048576,10,FALSE())</f>
        <v>yes</v>
      </c>
      <c r="L330" s="19" t="str">
        <f>VLOOKUP(Table3[[#This Row],[Customer ID]],'Hospitalisation Details'!329:$1048576,5,FALSE())</f>
        <v>29 Oct 1982</v>
      </c>
      <c r="M330" s="19">
        <f>VLOOKUP(Table3[[#This Row],[Customer ID]],'Hospitalisation Details'!329:$1048576,6,FALSE())</f>
        <v>40</v>
      </c>
      <c r="N330" s="19">
        <f>VLOOKUP(Table3[[#This Row],[Customer ID]],'Hospitalisation Details'!329:$1048576,8,FALSE())</f>
        <v>29818.76</v>
      </c>
      <c r="O330" s="19" t="str">
        <f>VLOOKUP(Table3[[#This Row],[Customer ID]],'Hospitalisation Details'!329:$1048576,9,FALSE())</f>
        <v>tier - 1</v>
      </c>
      <c r="P330" s="19" t="str">
        <f>VLOOKUP(Table3[[#This Row],[Customer ID]],'Hospitalisation Details'!329:$1048576,10,FALSE())</f>
        <v>tier - 1</v>
      </c>
      <c r="Q330" s="19" t="str">
        <f>VLOOKUP(Table3[[#This Row],[Customer ID]],'Hospitalisation Details'!329:$1048576,11,FALSE())</f>
        <v>R1012</v>
      </c>
    </row>
    <row r="331" spans="1:17" x14ac:dyDescent="0.2">
      <c r="A331" s="18" t="s">
        <v>2042</v>
      </c>
      <c r="B331" s="19" t="str">
        <f>VLOOKUP(Table3[[#This Row],[Customer ID]],'Customer name 1'!330:$1048576,4,FALSE())</f>
        <v xml:space="preserve">Mr. Yu </v>
      </c>
      <c r="C331" s="20">
        <f>VLOOKUP(Table3[[#This Row],[Customer ID]],'Medical Examinations'!$1:$1048576,2,FALSE())</f>
        <v>23.56</v>
      </c>
      <c r="D331" s="20" t="str">
        <f>VLOOKUP(Table3[[#This Row],[Customer ID]],'Medical Examinations'!$1:$1048576,3,FALSE())</f>
        <v>normal weight</v>
      </c>
      <c r="E331" s="20">
        <f>VLOOKUP(Table3[[#This Row],[Customer ID]],'Medical Examinations'!$1:$1048576,4,FALSE())</f>
        <v>11.74</v>
      </c>
      <c r="F331" s="20" t="str">
        <f>VLOOKUP(Table3[[#This Row],[Customer ID]],'Medical Examinations'!$1:$1048576,5,FALSE())</f>
        <v xml:space="preserve">diabetes </v>
      </c>
      <c r="G331" s="19" t="str">
        <f>VLOOKUP(Table3[[#This Row],[Customer ID]],'Medical Examinations'!$1:$1048576,6,FALSE())</f>
        <v>yes</v>
      </c>
      <c r="H331" s="19" t="str">
        <f>VLOOKUP(Table3[[#This Row],[Customer ID]],'Medical Examinations'!$1:$1048576,7,FALSE())</f>
        <v>No</v>
      </c>
      <c r="I331" s="19" t="str">
        <f>VLOOKUP(Table3[[#This Row],[Customer ID]],'Medical Examinations'!$1:$1048576,8,FALSE())</f>
        <v>No</v>
      </c>
      <c r="J331" s="19">
        <f>VLOOKUP(Table3[[#This Row],[Customer ID]],'Medical Examinations'!$1:$1048576,9,FALSE())</f>
        <v>0</v>
      </c>
      <c r="K331" s="19" t="str">
        <f>VLOOKUP(Table3[[#This Row],[Customer ID]],'Medical Examinations'!$1:$1048576,10,FALSE())</f>
        <v>yes</v>
      </c>
      <c r="L331" s="19" t="str">
        <f>VLOOKUP(Table3[[#This Row],[Customer ID]],'Hospitalisation Details'!330:$1048576,5,FALSE())</f>
        <v>13 Aug 1981</v>
      </c>
      <c r="M331" s="19">
        <f>VLOOKUP(Table3[[#This Row],[Customer ID]],'Hospitalisation Details'!330:$1048576,6,FALSE())</f>
        <v>41</v>
      </c>
      <c r="N331" s="19">
        <f>VLOOKUP(Table3[[#This Row],[Customer ID]],'Hospitalisation Details'!330:$1048576,8,FALSE())</f>
        <v>29816.639999999999</v>
      </c>
      <c r="O331" s="19" t="str">
        <f>VLOOKUP(Table3[[#This Row],[Customer ID]],'Hospitalisation Details'!330:$1048576,9,FALSE())</f>
        <v>tier - 1</v>
      </c>
      <c r="P331" s="19" t="str">
        <f>VLOOKUP(Table3[[#This Row],[Customer ID]],'Hospitalisation Details'!330:$1048576,10,FALSE())</f>
        <v>tier - 2</v>
      </c>
      <c r="Q331" s="19" t="str">
        <f>VLOOKUP(Table3[[#This Row],[Customer ID]],'Hospitalisation Details'!330:$1048576,11,FALSE())</f>
        <v>R1011</v>
      </c>
    </row>
    <row r="332" spans="1:17" x14ac:dyDescent="0.2">
      <c r="A332" s="18" t="s">
        <v>2041</v>
      </c>
      <c r="B332" s="19" t="str">
        <f>VLOOKUP(Table3[[#This Row],[Customer ID]],'Customer name 1'!331:$1048576,4,FALSE())</f>
        <v xml:space="preserve">Mr. Caleb </v>
      </c>
      <c r="C332" s="20">
        <f>VLOOKUP(Table3[[#This Row],[Customer ID]],'Medical Examinations'!$1:$1048576,2,FALSE())</f>
        <v>37.67</v>
      </c>
      <c r="D332" s="20" t="str">
        <f>VLOOKUP(Table3[[#This Row],[Customer ID]],'Medical Examinations'!$1:$1048576,3,FALSE())</f>
        <v xml:space="preserve"> obesity </v>
      </c>
      <c r="E332" s="20">
        <f>VLOOKUP(Table3[[#This Row],[Customer ID]],'Medical Examinations'!$1:$1048576,4,FALSE())</f>
        <v>5.89</v>
      </c>
      <c r="F332" s="20" t="str">
        <f>VLOOKUP(Table3[[#This Row],[Customer ID]],'Medical Examinations'!$1:$1048576,5,FALSE())</f>
        <v>prediabetes</v>
      </c>
      <c r="G332" s="19" t="str">
        <f>VLOOKUP(Table3[[#This Row],[Customer ID]],'Medical Examinations'!$1:$1048576,6,FALSE())</f>
        <v>No</v>
      </c>
      <c r="H332" s="19" t="str">
        <f>VLOOKUP(Table3[[#This Row],[Customer ID]],'Medical Examinations'!$1:$1048576,7,FALSE())</f>
        <v>No</v>
      </c>
      <c r="I332" s="19" t="str">
        <f>VLOOKUP(Table3[[#This Row],[Customer ID]],'Medical Examinations'!$1:$1048576,8,FALSE())</f>
        <v>No</v>
      </c>
      <c r="J332" s="19">
        <f>VLOOKUP(Table3[[#This Row],[Customer ID]],'Medical Examinations'!$1:$1048576,9,FALSE())</f>
        <v>1</v>
      </c>
      <c r="K332" s="19" t="str">
        <f>VLOOKUP(Table3[[#This Row],[Customer ID]],'Medical Examinations'!$1:$1048576,10,FALSE())</f>
        <v>yes</v>
      </c>
      <c r="L332" s="19" t="str">
        <f>VLOOKUP(Table3[[#This Row],[Customer ID]],'Hospitalisation Details'!331:$1048576,5,FALSE())</f>
        <v>20 Jun 1998</v>
      </c>
      <c r="M332" s="19">
        <f>VLOOKUP(Table3[[#This Row],[Customer ID]],'Hospitalisation Details'!331:$1048576,6,FALSE())</f>
        <v>24</v>
      </c>
      <c r="N332" s="19">
        <f>VLOOKUP(Table3[[#This Row],[Customer ID]],'Hospitalisation Details'!331:$1048576,8,FALSE())</f>
        <v>29760.6</v>
      </c>
      <c r="O332" s="19" t="str">
        <f>VLOOKUP(Table3[[#This Row],[Customer ID]],'Hospitalisation Details'!331:$1048576,9,FALSE())</f>
        <v>tier - 1</v>
      </c>
      <c r="P332" s="19" t="str">
        <f>VLOOKUP(Table3[[#This Row],[Customer ID]],'Hospitalisation Details'!331:$1048576,10,FALSE())</f>
        <v>tier - 2</v>
      </c>
      <c r="Q332" s="19" t="str">
        <f>VLOOKUP(Table3[[#This Row],[Customer ID]],'Hospitalisation Details'!331:$1048576,11,FALSE())</f>
        <v>R1011</v>
      </c>
    </row>
    <row r="333" spans="1:17" x14ac:dyDescent="0.2">
      <c r="A333" s="18" t="s">
        <v>2040</v>
      </c>
      <c r="B333" s="19" t="str">
        <f>VLOOKUP(Table3[[#This Row],[Customer ID]],'Customer name 1'!332:$1048576,4,FALSE())</f>
        <v xml:space="preserve">Mr. Jason </v>
      </c>
      <c r="C333" s="20">
        <f>VLOOKUP(Table3[[#This Row],[Customer ID]],'Medical Examinations'!$1:$1048576,2,FALSE())</f>
        <v>18.73</v>
      </c>
      <c r="D333" s="20" t="str">
        <f>VLOOKUP(Table3[[#This Row],[Customer ID]],'Medical Examinations'!$1:$1048576,3,FALSE())</f>
        <v>normal weight</v>
      </c>
      <c r="E333" s="20">
        <f>VLOOKUP(Table3[[#This Row],[Customer ID]],'Medical Examinations'!$1:$1048576,4,FALSE())</f>
        <v>10.64</v>
      </c>
      <c r="F333" s="20" t="str">
        <f>VLOOKUP(Table3[[#This Row],[Customer ID]],'Medical Examinations'!$1:$1048576,5,FALSE())</f>
        <v xml:space="preserve">diabetes </v>
      </c>
      <c r="G333" s="19" t="str">
        <f>VLOOKUP(Table3[[#This Row],[Customer ID]],'Medical Examinations'!$1:$1048576,6,FALSE())</f>
        <v>No</v>
      </c>
      <c r="H333" s="19" t="str">
        <f>VLOOKUP(Table3[[#This Row],[Customer ID]],'Medical Examinations'!$1:$1048576,7,FALSE())</f>
        <v>No</v>
      </c>
      <c r="I333" s="19" t="str">
        <f>VLOOKUP(Table3[[#This Row],[Customer ID]],'Medical Examinations'!$1:$1048576,8,FALSE())</f>
        <v>No</v>
      </c>
      <c r="J333" s="19">
        <f>VLOOKUP(Table3[[#This Row],[Customer ID]],'Medical Examinations'!$1:$1048576,9,FALSE())</f>
        <v>2</v>
      </c>
      <c r="K333" s="19" t="str">
        <f>VLOOKUP(Table3[[#This Row],[Customer ID]],'Medical Examinations'!$1:$1048576,10,FALSE())</f>
        <v>yes</v>
      </c>
      <c r="L333" s="19" t="str">
        <f>VLOOKUP(Table3[[#This Row],[Customer ID]],'Hospitalisation Details'!332:$1048576,5,FALSE())</f>
        <v>23 Aug 1973</v>
      </c>
      <c r="M333" s="19">
        <f>VLOOKUP(Table3[[#This Row],[Customer ID]],'Hospitalisation Details'!332:$1048576,6,FALSE())</f>
        <v>49</v>
      </c>
      <c r="N333" s="19">
        <f>VLOOKUP(Table3[[#This Row],[Customer ID]],'Hospitalisation Details'!332:$1048576,8,FALSE())</f>
        <v>29757.69</v>
      </c>
      <c r="O333" s="19" t="str">
        <f>VLOOKUP(Table3[[#This Row],[Customer ID]],'Hospitalisation Details'!332:$1048576,9,FALSE())</f>
        <v>tier - 1</v>
      </c>
      <c r="P333" s="19" t="str">
        <f>VLOOKUP(Table3[[#This Row],[Customer ID]],'Hospitalisation Details'!332:$1048576,10,FALSE())</f>
        <v>tier - 3</v>
      </c>
      <c r="Q333" s="19" t="str">
        <f>VLOOKUP(Table3[[#This Row],[Customer ID]],'Hospitalisation Details'!332:$1048576,11,FALSE())</f>
        <v>R1011</v>
      </c>
    </row>
    <row r="334" spans="1:17" x14ac:dyDescent="0.2">
      <c r="A334" s="18" t="s">
        <v>2039</v>
      </c>
      <c r="B334" s="19" t="str">
        <f>VLOOKUP(Table3[[#This Row],[Customer ID]],'Customer name 1'!333:$1048576,4,FALSE())</f>
        <v xml:space="preserve">Ms. Angela </v>
      </c>
      <c r="C334" s="20">
        <f>VLOOKUP(Table3[[#This Row],[Customer ID]],'Medical Examinations'!$1:$1048576,2,FALSE())</f>
        <v>33.090000000000003</v>
      </c>
      <c r="D334" s="20" t="str">
        <f>VLOOKUP(Table3[[#This Row],[Customer ID]],'Medical Examinations'!$1:$1048576,3,FALSE())</f>
        <v xml:space="preserve"> obesity </v>
      </c>
      <c r="E334" s="20">
        <f>VLOOKUP(Table3[[#This Row],[Customer ID]],'Medical Examinations'!$1:$1048576,4,FALSE())</f>
        <v>6.06</v>
      </c>
      <c r="F334" s="20" t="str">
        <f>VLOOKUP(Table3[[#This Row],[Customer ID]],'Medical Examinations'!$1:$1048576,5,FALSE())</f>
        <v>prediabetes</v>
      </c>
      <c r="G334" s="19" t="str">
        <f>VLOOKUP(Table3[[#This Row],[Customer ID]],'Medical Examinations'!$1:$1048576,6,FALSE())</f>
        <v>No</v>
      </c>
      <c r="H334" s="19" t="str">
        <f>VLOOKUP(Table3[[#This Row],[Customer ID]],'Medical Examinations'!$1:$1048576,7,FALSE())</f>
        <v>No</v>
      </c>
      <c r="I334" s="19" t="str">
        <f>VLOOKUP(Table3[[#This Row],[Customer ID]],'Medical Examinations'!$1:$1048576,8,FALSE())</f>
        <v>Yes</v>
      </c>
      <c r="J334" s="19">
        <f>VLOOKUP(Table3[[#This Row],[Customer ID]],'Medical Examinations'!$1:$1048576,9,FALSE())</f>
        <v>1</v>
      </c>
      <c r="K334" s="19" t="str">
        <f>VLOOKUP(Table3[[#This Row],[Customer ID]],'Medical Examinations'!$1:$1048576,10,FALSE())</f>
        <v>yes</v>
      </c>
      <c r="L334" s="19" t="str">
        <f>VLOOKUP(Table3[[#This Row],[Customer ID]],'Hospitalisation Details'!333:$1048576,5,FALSE())</f>
        <v>27 Jul 1993</v>
      </c>
      <c r="M334" s="19">
        <f>VLOOKUP(Table3[[#This Row],[Customer ID]],'Hospitalisation Details'!333:$1048576,6,FALSE())</f>
        <v>29</v>
      </c>
      <c r="N334" s="19">
        <f>VLOOKUP(Table3[[#This Row],[Customer ID]],'Hospitalisation Details'!333:$1048576,8,FALSE())</f>
        <v>29622.69</v>
      </c>
      <c r="O334" s="19" t="str">
        <f>VLOOKUP(Table3[[#This Row],[Customer ID]],'Hospitalisation Details'!333:$1048576,9,FALSE())</f>
        <v>tier - 1</v>
      </c>
      <c r="P334" s="19" t="str">
        <f>VLOOKUP(Table3[[#This Row],[Customer ID]],'Hospitalisation Details'!333:$1048576,10,FALSE())</f>
        <v>tier - 1</v>
      </c>
      <c r="Q334" s="19" t="str">
        <f>VLOOKUP(Table3[[#This Row],[Customer ID]],'Hospitalisation Details'!333:$1048576,11,FALSE())</f>
        <v>R1011</v>
      </c>
    </row>
    <row r="335" spans="1:17" x14ac:dyDescent="0.2">
      <c r="A335" s="18" t="s">
        <v>2038</v>
      </c>
      <c r="B335" s="19" t="str">
        <f>VLOOKUP(Table3[[#This Row],[Customer ID]],'Customer name 1'!334:$1048576,4,FALSE())</f>
        <v xml:space="preserve">Mr. Keith </v>
      </c>
      <c r="C335" s="20">
        <f>VLOOKUP(Table3[[#This Row],[Customer ID]],'Medical Examinations'!$1:$1048576,2,FALSE())</f>
        <v>18.329999999999998</v>
      </c>
      <c r="D335" s="20" t="str">
        <f>VLOOKUP(Table3[[#This Row],[Customer ID]],'Medical Examinations'!$1:$1048576,3,FALSE())</f>
        <v xml:space="preserve">under weight </v>
      </c>
      <c r="E335" s="20">
        <f>VLOOKUP(Table3[[#This Row],[Customer ID]],'Medical Examinations'!$1:$1048576,4,FALSE())</f>
        <v>7.46</v>
      </c>
      <c r="F335" s="20" t="str">
        <f>VLOOKUP(Table3[[#This Row],[Customer ID]],'Medical Examinations'!$1:$1048576,5,FALSE())</f>
        <v xml:space="preserve">diabetes </v>
      </c>
      <c r="G335" s="19" t="str">
        <f>VLOOKUP(Table3[[#This Row],[Customer ID]],'Medical Examinations'!$1:$1048576,6,FALSE())</f>
        <v>yes</v>
      </c>
      <c r="H335" s="19" t="str">
        <f>VLOOKUP(Table3[[#This Row],[Customer ID]],'Medical Examinations'!$1:$1048576,7,FALSE())</f>
        <v>No</v>
      </c>
      <c r="I335" s="19" t="str">
        <f>VLOOKUP(Table3[[#This Row],[Customer ID]],'Medical Examinations'!$1:$1048576,8,FALSE())</f>
        <v>No</v>
      </c>
      <c r="J335" s="19">
        <f>VLOOKUP(Table3[[#This Row],[Customer ID]],'Medical Examinations'!$1:$1048576,9,FALSE())</f>
        <v>1</v>
      </c>
      <c r="K335" s="19" t="str">
        <f>VLOOKUP(Table3[[#This Row],[Customer ID]],'Medical Examinations'!$1:$1048576,10,FALSE())</f>
        <v>yes</v>
      </c>
      <c r="L335" s="19" t="str">
        <f>VLOOKUP(Table3[[#This Row],[Customer ID]],'Hospitalisation Details'!334:$1048576,5,FALSE())</f>
        <v>3 Nov 1975</v>
      </c>
      <c r="M335" s="19">
        <f>VLOOKUP(Table3[[#This Row],[Customer ID]],'Hospitalisation Details'!334:$1048576,6,FALSE())</f>
        <v>47</v>
      </c>
      <c r="N335" s="19">
        <f>VLOOKUP(Table3[[#This Row],[Customer ID]],'Hospitalisation Details'!334:$1048576,8,FALSE())</f>
        <v>29583.8</v>
      </c>
      <c r="O335" s="19" t="str">
        <f>VLOOKUP(Table3[[#This Row],[Customer ID]],'Hospitalisation Details'!334:$1048576,9,FALSE())</f>
        <v>tier - 1</v>
      </c>
      <c r="P335" s="19" t="str">
        <f>VLOOKUP(Table3[[#This Row],[Customer ID]],'Hospitalisation Details'!334:$1048576,10,FALSE())</f>
        <v>tier - 1</v>
      </c>
      <c r="Q335" s="19" t="str">
        <f>VLOOKUP(Table3[[#This Row],[Customer ID]],'Hospitalisation Details'!334:$1048576,11,FALSE())</f>
        <v>R1011</v>
      </c>
    </row>
    <row r="336" spans="1:17" x14ac:dyDescent="0.2">
      <c r="A336" s="18" t="s">
        <v>2037</v>
      </c>
      <c r="B336" s="19" t="str">
        <f>VLOOKUP(Table3[[#This Row],[Customer ID]],'Customer name 1'!335:$1048576,4,FALSE())</f>
        <v xml:space="preserve">Ms. Emma </v>
      </c>
      <c r="C336" s="20">
        <f>VLOOKUP(Table3[[#This Row],[Customer ID]],'Medical Examinations'!$1:$1048576,2,FALSE())</f>
        <v>27.74</v>
      </c>
      <c r="D336" s="20" t="str">
        <f>VLOOKUP(Table3[[#This Row],[Customer ID]],'Medical Examinations'!$1:$1048576,3,FALSE())</f>
        <v>over weight</v>
      </c>
      <c r="E336" s="20">
        <f>VLOOKUP(Table3[[#This Row],[Customer ID]],'Medical Examinations'!$1:$1048576,4,FALSE())</f>
        <v>4.68</v>
      </c>
      <c r="F336" s="20" t="str">
        <f>VLOOKUP(Table3[[#This Row],[Customer ID]],'Medical Examinations'!$1:$1048576,5,FALSE())</f>
        <v xml:space="preserve">normal </v>
      </c>
      <c r="G336" s="19" t="str">
        <f>VLOOKUP(Table3[[#This Row],[Customer ID]],'Medical Examinations'!$1:$1048576,6,FALSE())</f>
        <v>yes</v>
      </c>
      <c r="H336" s="19" t="str">
        <f>VLOOKUP(Table3[[#This Row],[Customer ID]],'Medical Examinations'!$1:$1048576,7,FALSE())</f>
        <v>No</v>
      </c>
      <c r="I336" s="19" t="str">
        <f>VLOOKUP(Table3[[#This Row],[Customer ID]],'Medical Examinations'!$1:$1048576,8,FALSE())</f>
        <v>No</v>
      </c>
      <c r="J336" s="19">
        <f>VLOOKUP(Table3[[#This Row],[Customer ID]],'Medical Examinations'!$1:$1048576,9,FALSE())</f>
        <v>2</v>
      </c>
      <c r="K336" s="19" t="str">
        <f>VLOOKUP(Table3[[#This Row],[Customer ID]],'Medical Examinations'!$1:$1048576,10,FALSE())</f>
        <v>yes</v>
      </c>
      <c r="L336" s="19" t="str">
        <f>VLOOKUP(Table3[[#This Row],[Customer ID]],'Hospitalisation Details'!335:$1048576,5,FALSE())</f>
        <v>20 Oct 1959</v>
      </c>
      <c r="M336" s="19">
        <f>VLOOKUP(Table3[[#This Row],[Customer ID]],'Hospitalisation Details'!335:$1048576,6,FALSE())</f>
        <v>63</v>
      </c>
      <c r="N336" s="19">
        <f>VLOOKUP(Table3[[#This Row],[Customer ID]],'Hospitalisation Details'!335:$1048576,8,FALSE())</f>
        <v>29523.17</v>
      </c>
      <c r="O336" s="19" t="str">
        <f>VLOOKUP(Table3[[#This Row],[Customer ID]],'Hospitalisation Details'!335:$1048576,9,FALSE())</f>
        <v>tier - 1</v>
      </c>
      <c r="P336" s="19" t="str">
        <f>VLOOKUP(Table3[[#This Row],[Customer ID]],'Hospitalisation Details'!335:$1048576,10,FALSE())</f>
        <v>tier - 2</v>
      </c>
      <c r="Q336" s="19" t="str">
        <f>VLOOKUP(Table3[[#This Row],[Customer ID]],'Hospitalisation Details'!335:$1048576,11,FALSE())</f>
        <v>R1024</v>
      </c>
    </row>
    <row r="337" spans="1:17" x14ac:dyDescent="0.2">
      <c r="A337" s="18" t="s">
        <v>2036</v>
      </c>
      <c r="B337" s="19" t="str">
        <f>VLOOKUP(Table3[[#This Row],[Customer ID]],'Customer name 1'!336:$1048576,4,FALSE())</f>
        <v xml:space="preserve">Mr. Nathan </v>
      </c>
      <c r="C337" s="20">
        <f>VLOOKUP(Table3[[#This Row],[Customer ID]],'Medical Examinations'!$1:$1048576,2,FALSE())</f>
        <v>24.2</v>
      </c>
      <c r="D337" s="20" t="str">
        <f>VLOOKUP(Table3[[#This Row],[Customer ID]],'Medical Examinations'!$1:$1048576,3,FALSE())</f>
        <v>normal weight</v>
      </c>
      <c r="E337" s="20">
        <f>VLOOKUP(Table3[[#This Row],[Customer ID]],'Medical Examinations'!$1:$1048576,4,FALSE())</f>
        <v>6.15</v>
      </c>
      <c r="F337" s="20" t="str">
        <f>VLOOKUP(Table3[[#This Row],[Customer ID]],'Medical Examinations'!$1:$1048576,5,FALSE())</f>
        <v>prediabetes</v>
      </c>
      <c r="G337" s="19" t="str">
        <f>VLOOKUP(Table3[[#This Row],[Customer ID]],'Medical Examinations'!$1:$1048576,6,FALSE())</f>
        <v>No</v>
      </c>
      <c r="H337" s="19" t="str">
        <f>VLOOKUP(Table3[[#This Row],[Customer ID]],'Medical Examinations'!$1:$1048576,7,FALSE())</f>
        <v>No</v>
      </c>
      <c r="I337" s="19" t="str">
        <f>VLOOKUP(Table3[[#This Row],[Customer ID]],'Medical Examinations'!$1:$1048576,8,FALSE())</f>
        <v>No</v>
      </c>
      <c r="J337" s="19">
        <f>VLOOKUP(Table3[[#This Row],[Customer ID]],'Medical Examinations'!$1:$1048576,9,FALSE())</f>
        <v>1</v>
      </c>
      <c r="K337" s="19" t="str">
        <f>VLOOKUP(Table3[[#This Row],[Customer ID]],'Medical Examinations'!$1:$1048576,10,FALSE())</f>
        <v>yes</v>
      </c>
      <c r="L337" s="19" t="str">
        <f>VLOOKUP(Table3[[#This Row],[Customer ID]],'Hospitalisation Details'!336:$1048576,5,FALSE())</f>
        <v>16 Jul 1987</v>
      </c>
      <c r="M337" s="19">
        <f>VLOOKUP(Table3[[#This Row],[Customer ID]],'Hospitalisation Details'!336:$1048576,6,FALSE())</f>
        <v>35</v>
      </c>
      <c r="N337" s="19">
        <f>VLOOKUP(Table3[[#This Row],[Customer ID]],'Hospitalisation Details'!336:$1048576,8,FALSE())</f>
        <v>29443.59</v>
      </c>
      <c r="O337" s="19" t="str">
        <f>VLOOKUP(Table3[[#This Row],[Customer ID]],'Hospitalisation Details'!336:$1048576,9,FALSE())</f>
        <v>tier - 1</v>
      </c>
      <c r="P337" s="19" t="str">
        <f>VLOOKUP(Table3[[#This Row],[Customer ID]],'Hospitalisation Details'!336:$1048576,10,FALSE())</f>
        <v>tier - 1</v>
      </c>
      <c r="Q337" s="19" t="str">
        <f>VLOOKUP(Table3[[#This Row],[Customer ID]],'Hospitalisation Details'!336:$1048576,11,FALSE())</f>
        <v>R1011</v>
      </c>
    </row>
    <row r="338" spans="1:17" x14ac:dyDescent="0.2">
      <c r="A338" s="18" t="s">
        <v>2035</v>
      </c>
      <c r="B338" s="19" t="str">
        <f>VLOOKUP(Table3[[#This Row],[Customer ID]],'Customer name 1'!337:$1048576,4,FALSE())</f>
        <v xml:space="preserve">Ms. Kathryn </v>
      </c>
      <c r="C338" s="20">
        <f>VLOOKUP(Table3[[#This Row],[Customer ID]],'Medical Examinations'!$1:$1048576,2,FALSE())</f>
        <v>22.03</v>
      </c>
      <c r="D338" s="20" t="str">
        <f>VLOOKUP(Table3[[#This Row],[Customer ID]],'Medical Examinations'!$1:$1048576,3,FALSE())</f>
        <v>normal weight</v>
      </c>
      <c r="E338" s="20">
        <f>VLOOKUP(Table3[[#This Row],[Customer ID]],'Medical Examinations'!$1:$1048576,4,FALSE())</f>
        <v>4.28</v>
      </c>
      <c r="F338" s="20" t="str">
        <f>VLOOKUP(Table3[[#This Row],[Customer ID]],'Medical Examinations'!$1:$1048576,5,FALSE())</f>
        <v xml:space="preserve">normal </v>
      </c>
      <c r="G338" s="19" t="str">
        <f>VLOOKUP(Table3[[#This Row],[Customer ID]],'Medical Examinations'!$1:$1048576,6,FALSE())</f>
        <v>yes</v>
      </c>
      <c r="H338" s="19" t="str">
        <f>VLOOKUP(Table3[[#This Row],[Customer ID]],'Medical Examinations'!$1:$1048576,7,FALSE())</f>
        <v>No</v>
      </c>
      <c r="I338" s="19" t="str">
        <f>VLOOKUP(Table3[[#This Row],[Customer ID]],'Medical Examinations'!$1:$1048576,8,FALSE())</f>
        <v>No</v>
      </c>
      <c r="J338" s="19">
        <f>VLOOKUP(Table3[[#This Row],[Customer ID]],'Medical Examinations'!$1:$1048576,9,FALSE())</f>
        <v>0</v>
      </c>
      <c r="K338" s="19" t="str">
        <f>VLOOKUP(Table3[[#This Row],[Customer ID]],'Medical Examinations'!$1:$1048576,10,FALSE())</f>
        <v>yes</v>
      </c>
      <c r="L338" s="19" t="str">
        <f>VLOOKUP(Table3[[#This Row],[Customer ID]],'Hospitalisation Details'!337:$1048576,5,FALSE())</f>
        <v>7 Nov 1985</v>
      </c>
      <c r="M338" s="19">
        <f>VLOOKUP(Table3[[#This Row],[Customer ID]],'Hospitalisation Details'!337:$1048576,6,FALSE())</f>
        <v>37</v>
      </c>
      <c r="N338" s="19">
        <f>VLOOKUP(Table3[[#This Row],[Customer ID]],'Hospitalisation Details'!337:$1048576,8,FALSE())</f>
        <v>29352.560000000001</v>
      </c>
      <c r="O338" s="19" t="str">
        <f>VLOOKUP(Table3[[#This Row],[Customer ID]],'Hospitalisation Details'!337:$1048576,9,FALSE())</f>
        <v>tier - 1</v>
      </c>
      <c r="P338" s="19" t="str">
        <f>VLOOKUP(Table3[[#This Row],[Customer ID]],'Hospitalisation Details'!337:$1048576,10,FALSE())</f>
        <v>tier - 1</v>
      </c>
      <c r="Q338" s="19" t="str">
        <f>VLOOKUP(Table3[[#This Row],[Customer ID]],'Hospitalisation Details'!337:$1048576,11,FALSE())</f>
        <v>R1011</v>
      </c>
    </row>
    <row r="339" spans="1:17" x14ac:dyDescent="0.2">
      <c r="A339" s="18" t="s">
        <v>2034</v>
      </c>
      <c r="B339" s="19" t="str">
        <f>VLOOKUP(Table3[[#This Row],[Customer ID]],'Customer name 1'!338:$1048576,4,FALSE())</f>
        <v xml:space="preserve">Ms. Elizabeth </v>
      </c>
      <c r="C339" s="20">
        <f>VLOOKUP(Table3[[#This Row],[Customer ID]],'Medical Examinations'!$1:$1048576,2,FALSE())</f>
        <v>26.885000000000002</v>
      </c>
      <c r="D339" s="20" t="str">
        <f>VLOOKUP(Table3[[#This Row],[Customer ID]],'Medical Examinations'!$1:$1048576,3,FALSE())</f>
        <v>over weight</v>
      </c>
      <c r="E339" s="20">
        <f>VLOOKUP(Table3[[#This Row],[Customer ID]],'Medical Examinations'!$1:$1048576,4,FALSE())</f>
        <v>9.86</v>
      </c>
      <c r="F339" s="20" t="str">
        <f>VLOOKUP(Table3[[#This Row],[Customer ID]],'Medical Examinations'!$1:$1048576,5,FALSE())</f>
        <v xml:space="preserve">diabetes </v>
      </c>
      <c r="G339" s="19" t="str">
        <f>VLOOKUP(Table3[[#This Row],[Customer ID]],'Medical Examinations'!$1:$1048576,6,FALSE())</f>
        <v>No</v>
      </c>
      <c r="H339" s="19" t="str">
        <f>VLOOKUP(Table3[[#This Row],[Customer ID]],'Medical Examinations'!$1:$1048576,7,FALSE())</f>
        <v>No</v>
      </c>
      <c r="I339" s="19" t="str">
        <f>VLOOKUP(Table3[[#This Row],[Customer ID]],'Medical Examinations'!$1:$1048576,8,FALSE())</f>
        <v>No</v>
      </c>
      <c r="J339" s="19">
        <f>VLOOKUP(Table3[[#This Row],[Customer ID]],'Medical Examinations'!$1:$1048576,9,FALSE())</f>
        <v>3</v>
      </c>
      <c r="K339" s="19" t="str">
        <f>VLOOKUP(Table3[[#This Row],[Customer ID]],'Medical Examinations'!$1:$1048576,10,FALSE())</f>
        <v>yes</v>
      </c>
      <c r="L339" s="19" t="str">
        <f>VLOOKUP(Table3[[#This Row],[Customer ID]],'Hospitalisation Details'!338:$1048576,5,FALSE())</f>
        <v>5 Jun 1958</v>
      </c>
      <c r="M339" s="19">
        <f>VLOOKUP(Table3[[#This Row],[Customer ID]],'Hospitalisation Details'!338:$1048576,6,FALSE())</f>
        <v>65</v>
      </c>
      <c r="N339" s="19">
        <f>VLOOKUP(Table3[[#This Row],[Customer ID]],'Hospitalisation Details'!338:$1048576,8,FALSE())</f>
        <v>29330.98</v>
      </c>
      <c r="O339" s="19" t="str">
        <f>VLOOKUP(Table3[[#This Row],[Customer ID]],'Hospitalisation Details'!338:$1048576,9,FALSE())</f>
        <v>tier - 1</v>
      </c>
      <c r="P339" s="19" t="str">
        <f>VLOOKUP(Table3[[#This Row],[Customer ID]],'Hospitalisation Details'!338:$1048576,10,FALSE())</f>
        <v>tier - 2</v>
      </c>
      <c r="Q339" s="19" t="str">
        <f>VLOOKUP(Table3[[#This Row],[Customer ID]],'Hospitalisation Details'!338:$1048576,11,FALSE())</f>
        <v>R1012</v>
      </c>
    </row>
    <row r="340" spans="1:17" x14ac:dyDescent="0.2">
      <c r="A340" s="18" t="s">
        <v>2033</v>
      </c>
      <c r="B340" s="19" t="str">
        <f>VLOOKUP(Table3[[#This Row],[Customer ID]],'Customer name 1'!339:$1048576,4,FALSE())</f>
        <v xml:space="preserve">Mr. Ben </v>
      </c>
      <c r="C340" s="20">
        <f>VLOOKUP(Table3[[#This Row],[Customer ID]],'Medical Examinations'!$1:$1048576,2,FALSE())</f>
        <v>16.36</v>
      </c>
      <c r="D340" s="20" t="str">
        <f>VLOOKUP(Table3[[#This Row],[Customer ID]],'Medical Examinations'!$1:$1048576,3,FALSE())</f>
        <v xml:space="preserve">under weight </v>
      </c>
      <c r="E340" s="20">
        <f>VLOOKUP(Table3[[#This Row],[Customer ID]],'Medical Examinations'!$1:$1048576,4,FALSE())</f>
        <v>11.19</v>
      </c>
      <c r="F340" s="20" t="str">
        <f>VLOOKUP(Table3[[#This Row],[Customer ID]],'Medical Examinations'!$1:$1048576,5,FALSE())</f>
        <v xml:space="preserve">diabetes </v>
      </c>
      <c r="G340" s="19" t="str">
        <f>VLOOKUP(Table3[[#This Row],[Customer ID]],'Medical Examinations'!$1:$1048576,6,FALSE())</f>
        <v>No</v>
      </c>
      <c r="H340" s="19" t="str">
        <f>VLOOKUP(Table3[[#This Row],[Customer ID]],'Medical Examinations'!$1:$1048576,7,FALSE())</f>
        <v>No</v>
      </c>
      <c r="I340" s="19" t="str">
        <f>VLOOKUP(Table3[[#This Row],[Customer ID]],'Medical Examinations'!$1:$1048576,8,FALSE())</f>
        <v>No</v>
      </c>
      <c r="J340" s="19">
        <f>VLOOKUP(Table3[[#This Row],[Customer ID]],'Medical Examinations'!$1:$1048576,9,FALSE())</f>
        <v>0</v>
      </c>
      <c r="K340" s="19" t="str">
        <f>VLOOKUP(Table3[[#This Row],[Customer ID]],'Medical Examinations'!$1:$1048576,10,FALSE())</f>
        <v>yes</v>
      </c>
      <c r="L340" s="19" t="str">
        <f>VLOOKUP(Table3[[#This Row],[Customer ID]],'Hospitalisation Details'!339:$1048576,5,FALSE())</f>
        <v>21 Jul 1978</v>
      </c>
      <c r="M340" s="19">
        <f>VLOOKUP(Table3[[#This Row],[Customer ID]],'Hospitalisation Details'!339:$1048576,6,FALSE())</f>
        <v>44</v>
      </c>
      <c r="N340" s="19">
        <f>VLOOKUP(Table3[[#This Row],[Customer ID]],'Hospitalisation Details'!339:$1048576,8,FALSE())</f>
        <v>29227.599999999999</v>
      </c>
      <c r="O340" s="19" t="str">
        <f>VLOOKUP(Table3[[#This Row],[Customer ID]],'Hospitalisation Details'!339:$1048576,9,FALSE())</f>
        <v>tier - 1</v>
      </c>
      <c r="P340" s="19" t="str">
        <f>VLOOKUP(Table3[[#This Row],[Customer ID]],'Hospitalisation Details'!339:$1048576,10,FALSE())</f>
        <v>tier - 3</v>
      </c>
      <c r="Q340" s="19" t="str">
        <f>VLOOKUP(Table3[[#This Row],[Customer ID]],'Hospitalisation Details'!339:$1048576,11,FALSE())</f>
        <v>R1012</v>
      </c>
    </row>
    <row r="341" spans="1:17" x14ac:dyDescent="0.2">
      <c r="A341" s="18" t="s">
        <v>2032</v>
      </c>
      <c r="B341" s="19" t="str">
        <f>VLOOKUP(Table3[[#This Row],[Customer ID]],'Customer name 1'!340:$1048576,4,FALSE())</f>
        <v xml:space="preserve">Ms. Cheryl </v>
      </c>
      <c r="C341" s="20">
        <f>VLOOKUP(Table3[[#This Row],[Customer ID]],'Medical Examinations'!$1:$1048576,2,FALSE())</f>
        <v>32.299999999999997</v>
      </c>
      <c r="D341" s="20" t="str">
        <f>VLOOKUP(Table3[[#This Row],[Customer ID]],'Medical Examinations'!$1:$1048576,3,FALSE())</f>
        <v xml:space="preserve"> obesity </v>
      </c>
      <c r="E341" s="20">
        <f>VLOOKUP(Table3[[#This Row],[Customer ID]],'Medical Examinations'!$1:$1048576,4,FALSE())</f>
        <v>4.8899999999999997</v>
      </c>
      <c r="F341" s="20" t="str">
        <f>VLOOKUP(Table3[[#This Row],[Customer ID]],'Medical Examinations'!$1:$1048576,5,FALSE())</f>
        <v xml:space="preserve">normal </v>
      </c>
      <c r="G341" s="19" t="str">
        <f>VLOOKUP(Table3[[#This Row],[Customer ID]],'Medical Examinations'!$1:$1048576,6,FALSE())</f>
        <v>yes</v>
      </c>
      <c r="H341" s="19" t="str">
        <f>VLOOKUP(Table3[[#This Row],[Customer ID]],'Medical Examinations'!$1:$1048576,7,FALSE())</f>
        <v>No</v>
      </c>
      <c r="I341" s="19" t="str">
        <f>VLOOKUP(Table3[[#This Row],[Customer ID]],'Medical Examinations'!$1:$1048576,8,FALSE())</f>
        <v>Yes</v>
      </c>
      <c r="J341" s="19">
        <f>VLOOKUP(Table3[[#This Row],[Customer ID]],'Medical Examinations'!$1:$1048576,9,FALSE())</f>
        <v>1</v>
      </c>
      <c r="K341" s="19" t="str">
        <f>VLOOKUP(Table3[[#This Row],[Customer ID]],'Medical Examinations'!$1:$1048576,10,FALSE())</f>
        <v>No</v>
      </c>
      <c r="L341" s="19" t="str">
        <f>VLOOKUP(Table3[[#This Row],[Customer ID]],'Hospitalisation Details'!340:$1048576,5,FALSE())</f>
        <v>9 Jul 1969</v>
      </c>
      <c r="M341" s="19">
        <f>VLOOKUP(Table3[[#This Row],[Customer ID]],'Hospitalisation Details'!340:$1048576,6,FALSE())</f>
        <v>53</v>
      </c>
      <c r="N341" s="19">
        <f>VLOOKUP(Table3[[#This Row],[Customer ID]],'Hospitalisation Details'!340:$1048576,8,FALSE())</f>
        <v>29186.48</v>
      </c>
      <c r="O341" s="19" t="str">
        <f>VLOOKUP(Table3[[#This Row],[Customer ID]],'Hospitalisation Details'!340:$1048576,9,FALSE())</f>
        <v>tier - 1</v>
      </c>
      <c r="P341" s="19" t="str">
        <f>VLOOKUP(Table3[[#This Row],[Customer ID]],'Hospitalisation Details'!340:$1048576,10,FALSE())</f>
        <v>tier - 3</v>
      </c>
      <c r="Q341" s="19" t="str">
        <f>VLOOKUP(Table3[[#This Row],[Customer ID]],'Hospitalisation Details'!340:$1048576,11,FALSE())</f>
        <v>R1024</v>
      </c>
    </row>
    <row r="342" spans="1:17" x14ac:dyDescent="0.2">
      <c r="A342" s="18" t="s">
        <v>2031</v>
      </c>
      <c r="B342" s="19" t="str">
        <f>VLOOKUP(Table3[[#This Row],[Customer ID]],'Customer name 1'!341:$1048576,4,FALSE())</f>
        <v xml:space="preserve">Ms. Kimberly </v>
      </c>
      <c r="C342" s="20">
        <f>VLOOKUP(Table3[[#This Row],[Customer ID]],'Medical Examinations'!$1:$1048576,2,FALSE())</f>
        <v>16.05</v>
      </c>
      <c r="D342" s="20" t="str">
        <f>VLOOKUP(Table3[[#This Row],[Customer ID]],'Medical Examinations'!$1:$1048576,3,FALSE())</f>
        <v xml:space="preserve">under weight </v>
      </c>
      <c r="E342" s="20">
        <f>VLOOKUP(Table3[[#This Row],[Customer ID]],'Medical Examinations'!$1:$1048576,4,FALSE())</f>
        <v>4.3499999999999996</v>
      </c>
      <c r="F342" s="20" t="str">
        <f>VLOOKUP(Table3[[#This Row],[Customer ID]],'Medical Examinations'!$1:$1048576,5,FALSE())</f>
        <v xml:space="preserve">normal </v>
      </c>
      <c r="G342" s="19" t="str">
        <f>VLOOKUP(Table3[[#This Row],[Customer ID]],'Medical Examinations'!$1:$1048576,6,FALSE())</f>
        <v>yes</v>
      </c>
      <c r="H342" s="19" t="str">
        <f>VLOOKUP(Table3[[#This Row],[Customer ID]],'Medical Examinations'!$1:$1048576,7,FALSE())</f>
        <v>No</v>
      </c>
      <c r="I342" s="19" t="str">
        <f>VLOOKUP(Table3[[#This Row],[Customer ID]],'Medical Examinations'!$1:$1048576,8,FALSE())</f>
        <v>No</v>
      </c>
      <c r="J342" s="19">
        <f>VLOOKUP(Table3[[#This Row],[Customer ID]],'Medical Examinations'!$1:$1048576,9,FALSE())</f>
        <v>0</v>
      </c>
      <c r="K342" s="19" t="str">
        <f>VLOOKUP(Table3[[#This Row],[Customer ID]],'Medical Examinations'!$1:$1048576,10,FALSE())</f>
        <v>yes</v>
      </c>
      <c r="L342" s="19" t="str">
        <f>VLOOKUP(Table3[[#This Row],[Customer ID]],'Hospitalisation Details'!341:$1048576,5,FALSE())</f>
        <v>8 Nov 1976</v>
      </c>
      <c r="M342" s="19">
        <f>VLOOKUP(Table3[[#This Row],[Customer ID]],'Hospitalisation Details'!341:$1048576,6,FALSE())</f>
        <v>46</v>
      </c>
      <c r="N342" s="19">
        <f>VLOOKUP(Table3[[#This Row],[Customer ID]],'Hospitalisation Details'!341:$1048576,8,FALSE())</f>
        <v>29160.39</v>
      </c>
      <c r="O342" s="19" t="str">
        <f>VLOOKUP(Table3[[#This Row],[Customer ID]],'Hospitalisation Details'!341:$1048576,9,FALSE())</f>
        <v>tier - 1</v>
      </c>
      <c r="P342" s="19" t="str">
        <f>VLOOKUP(Table3[[#This Row],[Customer ID]],'Hospitalisation Details'!341:$1048576,10,FALSE())</f>
        <v>tier - 2</v>
      </c>
      <c r="Q342" s="19" t="str">
        <f>VLOOKUP(Table3[[#This Row],[Customer ID]],'Hospitalisation Details'!341:$1048576,11,FALSE())</f>
        <v>R1011</v>
      </c>
    </row>
    <row r="343" spans="1:17" x14ac:dyDescent="0.2">
      <c r="A343" s="18" t="s">
        <v>2030</v>
      </c>
      <c r="B343" s="19" t="str">
        <f>VLOOKUP(Table3[[#This Row],[Customer ID]],'Customer name 1'!342:$1048576,4,FALSE())</f>
        <v xml:space="preserve">Ms. Cynthia </v>
      </c>
      <c r="C343" s="20">
        <f>VLOOKUP(Table3[[#This Row],[Customer ID]],'Medical Examinations'!$1:$1048576,2,FALSE())</f>
        <v>29.07</v>
      </c>
      <c r="D343" s="20" t="str">
        <f>VLOOKUP(Table3[[#This Row],[Customer ID]],'Medical Examinations'!$1:$1048576,3,FALSE())</f>
        <v>over weight</v>
      </c>
      <c r="E343" s="20">
        <f>VLOOKUP(Table3[[#This Row],[Customer ID]],'Medical Examinations'!$1:$1048576,4,FALSE())</f>
        <v>8.66</v>
      </c>
      <c r="F343" s="20" t="str">
        <f>VLOOKUP(Table3[[#This Row],[Customer ID]],'Medical Examinations'!$1:$1048576,5,FALSE())</f>
        <v xml:space="preserve">diabetes </v>
      </c>
      <c r="G343" s="19" t="str">
        <f>VLOOKUP(Table3[[#This Row],[Customer ID]],'Medical Examinations'!$1:$1048576,6,FALSE())</f>
        <v>yes</v>
      </c>
      <c r="H343" s="19" t="str">
        <f>VLOOKUP(Table3[[#This Row],[Customer ID]],'Medical Examinations'!$1:$1048576,7,FALSE())</f>
        <v>No</v>
      </c>
      <c r="I343" s="19" t="str">
        <f>VLOOKUP(Table3[[#This Row],[Customer ID]],'Medical Examinations'!$1:$1048576,8,FALSE())</f>
        <v>No</v>
      </c>
      <c r="J343" s="19">
        <f>VLOOKUP(Table3[[#This Row],[Customer ID]],'Medical Examinations'!$1:$1048576,9,FALSE())</f>
        <v>2</v>
      </c>
      <c r="K343" s="19" t="str">
        <f>VLOOKUP(Table3[[#This Row],[Customer ID]],'Medical Examinations'!$1:$1048576,10,FALSE())</f>
        <v>yes</v>
      </c>
      <c r="L343" s="19" t="str">
        <f>VLOOKUP(Table3[[#This Row],[Customer ID]],'Hospitalisation Details'!342:$1048576,5,FALSE())</f>
        <v>24 Dec 1961</v>
      </c>
      <c r="M343" s="19">
        <f>VLOOKUP(Table3[[#This Row],[Customer ID]],'Hospitalisation Details'!342:$1048576,6,FALSE())</f>
        <v>61</v>
      </c>
      <c r="N343" s="19">
        <f>VLOOKUP(Table3[[#This Row],[Customer ID]],'Hospitalisation Details'!342:$1048576,8,FALSE())</f>
        <v>29141.360000000001</v>
      </c>
      <c r="O343" s="19" t="str">
        <f>VLOOKUP(Table3[[#This Row],[Customer ID]],'Hospitalisation Details'!342:$1048576,9,FALSE())</f>
        <v>tier - 1</v>
      </c>
      <c r="P343" s="19" t="str">
        <f>VLOOKUP(Table3[[#This Row],[Customer ID]],'Hospitalisation Details'!342:$1048576,10,FALSE())</f>
        <v>tier - 3</v>
      </c>
      <c r="Q343" s="19" t="str">
        <f>VLOOKUP(Table3[[#This Row],[Customer ID]],'Hospitalisation Details'!342:$1048576,11,FALSE())</f>
        <v>R1012</v>
      </c>
    </row>
    <row r="344" spans="1:17" x14ac:dyDescent="0.2">
      <c r="A344" s="18" t="s">
        <v>2029</v>
      </c>
      <c r="B344" s="19" t="str">
        <f>VLOOKUP(Table3[[#This Row],[Customer ID]],'Customer name 1'!343:$1048576,4,FALSE())</f>
        <v xml:space="preserve">Ms. Jessica </v>
      </c>
      <c r="C344" s="20">
        <f>VLOOKUP(Table3[[#This Row],[Customer ID]],'Medical Examinations'!$1:$1048576,2,FALSE())</f>
        <v>17.43</v>
      </c>
      <c r="D344" s="20" t="str">
        <f>VLOOKUP(Table3[[#This Row],[Customer ID]],'Medical Examinations'!$1:$1048576,3,FALSE())</f>
        <v xml:space="preserve">under weight </v>
      </c>
      <c r="E344" s="20">
        <f>VLOOKUP(Table3[[#This Row],[Customer ID]],'Medical Examinations'!$1:$1048576,4,FALSE())</f>
        <v>8.64</v>
      </c>
      <c r="F344" s="20" t="str">
        <f>VLOOKUP(Table3[[#This Row],[Customer ID]],'Medical Examinations'!$1:$1048576,5,FALSE())</f>
        <v xml:space="preserve">diabetes </v>
      </c>
      <c r="G344" s="19" t="str">
        <f>VLOOKUP(Table3[[#This Row],[Customer ID]],'Medical Examinations'!$1:$1048576,6,FALSE())</f>
        <v>No</v>
      </c>
      <c r="H344" s="19" t="str">
        <f>VLOOKUP(Table3[[#This Row],[Customer ID]],'Medical Examinations'!$1:$1048576,7,FALSE())</f>
        <v>No</v>
      </c>
      <c r="I344" s="19" t="str">
        <f>VLOOKUP(Table3[[#This Row],[Customer ID]],'Medical Examinations'!$1:$1048576,8,FALSE())</f>
        <v>No</v>
      </c>
      <c r="J344" s="19">
        <f>VLOOKUP(Table3[[#This Row],[Customer ID]],'Medical Examinations'!$1:$1048576,9,FALSE())</f>
        <v>0</v>
      </c>
      <c r="K344" s="19" t="str">
        <f>VLOOKUP(Table3[[#This Row],[Customer ID]],'Medical Examinations'!$1:$1048576,10,FALSE())</f>
        <v>yes</v>
      </c>
      <c r="L344" s="19" t="str">
        <f>VLOOKUP(Table3[[#This Row],[Customer ID]],'Hospitalisation Details'!343:$1048576,5,FALSE())</f>
        <v>29 Nov 1978</v>
      </c>
      <c r="M344" s="19">
        <f>VLOOKUP(Table3[[#This Row],[Customer ID]],'Hospitalisation Details'!343:$1048576,6,FALSE())</f>
        <v>44</v>
      </c>
      <c r="N344" s="19">
        <f>VLOOKUP(Table3[[#This Row],[Customer ID]],'Hospitalisation Details'!343:$1048576,8,FALSE())</f>
        <v>29114.77</v>
      </c>
      <c r="O344" s="19" t="str">
        <f>VLOOKUP(Table3[[#This Row],[Customer ID]],'Hospitalisation Details'!343:$1048576,9,FALSE())</f>
        <v>tier - 1</v>
      </c>
      <c r="P344" s="19" t="str">
        <f>VLOOKUP(Table3[[#This Row],[Customer ID]],'Hospitalisation Details'!343:$1048576,10,FALSE())</f>
        <v>tier - 1</v>
      </c>
      <c r="Q344" s="19" t="str">
        <f>VLOOKUP(Table3[[#This Row],[Customer ID]],'Hospitalisation Details'!343:$1048576,11,FALSE())</f>
        <v>R1011</v>
      </c>
    </row>
    <row r="345" spans="1:17" x14ac:dyDescent="0.2">
      <c r="A345" s="18" t="s">
        <v>2028</v>
      </c>
      <c r="B345" s="19" t="str">
        <f>VLOOKUP(Table3[[#This Row],[Customer ID]],'Customer name 1'!344:$1048576,4,FALSE())</f>
        <v xml:space="preserve">Mr. Bruce </v>
      </c>
      <c r="C345" s="20">
        <f>VLOOKUP(Table3[[#This Row],[Customer ID]],'Medical Examinations'!$1:$1048576,2,FALSE())</f>
        <v>19.329999999999998</v>
      </c>
      <c r="D345" s="20" t="str">
        <f>VLOOKUP(Table3[[#This Row],[Customer ID]],'Medical Examinations'!$1:$1048576,3,FALSE())</f>
        <v>normal weight</v>
      </c>
      <c r="E345" s="20">
        <f>VLOOKUP(Table3[[#This Row],[Customer ID]],'Medical Examinations'!$1:$1048576,4,FALSE())</f>
        <v>4.2699999999999996</v>
      </c>
      <c r="F345" s="20" t="str">
        <f>VLOOKUP(Table3[[#This Row],[Customer ID]],'Medical Examinations'!$1:$1048576,5,FALSE())</f>
        <v xml:space="preserve">normal </v>
      </c>
      <c r="G345" s="19" t="str">
        <f>VLOOKUP(Table3[[#This Row],[Customer ID]],'Medical Examinations'!$1:$1048576,6,FALSE())</f>
        <v>No</v>
      </c>
      <c r="H345" s="19" t="str">
        <f>VLOOKUP(Table3[[#This Row],[Customer ID]],'Medical Examinations'!$1:$1048576,7,FALSE())</f>
        <v>No</v>
      </c>
      <c r="I345" s="19" t="str">
        <f>VLOOKUP(Table3[[#This Row],[Customer ID]],'Medical Examinations'!$1:$1048576,8,FALSE())</f>
        <v>No</v>
      </c>
      <c r="J345" s="19">
        <f>VLOOKUP(Table3[[#This Row],[Customer ID]],'Medical Examinations'!$1:$1048576,9,FALSE())</f>
        <v>0</v>
      </c>
      <c r="K345" s="19" t="str">
        <f>VLOOKUP(Table3[[#This Row],[Customer ID]],'Medical Examinations'!$1:$1048576,10,FALSE())</f>
        <v>yes</v>
      </c>
      <c r="L345" s="19" t="str">
        <f>VLOOKUP(Table3[[#This Row],[Customer ID]],'Hospitalisation Details'!344:$1048576,5,FALSE())</f>
        <v>14 Jul 1980</v>
      </c>
      <c r="M345" s="19">
        <f>VLOOKUP(Table3[[#This Row],[Customer ID]],'Hospitalisation Details'!344:$1048576,6,FALSE())</f>
        <v>42</v>
      </c>
      <c r="N345" s="19">
        <f>VLOOKUP(Table3[[#This Row],[Customer ID]],'Hospitalisation Details'!344:$1048576,8,FALSE())</f>
        <v>29114.21</v>
      </c>
      <c r="O345" s="19" t="str">
        <f>VLOOKUP(Table3[[#This Row],[Customer ID]],'Hospitalisation Details'!344:$1048576,9,FALSE())</f>
        <v>tier - 1</v>
      </c>
      <c r="P345" s="19" t="str">
        <f>VLOOKUP(Table3[[#This Row],[Customer ID]],'Hospitalisation Details'!344:$1048576,10,FALSE())</f>
        <v>tier - 3</v>
      </c>
      <c r="Q345" s="19" t="str">
        <f>VLOOKUP(Table3[[#This Row],[Customer ID]],'Hospitalisation Details'!344:$1048576,11,FALSE())</f>
        <v>R1011</v>
      </c>
    </row>
    <row r="346" spans="1:17" x14ac:dyDescent="0.2">
      <c r="A346" s="18" t="s">
        <v>2027</v>
      </c>
      <c r="B346" s="19" t="str">
        <f>VLOOKUP(Table3[[#This Row],[Customer ID]],'Customer name 1'!345:$1048576,4,FALSE())</f>
        <v xml:space="preserve">Ms. Allison </v>
      </c>
      <c r="C346" s="20">
        <f>VLOOKUP(Table3[[#This Row],[Customer ID]],'Medical Examinations'!$1:$1048576,2,FALSE())</f>
        <v>30.52</v>
      </c>
      <c r="D346" s="20" t="str">
        <f>VLOOKUP(Table3[[#This Row],[Customer ID]],'Medical Examinations'!$1:$1048576,3,FALSE())</f>
        <v xml:space="preserve"> obesity </v>
      </c>
      <c r="E346" s="20">
        <f>VLOOKUP(Table3[[#This Row],[Customer ID]],'Medical Examinations'!$1:$1048576,4,FALSE())</f>
        <v>4.21</v>
      </c>
      <c r="F346" s="20" t="str">
        <f>VLOOKUP(Table3[[#This Row],[Customer ID]],'Medical Examinations'!$1:$1048576,5,FALSE())</f>
        <v xml:space="preserve">normal </v>
      </c>
      <c r="G346" s="19" t="str">
        <f>VLOOKUP(Table3[[#This Row],[Customer ID]],'Medical Examinations'!$1:$1048576,6,FALSE())</f>
        <v>No</v>
      </c>
      <c r="H346" s="19" t="str">
        <f>VLOOKUP(Table3[[#This Row],[Customer ID]],'Medical Examinations'!$1:$1048576,7,FALSE())</f>
        <v>No</v>
      </c>
      <c r="I346" s="19" t="str">
        <f>VLOOKUP(Table3[[#This Row],[Customer ID]],'Medical Examinations'!$1:$1048576,8,FALSE())</f>
        <v>No</v>
      </c>
      <c r="J346" s="19">
        <f>VLOOKUP(Table3[[#This Row],[Customer ID]],'Medical Examinations'!$1:$1048576,9,FALSE())</f>
        <v>1</v>
      </c>
      <c r="K346" s="19" t="str">
        <f>VLOOKUP(Table3[[#This Row],[Customer ID]],'Medical Examinations'!$1:$1048576,10,FALSE())</f>
        <v>yes</v>
      </c>
      <c r="L346" s="19" t="str">
        <f>VLOOKUP(Table3[[#This Row],[Customer ID]],'Hospitalisation Details'!345:$1048576,5,FALSE())</f>
        <v>7 Jul 1992</v>
      </c>
      <c r="M346" s="19">
        <f>VLOOKUP(Table3[[#This Row],[Customer ID]],'Hospitalisation Details'!345:$1048576,6,FALSE())</f>
        <v>30</v>
      </c>
      <c r="N346" s="19">
        <f>VLOOKUP(Table3[[#This Row],[Customer ID]],'Hospitalisation Details'!345:$1048576,8,FALSE())</f>
        <v>29007.82</v>
      </c>
      <c r="O346" s="19" t="str">
        <f>VLOOKUP(Table3[[#This Row],[Customer ID]],'Hospitalisation Details'!345:$1048576,9,FALSE())</f>
        <v>tier - 1</v>
      </c>
      <c r="P346" s="19" t="str">
        <f>VLOOKUP(Table3[[#This Row],[Customer ID]],'Hospitalisation Details'!345:$1048576,10,FALSE())</f>
        <v>tier - 3</v>
      </c>
      <c r="Q346" s="19" t="str">
        <f>VLOOKUP(Table3[[#This Row],[Customer ID]],'Hospitalisation Details'!345:$1048576,11,FALSE())</f>
        <v>R1011</v>
      </c>
    </row>
    <row r="347" spans="1:17" x14ac:dyDescent="0.2">
      <c r="A347" s="18" t="s">
        <v>2026</v>
      </c>
      <c r="B347" s="19" t="str">
        <f>VLOOKUP(Table3[[#This Row],[Customer ID]],'Customer name 1'!346:$1048576,4,FALSE())</f>
        <v xml:space="preserve">Mr. Alex </v>
      </c>
      <c r="C347" s="20">
        <f>VLOOKUP(Table3[[#This Row],[Customer ID]],'Medical Examinations'!$1:$1048576,2,FALSE())</f>
        <v>39.21</v>
      </c>
      <c r="D347" s="20" t="str">
        <f>VLOOKUP(Table3[[#This Row],[Customer ID]],'Medical Examinations'!$1:$1048576,3,FALSE())</f>
        <v xml:space="preserve"> obesity </v>
      </c>
      <c r="E347" s="20">
        <f>VLOOKUP(Table3[[#This Row],[Customer ID]],'Medical Examinations'!$1:$1048576,4,FALSE())</f>
        <v>5.04</v>
      </c>
      <c r="F347" s="20" t="str">
        <f>VLOOKUP(Table3[[#This Row],[Customer ID]],'Medical Examinations'!$1:$1048576,5,FALSE())</f>
        <v xml:space="preserve">normal </v>
      </c>
      <c r="G347" s="19" t="str">
        <f>VLOOKUP(Table3[[#This Row],[Customer ID]],'Medical Examinations'!$1:$1048576,6,FALSE())</f>
        <v>No</v>
      </c>
      <c r="H347" s="19" t="str">
        <f>VLOOKUP(Table3[[#This Row],[Customer ID]],'Medical Examinations'!$1:$1048576,7,FALSE())</f>
        <v>No</v>
      </c>
      <c r="I347" s="19" t="str">
        <f>VLOOKUP(Table3[[#This Row],[Customer ID]],'Medical Examinations'!$1:$1048576,8,FALSE())</f>
        <v>Yes</v>
      </c>
      <c r="J347" s="19">
        <f>VLOOKUP(Table3[[#This Row],[Customer ID]],'Medical Examinations'!$1:$1048576,9,FALSE())</f>
        <v>1</v>
      </c>
      <c r="K347" s="19" t="str">
        <f>VLOOKUP(Table3[[#This Row],[Customer ID]],'Medical Examinations'!$1:$1048576,10,FALSE())</f>
        <v>yes</v>
      </c>
      <c r="L347" s="19" t="str">
        <f>VLOOKUP(Table3[[#This Row],[Customer ID]],'Hospitalisation Details'!346:$1048576,5,FALSE())</f>
        <v>1 Sep 2003</v>
      </c>
      <c r="M347" s="19">
        <f>VLOOKUP(Table3[[#This Row],[Customer ID]],'Hospitalisation Details'!346:$1048576,6,FALSE())</f>
        <v>19</v>
      </c>
      <c r="N347" s="19">
        <f>VLOOKUP(Table3[[#This Row],[Customer ID]],'Hospitalisation Details'!346:$1048576,8,FALSE())</f>
        <v>28998.68</v>
      </c>
      <c r="O347" s="19" t="str">
        <f>VLOOKUP(Table3[[#This Row],[Customer ID]],'Hospitalisation Details'!346:$1048576,9,FALSE())</f>
        <v>tier - 1</v>
      </c>
      <c r="P347" s="19" t="str">
        <f>VLOOKUP(Table3[[#This Row],[Customer ID]],'Hospitalisation Details'!346:$1048576,10,FALSE())</f>
        <v>tier - 3</v>
      </c>
      <c r="Q347" s="19" t="str">
        <f>VLOOKUP(Table3[[#This Row],[Customer ID]],'Hospitalisation Details'!346:$1048576,11,FALSE())</f>
        <v>R1011</v>
      </c>
    </row>
    <row r="348" spans="1:17" x14ac:dyDescent="0.2">
      <c r="A348" s="18" t="s">
        <v>2025</v>
      </c>
      <c r="B348" s="19" t="str">
        <f>VLOOKUP(Table3[[#This Row],[Customer ID]],'Customer name 1'!347:$1048576,4,FALSE())</f>
        <v xml:space="preserve">Ms. Gabriela </v>
      </c>
      <c r="C348" s="20">
        <f>VLOOKUP(Table3[[#This Row],[Customer ID]],'Medical Examinations'!$1:$1048576,2,FALSE())</f>
        <v>26.98</v>
      </c>
      <c r="D348" s="20" t="str">
        <f>VLOOKUP(Table3[[#This Row],[Customer ID]],'Medical Examinations'!$1:$1048576,3,FALSE())</f>
        <v>over weight</v>
      </c>
      <c r="E348" s="20">
        <f>VLOOKUP(Table3[[#This Row],[Customer ID]],'Medical Examinations'!$1:$1048576,4,FALSE())</f>
        <v>5.21</v>
      </c>
      <c r="F348" s="20" t="str">
        <f>VLOOKUP(Table3[[#This Row],[Customer ID]],'Medical Examinations'!$1:$1048576,5,FALSE())</f>
        <v xml:space="preserve">normal </v>
      </c>
      <c r="G348" s="19" t="str">
        <f>VLOOKUP(Table3[[#This Row],[Customer ID]],'Medical Examinations'!$1:$1048576,6,FALSE())</f>
        <v>yes</v>
      </c>
      <c r="H348" s="19" t="str">
        <f>VLOOKUP(Table3[[#This Row],[Customer ID]],'Medical Examinations'!$1:$1048576,7,FALSE())</f>
        <v>No</v>
      </c>
      <c r="I348" s="19" t="str">
        <f>VLOOKUP(Table3[[#This Row],[Customer ID]],'Medical Examinations'!$1:$1048576,8,FALSE())</f>
        <v>No</v>
      </c>
      <c r="J348" s="19">
        <f>VLOOKUP(Table3[[#This Row],[Customer ID]],'Medical Examinations'!$1:$1048576,9,FALSE())</f>
        <v>2</v>
      </c>
      <c r="K348" s="19" t="str">
        <f>VLOOKUP(Table3[[#This Row],[Customer ID]],'Medical Examinations'!$1:$1048576,10,FALSE())</f>
        <v>yes</v>
      </c>
      <c r="L348" s="19" t="str">
        <f>VLOOKUP(Table3[[#This Row],[Customer ID]],'Hospitalisation Details'!347:$1048576,5,FALSE())</f>
        <v>5 Dec 1959</v>
      </c>
      <c r="M348" s="19">
        <f>VLOOKUP(Table3[[#This Row],[Customer ID]],'Hospitalisation Details'!347:$1048576,6,FALSE())</f>
        <v>63</v>
      </c>
      <c r="N348" s="19">
        <f>VLOOKUP(Table3[[#This Row],[Customer ID]],'Hospitalisation Details'!347:$1048576,8,FALSE())</f>
        <v>28950.47</v>
      </c>
      <c r="O348" s="19" t="str">
        <f>VLOOKUP(Table3[[#This Row],[Customer ID]],'Hospitalisation Details'!347:$1048576,9,FALSE())</f>
        <v>tier - 1</v>
      </c>
      <c r="P348" s="19" t="str">
        <f>VLOOKUP(Table3[[#This Row],[Customer ID]],'Hospitalisation Details'!347:$1048576,10,FALSE())</f>
        <v>tier - 1</v>
      </c>
      <c r="Q348" s="19" t="str">
        <f>VLOOKUP(Table3[[#This Row],[Customer ID]],'Hospitalisation Details'!347:$1048576,11,FALSE())</f>
        <v>R1012</v>
      </c>
    </row>
    <row r="349" spans="1:17" x14ac:dyDescent="0.2">
      <c r="A349" s="18" t="s">
        <v>2024</v>
      </c>
      <c r="B349" s="19" t="str">
        <f>VLOOKUP(Table3[[#This Row],[Customer ID]],'Customer name 1'!348:$1048576,4,FALSE())</f>
        <v xml:space="preserve">Ms. Sharon </v>
      </c>
      <c r="C349" s="20">
        <f>VLOOKUP(Table3[[#This Row],[Customer ID]],'Medical Examinations'!$1:$1048576,2,FALSE())</f>
        <v>25.84</v>
      </c>
      <c r="D349" s="20" t="str">
        <f>VLOOKUP(Table3[[#This Row],[Customer ID]],'Medical Examinations'!$1:$1048576,3,FALSE())</f>
        <v>over weight</v>
      </c>
      <c r="E349" s="20">
        <f>VLOOKUP(Table3[[#This Row],[Customer ID]],'Medical Examinations'!$1:$1048576,4,FALSE())</f>
        <v>8.83</v>
      </c>
      <c r="F349" s="20" t="str">
        <f>VLOOKUP(Table3[[#This Row],[Customer ID]],'Medical Examinations'!$1:$1048576,5,FALSE())</f>
        <v xml:space="preserve">diabetes </v>
      </c>
      <c r="G349" s="19" t="str">
        <f>VLOOKUP(Table3[[#This Row],[Customer ID]],'Medical Examinations'!$1:$1048576,6,FALSE())</f>
        <v>No</v>
      </c>
      <c r="H349" s="19" t="str">
        <f>VLOOKUP(Table3[[#This Row],[Customer ID]],'Medical Examinations'!$1:$1048576,7,FALSE())</f>
        <v>No</v>
      </c>
      <c r="I349" s="19" t="str">
        <f>VLOOKUP(Table3[[#This Row],[Customer ID]],'Medical Examinations'!$1:$1048576,8,FALSE())</f>
        <v>No</v>
      </c>
      <c r="J349" s="19">
        <f>VLOOKUP(Table3[[#This Row],[Customer ID]],'Medical Examinations'!$1:$1048576,9,FALSE())</f>
        <v>0</v>
      </c>
      <c r="K349" s="19" t="str">
        <f>VLOOKUP(Table3[[#This Row],[Customer ID]],'Medical Examinations'!$1:$1048576,10,FALSE())</f>
        <v>No</v>
      </c>
      <c r="L349" s="19" t="str">
        <f>VLOOKUP(Table3[[#This Row],[Customer ID]],'Hospitalisation Details'!348:$1048576,5,FALSE())</f>
        <v>25 Jul 1962</v>
      </c>
      <c r="M349" s="19">
        <f>VLOOKUP(Table3[[#This Row],[Customer ID]],'Hospitalisation Details'!348:$1048576,6,FALSE())</f>
        <v>60</v>
      </c>
      <c r="N349" s="19">
        <f>VLOOKUP(Table3[[#This Row],[Customer ID]],'Hospitalisation Details'!348:$1048576,8,FALSE())</f>
        <v>28923.14</v>
      </c>
      <c r="O349" s="19" t="str">
        <f>VLOOKUP(Table3[[#This Row],[Customer ID]],'Hospitalisation Details'!348:$1048576,9,FALSE())</f>
        <v>tier - 1</v>
      </c>
      <c r="P349" s="19" t="str">
        <f>VLOOKUP(Table3[[#This Row],[Customer ID]],'Hospitalisation Details'!348:$1048576,10,FALSE())</f>
        <v>tier - 1</v>
      </c>
      <c r="Q349" s="19" t="str">
        <f>VLOOKUP(Table3[[#This Row],[Customer ID]],'Hospitalisation Details'!348:$1048576,11,FALSE())</f>
        <v>R1012</v>
      </c>
    </row>
    <row r="350" spans="1:17" x14ac:dyDescent="0.2">
      <c r="A350" s="18" t="s">
        <v>2023</v>
      </c>
      <c r="B350" s="19" t="str">
        <f>VLOOKUP(Table3[[#This Row],[Customer ID]],'Customer name 1'!349:$1048576,4,FALSE())</f>
        <v xml:space="preserve">Mr. Jason </v>
      </c>
      <c r="C350" s="20">
        <f>VLOOKUP(Table3[[#This Row],[Customer ID]],'Medical Examinations'!$1:$1048576,2,FALSE())</f>
        <v>28.31</v>
      </c>
      <c r="D350" s="20" t="str">
        <f>VLOOKUP(Table3[[#This Row],[Customer ID]],'Medical Examinations'!$1:$1048576,3,FALSE())</f>
        <v>over weight</v>
      </c>
      <c r="E350" s="20">
        <f>VLOOKUP(Table3[[#This Row],[Customer ID]],'Medical Examinations'!$1:$1048576,4,FALSE())</f>
        <v>8.4700000000000006</v>
      </c>
      <c r="F350" s="20" t="str">
        <f>VLOOKUP(Table3[[#This Row],[Customer ID]],'Medical Examinations'!$1:$1048576,5,FALSE())</f>
        <v xml:space="preserve">diabetes </v>
      </c>
      <c r="G350" s="19" t="str">
        <f>VLOOKUP(Table3[[#This Row],[Customer ID]],'Medical Examinations'!$1:$1048576,6,FALSE())</f>
        <v>yes</v>
      </c>
      <c r="H350" s="19" t="str">
        <f>VLOOKUP(Table3[[#This Row],[Customer ID]],'Medical Examinations'!$1:$1048576,7,FALSE())</f>
        <v>No</v>
      </c>
      <c r="I350" s="19" t="str">
        <f>VLOOKUP(Table3[[#This Row],[Customer ID]],'Medical Examinations'!$1:$1048576,8,FALSE())</f>
        <v>No</v>
      </c>
      <c r="J350" s="19">
        <f>VLOOKUP(Table3[[#This Row],[Customer ID]],'Medical Examinations'!$1:$1048576,9,FALSE())</f>
        <v>2</v>
      </c>
      <c r="K350" s="19" t="str">
        <f>VLOOKUP(Table3[[#This Row],[Customer ID]],'Medical Examinations'!$1:$1048576,10,FALSE())</f>
        <v>yes</v>
      </c>
      <c r="L350" s="19" t="str">
        <f>VLOOKUP(Table3[[#This Row],[Customer ID]],'Hospitalisation Details'!349:$1048576,5,FALSE())</f>
        <v>3 Aug 1961</v>
      </c>
      <c r="M350" s="19">
        <f>VLOOKUP(Table3[[#This Row],[Customer ID]],'Hospitalisation Details'!349:$1048576,6,FALSE())</f>
        <v>61</v>
      </c>
      <c r="N350" s="19">
        <f>VLOOKUP(Table3[[#This Row],[Customer ID]],'Hospitalisation Details'!349:$1048576,8,FALSE())</f>
        <v>28868.66</v>
      </c>
      <c r="O350" s="19" t="str">
        <f>VLOOKUP(Table3[[#This Row],[Customer ID]],'Hospitalisation Details'!349:$1048576,9,FALSE())</f>
        <v>tier - 1</v>
      </c>
      <c r="P350" s="19" t="str">
        <f>VLOOKUP(Table3[[#This Row],[Customer ID]],'Hospitalisation Details'!349:$1048576,10,FALSE())</f>
        <v>tier - 2</v>
      </c>
      <c r="Q350" s="19" t="str">
        <f>VLOOKUP(Table3[[#This Row],[Customer ID]],'Hospitalisation Details'!349:$1048576,11,FALSE())</f>
        <v>R1012</v>
      </c>
    </row>
    <row r="351" spans="1:17" x14ac:dyDescent="0.2">
      <c r="A351" s="18" t="s">
        <v>2022</v>
      </c>
      <c r="B351" s="19" t="str">
        <f>VLOOKUP(Table3[[#This Row],[Customer ID]],'Customer name 1'!350:$1048576,4,FALSE())</f>
        <v xml:space="preserve">Ms. Chelsey </v>
      </c>
      <c r="C351" s="20">
        <f>VLOOKUP(Table3[[#This Row],[Customer ID]],'Medical Examinations'!$1:$1048576,2,FALSE())</f>
        <v>23.94</v>
      </c>
      <c r="D351" s="20" t="str">
        <f>VLOOKUP(Table3[[#This Row],[Customer ID]],'Medical Examinations'!$1:$1048576,3,FALSE())</f>
        <v>normal weight</v>
      </c>
      <c r="E351" s="20">
        <f>VLOOKUP(Table3[[#This Row],[Customer ID]],'Medical Examinations'!$1:$1048576,4,FALSE())</f>
        <v>4.2</v>
      </c>
      <c r="F351" s="20" t="str">
        <f>VLOOKUP(Table3[[#This Row],[Customer ID]],'Medical Examinations'!$1:$1048576,5,FALSE())</f>
        <v xml:space="preserve">normal </v>
      </c>
      <c r="G351" s="19" t="str">
        <f>VLOOKUP(Table3[[#This Row],[Customer ID]],'Medical Examinations'!$1:$1048576,6,FALSE())</f>
        <v>No</v>
      </c>
      <c r="H351" s="19" t="str">
        <f>VLOOKUP(Table3[[#This Row],[Customer ID]],'Medical Examinations'!$1:$1048576,7,FALSE())</f>
        <v>No</v>
      </c>
      <c r="I351" s="19" t="str">
        <f>VLOOKUP(Table3[[#This Row],[Customer ID]],'Medical Examinations'!$1:$1048576,8,FALSE())</f>
        <v>No</v>
      </c>
      <c r="J351" s="19">
        <f>VLOOKUP(Table3[[#This Row],[Customer ID]],'Medical Examinations'!$1:$1048576,9,FALSE())</f>
        <v>0</v>
      </c>
      <c r="K351" s="19" t="str">
        <f>VLOOKUP(Table3[[#This Row],[Customer ID]],'Medical Examinations'!$1:$1048576,10,FALSE())</f>
        <v>yes</v>
      </c>
      <c r="L351" s="19" t="str">
        <f>VLOOKUP(Table3[[#This Row],[Customer ID]],'Hospitalisation Details'!350:$1048576,5,FALSE())</f>
        <v>5 Dec 1990</v>
      </c>
      <c r="M351" s="19">
        <f>VLOOKUP(Table3[[#This Row],[Customer ID]],'Hospitalisation Details'!350:$1048576,6,FALSE())</f>
        <v>32</v>
      </c>
      <c r="N351" s="19">
        <f>VLOOKUP(Table3[[#This Row],[Customer ID]],'Hospitalisation Details'!350:$1048576,8,FALSE())</f>
        <v>28716.14</v>
      </c>
      <c r="O351" s="19" t="str">
        <f>VLOOKUP(Table3[[#This Row],[Customer ID]],'Hospitalisation Details'!350:$1048576,9,FALSE())</f>
        <v>tier - 1</v>
      </c>
      <c r="P351" s="19" t="str">
        <f>VLOOKUP(Table3[[#This Row],[Customer ID]],'Hospitalisation Details'!350:$1048576,10,FALSE())</f>
        <v>tier - 3</v>
      </c>
      <c r="Q351" s="19" t="str">
        <f>VLOOKUP(Table3[[#This Row],[Customer ID]],'Hospitalisation Details'!350:$1048576,11,FALSE())</f>
        <v>R1011</v>
      </c>
    </row>
    <row r="352" spans="1:17" x14ac:dyDescent="0.2">
      <c r="A352" s="18" t="s">
        <v>2021</v>
      </c>
      <c r="B352" s="19" t="str">
        <f>VLOOKUP(Table3[[#This Row],[Customer ID]],'Customer name 1'!351:$1048576,4,FALSE())</f>
        <v xml:space="preserve">Mr. Devon </v>
      </c>
      <c r="C352" s="20">
        <f>VLOOKUP(Table3[[#This Row],[Customer ID]],'Medical Examinations'!$1:$1048576,2,FALSE())</f>
        <v>20.03</v>
      </c>
      <c r="D352" s="20" t="str">
        <f>VLOOKUP(Table3[[#This Row],[Customer ID]],'Medical Examinations'!$1:$1048576,3,FALSE())</f>
        <v>normal weight</v>
      </c>
      <c r="E352" s="20">
        <f>VLOOKUP(Table3[[#This Row],[Customer ID]],'Medical Examinations'!$1:$1048576,4,FALSE())</f>
        <v>6.14</v>
      </c>
      <c r="F352" s="20" t="str">
        <f>VLOOKUP(Table3[[#This Row],[Customer ID]],'Medical Examinations'!$1:$1048576,5,FALSE())</f>
        <v>prediabetes</v>
      </c>
      <c r="G352" s="19" t="str">
        <f>VLOOKUP(Table3[[#This Row],[Customer ID]],'Medical Examinations'!$1:$1048576,6,FALSE())</f>
        <v>yes</v>
      </c>
      <c r="H352" s="19" t="str">
        <f>VLOOKUP(Table3[[#This Row],[Customer ID]],'Medical Examinations'!$1:$1048576,7,FALSE())</f>
        <v>No</v>
      </c>
      <c r="I352" s="19" t="str">
        <f>VLOOKUP(Table3[[#This Row],[Customer ID]],'Medical Examinations'!$1:$1048576,8,FALSE())</f>
        <v>No</v>
      </c>
      <c r="J352" s="19">
        <f>VLOOKUP(Table3[[#This Row],[Customer ID]],'Medical Examinations'!$1:$1048576,9,FALSE())</f>
        <v>0</v>
      </c>
      <c r="K352" s="19" t="str">
        <f>VLOOKUP(Table3[[#This Row],[Customer ID]],'Medical Examinations'!$1:$1048576,10,FALSE())</f>
        <v>yes</v>
      </c>
      <c r="L352" s="19" t="str">
        <f>VLOOKUP(Table3[[#This Row],[Customer ID]],'Hospitalisation Details'!351:$1048576,5,FALSE())</f>
        <v>27 Sep 1985</v>
      </c>
      <c r="M352" s="19">
        <f>VLOOKUP(Table3[[#This Row],[Customer ID]],'Hospitalisation Details'!351:$1048576,6,FALSE())</f>
        <v>37</v>
      </c>
      <c r="N352" s="19">
        <f>VLOOKUP(Table3[[#This Row],[Customer ID]],'Hospitalisation Details'!351:$1048576,8,FALSE())</f>
        <v>28542.86</v>
      </c>
      <c r="O352" s="19" t="str">
        <f>VLOOKUP(Table3[[#This Row],[Customer ID]],'Hospitalisation Details'!351:$1048576,9,FALSE())</f>
        <v>tier - 1</v>
      </c>
      <c r="P352" s="19" t="str">
        <f>VLOOKUP(Table3[[#This Row],[Customer ID]],'Hospitalisation Details'!351:$1048576,10,FALSE())</f>
        <v>tier - 3</v>
      </c>
      <c r="Q352" s="19" t="str">
        <f>VLOOKUP(Table3[[#This Row],[Customer ID]],'Hospitalisation Details'!351:$1048576,11,FALSE())</f>
        <v>R1011</v>
      </c>
    </row>
    <row r="353" spans="1:17" x14ac:dyDescent="0.2">
      <c r="A353" s="18" t="s">
        <v>2020</v>
      </c>
      <c r="B353" s="19" t="str">
        <f>VLOOKUP(Table3[[#This Row],[Customer ID]],'Customer name 1'!352:$1048576,4,FALSE())</f>
        <v xml:space="preserve">Ms. Joni </v>
      </c>
      <c r="C353" s="20">
        <f>VLOOKUP(Table3[[#This Row],[Customer ID]],'Medical Examinations'!$1:$1048576,2,FALSE())</f>
        <v>41.42</v>
      </c>
      <c r="D353" s="20" t="str">
        <f>VLOOKUP(Table3[[#This Row],[Customer ID]],'Medical Examinations'!$1:$1048576,3,FALSE())</f>
        <v xml:space="preserve"> obesity </v>
      </c>
      <c r="E353" s="20">
        <f>VLOOKUP(Table3[[#This Row],[Customer ID]],'Medical Examinations'!$1:$1048576,4,FALSE())</f>
        <v>6.07</v>
      </c>
      <c r="F353" s="20" t="str">
        <f>VLOOKUP(Table3[[#This Row],[Customer ID]],'Medical Examinations'!$1:$1048576,5,FALSE())</f>
        <v>prediabetes</v>
      </c>
      <c r="G353" s="19" t="str">
        <f>VLOOKUP(Table3[[#This Row],[Customer ID]],'Medical Examinations'!$1:$1048576,6,FALSE())</f>
        <v>No</v>
      </c>
      <c r="H353" s="19" t="str">
        <f>VLOOKUP(Table3[[#This Row],[Customer ID]],'Medical Examinations'!$1:$1048576,7,FALSE())</f>
        <v>No</v>
      </c>
      <c r="I353" s="19" t="str">
        <f>VLOOKUP(Table3[[#This Row],[Customer ID]],'Medical Examinations'!$1:$1048576,8,FALSE())</f>
        <v>No</v>
      </c>
      <c r="J353" s="19">
        <f>VLOOKUP(Table3[[#This Row],[Customer ID]],'Medical Examinations'!$1:$1048576,9,FALSE())</f>
        <v>0</v>
      </c>
      <c r="K353" s="19" t="str">
        <f>VLOOKUP(Table3[[#This Row],[Customer ID]],'Medical Examinations'!$1:$1048576,10,FALSE())</f>
        <v>No</v>
      </c>
      <c r="L353" s="19" t="str">
        <f>VLOOKUP(Table3[[#This Row],[Customer ID]],'Hospitalisation Details'!352:$1048576,5,FALSE())</f>
        <v>11 Dec 1982</v>
      </c>
      <c r="M353" s="19">
        <f>VLOOKUP(Table3[[#This Row],[Customer ID]],'Hospitalisation Details'!352:$1048576,6,FALSE())</f>
        <v>40</v>
      </c>
      <c r="N353" s="19">
        <f>VLOOKUP(Table3[[#This Row],[Customer ID]],'Hospitalisation Details'!352:$1048576,8,FALSE())</f>
        <v>28476.73</v>
      </c>
      <c r="O353" s="19" t="str">
        <f>VLOOKUP(Table3[[#This Row],[Customer ID]],'Hospitalisation Details'!352:$1048576,9,FALSE())</f>
        <v>tier - 1</v>
      </c>
      <c r="P353" s="19" t="str">
        <f>VLOOKUP(Table3[[#This Row],[Customer ID]],'Hospitalisation Details'!352:$1048576,10,FALSE())</f>
        <v>tier - 2</v>
      </c>
      <c r="Q353" s="19" t="str">
        <f>VLOOKUP(Table3[[#This Row],[Customer ID]],'Hospitalisation Details'!352:$1048576,11,FALSE())</f>
        <v>R1012</v>
      </c>
    </row>
    <row r="354" spans="1:17" x14ac:dyDescent="0.2">
      <c r="A354" s="18" t="s">
        <v>2019</v>
      </c>
      <c r="B354" s="19" t="str">
        <f>VLOOKUP(Table3[[#This Row],[Customer ID]],'Customer name 1'!353:$1048576,4,FALSE())</f>
        <v xml:space="preserve">Mr. Colin </v>
      </c>
      <c r="C354" s="20">
        <f>VLOOKUP(Table3[[#This Row],[Customer ID]],'Medical Examinations'!$1:$1048576,2,FALSE())</f>
        <v>36.67</v>
      </c>
      <c r="D354" s="20" t="str">
        <f>VLOOKUP(Table3[[#This Row],[Customer ID]],'Medical Examinations'!$1:$1048576,3,FALSE())</f>
        <v xml:space="preserve"> obesity </v>
      </c>
      <c r="E354" s="20">
        <f>VLOOKUP(Table3[[#This Row],[Customer ID]],'Medical Examinations'!$1:$1048576,4,FALSE())</f>
        <v>10.210000000000001</v>
      </c>
      <c r="F354" s="20" t="str">
        <f>VLOOKUP(Table3[[#This Row],[Customer ID]],'Medical Examinations'!$1:$1048576,5,FALSE())</f>
        <v xml:space="preserve">diabetes </v>
      </c>
      <c r="G354" s="19" t="str">
        <f>VLOOKUP(Table3[[#This Row],[Customer ID]],'Medical Examinations'!$1:$1048576,6,FALSE())</f>
        <v>No</v>
      </c>
      <c r="H354" s="19" t="str">
        <f>VLOOKUP(Table3[[#This Row],[Customer ID]],'Medical Examinations'!$1:$1048576,7,FALSE())</f>
        <v>No</v>
      </c>
      <c r="I354" s="19" t="str">
        <f>VLOOKUP(Table3[[#This Row],[Customer ID]],'Medical Examinations'!$1:$1048576,8,FALSE())</f>
        <v>No</v>
      </c>
      <c r="J354" s="19">
        <f>VLOOKUP(Table3[[#This Row],[Customer ID]],'Medical Examinations'!$1:$1048576,9,FALSE())</f>
        <v>0</v>
      </c>
      <c r="K354" s="19" t="str">
        <f>VLOOKUP(Table3[[#This Row],[Customer ID]],'Medical Examinations'!$1:$1048576,10,FALSE())</f>
        <v>No</v>
      </c>
      <c r="L354" s="19" t="str">
        <f>VLOOKUP(Table3[[#This Row],[Customer ID]],'Hospitalisation Details'!353:$1048576,5,FALSE())</f>
        <v>16 Sep 1974</v>
      </c>
      <c r="M354" s="19">
        <f>VLOOKUP(Table3[[#This Row],[Customer ID]],'Hospitalisation Details'!353:$1048576,6,FALSE())</f>
        <v>48</v>
      </c>
      <c r="N354" s="19">
        <f>VLOOKUP(Table3[[#This Row],[Customer ID]],'Hospitalisation Details'!353:$1048576,8,FALSE())</f>
        <v>28468.92</v>
      </c>
      <c r="O354" s="19" t="str">
        <f>VLOOKUP(Table3[[#This Row],[Customer ID]],'Hospitalisation Details'!353:$1048576,9,FALSE())</f>
        <v>tier - 1</v>
      </c>
      <c r="P354" s="19" t="str">
        <f>VLOOKUP(Table3[[#This Row],[Customer ID]],'Hospitalisation Details'!353:$1048576,10,FALSE())</f>
        <v>tier - 1</v>
      </c>
      <c r="Q354" s="19" t="str">
        <f>VLOOKUP(Table3[[#This Row],[Customer ID]],'Hospitalisation Details'!353:$1048576,11,FALSE())</f>
        <v>R1012</v>
      </c>
    </row>
    <row r="355" spans="1:17" x14ac:dyDescent="0.2">
      <c r="A355" s="18" t="s">
        <v>2018</v>
      </c>
      <c r="B355" s="19" t="str">
        <f>VLOOKUP(Table3[[#This Row],[Customer ID]],'Customer name 1'!354:$1048576,4,FALSE())</f>
        <v xml:space="preserve">Ms. Rachael </v>
      </c>
      <c r="C355" s="20">
        <f>VLOOKUP(Table3[[#This Row],[Customer ID]],'Medical Examinations'!$1:$1048576,2,FALSE())</f>
        <v>27.645</v>
      </c>
      <c r="D355" s="20" t="str">
        <f>VLOOKUP(Table3[[#This Row],[Customer ID]],'Medical Examinations'!$1:$1048576,3,FALSE())</f>
        <v>over weight</v>
      </c>
      <c r="E355" s="20">
        <f>VLOOKUP(Table3[[#This Row],[Customer ID]],'Medical Examinations'!$1:$1048576,4,FALSE())</f>
        <v>4.6900000000000004</v>
      </c>
      <c r="F355" s="20" t="str">
        <f>VLOOKUP(Table3[[#This Row],[Customer ID]],'Medical Examinations'!$1:$1048576,5,FALSE())</f>
        <v xml:space="preserve">normal </v>
      </c>
      <c r="G355" s="19" t="str">
        <f>VLOOKUP(Table3[[#This Row],[Customer ID]],'Medical Examinations'!$1:$1048576,6,FALSE())</f>
        <v>No</v>
      </c>
      <c r="H355" s="19" t="str">
        <f>VLOOKUP(Table3[[#This Row],[Customer ID]],'Medical Examinations'!$1:$1048576,7,FALSE())</f>
        <v>No</v>
      </c>
      <c r="I355" s="19" t="str">
        <f>VLOOKUP(Table3[[#This Row],[Customer ID]],'Medical Examinations'!$1:$1048576,8,FALSE())</f>
        <v>No</v>
      </c>
      <c r="J355" s="19">
        <f>VLOOKUP(Table3[[#This Row],[Customer ID]],'Medical Examinations'!$1:$1048576,9,FALSE())</f>
        <v>0</v>
      </c>
      <c r="K355" s="19" t="str">
        <f>VLOOKUP(Table3[[#This Row],[Customer ID]],'Medical Examinations'!$1:$1048576,10,FALSE())</f>
        <v>No</v>
      </c>
      <c r="L355" s="19" t="str">
        <f>VLOOKUP(Table3[[#This Row],[Customer ID]],'Hospitalisation Details'!354:$1048576,5,FALSE())</f>
        <v>2 Dec 1977</v>
      </c>
      <c r="M355" s="19">
        <f>VLOOKUP(Table3[[#This Row],[Customer ID]],'Hospitalisation Details'!354:$1048576,6,FALSE())</f>
        <v>45</v>
      </c>
      <c r="N355" s="19">
        <f>VLOOKUP(Table3[[#This Row],[Customer ID]],'Hospitalisation Details'!354:$1048576,8,FALSE())</f>
        <v>28340.19</v>
      </c>
      <c r="O355" s="19" t="str">
        <f>VLOOKUP(Table3[[#This Row],[Customer ID]],'Hospitalisation Details'!354:$1048576,9,FALSE())</f>
        <v>tier - 1</v>
      </c>
      <c r="P355" s="19" t="str">
        <f>VLOOKUP(Table3[[#This Row],[Customer ID]],'Hospitalisation Details'!354:$1048576,10,FALSE())</f>
        <v>tier - 2</v>
      </c>
      <c r="Q355" s="19" t="str">
        <f>VLOOKUP(Table3[[#This Row],[Customer ID]],'Hospitalisation Details'!354:$1048576,11,FALSE())</f>
        <v>R1012</v>
      </c>
    </row>
    <row r="356" spans="1:17" x14ac:dyDescent="0.2">
      <c r="A356" s="18" t="s">
        <v>2017</v>
      </c>
      <c r="B356" s="19" t="str">
        <f>VLOOKUP(Table3[[#This Row],[Customer ID]],'Customer name 1'!355:$1048576,4,FALSE())</f>
        <v xml:space="preserve">Torres Ms. </v>
      </c>
      <c r="C356" s="20">
        <f>VLOOKUP(Table3[[#This Row],[Customer ID]],'Medical Examinations'!$1:$1048576,2,FALSE())</f>
        <v>22.72</v>
      </c>
      <c r="D356" s="20" t="str">
        <f>VLOOKUP(Table3[[#This Row],[Customer ID]],'Medical Examinations'!$1:$1048576,3,FALSE())</f>
        <v>normal weight</v>
      </c>
      <c r="E356" s="20">
        <f>VLOOKUP(Table3[[#This Row],[Customer ID]],'Medical Examinations'!$1:$1048576,4,FALSE())</f>
        <v>5.71</v>
      </c>
      <c r="F356" s="20" t="str">
        <f>VLOOKUP(Table3[[#This Row],[Customer ID]],'Medical Examinations'!$1:$1048576,5,FALSE())</f>
        <v>prediabetes</v>
      </c>
      <c r="G356" s="19" t="str">
        <f>VLOOKUP(Table3[[#This Row],[Customer ID]],'Medical Examinations'!$1:$1048576,6,FALSE())</f>
        <v>No</v>
      </c>
      <c r="H356" s="19" t="str">
        <f>VLOOKUP(Table3[[#This Row],[Customer ID]],'Medical Examinations'!$1:$1048576,7,FALSE())</f>
        <v>No</v>
      </c>
      <c r="I356" s="19" t="str">
        <f>VLOOKUP(Table3[[#This Row],[Customer ID]],'Medical Examinations'!$1:$1048576,8,FALSE())</f>
        <v>No</v>
      </c>
      <c r="J356" s="19">
        <f>VLOOKUP(Table3[[#This Row],[Customer ID]],'Medical Examinations'!$1:$1048576,9,FALSE())</f>
        <v>0</v>
      </c>
      <c r="K356" s="19" t="str">
        <f>VLOOKUP(Table3[[#This Row],[Customer ID]],'Medical Examinations'!$1:$1048576,10,FALSE())</f>
        <v>yes</v>
      </c>
      <c r="L356" s="19" t="str">
        <f>VLOOKUP(Table3[[#This Row],[Customer ID]],'Hospitalisation Details'!355:$1048576,5,FALSE())</f>
        <v>24 Dec 1990</v>
      </c>
      <c r="M356" s="19">
        <f>VLOOKUP(Table3[[#This Row],[Customer ID]],'Hospitalisation Details'!355:$1048576,6,FALSE())</f>
        <v>32</v>
      </c>
      <c r="N356" s="19">
        <f>VLOOKUP(Table3[[#This Row],[Customer ID]],'Hospitalisation Details'!355:$1048576,8,FALSE())</f>
        <v>28302.33</v>
      </c>
      <c r="O356" s="19" t="str">
        <f>VLOOKUP(Table3[[#This Row],[Customer ID]],'Hospitalisation Details'!355:$1048576,9,FALSE())</f>
        <v>tier - 1</v>
      </c>
      <c r="P356" s="19" t="str">
        <f>VLOOKUP(Table3[[#This Row],[Customer ID]],'Hospitalisation Details'!355:$1048576,10,FALSE())</f>
        <v>tier - 2</v>
      </c>
      <c r="Q356" s="19" t="str">
        <f>VLOOKUP(Table3[[#This Row],[Customer ID]],'Hospitalisation Details'!355:$1048576,11,FALSE())</f>
        <v>R1011</v>
      </c>
    </row>
    <row r="357" spans="1:17" x14ac:dyDescent="0.2">
      <c r="A357" s="18" t="s">
        <v>2016</v>
      </c>
      <c r="B357" s="19" t="str">
        <f>VLOOKUP(Table3[[#This Row],[Customer ID]],'Customer name 1'!356:$1048576,4,FALSE())</f>
        <v xml:space="preserve">Ms. Marie </v>
      </c>
      <c r="C357" s="20">
        <f>VLOOKUP(Table3[[#This Row],[Customer ID]],'Medical Examinations'!$1:$1048576,2,FALSE())</f>
        <v>36.520000000000003</v>
      </c>
      <c r="D357" s="20" t="str">
        <f>VLOOKUP(Table3[[#This Row],[Customer ID]],'Medical Examinations'!$1:$1048576,3,FALSE())</f>
        <v xml:space="preserve"> obesity </v>
      </c>
      <c r="E357" s="20">
        <f>VLOOKUP(Table3[[#This Row],[Customer ID]],'Medical Examinations'!$1:$1048576,4,FALSE())</f>
        <v>9.07</v>
      </c>
      <c r="F357" s="20" t="str">
        <f>VLOOKUP(Table3[[#This Row],[Customer ID]],'Medical Examinations'!$1:$1048576,5,FALSE())</f>
        <v xml:space="preserve">diabetes </v>
      </c>
      <c r="G357" s="19" t="str">
        <f>VLOOKUP(Table3[[#This Row],[Customer ID]],'Medical Examinations'!$1:$1048576,6,FALSE())</f>
        <v>yes</v>
      </c>
      <c r="H357" s="19" t="str">
        <f>VLOOKUP(Table3[[#This Row],[Customer ID]],'Medical Examinations'!$1:$1048576,7,FALSE())</f>
        <v>No</v>
      </c>
      <c r="I357" s="19" t="str">
        <f>VLOOKUP(Table3[[#This Row],[Customer ID]],'Medical Examinations'!$1:$1048576,8,FALSE())</f>
        <v>Yes</v>
      </c>
      <c r="J357" s="19">
        <f>VLOOKUP(Table3[[#This Row],[Customer ID]],'Medical Examinations'!$1:$1048576,9,FALSE())</f>
        <v>1</v>
      </c>
      <c r="K357" s="19" t="str">
        <f>VLOOKUP(Table3[[#This Row],[Customer ID]],'Medical Examinations'!$1:$1048576,10,FALSE())</f>
        <v>No</v>
      </c>
      <c r="L357" s="19" t="str">
        <f>VLOOKUP(Table3[[#This Row],[Customer ID]],'Hospitalisation Details'!356:$1048576,5,FALSE())</f>
        <v>25 Nov 1963</v>
      </c>
      <c r="M357" s="19">
        <f>VLOOKUP(Table3[[#This Row],[Customer ID]],'Hospitalisation Details'!356:$1048576,6,FALSE())</f>
        <v>59</v>
      </c>
      <c r="N357" s="19">
        <f>VLOOKUP(Table3[[#This Row],[Customer ID]],'Hospitalisation Details'!356:$1048576,8,FALSE())</f>
        <v>28287.9</v>
      </c>
      <c r="O357" s="19" t="str">
        <f>VLOOKUP(Table3[[#This Row],[Customer ID]],'Hospitalisation Details'!356:$1048576,9,FALSE())</f>
        <v>tier - 1</v>
      </c>
      <c r="P357" s="19" t="str">
        <f>VLOOKUP(Table3[[#This Row],[Customer ID]],'Hospitalisation Details'!356:$1048576,10,FALSE())</f>
        <v>tier - 1</v>
      </c>
      <c r="Q357" s="19" t="str">
        <f>VLOOKUP(Table3[[#This Row],[Customer ID]],'Hospitalisation Details'!356:$1048576,11,FALSE())</f>
        <v>R1013</v>
      </c>
    </row>
    <row r="358" spans="1:17" x14ac:dyDescent="0.2">
      <c r="A358" s="18" t="s">
        <v>2015</v>
      </c>
      <c r="B358" s="19" t="str">
        <f>VLOOKUP(Table3[[#This Row],[Customer ID]],'Customer name 1'!357:$1048576,4,FALSE())</f>
        <v xml:space="preserve">Mr. Frank </v>
      </c>
      <c r="C358" s="20">
        <f>VLOOKUP(Table3[[#This Row],[Customer ID]],'Medical Examinations'!$1:$1048576,2,FALSE())</f>
        <v>33.96</v>
      </c>
      <c r="D358" s="20" t="str">
        <f>VLOOKUP(Table3[[#This Row],[Customer ID]],'Medical Examinations'!$1:$1048576,3,FALSE())</f>
        <v xml:space="preserve"> obesity </v>
      </c>
      <c r="E358" s="20">
        <f>VLOOKUP(Table3[[#This Row],[Customer ID]],'Medical Examinations'!$1:$1048576,4,FALSE())</f>
        <v>4.99</v>
      </c>
      <c r="F358" s="20" t="str">
        <f>VLOOKUP(Table3[[#This Row],[Customer ID]],'Medical Examinations'!$1:$1048576,5,FALSE())</f>
        <v xml:space="preserve">normal </v>
      </c>
      <c r="G358" s="19" t="str">
        <f>VLOOKUP(Table3[[#This Row],[Customer ID]],'Medical Examinations'!$1:$1048576,6,FALSE())</f>
        <v>No</v>
      </c>
      <c r="H358" s="19" t="str">
        <f>VLOOKUP(Table3[[#This Row],[Customer ID]],'Medical Examinations'!$1:$1048576,7,FALSE())</f>
        <v>No</v>
      </c>
      <c r="I358" s="19" t="str">
        <f>VLOOKUP(Table3[[#This Row],[Customer ID]],'Medical Examinations'!$1:$1048576,8,FALSE())</f>
        <v>No</v>
      </c>
      <c r="J358" s="19">
        <f>VLOOKUP(Table3[[#This Row],[Customer ID]],'Medical Examinations'!$1:$1048576,9,FALSE())</f>
        <v>0</v>
      </c>
      <c r="K358" s="19" t="str">
        <f>VLOOKUP(Table3[[#This Row],[Customer ID]],'Medical Examinations'!$1:$1048576,10,FALSE())</f>
        <v>yes</v>
      </c>
      <c r="L358" s="19" t="str">
        <f>VLOOKUP(Table3[[#This Row],[Customer ID]],'Hospitalisation Details'!357:$1048576,5,FALSE())</f>
        <v>6 Sep 1999</v>
      </c>
      <c r="M358" s="19">
        <f>VLOOKUP(Table3[[#This Row],[Customer ID]],'Hospitalisation Details'!357:$1048576,6,FALSE())</f>
        <v>23</v>
      </c>
      <c r="N358" s="19">
        <f>VLOOKUP(Table3[[#This Row],[Customer ID]],'Hospitalisation Details'!357:$1048576,8,FALSE())</f>
        <v>28245.34</v>
      </c>
      <c r="O358" s="19" t="str">
        <f>VLOOKUP(Table3[[#This Row],[Customer ID]],'Hospitalisation Details'!357:$1048576,9,FALSE())</f>
        <v>tier - 1</v>
      </c>
      <c r="P358" s="19" t="str">
        <f>VLOOKUP(Table3[[#This Row],[Customer ID]],'Hospitalisation Details'!357:$1048576,10,FALSE())</f>
        <v>tier - 3</v>
      </c>
      <c r="Q358" s="19" t="str">
        <f>VLOOKUP(Table3[[#This Row],[Customer ID]],'Hospitalisation Details'!357:$1048576,11,FALSE())</f>
        <v>R1011</v>
      </c>
    </row>
    <row r="359" spans="1:17" x14ac:dyDescent="0.2">
      <c r="A359" s="18" t="s">
        <v>2014</v>
      </c>
      <c r="B359" s="19" t="str">
        <f>VLOOKUP(Table3[[#This Row],[Customer ID]],'Customer name 1'!358:$1048576,4,FALSE())</f>
        <v xml:space="preserve">Mr. Jeffry </v>
      </c>
      <c r="C359" s="20">
        <f>VLOOKUP(Table3[[#This Row],[Customer ID]],'Medical Examinations'!$1:$1048576,2,FALSE())</f>
        <v>26.695</v>
      </c>
      <c r="D359" s="20" t="str">
        <f>VLOOKUP(Table3[[#This Row],[Customer ID]],'Medical Examinations'!$1:$1048576,3,FALSE())</f>
        <v>over weight</v>
      </c>
      <c r="E359" s="20">
        <f>VLOOKUP(Table3[[#This Row],[Customer ID]],'Medical Examinations'!$1:$1048576,4,FALSE())</f>
        <v>8.31</v>
      </c>
      <c r="F359" s="20" t="str">
        <f>VLOOKUP(Table3[[#This Row],[Customer ID]],'Medical Examinations'!$1:$1048576,5,FALSE())</f>
        <v xml:space="preserve">diabetes </v>
      </c>
      <c r="G359" s="19" t="str">
        <f>VLOOKUP(Table3[[#This Row],[Customer ID]],'Medical Examinations'!$1:$1048576,6,FALSE())</f>
        <v>No</v>
      </c>
      <c r="H359" s="19" t="str">
        <f>VLOOKUP(Table3[[#This Row],[Customer ID]],'Medical Examinations'!$1:$1048576,7,FALSE())</f>
        <v>No</v>
      </c>
      <c r="I359" s="19" t="str">
        <f>VLOOKUP(Table3[[#This Row],[Customer ID]],'Medical Examinations'!$1:$1048576,8,FALSE())</f>
        <v>No</v>
      </c>
      <c r="J359" s="19">
        <f>VLOOKUP(Table3[[#This Row],[Customer ID]],'Medical Examinations'!$1:$1048576,9,FALSE())</f>
        <v>0</v>
      </c>
      <c r="K359" s="19" t="str">
        <f>VLOOKUP(Table3[[#This Row],[Customer ID]],'Medical Examinations'!$1:$1048576,10,FALSE())</f>
        <v>yes</v>
      </c>
      <c r="L359" s="19" t="str">
        <f>VLOOKUP(Table3[[#This Row],[Customer ID]],'Hospitalisation Details'!358:$1048576,5,FALSE())</f>
        <v>22 Nov 1960</v>
      </c>
      <c r="M359" s="19">
        <f>VLOOKUP(Table3[[#This Row],[Customer ID]],'Hospitalisation Details'!358:$1048576,6,FALSE())</f>
        <v>62</v>
      </c>
      <c r="N359" s="19">
        <f>VLOOKUP(Table3[[#This Row],[Customer ID]],'Hospitalisation Details'!358:$1048576,8,FALSE())</f>
        <v>28101.33</v>
      </c>
      <c r="O359" s="19" t="str">
        <f>VLOOKUP(Table3[[#This Row],[Customer ID]],'Hospitalisation Details'!358:$1048576,9,FALSE())</f>
        <v>tier - 1</v>
      </c>
      <c r="P359" s="19" t="str">
        <f>VLOOKUP(Table3[[#This Row],[Customer ID]],'Hospitalisation Details'!358:$1048576,10,FALSE())</f>
        <v>tier - 2</v>
      </c>
      <c r="Q359" s="19" t="str">
        <f>VLOOKUP(Table3[[#This Row],[Customer ID]],'Hospitalisation Details'!358:$1048576,11,FALSE())</f>
        <v>R1019</v>
      </c>
    </row>
    <row r="360" spans="1:17" x14ac:dyDescent="0.2">
      <c r="A360" s="18" t="s">
        <v>2013</v>
      </c>
      <c r="B360" s="19" t="str">
        <f>VLOOKUP(Table3[[#This Row],[Customer ID]],'Customer name 1'!359:$1048576,4,FALSE())</f>
        <v xml:space="preserve">Mr. Mike </v>
      </c>
      <c r="C360" s="20">
        <f>VLOOKUP(Table3[[#This Row],[Customer ID]],'Medical Examinations'!$1:$1048576,2,FALSE())</f>
        <v>18.45</v>
      </c>
      <c r="D360" s="20" t="str">
        <f>VLOOKUP(Table3[[#This Row],[Customer ID]],'Medical Examinations'!$1:$1048576,3,FALSE())</f>
        <v xml:space="preserve">under weight </v>
      </c>
      <c r="E360" s="20">
        <f>VLOOKUP(Table3[[#This Row],[Customer ID]],'Medical Examinations'!$1:$1048576,4,FALSE())</f>
        <v>5.07</v>
      </c>
      <c r="F360" s="20" t="str">
        <f>VLOOKUP(Table3[[#This Row],[Customer ID]],'Medical Examinations'!$1:$1048576,5,FALSE())</f>
        <v xml:space="preserve">normal </v>
      </c>
      <c r="G360" s="19" t="str">
        <f>VLOOKUP(Table3[[#This Row],[Customer ID]],'Medical Examinations'!$1:$1048576,6,FALSE())</f>
        <v>yes</v>
      </c>
      <c r="H360" s="19" t="str">
        <f>VLOOKUP(Table3[[#This Row],[Customer ID]],'Medical Examinations'!$1:$1048576,7,FALSE())</f>
        <v>No</v>
      </c>
      <c r="I360" s="19" t="str">
        <f>VLOOKUP(Table3[[#This Row],[Customer ID]],'Medical Examinations'!$1:$1048576,8,FALSE())</f>
        <v>No</v>
      </c>
      <c r="J360" s="19">
        <f>VLOOKUP(Table3[[#This Row],[Customer ID]],'Medical Examinations'!$1:$1048576,9,FALSE())</f>
        <v>0</v>
      </c>
      <c r="K360" s="19" t="str">
        <f>VLOOKUP(Table3[[#This Row],[Customer ID]],'Medical Examinations'!$1:$1048576,10,FALSE())</f>
        <v>yes</v>
      </c>
      <c r="L360" s="19" t="str">
        <f>VLOOKUP(Table3[[#This Row],[Customer ID]],'Hospitalisation Details'!359:$1048576,5,FALSE())</f>
        <v>29 Nov 1985</v>
      </c>
      <c r="M360" s="19">
        <f>VLOOKUP(Table3[[#This Row],[Customer ID]],'Hospitalisation Details'!359:$1048576,6,FALSE())</f>
        <v>37</v>
      </c>
      <c r="N360" s="19">
        <f>VLOOKUP(Table3[[#This Row],[Customer ID]],'Hospitalisation Details'!359:$1048576,8,FALSE())</f>
        <v>28006.94</v>
      </c>
      <c r="O360" s="19" t="str">
        <f>VLOOKUP(Table3[[#This Row],[Customer ID]],'Hospitalisation Details'!359:$1048576,9,FALSE())</f>
        <v>tier - 1</v>
      </c>
      <c r="P360" s="19" t="str">
        <f>VLOOKUP(Table3[[#This Row],[Customer ID]],'Hospitalisation Details'!359:$1048576,10,FALSE())</f>
        <v>tier - 2</v>
      </c>
      <c r="Q360" s="19" t="str">
        <f>VLOOKUP(Table3[[#This Row],[Customer ID]],'Hospitalisation Details'!359:$1048576,11,FALSE())</f>
        <v>R1011</v>
      </c>
    </row>
    <row r="361" spans="1:17" x14ac:dyDescent="0.2">
      <c r="A361" s="18" t="s">
        <v>2012</v>
      </c>
      <c r="B361" s="19" t="str">
        <f>VLOOKUP(Table3[[#This Row],[Customer ID]],'Customer name 1'!360:$1048576,4,FALSE())</f>
        <v xml:space="preserve">Mr. Rick </v>
      </c>
      <c r="C361" s="20">
        <f>VLOOKUP(Table3[[#This Row],[Customer ID]],'Medical Examinations'!$1:$1048576,2,FALSE())</f>
        <v>33.18</v>
      </c>
      <c r="D361" s="20" t="str">
        <f>VLOOKUP(Table3[[#This Row],[Customer ID]],'Medical Examinations'!$1:$1048576,3,FALSE())</f>
        <v xml:space="preserve"> obesity </v>
      </c>
      <c r="E361" s="20">
        <f>VLOOKUP(Table3[[#This Row],[Customer ID]],'Medical Examinations'!$1:$1048576,4,FALSE())</f>
        <v>4.79</v>
      </c>
      <c r="F361" s="20" t="str">
        <f>VLOOKUP(Table3[[#This Row],[Customer ID]],'Medical Examinations'!$1:$1048576,5,FALSE())</f>
        <v xml:space="preserve">normal </v>
      </c>
      <c r="G361" s="19" t="str">
        <f>VLOOKUP(Table3[[#This Row],[Customer ID]],'Medical Examinations'!$1:$1048576,6,FALSE())</f>
        <v>No</v>
      </c>
      <c r="H361" s="19" t="str">
        <f>VLOOKUP(Table3[[#This Row],[Customer ID]],'Medical Examinations'!$1:$1048576,7,FALSE())</f>
        <v>No</v>
      </c>
      <c r="I361" s="19" t="str">
        <f>VLOOKUP(Table3[[#This Row],[Customer ID]],'Medical Examinations'!$1:$1048576,8,FALSE())</f>
        <v>No</v>
      </c>
      <c r="J361" s="19">
        <f>VLOOKUP(Table3[[#This Row],[Customer ID]],'Medical Examinations'!$1:$1048576,9,FALSE())</f>
        <v>0</v>
      </c>
      <c r="K361" s="19" t="str">
        <f>VLOOKUP(Table3[[#This Row],[Customer ID]],'Medical Examinations'!$1:$1048576,10,FALSE())</f>
        <v>yes</v>
      </c>
      <c r="L361" s="19" t="str">
        <f>VLOOKUP(Table3[[#This Row],[Customer ID]],'Hospitalisation Details'!360:$1048576,5,FALSE())</f>
        <v>21 Dec 1999</v>
      </c>
      <c r="M361" s="19">
        <f>VLOOKUP(Table3[[#This Row],[Customer ID]],'Hospitalisation Details'!360:$1048576,6,FALSE())</f>
        <v>23</v>
      </c>
      <c r="N361" s="19">
        <f>VLOOKUP(Table3[[#This Row],[Customer ID]],'Hospitalisation Details'!360:$1048576,8,FALSE())</f>
        <v>27980.77</v>
      </c>
      <c r="O361" s="19" t="str">
        <f>VLOOKUP(Table3[[#This Row],[Customer ID]],'Hospitalisation Details'!360:$1048576,9,FALSE())</f>
        <v>tier - 1</v>
      </c>
      <c r="P361" s="19" t="str">
        <f>VLOOKUP(Table3[[#This Row],[Customer ID]],'Hospitalisation Details'!360:$1048576,10,FALSE())</f>
        <v>tier - 1</v>
      </c>
      <c r="Q361" s="19" t="str">
        <f>VLOOKUP(Table3[[#This Row],[Customer ID]],'Hospitalisation Details'!360:$1048576,11,FALSE())</f>
        <v>R1011</v>
      </c>
    </row>
    <row r="362" spans="1:17" x14ac:dyDescent="0.2">
      <c r="A362" s="18" t="s">
        <v>2011</v>
      </c>
      <c r="B362" s="19" t="str">
        <f>VLOOKUP(Table3[[#This Row],[Customer ID]],'Customer name 1'!361:$1048576,4,FALSE())</f>
        <v xml:space="preserve">Mr. Pierre-Michel </v>
      </c>
      <c r="C362" s="20">
        <f>VLOOKUP(Table3[[#This Row],[Customer ID]],'Medical Examinations'!$1:$1048576,2,FALSE())</f>
        <v>36.1</v>
      </c>
      <c r="D362" s="20" t="str">
        <f>VLOOKUP(Table3[[#This Row],[Customer ID]],'Medical Examinations'!$1:$1048576,3,FALSE())</f>
        <v xml:space="preserve"> obesity </v>
      </c>
      <c r="E362" s="20">
        <f>VLOOKUP(Table3[[#This Row],[Customer ID]],'Medical Examinations'!$1:$1048576,4,FALSE())</f>
        <v>11.39</v>
      </c>
      <c r="F362" s="20" t="str">
        <f>VLOOKUP(Table3[[#This Row],[Customer ID]],'Medical Examinations'!$1:$1048576,5,FALSE())</f>
        <v xml:space="preserve">diabetes </v>
      </c>
      <c r="G362" s="19" t="str">
        <f>VLOOKUP(Table3[[#This Row],[Customer ID]],'Medical Examinations'!$1:$1048576,6,FALSE())</f>
        <v>yes</v>
      </c>
      <c r="H362" s="19" t="str">
        <f>VLOOKUP(Table3[[#This Row],[Customer ID]],'Medical Examinations'!$1:$1048576,7,FALSE())</f>
        <v>No</v>
      </c>
      <c r="I362" s="19" t="str">
        <f>VLOOKUP(Table3[[#This Row],[Customer ID]],'Medical Examinations'!$1:$1048576,8,FALSE())</f>
        <v>No</v>
      </c>
      <c r="J362" s="19">
        <f>VLOOKUP(Table3[[#This Row],[Customer ID]],'Medical Examinations'!$1:$1048576,9,FALSE())</f>
        <v>2</v>
      </c>
      <c r="K362" s="19" t="str">
        <f>VLOOKUP(Table3[[#This Row],[Customer ID]],'Medical Examinations'!$1:$1048576,10,FALSE())</f>
        <v>No</v>
      </c>
      <c r="L362" s="19" t="str">
        <f>VLOOKUP(Table3[[#This Row],[Customer ID]],'Hospitalisation Details'!361:$1048576,5,FALSE())</f>
        <v>28 Jul 1961</v>
      </c>
      <c r="M362" s="19">
        <f>VLOOKUP(Table3[[#This Row],[Customer ID]],'Hospitalisation Details'!361:$1048576,6,FALSE())</f>
        <v>61</v>
      </c>
      <c r="N362" s="19">
        <f>VLOOKUP(Table3[[#This Row],[Customer ID]],'Hospitalisation Details'!361:$1048576,8,FALSE())</f>
        <v>27941.29</v>
      </c>
      <c r="O362" s="19" t="str">
        <f>VLOOKUP(Table3[[#This Row],[Customer ID]],'Hospitalisation Details'!361:$1048576,9,FALSE())</f>
        <v>tier - 1</v>
      </c>
      <c r="P362" s="19" t="str">
        <f>VLOOKUP(Table3[[#This Row],[Customer ID]],'Hospitalisation Details'!361:$1048576,10,FALSE())</f>
        <v>tier - 3</v>
      </c>
      <c r="Q362" s="19" t="str">
        <f>VLOOKUP(Table3[[#This Row],[Customer ID]],'Hospitalisation Details'!361:$1048576,11,FALSE())</f>
        <v>R1011</v>
      </c>
    </row>
    <row r="363" spans="1:17" x14ac:dyDescent="0.2">
      <c r="A363" s="18" t="s">
        <v>2010</v>
      </c>
      <c r="B363" s="19" t="str">
        <f>VLOOKUP(Table3[[#This Row],[Customer ID]],'Customer name 1'!362:$1048576,4,FALSE())</f>
        <v xml:space="preserve">Mr. Daniel </v>
      </c>
      <c r="C363" s="20">
        <f>VLOOKUP(Table3[[#This Row],[Customer ID]],'Medical Examinations'!$1:$1048576,2,FALSE())</f>
        <v>22.77</v>
      </c>
      <c r="D363" s="20" t="str">
        <f>VLOOKUP(Table3[[#This Row],[Customer ID]],'Medical Examinations'!$1:$1048576,3,FALSE())</f>
        <v>normal weight</v>
      </c>
      <c r="E363" s="20">
        <f>VLOOKUP(Table3[[#This Row],[Customer ID]],'Medical Examinations'!$1:$1048576,4,FALSE())</f>
        <v>6</v>
      </c>
      <c r="F363" s="20" t="str">
        <f>VLOOKUP(Table3[[#This Row],[Customer ID]],'Medical Examinations'!$1:$1048576,5,FALSE())</f>
        <v>prediabetes</v>
      </c>
      <c r="G363" s="19" t="str">
        <f>VLOOKUP(Table3[[#This Row],[Customer ID]],'Medical Examinations'!$1:$1048576,6,FALSE())</f>
        <v>No</v>
      </c>
      <c r="H363" s="19" t="str">
        <f>VLOOKUP(Table3[[#This Row],[Customer ID]],'Medical Examinations'!$1:$1048576,7,FALSE())</f>
        <v>No</v>
      </c>
      <c r="I363" s="19" t="str">
        <f>VLOOKUP(Table3[[#This Row],[Customer ID]],'Medical Examinations'!$1:$1048576,8,FALSE())</f>
        <v>No</v>
      </c>
      <c r="J363" s="19">
        <f>VLOOKUP(Table3[[#This Row],[Customer ID]],'Medical Examinations'!$1:$1048576,9,FALSE())</f>
        <v>0</v>
      </c>
      <c r="K363" s="19" t="str">
        <f>VLOOKUP(Table3[[#This Row],[Customer ID]],'Medical Examinations'!$1:$1048576,10,FALSE())</f>
        <v>yes</v>
      </c>
      <c r="L363" s="19" t="str">
        <f>VLOOKUP(Table3[[#This Row],[Customer ID]],'Hospitalisation Details'!362:$1048576,5,FALSE())</f>
        <v>4 Jun 1991</v>
      </c>
      <c r="M363" s="19">
        <f>VLOOKUP(Table3[[#This Row],[Customer ID]],'Hospitalisation Details'!362:$1048576,6,FALSE())</f>
        <v>32</v>
      </c>
      <c r="N363" s="19">
        <f>VLOOKUP(Table3[[#This Row],[Customer ID]],'Hospitalisation Details'!362:$1048576,8,FALSE())</f>
        <v>27931.11</v>
      </c>
      <c r="O363" s="19" t="str">
        <f>VLOOKUP(Table3[[#This Row],[Customer ID]],'Hospitalisation Details'!362:$1048576,9,FALSE())</f>
        <v>tier - 1</v>
      </c>
      <c r="P363" s="19" t="str">
        <f>VLOOKUP(Table3[[#This Row],[Customer ID]],'Hospitalisation Details'!362:$1048576,10,FALSE())</f>
        <v>tier - 3</v>
      </c>
      <c r="Q363" s="19" t="str">
        <f>VLOOKUP(Table3[[#This Row],[Customer ID]],'Hospitalisation Details'!362:$1048576,11,FALSE())</f>
        <v>R1011</v>
      </c>
    </row>
    <row r="364" spans="1:17" x14ac:dyDescent="0.2">
      <c r="A364" s="18" t="s">
        <v>2009</v>
      </c>
      <c r="B364" s="19" t="str">
        <f>VLOOKUP(Table3[[#This Row],[Customer ID]],'Customer name 1'!363:$1048576,4,FALSE())</f>
        <v xml:space="preserve">Mr. Brian </v>
      </c>
      <c r="C364" s="20">
        <f>VLOOKUP(Table3[[#This Row],[Customer ID]],'Medical Examinations'!$1:$1048576,2,FALSE())</f>
        <v>21.24</v>
      </c>
      <c r="D364" s="20" t="str">
        <f>VLOOKUP(Table3[[#This Row],[Customer ID]],'Medical Examinations'!$1:$1048576,3,FALSE())</f>
        <v>normal weight</v>
      </c>
      <c r="E364" s="20">
        <f>VLOOKUP(Table3[[#This Row],[Customer ID]],'Medical Examinations'!$1:$1048576,4,FALSE())</f>
        <v>5.13</v>
      </c>
      <c r="F364" s="20" t="str">
        <f>VLOOKUP(Table3[[#This Row],[Customer ID]],'Medical Examinations'!$1:$1048576,5,FALSE())</f>
        <v xml:space="preserve">normal </v>
      </c>
      <c r="G364" s="19" t="str">
        <f>VLOOKUP(Table3[[#This Row],[Customer ID]],'Medical Examinations'!$1:$1048576,6,FALSE())</f>
        <v>No</v>
      </c>
      <c r="H364" s="19" t="str">
        <f>VLOOKUP(Table3[[#This Row],[Customer ID]],'Medical Examinations'!$1:$1048576,7,FALSE())</f>
        <v>No</v>
      </c>
      <c r="I364" s="19" t="str">
        <f>VLOOKUP(Table3[[#This Row],[Customer ID]],'Medical Examinations'!$1:$1048576,8,FALSE())</f>
        <v>No</v>
      </c>
      <c r="J364" s="19">
        <f>VLOOKUP(Table3[[#This Row],[Customer ID]],'Medical Examinations'!$1:$1048576,9,FALSE())</f>
        <v>0</v>
      </c>
      <c r="K364" s="19" t="str">
        <f>VLOOKUP(Table3[[#This Row],[Customer ID]],'Medical Examinations'!$1:$1048576,10,FALSE())</f>
        <v>yes</v>
      </c>
      <c r="L364" s="19" t="str">
        <f>VLOOKUP(Table3[[#This Row],[Customer ID]],'Hospitalisation Details'!363:$1048576,5,FALSE())</f>
        <v>21 Nov 1989</v>
      </c>
      <c r="M364" s="19">
        <f>VLOOKUP(Table3[[#This Row],[Customer ID]],'Hospitalisation Details'!363:$1048576,6,FALSE())</f>
        <v>33</v>
      </c>
      <c r="N364" s="19">
        <f>VLOOKUP(Table3[[#This Row],[Customer ID]],'Hospitalisation Details'!363:$1048576,8,FALSE())</f>
        <v>27925.86</v>
      </c>
      <c r="O364" s="19" t="str">
        <f>VLOOKUP(Table3[[#This Row],[Customer ID]],'Hospitalisation Details'!363:$1048576,9,FALSE())</f>
        <v>tier - 1</v>
      </c>
      <c r="P364" s="19" t="str">
        <f>VLOOKUP(Table3[[#This Row],[Customer ID]],'Hospitalisation Details'!363:$1048576,10,FALSE())</f>
        <v>tier - 2</v>
      </c>
      <c r="Q364" s="19" t="str">
        <f>VLOOKUP(Table3[[#This Row],[Customer ID]],'Hospitalisation Details'!363:$1048576,11,FALSE())</f>
        <v>R1011</v>
      </c>
    </row>
    <row r="365" spans="1:17" x14ac:dyDescent="0.2">
      <c r="A365" s="18" t="s">
        <v>2008</v>
      </c>
      <c r="B365" s="19" t="str">
        <f>VLOOKUP(Table3[[#This Row],[Customer ID]],'Customer name 1'!364:$1048576,4,FALSE())</f>
        <v xml:space="preserve">Ms. Morgan </v>
      </c>
      <c r="C365" s="20">
        <f>VLOOKUP(Table3[[#This Row],[Customer ID]],'Medical Examinations'!$1:$1048576,2,FALSE())</f>
        <v>17.600000000000001</v>
      </c>
      <c r="D365" s="20" t="str">
        <f>VLOOKUP(Table3[[#This Row],[Customer ID]],'Medical Examinations'!$1:$1048576,3,FALSE())</f>
        <v xml:space="preserve">under weight </v>
      </c>
      <c r="E365" s="20">
        <f>VLOOKUP(Table3[[#This Row],[Customer ID]],'Medical Examinations'!$1:$1048576,4,FALSE())</f>
        <v>5.26</v>
      </c>
      <c r="F365" s="20" t="str">
        <f>VLOOKUP(Table3[[#This Row],[Customer ID]],'Medical Examinations'!$1:$1048576,5,FALSE())</f>
        <v xml:space="preserve">normal </v>
      </c>
      <c r="G365" s="19" t="str">
        <f>VLOOKUP(Table3[[#This Row],[Customer ID]],'Medical Examinations'!$1:$1048576,6,FALSE())</f>
        <v>yes</v>
      </c>
      <c r="H365" s="19" t="str">
        <f>VLOOKUP(Table3[[#This Row],[Customer ID]],'Medical Examinations'!$1:$1048576,7,FALSE())</f>
        <v>No</v>
      </c>
      <c r="I365" s="19" t="str">
        <f>VLOOKUP(Table3[[#This Row],[Customer ID]],'Medical Examinations'!$1:$1048576,8,FALSE())</f>
        <v>No</v>
      </c>
      <c r="J365" s="19">
        <f>VLOOKUP(Table3[[#This Row],[Customer ID]],'Medical Examinations'!$1:$1048576,9,FALSE())</f>
        <v>0</v>
      </c>
      <c r="K365" s="19" t="str">
        <f>VLOOKUP(Table3[[#This Row],[Customer ID]],'Medical Examinations'!$1:$1048576,10,FALSE())</f>
        <v>yes</v>
      </c>
      <c r="L365" s="19" t="str">
        <f>VLOOKUP(Table3[[#This Row],[Customer ID]],'Hospitalisation Details'!364:$1048576,5,FALSE())</f>
        <v>4 Dec 1985</v>
      </c>
      <c r="M365" s="19">
        <f>VLOOKUP(Table3[[#This Row],[Customer ID]],'Hospitalisation Details'!364:$1048576,6,FALSE())</f>
        <v>37</v>
      </c>
      <c r="N365" s="19">
        <f>VLOOKUP(Table3[[#This Row],[Customer ID]],'Hospitalisation Details'!364:$1048576,8,FALSE())</f>
        <v>27849.94</v>
      </c>
      <c r="O365" s="19" t="str">
        <f>VLOOKUP(Table3[[#This Row],[Customer ID]],'Hospitalisation Details'!364:$1048576,9,FALSE())</f>
        <v>tier - 1</v>
      </c>
      <c r="P365" s="19" t="str">
        <f>VLOOKUP(Table3[[#This Row],[Customer ID]],'Hospitalisation Details'!364:$1048576,10,FALSE())</f>
        <v>tier - 1</v>
      </c>
      <c r="Q365" s="19" t="str">
        <f>VLOOKUP(Table3[[#This Row],[Customer ID]],'Hospitalisation Details'!364:$1048576,11,FALSE())</f>
        <v>R1011</v>
      </c>
    </row>
    <row r="366" spans="1:17" x14ac:dyDescent="0.2">
      <c r="A366" s="18" t="s">
        <v>2007</v>
      </c>
      <c r="B366" s="19" t="str">
        <f>VLOOKUP(Table3[[#This Row],[Customer ID]],'Customer name 1'!365:$1048576,4,FALSE())</f>
        <v xml:space="preserve">Ms. Caroline </v>
      </c>
      <c r="C366" s="20">
        <f>VLOOKUP(Table3[[#This Row],[Customer ID]],'Medical Examinations'!$1:$1048576,2,FALSE())</f>
        <v>26.29</v>
      </c>
      <c r="D366" s="20" t="str">
        <f>VLOOKUP(Table3[[#This Row],[Customer ID]],'Medical Examinations'!$1:$1048576,3,FALSE())</f>
        <v>over weight</v>
      </c>
      <c r="E366" s="20">
        <f>VLOOKUP(Table3[[#This Row],[Customer ID]],'Medical Examinations'!$1:$1048576,4,FALSE())</f>
        <v>6.84</v>
      </c>
      <c r="F366" s="20" t="str">
        <f>VLOOKUP(Table3[[#This Row],[Customer ID]],'Medical Examinations'!$1:$1048576,5,FALSE())</f>
        <v xml:space="preserve">diabetes </v>
      </c>
      <c r="G366" s="19" t="str">
        <f>VLOOKUP(Table3[[#This Row],[Customer ID]],'Medical Examinations'!$1:$1048576,6,FALSE())</f>
        <v>No</v>
      </c>
      <c r="H366" s="19" t="str">
        <f>VLOOKUP(Table3[[#This Row],[Customer ID]],'Medical Examinations'!$1:$1048576,7,FALSE())</f>
        <v>No</v>
      </c>
      <c r="I366" s="19" t="str">
        <f>VLOOKUP(Table3[[#This Row],[Customer ID]],'Medical Examinations'!$1:$1048576,8,FALSE())</f>
        <v>No</v>
      </c>
      <c r="J366" s="19">
        <f>VLOOKUP(Table3[[#This Row],[Customer ID]],'Medical Examinations'!$1:$1048576,9,FALSE())</f>
        <v>0</v>
      </c>
      <c r="K366" s="19" t="str">
        <f>VLOOKUP(Table3[[#This Row],[Customer ID]],'Medical Examinations'!$1:$1048576,10,FALSE())</f>
        <v>yes</v>
      </c>
      <c r="L366" s="19" t="str">
        <f>VLOOKUP(Table3[[#This Row],[Customer ID]],'Hospitalisation Details'!365:$1048576,5,FALSE())</f>
        <v>6 Jul 1960</v>
      </c>
      <c r="M366" s="19">
        <f>VLOOKUP(Table3[[#This Row],[Customer ID]],'Hospitalisation Details'!365:$1048576,6,FALSE())</f>
        <v>62</v>
      </c>
      <c r="N366" s="19">
        <f>VLOOKUP(Table3[[#This Row],[Customer ID]],'Hospitalisation Details'!365:$1048576,8,FALSE())</f>
        <v>27808.73</v>
      </c>
      <c r="O366" s="19" t="str">
        <f>VLOOKUP(Table3[[#This Row],[Customer ID]],'Hospitalisation Details'!365:$1048576,9,FALSE())</f>
        <v>tier - 1</v>
      </c>
      <c r="P366" s="19" t="str">
        <f>VLOOKUP(Table3[[#This Row],[Customer ID]],'Hospitalisation Details'!365:$1048576,10,FALSE())</f>
        <v>tier - 1</v>
      </c>
      <c r="Q366" s="19" t="str">
        <f>VLOOKUP(Table3[[#This Row],[Customer ID]],'Hospitalisation Details'!365:$1048576,11,FALSE())</f>
        <v>R1013</v>
      </c>
    </row>
    <row r="367" spans="1:17" x14ac:dyDescent="0.2">
      <c r="A367" s="18" t="s">
        <v>2006</v>
      </c>
      <c r="B367" s="19" t="str">
        <f>VLOOKUP(Table3[[#This Row],[Customer ID]],'Customer name 1'!366:$1048576,4,FALSE())</f>
        <v xml:space="preserve">Mr. Drew </v>
      </c>
      <c r="C367" s="20">
        <f>VLOOKUP(Table3[[#This Row],[Customer ID]],'Medical Examinations'!$1:$1048576,2,FALSE())</f>
        <v>35.31</v>
      </c>
      <c r="D367" s="20" t="str">
        <f>VLOOKUP(Table3[[#This Row],[Customer ID]],'Medical Examinations'!$1:$1048576,3,FALSE())</f>
        <v xml:space="preserve"> obesity </v>
      </c>
      <c r="E367" s="20">
        <f>VLOOKUP(Table3[[#This Row],[Customer ID]],'Medical Examinations'!$1:$1048576,4,FALSE())</f>
        <v>9.0399999999999991</v>
      </c>
      <c r="F367" s="20" t="str">
        <f>VLOOKUP(Table3[[#This Row],[Customer ID]],'Medical Examinations'!$1:$1048576,5,FALSE())</f>
        <v xml:space="preserve">diabetes </v>
      </c>
      <c r="G367" s="19" t="str">
        <f>VLOOKUP(Table3[[#This Row],[Customer ID]],'Medical Examinations'!$1:$1048576,6,FALSE())</f>
        <v>No</v>
      </c>
      <c r="H367" s="19" t="str">
        <f>VLOOKUP(Table3[[#This Row],[Customer ID]],'Medical Examinations'!$1:$1048576,7,FALSE())</f>
        <v>No</v>
      </c>
      <c r="I367" s="19" t="str">
        <f>VLOOKUP(Table3[[#This Row],[Customer ID]],'Medical Examinations'!$1:$1048576,8,FALSE())</f>
        <v>No</v>
      </c>
      <c r="J367" s="19">
        <f>VLOOKUP(Table3[[#This Row],[Customer ID]],'Medical Examinations'!$1:$1048576,9,FALSE())</f>
        <v>0</v>
      </c>
      <c r="K367" s="19" t="str">
        <f>VLOOKUP(Table3[[#This Row],[Customer ID]],'Medical Examinations'!$1:$1048576,10,FALSE())</f>
        <v>No</v>
      </c>
      <c r="L367" s="19" t="str">
        <f>VLOOKUP(Table3[[#This Row],[Customer ID]],'Hospitalisation Details'!366:$1048576,5,FALSE())</f>
        <v>6 Dec 2002</v>
      </c>
      <c r="M367" s="19">
        <f>VLOOKUP(Table3[[#This Row],[Customer ID]],'Hospitalisation Details'!366:$1048576,6,FALSE())</f>
        <v>20</v>
      </c>
      <c r="N367" s="19">
        <f>VLOOKUP(Table3[[#This Row],[Customer ID]],'Hospitalisation Details'!366:$1048576,8,FALSE())</f>
        <v>27724.29</v>
      </c>
      <c r="O367" s="19" t="str">
        <f>VLOOKUP(Table3[[#This Row],[Customer ID]],'Hospitalisation Details'!366:$1048576,9,FALSE())</f>
        <v>tier - 1</v>
      </c>
      <c r="P367" s="19" t="str">
        <f>VLOOKUP(Table3[[#This Row],[Customer ID]],'Hospitalisation Details'!366:$1048576,10,FALSE())</f>
        <v>tier - 3</v>
      </c>
      <c r="Q367" s="19" t="str">
        <f>VLOOKUP(Table3[[#This Row],[Customer ID]],'Hospitalisation Details'!366:$1048576,11,FALSE())</f>
        <v>R1013</v>
      </c>
    </row>
    <row r="368" spans="1:17" x14ac:dyDescent="0.2">
      <c r="A368" s="18" t="s">
        <v>2005</v>
      </c>
      <c r="B368" s="19" t="str">
        <f>VLOOKUP(Table3[[#This Row],[Customer ID]],'Customer name 1'!367:$1048576,4,FALSE())</f>
        <v xml:space="preserve">Mr. Austin </v>
      </c>
      <c r="C368" s="20">
        <f>VLOOKUP(Table3[[#This Row],[Customer ID]],'Medical Examinations'!$1:$1048576,2,FALSE())</f>
        <v>27.04</v>
      </c>
      <c r="D368" s="20" t="str">
        <f>VLOOKUP(Table3[[#This Row],[Customer ID]],'Medical Examinations'!$1:$1048576,3,FALSE())</f>
        <v>over weight</v>
      </c>
      <c r="E368" s="20">
        <f>VLOOKUP(Table3[[#This Row],[Customer ID]],'Medical Examinations'!$1:$1048576,4,FALSE())</f>
        <v>4.0999999999999996</v>
      </c>
      <c r="F368" s="20" t="str">
        <f>VLOOKUP(Table3[[#This Row],[Customer ID]],'Medical Examinations'!$1:$1048576,5,FALSE())</f>
        <v xml:space="preserve">normal </v>
      </c>
      <c r="G368" s="19" t="str">
        <f>VLOOKUP(Table3[[#This Row],[Customer ID]],'Medical Examinations'!$1:$1048576,6,FALSE())</f>
        <v>No</v>
      </c>
      <c r="H368" s="19" t="str">
        <f>VLOOKUP(Table3[[#This Row],[Customer ID]],'Medical Examinations'!$1:$1048576,7,FALSE())</f>
        <v>No</v>
      </c>
      <c r="I368" s="19" t="str">
        <f>VLOOKUP(Table3[[#This Row],[Customer ID]],'Medical Examinations'!$1:$1048576,8,FALSE())</f>
        <v>No</v>
      </c>
      <c r="J368" s="19">
        <f>VLOOKUP(Table3[[#This Row],[Customer ID]],'Medical Examinations'!$1:$1048576,9,FALSE())</f>
        <v>1</v>
      </c>
      <c r="K368" s="19" t="str">
        <f>VLOOKUP(Table3[[#This Row],[Customer ID]],'Medical Examinations'!$1:$1048576,10,FALSE())</f>
        <v>yes</v>
      </c>
      <c r="L368" s="19" t="str">
        <f>VLOOKUP(Table3[[#This Row],[Customer ID]],'Hospitalisation Details'!367:$1048576,5,FALSE())</f>
        <v>3 Jul 1992</v>
      </c>
      <c r="M368" s="19">
        <f>VLOOKUP(Table3[[#This Row],[Customer ID]],'Hospitalisation Details'!367:$1048576,6,FALSE())</f>
        <v>30</v>
      </c>
      <c r="N368" s="19">
        <f>VLOOKUP(Table3[[#This Row],[Customer ID]],'Hospitalisation Details'!367:$1048576,8,FALSE())</f>
        <v>27696.11</v>
      </c>
      <c r="O368" s="19" t="str">
        <f>VLOOKUP(Table3[[#This Row],[Customer ID]],'Hospitalisation Details'!367:$1048576,9,FALSE())</f>
        <v>tier - 1</v>
      </c>
      <c r="P368" s="19" t="str">
        <f>VLOOKUP(Table3[[#This Row],[Customer ID]],'Hospitalisation Details'!367:$1048576,10,FALSE())</f>
        <v>tier - 2</v>
      </c>
      <c r="Q368" s="19" t="str">
        <f>VLOOKUP(Table3[[#This Row],[Customer ID]],'Hospitalisation Details'!367:$1048576,11,FALSE())</f>
        <v>R1011</v>
      </c>
    </row>
    <row r="369" spans="1:17" x14ac:dyDescent="0.2">
      <c r="A369" s="18" t="s">
        <v>2004</v>
      </c>
      <c r="B369" s="19" t="str">
        <f>VLOOKUP(Table3[[#This Row],[Customer ID]],'Customer name 1'!368:$1048576,4,FALSE())</f>
        <v xml:space="preserve">Ms. Berenice </v>
      </c>
      <c r="C369" s="20">
        <f>VLOOKUP(Table3[[#This Row],[Customer ID]],'Medical Examinations'!$1:$1048576,2,FALSE())</f>
        <v>30.23</v>
      </c>
      <c r="D369" s="20" t="str">
        <f>VLOOKUP(Table3[[#This Row],[Customer ID]],'Medical Examinations'!$1:$1048576,3,FALSE())</f>
        <v xml:space="preserve"> obesity </v>
      </c>
      <c r="E369" s="20">
        <f>VLOOKUP(Table3[[#This Row],[Customer ID]],'Medical Examinations'!$1:$1048576,4,FALSE())</f>
        <v>4.2300000000000004</v>
      </c>
      <c r="F369" s="20" t="str">
        <f>VLOOKUP(Table3[[#This Row],[Customer ID]],'Medical Examinations'!$1:$1048576,5,FALSE())</f>
        <v xml:space="preserve">normal </v>
      </c>
      <c r="G369" s="19" t="str">
        <f>VLOOKUP(Table3[[#This Row],[Customer ID]],'Medical Examinations'!$1:$1048576,6,FALSE())</f>
        <v>yes</v>
      </c>
      <c r="H369" s="19" t="str">
        <f>VLOOKUP(Table3[[#This Row],[Customer ID]],'Medical Examinations'!$1:$1048576,7,FALSE())</f>
        <v>No</v>
      </c>
      <c r="I369" s="19" t="str">
        <f>VLOOKUP(Table3[[#This Row],[Customer ID]],'Medical Examinations'!$1:$1048576,8,FALSE())</f>
        <v>Yes</v>
      </c>
      <c r="J369" s="19">
        <f>VLOOKUP(Table3[[#This Row],[Customer ID]],'Medical Examinations'!$1:$1048576,9,FALSE())</f>
        <v>1</v>
      </c>
      <c r="K369" s="19" t="str">
        <f>VLOOKUP(Table3[[#This Row],[Customer ID]],'Medical Examinations'!$1:$1048576,10,FALSE())</f>
        <v>yes</v>
      </c>
      <c r="L369" s="19" t="str">
        <f>VLOOKUP(Table3[[#This Row],[Customer ID]],'Hospitalisation Details'!368:$1048576,5,FALSE())</f>
        <v>7 Oct 1997</v>
      </c>
      <c r="M369" s="19">
        <f>VLOOKUP(Table3[[#This Row],[Customer ID]],'Hospitalisation Details'!368:$1048576,6,FALSE())</f>
        <v>25</v>
      </c>
      <c r="N369" s="19">
        <f>VLOOKUP(Table3[[#This Row],[Customer ID]],'Hospitalisation Details'!368:$1048576,8,FALSE())</f>
        <v>27625.17</v>
      </c>
      <c r="O369" s="19" t="str">
        <f>VLOOKUP(Table3[[#This Row],[Customer ID]],'Hospitalisation Details'!368:$1048576,9,FALSE())</f>
        <v>tier - 1</v>
      </c>
      <c r="P369" s="19" t="str">
        <f>VLOOKUP(Table3[[#This Row],[Customer ID]],'Hospitalisation Details'!368:$1048576,10,FALSE())</f>
        <v>tier - 1</v>
      </c>
      <c r="Q369" s="19" t="str">
        <f>VLOOKUP(Table3[[#This Row],[Customer ID]],'Hospitalisation Details'!368:$1048576,11,FALSE())</f>
        <v>R1011</v>
      </c>
    </row>
    <row r="370" spans="1:17" x14ac:dyDescent="0.2">
      <c r="A370" s="18" t="s">
        <v>2003</v>
      </c>
      <c r="B370" s="19" t="str">
        <f>VLOOKUP(Table3[[#This Row],[Customer ID]],'Customer name 1'!369:$1048576,4,FALSE())</f>
        <v xml:space="preserve">Mr. Kenneth </v>
      </c>
      <c r="C370" s="20">
        <f>VLOOKUP(Table3[[#This Row],[Customer ID]],'Medical Examinations'!$1:$1048576,2,FALSE())</f>
        <v>30.6</v>
      </c>
      <c r="D370" s="20" t="str">
        <f>VLOOKUP(Table3[[#This Row],[Customer ID]],'Medical Examinations'!$1:$1048576,3,FALSE())</f>
        <v xml:space="preserve"> obesity </v>
      </c>
      <c r="E370" s="20">
        <f>VLOOKUP(Table3[[#This Row],[Customer ID]],'Medical Examinations'!$1:$1048576,4,FALSE())</f>
        <v>6.48</v>
      </c>
      <c r="F370" s="20" t="str">
        <f>VLOOKUP(Table3[[#This Row],[Customer ID]],'Medical Examinations'!$1:$1048576,5,FALSE())</f>
        <v>prediabetes</v>
      </c>
      <c r="G370" s="19" t="str">
        <f>VLOOKUP(Table3[[#This Row],[Customer ID]],'Medical Examinations'!$1:$1048576,6,FALSE())</f>
        <v>yes</v>
      </c>
      <c r="H370" s="19" t="str">
        <f>VLOOKUP(Table3[[#This Row],[Customer ID]],'Medical Examinations'!$1:$1048576,7,FALSE())</f>
        <v>No</v>
      </c>
      <c r="I370" s="19" t="str">
        <f>VLOOKUP(Table3[[#This Row],[Customer ID]],'Medical Examinations'!$1:$1048576,8,FALSE())</f>
        <v>Yes</v>
      </c>
      <c r="J370" s="19">
        <f>VLOOKUP(Table3[[#This Row],[Customer ID]],'Medical Examinations'!$1:$1048576,9,FALSE())</f>
        <v>1</v>
      </c>
      <c r="K370" s="19" t="str">
        <f>VLOOKUP(Table3[[#This Row],[Customer ID]],'Medical Examinations'!$1:$1048576,10,FALSE())</f>
        <v>yes</v>
      </c>
      <c r="L370" s="19" t="str">
        <f>VLOOKUP(Table3[[#This Row],[Customer ID]],'Hospitalisation Details'!369:$1048576,5,FALSE())</f>
        <v>9 Sep 1997</v>
      </c>
      <c r="M370" s="19">
        <f>VLOOKUP(Table3[[#This Row],[Customer ID]],'Hospitalisation Details'!369:$1048576,6,FALSE())</f>
        <v>25</v>
      </c>
      <c r="N370" s="19">
        <f>VLOOKUP(Table3[[#This Row],[Customer ID]],'Hospitalisation Details'!369:$1048576,8,FALSE())</f>
        <v>27619.360000000001</v>
      </c>
      <c r="O370" s="19" t="str">
        <f>VLOOKUP(Table3[[#This Row],[Customer ID]],'Hospitalisation Details'!369:$1048576,9,FALSE())</f>
        <v>tier - 2</v>
      </c>
      <c r="P370" s="19" t="str">
        <f>VLOOKUP(Table3[[#This Row],[Customer ID]],'Hospitalisation Details'!369:$1048576,10,FALSE())</f>
        <v>tier - 3</v>
      </c>
      <c r="Q370" s="19" t="str">
        <f>VLOOKUP(Table3[[#This Row],[Customer ID]],'Hospitalisation Details'!369:$1048576,11,FALSE())</f>
        <v>R1011</v>
      </c>
    </row>
    <row r="371" spans="1:17" x14ac:dyDescent="0.2">
      <c r="A371" s="18" t="s">
        <v>2002</v>
      </c>
      <c r="B371" s="19" t="str">
        <f>VLOOKUP(Table3[[#This Row],[Customer ID]],'Customer name 1'!370:$1048576,4,FALSE())</f>
        <v xml:space="preserve">  </v>
      </c>
      <c r="C371" s="20">
        <f>VLOOKUP(Table3[[#This Row],[Customer ID]],'Medical Examinations'!$1:$1048576,2,FALSE())</f>
        <v>26.8</v>
      </c>
      <c r="D371" s="20" t="str">
        <f>VLOOKUP(Table3[[#This Row],[Customer ID]],'Medical Examinations'!$1:$1048576,3,FALSE())</f>
        <v>over weight</v>
      </c>
      <c r="E371" s="20">
        <f>VLOOKUP(Table3[[#This Row],[Customer ID]],'Medical Examinations'!$1:$1048576,4,FALSE())</f>
        <v>5.53</v>
      </c>
      <c r="F371" s="20" t="str">
        <f>VLOOKUP(Table3[[#This Row],[Customer ID]],'Medical Examinations'!$1:$1048576,5,FALSE())</f>
        <v xml:space="preserve">normal </v>
      </c>
      <c r="G371" s="19" t="str">
        <f>VLOOKUP(Table3[[#This Row],[Customer ID]],'Medical Examinations'!$1:$1048576,6,FALSE())</f>
        <v>No</v>
      </c>
      <c r="H371" s="19" t="str">
        <f>VLOOKUP(Table3[[#This Row],[Customer ID]],'Medical Examinations'!$1:$1048576,7,FALSE())</f>
        <v>No</v>
      </c>
      <c r="I371" s="19" t="str">
        <f>VLOOKUP(Table3[[#This Row],[Customer ID]],'Medical Examinations'!$1:$1048576,8,FALSE())</f>
        <v>No</v>
      </c>
      <c r="J371" s="19">
        <f>VLOOKUP(Table3[[#This Row],[Customer ID]],'Medical Examinations'!$1:$1048576,9,FALSE())</f>
        <v>1</v>
      </c>
      <c r="K371" s="19" t="str">
        <f>VLOOKUP(Table3[[#This Row],[Customer ID]],'Medical Examinations'!$1:$1048576,10,FALSE())</f>
        <v>yes</v>
      </c>
      <c r="L371" s="19" t="str">
        <f>VLOOKUP(Table3[[#This Row],[Customer ID]],'Hospitalisation Details'!370:$1048576,5,FALSE())</f>
        <v>11 Jun 1992</v>
      </c>
      <c r="M371" s="19">
        <f>VLOOKUP(Table3[[#This Row],[Customer ID]],'Hospitalisation Details'!370:$1048576,6,FALSE())</f>
        <v>30</v>
      </c>
      <c r="N371" s="19">
        <f>VLOOKUP(Table3[[#This Row],[Customer ID]],'Hospitalisation Details'!370:$1048576,8,FALSE())</f>
        <v>27614.71</v>
      </c>
      <c r="O371" s="19" t="str">
        <f>VLOOKUP(Table3[[#This Row],[Customer ID]],'Hospitalisation Details'!370:$1048576,9,FALSE())</f>
        <v>tier - 2</v>
      </c>
      <c r="P371" s="19" t="str">
        <f>VLOOKUP(Table3[[#This Row],[Customer ID]],'Hospitalisation Details'!370:$1048576,10,FALSE())</f>
        <v>tier - 3</v>
      </c>
      <c r="Q371" s="19" t="str">
        <f>VLOOKUP(Table3[[#This Row],[Customer ID]],'Hospitalisation Details'!370:$1048576,11,FALSE())</f>
        <v>R1011</v>
      </c>
    </row>
    <row r="372" spans="1:17" x14ac:dyDescent="0.2">
      <c r="A372" s="18" t="s">
        <v>2001</v>
      </c>
      <c r="B372" s="19" t="str">
        <f>VLOOKUP(Table3[[#This Row],[Customer ID]],'Customer name 1'!371:$1048576,4,FALSE())</f>
        <v xml:space="preserve">Ms. Hadley </v>
      </c>
      <c r="C372" s="20">
        <f>VLOOKUP(Table3[[#This Row],[Customer ID]],'Medical Examinations'!$1:$1048576,2,FALSE())</f>
        <v>16.86</v>
      </c>
      <c r="D372" s="20" t="str">
        <f>VLOOKUP(Table3[[#This Row],[Customer ID]],'Medical Examinations'!$1:$1048576,3,FALSE())</f>
        <v xml:space="preserve">under weight </v>
      </c>
      <c r="E372" s="20">
        <f>VLOOKUP(Table3[[#This Row],[Customer ID]],'Medical Examinations'!$1:$1048576,4,FALSE())</f>
        <v>4.07</v>
      </c>
      <c r="F372" s="20" t="str">
        <f>VLOOKUP(Table3[[#This Row],[Customer ID]],'Medical Examinations'!$1:$1048576,5,FALSE())</f>
        <v xml:space="preserve">normal </v>
      </c>
      <c r="G372" s="19" t="str">
        <f>VLOOKUP(Table3[[#This Row],[Customer ID]],'Medical Examinations'!$1:$1048576,6,FALSE())</f>
        <v>yes</v>
      </c>
      <c r="H372" s="19" t="str">
        <f>VLOOKUP(Table3[[#This Row],[Customer ID]],'Medical Examinations'!$1:$1048576,7,FALSE())</f>
        <v>No</v>
      </c>
      <c r="I372" s="19" t="str">
        <f>VLOOKUP(Table3[[#This Row],[Customer ID]],'Medical Examinations'!$1:$1048576,8,FALSE())</f>
        <v>No</v>
      </c>
      <c r="J372" s="19">
        <f>VLOOKUP(Table3[[#This Row],[Customer ID]],'Medical Examinations'!$1:$1048576,9,FALSE())</f>
        <v>0</v>
      </c>
      <c r="K372" s="19" t="str">
        <f>VLOOKUP(Table3[[#This Row],[Customer ID]],'Medical Examinations'!$1:$1048576,10,FALSE())</f>
        <v>yes</v>
      </c>
      <c r="L372" s="19" t="str">
        <f>VLOOKUP(Table3[[#This Row],[Customer ID]],'Hospitalisation Details'!371:$1048576,5,FALSE())</f>
        <v>6 Nov 1985</v>
      </c>
      <c r="M372" s="19">
        <f>VLOOKUP(Table3[[#This Row],[Customer ID]],'Hospitalisation Details'!371:$1048576,6,FALSE())</f>
        <v>37</v>
      </c>
      <c r="N372" s="19">
        <f>VLOOKUP(Table3[[#This Row],[Customer ID]],'Hospitalisation Details'!371:$1048576,8,FALSE())</f>
        <v>27598.93</v>
      </c>
      <c r="O372" s="19" t="str">
        <f>VLOOKUP(Table3[[#This Row],[Customer ID]],'Hospitalisation Details'!371:$1048576,9,FALSE())</f>
        <v>tier - 2</v>
      </c>
      <c r="P372" s="19" t="str">
        <f>VLOOKUP(Table3[[#This Row],[Customer ID]],'Hospitalisation Details'!371:$1048576,10,FALSE())</f>
        <v>tier - 1</v>
      </c>
      <c r="Q372" s="19" t="str">
        <f>VLOOKUP(Table3[[#This Row],[Customer ID]],'Hospitalisation Details'!371:$1048576,11,FALSE())</f>
        <v>R1011</v>
      </c>
    </row>
    <row r="373" spans="1:17" x14ac:dyDescent="0.2">
      <c r="A373" s="18" t="s">
        <v>2000</v>
      </c>
      <c r="B373" s="19" t="str">
        <f>VLOOKUP(Table3[[#This Row],[Customer ID]],'Customer name 1'!372:$1048576,4,FALSE())</f>
        <v xml:space="preserve">Mr. Taylor </v>
      </c>
      <c r="C373" s="20">
        <f>VLOOKUP(Table3[[#This Row],[Customer ID]],'Medical Examinations'!$1:$1048576,2,FALSE())</f>
        <v>16.3</v>
      </c>
      <c r="D373" s="20" t="str">
        <f>VLOOKUP(Table3[[#This Row],[Customer ID]],'Medical Examinations'!$1:$1048576,3,FALSE())</f>
        <v xml:space="preserve">under weight </v>
      </c>
      <c r="E373" s="20">
        <f>VLOOKUP(Table3[[#This Row],[Customer ID]],'Medical Examinations'!$1:$1048576,4,FALSE())</f>
        <v>5.51</v>
      </c>
      <c r="F373" s="20" t="str">
        <f>VLOOKUP(Table3[[#This Row],[Customer ID]],'Medical Examinations'!$1:$1048576,5,FALSE())</f>
        <v xml:space="preserve">normal </v>
      </c>
      <c r="G373" s="19" t="str">
        <f>VLOOKUP(Table3[[#This Row],[Customer ID]],'Medical Examinations'!$1:$1048576,6,FALSE())</f>
        <v>No</v>
      </c>
      <c r="H373" s="19" t="str">
        <f>VLOOKUP(Table3[[#This Row],[Customer ID]],'Medical Examinations'!$1:$1048576,7,FALSE())</f>
        <v>No</v>
      </c>
      <c r="I373" s="19" t="str">
        <f>VLOOKUP(Table3[[#This Row],[Customer ID]],'Medical Examinations'!$1:$1048576,8,FALSE())</f>
        <v>No</v>
      </c>
      <c r="J373" s="19">
        <f>VLOOKUP(Table3[[#This Row],[Customer ID]],'Medical Examinations'!$1:$1048576,9,FALSE())</f>
        <v>1</v>
      </c>
      <c r="K373" s="19" t="str">
        <f>VLOOKUP(Table3[[#This Row],[Customer ID]],'Medical Examinations'!$1:$1048576,10,FALSE())</f>
        <v>yes</v>
      </c>
      <c r="L373" s="19" t="str">
        <f>VLOOKUP(Table3[[#This Row],[Customer ID]],'Hospitalisation Details'!372:$1048576,5,FALSE())</f>
        <v>22 Jul 1984</v>
      </c>
      <c r="M373" s="19">
        <f>VLOOKUP(Table3[[#This Row],[Customer ID]],'Hospitalisation Details'!372:$1048576,6,FALSE())</f>
        <v>38</v>
      </c>
      <c r="N373" s="19">
        <f>VLOOKUP(Table3[[#This Row],[Customer ID]],'Hospitalisation Details'!372:$1048576,8,FALSE())</f>
        <v>27534.53</v>
      </c>
      <c r="O373" s="19" t="str">
        <f>VLOOKUP(Table3[[#This Row],[Customer ID]],'Hospitalisation Details'!372:$1048576,9,FALSE())</f>
        <v>tier - 2</v>
      </c>
      <c r="P373" s="19" t="str">
        <f>VLOOKUP(Table3[[#This Row],[Customer ID]],'Hospitalisation Details'!372:$1048576,10,FALSE())</f>
        <v>tier - 2</v>
      </c>
      <c r="Q373" s="19" t="str">
        <f>VLOOKUP(Table3[[#This Row],[Customer ID]],'Hospitalisation Details'!372:$1048576,11,FALSE())</f>
        <v>R1011</v>
      </c>
    </row>
    <row r="374" spans="1:17" x14ac:dyDescent="0.2">
      <c r="A374" s="18" t="s">
        <v>1999</v>
      </c>
      <c r="B374" s="19" t="str">
        <f>VLOOKUP(Table3[[#This Row],[Customer ID]],'Customer name 1'!373:$1048576,4,FALSE())</f>
        <v xml:space="preserve">Ms. Tenielle </v>
      </c>
      <c r="C374" s="20">
        <f>VLOOKUP(Table3[[#This Row],[Customer ID]],'Medical Examinations'!$1:$1048576,2,FALSE())</f>
        <v>29.81</v>
      </c>
      <c r="D374" s="20" t="str">
        <f>VLOOKUP(Table3[[#This Row],[Customer ID]],'Medical Examinations'!$1:$1048576,3,FALSE())</f>
        <v>over weight</v>
      </c>
      <c r="E374" s="20">
        <f>VLOOKUP(Table3[[#This Row],[Customer ID]],'Medical Examinations'!$1:$1048576,4,FALSE())</f>
        <v>11.66</v>
      </c>
      <c r="F374" s="20" t="str">
        <f>VLOOKUP(Table3[[#This Row],[Customer ID]],'Medical Examinations'!$1:$1048576,5,FALSE())</f>
        <v xml:space="preserve">diabetes </v>
      </c>
      <c r="G374" s="19" t="str">
        <f>VLOOKUP(Table3[[#This Row],[Customer ID]],'Medical Examinations'!$1:$1048576,6,FALSE())</f>
        <v>No</v>
      </c>
      <c r="H374" s="19" t="str">
        <f>VLOOKUP(Table3[[#This Row],[Customer ID]],'Medical Examinations'!$1:$1048576,7,FALSE())</f>
        <v>No</v>
      </c>
      <c r="I374" s="19" t="str">
        <f>VLOOKUP(Table3[[#This Row],[Customer ID]],'Medical Examinations'!$1:$1048576,8,FALSE())</f>
        <v>No</v>
      </c>
      <c r="J374" s="19">
        <f>VLOOKUP(Table3[[#This Row],[Customer ID]],'Medical Examinations'!$1:$1048576,9,FALSE())</f>
        <v>0</v>
      </c>
      <c r="K374" s="19" t="str">
        <f>VLOOKUP(Table3[[#This Row],[Customer ID]],'Medical Examinations'!$1:$1048576,10,FALSE())</f>
        <v>yes</v>
      </c>
      <c r="L374" s="19" t="str">
        <f>VLOOKUP(Table3[[#This Row],[Customer ID]],'Hospitalisation Details'!373:$1048576,5,FALSE())</f>
        <v>19 Oct 1965</v>
      </c>
      <c r="M374" s="19">
        <f>VLOOKUP(Table3[[#This Row],[Customer ID]],'Hospitalisation Details'!373:$1048576,6,FALSE())</f>
        <v>57</v>
      </c>
      <c r="N374" s="19">
        <f>VLOOKUP(Table3[[#This Row],[Customer ID]],'Hospitalisation Details'!373:$1048576,8,FALSE())</f>
        <v>27533.91</v>
      </c>
      <c r="O374" s="19" t="str">
        <f>VLOOKUP(Table3[[#This Row],[Customer ID]],'Hospitalisation Details'!373:$1048576,9,FALSE())</f>
        <v>tier - 2</v>
      </c>
      <c r="P374" s="19" t="str">
        <f>VLOOKUP(Table3[[#This Row],[Customer ID]],'Hospitalisation Details'!373:$1048576,10,FALSE())</f>
        <v>tier - 3</v>
      </c>
      <c r="Q374" s="19" t="str">
        <f>VLOOKUP(Table3[[#This Row],[Customer ID]],'Hospitalisation Details'!373:$1048576,11,FALSE())</f>
        <v>R1013</v>
      </c>
    </row>
    <row r="375" spans="1:17" x14ac:dyDescent="0.2">
      <c r="A375" s="18" t="s">
        <v>1998</v>
      </c>
      <c r="B375" s="19" t="str">
        <f>VLOOKUP(Table3[[#This Row],[Customer ID]],'Customer name 1'!374:$1048576,4,FALSE())</f>
        <v xml:space="preserve">Ms. Andrea </v>
      </c>
      <c r="C375" s="20">
        <f>VLOOKUP(Table3[[#This Row],[Customer ID]],'Medical Examinations'!$1:$1048576,2,FALSE())</f>
        <v>16.329999999999998</v>
      </c>
      <c r="D375" s="20" t="str">
        <f>VLOOKUP(Table3[[#This Row],[Customer ID]],'Medical Examinations'!$1:$1048576,3,FALSE())</f>
        <v xml:space="preserve">under weight </v>
      </c>
      <c r="E375" s="20">
        <f>VLOOKUP(Table3[[#This Row],[Customer ID]],'Medical Examinations'!$1:$1048576,4,FALSE())</f>
        <v>7.26</v>
      </c>
      <c r="F375" s="20" t="str">
        <f>VLOOKUP(Table3[[#This Row],[Customer ID]],'Medical Examinations'!$1:$1048576,5,FALSE())</f>
        <v xml:space="preserve">diabetes </v>
      </c>
      <c r="G375" s="19" t="str">
        <f>VLOOKUP(Table3[[#This Row],[Customer ID]],'Medical Examinations'!$1:$1048576,6,FALSE())</f>
        <v>yes</v>
      </c>
      <c r="H375" s="19" t="str">
        <f>VLOOKUP(Table3[[#This Row],[Customer ID]],'Medical Examinations'!$1:$1048576,7,FALSE())</f>
        <v>No</v>
      </c>
      <c r="I375" s="19" t="str">
        <f>VLOOKUP(Table3[[#This Row],[Customer ID]],'Medical Examinations'!$1:$1048576,8,FALSE())</f>
        <v>No</v>
      </c>
      <c r="J375" s="19">
        <f>VLOOKUP(Table3[[#This Row],[Customer ID]],'Medical Examinations'!$1:$1048576,9,FALSE())</f>
        <v>0</v>
      </c>
      <c r="K375" s="19" t="str">
        <f>VLOOKUP(Table3[[#This Row],[Customer ID]],'Medical Examinations'!$1:$1048576,10,FALSE())</f>
        <v>yes</v>
      </c>
      <c r="L375" s="19" t="str">
        <f>VLOOKUP(Table3[[#This Row],[Customer ID]],'Hospitalisation Details'!374:$1048576,5,FALSE())</f>
        <v>3 Oct 1981</v>
      </c>
      <c r="M375" s="19">
        <f>VLOOKUP(Table3[[#This Row],[Customer ID]],'Hospitalisation Details'!374:$1048576,6,FALSE())</f>
        <v>41</v>
      </c>
      <c r="N375" s="19">
        <f>VLOOKUP(Table3[[#This Row],[Customer ID]],'Hospitalisation Details'!374:$1048576,8,FALSE())</f>
        <v>27495.59</v>
      </c>
      <c r="O375" s="19" t="str">
        <f>VLOOKUP(Table3[[#This Row],[Customer ID]],'Hospitalisation Details'!374:$1048576,9,FALSE())</f>
        <v>tier - 2</v>
      </c>
      <c r="P375" s="19" t="str">
        <f>VLOOKUP(Table3[[#This Row],[Customer ID]],'Hospitalisation Details'!374:$1048576,10,FALSE())</f>
        <v>tier - 1</v>
      </c>
      <c r="Q375" s="19" t="str">
        <f>VLOOKUP(Table3[[#This Row],[Customer ID]],'Hospitalisation Details'!374:$1048576,11,FALSE())</f>
        <v>R1011</v>
      </c>
    </row>
    <row r="376" spans="1:17" x14ac:dyDescent="0.2">
      <c r="A376" s="18" t="s">
        <v>1997</v>
      </c>
      <c r="B376" s="19" t="str">
        <f>VLOOKUP(Table3[[#This Row],[Customer ID]],'Customer name 1'!375:$1048576,4,FALSE())</f>
        <v xml:space="preserve">Ms. Nora </v>
      </c>
      <c r="C376" s="20">
        <f>VLOOKUP(Table3[[#This Row],[Customer ID]],'Medical Examinations'!$1:$1048576,2,FALSE())</f>
        <v>16.37</v>
      </c>
      <c r="D376" s="20" t="str">
        <f>VLOOKUP(Table3[[#This Row],[Customer ID]],'Medical Examinations'!$1:$1048576,3,FALSE())</f>
        <v xml:space="preserve">under weight </v>
      </c>
      <c r="E376" s="20">
        <f>VLOOKUP(Table3[[#This Row],[Customer ID]],'Medical Examinations'!$1:$1048576,4,FALSE())</f>
        <v>4.79</v>
      </c>
      <c r="F376" s="20" t="str">
        <f>VLOOKUP(Table3[[#This Row],[Customer ID]],'Medical Examinations'!$1:$1048576,5,FALSE())</f>
        <v xml:space="preserve">normal </v>
      </c>
      <c r="G376" s="19" t="str">
        <f>VLOOKUP(Table3[[#This Row],[Customer ID]],'Medical Examinations'!$1:$1048576,6,FALSE())</f>
        <v>yes</v>
      </c>
      <c r="H376" s="19" t="str">
        <f>VLOOKUP(Table3[[#This Row],[Customer ID]],'Medical Examinations'!$1:$1048576,7,FALSE())</f>
        <v>No</v>
      </c>
      <c r="I376" s="19" t="str">
        <f>VLOOKUP(Table3[[#This Row],[Customer ID]],'Medical Examinations'!$1:$1048576,8,FALSE())</f>
        <v>No</v>
      </c>
      <c r="J376" s="19">
        <f>VLOOKUP(Table3[[#This Row],[Customer ID]],'Medical Examinations'!$1:$1048576,9,FALSE())</f>
        <v>0</v>
      </c>
      <c r="K376" s="19" t="str">
        <f>VLOOKUP(Table3[[#This Row],[Customer ID]],'Medical Examinations'!$1:$1048576,10,FALSE())</f>
        <v>yes</v>
      </c>
      <c r="L376" s="19" t="str">
        <f>VLOOKUP(Table3[[#This Row],[Customer ID]],'Hospitalisation Details'!375:$1048576,5,FALSE())</f>
        <v>5 Dec 1985</v>
      </c>
      <c r="M376" s="19">
        <f>VLOOKUP(Table3[[#This Row],[Customer ID]],'Hospitalisation Details'!375:$1048576,6,FALSE())</f>
        <v>37</v>
      </c>
      <c r="N376" s="19">
        <f>VLOOKUP(Table3[[#This Row],[Customer ID]],'Hospitalisation Details'!375:$1048576,8,FALSE())</f>
        <v>27432.73</v>
      </c>
      <c r="O376" s="19" t="str">
        <f>VLOOKUP(Table3[[#This Row],[Customer ID]],'Hospitalisation Details'!375:$1048576,9,FALSE())</f>
        <v>tier - 2</v>
      </c>
      <c r="P376" s="19" t="str">
        <f>VLOOKUP(Table3[[#This Row],[Customer ID]],'Hospitalisation Details'!375:$1048576,10,FALSE())</f>
        <v>tier - 1</v>
      </c>
      <c r="Q376" s="19" t="str">
        <f>VLOOKUP(Table3[[#This Row],[Customer ID]],'Hospitalisation Details'!375:$1048576,11,FALSE())</f>
        <v>R1011</v>
      </c>
    </row>
    <row r="377" spans="1:17" x14ac:dyDescent="0.2">
      <c r="A377" s="18" t="s">
        <v>1996</v>
      </c>
      <c r="B377" s="19" t="str">
        <f>VLOOKUP(Table3[[#This Row],[Customer ID]],'Customer name 1'!376:$1048576,4,FALSE())</f>
        <v xml:space="preserve">Mr. Zachary </v>
      </c>
      <c r="C377" s="20">
        <f>VLOOKUP(Table3[[#This Row],[Customer ID]],'Medical Examinations'!$1:$1048576,2,FALSE())</f>
        <v>22.42</v>
      </c>
      <c r="D377" s="20" t="str">
        <f>VLOOKUP(Table3[[#This Row],[Customer ID]],'Medical Examinations'!$1:$1048576,3,FALSE())</f>
        <v>normal weight</v>
      </c>
      <c r="E377" s="20">
        <f>VLOOKUP(Table3[[#This Row],[Customer ID]],'Medical Examinations'!$1:$1048576,4,FALSE())</f>
        <v>4.68</v>
      </c>
      <c r="F377" s="20" t="str">
        <f>VLOOKUP(Table3[[#This Row],[Customer ID]],'Medical Examinations'!$1:$1048576,5,FALSE())</f>
        <v xml:space="preserve">normal </v>
      </c>
      <c r="G377" s="19" t="str">
        <f>VLOOKUP(Table3[[#This Row],[Customer ID]],'Medical Examinations'!$1:$1048576,6,FALSE())</f>
        <v>yes</v>
      </c>
      <c r="H377" s="19" t="str">
        <f>VLOOKUP(Table3[[#This Row],[Customer ID]],'Medical Examinations'!$1:$1048576,7,FALSE())</f>
        <v>No</v>
      </c>
      <c r="I377" s="19" t="str">
        <f>VLOOKUP(Table3[[#This Row],[Customer ID]],'Medical Examinations'!$1:$1048576,8,FALSE())</f>
        <v>No</v>
      </c>
      <c r="J377" s="19">
        <f>VLOOKUP(Table3[[#This Row],[Customer ID]],'Medical Examinations'!$1:$1048576,9,FALSE())</f>
        <v>1</v>
      </c>
      <c r="K377" s="19" t="str">
        <f>VLOOKUP(Table3[[#This Row],[Customer ID]],'Medical Examinations'!$1:$1048576,10,FALSE())</f>
        <v>No</v>
      </c>
      <c r="L377" s="19" t="str">
        <f>VLOOKUP(Table3[[#This Row],[Customer ID]],'Hospitalisation Details'!376:$1048576,5,FALSE())</f>
        <v>15 Sep 1988</v>
      </c>
      <c r="M377" s="19">
        <f>VLOOKUP(Table3[[#This Row],[Customer ID]],'Hospitalisation Details'!376:$1048576,6,FALSE())</f>
        <v>34</v>
      </c>
      <c r="N377" s="19">
        <f>VLOOKUP(Table3[[#This Row],[Customer ID]],'Hospitalisation Details'!376:$1048576,8,FALSE())</f>
        <v>27375.9</v>
      </c>
      <c r="O377" s="19" t="str">
        <f>VLOOKUP(Table3[[#This Row],[Customer ID]],'Hospitalisation Details'!376:$1048576,9,FALSE())</f>
        <v>tier - 2</v>
      </c>
      <c r="P377" s="19" t="str">
        <f>VLOOKUP(Table3[[#This Row],[Customer ID]],'Hospitalisation Details'!376:$1048576,10,FALSE())</f>
        <v>tier - 3</v>
      </c>
      <c r="Q377" s="19" t="str">
        <f>VLOOKUP(Table3[[#This Row],[Customer ID]],'Hospitalisation Details'!376:$1048576,11,FALSE())</f>
        <v>R1015</v>
      </c>
    </row>
    <row r="378" spans="1:17" x14ac:dyDescent="0.2">
      <c r="A378" s="18" t="s">
        <v>1995</v>
      </c>
      <c r="B378" s="19" t="str">
        <f>VLOOKUP(Table3[[#This Row],[Customer ID]],'Customer name 1'!377:$1048576,4,FALSE())</f>
        <v xml:space="preserve">Mr. Michael </v>
      </c>
      <c r="C378" s="20">
        <f>VLOOKUP(Table3[[#This Row],[Customer ID]],'Medical Examinations'!$1:$1048576,2,FALSE())</f>
        <v>31.35</v>
      </c>
      <c r="D378" s="20" t="str">
        <f>VLOOKUP(Table3[[#This Row],[Customer ID]],'Medical Examinations'!$1:$1048576,3,FALSE())</f>
        <v xml:space="preserve"> obesity </v>
      </c>
      <c r="E378" s="20">
        <f>VLOOKUP(Table3[[#This Row],[Customer ID]],'Medical Examinations'!$1:$1048576,4,FALSE())</f>
        <v>4.33</v>
      </c>
      <c r="F378" s="20" t="str">
        <f>VLOOKUP(Table3[[#This Row],[Customer ID]],'Medical Examinations'!$1:$1048576,5,FALSE())</f>
        <v xml:space="preserve">normal </v>
      </c>
      <c r="G378" s="19" t="str">
        <f>VLOOKUP(Table3[[#This Row],[Customer ID]],'Medical Examinations'!$1:$1048576,6,FALSE())</f>
        <v>yes</v>
      </c>
      <c r="H378" s="19" t="str">
        <f>VLOOKUP(Table3[[#This Row],[Customer ID]],'Medical Examinations'!$1:$1048576,7,FALSE())</f>
        <v>No</v>
      </c>
      <c r="I378" s="19" t="str">
        <f>VLOOKUP(Table3[[#This Row],[Customer ID]],'Medical Examinations'!$1:$1048576,8,FALSE())</f>
        <v>Yes</v>
      </c>
      <c r="J378" s="19">
        <f>VLOOKUP(Table3[[#This Row],[Customer ID]],'Medical Examinations'!$1:$1048576,9,FALSE())</f>
        <v>1</v>
      </c>
      <c r="K378" s="19" t="str">
        <f>VLOOKUP(Table3[[#This Row],[Customer ID]],'Medical Examinations'!$1:$1048576,10,FALSE())</f>
        <v>No</v>
      </c>
      <c r="L378" s="19" t="str">
        <f>VLOOKUP(Table3[[#This Row],[Customer ID]],'Hospitalisation Details'!377:$1048576,5,FALSE())</f>
        <v>16 Oct 1969</v>
      </c>
      <c r="M378" s="19">
        <f>VLOOKUP(Table3[[#This Row],[Customer ID]],'Hospitalisation Details'!377:$1048576,6,FALSE())</f>
        <v>53</v>
      </c>
      <c r="N378" s="19">
        <f>VLOOKUP(Table3[[#This Row],[Customer ID]],'Hospitalisation Details'!377:$1048576,8,FALSE())</f>
        <v>27346.04</v>
      </c>
      <c r="O378" s="19" t="str">
        <f>VLOOKUP(Table3[[#This Row],[Customer ID]],'Hospitalisation Details'!377:$1048576,9,FALSE())</f>
        <v>tier - 2</v>
      </c>
      <c r="P378" s="19" t="str">
        <f>VLOOKUP(Table3[[#This Row],[Customer ID]],'Hospitalisation Details'!377:$1048576,10,FALSE())</f>
        <v>tier - 2</v>
      </c>
      <c r="Q378" s="19" t="str">
        <f>VLOOKUP(Table3[[#This Row],[Customer ID]],'Hospitalisation Details'!377:$1048576,11,FALSE())</f>
        <v>R1013</v>
      </c>
    </row>
    <row r="379" spans="1:17" x14ac:dyDescent="0.2">
      <c r="A379" s="18" t="s">
        <v>1994</v>
      </c>
      <c r="B379" s="19" t="str">
        <f>VLOOKUP(Table3[[#This Row],[Customer ID]],'Customer name 1'!378:$1048576,4,FALSE())</f>
        <v xml:space="preserve">Ms. Alyssa </v>
      </c>
      <c r="C379" s="20">
        <f>VLOOKUP(Table3[[#This Row],[Customer ID]],'Medical Examinations'!$1:$1048576,2,FALSE())</f>
        <v>31.9</v>
      </c>
      <c r="D379" s="20" t="str">
        <f>VLOOKUP(Table3[[#This Row],[Customer ID]],'Medical Examinations'!$1:$1048576,3,FALSE())</f>
        <v xml:space="preserve"> obesity </v>
      </c>
      <c r="E379" s="20">
        <f>VLOOKUP(Table3[[#This Row],[Customer ID]],'Medical Examinations'!$1:$1048576,4,FALSE())</f>
        <v>11.89</v>
      </c>
      <c r="F379" s="20" t="str">
        <f>VLOOKUP(Table3[[#This Row],[Customer ID]],'Medical Examinations'!$1:$1048576,5,FALSE())</f>
        <v xml:space="preserve">diabetes </v>
      </c>
      <c r="G379" s="19" t="str">
        <f>VLOOKUP(Table3[[#This Row],[Customer ID]],'Medical Examinations'!$1:$1048576,6,FALSE())</f>
        <v>No</v>
      </c>
      <c r="H379" s="19" t="str">
        <f>VLOOKUP(Table3[[#This Row],[Customer ID]],'Medical Examinations'!$1:$1048576,7,FALSE())</f>
        <v>No</v>
      </c>
      <c r="I379" s="19" t="str">
        <f>VLOOKUP(Table3[[#This Row],[Customer ID]],'Medical Examinations'!$1:$1048576,8,FALSE())</f>
        <v>No</v>
      </c>
      <c r="J379" s="19">
        <f>VLOOKUP(Table3[[#This Row],[Customer ID]],'Medical Examinations'!$1:$1048576,9,FALSE())</f>
        <v>0</v>
      </c>
      <c r="K379" s="19" t="str">
        <f>VLOOKUP(Table3[[#This Row],[Customer ID]],'Medical Examinations'!$1:$1048576,10,FALSE())</f>
        <v>No</v>
      </c>
      <c r="L379" s="19" t="str">
        <f>VLOOKUP(Table3[[#This Row],[Customer ID]],'Hospitalisation Details'!378:$1048576,5,FALSE())</f>
        <v>6 Jun 1968</v>
      </c>
      <c r="M379" s="19">
        <f>VLOOKUP(Table3[[#This Row],[Customer ID]],'Hospitalisation Details'!378:$1048576,6,FALSE())</f>
        <v>55</v>
      </c>
      <c r="N379" s="19">
        <f>VLOOKUP(Table3[[#This Row],[Customer ID]],'Hospitalisation Details'!378:$1048576,8,FALSE())</f>
        <v>27322.73</v>
      </c>
      <c r="O379" s="19" t="str">
        <f>VLOOKUP(Table3[[#This Row],[Customer ID]],'Hospitalisation Details'!378:$1048576,9,FALSE())</f>
        <v>tier - 2</v>
      </c>
      <c r="P379" s="19" t="str">
        <f>VLOOKUP(Table3[[#This Row],[Customer ID]],'Hospitalisation Details'!378:$1048576,10,FALSE())</f>
        <v>tier - 2</v>
      </c>
      <c r="Q379" s="19" t="str">
        <f>VLOOKUP(Table3[[#This Row],[Customer ID]],'Hospitalisation Details'!378:$1048576,11,FALSE())</f>
        <v>R1013</v>
      </c>
    </row>
    <row r="380" spans="1:17" x14ac:dyDescent="0.2">
      <c r="A380" s="18" t="s">
        <v>1993</v>
      </c>
      <c r="B380" s="19" t="str">
        <f>VLOOKUP(Table3[[#This Row],[Customer ID]],'Customer name 1'!379:$1048576,4,FALSE())</f>
        <v xml:space="preserve">Ms. Heather </v>
      </c>
      <c r="C380" s="20">
        <f>VLOOKUP(Table3[[#This Row],[Customer ID]],'Medical Examinations'!$1:$1048576,2,FALSE())</f>
        <v>30.6</v>
      </c>
      <c r="D380" s="20" t="str">
        <f>VLOOKUP(Table3[[#This Row],[Customer ID]],'Medical Examinations'!$1:$1048576,3,FALSE())</f>
        <v xml:space="preserve"> obesity </v>
      </c>
      <c r="E380" s="20">
        <f>VLOOKUP(Table3[[#This Row],[Customer ID]],'Medical Examinations'!$1:$1048576,4,FALSE())</f>
        <v>5.24</v>
      </c>
      <c r="F380" s="20" t="str">
        <f>VLOOKUP(Table3[[#This Row],[Customer ID]],'Medical Examinations'!$1:$1048576,5,FALSE())</f>
        <v xml:space="preserve">normal </v>
      </c>
      <c r="G380" s="19" t="str">
        <f>VLOOKUP(Table3[[#This Row],[Customer ID]],'Medical Examinations'!$1:$1048576,6,FALSE())</f>
        <v>No</v>
      </c>
      <c r="H380" s="19" t="str">
        <f>VLOOKUP(Table3[[#This Row],[Customer ID]],'Medical Examinations'!$1:$1048576,7,FALSE())</f>
        <v>No</v>
      </c>
      <c r="I380" s="19" t="str">
        <f>VLOOKUP(Table3[[#This Row],[Customer ID]],'Medical Examinations'!$1:$1048576,8,FALSE())</f>
        <v>No</v>
      </c>
      <c r="J380" s="19">
        <f>VLOOKUP(Table3[[#This Row],[Customer ID]],'Medical Examinations'!$1:$1048576,9,FALSE())</f>
        <v>0</v>
      </c>
      <c r="K380" s="19" t="str">
        <f>VLOOKUP(Table3[[#This Row],[Customer ID]],'Medical Examinations'!$1:$1048576,10,FALSE())</f>
        <v>yes</v>
      </c>
      <c r="L380" s="19" t="str">
        <f>VLOOKUP(Table3[[#This Row],[Customer ID]],'Hospitalisation Details'!379:$1048576,5,FALSE())</f>
        <v>2 Dec 1999</v>
      </c>
      <c r="M380" s="19">
        <f>VLOOKUP(Table3[[#This Row],[Customer ID]],'Hospitalisation Details'!379:$1048576,6,FALSE())</f>
        <v>23</v>
      </c>
      <c r="N380" s="19">
        <f>VLOOKUP(Table3[[#This Row],[Customer ID]],'Hospitalisation Details'!379:$1048576,8,FALSE())</f>
        <v>27236.959999999999</v>
      </c>
      <c r="O380" s="19" t="str">
        <f>VLOOKUP(Table3[[#This Row],[Customer ID]],'Hospitalisation Details'!379:$1048576,9,FALSE())</f>
        <v>tier - 2</v>
      </c>
      <c r="P380" s="19" t="str">
        <f>VLOOKUP(Table3[[#This Row],[Customer ID]],'Hospitalisation Details'!379:$1048576,10,FALSE())</f>
        <v>tier - 1</v>
      </c>
      <c r="Q380" s="19" t="str">
        <f>VLOOKUP(Table3[[#This Row],[Customer ID]],'Hospitalisation Details'!379:$1048576,11,FALSE())</f>
        <v>R1011</v>
      </c>
    </row>
    <row r="381" spans="1:17" x14ac:dyDescent="0.2">
      <c r="A381" s="18" t="s">
        <v>1992</v>
      </c>
      <c r="B381" s="19" t="str">
        <f>VLOOKUP(Table3[[#This Row],[Customer ID]],'Customer name 1'!380:$1048576,4,FALSE())</f>
        <v xml:space="preserve">Mr. Dante </v>
      </c>
      <c r="C381" s="20">
        <f>VLOOKUP(Table3[[#This Row],[Customer ID]],'Medical Examinations'!$1:$1048576,2,FALSE())</f>
        <v>28.975000000000001</v>
      </c>
      <c r="D381" s="20" t="str">
        <f>VLOOKUP(Table3[[#This Row],[Customer ID]],'Medical Examinations'!$1:$1048576,3,FALSE())</f>
        <v>over weight</v>
      </c>
      <c r="E381" s="20">
        <f>VLOOKUP(Table3[[#This Row],[Customer ID]],'Medical Examinations'!$1:$1048576,4,FALSE())</f>
        <v>7.63</v>
      </c>
      <c r="F381" s="20" t="str">
        <f>VLOOKUP(Table3[[#This Row],[Customer ID]],'Medical Examinations'!$1:$1048576,5,FALSE())</f>
        <v xml:space="preserve">diabetes </v>
      </c>
      <c r="G381" s="19" t="str">
        <f>VLOOKUP(Table3[[#This Row],[Customer ID]],'Medical Examinations'!$1:$1048576,6,FALSE())</f>
        <v>No</v>
      </c>
      <c r="H381" s="19" t="str">
        <f>VLOOKUP(Table3[[#This Row],[Customer ID]],'Medical Examinations'!$1:$1048576,7,FALSE())</f>
        <v>No</v>
      </c>
      <c r="I381" s="19" t="str">
        <f>VLOOKUP(Table3[[#This Row],[Customer ID]],'Medical Examinations'!$1:$1048576,8,FALSE())</f>
        <v>No</v>
      </c>
      <c r="J381" s="19">
        <f>VLOOKUP(Table3[[#This Row],[Customer ID]],'Medical Examinations'!$1:$1048576,9,FALSE())</f>
        <v>0</v>
      </c>
      <c r="K381" s="19" t="str">
        <f>VLOOKUP(Table3[[#This Row],[Customer ID]],'Medical Examinations'!$1:$1048576,10,FALSE())</f>
        <v>yes</v>
      </c>
      <c r="L381" s="19" t="str">
        <f>VLOOKUP(Table3[[#This Row],[Customer ID]],'Hospitalisation Details'!380:$1048576,5,FALSE())</f>
        <v>21 Dec 1965</v>
      </c>
      <c r="M381" s="19">
        <f>VLOOKUP(Table3[[#This Row],[Customer ID]],'Hospitalisation Details'!380:$1048576,6,FALSE())</f>
        <v>57</v>
      </c>
      <c r="N381" s="19">
        <f>VLOOKUP(Table3[[#This Row],[Customer ID]],'Hospitalisation Details'!380:$1048576,8,FALSE())</f>
        <v>27218.44</v>
      </c>
      <c r="O381" s="19" t="str">
        <f>VLOOKUP(Table3[[#This Row],[Customer ID]],'Hospitalisation Details'!380:$1048576,9,FALSE())</f>
        <v>tier - 2</v>
      </c>
      <c r="P381" s="19" t="str">
        <f>VLOOKUP(Table3[[#This Row],[Customer ID]],'Hospitalisation Details'!380:$1048576,10,FALSE())</f>
        <v>tier - 1</v>
      </c>
      <c r="Q381" s="19" t="str">
        <f>VLOOKUP(Table3[[#This Row],[Customer ID]],'Hospitalisation Details'!380:$1048576,11,FALSE())</f>
        <v>R1017</v>
      </c>
    </row>
    <row r="382" spans="1:17" x14ac:dyDescent="0.2">
      <c r="A382" s="18" t="s">
        <v>1991</v>
      </c>
      <c r="B382" s="19" t="str">
        <f>VLOOKUP(Table3[[#This Row],[Customer ID]],'Customer name 1'!381:$1048576,4,FALSE())</f>
        <v xml:space="preserve">Ms. Sara </v>
      </c>
      <c r="C382" s="20">
        <f>VLOOKUP(Table3[[#This Row],[Customer ID]],'Medical Examinations'!$1:$1048576,2,FALSE())</f>
        <v>24.86</v>
      </c>
      <c r="D382" s="20" t="str">
        <f>VLOOKUP(Table3[[#This Row],[Customer ID]],'Medical Examinations'!$1:$1048576,3,FALSE())</f>
        <v>normal weight</v>
      </c>
      <c r="E382" s="20">
        <f>VLOOKUP(Table3[[#This Row],[Customer ID]],'Medical Examinations'!$1:$1048576,4,FALSE())</f>
        <v>8.92</v>
      </c>
      <c r="F382" s="20" t="str">
        <f>VLOOKUP(Table3[[#This Row],[Customer ID]],'Medical Examinations'!$1:$1048576,5,FALSE())</f>
        <v xml:space="preserve">diabetes </v>
      </c>
      <c r="G382" s="19" t="str">
        <f>VLOOKUP(Table3[[#This Row],[Customer ID]],'Medical Examinations'!$1:$1048576,6,FALSE())</f>
        <v>yes</v>
      </c>
      <c r="H382" s="19" t="str">
        <f>VLOOKUP(Table3[[#This Row],[Customer ID]],'Medical Examinations'!$1:$1048576,7,FALSE())</f>
        <v>No</v>
      </c>
      <c r="I382" s="19" t="str">
        <f>VLOOKUP(Table3[[#This Row],[Customer ID]],'Medical Examinations'!$1:$1048576,8,FALSE())</f>
        <v>No</v>
      </c>
      <c r="J382" s="19">
        <f>VLOOKUP(Table3[[#This Row],[Customer ID]],'Medical Examinations'!$1:$1048576,9,FALSE())</f>
        <v>2</v>
      </c>
      <c r="K382" s="19" t="str">
        <f>VLOOKUP(Table3[[#This Row],[Customer ID]],'Medical Examinations'!$1:$1048576,10,FALSE())</f>
        <v>No</v>
      </c>
      <c r="L382" s="19" t="str">
        <f>VLOOKUP(Table3[[#This Row],[Customer ID]],'Hospitalisation Details'!381:$1048576,5,FALSE())</f>
        <v>2 Oct 1970</v>
      </c>
      <c r="M382" s="19">
        <f>VLOOKUP(Table3[[#This Row],[Customer ID]],'Hospitalisation Details'!381:$1048576,6,FALSE())</f>
        <v>52</v>
      </c>
      <c r="N382" s="19">
        <f>VLOOKUP(Table3[[#This Row],[Customer ID]],'Hospitalisation Details'!381:$1048576,8,FALSE())</f>
        <v>27117.99</v>
      </c>
      <c r="O382" s="19" t="str">
        <f>VLOOKUP(Table3[[#This Row],[Customer ID]],'Hospitalisation Details'!381:$1048576,9,FALSE())</f>
        <v>tier - 2</v>
      </c>
      <c r="P382" s="19" t="str">
        <f>VLOOKUP(Table3[[#This Row],[Customer ID]],'Hospitalisation Details'!381:$1048576,10,FALSE())</f>
        <v>tier - 2</v>
      </c>
      <c r="Q382" s="19" t="str">
        <f>VLOOKUP(Table3[[#This Row],[Customer ID]],'Hospitalisation Details'!381:$1048576,11,FALSE())</f>
        <v>R1013</v>
      </c>
    </row>
    <row r="383" spans="1:17" x14ac:dyDescent="0.2">
      <c r="A383" s="18" t="s">
        <v>1990</v>
      </c>
      <c r="B383" s="19" t="str">
        <f>VLOOKUP(Table3[[#This Row],[Customer ID]],'Customer name 1'!382:$1048576,4,FALSE())</f>
        <v xml:space="preserve">Mr. Scott </v>
      </c>
      <c r="C383" s="20">
        <f>VLOOKUP(Table3[[#This Row],[Customer ID]],'Medical Examinations'!$1:$1048576,2,FALSE())</f>
        <v>19.54</v>
      </c>
      <c r="D383" s="20" t="str">
        <f>VLOOKUP(Table3[[#This Row],[Customer ID]],'Medical Examinations'!$1:$1048576,3,FALSE())</f>
        <v>normal weight</v>
      </c>
      <c r="E383" s="20">
        <f>VLOOKUP(Table3[[#This Row],[Customer ID]],'Medical Examinations'!$1:$1048576,4,FALSE())</f>
        <v>5.37</v>
      </c>
      <c r="F383" s="20" t="str">
        <f>VLOOKUP(Table3[[#This Row],[Customer ID]],'Medical Examinations'!$1:$1048576,5,FALSE())</f>
        <v xml:space="preserve">normal </v>
      </c>
      <c r="G383" s="19" t="str">
        <f>VLOOKUP(Table3[[#This Row],[Customer ID]],'Medical Examinations'!$1:$1048576,6,FALSE())</f>
        <v>No</v>
      </c>
      <c r="H383" s="19" t="str">
        <f>VLOOKUP(Table3[[#This Row],[Customer ID]],'Medical Examinations'!$1:$1048576,7,FALSE())</f>
        <v>No</v>
      </c>
      <c r="I383" s="19" t="str">
        <f>VLOOKUP(Table3[[#This Row],[Customer ID]],'Medical Examinations'!$1:$1048576,8,FALSE())</f>
        <v>No</v>
      </c>
      <c r="J383" s="19">
        <f>VLOOKUP(Table3[[#This Row],[Customer ID]],'Medical Examinations'!$1:$1048576,9,FALSE())</f>
        <v>0</v>
      </c>
      <c r="K383" s="19" t="str">
        <f>VLOOKUP(Table3[[#This Row],[Customer ID]],'Medical Examinations'!$1:$1048576,10,FALSE())</f>
        <v>yes</v>
      </c>
      <c r="L383" s="19" t="str">
        <f>VLOOKUP(Table3[[#This Row],[Customer ID]],'Hospitalisation Details'!382:$1048576,5,FALSE())</f>
        <v>13 Dec 1990</v>
      </c>
      <c r="M383" s="19">
        <f>VLOOKUP(Table3[[#This Row],[Customer ID]],'Hospitalisation Details'!382:$1048576,6,FALSE())</f>
        <v>32</v>
      </c>
      <c r="N383" s="19">
        <f>VLOOKUP(Table3[[#This Row],[Customer ID]],'Hospitalisation Details'!382:$1048576,8,FALSE())</f>
        <v>27092.38</v>
      </c>
      <c r="O383" s="19" t="str">
        <f>VLOOKUP(Table3[[#This Row],[Customer ID]],'Hospitalisation Details'!382:$1048576,9,FALSE())</f>
        <v>tier - 2</v>
      </c>
      <c r="P383" s="19" t="str">
        <f>VLOOKUP(Table3[[#This Row],[Customer ID]],'Hospitalisation Details'!382:$1048576,10,FALSE())</f>
        <v>tier - 3</v>
      </c>
      <c r="Q383" s="19" t="str">
        <f>VLOOKUP(Table3[[#This Row],[Customer ID]],'Hospitalisation Details'!382:$1048576,11,FALSE())</f>
        <v>R1011</v>
      </c>
    </row>
    <row r="384" spans="1:17" x14ac:dyDescent="0.2">
      <c r="A384" s="18" t="s">
        <v>1989</v>
      </c>
      <c r="B384" s="19" t="str">
        <f>VLOOKUP(Table3[[#This Row],[Customer ID]],'Customer name 1'!383:$1048576,4,FALSE())</f>
        <v xml:space="preserve">Mr. Sean </v>
      </c>
      <c r="C384" s="20">
        <f>VLOOKUP(Table3[[#This Row],[Customer ID]],'Medical Examinations'!$1:$1048576,2,FALSE())</f>
        <v>26.74</v>
      </c>
      <c r="D384" s="20" t="str">
        <f>VLOOKUP(Table3[[#This Row],[Customer ID]],'Medical Examinations'!$1:$1048576,3,FALSE())</f>
        <v>over weight</v>
      </c>
      <c r="E384" s="20">
        <f>VLOOKUP(Table3[[#This Row],[Customer ID]],'Medical Examinations'!$1:$1048576,4,FALSE())</f>
        <v>4.3099999999999996</v>
      </c>
      <c r="F384" s="20" t="str">
        <f>VLOOKUP(Table3[[#This Row],[Customer ID]],'Medical Examinations'!$1:$1048576,5,FALSE())</f>
        <v xml:space="preserve">normal </v>
      </c>
      <c r="G384" s="19" t="str">
        <f>VLOOKUP(Table3[[#This Row],[Customer ID]],'Medical Examinations'!$1:$1048576,6,FALSE())</f>
        <v>No</v>
      </c>
      <c r="H384" s="19" t="str">
        <f>VLOOKUP(Table3[[#This Row],[Customer ID]],'Medical Examinations'!$1:$1048576,7,FALSE())</f>
        <v>No</v>
      </c>
      <c r="I384" s="19" t="str">
        <f>VLOOKUP(Table3[[#This Row],[Customer ID]],'Medical Examinations'!$1:$1048576,8,FALSE())</f>
        <v>No</v>
      </c>
      <c r="J384" s="19">
        <f>VLOOKUP(Table3[[#This Row],[Customer ID]],'Medical Examinations'!$1:$1048576,9,FALSE())</f>
        <v>0</v>
      </c>
      <c r="K384" s="19" t="str">
        <f>VLOOKUP(Table3[[#This Row],[Customer ID]],'Medical Examinations'!$1:$1048576,10,FALSE())</f>
        <v>yes</v>
      </c>
      <c r="L384" s="19" t="str">
        <f>VLOOKUP(Table3[[#This Row],[Customer ID]],'Hospitalisation Details'!383:$1048576,5,FALSE())</f>
        <v>2 Jul 1994</v>
      </c>
      <c r="M384" s="19">
        <f>VLOOKUP(Table3[[#This Row],[Customer ID]],'Hospitalisation Details'!383:$1048576,6,FALSE())</f>
        <v>28</v>
      </c>
      <c r="N384" s="19">
        <f>VLOOKUP(Table3[[#This Row],[Customer ID]],'Hospitalisation Details'!383:$1048576,8,FALSE())</f>
        <v>27080.639999999999</v>
      </c>
      <c r="O384" s="19" t="str">
        <f>VLOOKUP(Table3[[#This Row],[Customer ID]],'Hospitalisation Details'!383:$1048576,9,FALSE())</f>
        <v>tier - 2</v>
      </c>
      <c r="P384" s="19" t="str">
        <f>VLOOKUP(Table3[[#This Row],[Customer ID]],'Hospitalisation Details'!383:$1048576,10,FALSE())</f>
        <v>tier - 2</v>
      </c>
      <c r="Q384" s="19" t="str">
        <f>VLOOKUP(Table3[[#This Row],[Customer ID]],'Hospitalisation Details'!383:$1048576,11,FALSE())</f>
        <v>R1011</v>
      </c>
    </row>
    <row r="385" spans="1:17" x14ac:dyDescent="0.2">
      <c r="A385" s="18" t="s">
        <v>1988</v>
      </c>
      <c r="B385" s="19" t="str">
        <f>VLOOKUP(Table3[[#This Row],[Customer ID]],'Customer name 1'!384:$1048576,4,FALSE())</f>
        <v xml:space="preserve">Ms. Danielle </v>
      </c>
      <c r="C385" s="20">
        <f>VLOOKUP(Table3[[#This Row],[Customer ID]],'Medical Examinations'!$1:$1048576,2,FALSE())</f>
        <v>22.99</v>
      </c>
      <c r="D385" s="20" t="str">
        <f>VLOOKUP(Table3[[#This Row],[Customer ID]],'Medical Examinations'!$1:$1048576,3,FALSE())</f>
        <v>normal weight</v>
      </c>
      <c r="E385" s="20">
        <f>VLOOKUP(Table3[[#This Row],[Customer ID]],'Medical Examinations'!$1:$1048576,4,FALSE())</f>
        <v>10.46</v>
      </c>
      <c r="F385" s="20" t="str">
        <f>VLOOKUP(Table3[[#This Row],[Customer ID]],'Medical Examinations'!$1:$1048576,5,FALSE())</f>
        <v xml:space="preserve">diabetes </v>
      </c>
      <c r="G385" s="19" t="str">
        <f>VLOOKUP(Table3[[#This Row],[Customer ID]],'Medical Examinations'!$1:$1048576,6,FALSE())</f>
        <v>No</v>
      </c>
      <c r="H385" s="19" t="str">
        <f>VLOOKUP(Table3[[#This Row],[Customer ID]],'Medical Examinations'!$1:$1048576,7,FALSE())</f>
        <v>No</v>
      </c>
      <c r="I385" s="19" t="str">
        <f>VLOOKUP(Table3[[#This Row],[Customer ID]],'Medical Examinations'!$1:$1048576,8,FALSE())</f>
        <v>No</v>
      </c>
      <c r="J385" s="19">
        <f>VLOOKUP(Table3[[#This Row],[Customer ID]],'Medical Examinations'!$1:$1048576,9,FALSE())</f>
        <v>3</v>
      </c>
      <c r="K385" s="19" t="str">
        <f>VLOOKUP(Table3[[#This Row],[Customer ID]],'Medical Examinations'!$1:$1048576,10,FALSE())</f>
        <v>yes</v>
      </c>
      <c r="L385" s="19" t="str">
        <f>VLOOKUP(Table3[[#This Row],[Customer ID]],'Hospitalisation Details'!384:$1048576,5,FALSE())</f>
        <v>30 Jun 1958</v>
      </c>
      <c r="M385" s="19">
        <f>VLOOKUP(Table3[[#This Row],[Customer ID]],'Hospitalisation Details'!384:$1048576,6,FALSE())</f>
        <v>64</v>
      </c>
      <c r="N385" s="19">
        <f>VLOOKUP(Table3[[#This Row],[Customer ID]],'Hospitalisation Details'!384:$1048576,8,FALSE())</f>
        <v>27037.91</v>
      </c>
      <c r="O385" s="19" t="str">
        <f>VLOOKUP(Table3[[#This Row],[Customer ID]],'Hospitalisation Details'!384:$1048576,9,FALSE())</f>
        <v>tier - 2</v>
      </c>
      <c r="P385" s="19" t="str">
        <f>VLOOKUP(Table3[[#This Row],[Customer ID]],'Hospitalisation Details'!384:$1048576,10,FALSE())</f>
        <v>tier - 2</v>
      </c>
      <c r="Q385" s="19" t="str">
        <f>VLOOKUP(Table3[[#This Row],[Customer ID]],'Hospitalisation Details'!384:$1048576,11,FALSE())</f>
        <v>R1013</v>
      </c>
    </row>
    <row r="386" spans="1:17" x14ac:dyDescent="0.2">
      <c r="A386" s="18" t="s">
        <v>1987</v>
      </c>
      <c r="B386" s="19" t="str">
        <f>VLOOKUP(Table3[[#This Row],[Customer ID]],'Customer name 1'!385:$1048576,4,FALSE())</f>
        <v xml:space="preserve">Mr. Andrew </v>
      </c>
      <c r="C386" s="20">
        <f>VLOOKUP(Table3[[#This Row],[Customer ID]],'Medical Examinations'!$1:$1048576,2,FALSE())</f>
        <v>31.46</v>
      </c>
      <c r="D386" s="20" t="str">
        <f>VLOOKUP(Table3[[#This Row],[Customer ID]],'Medical Examinations'!$1:$1048576,3,FALSE())</f>
        <v xml:space="preserve"> obesity </v>
      </c>
      <c r="E386" s="20">
        <f>VLOOKUP(Table3[[#This Row],[Customer ID]],'Medical Examinations'!$1:$1048576,4,FALSE())</f>
        <v>7.39</v>
      </c>
      <c r="F386" s="20" t="str">
        <f>VLOOKUP(Table3[[#This Row],[Customer ID]],'Medical Examinations'!$1:$1048576,5,FALSE())</f>
        <v xml:space="preserve">diabetes </v>
      </c>
      <c r="G386" s="19" t="str">
        <f>VLOOKUP(Table3[[#This Row],[Customer ID]],'Medical Examinations'!$1:$1048576,6,FALSE())</f>
        <v>No</v>
      </c>
      <c r="H386" s="19" t="str">
        <f>VLOOKUP(Table3[[#This Row],[Customer ID]],'Medical Examinations'!$1:$1048576,7,FALSE())</f>
        <v>No</v>
      </c>
      <c r="I386" s="19" t="str">
        <f>VLOOKUP(Table3[[#This Row],[Customer ID]],'Medical Examinations'!$1:$1048576,8,FALSE())</f>
        <v>No</v>
      </c>
      <c r="J386" s="19">
        <f>VLOOKUP(Table3[[#This Row],[Customer ID]],'Medical Examinations'!$1:$1048576,9,FALSE())</f>
        <v>0</v>
      </c>
      <c r="K386" s="19" t="str">
        <f>VLOOKUP(Table3[[#This Row],[Customer ID]],'Medical Examinations'!$1:$1048576,10,FALSE())</f>
        <v>No</v>
      </c>
      <c r="L386" s="19" t="str">
        <f>VLOOKUP(Table3[[#This Row],[Customer ID]],'Hospitalisation Details'!385:$1048576,5,FALSE())</f>
        <v>9 Jul 1960</v>
      </c>
      <c r="M386" s="19">
        <f>VLOOKUP(Table3[[#This Row],[Customer ID]],'Hospitalisation Details'!385:$1048576,6,FALSE())</f>
        <v>62</v>
      </c>
      <c r="N386" s="19">
        <f>VLOOKUP(Table3[[#This Row],[Customer ID]],'Hospitalisation Details'!385:$1048576,8,FALSE())</f>
        <v>27000.98</v>
      </c>
      <c r="O386" s="19" t="str">
        <f>VLOOKUP(Table3[[#This Row],[Customer ID]],'Hospitalisation Details'!385:$1048576,9,FALSE())</f>
        <v>tier - 2</v>
      </c>
      <c r="P386" s="19" t="str">
        <f>VLOOKUP(Table3[[#This Row],[Customer ID]],'Hospitalisation Details'!385:$1048576,10,FALSE())</f>
        <v>tier - 2</v>
      </c>
      <c r="Q386" s="19" t="str">
        <f>VLOOKUP(Table3[[#This Row],[Customer ID]],'Hospitalisation Details'!385:$1048576,11,FALSE())</f>
        <v>R1013</v>
      </c>
    </row>
    <row r="387" spans="1:17" x14ac:dyDescent="0.2">
      <c r="A387" s="18" t="s">
        <v>1986</v>
      </c>
      <c r="B387" s="19" t="str">
        <f>VLOOKUP(Table3[[#This Row],[Customer ID]],'Customer name 1'!386:$1048576,4,FALSE())</f>
        <v xml:space="preserve">Mr. Joel </v>
      </c>
      <c r="C387" s="20">
        <f>VLOOKUP(Table3[[#This Row],[Customer ID]],'Medical Examinations'!$1:$1048576,2,FALSE())</f>
        <v>30.86</v>
      </c>
      <c r="D387" s="20" t="str">
        <f>VLOOKUP(Table3[[#This Row],[Customer ID]],'Medical Examinations'!$1:$1048576,3,FALSE())</f>
        <v xml:space="preserve"> obesity </v>
      </c>
      <c r="E387" s="20">
        <f>VLOOKUP(Table3[[#This Row],[Customer ID]],'Medical Examinations'!$1:$1048576,4,FALSE())</f>
        <v>6.18</v>
      </c>
      <c r="F387" s="20" t="str">
        <f>VLOOKUP(Table3[[#This Row],[Customer ID]],'Medical Examinations'!$1:$1048576,5,FALSE())</f>
        <v>prediabetes</v>
      </c>
      <c r="G387" s="19" t="str">
        <f>VLOOKUP(Table3[[#This Row],[Customer ID]],'Medical Examinations'!$1:$1048576,6,FALSE())</f>
        <v>No</v>
      </c>
      <c r="H387" s="19" t="str">
        <f>VLOOKUP(Table3[[#This Row],[Customer ID]],'Medical Examinations'!$1:$1048576,7,FALSE())</f>
        <v>yes</v>
      </c>
      <c r="I387" s="19" t="str">
        <f>VLOOKUP(Table3[[#This Row],[Customer ID]],'Medical Examinations'!$1:$1048576,8,FALSE())</f>
        <v>No</v>
      </c>
      <c r="J387" s="19">
        <f>VLOOKUP(Table3[[#This Row],[Customer ID]],'Medical Examinations'!$1:$1048576,9,FALSE())</f>
        <v>2</v>
      </c>
      <c r="K387" s="19" t="str">
        <f>VLOOKUP(Table3[[#This Row],[Customer ID]],'Medical Examinations'!$1:$1048576,10,FALSE())</f>
        <v>yes</v>
      </c>
      <c r="L387" s="19" t="str">
        <f>VLOOKUP(Table3[[#This Row],[Customer ID]],'Hospitalisation Details'!386:$1048576,5,FALSE())</f>
        <v>9 Nov 2000</v>
      </c>
      <c r="M387" s="19">
        <f>VLOOKUP(Table3[[#This Row],[Customer ID]],'Hospitalisation Details'!386:$1048576,6,FALSE())</f>
        <v>22</v>
      </c>
      <c r="N387" s="19">
        <f>VLOOKUP(Table3[[#This Row],[Customer ID]],'Hospitalisation Details'!386:$1048576,8,FALSE())</f>
        <v>26936.98</v>
      </c>
      <c r="O387" s="19" t="str">
        <f>VLOOKUP(Table3[[#This Row],[Customer ID]],'Hospitalisation Details'!386:$1048576,9,FALSE())</f>
        <v>tier - 2</v>
      </c>
      <c r="P387" s="19" t="str">
        <f>VLOOKUP(Table3[[#This Row],[Customer ID]],'Hospitalisation Details'!386:$1048576,10,FALSE())</f>
        <v>tier - 3</v>
      </c>
      <c r="Q387" s="19" t="str">
        <f>VLOOKUP(Table3[[#This Row],[Customer ID]],'Hospitalisation Details'!386:$1048576,11,FALSE())</f>
        <v>R1011</v>
      </c>
    </row>
    <row r="388" spans="1:17" x14ac:dyDescent="0.2">
      <c r="A388" s="18" t="s">
        <v>1985</v>
      </c>
      <c r="B388" s="19" t="str">
        <f>VLOOKUP(Table3[[#This Row],[Customer ID]],'Customer name 1'!387:$1048576,4,FALSE())</f>
        <v xml:space="preserve">Ms. Michelle </v>
      </c>
      <c r="C388" s="20">
        <f>VLOOKUP(Table3[[#This Row],[Customer ID]],'Medical Examinations'!$1:$1048576,2,FALSE())</f>
        <v>31.96</v>
      </c>
      <c r="D388" s="20" t="str">
        <f>VLOOKUP(Table3[[#This Row],[Customer ID]],'Medical Examinations'!$1:$1048576,3,FALSE())</f>
        <v xml:space="preserve"> obesity </v>
      </c>
      <c r="E388" s="20">
        <f>VLOOKUP(Table3[[#This Row],[Customer ID]],'Medical Examinations'!$1:$1048576,4,FALSE())</f>
        <v>8.86</v>
      </c>
      <c r="F388" s="20" t="str">
        <f>VLOOKUP(Table3[[#This Row],[Customer ID]],'Medical Examinations'!$1:$1048576,5,FALSE())</f>
        <v xml:space="preserve">diabetes </v>
      </c>
      <c r="G388" s="19" t="str">
        <f>VLOOKUP(Table3[[#This Row],[Customer ID]],'Medical Examinations'!$1:$1048576,6,FALSE())</f>
        <v>No</v>
      </c>
      <c r="H388" s="19" t="str">
        <f>VLOOKUP(Table3[[#This Row],[Customer ID]],'Medical Examinations'!$1:$1048576,7,FALSE())</f>
        <v>No</v>
      </c>
      <c r="I388" s="19" t="str">
        <f>VLOOKUP(Table3[[#This Row],[Customer ID]],'Medical Examinations'!$1:$1048576,8,FALSE())</f>
        <v>No</v>
      </c>
      <c r="J388" s="19">
        <f>VLOOKUP(Table3[[#This Row],[Customer ID]],'Medical Examinations'!$1:$1048576,9,FALSE())</f>
        <v>0</v>
      </c>
      <c r="K388" s="19" t="str">
        <f>VLOOKUP(Table3[[#This Row],[Customer ID]],'Medical Examinations'!$1:$1048576,10,FALSE())</f>
        <v>yes</v>
      </c>
      <c r="L388" s="19" t="str">
        <f>VLOOKUP(Table3[[#This Row],[Customer ID]],'Hospitalisation Details'!387:$1048576,5,FALSE())</f>
        <v>17 Jun 2002</v>
      </c>
      <c r="M388" s="19">
        <f>VLOOKUP(Table3[[#This Row],[Customer ID]],'Hospitalisation Details'!387:$1048576,6,FALSE())</f>
        <v>20</v>
      </c>
      <c r="N388" s="19">
        <f>VLOOKUP(Table3[[#This Row],[Customer ID]],'Hospitalisation Details'!387:$1048576,8,FALSE())</f>
        <v>26927.69</v>
      </c>
      <c r="O388" s="19" t="str">
        <f>VLOOKUP(Table3[[#This Row],[Customer ID]],'Hospitalisation Details'!387:$1048576,9,FALSE())</f>
        <v>tier - 2</v>
      </c>
      <c r="P388" s="19" t="str">
        <f>VLOOKUP(Table3[[#This Row],[Customer ID]],'Hospitalisation Details'!387:$1048576,10,FALSE())</f>
        <v>tier - 2</v>
      </c>
      <c r="Q388" s="19" t="str">
        <f>VLOOKUP(Table3[[#This Row],[Customer ID]],'Hospitalisation Details'!387:$1048576,11,FALSE())</f>
        <v>R1011</v>
      </c>
    </row>
    <row r="389" spans="1:17" x14ac:dyDescent="0.2">
      <c r="A389" s="18" t="s">
        <v>1984</v>
      </c>
      <c r="B389" s="19" t="str">
        <f>VLOOKUP(Table3[[#This Row],[Customer ID]],'Customer name 1'!388:$1048576,4,FALSE())</f>
        <v xml:space="preserve">Mr. Michael </v>
      </c>
      <c r="C389" s="20">
        <f>VLOOKUP(Table3[[#This Row],[Customer ID]],'Medical Examinations'!$1:$1048576,2,FALSE())</f>
        <v>23.76</v>
      </c>
      <c r="D389" s="20" t="str">
        <f>VLOOKUP(Table3[[#This Row],[Customer ID]],'Medical Examinations'!$1:$1048576,3,FALSE())</f>
        <v>normal weight</v>
      </c>
      <c r="E389" s="20">
        <f>VLOOKUP(Table3[[#This Row],[Customer ID]],'Medical Examinations'!$1:$1048576,4,FALSE())</f>
        <v>10.96</v>
      </c>
      <c r="F389" s="20" t="str">
        <f>VLOOKUP(Table3[[#This Row],[Customer ID]],'Medical Examinations'!$1:$1048576,5,FALSE())</f>
        <v xml:space="preserve">diabetes </v>
      </c>
      <c r="G389" s="19" t="str">
        <f>VLOOKUP(Table3[[#This Row],[Customer ID]],'Medical Examinations'!$1:$1048576,6,FALSE())</f>
        <v>No</v>
      </c>
      <c r="H389" s="19" t="str">
        <f>VLOOKUP(Table3[[#This Row],[Customer ID]],'Medical Examinations'!$1:$1048576,7,FALSE())</f>
        <v>No</v>
      </c>
      <c r="I389" s="19" t="str">
        <f>VLOOKUP(Table3[[#This Row],[Customer ID]],'Medical Examinations'!$1:$1048576,8,FALSE())</f>
        <v>No</v>
      </c>
      <c r="J389" s="19">
        <f>VLOOKUP(Table3[[#This Row],[Customer ID]],'Medical Examinations'!$1:$1048576,9,FALSE())</f>
        <v>3</v>
      </c>
      <c r="K389" s="19" t="str">
        <f>VLOOKUP(Table3[[#This Row],[Customer ID]],'Medical Examinations'!$1:$1048576,10,FALSE())</f>
        <v>yes</v>
      </c>
      <c r="L389" s="19" t="str">
        <f>VLOOKUP(Table3[[#This Row],[Customer ID]],'Hospitalisation Details'!388:$1048576,5,FALSE())</f>
        <v>25 Dec 1958</v>
      </c>
      <c r="M389" s="19">
        <f>VLOOKUP(Table3[[#This Row],[Customer ID]],'Hospitalisation Details'!388:$1048576,6,FALSE())</f>
        <v>64</v>
      </c>
      <c r="N389" s="19">
        <f>VLOOKUP(Table3[[#This Row],[Customer ID]],'Hospitalisation Details'!388:$1048576,8,FALSE())</f>
        <v>26926.51</v>
      </c>
      <c r="O389" s="19" t="str">
        <f>VLOOKUP(Table3[[#This Row],[Customer ID]],'Hospitalisation Details'!388:$1048576,9,FALSE())</f>
        <v>tier - 2</v>
      </c>
      <c r="P389" s="19" t="str">
        <f>VLOOKUP(Table3[[#This Row],[Customer ID]],'Hospitalisation Details'!388:$1048576,10,FALSE())</f>
        <v>tier - 1</v>
      </c>
      <c r="Q389" s="19" t="str">
        <f>VLOOKUP(Table3[[#This Row],[Customer ID]],'Hospitalisation Details'!388:$1048576,11,FALSE())</f>
        <v>R1013</v>
      </c>
    </row>
    <row r="390" spans="1:17" x14ac:dyDescent="0.2">
      <c r="A390" s="18" t="s">
        <v>1983</v>
      </c>
      <c r="B390" s="19" t="str">
        <f>VLOOKUP(Table3[[#This Row],[Customer ID]],'Customer name 1'!389:$1048576,4,FALSE())</f>
        <v xml:space="preserve">Ms. Nikki </v>
      </c>
      <c r="C390" s="20">
        <f>VLOOKUP(Table3[[#This Row],[Customer ID]],'Medical Examinations'!$1:$1048576,2,FALSE())</f>
        <v>19.38</v>
      </c>
      <c r="D390" s="20" t="str">
        <f>VLOOKUP(Table3[[#This Row],[Customer ID]],'Medical Examinations'!$1:$1048576,3,FALSE())</f>
        <v>normal weight</v>
      </c>
      <c r="E390" s="20">
        <f>VLOOKUP(Table3[[#This Row],[Customer ID]],'Medical Examinations'!$1:$1048576,4,FALSE())</f>
        <v>6.28</v>
      </c>
      <c r="F390" s="20" t="str">
        <f>VLOOKUP(Table3[[#This Row],[Customer ID]],'Medical Examinations'!$1:$1048576,5,FALSE())</f>
        <v>prediabetes</v>
      </c>
      <c r="G390" s="19" t="str">
        <f>VLOOKUP(Table3[[#This Row],[Customer ID]],'Medical Examinations'!$1:$1048576,6,FALSE())</f>
        <v>No</v>
      </c>
      <c r="H390" s="19" t="str">
        <f>VLOOKUP(Table3[[#This Row],[Customer ID]],'Medical Examinations'!$1:$1048576,7,FALSE())</f>
        <v>No</v>
      </c>
      <c r="I390" s="19" t="str">
        <f>VLOOKUP(Table3[[#This Row],[Customer ID]],'Medical Examinations'!$1:$1048576,8,FALSE())</f>
        <v>No</v>
      </c>
      <c r="J390" s="19">
        <f>VLOOKUP(Table3[[#This Row],[Customer ID]],'Medical Examinations'!$1:$1048576,9,FALSE())</f>
        <v>0</v>
      </c>
      <c r="K390" s="19" t="str">
        <f>VLOOKUP(Table3[[#This Row],[Customer ID]],'Medical Examinations'!$1:$1048576,10,FALSE())</f>
        <v>yes</v>
      </c>
      <c r="L390" s="19" t="str">
        <f>VLOOKUP(Table3[[#This Row],[Customer ID]],'Hospitalisation Details'!389:$1048576,5,FALSE())</f>
        <v>22 Aug 1991</v>
      </c>
      <c r="M390" s="19">
        <f>VLOOKUP(Table3[[#This Row],[Customer ID]],'Hospitalisation Details'!389:$1048576,6,FALSE())</f>
        <v>31</v>
      </c>
      <c r="N390" s="19">
        <f>VLOOKUP(Table3[[#This Row],[Customer ID]],'Hospitalisation Details'!389:$1048576,8,FALSE())</f>
        <v>26912.560000000001</v>
      </c>
      <c r="O390" s="19" t="str">
        <f>VLOOKUP(Table3[[#This Row],[Customer ID]],'Hospitalisation Details'!389:$1048576,9,FALSE())</f>
        <v>tier - 2</v>
      </c>
      <c r="P390" s="19" t="str">
        <f>VLOOKUP(Table3[[#This Row],[Customer ID]],'Hospitalisation Details'!389:$1048576,10,FALSE())</f>
        <v>tier - 2</v>
      </c>
      <c r="Q390" s="19" t="str">
        <f>VLOOKUP(Table3[[#This Row],[Customer ID]],'Hospitalisation Details'!389:$1048576,11,FALSE())</f>
        <v>R1011</v>
      </c>
    </row>
    <row r="391" spans="1:17" x14ac:dyDescent="0.2">
      <c r="A391" s="18" t="s">
        <v>1982</v>
      </c>
      <c r="B391" s="19" t="str">
        <f>VLOOKUP(Table3[[#This Row],[Customer ID]],'Customer name 1'!390:$1048576,4,FALSE())</f>
        <v xml:space="preserve">Ms. Summer </v>
      </c>
      <c r="C391" s="20">
        <f>VLOOKUP(Table3[[#This Row],[Customer ID]],'Medical Examinations'!$1:$1048576,2,FALSE())</f>
        <v>16.21</v>
      </c>
      <c r="D391" s="20" t="str">
        <f>VLOOKUP(Table3[[#This Row],[Customer ID]],'Medical Examinations'!$1:$1048576,3,FALSE())</f>
        <v xml:space="preserve">under weight </v>
      </c>
      <c r="E391" s="20">
        <f>VLOOKUP(Table3[[#This Row],[Customer ID]],'Medical Examinations'!$1:$1048576,4,FALSE())</f>
        <v>6.29</v>
      </c>
      <c r="F391" s="20" t="str">
        <f>VLOOKUP(Table3[[#This Row],[Customer ID]],'Medical Examinations'!$1:$1048576,5,FALSE())</f>
        <v>prediabetes</v>
      </c>
      <c r="G391" s="19" t="str">
        <f>VLOOKUP(Table3[[#This Row],[Customer ID]],'Medical Examinations'!$1:$1048576,6,FALSE())</f>
        <v>yes</v>
      </c>
      <c r="H391" s="19" t="str">
        <f>VLOOKUP(Table3[[#This Row],[Customer ID]],'Medical Examinations'!$1:$1048576,7,FALSE())</f>
        <v>No</v>
      </c>
      <c r="I391" s="19" t="str">
        <f>VLOOKUP(Table3[[#This Row],[Customer ID]],'Medical Examinations'!$1:$1048576,8,FALSE())</f>
        <v>No</v>
      </c>
      <c r="J391" s="19">
        <f>VLOOKUP(Table3[[#This Row],[Customer ID]],'Medical Examinations'!$1:$1048576,9,FALSE())</f>
        <v>1</v>
      </c>
      <c r="K391" s="19" t="str">
        <f>VLOOKUP(Table3[[#This Row],[Customer ID]],'Medical Examinations'!$1:$1048576,10,FALSE())</f>
        <v>yes</v>
      </c>
      <c r="L391" s="19" t="str">
        <f>VLOOKUP(Table3[[#This Row],[Customer ID]],'Hospitalisation Details'!390:$1048576,5,FALSE())</f>
        <v>22 Jul 1988</v>
      </c>
      <c r="M391" s="19">
        <f>VLOOKUP(Table3[[#This Row],[Customer ID]],'Hospitalisation Details'!390:$1048576,6,FALSE())</f>
        <v>34</v>
      </c>
      <c r="N391" s="19">
        <f>VLOOKUP(Table3[[#This Row],[Customer ID]],'Hospitalisation Details'!390:$1048576,8,FALSE())</f>
        <v>26607.89</v>
      </c>
      <c r="O391" s="19" t="str">
        <f>VLOOKUP(Table3[[#This Row],[Customer ID]],'Hospitalisation Details'!390:$1048576,9,FALSE())</f>
        <v>tier - 2</v>
      </c>
      <c r="P391" s="19" t="str">
        <f>VLOOKUP(Table3[[#This Row],[Customer ID]],'Hospitalisation Details'!390:$1048576,10,FALSE())</f>
        <v>tier - 1</v>
      </c>
      <c r="Q391" s="19" t="str">
        <f>VLOOKUP(Table3[[#This Row],[Customer ID]],'Hospitalisation Details'!390:$1048576,11,FALSE())</f>
        <v>R1011</v>
      </c>
    </row>
    <row r="392" spans="1:17" x14ac:dyDescent="0.2">
      <c r="A392" s="18" t="s">
        <v>1981</v>
      </c>
      <c r="B392" s="19" t="str">
        <f>VLOOKUP(Table3[[#This Row],[Customer ID]],'Customer name 1'!391:$1048576,4,FALSE())</f>
        <v xml:space="preserve">Mr. Edward </v>
      </c>
      <c r="C392" s="20">
        <f>VLOOKUP(Table3[[#This Row],[Customer ID]],'Medical Examinations'!$1:$1048576,2,FALSE())</f>
        <v>32.54</v>
      </c>
      <c r="D392" s="20" t="str">
        <f>VLOOKUP(Table3[[#This Row],[Customer ID]],'Medical Examinations'!$1:$1048576,3,FALSE())</f>
        <v xml:space="preserve"> obesity </v>
      </c>
      <c r="E392" s="20">
        <f>VLOOKUP(Table3[[#This Row],[Customer ID]],'Medical Examinations'!$1:$1048576,4,FALSE())</f>
        <v>4.0199999999999996</v>
      </c>
      <c r="F392" s="20" t="str">
        <f>VLOOKUP(Table3[[#This Row],[Customer ID]],'Medical Examinations'!$1:$1048576,5,FALSE())</f>
        <v xml:space="preserve">normal </v>
      </c>
      <c r="G392" s="19" t="str">
        <f>VLOOKUP(Table3[[#This Row],[Customer ID]],'Medical Examinations'!$1:$1048576,6,FALSE())</f>
        <v>No</v>
      </c>
      <c r="H392" s="19" t="str">
        <f>VLOOKUP(Table3[[#This Row],[Customer ID]],'Medical Examinations'!$1:$1048576,7,FALSE())</f>
        <v>yes</v>
      </c>
      <c r="I392" s="19" t="str">
        <f>VLOOKUP(Table3[[#This Row],[Customer ID]],'Medical Examinations'!$1:$1048576,8,FALSE())</f>
        <v>No</v>
      </c>
      <c r="J392" s="19">
        <f>VLOOKUP(Table3[[#This Row],[Customer ID]],'Medical Examinations'!$1:$1048576,9,FALSE())</f>
        <v>1</v>
      </c>
      <c r="K392" s="19" t="str">
        <f>VLOOKUP(Table3[[#This Row],[Customer ID]],'Medical Examinations'!$1:$1048576,10,FALSE())</f>
        <v>yes</v>
      </c>
      <c r="L392" s="19" t="str">
        <f>VLOOKUP(Table3[[#This Row],[Customer ID]],'Hospitalisation Details'!391:$1048576,5,FALSE())</f>
        <v>5 Sep 2004</v>
      </c>
      <c r="M392" s="19">
        <f>VLOOKUP(Table3[[#This Row],[Customer ID]],'Hospitalisation Details'!391:$1048576,6,FALSE())</f>
        <v>18</v>
      </c>
      <c r="N392" s="19">
        <f>VLOOKUP(Table3[[#This Row],[Customer ID]],'Hospitalisation Details'!391:$1048576,8,FALSE())</f>
        <v>26479.4</v>
      </c>
      <c r="O392" s="19" t="str">
        <f>VLOOKUP(Table3[[#This Row],[Customer ID]],'Hospitalisation Details'!391:$1048576,9,FALSE())</f>
        <v>tier - 2</v>
      </c>
      <c r="P392" s="19" t="str">
        <f>VLOOKUP(Table3[[#This Row],[Customer ID]],'Hospitalisation Details'!391:$1048576,10,FALSE())</f>
        <v>tier - 2</v>
      </c>
      <c r="Q392" s="19" t="str">
        <f>VLOOKUP(Table3[[#This Row],[Customer ID]],'Hospitalisation Details'!391:$1048576,11,FALSE())</f>
        <v>R1011</v>
      </c>
    </row>
    <row r="393" spans="1:17" x14ac:dyDescent="0.2">
      <c r="A393" s="18" t="s">
        <v>1980</v>
      </c>
      <c r="B393" s="19" t="str">
        <f>VLOOKUP(Table3[[#This Row],[Customer ID]],'Customer name 1'!392:$1048576,4,FALSE())</f>
        <v xml:space="preserve">Mr. Ryan </v>
      </c>
      <c r="C393" s="20">
        <f>VLOOKUP(Table3[[#This Row],[Customer ID]],'Medical Examinations'!$1:$1048576,2,FALSE())</f>
        <v>36.765000000000001</v>
      </c>
      <c r="D393" s="20" t="str">
        <f>VLOOKUP(Table3[[#This Row],[Customer ID]],'Medical Examinations'!$1:$1048576,3,FALSE())</f>
        <v xml:space="preserve"> obesity </v>
      </c>
      <c r="E393" s="20">
        <f>VLOOKUP(Table3[[#This Row],[Customer ID]],'Medical Examinations'!$1:$1048576,4,FALSE())</f>
        <v>11.95</v>
      </c>
      <c r="F393" s="20" t="str">
        <f>VLOOKUP(Table3[[#This Row],[Customer ID]],'Medical Examinations'!$1:$1048576,5,FALSE())</f>
        <v xml:space="preserve">diabetes </v>
      </c>
      <c r="G393" s="19" t="str">
        <f>VLOOKUP(Table3[[#This Row],[Customer ID]],'Medical Examinations'!$1:$1048576,6,FALSE())</f>
        <v>yes</v>
      </c>
      <c r="H393" s="19" t="str">
        <f>VLOOKUP(Table3[[#This Row],[Customer ID]],'Medical Examinations'!$1:$1048576,7,FALSE())</f>
        <v>No</v>
      </c>
      <c r="I393" s="19" t="str">
        <f>VLOOKUP(Table3[[#This Row],[Customer ID]],'Medical Examinations'!$1:$1048576,8,FALSE())</f>
        <v>No</v>
      </c>
      <c r="J393" s="19">
        <f>VLOOKUP(Table3[[#This Row],[Customer ID]],'Medical Examinations'!$1:$1048576,9,FALSE())</f>
        <v>2</v>
      </c>
      <c r="K393" s="19" t="str">
        <f>VLOOKUP(Table3[[#This Row],[Customer ID]],'Medical Examinations'!$1:$1048576,10,FALSE())</f>
        <v>No</v>
      </c>
      <c r="L393" s="19" t="str">
        <f>VLOOKUP(Table3[[#This Row],[Customer ID]],'Hospitalisation Details'!392:$1048576,5,FALSE())</f>
        <v>27 Aug 1970</v>
      </c>
      <c r="M393" s="19">
        <f>VLOOKUP(Table3[[#This Row],[Customer ID]],'Hospitalisation Details'!392:$1048576,6,FALSE())</f>
        <v>52</v>
      </c>
      <c r="N393" s="19">
        <f>VLOOKUP(Table3[[#This Row],[Customer ID]],'Hospitalisation Details'!392:$1048576,8,FALSE())</f>
        <v>26467.1</v>
      </c>
      <c r="O393" s="19" t="str">
        <f>VLOOKUP(Table3[[#This Row],[Customer ID]],'Hospitalisation Details'!392:$1048576,9,FALSE())</f>
        <v>tier - 2</v>
      </c>
      <c r="P393" s="19" t="str">
        <f>VLOOKUP(Table3[[#This Row],[Customer ID]],'Hospitalisation Details'!392:$1048576,10,FALSE())</f>
        <v>tier - 3</v>
      </c>
      <c r="Q393" s="19" t="str">
        <f>VLOOKUP(Table3[[#This Row],[Customer ID]],'Hospitalisation Details'!392:$1048576,11,FALSE())</f>
        <v>R1012</v>
      </c>
    </row>
    <row r="394" spans="1:17" x14ac:dyDescent="0.2">
      <c r="A394" s="18" t="s">
        <v>1979</v>
      </c>
      <c r="B394" s="19" t="str">
        <f>VLOOKUP(Table3[[#This Row],[Customer ID]],'Customer name 1'!393:$1048576,4,FALSE())</f>
        <v xml:space="preserve">Ms. Kacee </v>
      </c>
      <c r="C394" s="20">
        <f>VLOOKUP(Table3[[#This Row],[Customer ID]],'Medical Examinations'!$1:$1048576,2,FALSE())</f>
        <v>35.909999999999997</v>
      </c>
      <c r="D394" s="20" t="str">
        <f>VLOOKUP(Table3[[#This Row],[Customer ID]],'Medical Examinations'!$1:$1048576,3,FALSE())</f>
        <v xml:space="preserve"> obesity </v>
      </c>
      <c r="E394" s="20">
        <f>VLOOKUP(Table3[[#This Row],[Customer ID]],'Medical Examinations'!$1:$1048576,4,FALSE())</f>
        <v>8.7100000000000009</v>
      </c>
      <c r="F394" s="20" t="str">
        <f>VLOOKUP(Table3[[#This Row],[Customer ID]],'Medical Examinations'!$1:$1048576,5,FALSE())</f>
        <v xml:space="preserve">diabetes </v>
      </c>
      <c r="G394" s="19" t="str">
        <f>VLOOKUP(Table3[[#This Row],[Customer ID]],'Medical Examinations'!$1:$1048576,6,FALSE())</f>
        <v>No</v>
      </c>
      <c r="H394" s="19" t="str">
        <f>VLOOKUP(Table3[[#This Row],[Customer ID]],'Medical Examinations'!$1:$1048576,7,FALSE())</f>
        <v>No</v>
      </c>
      <c r="I394" s="19" t="str">
        <f>VLOOKUP(Table3[[#This Row],[Customer ID]],'Medical Examinations'!$1:$1048576,8,FALSE())</f>
        <v>No</v>
      </c>
      <c r="J394" s="19">
        <f>VLOOKUP(Table3[[#This Row],[Customer ID]],'Medical Examinations'!$1:$1048576,9,FALSE())</f>
        <v>0</v>
      </c>
      <c r="K394" s="19" t="str">
        <f>VLOOKUP(Table3[[#This Row],[Customer ID]],'Medical Examinations'!$1:$1048576,10,FALSE())</f>
        <v>No</v>
      </c>
      <c r="L394" s="19" t="str">
        <f>VLOOKUP(Table3[[#This Row],[Customer ID]],'Hospitalisation Details'!393:$1048576,5,FALSE())</f>
        <v>21 Sep 1974</v>
      </c>
      <c r="M394" s="19">
        <f>VLOOKUP(Table3[[#This Row],[Customer ID]],'Hospitalisation Details'!393:$1048576,6,FALSE())</f>
        <v>48</v>
      </c>
      <c r="N394" s="19">
        <f>VLOOKUP(Table3[[#This Row],[Customer ID]],'Hospitalisation Details'!393:$1048576,8,FALSE())</f>
        <v>26392.26</v>
      </c>
      <c r="O394" s="19" t="str">
        <f>VLOOKUP(Table3[[#This Row],[Customer ID]],'Hospitalisation Details'!393:$1048576,9,FALSE())</f>
        <v>tier - 2</v>
      </c>
      <c r="P394" s="19" t="str">
        <f>VLOOKUP(Table3[[#This Row],[Customer ID]],'Hospitalisation Details'!393:$1048576,10,FALSE())</f>
        <v>tier - 2</v>
      </c>
      <c r="Q394" s="19" t="str">
        <f>VLOOKUP(Table3[[#This Row],[Customer ID]],'Hospitalisation Details'!393:$1048576,11,FALSE())</f>
        <v>R1024</v>
      </c>
    </row>
    <row r="395" spans="1:17" x14ac:dyDescent="0.2">
      <c r="A395" s="18" t="s">
        <v>1978</v>
      </c>
      <c r="B395" s="19" t="str">
        <f>VLOOKUP(Table3[[#This Row],[Customer ID]],'Customer name 1'!394:$1048576,4,FALSE())</f>
        <v xml:space="preserve">Mr. Dave </v>
      </c>
      <c r="C395" s="20">
        <f>VLOOKUP(Table3[[#This Row],[Customer ID]],'Medical Examinations'!$1:$1048576,2,FALSE())</f>
        <v>32.06</v>
      </c>
      <c r="D395" s="20" t="str">
        <f>VLOOKUP(Table3[[#This Row],[Customer ID]],'Medical Examinations'!$1:$1048576,3,FALSE())</f>
        <v xml:space="preserve"> obesity </v>
      </c>
      <c r="E395" s="20">
        <f>VLOOKUP(Table3[[#This Row],[Customer ID]],'Medical Examinations'!$1:$1048576,4,FALSE())</f>
        <v>4.67</v>
      </c>
      <c r="F395" s="20" t="str">
        <f>VLOOKUP(Table3[[#This Row],[Customer ID]],'Medical Examinations'!$1:$1048576,5,FALSE())</f>
        <v xml:space="preserve">normal </v>
      </c>
      <c r="G395" s="19" t="str">
        <f>VLOOKUP(Table3[[#This Row],[Customer ID]],'Medical Examinations'!$1:$1048576,6,FALSE())</f>
        <v>No</v>
      </c>
      <c r="H395" s="19" t="str">
        <f>VLOOKUP(Table3[[#This Row],[Customer ID]],'Medical Examinations'!$1:$1048576,7,FALSE())</f>
        <v>yes</v>
      </c>
      <c r="I395" s="19" t="str">
        <f>VLOOKUP(Table3[[#This Row],[Customer ID]],'Medical Examinations'!$1:$1048576,8,FALSE())</f>
        <v>No</v>
      </c>
      <c r="J395" s="19">
        <f>VLOOKUP(Table3[[#This Row],[Customer ID]],'Medical Examinations'!$1:$1048576,9,FALSE())</f>
        <v>1</v>
      </c>
      <c r="K395" s="19" t="str">
        <f>VLOOKUP(Table3[[#This Row],[Customer ID]],'Medical Examinations'!$1:$1048576,10,FALSE())</f>
        <v>yes</v>
      </c>
      <c r="L395" s="19" t="str">
        <f>VLOOKUP(Table3[[#This Row],[Customer ID]],'Hospitalisation Details'!394:$1048576,5,FALSE())</f>
        <v>5 Dec 2004</v>
      </c>
      <c r="M395" s="19">
        <f>VLOOKUP(Table3[[#This Row],[Customer ID]],'Hospitalisation Details'!394:$1048576,6,FALSE())</f>
        <v>18</v>
      </c>
      <c r="N395" s="19">
        <f>VLOOKUP(Table3[[#This Row],[Customer ID]],'Hospitalisation Details'!394:$1048576,8,FALSE())</f>
        <v>26316.59</v>
      </c>
      <c r="O395" s="19" t="str">
        <f>VLOOKUP(Table3[[#This Row],[Customer ID]],'Hospitalisation Details'!394:$1048576,9,FALSE())</f>
        <v>tier - 2</v>
      </c>
      <c r="P395" s="19" t="str">
        <f>VLOOKUP(Table3[[#This Row],[Customer ID]],'Hospitalisation Details'!394:$1048576,10,FALSE())</f>
        <v>tier - 3</v>
      </c>
      <c r="Q395" s="19" t="str">
        <f>VLOOKUP(Table3[[#This Row],[Customer ID]],'Hospitalisation Details'!394:$1048576,11,FALSE())</f>
        <v>R1011</v>
      </c>
    </row>
    <row r="396" spans="1:17" x14ac:dyDescent="0.2">
      <c r="A396" s="18" t="s">
        <v>1977</v>
      </c>
      <c r="B396" s="19" t="str">
        <f>VLOOKUP(Table3[[#This Row],[Customer ID]],'Customer name 1'!395:$1048576,4,FALSE())</f>
        <v xml:space="preserve">Ms. Maryanna </v>
      </c>
      <c r="C396" s="20">
        <f>VLOOKUP(Table3[[#This Row],[Customer ID]],'Medical Examinations'!$1:$1048576,2,FALSE())</f>
        <v>24.1</v>
      </c>
      <c r="D396" s="20" t="str">
        <f>VLOOKUP(Table3[[#This Row],[Customer ID]],'Medical Examinations'!$1:$1048576,3,FALSE())</f>
        <v>normal weight</v>
      </c>
      <c r="E396" s="20">
        <f>VLOOKUP(Table3[[#This Row],[Customer ID]],'Medical Examinations'!$1:$1048576,4,FALSE())</f>
        <v>11.14</v>
      </c>
      <c r="F396" s="20" t="str">
        <f>VLOOKUP(Table3[[#This Row],[Customer ID]],'Medical Examinations'!$1:$1048576,5,FALSE())</f>
        <v xml:space="preserve">diabetes </v>
      </c>
      <c r="G396" s="19" t="str">
        <f>VLOOKUP(Table3[[#This Row],[Customer ID]],'Medical Examinations'!$1:$1048576,6,FALSE())</f>
        <v>yes</v>
      </c>
      <c r="H396" s="19" t="str">
        <f>VLOOKUP(Table3[[#This Row],[Customer ID]],'Medical Examinations'!$1:$1048576,7,FALSE())</f>
        <v>No</v>
      </c>
      <c r="I396" s="19" t="str">
        <f>VLOOKUP(Table3[[#This Row],[Customer ID]],'Medical Examinations'!$1:$1048576,8,FALSE())</f>
        <v>No</v>
      </c>
      <c r="J396" s="19">
        <f>VLOOKUP(Table3[[#This Row],[Customer ID]],'Medical Examinations'!$1:$1048576,9,FALSE())</f>
        <v>1</v>
      </c>
      <c r="K396" s="19" t="str">
        <f>VLOOKUP(Table3[[#This Row],[Customer ID]],'Medical Examinations'!$1:$1048576,10,FALSE())</f>
        <v>No</v>
      </c>
      <c r="L396" s="19" t="str">
        <f>VLOOKUP(Table3[[#This Row],[Customer ID]],'Hospitalisation Details'!395:$1048576,5,FALSE())</f>
        <v>4 Jun 1975</v>
      </c>
      <c r="M396" s="19">
        <f>VLOOKUP(Table3[[#This Row],[Customer ID]],'Hospitalisation Details'!395:$1048576,6,FALSE())</f>
        <v>48</v>
      </c>
      <c r="N396" s="19">
        <f>VLOOKUP(Table3[[#This Row],[Customer ID]],'Hospitalisation Details'!395:$1048576,8,FALSE())</f>
        <v>26236.58</v>
      </c>
      <c r="O396" s="19" t="str">
        <f>VLOOKUP(Table3[[#This Row],[Customer ID]],'Hospitalisation Details'!395:$1048576,9,FALSE())</f>
        <v>tier - 2</v>
      </c>
      <c r="P396" s="19" t="str">
        <f>VLOOKUP(Table3[[#This Row],[Customer ID]],'Hospitalisation Details'!395:$1048576,10,FALSE())</f>
        <v>tier - 1</v>
      </c>
      <c r="Q396" s="19" t="str">
        <f>VLOOKUP(Table3[[#This Row],[Customer ID]],'Hospitalisation Details'!395:$1048576,11,FALSE())</f>
        <v>R1011</v>
      </c>
    </row>
    <row r="397" spans="1:17" x14ac:dyDescent="0.2">
      <c r="A397" s="18" t="s">
        <v>1976</v>
      </c>
      <c r="B397" s="19" t="str">
        <f>VLOOKUP(Table3[[#This Row],[Customer ID]],'Customer name 1'!396:$1048576,4,FALSE())</f>
        <v xml:space="preserve">Ms. Jessica </v>
      </c>
      <c r="C397" s="20">
        <f>VLOOKUP(Table3[[#This Row],[Customer ID]],'Medical Examinations'!$1:$1048576,2,FALSE())</f>
        <v>27.1</v>
      </c>
      <c r="D397" s="20" t="str">
        <f>VLOOKUP(Table3[[#This Row],[Customer ID]],'Medical Examinations'!$1:$1048576,3,FALSE())</f>
        <v>over weight</v>
      </c>
      <c r="E397" s="20">
        <f>VLOOKUP(Table3[[#This Row],[Customer ID]],'Medical Examinations'!$1:$1048576,4,FALSE())</f>
        <v>9.0500000000000007</v>
      </c>
      <c r="F397" s="20" t="str">
        <f>VLOOKUP(Table3[[#This Row],[Customer ID]],'Medical Examinations'!$1:$1048576,5,FALSE())</f>
        <v xml:space="preserve">diabetes </v>
      </c>
      <c r="G397" s="19" t="str">
        <f>VLOOKUP(Table3[[#This Row],[Customer ID]],'Medical Examinations'!$1:$1048576,6,FALSE())</f>
        <v>No</v>
      </c>
      <c r="H397" s="19" t="str">
        <f>VLOOKUP(Table3[[#This Row],[Customer ID]],'Medical Examinations'!$1:$1048576,7,FALSE())</f>
        <v>No</v>
      </c>
      <c r="I397" s="19" t="str">
        <f>VLOOKUP(Table3[[#This Row],[Customer ID]],'Medical Examinations'!$1:$1048576,8,FALSE())</f>
        <v>No</v>
      </c>
      <c r="J397" s="19">
        <f>VLOOKUP(Table3[[#This Row],[Customer ID]],'Medical Examinations'!$1:$1048576,9,FALSE())</f>
        <v>2</v>
      </c>
      <c r="K397" s="19" t="str">
        <f>VLOOKUP(Table3[[#This Row],[Customer ID]],'Medical Examinations'!$1:$1048576,10,FALSE())</f>
        <v>No</v>
      </c>
      <c r="L397" s="19" t="str">
        <f>VLOOKUP(Table3[[#This Row],[Customer ID]],'Hospitalisation Details'!396:$1048576,5,FALSE())</f>
        <v>7 Jul 1973</v>
      </c>
      <c r="M397" s="19">
        <f>VLOOKUP(Table3[[#This Row],[Customer ID]],'Hospitalisation Details'!396:$1048576,6,FALSE())</f>
        <v>49</v>
      </c>
      <c r="N397" s="19">
        <f>VLOOKUP(Table3[[#This Row],[Customer ID]],'Hospitalisation Details'!396:$1048576,8,FALSE())</f>
        <v>26140.36</v>
      </c>
      <c r="O397" s="19" t="str">
        <f>VLOOKUP(Table3[[#This Row],[Customer ID]],'Hospitalisation Details'!396:$1048576,9,FALSE())</f>
        <v>tier - 2</v>
      </c>
      <c r="P397" s="19" t="str">
        <f>VLOOKUP(Table3[[#This Row],[Customer ID]],'Hospitalisation Details'!396:$1048576,10,FALSE())</f>
        <v>tier - 3</v>
      </c>
      <c r="Q397" s="19" t="str">
        <f>VLOOKUP(Table3[[#This Row],[Customer ID]],'Hospitalisation Details'!396:$1048576,11,FALSE())</f>
        <v>R1011</v>
      </c>
    </row>
    <row r="398" spans="1:17" x14ac:dyDescent="0.2">
      <c r="A398" s="18" t="s">
        <v>1975</v>
      </c>
      <c r="B398" s="19" t="str">
        <f>VLOOKUP(Table3[[#This Row],[Customer ID]],'Customer name 1'!397:$1048576,4,FALSE())</f>
        <v xml:space="preserve">Ms. Deanna </v>
      </c>
      <c r="C398" s="20">
        <f>VLOOKUP(Table3[[#This Row],[Customer ID]],'Medical Examinations'!$1:$1048576,2,FALSE())</f>
        <v>24.42</v>
      </c>
      <c r="D398" s="20" t="str">
        <f>VLOOKUP(Table3[[#This Row],[Customer ID]],'Medical Examinations'!$1:$1048576,3,FALSE())</f>
        <v>normal weight</v>
      </c>
      <c r="E398" s="20">
        <f>VLOOKUP(Table3[[#This Row],[Customer ID]],'Medical Examinations'!$1:$1048576,4,FALSE())</f>
        <v>11.31</v>
      </c>
      <c r="F398" s="20" t="str">
        <f>VLOOKUP(Table3[[#This Row],[Customer ID]],'Medical Examinations'!$1:$1048576,5,FALSE())</f>
        <v xml:space="preserve">diabetes </v>
      </c>
      <c r="G398" s="19" t="str">
        <f>VLOOKUP(Table3[[#This Row],[Customer ID]],'Medical Examinations'!$1:$1048576,6,FALSE())</f>
        <v>No</v>
      </c>
      <c r="H398" s="19" t="str">
        <f>VLOOKUP(Table3[[#This Row],[Customer ID]],'Medical Examinations'!$1:$1048576,7,FALSE())</f>
        <v>No</v>
      </c>
      <c r="I398" s="19" t="str">
        <f>VLOOKUP(Table3[[#This Row],[Customer ID]],'Medical Examinations'!$1:$1048576,8,FALSE())</f>
        <v>No</v>
      </c>
      <c r="J398" s="19">
        <f>VLOOKUP(Table3[[#This Row],[Customer ID]],'Medical Examinations'!$1:$1048576,9,FALSE())</f>
        <v>0</v>
      </c>
      <c r="K398" s="19" t="str">
        <f>VLOOKUP(Table3[[#This Row],[Customer ID]],'Medical Examinations'!$1:$1048576,10,FALSE())</f>
        <v>yes</v>
      </c>
      <c r="L398" s="19" t="str">
        <f>VLOOKUP(Table3[[#This Row],[Customer ID]],'Hospitalisation Details'!397:$1048576,5,FALSE())</f>
        <v>11 Oct 2002</v>
      </c>
      <c r="M398" s="19">
        <f>VLOOKUP(Table3[[#This Row],[Customer ID]],'Hospitalisation Details'!397:$1048576,6,FALSE())</f>
        <v>20</v>
      </c>
      <c r="N398" s="19">
        <f>VLOOKUP(Table3[[#This Row],[Customer ID]],'Hospitalisation Details'!397:$1048576,8,FALSE())</f>
        <v>26125.67</v>
      </c>
      <c r="O398" s="19" t="str">
        <f>VLOOKUP(Table3[[#This Row],[Customer ID]],'Hospitalisation Details'!397:$1048576,9,FALSE())</f>
        <v>tier - 2</v>
      </c>
      <c r="P398" s="19" t="str">
        <f>VLOOKUP(Table3[[#This Row],[Customer ID]],'Hospitalisation Details'!397:$1048576,10,FALSE())</f>
        <v>tier - 1</v>
      </c>
      <c r="Q398" s="19" t="str">
        <f>VLOOKUP(Table3[[#This Row],[Customer ID]],'Hospitalisation Details'!397:$1048576,11,FALSE())</f>
        <v>R1013</v>
      </c>
    </row>
    <row r="399" spans="1:17" x14ac:dyDescent="0.2">
      <c r="A399" s="18" t="s">
        <v>1974</v>
      </c>
      <c r="B399" s="19" t="str">
        <f>VLOOKUP(Table3[[#This Row],[Customer ID]],'Customer name 1'!398:$1048576,4,FALSE())</f>
        <v xml:space="preserve">Mr. Peter </v>
      </c>
      <c r="C399" s="20">
        <f>VLOOKUP(Table3[[#This Row],[Customer ID]],'Medical Examinations'!$1:$1048576,2,FALSE())</f>
        <v>26.695</v>
      </c>
      <c r="D399" s="20" t="str">
        <f>VLOOKUP(Table3[[#This Row],[Customer ID]],'Medical Examinations'!$1:$1048576,3,FALSE())</f>
        <v>over weight</v>
      </c>
      <c r="E399" s="20">
        <f>VLOOKUP(Table3[[#This Row],[Customer ID]],'Medical Examinations'!$1:$1048576,4,FALSE())</f>
        <v>4.68</v>
      </c>
      <c r="F399" s="20" t="str">
        <f>VLOOKUP(Table3[[#This Row],[Customer ID]],'Medical Examinations'!$1:$1048576,5,FALSE())</f>
        <v xml:space="preserve">normal </v>
      </c>
      <c r="G399" s="19" t="str">
        <f>VLOOKUP(Table3[[#This Row],[Customer ID]],'Medical Examinations'!$1:$1048576,6,FALSE())</f>
        <v>yes</v>
      </c>
      <c r="H399" s="19" t="str">
        <f>VLOOKUP(Table3[[#This Row],[Customer ID]],'Medical Examinations'!$1:$1048576,7,FALSE())</f>
        <v>No</v>
      </c>
      <c r="I399" s="19" t="str">
        <f>VLOOKUP(Table3[[#This Row],[Customer ID]],'Medical Examinations'!$1:$1048576,8,FALSE())</f>
        <v>No</v>
      </c>
      <c r="J399" s="19">
        <f>VLOOKUP(Table3[[#This Row],[Customer ID]],'Medical Examinations'!$1:$1048576,9,FALSE())</f>
        <v>2</v>
      </c>
      <c r="K399" s="19" t="str">
        <f>VLOOKUP(Table3[[#This Row],[Customer ID]],'Medical Examinations'!$1:$1048576,10,FALSE())</f>
        <v>yes</v>
      </c>
      <c r="L399" s="19" t="str">
        <f>VLOOKUP(Table3[[#This Row],[Customer ID]],'Hospitalisation Details'!398:$1048576,5,FALSE())</f>
        <v>9 Jul 1966</v>
      </c>
      <c r="M399" s="19">
        <f>VLOOKUP(Table3[[#This Row],[Customer ID]],'Hospitalisation Details'!398:$1048576,6,FALSE())</f>
        <v>56</v>
      </c>
      <c r="N399" s="19">
        <f>VLOOKUP(Table3[[#This Row],[Customer ID]],'Hospitalisation Details'!398:$1048576,8,FALSE())</f>
        <v>26109.33</v>
      </c>
      <c r="O399" s="19" t="str">
        <f>VLOOKUP(Table3[[#This Row],[Customer ID]],'Hospitalisation Details'!398:$1048576,9,FALSE())</f>
        <v>tier - 2</v>
      </c>
      <c r="P399" s="19" t="str">
        <f>VLOOKUP(Table3[[#This Row],[Customer ID]],'Hospitalisation Details'!398:$1048576,10,FALSE())</f>
        <v>tier - 3</v>
      </c>
      <c r="Q399" s="19" t="str">
        <f>VLOOKUP(Table3[[#This Row],[Customer ID]],'Hospitalisation Details'!398:$1048576,11,FALSE())</f>
        <v>R1012</v>
      </c>
    </row>
    <row r="400" spans="1:17" x14ac:dyDescent="0.2">
      <c r="A400" s="18" t="s">
        <v>1973</v>
      </c>
      <c r="B400" s="19" t="str">
        <f>VLOOKUP(Table3[[#This Row],[Customer ID]],'Customer name 1'!399:$1048576,4,FALSE())</f>
        <v xml:space="preserve">Ms. Rebecca </v>
      </c>
      <c r="C400" s="20">
        <f>VLOOKUP(Table3[[#This Row],[Customer ID]],'Medical Examinations'!$1:$1048576,2,FALSE())</f>
        <v>27.79</v>
      </c>
      <c r="D400" s="20" t="str">
        <f>VLOOKUP(Table3[[#This Row],[Customer ID]],'Medical Examinations'!$1:$1048576,3,FALSE())</f>
        <v>over weight</v>
      </c>
      <c r="E400" s="20">
        <f>VLOOKUP(Table3[[#This Row],[Customer ID]],'Medical Examinations'!$1:$1048576,4,FALSE())</f>
        <v>6.05</v>
      </c>
      <c r="F400" s="20" t="str">
        <f>VLOOKUP(Table3[[#This Row],[Customer ID]],'Medical Examinations'!$1:$1048576,5,FALSE())</f>
        <v>prediabetes</v>
      </c>
      <c r="G400" s="19" t="str">
        <f>VLOOKUP(Table3[[#This Row],[Customer ID]],'Medical Examinations'!$1:$1048576,6,FALSE())</f>
        <v>yes</v>
      </c>
      <c r="H400" s="19" t="str">
        <f>VLOOKUP(Table3[[#This Row],[Customer ID]],'Medical Examinations'!$1:$1048576,7,FALSE())</f>
        <v>yes</v>
      </c>
      <c r="I400" s="19" t="str">
        <f>VLOOKUP(Table3[[#This Row],[Customer ID]],'Medical Examinations'!$1:$1048576,8,FALSE())</f>
        <v>No</v>
      </c>
      <c r="J400" s="19">
        <f>VLOOKUP(Table3[[#This Row],[Customer ID]],'Medical Examinations'!$1:$1048576,9,FALSE())</f>
        <v>1</v>
      </c>
      <c r="K400" s="19" t="str">
        <f>VLOOKUP(Table3[[#This Row],[Customer ID]],'Medical Examinations'!$1:$1048576,10,FALSE())</f>
        <v>yes</v>
      </c>
      <c r="L400" s="19" t="str">
        <f>VLOOKUP(Table3[[#This Row],[Customer ID]],'Hospitalisation Details'!399:$1048576,5,FALSE())</f>
        <v>26 Dec 2000</v>
      </c>
      <c r="M400" s="19">
        <f>VLOOKUP(Table3[[#This Row],[Customer ID]],'Hospitalisation Details'!399:$1048576,6,FALSE())</f>
        <v>22</v>
      </c>
      <c r="N400" s="19">
        <f>VLOOKUP(Table3[[#This Row],[Customer ID]],'Hospitalisation Details'!399:$1048576,8,FALSE())</f>
        <v>26026.97</v>
      </c>
      <c r="O400" s="19" t="str">
        <f>VLOOKUP(Table3[[#This Row],[Customer ID]],'Hospitalisation Details'!399:$1048576,9,FALSE())</f>
        <v>tier - 2</v>
      </c>
      <c r="P400" s="19" t="str">
        <f>VLOOKUP(Table3[[#This Row],[Customer ID]],'Hospitalisation Details'!399:$1048576,10,FALSE())</f>
        <v>tier - 3</v>
      </c>
      <c r="Q400" s="19" t="str">
        <f>VLOOKUP(Table3[[#This Row],[Customer ID]],'Hospitalisation Details'!399:$1048576,11,FALSE())</f>
        <v>R1011</v>
      </c>
    </row>
    <row r="401" spans="1:17" x14ac:dyDescent="0.2">
      <c r="A401" s="18" t="s">
        <v>1972</v>
      </c>
      <c r="B401" s="19" t="str">
        <f>VLOOKUP(Table3[[#This Row],[Customer ID]],'Customer name 1'!400:$1048576,4,FALSE())</f>
        <v xml:space="preserve">Ms. Elizabeth </v>
      </c>
      <c r="C401" s="20">
        <f>VLOOKUP(Table3[[#This Row],[Customer ID]],'Medical Examinations'!$1:$1048576,2,FALSE())</f>
        <v>32.68</v>
      </c>
      <c r="D401" s="20" t="str">
        <f>VLOOKUP(Table3[[#This Row],[Customer ID]],'Medical Examinations'!$1:$1048576,3,FALSE())</f>
        <v xml:space="preserve"> obesity </v>
      </c>
      <c r="E401" s="20">
        <f>VLOOKUP(Table3[[#This Row],[Customer ID]],'Medical Examinations'!$1:$1048576,4,FALSE())</f>
        <v>4.68</v>
      </c>
      <c r="F401" s="20" t="str">
        <f>VLOOKUP(Table3[[#This Row],[Customer ID]],'Medical Examinations'!$1:$1048576,5,FALSE())</f>
        <v xml:space="preserve">normal </v>
      </c>
      <c r="G401" s="19" t="str">
        <f>VLOOKUP(Table3[[#This Row],[Customer ID]],'Medical Examinations'!$1:$1048576,6,FALSE())</f>
        <v>yes</v>
      </c>
      <c r="H401" s="19" t="str">
        <f>VLOOKUP(Table3[[#This Row],[Customer ID]],'Medical Examinations'!$1:$1048576,7,FALSE())</f>
        <v>No</v>
      </c>
      <c r="I401" s="19" t="str">
        <f>VLOOKUP(Table3[[#This Row],[Customer ID]],'Medical Examinations'!$1:$1048576,8,FALSE())</f>
        <v>No</v>
      </c>
      <c r="J401" s="19">
        <f>VLOOKUP(Table3[[#This Row],[Customer ID]],'Medical Examinations'!$1:$1048576,9,FALSE())</f>
        <v>0</v>
      </c>
      <c r="K401" s="19" t="str">
        <f>VLOOKUP(Table3[[#This Row],[Customer ID]],'Medical Examinations'!$1:$1048576,10,FALSE())</f>
        <v>No</v>
      </c>
      <c r="L401" s="19" t="str">
        <f>VLOOKUP(Table3[[#This Row],[Customer ID]],'Hospitalisation Details'!400:$1048576,5,FALSE())</f>
        <v>5 Jun 2001</v>
      </c>
      <c r="M401" s="19">
        <f>VLOOKUP(Table3[[#This Row],[Customer ID]],'Hospitalisation Details'!400:$1048576,6,FALSE())</f>
        <v>22</v>
      </c>
      <c r="N401" s="19">
        <f>VLOOKUP(Table3[[#This Row],[Customer ID]],'Hospitalisation Details'!400:$1048576,8,FALSE())</f>
        <v>26018.95</v>
      </c>
      <c r="O401" s="19" t="str">
        <f>VLOOKUP(Table3[[#This Row],[Customer ID]],'Hospitalisation Details'!400:$1048576,9,FALSE())</f>
        <v>tier - 2</v>
      </c>
      <c r="P401" s="19" t="str">
        <f>VLOOKUP(Table3[[#This Row],[Customer ID]],'Hospitalisation Details'!400:$1048576,10,FALSE())</f>
        <v>tier - 2</v>
      </c>
      <c r="Q401" s="19" t="str">
        <f>VLOOKUP(Table3[[#This Row],[Customer ID]],'Hospitalisation Details'!400:$1048576,11,FALSE())</f>
        <v>R1012</v>
      </c>
    </row>
    <row r="402" spans="1:17" x14ac:dyDescent="0.2">
      <c r="A402" s="18" t="s">
        <v>1971</v>
      </c>
      <c r="B402" s="19" t="str">
        <f>VLOOKUP(Table3[[#This Row],[Customer ID]],'Customer name 1'!401:$1048576,4,FALSE())</f>
        <v xml:space="preserve">Mr. Gregory </v>
      </c>
      <c r="C402" s="20">
        <f>VLOOKUP(Table3[[#This Row],[Customer ID]],'Medical Examinations'!$1:$1048576,2,FALSE())</f>
        <v>26.4</v>
      </c>
      <c r="D402" s="20" t="str">
        <f>VLOOKUP(Table3[[#This Row],[Customer ID]],'Medical Examinations'!$1:$1048576,3,FALSE())</f>
        <v>over weight</v>
      </c>
      <c r="E402" s="20">
        <f>VLOOKUP(Table3[[#This Row],[Customer ID]],'Medical Examinations'!$1:$1048576,4,FALSE())</f>
        <v>9.5</v>
      </c>
      <c r="F402" s="20" t="str">
        <f>VLOOKUP(Table3[[#This Row],[Customer ID]],'Medical Examinations'!$1:$1048576,5,FALSE())</f>
        <v xml:space="preserve">diabetes </v>
      </c>
      <c r="G402" s="19" t="str">
        <f>VLOOKUP(Table3[[#This Row],[Customer ID]],'Medical Examinations'!$1:$1048576,6,FALSE())</f>
        <v>yes</v>
      </c>
      <c r="H402" s="19" t="str">
        <f>VLOOKUP(Table3[[#This Row],[Customer ID]],'Medical Examinations'!$1:$1048576,7,FALSE())</f>
        <v>No</v>
      </c>
      <c r="I402" s="19" t="str">
        <f>VLOOKUP(Table3[[#This Row],[Customer ID]],'Medical Examinations'!$1:$1048576,8,FALSE())</f>
        <v>No</v>
      </c>
      <c r="J402" s="19">
        <f>VLOOKUP(Table3[[#This Row],[Customer ID]],'Medical Examinations'!$1:$1048576,9,FALSE())</f>
        <v>2</v>
      </c>
      <c r="K402" s="19" t="str">
        <f>VLOOKUP(Table3[[#This Row],[Customer ID]],'Medical Examinations'!$1:$1048576,10,FALSE())</f>
        <v>No</v>
      </c>
      <c r="L402" s="19" t="str">
        <f>VLOOKUP(Table3[[#This Row],[Customer ID]],'Hospitalisation Details'!401:$1048576,5,FALSE())</f>
        <v>3 Dec 1970</v>
      </c>
      <c r="M402" s="19">
        <f>VLOOKUP(Table3[[#This Row],[Customer ID]],'Hospitalisation Details'!401:$1048576,6,FALSE())</f>
        <v>52</v>
      </c>
      <c r="N402" s="19">
        <f>VLOOKUP(Table3[[#This Row],[Customer ID]],'Hospitalisation Details'!401:$1048576,8,FALSE())</f>
        <v>25992.82</v>
      </c>
      <c r="O402" s="19" t="str">
        <f>VLOOKUP(Table3[[#This Row],[Customer ID]],'Hospitalisation Details'!401:$1048576,9,FALSE())</f>
        <v>tier - 2</v>
      </c>
      <c r="P402" s="19" t="str">
        <f>VLOOKUP(Table3[[#This Row],[Customer ID]],'Hospitalisation Details'!401:$1048576,10,FALSE())</f>
        <v>tier - 2</v>
      </c>
      <c r="Q402" s="19" t="str">
        <f>VLOOKUP(Table3[[#This Row],[Customer ID]],'Hospitalisation Details'!401:$1048576,11,FALSE())</f>
        <v>R1013</v>
      </c>
    </row>
    <row r="403" spans="1:17" x14ac:dyDescent="0.2">
      <c r="A403" s="18" t="s">
        <v>1970</v>
      </c>
      <c r="B403" s="19" t="str">
        <f>VLOOKUP(Table3[[#This Row],[Customer ID]],'Customer name 1'!402:$1048576,4,FALSE())</f>
        <v xml:space="preserve">Ms. Sarah </v>
      </c>
      <c r="C403" s="20">
        <f>VLOOKUP(Table3[[#This Row],[Customer ID]],'Medical Examinations'!$1:$1048576,2,FALSE())</f>
        <v>23.655000000000001</v>
      </c>
      <c r="D403" s="20" t="str">
        <f>VLOOKUP(Table3[[#This Row],[Customer ID]],'Medical Examinations'!$1:$1048576,3,FALSE())</f>
        <v>normal weight</v>
      </c>
      <c r="E403" s="20">
        <f>VLOOKUP(Table3[[#This Row],[Customer ID]],'Medical Examinations'!$1:$1048576,4,FALSE())</f>
        <v>10.84</v>
      </c>
      <c r="F403" s="20" t="str">
        <f>VLOOKUP(Table3[[#This Row],[Customer ID]],'Medical Examinations'!$1:$1048576,5,FALSE())</f>
        <v xml:space="preserve">diabetes </v>
      </c>
      <c r="G403" s="19" t="str">
        <f>VLOOKUP(Table3[[#This Row],[Customer ID]],'Medical Examinations'!$1:$1048576,6,FALSE())</f>
        <v>yes</v>
      </c>
      <c r="H403" s="19" t="str">
        <f>VLOOKUP(Table3[[#This Row],[Customer ID]],'Medical Examinations'!$1:$1048576,7,FALSE())</f>
        <v>No</v>
      </c>
      <c r="I403" s="19" t="str">
        <f>VLOOKUP(Table3[[#This Row],[Customer ID]],'Medical Examinations'!$1:$1048576,8,FALSE())</f>
        <v>Yes</v>
      </c>
      <c r="J403" s="19">
        <f>VLOOKUP(Table3[[#This Row],[Customer ID]],'Medical Examinations'!$1:$1048576,9,FALSE())</f>
        <v>1</v>
      </c>
      <c r="K403" s="19" t="str">
        <f>VLOOKUP(Table3[[#This Row],[Customer ID]],'Medical Examinations'!$1:$1048576,10,FALSE())</f>
        <v>yes</v>
      </c>
      <c r="L403" s="19" t="str">
        <f>VLOOKUP(Table3[[#This Row],[Customer ID]],'Hospitalisation Details'!402:$1048576,5,FALSE())</f>
        <v>21 Aug 1963</v>
      </c>
      <c r="M403" s="19">
        <f>VLOOKUP(Table3[[#This Row],[Customer ID]],'Hospitalisation Details'!402:$1048576,6,FALSE())</f>
        <v>59</v>
      </c>
      <c r="N403" s="19">
        <f>VLOOKUP(Table3[[#This Row],[Customer ID]],'Hospitalisation Details'!402:$1048576,8,FALSE())</f>
        <v>25678.78</v>
      </c>
      <c r="O403" s="19" t="str">
        <f>VLOOKUP(Table3[[#This Row],[Customer ID]],'Hospitalisation Details'!402:$1048576,9,FALSE())</f>
        <v>tier - 2</v>
      </c>
      <c r="P403" s="19" t="str">
        <f>VLOOKUP(Table3[[#This Row],[Customer ID]],'Hospitalisation Details'!402:$1048576,10,FALSE())</f>
        <v>tier - 3</v>
      </c>
      <c r="Q403" s="19" t="str">
        <f>VLOOKUP(Table3[[#This Row],[Customer ID]],'Hospitalisation Details'!402:$1048576,11,FALSE())</f>
        <v>R1012</v>
      </c>
    </row>
    <row r="404" spans="1:17" x14ac:dyDescent="0.2">
      <c r="A404" s="18" t="s">
        <v>1969</v>
      </c>
      <c r="B404" s="19" t="str">
        <f>VLOOKUP(Table3[[#This Row],[Customer ID]],'Customer name 1'!403:$1048576,4,FALSE())</f>
        <v xml:space="preserve">Ms. Anne </v>
      </c>
      <c r="C404" s="20">
        <f>VLOOKUP(Table3[[#This Row],[Customer ID]],'Medical Examinations'!$1:$1048576,2,FALSE())</f>
        <v>27.36</v>
      </c>
      <c r="D404" s="20" t="str">
        <f>VLOOKUP(Table3[[#This Row],[Customer ID]],'Medical Examinations'!$1:$1048576,3,FALSE())</f>
        <v>over weight</v>
      </c>
      <c r="E404" s="20">
        <f>VLOOKUP(Table3[[#This Row],[Customer ID]],'Medical Examinations'!$1:$1048576,4,FALSE())</f>
        <v>5.88</v>
      </c>
      <c r="F404" s="20" t="str">
        <f>VLOOKUP(Table3[[#This Row],[Customer ID]],'Medical Examinations'!$1:$1048576,5,FALSE())</f>
        <v>prediabetes</v>
      </c>
      <c r="G404" s="19" t="str">
        <f>VLOOKUP(Table3[[#This Row],[Customer ID]],'Medical Examinations'!$1:$1048576,6,FALSE())</f>
        <v>No</v>
      </c>
      <c r="H404" s="19" t="str">
        <f>VLOOKUP(Table3[[#This Row],[Customer ID]],'Medical Examinations'!$1:$1048576,7,FALSE())</f>
        <v>No</v>
      </c>
      <c r="I404" s="19" t="str">
        <f>VLOOKUP(Table3[[#This Row],[Customer ID]],'Medical Examinations'!$1:$1048576,8,FALSE())</f>
        <v>No</v>
      </c>
      <c r="J404" s="19">
        <f>VLOOKUP(Table3[[#This Row],[Customer ID]],'Medical Examinations'!$1:$1048576,9,FALSE())</f>
        <v>2</v>
      </c>
      <c r="K404" s="19" t="str">
        <f>VLOOKUP(Table3[[#This Row],[Customer ID]],'Medical Examinations'!$1:$1048576,10,FALSE())</f>
        <v>No</v>
      </c>
      <c r="L404" s="19" t="str">
        <f>VLOOKUP(Table3[[#This Row],[Customer ID]],'Hospitalisation Details'!403:$1048576,5,FALSE())</f>
        <v>17 Jul 1972</v>
      </c>
      <c r="M404" s="19">
        <f>VLOOKUP(Table3[[#This Row],[Customer ID]],'Hospitalisation Details'!403:$1048576,6,FALSE())</f>
        <v>50</v>
      </c>
      <c r="N404" s="19">
        <f>VLOOKUP(Table3[[#This Row],[Customer ID]],'Hospitalisation Details'!403:$1048576,8,FALSE())</f>
        <v>25656.58</v>
      </c>
      <c r="O404" s="19" t="str">
        <f>VLOOKUP(Table3[[#This Row],[Customer ID]],'Hospitalisation Details'!403:$1048576,9,FALSE())</f>
        <v>tier - 2</v>
      </c>
      <c r="P404" s="19" t="str">
        <f>VLOOKUP(Table3[[#This Row],[Customer ID]],'Hospitalisation Details'!403:$1048576,10,FALSE())</f>
        <v>tier - 3</v>
      </c>
      <c r="Q404" s="19" t="str">
        <f>VLOOKUP(Table3[[#This Row],[Customer ID]],'Hospitalisation Details'!403:$1048576,11,FALSE())</f>
        <v>R1024</v>
      </c>
    </row>
    <row r="405" spans="1:17" x14ac:dyDescent="0.2">
      <c r="A405" s="18" t="s">
        <v>1968</v>
      </c>
      <c r="B405" s="19" t="str">
        <f>VLOOKUP(Table3[[#This Row],[Customer ID]],'Customer name 1'!404:$1048576,4,FALSE())</f>
        <v xml:space="preserve">Mr. Christopher </v>
      </c>
      <c r="C405" s="20">
        <f>VLOOKUP(Table3[[#This Row],[Customer ID]],'Medical Examinations'!$1:$1048576,2,FALSE())</f>
        <v>27.82</v>
      </c>
      <c r="D405" s="20" t="str">
        <f>VLOOKUP(Table3[[#This Row],[Customer ID]],'Medical Examinations'!$1:$1048576,3,FALSE())</f>
        <v>over weight</v>
      </c>
      <c r="E405" s="20">
        <f>VLOOKUP(Table3[[#This Row],[Customer ID]],'Medical Examinations'!$1:$1048576,4,FALSE())</f>
        <v>5.24</v>
      </c>
      <c r="F405" s="20" t="str">
        <f>VLOOKUP(Table3[[#This Row],[Customer ID]],'Medical Examinations'!$1:$1048576,5,FALSE())</f>
        <v xml:space="preserve">normal </v>
      </c>
      <c r="G405" s="19" t="str">
        <f>VLOOKUP(Table3[[#This Row],[Customer ID]],'Medical Examinations'!$1:$1048576,6,FALSE())</f>
        <v>yes</v>
      </c>
      <c r="H405" s="19" t="str">
        <f>VLOOKUP(Table3[[#This Row],[Customer ID]],'Medical Examinations'!$1:$1048576,7,FALSE())</f>
        <v>No</v>
      </c>
      <c r="I405" s="19" t="str">
        <f>VLOOKUP(Table3[[#This Row],[Customer ID]],'Medical Examinations'!$1:$1048576,8,FALSE())</f>
        <v>No</v>
      </c>
      <c r="J405" s="19">
        <f>VLOOKUP(Table3[[#This Row],[Customer ID]],'Medical Examinations'!$1:$1048576,9,FALSE())</f>
        <v>0</v>
      </c>
      <c r="K405" s="19" t="str">
        <f>VLOOKUP(Table3[[#This Row],[Customer ID]],'Medical Examinations'!$1:$1048576,10,FALSE())</f>
        <v>yes</v>
      </c>
      <c r="L405" s="19" t="str">
        <f>VLOOKUP(Table3[[#This Row],[Customer ID]],'Hospitalisation Details'!404:$1048576,5,FALSE())</f>
        <v>2 Aug 2001</v>
      </c>
      <c r="M405" s="19">
        <f>VLOOKUP(Table3[[#This Row],[Customer ID]],'Hospitalisation Details'!404:$1048576,6,FALSE())</f>
        <v>21</v>
      </c>
      <c r="N405" s="19">
        <f>VLOOKUP(Table3[[#This Row],[Customer ID]],'Hospitalisation Details'!404:$1048576,8,FALSE())</f>
        <v>25648.98</v>
      </c>
      <c r="O405" s="19" t="str">
        <f>VLOOKUP(Table3[[#This Row],[Customer ID]],'Hospitalisation Details'!404:$1048576,9,FALSE())</f>
        <v>tier - 2</v>
      </c>
      <c r="P405" s="19" t="str">
        <f>VLOOKUP(Table3[[#This Row],[Customer ID]],'Hospitalisation Details'!404:$1048576,10,FALSE())</f>
        <v>tier - 1</v>
      </c>
      <c r="Q405" s="19" t="str">
        <f>VLOOKUP(Table3[[#This Row],[Customer ID]],'Hospitalisation Details'!404:$1048576,11,FALSE())</f>
        <v>R1011</v>
      </c>
    </row>
    <row r="406" spans="1:17" x14ac:dyDescent="0.2">
      <c r="A406" s="18" t="s">
        <v>1967</v>
      </c>
      <c r="B406" s="19" t="str">
        <f>VLOOKUP(Table3[[#This Row],[Customer ID]],'Customer name 1'!405:$1048576,4,FALSE())</f>
        <v xml:space="preserve">Mr. Elliot </v>
      </c>
      <c r="C406" s="20">
        <f>VLOOKUP(Table3[[#This Row],[Customer ID]],'Medical Examinations'!$1:$1048576,2,FALSE())</f>
        <v>25.46</v>
      </c>
      <c r="D406" s="20" t="str">
        <f>VLOOKUP(Table3[[#This Row],[Customer ID]],'Medical Examinations'!$1:$1048576,3,FALSE())</f>
        <v>over weight</v>
      </c>
      <c r="E406" s="20">
        <f>VLOOKUP(Table3[[#This Row],[Customer ID]],'Medical Examinations'!$1:$1048576,4,FALSE())</f>
        <v>11.75</v>
      </c>
      <c r="F406" s="20" t="str">
        <f>VLOOKUP(Table3[[#This Row],[Customer ID]],'Medical Examinations'!$1:$1048576,5,FALSE())</f>
        <v xml:space="preserve">diabetes </v>
      </c>
      <c r="G406" s="19" t="str">
        <f>VLOOKUP(Table3[[#This Row],[Customer ID]],'Medical Examinations'!$1:$1048576,6,FALSE())</f>
        <v>No</v>
      </c>
      <c r="H406" s="19" t="str">
        <f>VLOOKUP(Table3[[#This Row],[Customer ID]],'Medical Examinations'!$1:$1048576,7,FALSE())</f>
        <v>No</v>
      </c>
      <c r="I406" s="19" t="str">
        <f>VLOOKUP(Table3[[#This Row],[Customer ID]],'Medical Examinations'!$1:$1048576,8,FALSE())</f>
        <v>No</v>
      </c>
      <c r="J406" s="19">
        <f>VLOOKUP(Table3[[#This Row],[Customer ID]],'Medical Examinations'!$1:$1048576,9,FALSE())</f>
        <v>0</v>
      </c>
      <c r="K406" s="19" t="str">
        <f>VLOOKUP(Table3[[#This Row],[Customer ID]],'Medical Examinations'!$1:$1048576,10,FALSE())</f>
        <v>No</v>
      </c>
      <c r="L406" s="19" t="str">
        <f>VLOOKUP(Table3[[#This Row],[Customer ID]],'Hospitalisation Details'!405:$1048576,5,FALSE())</f>
        <v>11 Dec 1968</v>
      </c>
      <c r="M406" s="19">
        <f>VLOOKUP(Table3[[#This Row],[Customer ID]],'Hospitalisation Details'!405:$1048576,6,FALSE())</f>
        <v>54</v>
      </c>
      <c r="N406" s="19">
        <f>VLOOKUP(Table3[[#This Row],[Customer ID]],'Hospitalisation Details'!405:$1048576,8,FALSE())</f>
        <v>25517.11</v>
      </c>
      <c r="O406" s="19" t="str">
        <f>VLOOKUP(Table3[[#This Row],[Customer ID]],'Hospitalisation Details'!405:$1048576,9,FALSE())</f>
        <v>tier - 2</v>
      </c>
      <c r="P406" s="19" t="str">
        <f>VLOOKUP(Table3[[#This Row],[Customer ID]],'Hospitalisation Details'!405:$1048576,10,FALSE())</f>
        <v>tier - 3</v>
      </c>
      <c r="Q406" s="19" t="str">
        <f>VLOOKUP(Table3[[#This Row],[Customer ID]],'Hospitalisation Details'!405:$1048576,11,FALSE())</f>
        <v>R1017</v>
      </c>
    </row>
    <row r="407" spans="1:17" x14ac:dyDescent="0.2">
      <c r="A407" s="18" t="s">
        <v>1966</v>
      </c>
      <c r="B407" s="19" t="str">
        <f>VLOOKUP(Table3[[#This Row],[Customer ID]],'Customer name 1'!406:$1048576,4,FALSE())</f>
        <v xml:space="preserve">Mr. Christopher </v>
      </c>
      <c r="C407" s="20">
        <f>VLOOKUP(Table3[[#This Row],[Customer ID]],'Medical Examinations'!$1:$1048576,2,FALSE())</f>
        <v>25.1</v>
      </c>
      <c r="D407" s="20" t="str">
        <f>VLOOKUP(Table3[[#This Row],[Customer ID]],'Medical Examinations'!$1:$1048576,3,FALSE())</f>
        <v>over weight</v>
      </c>
      <c r="E407" s="20">
        <f>VLOOKUP(Table3[[#This Row],[Customer ID]],'Medical Examinations'!$1:$1048576,4,FALSE())</f>
        <v>6.97</v>
      </c>
      <c r="F407" s="20" t="str">
        <f>VLOOKUP(Table3[[#This Row],[Customer ID]],'Medical Examinations'!$1:$1048576,5,FALSE())</f>
        <v xml:space="preserve">diabetes </v>
      </c>
      <c r="G407" s="19" t="str">
        <f>VLOOKUP(Table3[[#This Row],[Customer ID]],'Medical Examinations'!$1:$1048576,6,FALSE())</f>
        <v>No</v>
      </c>
      <c r="H407" s="19" t="str">
        <f>VLOOKUP(Table3[[#This Row],[Customer ID]],'Medical Examinations'!$1:$1048576,7,FALSE())</f>
        <v>No</v>
      </c>
      <c r="I407" s="19" t="str">
        <f>VLOOKUP(Table3[[#This Row],[Customer ID]],'Medical Examinations'!$1:$1048576,8,FALSE())</f>
        <v>No</v>
      </c>
      <c r="J407" s="19">
        <f>VLOOKUP(Table3[[#This Row],[Customer ID]],'Medical Examinations'!$1:$1048576,9,FALSE())</f>
        <v>0</v>
      </c>
      <c r="K407" s="19" t="str">
        <f>VLOOKUP(Table3[[#This Row],[Customer ID]],'Medical Examinations'!$1:$1048576,10,FALSE())</f>
        <v>yes</v>
      </c>
      <c r="L407" s="19" t="str">
        <f>VLOOKUP(Table3[[#This Row],[Customer ID]],'Hospitalisation Details'!406:$1048576,5,FALSE())</f>
        <v>22 Aug 1968</v>
      </c>
      <c r="M407" s="19">
        <f>VLOOKUP(Table3[[#This Row],[Customer ID]],'Hospitalisation Details'!406:$1048576,6,FALSE())</f>
        <v>54</v>
      </c>
      <c r="N407" s="19">
        <f>VLOOKUP(Table3[[#This Row],[Customer ID]],'Hospitalisation Details'!406:$1048576,8,FALSE())</f>
        <v>25382.3</v>
      </c>
      <c r="O407" s="19" t="str">
        <f>VLOOKUP(Table3[[#This Row],[Customer ID]],'Hospitalisation Details'!406:$1048576,9,FALSE())</f>
        <v>tier - 2</v>
      </c>
      <c r="P407" s="19" t="str">
        <f>VLOOKUP(Table3[[#This Row],[Customer ID]],'Hospitalisation Details'!406:$1048576,10,FALSE())</f>
        <v>tier - 2</v>
      </c>
      <c r="Q407" s="19" t="str">
        <f>VLOOKUP(Table3[[#This Row],[Customer ID]],'Hospitalisation Details'!406:$1048576,11,FALSE())</f>
        <v>R1011</v>
      </c>
    </row>
    <row r="408" spans="1:17" x14ac:dyDescent="0.2">
      <c r="A408" s="18" t="s">
        <v>1965</v>
      </c>
      <c r="B408" s="19" t="str">
        <f>VLOOKUP(Table3[[#This Row],[Customer ID]],'Customer name 1'!407:$1048576,4,FALSE())</f>
        <v xml:space="preserve">Mr. Corey </v>
      </c>
      <c r="C408" s="20">
        <f>VLOOKUP(Table3[[#This Row],[Customer ID]],'Medical Examinations'!$1:$1048576,2,FALSE())</f>
        <v>32.11</v>
      </c>
      <c r="D408" s="20" t="str">
        <f>VLOOKUP(Table3[[#This Row],[Customer ID]],'Medical Examinations'!$1:$1048576,3,FALSE())</f>
        <v xml:space="preserve"> obesity </v>
      </c>
      <c r="E408" s="20">
        <f>VLOOKUP(Table3[[#This Row],[Customer ID]],'Medical Examinations'!$1:$1048576,4,FALSE())</f>
        <v>4.76</v>
      </c>
      <c r="F408" s="20" t="str">
        <f>VLOOKUP(Table3[[#This Row],[Customer ID]],'Medical Examinations'!$1:$1048576,5,FALSE())</f>
        <v xml:space="preserve">normal </v>
      </c>
      <c r="G408" s="19" t="str">
        <f>VLOOKUP(Table3[[#This Row],[Customer ID]],'Medical Examinations'!$1:$1048576,6,FALSE())</f>
        <v>No</v>
      </c>
      <c r="H408" s="19" t="str">
        <f>VLOOKUP(Table3[[#This Row],[Customer ID]],'Medical Examinations'!$1:$1048576,7,FALSE())</f>
        <v>No</v>
      </c>
      <c r="I408" s="19" t="str">
        <f>VLOOKUP(Table3[[#This Row],[Customer ID]],'Medical Examinations'!$1:$1048576,8,FALSE())</f>
        <v>No</v>
      </c>
      <c r="J408" s="19">
        <f>VLOOKUP(Table3[[#This Row],[Customer ID]],'Medical Examinations'!$1:$1048576,9,FALSE())</f>
        <v>2</v>
      </c>
      <c r="K408" s="19" t="str">
        <f>VLOOKUP(Table3[[#This Row],[Customer ID]],'Medical Examinations'!$1:$1048576,10,FALSE())</f>
        <v>No</v>
      </c>
      <c r="L408" s="19" t="str">
        <f>VLOOKUP(Table3[[#This Row],[Customer ID]],'Hospitalisation Details'!407:$1048576,5,FALSE())</f>
        <v>26 Sep 1972</v>
      </c>
      <c r="M408" s="19">
        <f>VLOOKUP(Table3[[#This Row],[Customer ID]],'Hospitalisation Details'!407:$1048576,6,FALSE())</f>
        <v>50</v>
      </c>
      <c r="N408" s="19">
        <f>VLOOKUP(Table3[[#This Row],[Customer ID]],'Hospitalisation Details'!407:$1048576,8,FALSE())</f>
        <v>25333.33</v>
      </c>
      <c r="O408" s="19" t="str">
        <f>VLOOKUP(Table3[[#This Row],[Customer ID]],'Hospitalisation Details'!407:$1048576,9,FALSE())</f>
        <v>tier - 2</v>
      </c>
      <c r="P408" s="19" t="str">
        <f>VLOOKUP(Table3[[#This Row],[Customer ID]],'Hospitalisation Details'!407:$1048576,10,FALSE())</f>
        <v>tier - 2</v>
      </c>
      <c r="Q408" s="19" t="str">
        <f>VLOOKUP(Table3[[#This Row],[Customer ID]],'Hospitalisation Details'!407:$1048576,11,FALSE())</f>
        <v>R1017</v>
      </c>
    </row>
    <row r="409" spans="1:17" x14ac:dyDescent="0.2">
      <c r="A409" s="18" t="s">
        <v>1964</v>
      </c>
      <c r="B409" s="19" t="str">
        <f>VLOOKUP(Table3[[#This Row],[Customer ID]],'Customer name 1'!408:$1048576,4,FALSE())</f>
        <v xml:space="preserve">Mr. Patrick </v>
      </c>
      <c r="C409" s="20">
        <f>VLOOKUP(Table3[[#This Row],[Customer ID]],'Medical Examinations'!$1:$1048576,2,FALSE())</f>
        <v>29.8</v>
      </c>
      <c r="D409" s="20" t="str">
        <f>VLOOKUP(Table3[[#This Row],[Customer ID]],'Medical Examinations'!$1:$1048576,3,FALSE())</f>
        <v>over weight</v>
      </c>
      <c r="E409" s="20">
        <f>VLOOKUP(Table3[[#This Row],[Customer ID]],'Medical Examinations'!$1:$1048576,4,FALSE())</f>
        <v>8.24</v>
      </c>
      <c r="F409" s="20" t="str">
        <f>VLOOKUP(Table3[[#This Row],[Customer ID]],'Medical Examinations'!$1:$1048576,5,FALSE())</f>
        <v xml:space="preserve">diabetes </v>
      </c>
      <c r="G409" s="19" t="str">
        <f>VLOOKUP(Table3[[#This Row],[Customer ID]],'Medical Examinations'!$1:$1048576,6,FALSE())</f>
        <v>yes</v>
      </c>
      <c r="H409" s="19" t="str">
        <f>VLOOKUP(Table3[[#This Row],[Customer ID]],'Medical Examinations'!$1:$1048576,7,FALSE())</f>
        <v>No</v>
      </c>
      <c r="I409" s="19" t="str">
        <f>VLOOKUP(Table3[[#This Row],[Customer ID]],'Medical Examinations'!$1:$1048576,8,FALSE())</f>
        <v>No</v>
      </c>
      <c r="J409" s="19">
        <f>VLOOKUP(Table3[[#This Row],[Customer ID]],'Medical Examinations'!$1:$1048576,9,FALSE())</f>
        <v>1</v>
      </c>
      <c r="K409" s="19" t="str">
        <f>VLOOKUP(Table3[[#This Row],[Customer ID]],'Medical Examinations'!$1:$1048576,10,FALSE())</f>
        <v>yes</v>
      </c>
      <c r="L409" s="19" t="str">
        <f>VLOOKUP(Table3[[#This Row],[Customer ID]],'Hospitalisation Details'!408:$1048576,5,FALSE())</f>
        <v>14 Dec 1975</v>
      </c>
      <c r="M409" s="19">
        <f>VLOOKUP(Table3[[#This Row],[Customer ID]],'Hospitalisation Details'!408:$1048576,6,FALSE())</f>
        <v>47</v>
      </c>
      <c r="N409" s="19">
        <f>VLOOKUP(Table3[[#This Row],[Customer ID]],'Hospitalisation Details'!408:$1048576,8,FALSE())</f>
        <v>25309.49</v>
      </c>
      <c r="O409" s="19" t="str">
        <f>VLOOKUP(Table3[[#This Row],[Customer ID]],'Hospitalisation Details'!408:$1048576,9,FALSE())</f>
        <v>tier - 2</v>
      </c>
      <c r="P409" s="19" t="str">
        <f>VLOOKUP(Table3[[#This Row],[Customer ID]],'Hospitalisation Details'!408:$1048576,10,FALSE())</f>
        <v>tier - 1</v>
      </c>
      <c r="Q409" s="19" t="str">
        <f>VLOOKUP(Table3[[#This Row],[Customer ID]],'Hospitalisation Details'!408:$1048576,11,FALSE())</f>
        <v>R1011</v>
      </c>
    </row>
    <row r="410" spans="1:17" x14ac:dyDescent="0.2">
      <c r="A410" s="18" t="s">
        <v>1963</v>
      </c>
      <c r="B410" s="19" t="str">
        <f>VLOOKUP(Table3[[#This Row],[Customer ID]],'Customer name 1'!409:$1048576,4,FALSE())</f>
        <v xml:space="preserve">Mr. Anthony </v>
      </c>
      <c r="C410" s="20">
        <f>VLOOKUP(Table3[[#This Row],[Customer ID]],'Medical Examinations'!$1:$1048576,2,FALSE())</f>
        <v>24.01</v>
      </c>
      <c r="D410" s="20" t="str">
        <f>VLOOKUP(Table3[[#This Row],[Customer ID]],'Medical Examinations'!$1:$1048576,3,FALSE())</f>
        <v>normal weight</v>
      </c>
      <c r="E410" s="20">
        <f>VLOOKUP(Table3[[#This Row],[Customer ID]],'Medical Examinations'!$1:$1048576,4,FALSE())</f>
        <v>4.76</v>
      </c>
      <c r="F410" s="20" t="str">
        <f>VLOOKUP(Table3[[#This Row],[Customer ID]],'Medical Examinations'!$1:$1048576,5,FALSE())</f>
        <v xml:space="preserve">normal </v>
      </c>
      <c r="G410" s="19" t="str">
        <f>VLOOKUP(Table3[[#This Row],[Customer ID]],'Medical Examinations'!$1:$1048576,6,FALSE())</f>
        <v>No</v>
      </c>
      <c r="H410" s="19" t="str">
        <f>VLOOKUP(Table3[[#This Row],[Customer ID]],'Medical Examinations'!$1:$1048576,7,FALSE())</f>
        <v>No</v>
      </c>
      <c r="I410" s="19" t="str">
        <f>VLOOKUP(Table3[[#This Row],[Customer ID]],'Medical Examinations'!$1:$1048576,8,FALSE())</f>
        <v>No</v>
      </c>
      <c r="J410" s="19">
        <f>VLOOKUP(Table3[[#This Row],[Customer ID]],'Medical Examinations'!$1:$1048576,9,FALSE())</f>
        <v>1</v>
      </c>
      <c r="K410" s="19" t="str">
        <f>VLOOKUP(Table3[[#This Row],[Customer ID]],'Medical Examinations'!$1:$1048576,10,FALSE())</f>
        <v>yes</v>
      </c>
      <c r="L410" s="19" t="str">
        <f>VLOOKUP(Table3[[#This Row],[Customer ID]],'Hospitalisation Details'!409:$1048576,5,FALSE())</f>
        <v>24 Nov 1998</v>
      </c>
      <c r="M410" s="19">
        <f>VLOOKUP(Table3[[#This Row],[Customer ID]],'Hospitalisation Details'!409:$1048576,6,FALSE())</f>
        <v>24</v>
      </c>
      <c r="N410" s="19">
        <f>VLOOKUP(Table3[[#This Row],[Customer ID]],'Hospitalisation Details'!409:$1048576,8,FALSE())</f>
        <v>25127.22</v>
      </c>
      <c r="O410" s="19" t="str">
        <f>VLOOKUP(Table3[[#This Row],[Customer ID]],'Hospitalisation Details'!409:$1048576,9,FALSE())</f>
        <v>tier - 2</v>
      </c>
      <c r="P410" s="19" t="str">
        <f>VLOOKUP(Table3[[#This Row],[Customer ID]],'Hospitalisation Details'!409:$1048576,10,FALSE())</f>
        <v>tier - 3</v>
      </c>
      <c r="Q410" s="19" t="str">
        <f>VLOOKUP(Table3[[#This Row],[Customer ID]],'Hospitalisation Details'!409:$1048576,11,FALSE())</f>
        <v>R1011</v>
      </c>
    </row>
    <row r="411" spans="1:17" x14ac:dyDescent="0.2">
      <c r="A411" s="18" t="s">
        <v>1962</v>
      </c>
      <c r="B411" s="19" t="str">
        <f>VLOOKUP(Table3[[#This Row],[Customer ID]],'Customer name 1'!410:$1048576,4,FALSE())</f>
        <v xml:space="preserve">Ms. Melissa </v>
      </c>
      <c r="C411" s="20">
        <f>VLOOKUP(Table3[[#This Row],[Customer ID]],'Medical Examinations'!$1:$1048576,2,FALSE())</f>
        <v>23.21</v>
      </c>
      <c r="D411" s="20" t="str">
        <f>VLOOKUP(Table3[[#This Row],[Customer ID]],'Medical Examinations'!$1:$1048576,3,FALSE())</f>
        <v>normal weight</v>
      </c>
      <c r="E411" s="20">
        <f>VLOOKUP(Table3[[#This Row],[Customer ID]],'Medical Examinations'!$1:$1048576,4,FALSE())</f>
        <v>6.03</v>
      </c>
      <c r="F411" s="20" t="str">
        <f>VLOOKUP(Table3[[#This Row],[Customer ID]],'Medical Examinations'!$1:$1048576,5,FALSE())</f>
        <v>prediabetes</v>
      </c>
      <c r="G411" s="19" t="str">
        <f>VLOOKUP(Table3[[#This Row],[Customer ID]],'Medical Examinations'!$1:$1048576,6,FALSE())</f>
        <v>No</v>
      </c>
      <c r="H411" s="19" t="str">
        <f>VLOOKUP(Table3[[#This Row],[Customer ID]],'Medical Examinations'!$1:$1048576,7,FALSE())</f>
        <v>No</v>
      </c>
      <c r="I411" s="19" t="str">
        <f>VLOOKUP(Table3[[#This Row],[Customer ID]],'Medical Examinations'!$1:$1048576,8,FALSE())</f>
        <v>No</v>
      </c>
      <c r="J411" s="19">
        <f>VLOOKUP(Table3[[#This Row],[Customer ID]],'Medical Examinations'!$1:$1048576,9,FALSE())</f>
        <v>1</v>
      </c>
      <c r="K411" s="19" t="str">
        <f>VLOOKUP(Table3[[#This Row],[Customer ID]],'Medical Examinations'!$1:$1048576,10,FALSE())</f>
        <v>No</v>
      </c>
      <c r="L411" s="19" t="str">
        <f>VLOOKUP(Table3[[#This Row],[Customer ID]],'Hospitalisation Details'!410:$1048576,5,FALSE())</f>
        <v>14 Jun 1998</v>
      </c>
      <c r="M411" s="19">
        <f>VLOOKUP(Table3[[#This Row],[Customer ID]],'Hospitalisation Details'!410:$1048576,6,FALSE())</f>
        <v>24</v>
      </c>
      <c r="N411" s="19">
        <f>VLOOKUP(Table3[[#This Row],[Customer ID]],'Hospitalisation Details'!410:$1048576,8,FALSE())</f>
        <v>25081.77</v>
      </c>
      <c r="O411" s="19" t="str">
        <f>VLOOKUP(Table3[[#This Row],[Customer ID]],'Hospitalisation Details'!410:$1048576,9,FALSE())</f>
        <v>tier - 2</v>
      </c>
      <c r="P411" s="19" t="str">
        <f>VLOOKUP(Table3[[#This Row],[Customer ID]],'Hospitalisation Details'!410:$1048576,10,FALSE())</f>
        <v>tier - 2</v>
      </c>
      <c r="Q411" s="19" t="str">
        <f>VLOOKUP(Table3[[#This Row],[Customer ID]],'Hospitalisation Details'!410:$1048576,11,FALSE())</f>
        <v>R1013</v>
      </c>
    </row>
    <row r="412" spans="1:17" x14ac:dyDescent="0.2">
      <c r="A412" s="18" t="s">
        <v>1961</v>
      </c>
      <c r="B412" s="19" t="str">
        <f>VLOOKUP(Table3[[#This Row],[Customer ID]],'Customer name 1'!411:$1048576,4,FALSE())</f>
        <v xml:space="preserve">Ms. Raven </v>
      </c>
      <c r="C412" s="20">
        <f>VLOOKUP(Table3[[#This Row],[Customer ID]],'Medical Examinations'!$1:$1048576,2,FALSE())</f>
        <v>21.2</v>
      </c>
      <c r="D412" s="20" t="str">
        <f>VLOOKUP(Table3[[#This Row],[Customer ID]],'Medical Examinations'!$1:$1048576,3,FALSE())</f>
        <v>normal weight</v>
      </c>
      <c r="E412" s="20">
        <f>VLOOKUP(Table3[[#This Row],[Customer ID]],'Medical Examinations'!$1:$1048576,4,FALSE())</f>
        <v>4.07</v>
      </c>
      <c r="F412" s="20" t="str">
        <f>VLOOKUP(Table3[[#This Row],[Customer ID]],'Medical Examinations'!$1:$1048576,5,FALSE())</f>
        <v xml:space="preserve">normal </v>
      </c>
      <c r="G412" s="19" t="str">
        <f>VLOOKUP(Table3[[#This Row],[Customer ID]],'Medical Examinations'!$1:$1048576,6,FALSE())</f>
        <v>yes</v>
      </c>
      <c r="H412" s="19" t="str">
        <f>VLOOKUP(Table3[[#This Row],[Customer ID]],'Medical Examinations'!$1:$1048576,7,FALSE())</f>
        <v>No</v>
      </c>
      <c r="I412" s="19" t="str">
        <f>VLOOKUP(Table3[[#This Row],[Customer ID]],'Medical Examinations'!$1:$1048576,8,FALSE())</f>
        <v>No</v>
      </c>
      <c r="J412" s="19">
        <f>VLOOKUP(Table3[[#This Row],[Customer ID]],'Medical Examinations'!$1:$1048576,9,FALSE())</f>
        <v>1</v>
      </c>
      <c r="K412" s="19" t="str">
        <f>VLOOKUP(Table3[[#This Row],[Customer ID]],'Medical Examinations'!$1:$1048576,10,FALSE())</f>
        <v>yes</v>
      </c>
      <c r="L412" s="19" t="str">
        <f>VLOOKUP(Table3[[#This Row],[Customer ID]],'Hospitalisation Details'!411:$1048576,5,FALSE())</f>
        <v>4 Dec 1995</v>
      </c>
      <c r="M412" s="19">
        <f>VLOOKUP(Table3[[#This Row],[Customer ID]],'Hospitalisation Details'!411:$1048576,6,FALSE())</f>
        <v>27</v>
      </c>
      <c r="N412" s="19">
        <f>VLOOKUP(Table3[[#This Row],[Customer ID]],'Hospitalisation Details'!411:$1048576,8,FALSE())</f>
        <v>25075.97</v>
      </c>
      <c r="O412" s="19" t="str">
        <f>VLOOKUP(Table3[[#This Row],[Customer ID]],'Hospitalisation Details'!411:$1048576,9,FALSE())</f>
        <v>tier - 2</v>
      </c>
      <c r="P412" s="19" t="str">
        <f>VLOOKUP(Table3[[#This Row],[Customer ID]],'Hospitalisation Details'!411:$1048576,10,FALSE())</f>
        <v>tier - 2</v>
      </c>
      <c r="Q412" s="19" t="str">
        <f>VLOOKUP(Table3[[#This Row],[Customer ID]],'Hospitalisation Details'!411:$1048576,11,FALSE())</f>
        <v>R1011</v>
      </c>
    </row>
    <row r="413" spans="1:17" x14ac:dyDescent="0.2">
      <c r="A413" s="18" t="s">
        <v>1960</v>
      </c>
      <c r="B413" s="19" t="str">
        <f>VLOOKUP(Table3[[#This Row],[Customer ID]],'Customer name 1'!412:$1048576,4,FALSE())</f>
        <v xml:space="preserve">Mr. Christopher </v>
      </c>
      <c r="C413" s="20">
        <f>VLOOKUP(Table3[[#This Row],[Customer ID]],'Medical Examinations'!$1:$1048576,2,FALSE())</f>
        <v>28.215</v>
      </c>
      <c r="D413" s="20" t="str">
        <f>VLOOKUP(Table3[[#This Row],[Customer ID]],'Medical Examinations'!$1:$1048576,3,FALSE())</f>
        <v>over weight</v>
      </c>
      <c r="E413" s="20">
        <f>VLOOKUP(Table3[[#This Row],[Customer ID]],'Medical Examinations'!$1:$1048576,4,FALSE())</f>
        <v>8.26</v>
      </c>
      <c r="F413" s="20" t="str">
        <f>VLOOKUP(Table3[[#This Row],[Customer ID]],'Medical Examinations'!$1:$1048576,5,FALSE())</f>
        <v xml:space="preserve">diabetes </v>
      </c>
      <c r="G413" s="19" t="str">
        <f>VLOOKUP(Table3[[#This Row],[Customer ID]],'Medical Examinations'!$1:$1048576,6,FALSE())</f>
        <v>yes</v>
      </c>
      <c r="H413" s="19" t="str">
        <f>VLOOKUP(Table3[[#This Row],[Customer ID]],'Medical Examinations'!$1:$1048576,7,FALSE())</f>
        <v>No</v>
      </c>
      <c r="I413" s="19" t="str">
        <f>VLOOKUP(Table3[[#This Row],[Customer ID]],'Medical Examinations'!$1:$1048576,8,FALSE())</f>
        <v>No</v>
      </c>
      <c r="J413" s="19">
        <f>VLOOKUP(Table3[[#This Row],[Customer ID]],'Medical Examinations'!$1:$1048576,9,FALSE())</f>
        <v>1</v>
      </c>
      <c r="K413" s="19" t="str">
        <f>VLOOKUP(Table3[[#This Row],[Customer ID]],'Medical Examinations'!$1:$1048576,10,FALSE())</f>
        <v>yes</v>
      </c>
      <c r="L413" s="19" t="str">
        <f>VLOOKUP(Table3[[#This Row],[Customer ID]],'Hospitalisation Details'!412:$1048576,5,FALSE())</f>
        <v>14 Nov 1975</v>
      </c>
      <c r="M413" s="19">
        <f>VLOOKUP(Table3[[#This Row],[Customer ID]],'Hospitalisation Details'!412:$1048576,6,FALSE())</f>
        <v>47</v>
      </c>
      <c r="N413" s="19">
        <f>VLOOKUP(Table3[[#This Row],[Customer ID]],'Hospitalisation Details'!412:$1048576,8,FALSE())</f>
        <v>24915.22</v>
      </c>
      <c r="O413" s="19" t="str">
        <f>VLOOKUP(Table3[[#This Row],[Customer ID]],'Hospitalisation Details'!412:$1048576,9,FALSE())</f>
        <v>tier - 2</v>
      </c>
      <c r="P413" s="19" t="str">
        <f>VLOOKUP(Table3[[#This Row],[Customer ID]],'Hospitalisation Details'!412:$1048576,10,FALSE())</f>
        <v>tier - 3</v>
      </c>
      <c r="Q413" s="19" t="str">
        <f>VLOOKUP(Table3[[#This Row],[Customer ID]],'Hospitalisation Details'!412:$1048576,11,FALSE())</f>
        <v>R1012</v>
      </c>
    </row>
    <row r="414" spans="1:17" x14ac:dyDescent="0.2">
      <c r="A414" s="18" t="s">
        <v>1959</v>
      </c>
      <c r="B414" s="19" t="str">
        <f>VLOOKUP(Table3[[#This Row],[Customer ID]],'Customer name 1'!413:$1048576,4,FALSE())</f>
        <v xml:space="preserve">Ms. Kendra </v>
      </c>
      <c r="C414" s="20">
        <f>VLOOKUP(Table3[[#This Row],[Customer ID]],'Medical Examinations'!$1:$1048576,2,FALSE())</f>
        <v>38.094999999999999</v>
      </c>
      <c r="D414" s="20" t="str">
        <f>VLOOKUP(Table3[[#This Row],[Customer ID]],'Medical Examinations'!$1:$1048576,3,FALSE())</f>
        <v xml:space="preserve"> obesity </v>
      </c>
      <c r="E414" s="20">
        <f>VLOOKUP(Table3[[#This Row],[Customer ID]],'Medical Examinations'!$1:$1048576,4,FALSE())</f>
        <v>4.76</v>
      </c>
      <c r="F414" s="20" t="str">
        <f>VLOOKUP(Table3[[#This Row],[Customer ID]],'Medical Examinations'!$1:$1048576,5,FALSE())</f>
        <v xml:space="preserve">normal </v>
      </c>
      <c r="G414" s="19" t="str">
        <f>VLOOKUP(Table3[[#This Row],[Customer ID]],'Medical Examinations'!$1:$1048576,6,FALSE())</f>
        <v>No</v>
      </c>
      <c r="H414" s="19" t="str">
        <f>VLOOKUP(Table3[[#This Row],[Customer ID]],'Medical Examinations'!$1:$1048576,7,FALSE())</f>
        <v>No</v>
      </c>
      <c r="I414" s="19" t="str">
        <f>VLOOKUP(Table3[[#This Row],[Customer ID]],'Medical Examinations'!$1:$1048576,8,FALSE())</f>
        <v>No</v>
      </c>
      <c r="J414" s="19">
        <f>VLOOKUP(Table3[[#This Row],[Customer ID]],'Medical Examinations'!$1:$1048576,9,FALSE())</f>
        <v>1</v>
      </c>
      <c r="K414" s="19" t="str">
        <f>VLOOKUP(Table3[[#This Row],[Customer ID]],'Medical Examinations'!$1:$1048576,10,FALSE())</f>
        <v>No</v>
      </c>
      <c r="L414" s="19" t="str">
        <f>VLOOKUP(Table3[[#This Row],[Customer ID]],'Hospitalisation Details'!413:$1048576,5,FALSE())</f>
        <v>14 Jun 1987</v>
      </c>
      <c r="M414" s="19">
        <f>VLOOKUP(Table3[[#This Row],[Customer ID]],'Hospitalisation Details'!413:$1048576,6,FALSE())</f>
        <v>35</v>
      </c>
      <c r="N414" s="19">
        <f>VLOOKUP(Table3[[#This Row],[Customer ID]],'Hospitalisation Details'!413:$1048576,8,FALSE())</f>
        <v>24915.05</v>
      </c>
      <c r="O414" s="19" t="str">
        <f>VLOOKUP(Table3[[#This Row],[Customer ID]],'Hospitalisation Details'!413:$1048576,9,FALSE())</f>
        <v>tier - 2</v>
      </c>
      <c r="P414" s="19" t="str">
        <f>VLOOKUP(Table3[[#This Row],[Customer ID]],'Hospitalisation Details'!413:$1048576,10,FALSE())</f>
        <v>tier - 1</v>
      </c>
      <c r="Q414" s="19" t="str">
        <f>VLOOKUP(Table3[[#This Row],[Customer ID]],'Hospitalisation Details'!413:$1048576,11,FALSE())</f>
        <v>R1024</v>
      </c>
    </row>
    <row r="415" spans="1:17" x14ac:dyDescent="0.2">
      <c r="A415" s="18" t="s">
        <v>1958</v>
      </c>
      <c r="B415" s="19" t="str">
        <f>VLOOKUP(Table3[[#This Row],[Customer ID]],'Customer name 1'!414:$1048576,4,FALSE())</f>
        <v xml:space="preserve">Ms. Jordan </v>
      </c>
      <c r="C415" s="20">
        <f>VLOOKUP(Table3[[#This Row],[Customer ID]],'Medical Examinations'!$1:$1048576,2,FALSE())</f>
        <v>22.61</v>
      </c>
      <c r="D415" s="20" t="str">
        <f>VLOOKUP(Table3[[#This Row],[Customer ID]],'Medical Examinations'!$1:$1048576,3,FALSE())</f>
        <v>normal weight</v>
      </c>
      <c r="E415" s="20">
        <f>VLOOKUP(Table3[[#This Row],[Customer ID]],'Medical Examinations'!$1:$1048576,4,FALSE())</f>
        <v>6.13</v>
      </c>
      <c r="F415" s="20" t="str">
        <f>VLOOKUP(Table3[[#This Row],[Customer ID]],'Medical Examinations'!$1:$1048576,5,FALSE())</f>
        <v>prediabetes</v>
      </c>
      <c r="G415" s="19" t="str">
        <f>VLOOKUP(Table3[[#This Row],[Customer ID]],'Medical Examinations'!$1:$1048576,6,FALSE())</f>
        <v>yes</v>
      </c>
      <c r="H415" s="19" t="str">
        <f>VLOOKUP(Table3[[#This Row],[Customer ID]],'Medical Examinations'!$1:$1048576,7,FALSE())</f>
        <v>No</v>
      </c>
      <c r="I415" s="19" t="str">
        <f>VLOOKUP(Table3[[#This Row],[Customer ID]],'Medical Examinations'!$1:$1048576,8,FALSE())</f>
        <v>Yes</v>
      </c>
      <c r="J415" s="19">
        <f>VLOOKUP(Table3[[#This Row],[Customer ID]],'Medical Examinations'!$1:$1048576,9,FALSE())</f>
        <v>1</v>
      </c>
      <c r="K415" s="19" t="str">
        <f>VLOOKUP(Table3[[#This Row],[Customer ID]],'Medical Examinations'!$1:$1048576,10,FALSE())</f>
        <v>yes</v>
      </c>
      <c r="L415" s="19" t="str">
        <f>VLOOKUP(Table3[[#This Row],[Customer ID]],'Hospitalisation Details'!414:$1048576,5,FALSE())</f>
        <v>23 Jul 1969</v>
      </c>
      <c r="M415" s="19">
        <f>VLOOKUP(Table3[[#This Row],[Customer ID]],'Hospitalisation Details'!414:$1048576,6,FALSE())</f>
        <v>53</v>
      </c>
      <c r="N415" s="19">
        <f>VLOOKUP(Table3[[#This Row],[Customer ID]],'Hospitalisation Details'!414:$1048576,8,FALSE())</f>
        <v>24873.38</v>
      </c>
      <c r="O415" s="19" t="str">
        <f>VLOOKUP(Table3[[#This Row],[Customer ID]],'Hospitalisation Details'!414:$1048576,9,FALSE())</f>
        <v>tier - 2</v>
      </c>
      <c r="P415" s="19" t="str">
        <f>VLOOKUP(Table3[[#This Row],[Customer ID]],'Hospitalisation Details'!414:$1048576,10,FALSE())</f>
        <v>tier - 1</v>
      </c>
      <c r="Q415" s="19" t="str">
        <f>VLOOKUP(Table3[[#This Row],[Customer ID]],'Hospitalisation Details'!414:$1048576,11,FALSE())</f>
        <v>R1024</v>
      </c>
    </row>
    <row r="416" spans="1:17" x14ac:dyDescent="0.2">
      <c r="A416" s="18" t="s">
        <v>1957</v>
      </c>
      <c r="B416" s="19" t="str">
        <f>VLOOKUP(Table3[[#This Row],[Customer ID]],'Customer name 1'!415:$1048576,4,FALSE())</f>
        <v xml:space="preserve">Mr. Nils </v>
      </c>
      <c r="C416" s="20">
        <f>VLOOKUP(Table3[[#This Row],[Customer ID]],'Medical Examinations'!$1:$1048576,2,FALSE())</f>
        <v>24.32</v>
      </c>
      <c r="D416" s="20" t="str">
        <f>VLOOKUP(Table3[[#This Row],[Customer ID]],'Medical Examinations'!$1:$1048576,3,FALSE())</f>
        <v>normal weight</v>
      </c>
      <c r="E416" s="20">
        <f>VLOOKUP(Table3[[#This Row],[Customer ID]],'Medical Examinations'!$1:$1048576,4,FALSE())</f>
        <v>10.47</v>
      </c>
      <c r="F416" s="20" t="str">
        <f>VLOOKUP(Table3[[#This Row],[Customer ID]],'Medical Examinations'!$1:$1048576,5,FALSE())</f>
        <v xml:space="preserve">diabetes </v>
      </c>
      <c r="G416" s="19" t="str">
        <f>VLOOKUP(Table3[[#This Row],[Customer ID]],'Medical Examinations'!$1:$1048576,6,FALSE())</f>
        <v>yes</v>
      </c>
      <c r="H416" s="19" t="str">
        <f>VLOOKUP(Table3[[#This Row],[Customer ID]],'Medical Examinations'!$1:$1048576,7,FALSE())</f>
        <v>No</v>
      </c>
      <c r="I416" s="19" t="str">
        <f>VLOOKUP(Table3[[#This Row],[Customer ID]],'Medical Examinations'!$1:$1048576,8,FALSE())</f>
        <v>No</v>
      </c>
      <c r="J416" s="19">
        <f>VLOOKUP(Table3[[#This Row],[Customer ID]],'Medical Examinations'!$1:$1048576,9,FALSE())</f>
        <v>2</v>
      </c>
      <c r="K416" s="19" t="str">
        <f>VLOOKUP(Table3[[#This Row],[Customer ID]],'Medical Examinations'!$1:$1048576,10,FALSE())</f>
        <v>yes</v>
      </c>
      <c r="L416" s="19" t="str">
        <f>VLOOKUP(Table3[[#This Row],[Customer ID]],'Hospitalisation Details'!415:$1048576,5,FALSE())</f>
        <v>26 Nov 1970</v>
      </c>
      <c r="M416" s="19">
        <f>VLOOKUP(Table3[[#This Row],[Customer ID]],'Hospitalisation Details'!415:$1048576,6,FALSE())</f>
        <v>52</v>
      </c>
      <c r="N416" s="19">
        <f>VLOOKUP(Table3[[#This Row],[Customer ID]],'Hospitalisation Details'!415:$1048576,8,FALSE())</f>
        <v>24869.84</v>
      </c>
      <c r="O416" s="19" t="str">
        <f>VLOOKUP(Table3[[#This Row],[Customer ID]],'Hospitalisation Details'!415:$1048576,9,FALSE())</f>
        <v>tier - 2</v>
      </c>
      <c r="P416" s="19" t="str">
        <f>VLOOKUP(Table3[[#This Row],[Customer ID]],'Hospitalisation Details'!415:$1048576,10,FALSE())</f>
        <v>tier - 2</v>
      </c>
      <c r="Q416" s="19" t="str">
        <f>VLOOKUP(Table3[[#This Row],[Customer ID]],'Hospitalisation Details'!415:$1048576,11,FALSE())</f>
        <v>R1016</v>
      </c>
    </row>
    <row r="417" spans="1:17" x14ac:dyDescent="0.2">
      <c r="A417" s="18" t="s">
        <v>1956</v>
      </c>
      <c r="B417" s="19" t="str">
        <f>VLOOKUP(Table3[[#This Row],[Customer ID]],'Customer name 1'!416:$1048576,4,FALSE())</f>
        <v xml:space="preserve">Mr. Scott </v>
      </c>
      <c r="C417" s="20">
        <f>VLOOKUP(Table3[[#This Row],[Customer ID]],'Medical Examinations'!$1:$1048576,2,FALSE())</f>
        <v>20.96</v>
      </c>
      <c r="D417" s="20" t="str">
        <f>VLOOKUP(Table3[[#This Row],[Customer ID]],'Medical Examinations'!$1:$1048576,3,FALSE())</f>
        <v>normal weight</v>
      </c>
      <c r="E417" s="20">
        <f>VLOOKUP(Table3[[#This Row],[Customer ID]],'Medical Examinations'!$1:$1048576,4,FALSE())</f>
        <v>4.04</v>
      </c>
      <c r="F417" s="20" t="str">
        <f>VLOOKUP(Table3[[#This Row],[Customer ID]],'Medical Examinations'!$1:$1048576,5,FALSE())</f>
        <v xml:space="preserve">normal </v>
      </c>
      <c r="G417" s="19" t="str">
        <f>VLOOKUP(Table3[[#This Row],[Customer ID]],'Medical Examinations'!$1:$1048576,6,FALSE())</f>
        <v>yes</v>
      </c>
      <c r="H417" s="19" t="str">
        <f>VLOOKUP(Table3[[#This Row],[Customer ID]],'Medical Examinations'!$1:$1048576,7,FALSE())</f>
        <v>No</v>
      </c>
      <c r="I417" s="19" t="str">
        <f>VLOOKUP(Table3[[#This Row],[Customer ID]],'Medical Examinations'!$1:$1048576,8,FALSE())</f>
        <v>No</v>
      </c>
      <c r="J417" s="19">
        <f>VLOOKUP(Table3[[#This Row],[Customer ID]],'Medical Examinations'!$1:$1048576,9,FALSE())</f>
        <v>1</v>
      </c>
      <c r="K417" s="19" t="str">
        <f>VLOOKUP(Table3[[#This Row],[Customer ID]],'Medical Examinations'!$1:$1048576,10,FALSE())</f>
        <v>yes</v>
      </c>
      <c r="L417" s="19" t="str">
        <f>VLOOKUP(Table3[[#This Row],[Customer ID]],'Hospitalisation Details'!416:$1048576,5,FALSE())</f>
        <v>10 Jun 1995</v>
      </c>
      <c r="M417" s="19">
        <f>VLOOKUP(Table3[[#This Row],[Customer ID]],'Hospitalisation Details'!416:$1048576,6,FALSE())</f>
        <v>27</v>
      </c>
      <c r="N417" s="19">
        <f>VLOOKUP(Table3[[#This Row],[Customer ID]],'Hospitalisation Details'!416:$1048576,8,FALSE())</f>
        <v>24863.25</v>
      </c>
      <c r="O417" s="19" t="str">
        <f>VLOOKUP(Table3[[#This Row],[Customer ID]],'Hospitalisation Details'!416:$1048576,9,FALSE())</f>
        <v>tier - 2</v>
      </c>
      <c r="P417" s="19" t="str">
        <f>VLOOKUP(Table3[[#This Row],[Customer ID]],'Hospitalisation Details'!416:$1048576,10,FALSE())</f>
        <v>tier - 3</v>
      </c>
      <c r="Q417" s="19" t="str">
        <f>VLOOKUP(Table3[[#This Row],[Customer ID]],'Hospitalisation Details'!416:$1048576,11,FALSE())</f>
        <v>R1011</v>
      </c>
    </row>
    <row r="418" spans="1:17" x14ac:dyDescent="0.2">
      <c r="A418" s="18" t="s">
        <v>1955</v>
      </c>
      <c r="B418" s="19" t="str">
        <f>VLOOKUP(Table3[[#This Row],[Customer ID]],'Customer name 1'!417:$1048576,4,FALSE())</f>
        <v xml:space="preserve">Ms. Angela </v>
      </c>
      <c r="C418" s="20">
        <f>VLOOKUP(Table3[[#This Row],[Customer ID]],'Medical Examinations'!$1:$1048576,2,FALSE())</f>
        <v>19.68</v>
      </c>
      <c r="D418" s="20" t="str">
        <f>VLOOKUP(Table3[[#This Row],[Customer ID]],'Medical Examinations'!$1:$1048576,3,FALSE())</f>
        <v>normal weight</v>
      </c>
      <c r="E418" s="20">
        <f>VLOOKUP(Table3[[#This Row],[Customer ID]],'Medical Examinations'!$1:$1048576,4,FALSE())</f>
        <v>5.74</v>
      </c>
      <c r="F418" s="20" t="str">
        <f>VLOOKUP(Table3[[#This Row],[Customer ID]],'Medical Examinations'!$1:$1048576,5,FALSE())</f>
        <v>prediabetes</v>
      </c>
      <c r="G418" s="19" t="str">
        <f>VLOOKUP(Table3[[#This Row],[Customer ID]],'Medical Examinations'!$1:$1048576,6,FALSE())</f>
        <v>No</v>
      </c>
      <c r="H418" s="19" t="str">
        <f>VLOOKUP(Table3[[#This Row],[Customer ID]],'Medical Examinations'!$1:$1048576,7,FALSE())</f>
        <v>No</v>
      </c>
      <c r="I418" s="19" t="str">
        <f>VLOOKUP(Table3[[#This Row],[Customer ID]],'Medical Examinations'!$1:$1048576,8,FALSE())</f>
        <v>No</v>
      </c>
      <c r="J418" s="19">
        <f>VLOOKUP(Table3[[#This Row],[Customer ID]],'Medical Examinations'!$1:$1048576,9,FALSE())</f>
        <v>0</v>
      </c>
      <c r="K418" s="19" t="str">
        <f>VLOOKUP(Table3[[#This Row],[Customer ID]],'Medical Examinations'!$1:$1048576,10,FALSE())</f>
        <v>yes</v>
      </c>
      <c r="L418" s="19" t="str">
        <f>VLOOKUP(Table3[[#This Row],[Customer ID]],'Hospitalisation Details'!417:$1048576,5,FALSE())</f>
        <v>9 Sep 1994</v>
      </c>
      <c r="M418" s="19">
        <f>VLOOKUP(Table3[[#This Row],[Customer ID]],'Hospitalisation Details'!417:$1048576,6,FALSE())</f>
        <v>28</v>
      </c>
      <c r="N418" s="19">
        <f>VLOOKUP(Table3[[#This Row],[Customer ID]],'Hospitalisation Details'!417:$1048576,8,FALSE())</f>
        <v>24817.25</v>
      </c>
      <c r="O418" s="19" t="str">
        <f>VLOOKUP(Table3[[#This Row],[Customer ID]],'Hospitalisation Details'!417:$1048576,9,FALSE())</f>
        <v>tier - 2</v>
      </c>
      <c r="P418" s="19" t="str">
        <f>VLOOKUP(Table3[[#This Row],[Customer ID]],'Hospitalisation Details'!417:$1048576,10,FALSE())</f>
        <v>tier - 2</v>
      </c>
      <c r="Q418" s="19" t="str">
        <f>VLOOKUP(Table3[[#This Row],[Customer ID]],'Hospitalisation Details'!417:$1048576,11,FALSE())</f>
        <v>R1011</v>
      </c>
    </row>
    <row r="419" spans="1:17" x14ac:dyDescent="0.2">
      <c r="A419" s="18" t="s">
        <v>1954</v>
      </c>
      <c r="B419" s="19" t="str">
        <f>VLOOKUP(Table3[[#This Row],[Customer ID]],'Customer name 1'!418:$1048576,4,FALSE())</f>
        <v xml:space="preserve">Ms. Allison </v>
      </c>
      <c r="C419" s="20">
        <f>VLOOKUP(Table3[[#This Row],[Customer ID]],'Medical Examinations'!$1:$1048576,2,FALSE())</f>
        <v>18.100000000000001</v>
      </c>
      <c r="D419" s="20" t="str">
        <f>VLOOKUP(Table3[[#This Row],[Customer ID]],'Medical Examinations'!$1:$1048576,3,FALSE())</f>
        <v xml:space="preserve">under weight </v>
      </c>
      <c r="E419" s="20">
        <f>VLOOKUP(Table3[[#This Row],[Customer ID]],'Medical Examinations'!$1:$1048576,4,FALSE())</f>
        <v>6.33</v>
      </c>
      <c r="F419" s="20" t="str">
        <f>VLOOKUP(Table3[[#This Row],[Customer ID]],'Medical Examinations'!$1:$1048576,5,FALSE())</f>
        <v>prediabetes</v>
      </c>
      <c r="G419" s="19" t="str">
        <f>VLOOKUP(Table3[[#This Row],[Customer ID]],'Medical Examinations'!$1:$1048576,6,FALSE())</f>
        <v>No</v>
      </c>
      <c r="H419" s="19" t="str">
        <f>VLOOKUP(Table3[[#This Row],[Customer ID]],'Medical Examinations'!$1:$1048576,7,FALSE())</f>
        <v>No</v>
      </c>
      <c r="I419" s="19" t="str">
        <f>VLOOKUP(Table3[[#This Row],[Customer ID]],'Medical Examinations'!$1:$1048576,8,FALSE())</f>
        <v>No</v>
      </c>
      <c r="J419" s="19">
        <f>VLOOKUP(Table3[[#This Row],[Customer ID]],'Medical Examinations'!$1:$1048576,9,FALSE())</f>
        <v>1</v>
      </c>
      <c r="K419" s="19" t="str">
        <f>VLOOKUP(Table3[[#This Row],[Customer ID]],'Medical Examinations'!$1:$1048576,10,FALSE())</f>
        <v>yes</v>
      </c>
      <c r="L419" s="19" t="str">
        <f>VLOOKUP(Table3[[#This Row],[Customer ID]],'Hospitalisation Details'!418:$1048576,5,FALSE())</f>
        <v>11 Oct 1992</v>
      </c>
      <c r="M419" s="19">
        <f>VLOOKUP(Table3[[#This Row],[Customer ID]],'Hospitalisation Details'!418:$1048576,6,FALSE())</f>
        <v>30</v>
      </c>
      <c r="N419" s="19">
        <f>VLOOKUP(Table3[[#This Row],[Customer ID]],'Hospitalisation Details'!418:$1048576,8,FALSE())</f>
        <v>24795.040000000001</v>
      </c>
      <c r="O419" s="19" t="str">
        <f>VLOOKUP(Table3[[#This Row],[Customer ID]],'Hospitalisation Details'!418:$1048576,9,FALSE())</f>
        <v>tier - 2</v>
      </c>
      <c r="P419" s="19" t="str">
        <f>VLOOKUP(Table3[[#This Row],[Customer ID]],'Hospitalisation Details'!418:$1048576,10,FALSE())</f>
        <v>tier - 3</v>
      </c>
      <c r="Q419" s="19" t="str">
        <f>VLOOKUP(Table3[[#This Row],[Customer ID]],'Hospitalisation Details'!418:$1048576,11,FALSE())</f>
        <v>R1011</v>
      </c>
    </row>
    <row r="420" spans="1:17" x14ac:dyDescent="0.2">
      <c r="A420" s="18" t="s">
        <v>1953</v>
      </c>
      <c r="B420" s="19" t="str">
        <f>VLOOKUP(Table3[[#This Row],[Customer ID]],'Customer name 1'!419:$1048576,4,FALSE())</f>
        <v xml:space="preserve">Ms. Caitlin </v>
      </c>
      <c r="C420" s="20">
        <f>VLOOKUP(Table3[[#This Row],[Customer ID]],'Medical Examinations'!$1:$1048576,2,FALSE())</f>
        <v>29.64</v>
      </c>
      <c r="D420" s="20" t="str">
        <f>VLOOKUP(Table3[[#This Row],[Customer ID]],'Medical Examinations'!$1:$1048576,3,FALSE())</f>
        <v>over weight</v>
      </c>
      <c r="E420" s="20">
        <f>VLOOKUP(Table3[[#This Row],[Customer ID]],'Medical Examinations'!$1:$1048576,4,FALSE())</f>
        <v>4.28</v>
      </c>
      <c r="F420" s="20" t="str">
        <f>VLOOKUP(Table3[[#This Row],[Customer ID]],'Medical Examinations'!$1:$1048576,5,FALSE())</f>
        <v xml:space="preserve">normal </v>
      </c>
      <c r="G420" s="19" t="str">
        <f>VLOOKUP(Table3[[#This Row],[Customer ID]],'Medical Examinations'!$1:$1048576,6,FALSE())</f>
        <v>yes</v>
      </c>
      <c r="H420" s="19" t="str">
        <f>VLOOKUP(Table3[[#This Row],[Customer ID]],'Medical Examinations'!$1:$1048576,7,FALSE())</f>
        <v>No</v>
      </c>
      <c r="I420" s="19" t="str">
        <f>VLOOKUP(Table3[[#This Row],[Customer ID]],'Medical Examinations'!$1:$1048576,8,FALSE())</f>
        <v>No</v>
      </c>
      <c r="J420" s="19">
        <f>VLOOKUP(Table3[[#This Row],[Customer ID]],'Medical Examinations'!$1:$1048576,9,FALSE())</f>
        <v>0</v>
      </c>
      <c r="K420" s="19" t="str">
        <f>VLOOKUP(Table3[[#This Row],[Customer ID]],'Medical Examinations'!$1:$1048576,10,FALSE())</f>
        <v>No</v>
      </c>
      <c r="L420" s="19" t="str">
        <f>VLOOKUP(Table3[[#This Row],[Customer ID]],'Hospitalisation Details'!419:$1048576,5,FALSE())</f>
        <v>28 Aug 1996</v>
      </c>
      <c r="M420" s="19">
        <f>VLOOKUP(Table3[[#This Row],[Customer ID]],'Hospitalisation Details'!419:$1048576,6,FALSE())</f>
        <v>26</v>
      </c>
      <c r="N420" s="19">
        <f>VLOOKUP(Table3[[#This Row],[Customer ID]],'Hospitalisation Details'!419:$1048576,8,FALSE())</f>
        <v>24671.66</v>
      </c>
      <c r="O420" s="19" t="str">
        <f>VLOOKUP(Table3[[#This Row],[Customer ID]],'Hospitalisation Details'!419:$1048576,9,FALSE())</f>
        <v>tier - 2</v>
      </c>
      <c r="P420" s="19" t="str">
        <f>VLOOKUP(Table3[[#This Row],[Customer ID]],'Hospitalisation Details'!419:$1048576,10,FALSE())</f>
        <v>tier - 1</v>
      </c>
      <c r="Q420" s="19" t="str">
        <f>VLOOKUP(Table3[[#This Row],[Customer ID]],'Hospitalisation Details'!419:$1048576,11,FALSE())</f>
        <v>R1024</v>
      </c>
    </row>
    <row r="421" spans="1:17" x14ac:dyDescent="0.2">
      <c r="A421" s="18" t="s">
        <v>1952</v>
      </c>
      <c r="B421" s="19" t="str">
        <f>VLOOKUP(Table3[[#This Row],[Customer ID]],'Customer name 1'!420:$1048576,4,FALSE())</f>
        <v xml:space="preserve">Ms. Tracy </v>
      </c>
      <c r="C421" s="20">
        <f>VLOOKUP(Table3[[#This Row],[Customer ID]],'Medical Examinations'!$1:$1048576,2,FALSE())</f>
        <v>25.3</v>
      </c>
      <c r="D421" s="20" t="str">
        <f>VLOOKUP(Table3[[#This Row],[Customer ID]],'Medical Examinations'!$1:$1048576,3,FALSE())</f>
        <v>over weight</v>
      </c>
      <c r="E421" s="20">
        <f>VLOOKUP(Table3[[#This Row],[Customer ID]],'Medical Examinations'!$1:$1048576,4,FALSE())</f>
        <v>9.4700000000000006</v>
      </c>
      <c r="F421" s="20" t="str">
        <f>VLOOKUP(Table3[[#This Row],[Customer ID]],'Medical Examinations'!$1:$1048576,5,FALSE())</f>
        <v xml:space="preserve">diabetes </v>
      </c>
      <c r="G421" s="19" t="str">
        <f>VLOOKUP(Table3[[#This Row],[Customer ID]],'Medical Examinations'!$1:$1048576,6,FALSE())</f>
        <v>yes</v>
      </c>
      <c r="H421" s="19" t="str">
        <f>VLOOKUP(Table3[[#This Row],[Customer ID]],'Medical Examinations'!$1:$1048576,7,FALSE())</f>
        <v>No</v>
      </c>
      <c r="I421" s="19" t="str">
        <f>VLOOKUP(Table3[[#This Row],[Customer ID]],'Medical Examinations'!$1:$1048576,8,FALSE())</f>
        <v>No</v>
      </c>
      <c r="J421" s="19">
        <f>VLOOKUP(Table3[[#This Row],[Customer ID]],'Medical Examinations'!$1:$1048576,9,FALSE())</f>
        <v>2</v>
      </c>
      <c r="K421" s="19" t="str">
        <f>VLOOKUP(Table3[[#This Row],[Customer ID]],'Medical Examinations'!$1:$1048576,10,FALSE())</f>
        <v>yes</v>
      </c>
      <c r="L421" s="19" t="str">
        <f>VLOOKUP(Table3[[#This Row],[Customer ID]],'Hospitalisation Details'!420:$1048576,5,FALSE())</f>
        <v>12 Jun 1970</v>
      </c>
      <c r="M421" s="19">
        <f>VLOOKUP(Table3[[#This Row],[Customer ID]],'Hospitalisation Details'!420:$1048576,6,FALSE())</f>
        <v>52</v>
      </c>
      <c r="N421" s="19">
        <f>VLOOKUP(Table3[[#This Row],[Customer ID]],'Hospitalisation Details'!420:$1048576,8,FALSE())</f>
        <v>24667.42</v>
      </c>
      <c r="O421" s="19" t="str">
        <f>VLOOKUP(Table3[[#This Row],[Customer ID]],'Hospitalisation Details'!420:$1048576,9,FALSE())</f>
        <v>tier - 2</v>
      </c>
      <c r="P421" s="19" t="str">
        <f>VLOOKUP(Table3[[#This Row],[Customer ID]],'Hospitalisation Details'!420:$1048576,10,FALSE())</f>
        <v>tier - 3</v>
      </c>
      <c r="Q421" s="19" t="str">
        <f>VLOOKUP(Table3[[#This Row],[Customer ID]],'Hospitalisation Details'!420:$1048576,11,FALSE())</f>
        <v>R1013</v>
      </c>
    </row>
    <row r="422" spans="1:17" x14ac:dyDescent="0.2">
      <c r="A422" s="18" t="s">
        <v>1951</v>
      </c>
      <c r="B422" s="19" t="str">
        <f>VLOOKUP(Table3[[#This Row],[Customer ID]],'Customer name 1'!421:$1048576,4,FALSE())</f>
        <v xml:space="preserve">Mr. Dustin </v>
      </c>
      <c r="C422" s="20">
        <f>VLOOKUP(Table3[[#This Row],[Customer ID]],'Medical Examinations'!$1:$1048576,2,FALSE())</f>
        <v>27.6</v>
      </c>
      <c r="D422" s="20" t="str">
        <f>VLOOKUP(Table3[[#This Row],[Customer ID]],'Medical Examinations'!$1:$1048576,3,FALSE())</f>
        <v>over weight</v>
      </c>
      <c r="E422" s="20">
        <f>VLOOKUP(Table3[[#This Row],[Customer ID]],'Medical Examinations'!$1:$1048576,4,FALSE())</f>
        <v>4.8499999999999996</v>
      </c>
      <c r="F422" s="20" t="str">
        <f>VLOOKUP(Table3[[#This Row],[Customer ID]],'Medical Examinations'!$1:$1048576,5,FALSE())</f>
        <v xml:space="preserve">normal </v>
      </c>
      <c r="G422" s="19" t="str">
        <f>VLOOKUP(Table3[[#This Row],[Customer ID]],'Medical Examinations'!$1:$1048576,6,FALSE())</f>
        <v>yes</v>
      </c>
      <c r="H422" s="19" t="str">
        <f>VLOOKUP(Table3[[#This Row],[Customer ID]],'Medical Examinations'!$1:$1048576,7,FALSE())</f>
        <v>No</v>
      </c>
      <c r="I422" s="19" t="str">
        <f>VLOOKUP(Table3[[#This Row],[Customer ID]],'Medical Examinations'!$1:$1048576,8,FALSE())</f>
        <v>No</v>
      </c>
      <c r="J422" s="19">
        <f>VLOOKUP(Table3[[#This Row],[Customer ID]],'Medical Examinations'!$1:$1048576,9,FALSE())</f>
        <v>0</v>
      </c>
      <c r="K422" s="19" t="str">
        <f>VLOOKUP(Table3[[#This Row],[Customer ID]],'Medical Examinations'!$1:$1048576,10,FALSE())</f>
        <v>No</v>
      </c>
      <c r="L422" s="19" t="str">
        <f>VLOOKUP(Table3[[#This Row],[Customer ID]],'Hospitalisation Details'!421:$1048576,5,FALSE())</f>
        <v>12 Oct 1976</v>
      </c>
      <c r="M422" s="19">
        <f>VLOOKUP(Table3[[#This Row],[Customer ID]],'Hospitalisation Details'!421:$1048576,6,FALSE())</f>
        <v>46</v>
      </c>
      <c r="N422" s="19">
        <f>VLOOKUP(Table3[[#This Row],[Customer ID]],'Hospitalisation Details'!421:$1048576,8,FALSE())</f>
        <v>24603.05</v>
      </c>
      <c r="O422" s="19" t="str">
        <f>VLOOKUP(Table3[[#This Row],[Customer ID]],'Hospitalisation Details'!421:$1048576,9,FALSE())</f>
        <v>tier - 2</v>
      </c>
      <c r="P422" s="19" t="str">
        <f>VLOOKUP(Table3[[#This Row],[Customer ID]],'Hospitalisation Details'!421:$1048576,10,FALSE())</f>
        <v>tier - 2</v>
      </c>
      <c r="Q422" s="19" t="str">
        <f>VLOOKUP(Table3[[#This Row],[Customer ID]],'Hospitalisation Details'!421:$1048576,11,FALSE())</f>
        <v>R1011</v>
      </c>
    </row>
    <row r="423" spans="1:17" x14ac:dyDescent="0.2">
      <c r="A423" s="18" t="s">
        <v>1950</v>
      </c>
      <c r="B423" s="19" t="str">
        <f>VLOOKUP(Table3[[#This Row],[Customer ID]],'Customer name 1'!422:$1048576,4,FALSE())</f>
        <v xml:space="preserve">Ms. Jenny </v>
      </c>
      <c r="C423" s="20">
        <f>VLOOKUP(Table3[[#This Row],[Customer ID]],'Medical Examinations'!$1:$1048576,2,FALSE())</f>
        <v>27.645</v>
      </c>
      <c r="D423" s="20" t="str">
        <f>VLOOKUP(Table3[[#This Row],[Customer ID]],'Medical Examinations'!$1:$1048576,3,FALSE())</f>
        <v>over weight</v>
      </c>
      <c r="E423" s="20">
        <f>VLOOKUP(Table3[[#This Row],[Customer ID]],'Medical Examinations'!$1:$1048576,4,FALSE())</f>
        <v>11.03</v>
      </c>
      <c r="F423" s="20" t="str">
        <f>VLOOKUP(Table3[[#This Row],[Customer ID]],'Medical Examinations'!$1:$1048576,5,FALSE())</f>
        <v xml:space="preserve">diabetes </v>
      </c>
      <c r="G423" s="19" t="str">
        <f>VLOOKUP(Table3[[#This Row],[Customer ID]],'Medical Examinations'!$1:$1048576,6,FALSE())</f>
        <v>yes</v>
      </c>
      <c r="H423" s="19" t="str">
        <f>VLOOKUP(Table3[[#This Row],[Customer ID]],'Medical Examinations'!$1:$1048576,7,FALSE())</f>
        <v>No</v>
      </c>
      <c r="I423" s="19" t="str">
        <f>VLOOKUP(Table3[[#This Row],[Customer ID]],'Medical Examinations'!$1:$1048576,8,FALSE())</f>
        <v>No</v>
      </c>
      <c r="J423" s="19">
        <f>VLOOKUP(Table3[[#This Row],[Customer ID]],'Medical Examinations'!$1:$1048576,9,FALSE())</f>
        <v>1</v>
      </c>
      <c r="K423" s="19" t="str">
        <f>VLOOKUP(Table3[[#This Row],[Customer ID]],'Medical Examinations'!$1:$1048576,10,FALSE())</f>
        <v>yes</v>
      </c>
      <c r="L423" s="19" t="str">
        <f>VLOOKUP(Table3[[#This Row],[Customer ID]],'Hospitalisation Details'!422:$1048576,5,FALSE())</f>
        <v>13 Jun 1975</v>
      </c>
      <c r="M423" s="19">
        <f>VLOOKUP(Table3[[#This Row],[Customer ID]],'Hospitalisation Details'!422:$1048576,6,FALSE())</f>
        <v>47</v>
      </c>
      <c r="N423" s="19">
        <f>VLOOKUP(Table3[[#This Row],[Customer ID]],'Hospitalisation Details'!422:$1048576,8,FALSE())</f>
        <v>24535.7</v>
      </c>
      <c r="O423" s="19" t="str">
        <f>VLOOKUP(Table3[[#This Row],[Customer ID]],'Hospitalisation Details'!422:$1048576,9,FALSE())</f>
        <v>tier - 2</v>
      </c>
      <c r="P423" s="19" t="str">
        <f>VLOOKUP(Table3[[#This Row],[Customer ID]],'Hospitalisation Details'!422:$1048576,10,FALSE())</f>
        <v>tier - 2</v>
      </c>
      <c r="Q423" s="19" t="str">
        <f>VLOOKUP(Table3[[#This Row],[Customer ID]],'Hospitalisation Details'!422:$1048576,11,FALSE())</f>
        <v>R1012</v>
      </c>
    </row>
    <row r="424" spans="1:17" x14ac:dyDescent="0.2">
      <c r="A424" s="18" t="s">
        <v>1949</v>
      </c>
      <c r="B424" s="19" t="str">
        <f>VLOOKUP(Table3[[#This Row],[Customer ID]],'Customer name 1'!423:$1048576,4,FALSE())</f>
        <v xml:space="preserve">Ms. Emily </v>
      </c>
      <c r="C424" s="20">
        <f>VLOOKUP(Table3[[#This Row],[Customer ID]],'Medical Examinations'!$1:$1048576,2,FALSE())</f>
        <v>27.6</v>
      </c>
      <c r="D424" s="20" t="str">
        <f>VLOOKUP(Table3[[#This Row],[Customer ID]],'Medical Examinations'!$1:$1048576,3,FALSE())</f>
        <v>over weight</v>
      </c>
      <c r="E424" s="20">
        <f>VLOOKUP(Table3[[#This Row],[Customer ID]],'Medical Examinations'!$1:$1048576,4,FALSE())</f>
        <v>5.22</v>
      </c>
      <c r="F424" s="20" t="str">
        <f>VLOOKUP(Table3[[#This Row],[Customer ID]],'Medical Examinations'!$1:$1048576,5,FALSE())</f>
        <v xml:space="preserve">normal </v>
      </c>
      <c r="G424" s="19" t="str">
        <f>VLOOKUP(Table3[[#This Row],[Customer ID]],'Medical Examinations'!$1:$1048576,6,FALSE())</f>
        <v>No</v>
      </c>
      <c r="H424" s="19" t="str">
        <f>VLOOKUP(Table3[[#This Row],[Customer ID]],'Medical Examinations'!$1:$1048576,7,FALSE())</f>
        <v>No</v>
      </c>
      <c r="I424" s="19" t="str">
        <f>VLOOKUP(Table3[[#This Row],[Customer ID]],'Medical Examinations'!$1:$1048576,8,FALSE())</f>
        <v>No</v>
      </c>
      <c r="J424" s="19">
        <f>VLOOKUP(Table3[[#This Row],[Customer ID]],'Medical Examinations'!$1:$1048576,9,FALSE())</f>
        <v>2</v>
      </c>
      <c r="K424" s="19" t="str">
        <f>VLOOKUP(Table3[[#This Row],[Customer ID]],'Medical Examinations'!$1:$1048576,10,FALSE())</f>
        <v>yes</v>
      </c>
      <c r="L424" s="19" t="str">
        <f>VLOOKUP(Table3[[#This Row],[Customer ID]],'Hospitalisation Details'!423:$1048576,5,FALSE())</f>
        <v>14 Sep 1972</v>
      </c>
      <c r="M424" s="19">
        <f>VLOOKUP(Table3[[#This Row],[Customer ID]],'Hospitalisation Details'!423:$1048576,6,FALSE())</f>
        <v>50</v>
      </c>
      <c r="N424" s="19">
        <f>VLOOKUP(Table3[[#This Row],[Customer ID]],'Hospitalisation Details'!423:$1048576,8,FALSE())</f>
        <v>24520.26</v>
      </c>
      <c r="O424" s="19" t="str">
        <f>VLOOKUP(Table3[[#This Row],[Customer ID]],'Hospitalisation Details'!423:$1048576,9,FALSE())</f>
        <v>tier - 2</v>
      </c>
      <c r="P424" s="19" t="str">
        <f>VLOOKUP(Table3[[#This Row],[Customer ID]],'Hospitalisation Details'!423:$1048576,10,FALSE())</f>
        <v>tier - 3</v>
      </c>
      <c r="Q424" s="19" t="str">
        <f>VLOOKUP(Table3[[#This Row],[Customer ID]],'Hospitalisation Details'!423:$1048576,11,FALSE())</f>
        <v>R1011</v>
      </c>
    </row>
    <row r="425" spans="1:17" x14ac:dyDescent="0.2">
      <c r="A425" s="18" t="s">
        <v>1948</v>
      </c>
      <c r="B425" s="19" t="str">
        <f>VLOOKUP(Table3[[#This Row],[Customer ID]],'Customer name 1'!424:$1048576,4,FALSE())</f>
        <v xml:space="preserve">Ms. Fabienne </v>
      </c>
      <c r="C425" s="20">
        <f>VLOOKUP(Table3[[#This Row],[Customer ID]],'Medical Examinations'!$1:$1048576,2,FALSE())</f>
        <v>25.08</v>
      </c>
      <c r="D425" s="20" t="str">
        <f>VLOOKUP(Table3[[#This Row],[Customer ID]],'Medical Examinations'!$1:$1048576,3,FALSE())</f>
        <v>over weight</v>
      </c>
      <c r="E425" s="20">
        <f>VLOOKUP(Table3[[#This Row],[Customer ID]],'Medical Examinations'!$1:$1048576,4,FALSE())</f>
        <v>9.52</v>
      </c>
      <c r="F425" s="20" t="str">
        <f>VLOOKUP(Table3[[#This Row],[Customer ID]],'Medical Examinations'!$1:$1048576,5,FALSE())</f>
        <v xml:space="preserve">diabetes </v>
      </c>
      <c r="G425" s="19" t="str">
        <f>VLOOKUP(Table3[[#This Row],[Customer ID]],'Medical Examinations'!$1:$1048576,6,FALSE())</f>
        <v>yes</v>
      </c>
      <c r="H425" s="19" t="str">
        <f>VLOOKUP(Table3[[#This Row],[Customer ID]],'Medical Examinations'!$1:$1048576,7,FALSE())</f>
        <v>No</v>
      </c>
      <c r="I425" s="19" t="str">
        <f>VLOOKUP(Table3[[#This Row],[Customer ID]],'Medical Examinations'!$1:$1048576,8,FALSE())</f>
        <v>No</v>
      </c>
      <c r="J425" s="19">
        <f>VLOOKUP(Table3[[#This Row],[Customer ID]],'Medical Examinations'!$1:$1048576,9,FALSE())</f>
        <v>2</v>
      </c>
      <c r="K425" s="19" t="str">
        <f>VLOOKUP(Table3[[#This Row],[Customer ID]],'Medical Examinations'!$1:$1048576,10,FALSE())</f>
        <v>No</v>
      </c>
      <c r="L425" s="19" t="str">
        <f>VLOOKUP(Table3[[#This Row],[Customer ID]],'Hospitalisation Details'!424:$1048576,5,FALSE())</f>
        <v>21 Oct 1961</v>
      </c>
      <c r="M425" s="19">
        <f>VLOOKUP(Table3[[#This Row],[Customer ID]],'Hospitalisation Details'!424:$1048576,6,FALSE())</f>
        <v>61</v>
      </c>
      <c r="N425" s="19">
        <f>VLOOKUP(Table3[[#This Row],[Customer ID]],'Hospitalisation Details'!424:$1048576,8,FALSE())</f>
        <v>24513.09</v>
      </c>
      <c r="O425" s="19" t="str">
        <f>VLOOKUP(Table3[[#This Row],[Customer ID]],'Hospitalisation Details'!424:$1048576,9,FALSE())</f>
        <v>tier - 2</v>
      </c>
      <c r="P425" s="19" t="str">
        <f>VLOOKUP(Table3[[#This Row],[Customer ID]],'Hospitalisation Details'!424:$1048576,10,FALSE())</f>
        <v>tier - 2</v>
      </c>
      <c r="Q425" s="19" t="str">
        <f>VLOOKUP(Table3[[#This Row],[Customer ID]],'Hospitalisation Details'!424:$1048576,11,FALSE())</f>
        <v>R1013</v>
      </c>
    </row>
    <row r="426" spans="1:17" x14ac:dyDescent="0.2">
      <c r="A426" s="18" t="s">
        <v>1947</v>
      </c>
      <c r="B426" s="19" t="str">
        <f>VLOOKUP(Table3[[#This Row],[Customer ID]],'Customer name 1'!425:$1048576,4,FALSE())</f>
        <v xml:space="preserve">Mr. Jordan </v>
      </c>
      <c r="C426" s="20">
        <f>VLOOKUP(Table3[[#This Row],[Customer ID]],'Medical Examinations'!$1:$1048576,2,FALSE())</f>
        <v>30.02</v>
      </c>
      <c r="D426" s="20" t="str">
        <f>VLOOKUP(Table3[[#This Row],[Customer ID]],'Medical Examinations'!$1:$1048576,3,FALSE())</f>
        <v xml:space="preserve"> obesity </v>
      </c>
      <c r="E426" s="20">
        <f>VLOOKUP(Table3[[#This Row],[Customer ID]],'Medical Examinations'!$1:$1048576,4,FALSE())</f>
        <v>11.09</v>
      </c>
      <c r="F426" s="20" t="str">
        <f>VLOOKUP(Table3[[#This Row],[Customer ID]],'Medical Examinations'!$1:$1048576,5,FALSE())</f>
        <v xml:space="preserve">diabetes </v>
      </c>
      <c r="G426" s="19" t="str">
        <f>VLOOKUP(Table3[[#This Row],[Customer ID]],'Medical Examinations'!$1:$1048576,6,FALSE())</f>
        <v>No</v>
      </c>
      <c r="H426" s="19" t="str">
        <f>VLOOKUP(Table3[[#This Row],[Customer ID]],'Medical Examinations'!$1:$1048576,7,FALSE())</f>
        <v>No</v>
      </c>
      <c r="I426" s="19" t="str">
        <f>VLOOKUP(Table3[[#This Row],[Customer ID]],'Medical Examinations'!$1:$1048576,8,FALSE())</f>
        <v>No</v>
      </c>
      <c r="J426" s="19">
        <f>VLOOKUP(Table3[[#This Row],[Customer ID]],'Medical Examinations'!$1:$1048576,9,FALSE())</f>
        <v>0</v>
      </c>
      <c r="K426" s="19" t="str">
        <f>VLOOKUP(Table3[[#This Row],[Customer ID]],'Medical Examinations'!$1:$1048576,10,FALSE())</f>
        <v>No</v>
      </c>
      <c r="L426" s="19" t="str">
        <f>VLOOKUP(Table3[[#This Row],[Customer ID]],'Hospitalisation Details'!425:$1048576,5,FALSE())</f>
        <v>6 Jul 1968</v>
      </c>
      <c r="M426" s="19">
        <f>VLOOKUP(Table3[[#This Row],[Customer ID]],'Hospitalisation Details'!425:$1048576,6,FALSE())</f>
        <v>54</v>
      </c>
      <c r="N426" s="19">
        <f>VLOOKUP(Table3[[#This Row],[Customer ID]],'Hospitalisation Details'!425:$1048576,8,FALSE())</f>
        <v>24476.48</v>
      </c>
      <c r="O426" s="19" t="str">
        <f>VLOOKUP(Table3[[#This Row],[Customer ID]],'Hospitalisation Details'!425:$1048576,9,FALSE())</f>
        <v>tier - 2</v>
      </c>
      <c r="P426" s="19" t="str">
        <f>VLOOKUP(Table3[[#This Row],[Customer ID]],'Hospitalisation Details'!425:$1048576,10,FALSE())</f>
        <v>tier - 2</v>
      </c>
      <c r="Q426" s="19" t="str">
        <f>VLOOKUP(Table3[[#This Row],[Customer ID]],'Hospitalisation Details'!425:$1048576,11,FALSE())</f>
        <v>R1012</v>
      </c>
    </row>
    <row r="427" spans="1:17" x14ac:dyDescent="0.2">
      <c r="A427" s="18" t="s">
        <v>1946</v>
      </c>
      <c r="B427" s="19" t="str">
        <f>VLOOKUP(Table3[[#This Row],[Customer ID]],'Customer name 1'!426:$1048576,4,FALSE())</f>
        <v xml:space="preserve">Mr. Matt </v>
      </c>
      <c r="C427" s="20">
        <f>VLOOKUP(Table3[[#This Row],[Customer ID]],'Medical Examinations'!$1:$1048576,2,FALSE())</f>
        <v>27.36</v>
      </c>
      <c r="D427" s="20" t="str">
        <f>VLOOKUP(Table3[[#This Row],[Customer ID]],'Medical Examinations'!$1:$1048576,3,FALSE())</f>
        <v>over weight</v>
      </c>
      <c r="E427" s="20">
        <f>VLOOKUP(Table3[[#This Row],[Customer ID]],'Medical Examinations'!$1:$1048576,4,FALSE())</f>
        <v>9.4499999999999993</v>
      </c>
      <c r="F427" s="20" t="str">
        <f>VLOOKUP(Table3[[#This Row],[Customer ID]],'Medical Examinations'!$1:$1048576,5,FALSE())</f>
        <v xml:space="preserve">diabetes </v>
      </c>
      <c r="G427" s="19" t="str">
        <f>VLOOKUP(Table3[[#This Row],[Customer ID]],'Medical Examinations'!$1:$1048576,6,FALSE())</f>
        <v>yes</v>
      </c>
      <c r="H427" s="19" t="str">
        <f>VLOOKUP(Table3[[#This Row],[Customer ID]],'Medical Examinations'!$1:$1048576,7,FALSE())</f>
        <v>No</v>
      </c>
      <c r="I427" s="19" t="str">
        <f>VLOOKUP(Table3[[#This Row],[Customer ID]],'Medical Examinations'!$1:$1048576,8,FALSE())</f>
        <v>No</v>
      </c>
      <c r="J427" s="19">
        <f>VLOOKUP(Table3[[#This Row],[Customer ID]],'Medical Examinations'!$1:$1048576,9,FALSE())</f>
        <v>2</v>
      </c>
      <c r="K427" s="19" t="str">
        <f>VLOOKUP(Table3[[#This Row],[Customer ID]],'Medical Examinations'!$1:$1048576,10,FALSE())</f>
        <v>yes</v>
      </c>
      <c r="L427" s="19" t="str">
        <f>VLOOKUP(Table3[[#This Row],[Customer ID]],'Hospitalisation Details'!426:$1048576,5,FALSE())</f>
        <v>30 Nov 1970</v>
      </c>
      <c r="M427" s="19">
        <f>VLOOKUP(Table3[[#This Row],[Customer ID]],'Hospitalisation Details'!426:$1048576,6,FALSE())</f>
        <v>52</v>
      </c>
      <c r="N427" s="19">
        <f>VLOOKUP(Table3[[#This Row],[Customer ID]],'Hospitalisation Details'!426:$1048576,8,FALSE())</f>
        <v>24393.62</v>
      </c>
      <c r="O427" s="19" t="str">
        <f>VLOOKUP(Table3[[#This Row],[Customer ID]],'Hospitalisation Details'!426:$1048576,9,FALSE())</f>
        <v>tier - 2</v>
      </c>
      <c r="P427" s="19" t="str">
        <f>VLOOKUP(Table3[[#This Row],[Customer ID]],'Hospitalisation Details'!426:$1048576,10,FALSE())</f>
        <v>tier - 3</v>
      </c>
      <c r="Q427" s="19" t="str">
        <f>VLOOKUP(Table3[[#This Row],[Customer ID]],'Hospitalisation Details'!426:$1048576,11,FALSE())</f>
        <v>R1012</v>
      </c>
    </row>
    <row r="428" spans="1:17" x14ac:dyDescent="0.2">
      <c r="A428" s="18" t="s">
        <v>1945</v>
      </c>
      <c r="B428" s="19" t="str">
        <f>VLOOKUP(Table3[[#This Row],[Customer ID]],'Customer name 1'!427:$1048576,4,FALSE())</f>
        <v xml:space="preserve">Ms. Taryn </v>
      </c>
      <c r="C428" s="20">
        <f>VLOOKUP(Table3[[#This Row],[Customer ID]],'Medical Examinations'!$1:$1048576,2,FALSE())</f>
        <v>22.2</v>
      </c>
      <c r="D428" s="20" t="str">
        <f>VLOOKUP(Table3[[#This Row],[Customer ID]],'Medical Examinations'!$1:$1048576,3,FALSE())</f>
        <v>normal weight</v>
      </c>
      <c r="E428" s="20">
        <f>VLOOKUP(Table3[[#This Row],[Customer ID]],'Medical Examinations'!$1:$1048576,4,FALSE())</f>
        <v>5.51</v>
      </c>
      <c r="F428" s="20" t="str">
        <f>VLOOKUP(Table3[[#This Row],[Customer ID]],'Medical Examinations'!$1:$1048576,5,FALSE())</f>
        <v xml:space="preserve">normal </v>
      </c>
      <c r="G428" s="19" t="str">
        <f>VLOOKUP(Table3[[#This Row],[Customer ID]],'Medical Examinations'!$1:$1048576,6,FALSE())</f>
        <v>No</v>
      </c>
      <c r="H428" s="19" t="str">
        <f>VLOOKUP(Table3[[#This Row],[Customer ID]],'Medical Examinations'!$1:$1048576,7,FALSE())</f>
        <v>No</v>
      </c>
      <c r="I428" s="19" t="str">
        <f>VLOOKUP(Table3[[#This Row],[Customer ID]],'Medical Examinations'!$1:$1048576,8,FALSE())</f>
        <v>No</v>
      </c>
      <c r="J428" s="19">
        <f>VLOOKUP(Table3[[#This Row],[Customer ID]],'Medical Examinations'!$1:$1048576,9,FALSE())</f>
        <v>0</v>
      </c>
      <c r="K428" s="19" t="str">
        <f>VLOOKUP(Table3[[#This Row],[Customer ID]],'Medical Examinations'!$1:$1048576,10,FALSE())</f>
        <v>yes</v>
      </c>
      <c r="L428" s="19" t="str">
        <f>VLOOKUP(Table3[[#This Row],[Customer ID]],'Hospitalisation Details'!427:$1048576,5,FALSE())</f>
        <v>7 Oct 1999</v>
      </c>
      <c r="M428" s="19">
        <f>VLOOKUP(Table3[[#This Row],[Customer ID]],'Hospitalisation Details'!427:$1048576,6,FALSE())</f>
        <v>23</v>
      </c>
      <c r="N428" s="19">
        <f>VLOOKUP(Table3[[#This Row],[Customer ID]],'Hospitalisation Details'!427:$1048576,8,FALSE())</f>
        <v>24387.74</v>
      </c>
      <c r="O428" s="19" t="str">
        <f>VLOOKUP(Table3[[#This Row],[Customer ID]],'Hospitalisation Details'!427:$1048576,9,FALSE())</f>
        <v>tier - 2</v>
      </c>
      <c r="P428" s="19" t="str">
        <f>VLOOKUP(Table3[[#This Row],[Customer ID]],'Hospitalisation Details'!427:$1048576,10,FALSE())</f>
        <v>tier - 1</v>
      </c>
      <c r="Q428" s="19" t="str">
        <f>VLOOKUP(Table3[[#This Row],[Customer ID]],'Hospitalisation Details'!427:$1048576,11,FALSE())</f>
        <v>R1011</v>
      </c>
    </row>
    <row r="429" spans="1:17" x14ac:dyDescent="0.2">
      <c r="A429" s="18" t="s">
        <v>1944</v>
      </c>
      <c r="B429" s="19" t="str">
        <f>VLOOKUP(Table3[[#This Row],[Customer ID]],'Customer name 1'!428:$1048576,4,FALSE())</f>
        <v xml:space="preserve">Ms. Temima </v>
      </c>
      <c r="C429" s="20">
        <f>VLOOKUP(Table3[[#This Row],[Customer ID]],'Medical Examinations'!$1:$1048576,2,FALSE())</f>
        <v>25.71</v>
      </c>
      <c r="D429" s="20" t="str">
        <f>VLOOKUP(Table3[[#This Row],[Customer ID]],'Medical Examinations'!$1:$1048576,3,FALSE())</f>
        <v>over weight</v>
      </c>
      <c r="E429" s="20">
        <f>VLOOKUP(Table3[[#This Row],[Customer ID]],'Medical Examinations'!$1:$1048576,4,FALSE())</f>
        <v>4.18</v>
      </c>
      <c r="F429" s="20" t="str">
        <f>VLOOKUP(Table3[[#This Row],[Customer ID]],'Medical Examinations'!$1:$1048576,5,FALSE())</f>
        <v xml:space="preserve">normal </v>
      </c>
      <c r="G429" s="19" t="str">
        <f>VLOOKUP(Table3[[#This Row],[Customer ID]],'Medical Examinations'!$1:$1048576,6,FALSE())</f>
        <v>No</v>
      </c>
      <c r="H429" s="19" t="str">
        <f>VLOOKUP(Table3[[#This Row],[Customer ID]],'Medical Examinations'!$1:$1048576,7,FALSE())</f>
        <v>yes</v>
      </c>
      <c r="I429" s="19" t="str">
        <f>VLOOKUP(Table3[[#This Row],[Customer ID]],'Medical Examinations'!$1:$1048576,8,FALSE())</f>
        <v>No</v>
      </c>
      <c r="J429" s="19">
        <f>VLOOKUP(Table3[[#This Row],[Customer ID]],'Medical Examinations'!$1:$1048576,9,FALSE())</f>
        <v>1</v>
      </c>
      <c r="K429" s="19" t="str">
        <f>VLOOKUP(Table3[[#This Row],[Customer ID]],'Medical Examinations'!$1:$1048576,10,FALSE())</f>
        <v>yes</v>
      </c>
      <c r="L429" s="19" t="str">
        <f>VLOOKUP(Table3[[#This Row],[Customer ID]],'Hospitalisation Details'!428:$1048576,5,FALSE())</f>
        <v>3 Aug 2004</v>
      </c>
      <c r="M429" s="19">
        <f>VLOOKUP(Table3[[#This Row],[Customer ID]],'Hospitalisation Details'!428:$1048576,6,FALSE())</f>
        <v>18</v>
      </c>
      <c r="N429" s="19">
        <f>VLOOKUP(Table3[[#This Row],[Customer ID]],'Hospitalisation Details'!428:$1048576,8,FALSE())</f>
        <v>24294.02</v>
      </c>
      <c r="O429" s="19" t="str">
        <f>VLOOKUP(Table3[[#This Row],[Customer ID]],'Hospitalisation Details'!428:$1048576,9,FALSE())</f>
        <v>tier - 2</v>
      </c>
      <c r="P429" s="19" t="str">
        <f>VLOOKUP(Table3[[#This Row],[Customer ID]],'Hospitalisation Details'!428:$1048576,10,FALSE())</f>
        <v>tier - 1</v>
      </c>
      <c r="Q429" s="19" t="str">
        <f>VLOOKUP(Table3[[#This Row],[Customer ID]],'Hospitalisation Details'!428:$1048576,11,FALSE())</f>
        <v>R1011</v>
      </c>
    </row>
    <row r="430" spans="1:17" x14ac:dyDescent="0.2">
      <c r="A430" s="18" t="s">
        <v>1943</v>
      </c>
      <c r="B430" s="19" t="str">
        <f>VLOOKUP(Table3[[#This Row],[Customer ID]],'Customer name 1'!429:$1048576,4,FALSE())</f>
        <v xml:space="preserve">Ms. Jennifer </v>
      </c>
      <c r="C430" s="20">
        <f>VLOOKUP(Table3[[#This Row],[Customer ID]],'Medical Examinations'!$1:$1048576,2,FALSE())</f>
        <v>41.91</v>
      </c>
      <c r="D430" s="20" t="str">
        <f>VLOOKUP(Table3[[#This Row],[Customer ID]],'Medical Examinations'!$1:$1048576,3,FALSE())</f>
        <v xml:space="preserve"> obesity </v>
      </c>
      <c r="E430" s="20">
        <f>VLOOKUP(Table3[[#This Row],[Customer ID]],'Medical Examinations'!$1:$1048576,4,FALSE())</f>
        <v>5.98</v>
      </c>
      <c r="F430" s="20" t="str">
        <f>VLOOKUP(Table3[[#This Row],[Customer ID]],'Medical Examinations'!$1:$1048576,5,FALSE())</f>
        <v>prediabetes</v>
      </c>
      <c r="G430" s="19" t="str">
        <f>VLOOKUP(Table3[[#This Row],[Customer ID]],'Medical Examinations'!$1:$1048576,6,FALSE())</f>
        <v>yes</v>
      </c>
      <c r="H430" s="19" t="str">
        <f>VLOOKUP(Table3[[#This Row],[Customer ID]],'Medical Examinations'!$1:$1048576,7,FALSE())</f>
        <v>No</v>
      </c>
      <c r="I430" s="19" t="str">
        <f>VLOOKUP(Table3[[#This Row],[Customer ID]],'Medical Examinations'!$1:$1048576,8,FALSE())</f>
        <v>No</v>
      </c>
      <c r="J430" s="19">
        <f>VLOOKUP(Table3[[#This Row],[Customer ID]],'Medical Examinations'!$1:$1048576,9,FALSE())</f>
        <v>1</v>
      </c>
      <c r="K430" s="19" t="str">
        <f>VLOOKUP(Table3[[#This Row],[Customer ID]],'Medical Examinations'!$1:$1048576,10,FALSE())</f>
        <v>No</v>
      </c>
      <c r="L430" s="19" t="str">
        <f>VLOOKUP(Table3[[#This Row],[Customer ID]],'Hospitalisation Details'!429:$1048576,5,FALSE())</f>
        <v>16 Dec 1964</v>
      </c>
      <c r="M430" s="19">
        <f>VLOOKUP(Table3[[#This Row],[Customer ID]],'Hospitalisation Details'!429:$1048576,6,FALSE())</f>
        <v>58</v>
      </c>
      <c r="N430" s="19">
        <f>VLOOKUP(Table3[[#This Row],[Customer ID]],'Hospitalisation Details'!429:$1048576,8,FALSE())</f>
        <v>24227.34</v>
      </c>
      <c r="O430" s="19" t="str">
        <f>VLOOKUP(Table3[[#This Row],[Customer ID]],'Hospitalisation Details'!429:$1048576,9,FALSE())</f>
        <v>tier - 2</v>
      </c>
      <c r="P430" s="19" t="str">
        <f>VLOOKUP(Table3[[#This Row],[Customer ID]],'Hospitalisation Details'!429:$1048576,10,FALSE())</f>
        <v>tier - 1</v>
      </c>
      <c r="Q430" s="19" t="str">
        <f>VLOOKUP(Table3[[#This Row],[Customer ID]],'Hospitalisation Details'!429:$1048576,11,FALSE())</f>
        <v>R1013</v>
      </c>
    </row>
    <row r="431" spans="1:17" x14ac:dyDescent="0.2">
      <c r="A431" s="18" t="s">
        <v>1942</v>
      </c>
      <c r="B431" s="19" t="str">
        <f>VLOOKUP(Table3[[#This Row],[Customer ID]],'Customer name 1'!430:$1048576,4,FALSE())</f>
        <v xml:space="preserve">Ms. Serena </v>
      </c>
      <c r="C431" s="20">
        <f>VLOOKUP(Table3[[#This Row],[Customer ID]],'Medical Examinations'!$1:$1048576,2,FALSE())</f>
        <v>25.85</v>
      </c>
      <c r="D431" s="20" t="str">
        <f>VLOOKUP(Table3[[#This Row],[Customer ID]],'Medical Examinations'!$1:$1048576,3,FALSE())</f>
        <v>over weight</v>
      </c>
      <c r="E431" s="20">
        <f>VLOOKUP(Table3[[#This Row],[Customer ID]],'Medical Examinations'!$1:$1048576,4,FALSE())</f>
        <v>10.16</v>
      </c>
      <c r="F431" s="20" t="str">
        <f>VLOOKUP(Table3[[#This Row],[Customer ID]],'Medical Examinations'!$1:$1048576,5,FALSE())</f>
        <v xml:space="preserve">diabetes </v>
      </c>
      <c r="G431" s="19" t="str">
        <f>VLOOKUP(Table3[[#This Row],[Customer ID]],'Medical Examinations'!$1:$1048576,6,FALSE())</f>
        <v>No</v>
      </c>
      <c r="H431" s="19" t="str">
        <f>VLOOKUP(Table3[[#This Row],[Customer ID]],'Medical Examinations'!$1:$1048576,7,FALSE())</f>
        <v>No</v>
      </c>
      <c r="I431" s="19" t="str">
        <f>VLOOKUP(Table3[[#This Row],[Customer ID]],'Medical Examinations'!$1:$1048576,8,FALSE())</f>
        <v>No</v>
      </c>
      <c r="J431" s="19">
        <f>VLOOKUP(Table3[[#This Row],[Customer ID]],'Medical Examinations'!$1:$1048576,9,FALSE())</f>
        <v>0</v>
      </c>
      <c r="K431" s="19" t="str">
        <f>VLOOKUP(Table3[[#This Row],[Customer ID]],'Medical Examinations'!$1:$1048576,10,FALSE())</f>
        <v>yes</v>
      </c>
      <c r="L431" s="19" t="str">
        <f>VLOOKUP(Table3[[#This Row],[Customer ID]],'Hospitalisation Details'!430:$1048576,5,FALSE())</f>
        <v>10 Sep 1974</v>
      </c>
      <c r="M431" s="19">
        <f>VLOOKUP(Table3[[#This Row],[Customer ID]],'Hospitalisation Details'!430:$1048576,6,FALSE())</f>
        <v>48</v>
      </c>
      <c r="N431" s="19">
        <f>VLOOKUP(Table3[[#This Row],[Customer ID]],'Hospitalisation Details'!430:$1048576,8,FALSE())</f>
        <v>24180.93</v>
      </c>
      <c r="O431" s="19" t="str">
        <f>VLOOKUP(Table3[[#This Row],[Customer ID]],'Hospitalisation Details'!430:$1048576,9,FALSE())</f>
        <v>tier - 2</v>
      </c>
      <c r="P431" s="19" t="str">
        <f>VLOOKUP(Table3[[#This Row],[Customer ID]],'Hospitalisation Details'!430:$1048576,10,FALSE())</f>
        <v>tier - 1</v>
      </c>
      <c r="Q431" s="19" t="str">
        <f>VLOOKUP(Table3[[#This Row],[Customer ID]],'Hospitalisation Details'!430:$1048576,11,FALSE())</f>
        <v>R1013</v>
      </c>
    </row>
    <row r="432" spans="1:17" x14ac:dyDescent="0.2">
      <c r="A432" s="18" t="s">
        <v>1941</v>
      </c>
      <c r="B432" s="19" t="str">
        <f>VLOOKUP(Table3[[#This Row],[Customer ID]],'Customer name 1'!431:$1048576,4,FALSE())</f>
        <v xml:space="preserve">Ms. Victoria </v>
      </c>
      <c r="C432" s="20">
        <f>VLOOKUP(Table3[[#This Row],[Customer ID]],'Medical Examinations'!$1:$1048576,2,FALSE())</f>
        <v>23.844999999999999</v>
      </c>
      <c r="D432" s="20" t="str">
        <f>VLOOKUP(Table3[[#This Row],[Customer ID]],'Medical Examinations'!$1:$1048576,3,FALSE())</f>
        <v>normal weight</v>
      </c>
      <c r="E432" s="20">
        <f>VLOOKUP(Table3[[#This Row],[Customer ID]],'Medical Examinations'!$1:$1048576,4,FALSE())</f>
        <v>11.71</v>
      </c>
      <c r="F432" s="20" t="str">
        <f>VLOOKUP(Table3[[#This Row],[Customer ID]],'Medical Examinations'!$1:$1048576,5,FALSE())</f>
        <v xml:space="preserve">diabetes </v>
      </c>
      <c r="G432" s="19" t="str">
        <f>VLOOKUP(Table3[[#This Row],[Customer ID]],'Medical Examinations'!$1:$1048576,6,FALSE())</f>
        <v>No</v>
      </c>
      <c r="H432" s="19" t="str">
        <f>VLOOKUP(Table3[[#This Row],[Customer ID]],'Medical Examinations'!$1:$1048576,7,FALSE())</f>
        <v>No</v>
      </c>
      <c r="I432" s="19" t="str">
        <f>VLOOKUP(Table3[[#This Row],[Customer ID]],'Medical Examinations'!$1:$1048576,8,FALSE())</f>
        <v>No</v>
      </c>
      <c r="J432" s="19">
        <f>VLOOKUP(Table3[[#This Row],[Customer ID]],'Medical Examinations'!$1:$1048576,9,FALSE())</f>
        <v>2</v>
      </c>
      <c r="K432" s="19" t="str">
        <f>VLOOKUP(Table3[[#This Row],[Customer ID]],'Medical Examinations'!$1:$1048576,10,FALSE())</f>
        <v>yes</v>
      </c>
      <c r="L432" s="19" t="str">
        <f>VLOOKUP(Table3[[#This Row],[Customer ID]],'Hospitalisation Details'!431:$1048576,5,FALSE())</f>
        <v>13 Jun 1973</v>
      </c>
      <c r="M432" s="19">
        <f>VLOOKUP(Table3[[#This Row],[Customer ID]],'Hospitalisation Details'!431:$1048576,6,FALSE())</f>
        <v>49</v>
      </c>
      <c r="N432" s="19">
        <f>VLOOKUP(Table3[[#This Row],[Customer ID]],'Hospitalisation Details'!431:$1048576,8,FALSE())</f>
        <v>24106.91</v>
      </c>
      <c r="O432" s="19" t="str">
        <f>VLOOKUP(Table3[[#This Row],[Customer ID]],'Hospitalisation Details'!431:$1048576,9,FALSE())</f>
        <v>tier - 2</v>
      </c>
      <c r="P432" s="19" t="str">
        <f>VLOOKUP(Table3[[#This Row],[Customer ID]],'Hospitalisation Details'!431:$1048576,10,FALSE())</f>
        <v>tier - 2</v>
      </c>
      <c r="Q432" s="19" t="str">
        <f>VLOOKUP(Table3[[#This Row],[Customer ID]],'Hospitalisation Details'!431:$1048576,11,FALSE())</f>
        <v>R1024</v>
      </c>
    </row>
    <row r="433" spans="1:17" x14ac:dyDescent="0.2">
      <c r="A433" s="18" t="s">
        <v>1940</v>
      </c>
      <c r="B433" s="19" t="str">
        <f>VLOOKUP(Table3[[#This Row],[Customer ID]],'Customer name 1'!432:$1048576,4,FALSE())</f>
        <v xml:space="preserve">Ms. Phoebe </v>
      </c>
      <c r="C433" s="20">
        <f>VLOOKUP(Table3[[#This Row],[Customer ID]],'Medical Examinations'!$1:$1048576,2,FALSE())</f>
        <v>30.59</v>
      </c>
      <c r="D433" s="20" t="str">
        <f>VLOOKUP(Table3[[#This Row],[Customer ID]],'Medical Examinations'!$1:$1048576,3,FALSE())</f>
        <v xml:space="preserve"> obesity </v>
      </c>
      <c r="E433" s="20">
        <f>VLOOKUP(Table3[[#This Row],[Customer ID]],'Medical Examinations'!$1:$1048576,4,FALSE())</f>
        <v>5.23</v>
      </c>
      <c r="F433" s="20" t="str">
        <f>VLOOKUP(Table3[[#This Row],[Customer ID]],'Medical Examinations'!$1:$1048576,5,FALSE())</f>
        <v xml:space="preserve">normal </v>
      </c>
      <c r="G433" s="19" t="str">
        <f>VLOOKUP(Table3[[#This Row],[Customer ID]],'Medical Examinations'!$1:$1048576,6,FALSE())</f>
        <v>No</v>
      </c>
      <c r="H433" s="19" t="str">
        <f>VLOOKUP(Table3[[#This Row],[Customer ID]],'Medical Examinations'!$1:$1048576,7,FALSE())</f>
        <v>No</v>
      </c>
      <c r="I433" s="19" t="str">
        <f>VLOOKUP(Table3[[#This Row],[Customer ID]],'Medical Examinations'!$1:$1048576,8,FALSE())</f>
        <v>Yes</v>
      </c>
      <c r="J433" s="19">
        <f>VLOOKUP(Table3[[#This Row],[Customer ID]],'Medical Examinations'!$1:$1048576,9,FALSE())</f>
        <v>1</v>
      </c>
      <c r="K433" s="19" t="str">
        <f>VLOOKUP(Table3[[#This Row],[Customer ID]],'Medical Examinations'!$1:$1048576,10,FALSE())</f>
        <v>No</v>
      </c>
      <c r="L433" s="19" t="str">
        <f>VLOOKUP(Table3[[#This Row],[Customer ID]],'Hospitalisation Details'!432:$1048576,5,FALSE())</f>
        <v>30 Dec 2003</v>
      </c>
      <c r="M433" s="19">
        <f>VLOOKUP(Table3[[#This Row],[Customer ID]],'Hospitalisation Details'!432:$1048576,6,FALSE())</f>
        <v>19</v>
      </c>
      <c r="N433" s="19">
        <f>VLOOKUP(Table3[[#This Row],[Customer ID]],'Hospitalisation Details'!432:$1048576,8,FALSE())</f>
        <v>24059.68</v>
      </c>
      <c r="O433" s="19" t="str">
        <f>VLOOKUP(Table3[[#This Row],[Customer ID]],'Hospitalisation Details'!432:$1048576,9,FALSE())</f>
        <v>tier - 2</v>
      </c>
      <c r="P433" s="19" t="str">
        <f>VLOOKUP(Table3[[#This Row],[Customer ID]],'Hospitalisation Details'!432:$1048576,10,FALSE())</f>
        <v>tier - 2</v>
      </c>
      <c r="Q433" s="19" t="str">
        <f>VLOOKUP(Table3[[#This Row],[Customer ID]],'Hospitalisation Details'!432:$1048576,11,FALSE())</f>
        <v>R1012</v>
      </c>
    </row>
    <row r="434" spans="1:17" x14ac:dyDescent="0.2">
      <c r="A434" s="18" t="s">
        <v>1939</v>
      </c>
      <c r="B434" s="19" t="str">
        <f>VLOOKUP(Table3[[#This Row],[Customer ID]],'Customer name 1'!433:$1048576,4,FALSE())</f>
        <v xml:space="preserve">Mr. Corey </v>
      </c>
      <c r="C434" s="20">
        <f>VLOOKUP(Table3[[#This Row],[Customer ID]],'Medical Examinations'!$1:$1048576,2,FALSE())</f>
        <v>24.795000000000002</v>
      </c>
      <c r="D434" s="20" t="str">
        <f>VLOOKUP(Table3[[#This Row],[Customer ID]],'Medical Examinations'!$1:$1048576,3,FALSE())</f>
        <v>normal weight</v>
      </c>
      <c r="E434" s="20">
        <f>VLOOKUP(Table3[[#This Row],[Customer ID]],'Medical Examinations'!$1:$1048576,4,FALSE())</f>
        <v>6.85</v>
      </c>
      <c r="F434" s="20" t="str">
        <f>VLOOKUP(Table3[[#This Row],[Customer ID]],'Medical Examinations'!$1:$1048576,5,FALSE())</f>
        <v xml:space="preserve">diabetes </v>
      </c>
      <c r="G434" s="19" t="str">
        <f>VLOOKUP(Table3[[#This Row],[Customer ID]],'Medical Examinations'!$1:$1048576,6,FALSE())</f>
        <v>No</v>
      </c>
      <c r="H434" s="19" t="str">
        <f>VLOOKUP(Table3[[#This Row],[Customer ID]],'Medical Examinations'!$1:$1048576,7,FALSE())</f>
        <v>No</v>
      </c>
      <c r="I434" s="19" t="str">
        <f>VLOOKUP(Table3[[#This Row],[Customer ID]],'Medical Examinations'!$1:$1048576,8,FALSE())</f>
        <v>No</v>
      </c>
      <c r="J434" s="19">
        <f>VLOOKUP(Table3[[#This Row],[Customer ID]],'Medical Examinations'!$1:$1048576,9,FALSE())</f>
        <v>0</v>
      </c>
      <c r="K434" s="19" t="str">
        <f>VLOOKUP(Table3[[#This Row],[Customer ID]],'Medical Examinations'!$1:$1048576,10,FALSE())</f>
        <v>yes</v>
      </c>
      <c r="L434" s="19" t="str">
        <f>VLOOKUP(Table3[[#This Row],[Customer ID]],'Hospitalisation Details'!433:$1048576,5,FALSE())</f>
        <v>10 Jul 1971</v>
      </c>
      <c r="M434" s="19">
        <f>VLOOKUP(Table3[[#This Row],[Customer ID]],'Hospitalisation Details'!433:$1048576,6,FALSE())</f>
        <v>51</v>
      </c>
      <c r="N434" s="19">
        <f>VLOOKUP(Table3[[#This Row],[Customer ID]],'Hospitalisation Details'!433:$1048576,8,FALSE())</f>
        <v>23967.38</v>
      </c>
      <c r="O434" s="19" t="str">
        <f>VLOOKUP(Table3[[#This Row],[Customer ID]],'Hospitalisation Details'!433:$1048576,9,FALSE())</f>
        <v>tier - 2</v>
      </c>
      <c r="P434" s="19" t="str">
        <f>VLOOKUP(Table3[[#This Row],[Customer ID]],'Hospitalisation Details'!433:$1048576,10,FALSE())</f>
        <v>tier - 2</v>
      </c>
      <c r="Q434" s="19" t="str">
        <f>VLOOKUP(Table3[[#This Row],[Customer ID]],'Hospitalisation Details'!433:$1048576,11,FALSE())</f>
        <v>R1012</v>
      </c>
    </row>
    <row r="435" spans="1:17" x14ac:dyDescent="0.2">
      <c r="A435" s="18" t="s">
        <v>1938</v>
      </c>
      <c r="B435" s="19" t="str">
        <f>VLOOKUP(Table3[[#This Row],[Customer ID]],'Customer name 1'!434:$1048576,4,FALSE())</f>
        <v xml:space="preserve">Ms. Rebecca </v>
      </c>
      <c r="C435" s="20">
        <f>VLOOKUP(Table3[[#This Row],[Customer ID]],'Medical Examinations'!$1:$1048576,2,FALSE())</f>
        <v>24.13</v>
      </c>
      <c r="D435" s="20" t="str">
        <f>VLOOKUP(Table3[[#This Row],[Customer ID]],'Medical Examinations'!$1:$1048576,3,FALSE())</f>
        <v>normal weight</v>
      </c>
      <c r="E435" s="20">
        <f>VLOOKUP(Table3[[#This Row],[Customer ID]],'Medical Examinations'!$1:$1048576,4,FALSE())</f>
        <v>7.05</v>
      </c>
      <c r="F435" s="20" t="str">
        <f>VLOOKUP(Table3[[#This Row],[Customer ID]],'Medical Examinations'!$1:$1048576,5,FALSE())</f>
        <v xml:space="preserve">diabetes </v>
      </c>
      <c r="G435" s="19" t="str">
        <f>VLOOKUP(Table3[[#This Row],[Customer ID]],'Medical Examinations'!$1:$1048576,6,FALSE())</f>
        <v>yes</v>
      </c>
      <c r="H435" s="19" t="str">
        <f>VLOOKUP(Table3[[#This Row],[Customer ID]],'Medical Examinations'!$1:$1048576,7,FALSE())</f>
        <v>No</v>
      </c>
      <c r="I435" s="19" t="str">
        <f>VLOOKUP(Table3[[#This Row],[Customer ID]],'Medical Examinations'!$1:$1048576,8,FALSE())</f>
        <v>No</v>
      </c>
      <c r="J435" s="19">
        <f>VLOOKUP(Table3[[#This Row],[Customer ID]],'Medical Examinations'!$1:$1048576,9,FALSE())</f>
        <v>2</v>
      </c>
      <c r="K435" s="19" t="str">
        <f>VLOOKUP(Table3[[#This Row],[Customer ID]],'Medical Examinations'!$1:$1048576,10,FALSE())</f>
        <v>yes</v>
      </c>
      <c r="L435" s="19" t="str">
        <f>VLOOKUP(Table3[[#This Row],[Customer ID]],'Hospitalisation Details'!434:$1048576,5,FALSE())</f>
        <v>8 Aug 1970</v>
      </c>
      <c r="M435" s="19">
        <f>VLOOKUP(Table3[[#This Row],[Customer ID]],'Hospitalisation Details'!434:$1048576,6,FALSE())</f>
        <v>52</v>
      </c>
      <c r="N435" s="19">
        <f>VLOOKUP(Table3[[#This Row],[Customer ID]],'Hospitalisation Details'!434:$1048576,8,FALSE())</f>
        <v>23887.66</v>
      </c>
      <c r="O435" s="19" t="str">
        <f>VLOOKUP(Table3[[#This Row],[Customer ID]],'Hospitalisation Details'!434:$1048576,9,FALSE())</f>
        <v>tier - 2</v>
      </c>
      <c r="P435" s="19" t="str">
        <f>VLOOKUP(Table3[[#This Row],[Customer ID]],'Hospitalisation Details'!434:$1048576,10,FALSE())</f>
        <v>tier - 3</v>
      </c>
      <c r="Q435" s="19" t="str">
        <f>VLOOKUP(Table3[[#This Row],[Customer ID]],'Hospitalisation Details'!434:$1048576,11,FALSE())</f>
        <v>R1012</v>
      </c>
    </row>
    <row r="436" spans="1:17" x14ac:dyDescent="0.2">
      <c r="A436" s="18" t="s">
        <v>1937</v>
      </c>
      <c r="B436" s="19" t="str">
        <f>VLOOKUP(Table3[[#This Row],[Customer ID]],'Customer name 1'!435:$1048576,4,FALSE())</f>
        <v xml:space="preserve">Mr. Nicholas </v>
      </c>
      <c r="C436" s="20">
        <f>VLOOKUP(Table3[[#This Row],[Customer ID]],'Medical Examinations'!$1:$1048576,2,FALSE())</f>
        <v>25.84</v>
      </c>
      <c r="D436" s="20" t="str">
        <f>VLOOKUP(Table3[[#This Row],[Customer ID]],'Medical Examinations'!$1:$1048576,3,FALSE())</f>
        <v>over weight</v>
      </c>
      <c r="E436" s="20">
        <f>VLOOKUP(Table3[[#This Row],[Customer ID]],'Medical Examinations'!$1:$1048576,4,FALSE())</f>
        <v>11.64</v>
      </c>
      <c r="F436" s="20" t="str">
        <f>VLOOKUP(Table3[[#This Row],[Customer ID]],'Medical Examinations'!$1:$1048576,5,FALSE())</f>
        <v xml:space="preserve">diabetes </v>
      </c>
      <c r="G436" s="19" t="str">
        <f>VLOOKUP(Table3[[#This Row],[Customer ID]],'Medical Examinations'!$1:$1048576,6,FALSE())</f>
        <v>No</v>
      </c>
      <c r="H436" s="19" t="str">
        <f>VLOOKUP(Table3[[#This Row],[Customer ID]],'Medical Examinations'!$1:$1048576,7,FALSE())</f>
        <v>No</v>
      </c>
      <c r="I436" s="19" t="str">
        <f>VLOOKUP(Table3[[#This Row],[Customer ID]],'Medical Examinations'!$1:$1048576,8,FALSE())</f>
        <v>No</v>
      </c>
      <c r="J436" s="19">
        <f>VLOOKUP(Table3[[#This Row],[Customer ID]],'Medical Examinations'!$1:$1048576,9,FALSE())</f>
        <v>2</v>
      </c>
      <c r="K436" s="19" t="str">
        <f>VLOOKUP(Table3[[#This Row],[Customer ID]],'Medical Examinations'!$1:$1048576,10,FALSE())</f>
        <v>yes</v>
      </c>
      <c r="L436" s="19" t="str">
        <f>VLOOKUP(Table3[[#This Row],[Customer ID]],'Hospitalisation Details'!435:$1048576,5,FALSE())</f>
        <v>27 Jun 1973</v>
      </c>
      <c r="M436" s="19">
        <f>VLOOKUP(Table3[[#This Row],[Customer ID]],'Hospitalisation Details'!435:$1048576,6,FALSE())</f>
        <v>49</v>
      </c>
      <c r="N436" s="19">
        <f>VLOOKUP(Table3[[#This Row],[Customer ID]],'Hospitalisation Details'!435:$1048576,8,FALSE())</f>
        <v>23807.24</v>
      </c>
      <c r="O436" s="19" t="str">
        <f>VLOOKUP(Table3[[#This Row],[Customer ID]],'Hospitalisation Details'!435:$1048576,9,FALSE())</f>
        <v>tier - 2</v>
      </c>
      <c r="P436" s="19" t="str">
        <f>VLOOKUP(Table3[[#This Row],[Customer ID]],'Hospitalisation Details'!435:$1048576,10,FALSE())</f>
        <v>tier - 3</v>
      </c>
      <c r="Q436" s="19" t="str">
        <f>VLOOKUP(Table3[[#This Row],[Customer ID]],'Hospitalisation Details'!435:$1048576,11,FALSE())</f>
        <v>R1012</v>
      </c>
    </row>
    <row r="437" spans="1:17" x14ac:dyDescent="0.2">
      <c r="A437" s="18" t="s">
        <v>1936</v>
      </c>
      <c r="B437" s="19" t="str">
        <f>VLOOKUP(Table3[[#This Row],[Customer ID]],'Customer name 1'!436:$1048576,4,FALSE())</f>
        <v xml:space="preserve">Mr. Christian </v>
      </c>
      <c r="C437" s="20">
        <f>VLOOKUP(Table3[[#This Row],[Customer ID]],'Medical Examinations'!$1:$1048576,2,FALSE())</f>
        <v>28</v>
      </c>
      <c r="D437" s="20" t="str">
        <f>VLOOKUP(Table3[[#This Row],[Customer ID]],'Medical Examinations'!$1:$1048576,3,FALSE())</f>
        <v>over weight</v>
      </c>
      <c r="E437" s="20">
        <f>VLOOKUP(Table3[[#This Row],[Customer ID]],'Medical Examinations'!$1:$1048576,4,FALSE())</f>
        <v>10.52</v>
      </c>
      <c r="F437" s="20" t="str">
        <f>VLOOKUP(Table3[[#This Row],[Customer ID]],'Medical Examinations'!$1:$1048576,5,FALSE())</f>
        <v xml:space="preserve">diabetes </v>
      </c>
      <c r="G437" s="19" t="str">
        <f>VLOOKUP(Table3[[#This Row],[Customer ID]],'Medical Examinations'!$1:$1048576,6,FALSE())</f>
        <v>No</v>
      </c>
      <c r="H437" s="19" t="str">
        <f>VLOOKUP(Table3[[#This Row],[Customer ID]],'Medical Examinations'!$1:$1048576,7,FALSE())</f>
        <v>No</v>
      </c>
      <c r="I437" s="19" t="str">
        <f>VLOOKUP(Table3[[#This Row],[Customer ID]],'Medical Examinations'!$1:$1048576,8,FALSE())</f>
        <v>No</v>
      </c>
      <c r="J437" s="19">
        <f>VLOOKUP(Table3[[#This Row],[Customer ID]],'Medical Examinations'!$1:$1048576,9,FALSE())</f>
        <v>0</v>
      </c>
      <c r="K437" s="19" t="str">
        <f>VLOOKUP(Table3[[#This Row],[Customer ID]],'Medical Examinations'!$1:$1048576,10,FALSE())</f>
        <v>yes</v>
      </c>
      <c r="L437" s="19" t="str">
        <f>VLOOKUP(Table3[[#This Row],[Customer ID]],'Hospitalisation Details'!436:$1048576,5,FALSE())</f>
        <v>2 Jun 1974</v>
      </c>
      <c r="M437" s="19">
        <f>VLOOKUP(Table3[[#This Row],[Customer ID]],'Hospitalisation Details'!436:$1048576,6,FALSE())</f>
        <v>49</v>
      </c>
      <c r="N437" s="19">
        <f>VLOOKUP(Table3[[#This Row],[Customer ID]],'Hospitalisation Details'!436:$1048576,8,FALSE())</f>
        <v>23568.27</v>
      </c>
      <c r="O437" s="19" t="str">
        <f>VLOOKUP(Table3[[#This Row],[Customer ID]],'Hospitalisation Details'!436:$1048576,9,FALSE())</f>
        <v>tier - 2</v>
      </c>
      <c r="P437" s="19" t="str">
        <f>VLOOKUP(Table3[[#This Row],[Customer ID]],'Hospitalisation Details'!436:$1048576,10,FALSE())</f>
        <v>tier - 2</v>
      </c>
      <c r="Q437" s="19" t="str">
        <f>VLOOKUP(Table3[[#This Row],[Customer ID]],'Hospitalisation Details'!436:$1048576,11,FALSE())</f>
        <v>R1011</v>
      </c>
    </row>
    <row r="438" spans="1:17" x14ac:dyDescent="0.2">
      <c r="A438" s="18" t="s">
        <v>1935</v>
      </c>
      <c r="B438" s="19" t="str">
        <f>VLOOKUP(Table3[[#This Row],[Customer ID]],'Customer name 1'!437:$1048576,4,FALSE())</f>
        <v xml:space="preserve">Mr. Jonathon </v>
      </c>
      <c r="C438" s="20">
        <f>VLOOKUP(Table3[[#This Row],[Customer ID]],'Medical Examinations'!$1:$1048576,2,FALSE())</f>
        <v>34.1</v>
      </c>
      <c r="D438" s="20" t="str">
        <f>VLOOKUP(Table3[[#This Row],[Customer ID]],'Medical Examinations'!$1:$1048576,3,FALSE())</f>
        <v xml:space="preserve"> obesity </v>
      </c>
      <c r="E438" s="20">
        <f>VLOOKUP(Table3[[#This Row],[Customer ID]],'Medical Examinations'!$1:$1048576,4,FALSE())</f>
        <v>4.01</v>
      </c>
      <c r="F438" s="20" t="str">
        <f>VLOOKUP(Table3[[#This Row],[Customer ID]],'Medical Examinations'!$1:$1048576,5,FALSE())</f>
        <v xml:space="preserve">normal </v>
      </c>
      <c r="G438" s="19" t="str">
        <f>VLOOKUP(Table3[[#This Row],[Customer ID]],'Medical Examinations'!$1:$1048576,6,FALSE())</f>
        <v>yes</v>
      </c>
      <c r="H438" s="19" t="str">
        <f>VLOOKUP(Table3[[#This Row],[Customer ID]],'Medical Examinations'!$1:$1048576,7,FALSE())</f>
        <v>No</v>
      </c>
      <c r="I438" s="19" t="str">
        <f>VLOOKUP(Table3[[#This Row],[Customer ID]],'Medical Examinations'!$1:$1048576,8,FALSE())</f>
        <v>Yes</v>
      </c>
      <c r="J438" s="19">
        <f>VLOOKUP(Table3[[#This Row],[Customer ID]],'Medical Examinations'!$1:$1048576,9,FALSE())</f>
        <v>1</v>
      </c>
      <c r="K438" s="19" t="str">
        <f>VLOOKUP(Table3[[#This Row],[Customer ID]],'Medical Examinations'!$1:$1048576,10,FALSE())</f>
        <v>No</v>
      </c>
      <c r="L438" s="19" t="str">
        <f>VLOOKUP(Table3[[#This Row],[Customer ID]],'Hospitalisation Details'!437:$1048576,5,FALSE())</f>
        <v>26 Aug 1983</v>
      </c>
      <c r="M438" s="19">
        <f>VLOOKUP(Table3[[#This Row],[Customer ID]],'Hospitalisation Details'!437:$1048576,6,FALSE())</f>
        <v>39</v>
      </c>
      <c r="N438" s="19">
        <f>VLOOKUP(Table3[[#This Row],[Customer ID]],'Hospitalisation Details'!437:$1048576,8,FALSE())</f>
        <v>23563.02</v>
      </c>
      <c r="O438" s="19" t="str">
        <f>VLOOKUP(Table3[[#This Row],[Customer ID]],'Hospitalisation Details'!437:$1048576,9,FALSE())</f>
        <v>tier - 2</v>
      </c>
      <c r="P438" s="19" t="str">
        <f>VLOOKUP(Table3[[#This Row],[Customer ID]],'Hospitalisation Details'!437:$1048576,10,FALSE())</f>
        <v>tier - 2</v>
      </c>
      <c r="Q438" s="19" t="str">
        <f>VLOOKUP(Table3[[#This Row],[Customer ID]],'Hospitalisation Details'!437:$1048576,11,FALSE())</f>
        <v>R1013</v>
      </c>
    </row>
    <row r="439" spans="1:17" x14ac:dyDescent="0.2">
      <c r="A439" s="18" t="s">
        <v>1934</v>
      </c>
      <c r="B439" s="19" t="str">
        <f>VLOOKUP(Table3[[#This Row],[Customer ID]],'Customer name 1'!438:$1048576,4,FALSE())</f>
        <v xml:space="preserve">Ms. Caroline </v>
      </c>
      <c r="C439" s="20">
        <f>VLOOKUP(Table3[[#This Row],[Customer ID]],'Medical Examinations'!$1:$1048576,2,FALSE())</f>
        <v>26.125</v>
      </c>
      <c r="D439" s="20" t="str">
        <f>VLOOKUP(Table3[[#This Row],[Customer ID]],'Medical Examinations'!$1:$1048576,3,FALSE())</f>
        <v>over weight</v>
      </c>
      <c r="E439" s="20">
        <f>VLOOKUP(Table3[[#This Row],[Customer ID]],'Medical Examinations'!$1:$1048576,4,FALSE())</f>
        <v>8.56</v>
      </c>
      <c r="F439" s="20" t="str">
        <f>VLOOKUP(Table3[[#This Row],[Customer ID]],'Medical Examinations'!$1:$1048576,5,FALSE())</f>
        <v xml:space="preserve">diabetes </v>
      </c>
      <c r="G439" s="19" t="str">
        <f>VLOOKUP(Table3[[#This Row],[Customer ID]],'Medical Examinations'!$1:$1048576,6,FALSE())</f>
        <v>yes</v>
      </c>
      <c r="H439" s="19" t="str">
        <f>VLOOKUP(Table3[[#This Row],[Customer ID]],'Medical Examinations'!$1:$1048576,7,FALSE())</f>
        <v>No</v>
      </c>
      <c r="I439" s="19" t="str">
        <f>VLOOKUP(Table3[[#This Row],[Customer ID]],'Medical Examinations'!$1:$1048576,8,FALSE())</f>
        <v>No</v>
      </c>
      <c r="J439" s="19">
        <f>VLOOKUP(Table3[[#This Row],[Customer ID]],'Medical Examinations'!$1:$1048576,9,FALSE())</f>
        <v>1</v>
      </c>
      <c r="K439" s="19" t="str">
        <f>VLOOKUP(Table3[[#This Row],[Customer ID]],'Medical Examinations'!$1:$1048576,10,FALSE())</f>
        <v>yes</v>
      </c>
      <c r="L439" s="19" t="str">
        <f>VLOOKUP(Table3[[#This Row],[Customer ID]],'Hospitalisation Details'!438:$1048576,5,FALSE())</f>
        <v>13 Nov 1975</v>
      </c>
      <c r="M439" s="19">
        <f>VLOOKUP(Table3[[#This Row],[Customer ID]],'Hospitalisation Details'!438:$1048576,6,FALSE())</f>
        <v>47</v>
      </c>
      <c r="N439" s="19">
        <f>VLOOKUP(Table3[[#This Row],[Customer ID]],'Hospitalisation Details'!438:$1048576,8,FALSE())</f>
        <v>23401.31</v>
      </c>
      <c r="O439" s="19" t="str">
        <f>VLOOKUP(Table3[[#This Row],[Customer ID]],'Hospitalisation Details'!438:$1048576,9,FALSE())</f>
        <v>tier - 2</v>
      </c>
      <c r="P439" s="19" t="str">
        <f>VLOOKUP(Table3[[#This Row],[Customer ID]],'Hospitalisation Details'!438:$1048576,10,FALSE())</f>
        <v>tier - 3</v>
      </c>
      <c r="Q439" s="19" t="str">
        <f>VLOOKUP(Table3[[#This Row],[Customer ID]],'Hospitalisation Details'!438:$1048576,11,FALSE())</f>
        <v>R1024</v>
      </c>
    </row>
    <row r="440" spans="1:17" x14ac:dyDescent="0.2">
      <c r="A440" s="18" t="s">
        <v>1933</v>
      </c>
      <c r="B440" s="19" t="str">
        <f>VLOOKUP(Table3[[#This Row],[Customer ID]],'Customer name 1'!439:$1048576,4,FALSE())</f>
        <v xml:space="preserve">Mr. Joshua </v>
      </c>
      <c r="C440" s="20">
        <f>VLOOKUP(Table3[[#This Row],[Customer ID]],'Medical Examinations'!$1:$1048576,2,FALSE())</f>
        <v>25.6</v>
      </c>
      <c r="D440" s="20" t="str">
        <f>VLOOKUP(Table3[[#This Row],[Customer ID]],'Medical Examinations'!$1:$1048576,3,FALSE())</f>
        <v>over weight</v>
      </c>
      <c r="E440" s="20">
        <f>VLOOKUP(Table3[[#This Row],[Customer ID]],'Medical Examinations'!$1:$1048576,4,FALSE())</f>
        <v>10.5</v>
      </c>
      <c r="F440" s="20" t="str">
        <f>VLOOKUP(Table3[[#This Row],[Customer ID]],'Medical Examinations'!$1:$1048576,5,FALSE())</f>
        <v xml:space="preserve">diabetes </v>
      </c>
      <c r="G440" s="19" t="str">
        <f>VLOOKUP(Table3[[#This Row],[Customer ID]],'Medical Examinations'!$1:$1048576,6,FALSE())</f>
        <v>No</v>
      </c>
      <c r="H440" s="19" t="str">
        <f>VLOOKUP(Table3[[#This Row],[Customer ID]],'Medical Examinations'!$1:$1048576,7,FALSE())</f>
        <v>No</v>
      </c>
      <c r="I440" s="19" t="str">
        <f>VLOOKUP(Table3[[#This Row],[Customer ID]],'Medical Examinations'!$1:$1048576,8,FALSE())</f>
        <v>No</v>
      </c>
      <c r="J440" s="19">
        <f>VLOOKUP(Table3[[#This Row],[Customer ID]],'Medical Examinations'!$1:$1048576,9,FALSE())</f>
        <v>2</v>
      </c>
      <c r="K440" s="19" t="str">
        <f>VLOOKUP(Table3[[#This Row],[Customer ID]],'Medical Examinations'!$1:$1048576,10,FALSE())</f>
        <v>yes</v>
      </c>
      <c r="L440" s="19" t="str">
        <f>VLOOKUP(Table3[[#This Row],[Customer ID]],'Hospitalisation Details'!439:$1048576,5,FALSE())</f>
        <v>22 Oct 1973</v>
      </c>
      <c r="M440" s="19">
        <f>VLOOKUP(Table3[[#This Row],[Customer ID]],'Hospitalisation Details'!439:$1048576,6,FALSE())</f>
        <v>49</v>
      </c>
      <c r="N440" s="19">
        <f>VLOOKUP(Table3[[#This Row],[Customer ID]],'Hospitalisation Details'!439:$1048576,8,FALSE())</f>
        <v>23306.55</v>
      </c>
      <c r="O440" s="19" t="str">
        <f>VLOOKUP(Table3[[#This Row],[Customer ID]],'Hospitalisation Details'!439:$1048576,9,FALSE())</f>
        <v>tier - 2</v>
      </c>
      <c r="P440" s="19" t="str">
        <f>VLOOKUP(Table3[[#This Row],[Customer ID]],'Hospitalisation Details'!439:$1048576,10,FALSE())</f>
        <v>tier - 2</v>
      </c>
      <c r="Q440" s="19" t="str">
        <f>VLOOKUP(Table3[[#This Row],[Customer ID]],'Hospitalisation Details'!439:$1048576,11,FALSE())</f>
        <v>R1011</v>
      </c>
    </row>
    <row r="441" spans="1:17" x14ac:dyDescent="0.2">
      <c r="A441" s="18" t="s">
        <v>1932</v>
      </c>
      <c r="B441" s="19" t="str">
        <f>VLOOKUP(Table3[[#This Row],[Customer ID]],'Customer name 1'!440:$1048576,4,FALSE())</f>
        <v xml:space="preserve">Ms. Nichole </v>
      </c>
      <c r="C441" s="20">
        <f>VLOOKUP(Table3[[#This Row],[Customer ID]],'Medical Examinations'!$1:$1048576,2,FALSE())</f>
        <v>24.32</v>
      </c>
      <c r="D441" s="20" t="str">
        <f>VLOOKUP(Table3[[#This Row],[Customer ID]],'Medical Examinations'!$1:$1048576,3,FALSE())</f>
        <v>normal weight</v>
      </c>
      <c r="E441" s="20">
        <f>VLOOKUP(Table3[[#This Row],[Customer ID]],'Medical Examinations'!$1:$1048576,4,FALSE())</f>
        <v>6.39</v>
      </c>
      <c r="F441" s="20" t="str">
        <f>VLOOKUP(Table3[[#This Row],[Customer ID]],'Medical Examinations'!$1:$1048576,5,FALSE())</f>
        <v>prediabetes</v>
      </c>
      <c r="G441" s="19" t="str">
        <f>VLOOKUP(Table3[[#This Row],[Customer ID]],'Medical Examinations'!$1:$1048576,6,FALSE())</f>
        <v>No</v>
      </c>
      <c r="H441" s="19" t="str">
        <f>VLOOKUP(Table3[[#This Row],[Customer ID]],'Medical Examinations'!$1:$1048576,7,FALSE())</f>
        <v>No</v>
      </c>
      <c r="I441" s="19" t="str">
        <f>VLOOKUP(Table3[[#This Row],[Customer ID]],'Medical Examinations'!$1:$1048576,8,FALSE())</f>
        <v>No</v>
      </c>
      <c r="J441" s="19">
        <f>VLOOKUP(Table3[[#This Row],[Customer ID]],'Medical Examinations'!$1:$1048576,9,FALSE())</f>
        <v>0</v>
      </c>
      <c r="K441" s="19" t="str">
        <f>VLOOKUP(Table3[[#This Row],[Customer ID]],'Medical Examinations'!$1:$1048576,10,FALSE())</f>
        <v>No</v>
      </c>
      <c r="L441" s="19" t="str">
        <f>VLOOKUP(Table3[[#This Row],[Customer ID]],'Hospitalisation Details'!440:$1048576,5,FALSE())</f>
        <v>3 Oct 1994</v>
      </c>
      <c r="M441" s="19">
        <f>VLOOKUP(Table3[[#This Row],[Customer ID]],'Hospitalisation Details'!440:$1048576,6,FALSE())</f>
        <v>28</v>
      </c>
      <c r="N441" s="19">
        <f>VLOOKUP(Table3[[#This Row],[Customer ID]],'Hospitalisation Details'!440:$1048576,8,FALSE())</f>
        <v>23288.93</v>
      </c>
      <c r="O441" s="19" t="str">
        <f>VLOOKUP(Table3[[#This Row],[Customer ID]],'Hospitalisation Details'!440:$1048576,9,FALSE())</f>
        <v>tier - 2</v>
      </c>
      <c r="P441" s="19" t="str">
        <f>VLOOKUP(Table3[[#This Row],[Customer ID]],'Hospitalisation Details'!440:$1048576,10,FALSE())</f>
        <v>tier - 3</v>
      </c>
      <c r="Q441" s="19" t="str">
        <f>VLOOKUP(Table3[[#This Row],[Customer ID]],'Hospitalisation Details'!440:$1048576,11,FALSE())</f>
        <v>R1024</v>
      </c>
    </row>
    <row r="442" spans="1:17" x14ac:dyDescent="0.2">
      <c r="A442" s="18" t="s">
        <v>1931</v>
      </c>
      <c r="B442" s="19" t="str">
        <f>VLOOKUP(Table3[[#This Row],[Customer ID]],'Customer name 1'!441:$1048576,4,FALSE())</f>
        <v xml:space="preserve">Ms. Denise </v>
      </c>
      <c r="C442" s="20">
        <f>VLOOKUP(Table3[[#This Row],[Customer ID]],'Medical Examinations'!$1:$1048576,2,FALSE())</f>
        <v>22.88</v>
      </c>
      <c r="D442" s="20" t="str">
        <f>VLOOKUP(Table3[[#This Row],[Customer ID]],'Medical Examinations'!$1:$1048576,3,FALSE())</f>
        <v>normal weight</v>
      </c>
      <c r="E442" s="20">
        <f>VLOOKUP(Table3[[#This Row],[Customer ID]],'Medical Examinations'!$1:$1048576,4,FALSE())</f>
        <v>5.71</v>
      </c>
      <c r="F442" s="20" t="str">
        <f>VLOOKUP(Table3[[#This Row],[Customer ID]],'Medical Examinations'!$1:$1048576,5,FALSE())</f>
        <v>prediabetes</v>
      </c>
      <c r="G442" s="19" t="str">
        <f>VLOOKUP(Table3[[#This Row],[Customer ID]],'Medical Examinations'!$1:$1048576,6,FALSE())</f>
        <v>yes</v>
      </c>
      <c r="H442" s="19" t="str">
        <f>VLOOKUP(Table3[[#This Row],[Customer ID]],'Medical Examinations'!$1:$1048576,7,FALSE())</f>
        <v>No</v>
      </c>
      <c r="I442" s="19" t="str">
        <f>VLOOKUP(Table3[[#This Row],[Customer ID]],'Medical Examinations'!$1:$1048576,8,FALSE())</f>
        <v>Yes</v>
      </c>
      <c r="J442" s="19">
        <f>VLOOKUP(Table3[[#This Row],[Customer ID]],'Medical Examinations'!$1:$1048576,9,FALSE())</f>
        <v>1</v>
      </c>
      <c r="K442" s="19" t="str">
        <f>VLOOKUP(Table3[[#This Row],[Customer ID]],'Medical Examinations'!$1:$1048576,10,FALSE())</f>
        <v>yes</v>
      </c>
      <c r="L442" s="19" t="str">
        <f>VLOOKUP(Table3[[#This Row],[Customer ID]],'Hospitalisation Details'!441:$1048576,5,FALSE())</f>
        <v>14 Nov 1969</v>
      </c>
      <c r="M442" s="19">
        <f>VLOOKUP(Table3[[#This Row],[Customer ID]],'Hospitalisation Details'!441:$1048576,6,FALSE())</f>
        <v>53</v>
      </c>
      <c r="N442" s="19">
        <f>VLOOKUP(Table3[[#This Row],[Customer ID]],'Hospitalisation Details'!441:$1048576,8,FALSE())</f>
        <v>23244.79</v>
      </c>
      <c r="O442" s="19" t="str">
        <f>VLOOKUP(Table3[[#This Row],[Customer ID]],'Hospitalisation Details'!441:$1048576,9,FALSE())</f>
        <v>tier - 2</v>
      </c>
      <c r="P442" s="19" t="str">
        <f>VLOOKUP(Table3[[#This Row],[Customer ID]],'Hospitalisation Details'!441:$1048576,10,FALSE())</f>
        <v>tier - 3</v>
      </c>
      <c r="Q442" s="19" t="str">
        <f>VLOOKUP(Table3[[#This Row],[Customer ID]],'Hospitalisation Details'!441:$1048576,11,FALSE())</f>
        <v>R1013</v>
      </c>
    </row>
    <row r="443" spans="1:17" x14ac:dyDescent="0.2">
      <c r="A443" s="18" t="s">
        <v>1930</v>
      </c>
      <c r="B443" s="19" t="str">
        <f>VLOOKUP(Table3[[#This Row],[Customer ID]],'Customer name 1'!442:$1048576,4,FALSE())</f>
        <v xml:space="preserve">Mr. Peter </v>
      </c>
      <c r="C443" s="20">
        <f>VLOOKUP(Table3[[#This Row],[Customer ID]],'Medical Examinations'!$1:$1048576,2,FALSE())</f>
        <v>24.984999999999999</v>
      </c>
      <c r="D443" s="20" t="str">
        <f>VLOOKUP(Table3[[#This Row],[Customer ID]],'Medical Examinations'!$1:$1048576,3,FALSE())</f>
        <v>over weight</v>
      </c>
      <c r="E443" s="20">
        <f>VLOOKUP(Table3[[#This Row],[Customer ID]],'Medical Examinations'!$1:$1048576,4,FALSE())</f>
        <v>4.43</v>
      </c>
      <c r="F443" s="20" t="str">
        <f>VLOOKUP(Table3[[#This Row],[Customer ID]],'Medical Examinations'!$1:$1048576,5,FALSE())</f>
        <v xml:space="preserve">normal </v>
      </c>
      <c r="G443" s="19" t="str">
        <f>VLOOKUP(Table3[[#This Row],[Customer ID]],'Medical Examinations'!$1:$1048576,6,FALSE())</f>
        <v>yes</v>
      </c>
      <c r="H443" s="19" t="str">
        <f>VLOOKUP(Table3[[#This Row],[Customer ID]],'Medical Examinations'!$1:$1048576,7,FALSE())</f>
        <v>No</v>
      </c>
      <c r="I443" s="19" t="str">
        <f>VLOOKUP(Table3[[#This Row],[Customer ID]],'Medical Examinations'!$1:$1048576,8,FALSE())</f>
        <v>Yes</v>
      </c>
      <c r="J443" s="19">
        <f>VLOOKUP(Table3[[#This Row],[Customer ID]],'Medical Examinations'!$1:$1048576,9,FALSE())</f>
        <v>1</v>
      </c>
      <c r="K443" s="19" t="str">
        <f>VLOOKUP(Table3[[#This Row],[Customer ID]],'Medical Examinations'!$1:$1048576,10,FALSE())</f>
        <v>No</v>
      </c>
      <c r="L443" s="19" t="str">
        <f>VLOOKUP(Table3[[#This Row],[Customer ID]],'Hospitalisation Details'!442:$1048576,5,FALSE())</f>
        <v>7 Aug 1997</v>
      </c>
      <c r="M443" s="19">
        <f>VLOOKUP(Table3[[#This Row],[Customer ID]],'Hospitalisation Details'!442:$1048576,6,FALSE())</f>
        <v>25</v>
      </c>
      <c r="N443" s="19">
        <f>VLOOKUP(Table3[[#This Row],[Customer ID]],'Hospitalisation Details'!442:$1048576,8,FALSE())</f>
        <v>23241.47</v>
      </c>
      <c r="O443" s="19" t="str">
        <f>VLOOKUP(Table3[[#This Row],[Customer ID]],'Hospitalisation Details'!442:$1048576,9,FALSE())</f>
        <v>tier - 2</v>
      </c>
      <c r="P443" s="19" t="str">
        <f>VLOOKUP(Table3[[#This Row],[Customer ID]],'Hospitalisation Details'!442:$1048576,10,FALSE())</f>
        <v>tier - 3</v>
      </c>
      <c r="Q443" s="19" t="str">
        <f>VLOOKUP(Table3[[#This Row],[Customer ID]],'Hospitalisation Details'!442:$1048576,11,FALSE())</f>
        <v>R1018</v>
      </c>
    </row>
    <row r="444" spans="1:17" x14ac:dyDescent="0.2">
      <c r="A444" s="18" t="s">
        <v>1929</v>
      </c>
      <c r="B444" s="19" t="str">
        <f>VLOOKUP(Table3[[#This Row],[Customer ID]],'Customer name 1'!443:$1048576,4,FALSE())</f>
        <v xml:space="preserve">Mr. Johnson </v>
      </c>
      <c r="C444" s="20">
        <f>VLOOKUP(Table3[[#This Row],[Customer ID]],'Medical Examinations'!$1:$1048576,2,FALSE())</f>
        <v>33.1</v>
      </c>
      <c r="D444" s="20" t="str">
        <f>VLOOKUP(Table3[[#This Row],[Customer ID]],'Medical Examinations'!$1:$1048576,3,FALSE())</f>
        <v xml:space="preserve"> obesity </v>
      </c>
      <c r="E444" s="20">
        <f>VLOOKUP(Table3[[#This Row],[Customer ID]],'Medical Examinations'!$1:$1048576,4,FALSE())</f>
        <v>5.52</v>
      </c>
      <c r="F444" s="20" t="str">
        <f>VLOOKUP(Table3[[#This Row],[Customer ID]],'Medical Examinations'!$1:$1048576,5,FALSE())</f>
        <v xml:space="preserve">normal </v>
      </c>
      <c r="G444" s="19" t="str">
        <f>VLOOKUP(Table3[[#This Row],[Customer ID]],'Medical Examinations'!$1:$1048576,6,FALSE())</f>
        <v>No</v>
      </c>
      <c r="H444" s="19" t="str">
        <f>VLOOKUP(Table3[[#This Row],[Customer ID]],'Medical Examinations'!$1:$1048576,7,FALSE())</f>
        <v>No</v>
      </c>
      <c r="I444" s="19" t="str">
        <f>VLOOKUP(Table3[[#This Row],[Customer ID]],'Medical Examinations'!$1:$1048576,8,FALSE())</f>
        <v>Yes</v>
      </c>
      <c r="J444" s="19">
        <f>VLOOKUP(Table3[[#This Row],[Customer ID]],'Medical Examinations'!$1:$1048576,9,FALSE())</f>
        <v>1</v>
      </c>
      <c r="K444" s="19" t="str">
        <f>VLOOKUP(Table3[[#This Row],[Customer ID]],'Medical Examinations'!$1:$1048576,10,FALSE())</f>
        <v>No</v>
      </c>
      <c r="L444" s="19" t="str">
        <f>VLOOKUP(Table3[[#This Row],[Customer ID]],'Hospitalisation Details'!443:$1048576,5,FALSE())</f>
        <v>14 Dec 2003</v>
      </c>
      <c r="M444" s="19">
        <f>VLOOKUP(Table3[[#This Row],[Customer ID]],'Hospitalisation Details'!443:$1048576,6,FALSE())</f>
        <v>19</v>
      </c>
      <c r="N444" s="19">
        <f>VLOOKUP(Table3[[#This Row],[Customer ID]],'Hospitalisation Details'!443:$1048576,8,FALSE())</f>
        <v>23082.959999999999</v>
      </c>
      <c r="O444" s="19" t="str">
        <f>VLOOKUP(Table3[[#This Row],[Customer ID]],'Hospitalisation Details'!443:$1048576,9,FALSE())</f>
        <v>tier - 2</v>
      </c>
      <c r="P444" s="19" t="str">
        <f>VLOOKUP(Table3[[#This Row],[Customer ID]],'Hospitalisation Details'!443:$1048576,10,FALSE())</f>
        <v>tier - 2</v>
      </c>
      <c r="Q444" s="19" t="str">
        <f>VLOOKUP(Table3[[#This Row],[Customer ID]],'Hospitalisation Details'!443:$1048576,11,FALSE())</f>
        <v>R1011</v>
      </c>
    </row>
    <row r="445" spans="1:17" x14ac:dyDescent="0.2">
      <c r="A445" s="18" t="s">
        <v>1928</v>
      </c>
      <c r="B445" s="19" t="str">
        <f>VLOOKUP(Table3[[#This Row],[Customer ID]],'Customer name 1'!444:$1048576,4,FALSE())</f>
        <v xml:space="preserve">Ms. Katherine </v>
      </c>
      <c r="C445" s="20">
        <f>VLOOKUP(Table3[[#This Row],[Customer ID]],'Medical Examinations'!$1:$1048576,2,FALSE())</f>
        <v>27.83</v>
      </c>
      <c r="D445" s="20" t="str">
        <f>VLOOKUP(Table3[[#This Row],[Customer ID]],'Medical Examinations'!$1:$1048576,3,FALSE())</f>
        <v>over weight</v>
      </c>
      <c r="E445" s="20">
        <f>VLOOKUP(Table3[[#This Row],[Customer ID]],'Medical Examinations'!$1:$1048576,4,FALSE())</f>
        <v>9.1999999999999993</v>
      </c>
      <c r="F445" s="20" t="str">
        <f>VLOOKUP(Table3[[#This Row],[Customer ID]],'Medical Examinations'!$1:$1048576,5,FALSE())</f>
        <v xml:space="preserve">diabetes </v>
      </c>
      <c r="G445" s="19" t="str">
        <f>VLOOKUP(Table3[[#This Row],[Customer ID]],'Medical Examinations'!$1:$1048576,6,FALSE())</f>
        <v>yes</v>
      </c>
      <c r="H445" s="19" t="str">
        <f>VLOOKUP(Table3[[#This Row],[Customer ID]],'Medical Examinations'!$1:$1048576,7,FALSE())</f>
        <v>No</v>
      </c>
      <c r="I445" s="19" t="str">
        <f>VLOOKUP(Table3[[#This Row],[Customer ID]],'Medical Examinations'!$1:$1048576,8,FALSE())</f>
        <v>No</v>
      </c>
      <c r="J445" s="19">
        <f>VLOOKUP(Table3[[#This Row],[Customer ID]],'Medical Examinations'!$1:$1048576,9,FALSE())</f>
        <v>1</v>
      </c>
      <c r="K445" s="19" t="str">
        <f>VLOOKUP(Table3[[#This Row],[Customer ID]],'Medical Examinations'!$1:$1048576,10,FALSE())</f>
        <v>yes</v>
      </c>
      <c r="L445" s="19" t="str">
        <f>VLOOKUP(Table3[[#This Row],[Customer ID]],'Hospitalisation Details'!444:$1048576,5,FALSE())</f>
        <v>9 Sep 1975</v>
      </c>
      <c r="M445" s="19">
        <f>VLOOKUP(Table3[[#This Row],[Customer ID]],'Hospitalisation Details'!444:$1048576,6,FALSE())</f>
        <v>47</v>
      </c>
      <c r="N445" s="19">
        <f>VLOOKUP(Table3[[#This Row],[Customer ID]],'Hospitalisation Details'!444:$1048576,8,FALSE())</f>
        <v>23065.42</v>
      </c>
      <c r="O445" s="19" t="str">
        <f>VLOOKUP(Table3[[#This Row],[Customer ID]],'Hospitalisation Details'!444:$1048576,9,FALSE())</f>
        <v>tier - 2</v>
      </c>
      <c r="P445" s="19" t="str">
        <f>VLOOKUP(Table3[[#This Row],[Customer ID]],'Hospitalisation Details'!444:$1048576,10,FALSE())</f>
        <v>tier - 2</v>
      </c>
      <c r="Q445" s="19" t="str">
        <f>VLOOKUP(Table3[[#This Row],[Customer ID]],'Hospitalisation Details'!444:$1048576,11,FALSE())</f>
        <v>R1013</v>
      </c>
    </row>
    <row r="446" spans="1:17" x14ac:dyDescent="0.2">
      <c r="A446" s="18" t="s">
        <v>1927</v>
      </c>
      <c r="B446" s="19" t="str">
        <f>VLOOKUP(Table3[[#This Row],[Customer ID]],'Customer name 1'!445:$1048576,4,FALSE())</f>
        <v xml:space="preserve">Ms. Lynda </v>
      </c>
      <c r="C446" s="20">
        <f>VLOOKUP(Table3[[#This Row],[Customer ID]],'Medical Examinations'!$1:$1048576,2,FALSE())</f>
        <v>30.875</v>
      </c>
      <c r="D446" s="20" t="str">
        <f>VLOOKUP(Table3[[#This Row],[Customer ID]],'Medical Examinations'!$1:$1048576,3,FALSE())</f>
        <v xml:space="preserve"> obesity </v>
      </c>
      <c r="E446" s="20">
        <f>VLOOKUP(Table3[[#This Row],[Customer ID]],'Medical Examinations'!$1:$1048576,4,FALSE())</f>
        <v>10.97</v>
      </c>
      <c r="F446" s="20" t="str">
        <f>VLOOKUP(Table3[[#This Row],[Customer ID]],'Medical Examinations'!$1:$1048576,5,FALSE())</f>
        <v xml:space="preserve">diabetes </v>
      </c>
      <c r="G446" s="19" t="str">
        <f>VLOOKUP(Table3[[#This Row],[Customer ID]],'Medical Examinations'!$1:$1048576,6,FALSE())</f>
        <v>yes</v>
      </c>
      <c r="H446" s="19" t="str">
        <f>VLOOKUP(Table3[[#This Row],[Customer ID]],'Medical Examinations'!$1:$1048576,7,FALSE())</f>
        <v>No</v>
      </c>
      <c r="I446" s="19" t="str">
        <f>VLOOKUP(Table3[[#This Row],[Customer ID]],'Medical Examinations'!$1:$1048576,8,FALSE())</f>
        <v>No</v>
      </c>
      <c r="J446" s="19">
        <f>VLOOKUP(Table3[[#This Row],[Customer ID]],'Medical Examinations'!$1:$1048576,9,FALSE())</f>
        <v>2</v>
      </c>
      <c r="K446" s="19" t="str">
        <f>VLOOKUP(Table3[[#This Row],[Customer ID]],'Medical Examinations'!$1:$1048576,10,FALSE())</f>
        <v>No</v>
      </c>
      <c r="L446" s="19" t="str">
        <f>VLOOKUP(Table3[[#This Row],[Customer ID]],'Hospitalisation Details'!445:$1048576,5,FALSE())</f>
        <v>9 Nov 1970</v>
      </c>
      <c r="M446" s="19">
        <f>VLOOKUP(Table3[[#This Row],[Customer ID]],'Hospitalisation Details'!445:$1048576,6,FALSE())</f>
        <v>52</v>
      </c>
      <c r="N446" s="19">
        <f>VLOOKUP(Table3[[#This Row],[Customer ID]],'Hospitalisation Details'!445:$1048576,8,FALSE())</f>
        <v>23045.57</v>
      </c>
      <c r="O446" s="19" t="str">
        <f>VLOOKUP(Table3[[#This Row],[Customer ID]],'Hospitalisation Details'!445:$1048576,9,FALSE())</f>
        <v>tier - 2</v>
      </c>
      <c r="P446" s="19" t="str">
        <f>VLOOKUP(Table3[[#This Row],[Customer ID]],'Hospitalisation Details'!445:$1048576,10,FALSE())</f>
        <v>tier - 2</v>
      </c>
      <c r="Q446" s="19" t="str">
        <f>VLOOKUP(Table3[[#This Row],[Customer ID]],'Hospitalisation Details'!445:$1048576,11,FALSE())</f>
        <v>R1024</v>
      </c>
    </row>
    <row r="447" spans="1:17" x14ac:dyDescent="0.2">
      <c r="A447" s="18" t="s">
        <v>1926</v>
      </c>
      <c r="B447" s="19" t="str">
        <f>VLOOKUP(Table3[[#This Row],[Customer ID]],'Customer name 1'!446:$1048576,4,FALSE())</f>
        <v xml:space="preserve">Mr. Anthony </v>
      </c>
      <c r="C447" s="20">
        <f>VLOOKUP(Table3[[#This Row],[Customer ID]],'Medical Examinations'!$1:$1048576,2,FALSE())</f>
        <v>27.265000000000001</v>
      </c>
      <c r="D447" s="20" t="str">
        <f>VLOOKUP(Table3[[#This Row],[Customer ID]],'Medical Examinations'!$1:$1048576,3,FALSE())</f>
        <v>over weight</v>
      </c>
      <c r="E447" s="20">
        <f>VLOOKUP(Table3[[#This Row],[Customer ID]],'Medical Examinations'!$1:$1048576,4,FALSE())</f>
        <v>4.25</v>
      </c>
      <c r="F447" s="20" t="str">
        <f>VLOOKUP(Table3[[#This Row],[Customer ID]],'Medical Examinations'!$1:$1048576,5,FALSE())</f>
        <v xml:space="preserve">normal </v>
      </c>
      <c r="G447" s="19" t="str">
        <f>VLOOKUP(Table3[[#This Row],[Customer ID]],'Medical Examinations'!$1:$1048576,6,FALSE())</f>
        <v>No</v>
      </c>
      <c r="H447" s="19" t="str">
        <f>VLOOKUP(Table3[[#This Row],[Customer ID]],'Medical Examinations'!$1:$1048576,7,FALSE())</f>
        <v>No</v>
      </c>
      <c r="I447" s="19" t="str">
        <f>VLOOKUP(Table3[[#This Row],[Customer ID]],'Medical Examinations'!$1:$1048576,8,FALSE())</f>
        <v>Yes</v>
      </c>
      <c r="J447" s="19">
        <f>VLOOKUP(Table3[[#This Row],[Customer ID]],'Medical Examinations'!$1:$1048576,9,FALSE())</f>
        <v>1</v>
      </c>
      <c r="K447" s="19" t="str">
        <f>VLOOKUP(Table3[[#This Row],[Customer ID]],'Medical Examinations'!$1:$1048576,10,FALSE())</f>
        <v>No</v>
      </c>
      <c r="L447" s="19" t="str">
        <f>VLOOKUP(Table3[[#This Row],[Customer ID]],'Hospitalisation Details'!446:$1048576,5,FALSE())</f>
        <v>25 Jul 2003</v>
      </c>
      <c r="M447" s="19">
        <f>VLOOKUP(Table3[[#This Row],[Customer ID]],'Hospitalisation Details'!446:$1048576,6,FALSE())</f>
        <v>19</v>
      </c>
      <c r="N447" s="19">
        <f>VLOOKUP(Table3[[#This Row],[Customer ID]],'Hospitalisation Details'!446:$1048576,8,FALSE())</f>
        <v>22493.66</v>
      </c>
      <c r="O447" s="19" t="str">
        <f>VLOOKUP(Table3[[#This Row],[Customer ID]],'Hospitalisation Details'!446:$1048576,9,FALSE())</f>
        <v>tier - 2</v>
      </c>
      <c r="P447" s="19" t="str">
        <f>VLOOKUP(Table3[[#This Row],[Customer ID]],'Hospitalisation Details'!446:$1048576,10,FALSE())</f>
        <v>tier - 1</v>
      </c>
      <c r="Q447" s="19" t="str">
        <f>VLOOKUP(Table3[[#This Row],[Customer ID]],'Hospitalisation Details'!446:$1048576,11,FALSE())</f>
        <v>R1012</v>
      </c>
    </row>
    <row r="448" spans="1:17" x14ac:dyDescent="0.2">
      <c r="A448" s="18" t="s">
        <v>1925</v>
      </c>
      <c r="B448" s="19" t="str">
        <f>VLOOKUP(Table3[[#This Row],[Customer ID]],'Customer name 1'!447:$1048576,4,FALSE())</f>
        <v xml:space="preserve">Ms. Linnea </v>
      </c>
      <c r="C448" s="20">
        <f>VLOOKUP(Table3[[#This Row],[Customer ID]],'Medical Examinations'!$1:$1048576,2,FALSE())</f>
        <v>26.7</v>
      </c>
      <c r="D448" s="20" t="str">
        <f>VLOOKUP(Table3[[#This Row],[Customer ID]],'Medical Examinations'!$1:$1048576,3,FALSE())</f>
        <v>over weight</v>
      </c>
      <c r="E448" s="20">
        <f>VLOOKUP(Table3[[#This Row],[Customer ID]],'Medical Examinations'!$1:$1048576,4,FALSE())</f>
        <v>5.23</v>
      </c>
      <c r="F448" s="20" t="str">
        <f>VLOOKUP(Table3[[#This Row],[Customer ID]],'Medical Examinations'!$1:$1048576,5,FALSE())</f>
        <v xml:space="preserve">normal </v>
      </c>
      <c r="G448" s="19" t="str">
        <f>VLOOKUP(Table3[[#This Row],[Customer ID]],'Medical Examinations'!$1:$1048576,6,FALSE())</f>
        <v>No</v>
      </c>
      <c r="H448" s="19" t="str">
        <f>VLOOKUP(Table3[[#This Row],[Customer ID]],'Medical Examinations'!$1:$1048576,7,FALSE())</f>
        <v>No</v>
      </c>
      <c r="I448" s="19" t="str">
        <f>VLOOKUP(Table3[[#This Row],[Customer ID]],'Medical Examinations'!$1:$1048576,8,FALSE())</f>
        <v>Yes</v>
      </c>
      <c r="J448" s="19">
        <f>VLOOKUP(Table3[[#This Row],[Customer ID]],'Medical Examinations'!$1:$1048576,9,FALSE())</f>
        <v>1</v>
      </c>
      <c r="K448" s="19" t="str">
        <f>VLOOKUP(Table3[[#This Row],[Customer ID]],'Medical Examinations'!$1:$1048576,10,FALSE())</f>
        <v>yes</v>
      </c>
      <c r="L448" s="19" t="str">
        <f>VLOOKUP(Table3[[#This Row],[Customer ID]],'Hospitalisation Details'!447:$1048576,5,FALSE())</f>
        <v>14 Nov 1979</v>
      </c>
      <c r="M448" s="19">
        <f>VLOOKUP(Table3[[#This Row],[Customer ID]],'Hospitalisation Details'!447:$1048576,6,FALSE())</f>
        <v>43</v>
      </c>
      <c r="N448" s="19">
        <f>VLOOKUP(Table3[[#This Row],[Customer ID]],'Hospitalisation Details'!447:$1048576,8,FALSE())</f>
        <v>22478.6</v>
      </c>
      <c r="O448" s="19" t="str">
        <f>VLOOKUP(Table3[[#This Row],[Customer ID]],'Hospitalisation Details'!447:$1048576,9,FALSE())</f>
        <v>tier - 3</v>
      </c>
      <c r="P448" s="19" t="str">
        <f>VLOOKUP(Table3[[#This Row],[Customer ID]],'Hospitalisation Details'!447:$1048576,10,FALSE())</f>
        <v>tier - 2</v>
      </c>
      <c r="Q448" s="19" t="str">
        <f>VLOOKUP(Table3[[#This Row],[Customer ID]],'Hospitalisation Details'!447:$1048576,11,FALSE())</f>
        <v>R1011</v>
      </c>
    </row>
    <row r="449" spans="1:17" x14ac:dyDescent="0.2">
      <c r="A449" s="18" t="s">
        <v>1924</v>
      </c>
      <c r="B449" s="19" t="str">
        <f>VLOOKUP(Table3[[#This Row],[Customer ID]],'Customer name 1'!448:$1048576,4,FALSE())</f>
        <v xml:space="preserve">Mr. Massimiliano </v>
      </c>
      <c r="C449" s="20">
        <f>VLOOKUP(Table3[[#This Row],[Customer ID]],'Medical Examinations'!$1:$1048576,2,FALSE())</f>
        <v>29.925000000000001</v>
      </c>
      <c r="D449" s="20" t="str">
        <f>VLOOKUP(Table3[[#This Row],[Customer ID]],'Medical Examinations'!$1:$1048576,3,FALSE())</f>
        <v>over weight</v>
      </c>
      <c r="E449" s="20">
        <f>VLOOKUP(Table3[[#This Row],[Customer ID]],'Medical Examinations'!$1:$1048576,4,FALSE())</f>
        <v>5.96</v>
      </c>
      <c r="F449" s="20" t="str">
        <f>VLOOKUP(Table3[[#This Row],[Customer ID]],'Medical Examinations'!$1:$1048576,5,FALSE())</f>
        <v>prediabetes</v>
      </c>
      <c r="G449" s="19" t="str">
        <f>VLOOKUP(Table3[[#This Row],[Customer ID]],'Medical Examinations'!$1:$1048576,6,FALSE())</f>
        <v>yes</v>
      </c>
      <c r="H449" s="19" t="str">
        <f>VLOOKUP(Table3[[#This Row],[Customer ID]],'Medical Examinations'!$1:$1048576,7,FALSE())</f>
        <v>No</v>
      </c>
      <c r="I449" s="19" t="str">
        <f>VLOOKUP(Table3[[#This Row],[Customer ID]],'Medical Examinations'!$1:$1048576,8,FALSE())</f>
        <v>Yes</v>
      </c>
      <c r="J449" s="19">
        <f>VLOOKUP(Table3[[#This Row],[Customer ID]],'Medical Examinations'!$1:$1048576,9,FALSE())</f>
        <v>1</v>
      </c>
      <c r="K449" s="19" t="str">
        <f>VLOOKUP(Table3[[#This Row],[Customer ID]],'Medical Examinations'!$1:$1048576,10,FALSE())</f>
        <v>yes</v>
      </c>
      <c r="L449" s="19" t="str">
        <f>VLOOKUP(Table3[[#This Row],[Customer ID]],'Hospitalisation Details'!448:$1048576,5,FALSE())</f>
        <v>21 Dec 1983</v>
      </c>
      <c r="M449" s="19">
        <f>VLOOKUP(Table3[[#This Row],[Customer ID]],'Hospitalisation Details'!448:$1048576,6,FALSE())</f>
        <v>39</v>
      </c>
      <c r="N449" s="19">
        <f>VLOOKUP(Table3[[#This Row],[Customer ID]],'Hospitalisation Details'!448:$1048576,8,FALSE())</f>
        <v>22462.04</v>
      </c>
      <c r="O449" s="19" t="str">
        <f>VLOOKUP(Table3[[#This Row],[Customer ID]],'Hospitalisation Details'!448:$1048576,9,FALSE())</f>
        <v>tier - 3</v>
      </c>
      <c r="P449" s="19" t="str">
        <f>VLOOKUP(Table3[[#This Row],[Customer ID]],'Hospitalisation Details'!448:$1048576,10,FALSE())</f>
        <v>tier - 1</v>
      </c>
      <c r="Q449" s="19" t="str">
        <f>VLOOKUP(Table3[[#This Row],[Customer ID]],'Hospitalisation Details'!448:$1048576,11,FALSE())</f>
        <v>R1019</v>
      </c>
    </row>
    <row r="450" spans="1:17" x14ac:dyDescent="0.2">
      <c r="A450" s="18" t="s">
        <v>1923</v>
      </c>
      <c r="B450" s="19" t="str">
        <f>VLOOKUP(Table3[[#This Row],[Customer ID]],'Customer name 1'!449:$1048576,4,FALSE())</f>
        <v xml:space="preserve">Mr. James </v>
      </c>
      <c r="C450" s="20">
        <f>VLOOKUP(Table3[[#This Row],[Customer ID]],'Medical Examinations'!$1:$1048576,2,FALSE())</f>
        <v>19.95</v>
      </c>
      <c r="D450" s="20" t="str">
        <f>VLOOKUP(Table3[[#This Row],[Customer ID]],'Medical Examinations'!$1:$1048576,3,FALSE())</f>
        <v>normal weight</v>
      </c>
      <c r="E450" s="20">
        <f>VLOOKUP(Table3[[#This Row],[Customer ID]],'Medical Examinations'!$1:$1048576,4,FALSE())</f>
        <v>4.29</v>
      </c>
      <c r="F450" s="20" t="str">
        <f>VLOOKUP(Table3[[#This Row],[Customer ID]],'Medical Examinations'!$1:$1048576,5,FALSE())</f>
        <v xml:space="preserve">normal </v>
      </c>
      <c r="G450" s="19" t="str">
        <f>VLOOKUP(Table3[[#This Row],[Customer ID]],'Medical Examinations'!$1:$1048576,6,FALSE())</f>
        <v>yes</v>
      </c>
      <c r="H450" s="19" t="str">
        <f>VLOOKUP(Table3[[#This Row],[Customer ID]],'Medical Examinations'!$1:$1048576,7,FALSE())</f>
        <v>No</v>
      </c>
      <c r="I450" s="19" t="str">
        <f>VLOOKUP(Table3[[#This Row],[Customer ID]],'Medical Examinations'!$1:$1048576,8,FALSE())</f>
        <v>No</v>
      </c>
      <c r="J450" s="19">
        <f>VLOOKUP(Table3[[#This Row],[Customer ID]],'Medical Examinations'!$1:$1048576,9,FALSE())</f>
        <v>2</v>
      </c>
      <c r="K450" s="19" t="str">
        <f>VLOOKUP(Table3[[#This Row],[Customer ID]],'Medical Examinations'!$1:$1048576,10,FALSE())</f>
        <v>yes</v>
      </c>
      <c r="L450" s="19" t="str">
        <f>VLOOKUP(Table3[[#This Row],[Customer ID]],'Hospitalisation Details'!449:$1048576,5,FALSE())</f>
        <v>18 Aug 1966</v>
      </c>
      <c r="M450" s="19">
        <f>VLOOKUP(Table3[[#This Row],[Customer ID]],'Hospitalisation Details'!449:$1048576,6,FALSE())</f>
        <v>56</v>
      </c>
      <c r="N450" s="19">
        <f>VLOOKUP(Table3[[#This Row],[Customer ID]],'Hospitalisation Details'!449:$1048576,8,FALSE())</f>
        <v>22412.65</v>
      </c>
      <c r="O450" s="19" t="str">
        <f>VLOOKUP(Table3[[#This Row],[Customer ID]],'Hospitalisation Details'!449:$1048576,9,FALSE())</f>
        <v>tier - 3</v>
      </c>
      <c r="P450" s="19" t="str">
        <f>VLOOKUP(Table3[[#This Row],[Customer ID]],'Hospitalisation Details'!449:$1048576,10,FALSE())</f>
        <v>tier - 3</v>
      </c>
      <c r="Q450" s="19" t="str">
        <f>VLOOKUP(Table3[[#This Row],[Customer ID]],'Hospitalisation Details'!449:$1048576,11,FALSE())</f>
        <v>R1014</v>
      </c>
    </row>
    <row r="451" spans="1:17" x14ac:dyDescent="0.2">
      <c r="A451" s="18" t="s">
        <v>1922</v>
      </c>
      <c r="B451" s="19" t="str">
        <f>VLOOKUP(Table3[[#This Row],[Customer ID]],'Customer name 1'!450:$1048576,4,FALSE())</f>
        <v xml:space="preserve">Ms. Lauren </v>
      </c>
      <c r="C451" s="20">
        <f>VLOOKUP(Table3[[#This Row],[Customer ID]],'Medical Examinations'!$1:$1048576,2,FALSE())</f>
        <v>24.225000000000001</v>
      </c>
      <c r="D451" s="20" t="str">
        <f>VLOOKUP(Table3[[#This Row],[Customer ID]],'Medical Examinations'!$1:$1048576,3,FALSE())</f>
        <v>normal weight</v>
      </c>
      <c r="E451" s="20">
        <f>VLOOKUP(Table3[[#This Row],[Customer ID]],'Medical Examinations'!$1:$1048576,4,FALSE())</f>
        <v>4.09</v>
      </c>
      <c r="F451" s="20" t="str">
        <f>VLOOKUP(Table3[[#This Row],[Customer ID]],'Medical Examinations'!$1:$1048576,5,FALSE())</f>
        <v xml:space="preserve">normal </v>
      </c>
      <c r="G451" s="19" t="str">
        <f>VLOOKUP(Table3[[#This Row],[Customer ID]],'Medical Examinations'!$1:$1048576,6,FALSE())</f>
        <v>No</v>
      </c>
      <c r="H451" s="19" t="str">
        <f>VLOOKUP(Table3[[#This Row],[Customer ID]],'Medical Examinations'!$1:$1048576,7,FALSE())</f>
        <v>No</v>
      </c>
      <c r="I451" s="19" t="str">
        <f>VLOOKUP(Table3[[#This Row],[Customer ID]],'Medical Examinations'!$1:$1048576,8,FALSE())</f>
        <v>No</v>
      </c>
      <c r="J451" s="19">
        <f>VLOOKUP(Table3[[#This Row],[Customer ID]],'Medical Examinations'!$1:$1048576,9,FALSE())</f>
        <v>0</v>
      </c>
      <c r="K451" s="19" t="str">
        <f>VLOOKUP(Table3[[#This Row],[Customer ID]],'Medical Examinations'!$1:$1048576,10,FALSE())</f>
        <v>No</v>
      </c>
      <c r="L451" s="19" t="str">
        <f>VLOOKUP(Table3[[#This Row],[Customer ID]],'Hospitalisation Details'!450:$1048576,5,FALSE())</f>
        <v>26 Aug 1999</v>
      </c>
      <c r="M451" s="19">
        <f>VLOOKUP(Table3[[#This Row],[Customer ID]],'Hospitalisation Details'!450:$1048576,6,FALSE())</f>
        <v>23</v>
      </c>
      <c r="N451" s="19">
        <f>VLOOKUP(Table3[[#This Row],[Customer ID]],'Hospitalisation Details'!450:$1048576,8,FALSE())</f>
        <v>22395.74</v>
      </c>
      <c r="O451" s="19" t="str">
        <f>VLOOKUP(Table3[[#This Row],[Customer ID]],'Hospitalisation Details'!450:$1048576,9,FALSE())</f>
        <v>tier - 3</v>
      </c>
      <c r="P451" s="19" t="str">
        <f>VLOOKUP(Table3[[#This Row],[Customer ID]],'Hospitalisation Details'!450:$1048576,10,FALSE())</f>
        <v>tier - 2</v>
      </c>
      <c r="Q451" s="19" t="str">
        <f>VLOOKUP(Table3[[#This Row],[Customer ID]],'Hospitalisation Details'!450:$1048576,11,FALSE())</f>
        <v>R1024</v>
      </c>
    </row>
    <row r="452" spans="1:17" x14ac:dyDescent="0.2">
      <c r="A452" s="18" t="s">
        <v>1921</v>
      </c>
      <c r="B452" s="19" t="str">
        <f>VLOOKUP(Table3[[#This Row],[Customer ID]],'Customer name 1'!451:$1048576,4,FALSE())</f>
        <v xml:space="preserve">Ms. Michele </v>
      </c>
      <c r="C452" s="20">
        <f>VLOOKUP(Table3[[#This Row],[Customer ID]],'Medical Examinations'!$1:$1048576,2,FALSE())</f>
        <v>28.12</v>
      </c>
      <c r="D452" s="20" t="str">
        <f>VLOOKUP(Table3[[#This Row],[Customer ID]],'Medical Examinations'!$1:$1048576,3,FALSE())</f>
        <v>over weight</v>
      </c>
      <c r="E452" s="20">
        <f>VLOOKUP(Table3[[#This Row],[Customer ID]],'Medical Examinations'!$1:$1048576,4,FALSE())</f>
        <v>4.88</v>
      </c>
      <c r="F452" s="20" t="str">
        <f>VLOOKUP(Table3[[#This Row],[Customer ID]],'Medical Examinations'!$1:$1048576,5,FALSE())</f>
        <v xml:space="preserve">normal </v>
      </c>
      <c r="G452" s="19" t="str">
        <f>VLOOKUP(Table3[[#This Row],[Customer ID]],'Medical Examinations'!$1:$1048576,6,FALSE())</f>
        <v>No</v>
      </c>
      <c r="H452" s="19" t="str">
        <f>VLOOKUP(Table3[[#This Row],[Customer ID]],'Medical Examinations'!$1:$1048576,7,FALSE())</f>
        <v>No</v>
      </c>
      <c r="I452" s="19" t="str">
        <f>VLOOKUP(Table3[[#This Row],[Customer ID]],'Medical Examinations'!$1:$1048576,8,FALSE())</f>
        <v>No</v>
      </c>
      <c r="J452" s="19">
        <f>VLOOKUP(Table3[[#This Row],[Customer ID]],'Medical Examinations'!$1:$1048576,9,FALSE())</f>
        <v>0</v>
      </c>
      <c r="K452" s="19" t="str">
        <f>VLOOKUP(Table3[[#This Row],[Customer ID]],'Medical Examinations'!$1:$1048576,10,FALSE())</f>
        <v>yes</v>
      </c>
      <c r="L452" s="19" t="str">
        <f>VLOOKUP(Table3[[#This Row],[Customer ID]],'Hospitalisation Details'!451:$1048576,5,FALSE())</f>
        <v>27 Dec 1982</v>
      </c>
      <c r="M452" s="19">
        <f>VLOOKUP(Table3[[#This Row],[Customer ID]],'Hospitalisation Details'!451:$1048576,6,FALSE())</f>
        <v>40</v>
      </c>
      <c r="N452" s="19">
        <f>VLOOKUP(Table3[[#This Row],[Customer ID]],'Hospitalisation Details'!451:$1048576,8,FALSE())</f>
        <v>22331.57</v>
      </c>
      <c r="O452" s="19" t="str">
        <f>VLOOKUP(Table3[[#This Row],[Customer ID]],'Hospitalisation Details'!451:$1048576,9,FALSE())</f>
        <v>tier - 2</v>
      </c>
      <c r="P452" s="19" t="str">
        <f>VLOOKUP(Table3[[#This Row],[Customer ID]],'Hospitalisation Details'!451:$1048576,10,FALSE())</f>
        <v>tier - 3</v>
      </c>
      <c r="Q452" s="19" t="str">
        <f>VLOOKUP(Table3[[#This Row],[Customer ID]],'Hospitalisation Details'!451:$1048576,11,FALSE())</f>
        <v>R1024</v>
      </c>
    </row>
    <row r="453" spans="1:17" x14ac:dyDescent="0.2">
      <c r="A453" s="18" t="s">
        <v>1920</v>
      </c>
      <c r="B453" s="19" t="str">
        <f>VLOOKUP(Table3[[#This Row],[Customer ID]],'Customer name 1'!452:$1048576,4,FALSE())</f>
        <v xml:space="preserve">Mr. Xiao </v>
      </c>
      <c r="C453" s="20">
        <f>VLOOKUP(Table3[[#This Row],[Customer ID]],'Medical Examinations'!$1:$1048576,2,FALSE())</f>
        <v>23.21</v>
      </c>
      <c r="D453" s="20" t="str">
        <f>VLOOKUP(Table3[[#This Row],[Customer ID]],'Medical Examinations'!$1:$1048576,3,FALSE())</f>
        <v>normal weight</v>
      </c>
      <c r="E453" s="20">
        <f>VLOOKUP(Table3[[#This Row],[Customer ID]],'Medical Examinations'!$1:$1048576,4,FALSE())</f>
        <v>6.76</v>
      </c>
      <c r="F453" s="20" t="str">
        <f>VLOOKUP(Table3[[#This Row],[Customer ID]],'Medical Examinations'!$1:$1048576,5,FALSE())</f>
        <v xml:space="preserve">diabetes </v>
      </c>
      <c r="G453" s="19" t="str">
        <f>VLOOKUP(Table3[[#This Row],[Customer ID]],'Medical Examinations'!$1:$1048576,6,FALSE())</f>
        <v>No</v>
      </c>
      <c r="H453" s="19" t="str">
        <f>VLOOKUP(Table3[[#This Row],[Customer ID]],'Medical Examinations'!$1:$1048576,7,FALSE())</f>
        <v>No</v>
      </c>
      <c r="I453" s="19" t="str">
        <f>VLOOKUP(Table3[[#This Row],[Customer ID]],'Medical Examinations'!$1:$1048576,8,FALSE())</f>
        <v>No</v>
      </c>
      <c r="J453" s="19">
        <f>VLOOKUP(Table3[[#This Row],[Customer ID]],'Medical Examinations'!$1:$1048576,9,FALSE())</f>
        <v>0</v>
      </c>
      <c r="K453" s="19" t="str">
        <f>VLOOKUP(Table3[[#This Row],[Customer ID]],'Medical Examinations'!$1:$1048576,10,FALSE())</f>
        <v>yes</v>
      </c>
      <c r="L453" s="19" t="str">
        <f>VLOOKUP(Table3[[#This Row],[Customer ID]],'Hospitalisation Details'!452:$1048576,5,FALSE())</f>
        <v>16 Jun 1971</v>
      </c>
      <c r="M453" s="19">
        <f>VLOOKUP(Table3[[#This Row],[Customer ID]],'Hospitalisation Details'!452:$1048576,6,FALSE())</f>
        <v>51</v>
      </c>
      <c r="N453" s="19">
        <f>VLOOKUP(Table3[[#This Row],[Customer ID]],'Hospitalisation Details'!452:$1048576,8,FALSE())</f>
        <v>22218.11</v>
      </c>
      <c r="O453" s="19" t="str">
        <f>VLOOKUP(Table3[[#This Row],[Customer ID]],'Hospitalisation Details'!452:$1048576,9,FALSE())</f>
        <v>tier - 2</v>
      </c>
      <c r="P453" s="19" t="str">
        <f>VLOOKUP(Table3[[#This Row],[Customer ID]],'Hospitalisation Details'!452:$1048576,10,FALSE())</f>
        <v>tier - 3</v>
      </c>
      <c r="Q453" s="19" t="str">
        <f>VLOOKUP(Table3[[#This Row],[Customer ID]],'Hospitalisation Details'!452:$1048576,11,FALSE())</f>
        <v>R1013</v>
      </c>
    </row>
    <row r="454" spans="1:17" x14ac:dyDescent="0.2">
      <c r="A454" s="18" t="s">
        <v>1919</v>
      </c>
      <c r="B454" s="19" t="str">
        <f>VLOOKUP(Table3[[#This Row],[Customer ID]],'Customer name 1'!453:$1048576,4,FALSE())</f>
        <v xml:space="preserve">Ms. Harper </v>
      </c>
      <c r="C454" s="20">
        <f>VLOOKUP(Table3[[#This Row],[Customer ID]],'Medical Examinations'!$1:$1048576,2,FALSE())</f>
        <v>23.98</v>
      </c>
      <c r="D454" s="20" t="str">
        <f>VLOOKUP(Table3[[#This Row],[Customer ID]],'Medical Examinations'!$1:$1048576,3,FALSE())</f>
        <v>normal weight</v>
      </c>
      <c r="E454" s="20">
        <f>VLOOKUP(Table3[[#This Row],[Customer ID]],'Medical Examinations'!$1:$1048576,4,FALSE())</f>
        <v>10.67</v>
      </c>
      <c r="F454" s="20" t="str">
        <f>VLOOKUP(Table3[[#This Row],[Customer ID]],'Medical Examinations'!$1:$1048576,5,FALSE())</f>
        <v xml:space="preserve">diabetes </v>
      </c>
      <c r="G454" s="19" t="str">
        <f>VLOOKUP(Table3[[#This Row],[Customer ID]],'Medical Examinations'!$1:$1048576,6,FALSE())</f>
        <v>No</v>
      </c>
      <c r="H454" s="19" t="str">
        <f>VLOOKUP(Table3[[#This Row],[Customer ID]],'Medical Examinations'!$1:$1048576,7,FALSE())</f>
        <v>No</v>
      </c>
      <c r="I454" s="19" t="str">
        <f>VLOOKUP(Table3[[#This Row],[Customer ID]],'Medical Examinations'!$1:$1048576,8,FALSE())</f>
        <v>No</v>
      </c>
      <c r="J454" s="19">
        <f>VLOOKUP(Table3[[#This Row],[Customer ID]],'Medical Examinations'!$1:$1048576,9,FALSE())</f>
        <v>0</v>
      </c>
      <c r="K454" s="19" t="str">
        <f>VLOOKUP(Table3[[#This Row],[Customer ID]],'Medical Examinations'!$1:$1048576,10,FALSE())</f>
        <v>No</v>
      </c>
      <c r="L454" s="19" t="str">
        <f>VLOOKUP(Table3[[#This Row],[Customer ID]],'Hospitalisation Details'!453:$1048576,5,FALSE())</f>
        <v>24 Aug 1965</v>
      </c>
      <c r="M454" s="19">
        <f>VLOOKUP(Table3[[#This Row],[Customer ID]],'Hospitalisation Details'!453:$1048576,6,FALSE())</f>
        <v>57</v>
      </c>
      <c r="N454" s="19">
        <f>VLOOKUP(Table3[[#This Row],[Customer ID]],'Hospitalisation Details'!453:$1048576,8,FALSE())</f>
        <v>22192.44</v>
      </c>
      <c r="O454" s="19" t="str">
        <f>VLOOKUP(Table3[[#This Row],[Customer ID]],'Hospitalisation Details'!453:$1048576,9,FALSE())</f>
        <v>tier - 3</v>
      </c>
      <c r="P454" s="19" t="str">
        <f>VLOOKUP(Table3[[#This Row],[Customer ID]],'Hospitalisation Details'!453:$1048576,10,FALSE())</f>
        <v>tier - 1</v>
      </c>
      <c r="Q454" s="19" t="str">
        <f>VLOOKUP(Table3[[#This Row],[Customer ID]],'Hospitalisation Details'!453:$1048576,11,FALSE())</f>
        <v>R1013</v>
      </c>
    </row>
    <row r="455" spans="1:17" x14ac:dyDescent="0.2">
      <c r="A455" s="18" t="s">
        <v>1918</v>
      </c>
      <c r="B455" s="19" t="str">
        <f>VLOOKUP(Table3[[#This Row],[Customer ID]],'Customer name 1'!454:$1048576,4,FALSE())</f>
        <v xml:space="preserve">Mr. Nick </v>
      </c>
      <c r="C455" s="20">
        <f>VLOOKUP(Table3[[#This Row],[Customer ID]],'Medical Examinations'!$1:$1048576,2,FALSE())</f>
        <v>30</v>
      </c>
      <c r="D455" s="20" t="str">
        <f>VLOOKUP(Table3[[#This Row],[Customer ID]],'Medical Examinations'!$1:$1048576,3,FALSE())</f>
        <v xml:space="preserve"> obesity </v>
      </c>
      <c r="E455" s="20">
        <f>VLOOKUP(Table3[[#This Row],[Customer ID]],'Medical Examinations'!$1:$1048576,4,FALSE())</f>
        <v>6.21</v>
      </c>
      <c r="F455" s="20" t="str">
        <f>VLOOKUP(Table3[[#This Row],[Customer ID]],'Medical Examinations'!$1:$1048576,5,FALSE())</f>
        <v>prediabetes</v>
      </c>
      <c r="G455" s="19" t="str">
        <f>VLOOKUP(Table3[[#This Row],[Customer ID]],'Medical Examinations'!$1:$1048576,6,FALSE())</f>
        <v>No</v>
      </c>
      <c r="H455" s="19" t="str">
        <f>VLOOKUP(Table3[[#This Row],[Customer ID]],'Medical Examinations'!$1:$1048576,7,FALSE())</f>
        <v>No</v>
      </c>
      <c r="I455" s="19" t="str">
        <f>VLOOKUP(Table3[[#This Row],[Customer ID]],'Medical Examinations'!$1:$1048576,8,FALSE())</f>
        <v>No</v>
      </c>
      <c r="J455" s="19">
        <f>VLOOKUP(Table3[[#This Row],[Customer ID]],'Medical Examinations'!$1:$1048576,9,FALSE())</f>
        <v>0</v>
      </c>
      <c r="K455" s="19" t="str">
        <f>VLOOKUP(Table3[[#This Row],[Customer ID]],'Medical Examinations'!$1:$1048576,10,FALSE())</f>
        <v>yes</v>
      </c>
      <c r="L455" s="19" t="str">
        <f>VLOOKUP(Table3[[#This Row],[Customer ID]],'Hospitalisation Details'!454:$1048576,5,FALSE())</f>
        <v>12 Sep 1980</v>
      </c>
      <c r="M455" s="19">
        <f>VLOOKUP(Table3[[#This Row],[Customer ID]],'Hospitalisation Details'!454:$1048576,6,FALSE())</f>
        <v>42</v>
      </c>
      <c r="N455" s="19">
        <f>VLOOKUP(Table3[[#This Row],[Customer ID]],'Hospitalisation Details'!454:$1048576,8,FALSE())</f>
        <v>22144.03</v>
      </c>
      <c r="O455" s="19" t="str">
        <f>VLOOKUP(Table3[[#This Row],[Customer ID]],'Hospitalisation Details'!454:$1048576,9,FALSE())</f>
        <v>tier - 2</v>
      </c>
      <c r="P455" s="19" t="str">
        <f>VLOOKUP(Table3[[#This Row],[Customer ID]],'Hospitalisation Details'!454:$1048576,10,FALSE())</f>
        <v>tier - 2</v>
      </c>
      <c r="Q455" s="19" t="str">
        <f>VLOOKUP(Table3[[#This Row],[Customer ID]],'Hospitalisation Details'!454:$1048576,11,FALSE())</f>
        <v>R1011</v>
      </c>
    </row>
    <row r="456" spans="1:17" x14ac:dyDescent="0.2">
      <c r="A456" s="18" t="s">
        <v>1917</v>
      </c>
      <c r="B456" s="19" t="str">
        <f>VLOOKUP(Table3[[#This Row],[Customer ID]],'Customer name 1'!455:$1048576,4,FALSE())</f>
        <v xml:space="preserve">Mr. Scott </v>
      </c>
      <c r="C456" s="20">
        <f>VLOOKUP(Table3[[#This Row],[Customer ID]],'Medical Examinations'!$1:$1048576,2,FALSE())</f>
        <v>17.350000000000001</v>
      </c>
      <c r="D456" s="20" t="str">
        <f>VLOOKUP(Table3[[#This Row],[Customer ID]],'Medical Examinations'!$1:$1048576,3,FALSE())</f>
        <v xml:space="preserve">under weight </v>
      </c>
      <c r="E456" s="20">
        <f>VLOOKUP(Table3[[#This Row],[Customer ID]],'Medical Examinations'!$1:$1048576,4,FALSE())</f>
        <v>5.03</v>
      </c>
      <c r="F456" s="20" t="str">
        <f>VLOOKUP(Table3[[#This Row],[Customer ID]],'Medical Examinations'!$1:$1048576,5,FALSE())</f>
        <v xml:space="preserve">normal </v>
      </c>
      <c r="G456" s="19" t="str">
        <f>VLOOKUP(Table3[[#This Row],[Customer ID]],'Medical Examinations'!$1:$1048576,6,FALSE())</f>
        <v>yes</v>
      </c>
      <c r="H456" s="19" t="str">
        <f>VLOOKUP(Table3[[#This Row],[Customer ID]],'Medical Examinations'!$1:$1048576,7,FALSE())</f>
        <v>No</v>
      </c>
      <c r="I456" s="19" t="str">
        <f>VLOOKUP(Table3[[#This Row],[Customer ID]],'Medical Examinations'!$1:$1048576,8,FALSE())</f>
        <v>No</v>
      </c>
      <c r="J456" s="19">
        <f>VLOOKUP(Table3[[#This Row],[Customer ID]],'Medical Examinations'!$1:$1048576,9,FALSE())</f>
        <v>0</v>
      </c>
      <c r="K456" s="19" t="str">
        <f>VLOOKUP(Table3[[#This Row],[Customer ID]],'Medical Examinations'!$1:$1048576,10,FALSE())</f>
        <v>yes</v>
      </c>
      <c r="L456" s="19" t="str">
        <f>VLOOKUP(Table3[[#This Row],[Customer ID]],'Hospitalisation Details'!455:$1048576,5,FALSE())</f>
        <v>28 Aug 2001</v>
      </c>
      <c r="M456" s="19">
        <f>VLOOKUP(Table3[[#This Row],[Customer ID]],'Hospitalisation Details'!455:$1048576,6,FALSE())</f>
        <v>21</v>
      </c>
      <c r="N456" s="19">
        <f>VLOOKUP(Table3[[#This Row],[Customer ID]],'Hospitalisation Details'!455:$1048576,8,FALSE())</f>
        <v>22097.62</v>
      </c>
      <c r="O456" s="19" t="str">
        <f>VLOOKUP(Table3[[#This Row],[Customer ID]],'Hospitalisation Details'!455:$1048576,9,FALSE())</f>
        <v>tier - 3</v>
      </c>
      <c r="P456" s="19" t="str">
        <f>VLOOKUP(Table3[[#This Row],[Customer ID]],'Hospitalisation Details'!455:$1048576,10,FALSE())</f>
        <v>tier - 1</v>
      </c>
      <c r="Q456" s="19" t="str">
        <f>VLOOKUP(Table3[[#This Row],[Customer ID]],'Hospitalisation Details'!455:$1048576,11,FALSE())</f>
        <v>R1011</v>
      </c>
    </row>
    <row r="457" spans="1:17" x14ac:dyDescent="0.2">
      <c r="A457" s="18" t="s">
        <v>1916</v>
      </c>
      <c r="B457" s="19" t="str">
        <f>VLOOKUP(Table3[[#This Row],[Customer ID]],'Customer name 1'!456:$1048576,4,FALSE())</f>
        <v xml:space="preserve">Mr. Wilson </v>
      </c>
      <c r="C457" s="20">
        <f>VLOOKUP(Table3[[#This Row],[Customer ID]],'Medical Examinations'!$1:$1048576,2,FALSE())</f>
        <v>22.704999999999998</v>
      </c>
      <c r="D457" s="20" t="str">
        <f>VLOOKUP(Table3[[#This Row],[Customer ID]],'Medical Examinations'!$1:$1048576,3,FALSE())</f>
        <v>normal weight</v>
      </c>
      <c r="E457" s="20">
        <f>VLOOKUP(Table3[[#This Row],[Customer ID]],'Medical Examinations'!$1:$1048576,4,FALSE())</f>
        <v>5.27</v>
      </c>
      <c r="F457" s="20" t="str">
        <f>VLOOKUP(Table3[[#This Row],[Customer ID]],'Medical Examinations'!$1:$1048576,5,FALSE())</f>
        <v xml:space="preserve">normal </v>
      </c>
      <c r="G457" s="19" t="str">
        <f>VLOOKUP(Table3[[#This Row],[Customer ID]],'Medical Examinations'!$1:$1048576,6,FALSE())</f>
        <v>No</v>
      </c>
      <c r="H457" s="19" t="str">
        <f>VLOOKUP(Table3[[#This Row],[Customer ID]],'Medical Examinations'!$1:$1048576,7,FALSE())</f>
        <v>No</v>
      </c>
      <c r="I457" s="19" t="str">
        <f>VLOOKUP(Table3[[#This Row],[Customer ID]],'Medical Examinations'!$1:$1048576,8,FALSE())</f>
        <v>No</v>
      </c>
      <c r="J457" s="19">
        <f>VLOOKUP(Table3[[#This Row],[Customer ID]],'Medical Examinations'!$1:$1048576,9,FALSE())</f>
        <v>0</v>
      </c>
      <c r="K457" s="19" t="str">
        <f>VLOOKUP(Table3[[#This Row],[Customer ID]],'Medical Examinations'!$1:$1048576,10,FALSE())</f>
        <v>No</v>
      </c>
      <c r="L457" s="19" t="str">
        <f>VLOOKUP(Table3[[#This Row],[Customer ID]],'Hospitalisation Details'!456:$1048576,5,FALSE())</f>
        <v>14 Oct 1989</v>
      </c>
      <c r="M457" s="19">
        <f>VLOOKUP(Table3[[#This Row],[Customer ID]],'Hospitalisation Details'!456:$1048576,6,FALSE())</f>
        <v>33</v>
      </c>
      <c r="N457" s="19">
        <f>VLOOKUP(Table3[[#This Row],[Customer ID]],'Hospitalisation Details'!456:$1048576,8,FALSE())</f>
        <v>21984.47</v>
      </c>
      <c r="O457" s="19" t="str">
        <f>VLOOKUP(Table3[[#This Row],[Customer ID]],'Hospitalisation Details'!456:$1048576,9,FALSE())</f>
        <v>tier - 3</v>
      </c>
      <c r="P457" s="19" t="str">
        <f>VLOOKUP(Table3[[#This Row],[Customer ID]],'Hospitalisation Details'!456:$1048576,10,FALSE())</f>
        <v>tier - 1</v>
      </c>
      <c r="Q457" s="19" t="str">
        <f>VLOOKUP(Table3[[#This Row],[Customer ID]],'Hospitalisation Details'!456:$1048576,11,FALSE())</f>
        <v>R1012</v>
      </c>
    </row>
    <row r="458" spans="1:17" x14ac:dyDescent="0.2">
      <c r="A458" s="18" t="s">
        <v>1915</v>
      </c>
      <c r="B458" s="19" t="str">
        <f>VLOOKUP(Table3[[#This Row],[Customer ID]],'Customer name 1'!457:$1048576,4,FALSE())</f>
        <v xml:space="preserve">Mr. Lee </v>
      </c>
      <c r="C458" s="20">
        <f>VLOOKUP(Table3[[#This Row],[Customer ID]],'Medical Examinations'!$1:$1048576,2,FALSE())</f>
        <v>25.41</v>
      </c>
      <c r="D458" s="20" t="str">
        <f>VLOOKUP(Table3[[#This Row],[Customer ID]],'Medical Examinations'!$1:$1048576,3,FALSE())</f>
        <v>over weight</v>
      </c>
      <c r="E458" s="20">
        <f>VLOOKUP(Table3[[#This Row],[Customer ID]],'Medical Examinations'!$1:$1048576,4,FALSE())</f>
        <v>10.53</v>
      </c>
      <c r="F458" s="20" t="str">
        <f>VLOOKUP(Table3[[#This Row],[Customer ID]],'Medical Examinations'!$1:$1048576,5,FALSE())</f>
        <v xml:space="preserve">diabetes </v>
      </c>
      <c r="G458" s="19" t="str">
        <f>VLOOKUP(Table3[[#This Row],[Customer ID]],'Medical Examinations'!$1:$1048576,6,FALSE())</f>
        <v>yes</v>
      </c>
      <c r="H458" s="19" t="str">
        <f>VLOOKUP(Table3[[#This Row],[Customer ID]],'Medical Examinations'!$1:$1048576,7,FALSE())</f>
        <v>No</v>
      </c>
      <c r="I458" s="19" t="str">
        <f>VLOOKUP(Table3[[#This Row],[Customer ID]],'Medical Examinations'!$1:$1048576,8,FALSE())</f>
        <v>No</v>
      </c>
      <c r="J458" s="19">
        <f>VLOOKUP(Table3[[#This Row],[Customer ID]],'Medical Examinations'!$1:$1048576,9,FALSE())</f>
        <v>1</v>
      </c>
      <c r="K458" s="19" t="str">
        <f>VLOOKUP(Table3[[#This Row],[Customer ID]],'Medical Examinations'!$1:$1048576,10,FALSE())</f>
        <v>yes</v>
      </c>
      <c r="L458" s="19" t="str">
        <f>VLOOKUP(Table3[[#This Row],[Customer ID]],'Hospitalisation Details'!457:$1048576,5,FALSE())</f>
        <v>19 Dec 1975</v>
      </c>
      <c r="M458" s="19">
        <f>VLOOKUP(Table3[[#This Row],[Customer ID]],'Hospitalisation Details'!457:$1048576,6,FALSE())</f>
        <v>47</v>
      </c>
      <c r="N458" s="19">
        <f>VLOOKUP(Table3[[#This Row],[Customer ID]],'Hospitalisation Details'!457:$1048576,8,FALSE())</f>
        <v>21978.68</v>
      </c>
      <c r="O458" s="19" t="str">
        <f>VLOOKUP(Table3[[#This Row],[Customer ID]],'Hospitalisation Details'!457:$1048576,9,FALSE())</f>
        <v>tier - 3</v>
      </c>
      <c r="P458" s="19" t="str">
        <f>VLOOKUP(Table3[[#This Row],[Customer ID]],'Hospitalisation Details'!457:$1048576,10,FALSE())</f>
        <v>tier - 3</v>
      </c>
      <c r="Q458" s="19" t="str">
        <f>VLOOKUP(Table3[[#This Row],[Customer ID]],'Hospitalisation Details'!457:$1048576,11,FALSE())</f>
        <v>R1013</v>
      </c>
    </row>
    <row r="459" spans="1:17" x14ac:dyDescent="0.2">
      <c r="A459" s="18" t="s">
        <v>1914</v>
      </c>
      <c r="B459" s="19" t="str">
        <f>VLOOKUP(Table3[[#This Row],[Customer ID]],'Customer name 1'!458:$1048576,4,FALSE())</f>
        <v xml:space="preserve">Mr. Shizhong </v>
      </c>
      <c r="C459" s="20">
        <f>VLOOKUP(Table3[[#This Row],[Customer ID]],'Medical Examinations'!$1:$1048576,2,FALSE())</f>
        <v>18.23</v>
      </c>
      <c r="D459" s="20" t="str">
        <f>VLOOKUP(Table3[[#This Row],[Customer ID]],'Medical Examinations'!$1:$1048576,3,FALSE())</f>
        <v xml:space="preserve">under weight </v>
      </c>
      <c r="E459" s="20">
        <f>VLOOKUP(Table3[[#This Row],[Customer ID]],'Medical Examinations'!$1:$1048576,4,FALSE())</f>
        <v>5.78</v>
      </c>
      <c r="F459" s="20" t="str">
        <f>VLOOKUP(Table3[[#This Row],[Customer ID]],'Medical Examinations'!$1:$1048576,5,FALSE())</f>
        <v>prediabetes</v>
      </c>
      <c r="G459" s="19" t="str">
        <f>VLOOKUP(Table3[[#This Row],[Customer ID]],'Medical Examinations'!$1:$1048576,6,FALSE())</f>
        <v>No</v>
      </c>
      <c r="H459" s="19" t="str">
        <f>VLOOKUP(Table3[[#This Row],[Customer ID]],'Medical Examinations'!$1:$1048576,7,FALSE())</f>
        <v>No</v>
      </c>
      <c r="I459" s="19" t="str">
        <f>VLOOKUP(Table3[[#This Row],[Customer ID]],'Medical Examinations'!$1:$1048576,8,FALSE())</f>
        <v>Yes</v>
      </c>
      <c r="J459" s="19">
        <f>VLOOKUP(Table3[[#This Row],[Customer ID]],'Medical Examinations'!$1:$1048576,9,FALSE())</f>
        <v>1</v>
      </c>
      <c r="K459" s="19" t="str">
        <f>VLOOKUP(Table3[[#This Row],[Customer ID]],'Medical Examinations'!$1:$1048576,10,FALSE())</f>
        <v>yes</v>
      </c>
      <c r="L459" s="19" t="str">
        <f>VLOOKUP(Table3[[#This Row],[Customer ID]],'Hospitalisation Details'!458:$1048576,5,FALSE())</f>
        <v>28 Sep 2003</v>
      </c>
      <c r="M459" s="19">
        <f>VLOOKUP(Table3[[#This Row],[Customer ID]],'Hospitalisation Details'!458:$1048576,6,FALSE())</f>
        <v>19</v>
      </c>
      <c r="N459" s="19">
        <f>VLOOKUP(Table3[[#This Row],[Customer ID]],'Hospitalisation Details'!458:$1048576,8,FALSE())</f>
        <v>21882.400000000001</v>
      </c>
      <c r="O459" s="19" t="str">
        <f>VLOOKUP(Table3[[#This Row],[Customer ID]],'Hospitalisation Details'!458:$1048576,9,FALSE())</f>
        <v>tier - 2</v>
      </c>
      <c r="P459" s="19" t="str">
        <f>VLOOKUP(Table3[[#This Row],[Customer ID]],'Hospitalisation Details'!458:$1048576,10,FALSE())</f>
        <v>tier - 1</v>
      </c>
      <c r="Q459" s="19" t="str">
        <f>VLOOKUP(Table3[[#This Row],[Customer ID]],'Hospitalisation Details'!458:$1048576,11,FALSE())</f>
        <v>R1011</v>
      </c>
    </row>
    <row r="460" spans="1:17" x14ac:dyDescent="0.2">
      <c r="A460" s="18" t="s">
        <v>1913</v>
      </c>
      <c r="B460" s="19" t="str">
        <f>VLOOKUP(Table3[[#This Row],[Customer ID]],'Customer name 1'!459:$1048576,4,FALSE())</f>
        <v xml:space="preserve">Ms. Marie-Claire </v>
      </c>
      <c r="C460" s="20">
        <f>VLOOKUP(Table3[[#This Row],[Customer ID]],'Medical Examinations'!$1:$1048576,2,FALSE())</f>
        <v>24.7</v>
      </c>
      <c r="D460" s="20" t="str">
        <f>VLOOKUP(Table3[[#This Row],[Customer ID]],'Medical Examinations'!$1:$1048576,3,FALSE())</f>
        <v>normal weight</v>
      </c>
      <c r="E460" s="20">
        <f>VLOOKUP(Table3[[#This Row],[Customer ID]],'Medical Examinations'!$1:$1048576,4,FALSE())</f>
        <v>4.3600000000000003</v>
      </c>
      <c r="F460" s="20" t="str">
        <f>VLOOKUP(Table3[[#This Row],[Customer ID]],'Medical Examinations'!$1:$1048576,5,FALSE())</f>
        <v xml:space="preserve">normal </v>
      </c>
      <c r="G460" s="19" t="str">
        <f>VLOOKUP(Table3[[#This Row],[Customer ID]],'Medical Examinations'!$1:$1048576,6,FALSE())</f>
        <v>No</v>
      </c>
      <c r="H460" s="19" t="str">
        <f>VLOOKUP(Table3[[#This Row],[Customer ID]],'Medical Examinations'!$1:$1048576,7,FALSE())</f>
        <v>No</v>
      </c>
      <c r="I460" s="19" t="str">
        <f>VLOOKUP(Table3[[#This Row],[Customer ID]],'Medical Examinations'!$1:$1048576,8,FALSE())</f>
        <v>Yes</v>
      </c>
      <c r="J460" s="19">
        <f>VLOOKUP(Table3[[#This Row],[Customer ID]],'Medical Examinations'!$1:$1048576,9,FALSE())</f>
        <v>1</v>
      </c>
      <c r="K460" s="19" t="str">
        <f>VLOOKUP(Table3[[#This Row],[Customer ID]],'Medical Examinations'!$1:$1048576,10,FALSE())</f>
        <v>yes</v>
      </c>
      <c r="L460" s="19" t="str">
        <f>VLOOKUP(Table3[[#This Row],[Customer ID]],'Hospitalisation Details'!459:$1048576,5,FALSE())</f>
        <v>17 Aug 1979</v>
      </c>
      <c r="M460" s="19">
        <f>VLOOKUP(Table3[[#This Row],[Customer ID]],'Hospitalisation Details'!459:$1048576,6,FALSE())</f>
        <v>43</v>
      </c>
      <c r="N460" s="19">
        <f>VLOOKUP(Table3[[#This Row],[Customer ID]],'Hospitalisation Details'!459:$1048576,8,FALSE())</f>
        <v>21880.82</v>
      </c>
      <c r="O460" s="19" t="str">
        <f>VLOOKUP(Table3[[#This Row],[Customer ID]],'Hospitalisation Details'!459:$1048576,9,FALSE())</f>
        <v>tier - 3</v>
      </c>
      <c r="P460" s="19" t="str">
        <f>VLOOKUP(Table3[[#This Row],[Customer ID]],'Hospitalisation Details'!459:$1048576,10,FALSE())</f>
        <v>tier - 1</v>
      </c>
      <c r="Q460" s="19" t="str">
        <f>VLOOKUP(Table3[[#This Row],[Customer ID]],'Hospitalisation Details'!459:$1048576,11,FALSE())</f>
        <v>R1012</v>
      </c>
    </row>
    <row r="461" spans="1:17" x14ac:dyDescent="0.2">
      <c r="A461" s="18" t="s">
        <v>1912</v>
      </c>
      <c r="B461" s="19" t="str">
        <f>VLOOKUP(Table3[[#This Row],[Customer ID]],'Customer name 1'!460:$1048576,4,FALSE())</f>
        <v xml:space="preserve">Mr. Todd </v>
      </c>
      <c r="C461" s="20">
        <f>VLOOKUP(Table3[[#This Row],[Customer ID]],'Medical Examinations'!$1:$1048576,2,FALSE())</f>
        <v>37.4</v>
      </c>
      <c r="D461" s="20" t="str">
        <f>VLOOKUP(Table3[[#This Row],[Customer ID]],'Medical Examinations'!$1:$1048576,3,FALSE())</f>
        <v xml:space="preserve"> obesity </v>
      </c>
      <c r="E461" s="20">
        <f>VLOOKUP(Table3[[#This Row],[Customer ID]],'Medical Examinations'!$1:$1048576,4,FALSE())</f>
        <v>9.7200000000000006</v>
      </c>
      <c r="F461" s="20" t="str">
        <f>VLOOKUP(Table3[[#This Row],[Customer ID]],'Medical Examinations'!$1:$1048576,5,FALSE())</f>
        <v xml:space="preserve">diabetes </v>
      </c>
      <c r="G461" s="19" t="str">
        <f>VLOOKUP(Table3[[#This Row],[Customer ID]],'Medical Examinations'!$1:$1048576,6,FALSE())</f>
        <v>yes</v>
      </c>
      <c r="H461" s="19" t="str">
        <f>VLOOKUP(Table3[[#This Row],[Customer ID]],'Medical Examinations'!$1:$1048576,7,FALSE())</f>
        <v>No</v>
      </c>
      <c r="I461" s="19" t="str">
        <f>VLOOKUP(Table3[[#This Row],[Customer ID]],'Medical Examinations'!$1:$1048576,8,FALSE())</f>
        <v>Yes</v>
      </c>
      <c r="J461" s="19">
        <f>VLOOKUP(Table3[[#This Row],[Customer ID]],'Medical Examinations'!$1:$1048576,9,FALSE())</f>
        <v>1</v>
      </c>
      <c r="K461" s="19" t="str">
        <f>VLOOKUP(Table3[[#This Row],[Customer ID]],'Medical Examinations'!$1:$1048576,10,FALSE())</f>
        <v>No</v>
      </c>
      <c r="L461" s="19" t="str">
        <f>VLOOKUP(Table3[[#This Row],[Customer ID]],'Hospitalisation Details'!460:$1048576,5,FALSE())</f>
        <v>27 Aug 1963</v>
      </c>
      <c r="M461" s="19">
        <f>VLOOKUP(Table3[[#This Row],[Customer ID]],'Hospitalisation Details'!460:$1048576,6,FALSE())</f>
        <v>59</v>
      </c>
      <c r="N461" s="19">
        <f>VLOOKUP(Table3[[#This Row],[Customer ID]],'Hospitalisation Details'!460:$1048576,8,FALSE())</f>
        <v>21797</v>
      </c>
      <c r="O461" s="19" t="str">
        <f>VLOOKUP(Table3[[#This Row],[Customer ID]],'Hospitalisation Details'!460:$1048576,9,FALSE())</f>
        <v>tier - 3</v>
      </c>
      <c r="P461" s="19" t="str">
        <f>VLOOKUP(Table3[[#This Row],[Customer ID]],'Hospitalisation Details'!460:$1048576,10,FALSE())</f>
        <v>tier - 1</v>
      </c>
      <c r="Q461" s="19" t="str">
        <f>VLOOKUP(Table3[[#This Row],[Customer ID]],'Hospitalisation Details'!460:$1048576,11,FALSE())</f>
        <v>R1011</v>
      </c>
    </row>
    <row r="462" spans="1:17" x14ac:dyDescent="0.2">
      <c r="A462" s="18" t="s">
        <v>1911</v>
      </c>
      <c r="B462" s="19" t="str">
        <f>VLOOKUP(Table3[[#This Row],[Customer ID]],'Customer name 1'!461:$1048576,4,FALSE())</f>
        <v xml:space="preserve">Ms. Carolyn </v>
      </c>
      <c r="C462" s="20">
        <f>VLOOKUP(Table3[[#This Row],[Customer ID]],'Medical Examinations'!$1:$1048576,2,FALSE())</f>
        <v>26.885000000000002</v>
      </c>
      <c r="D462" s="20" t="str">
        <f>VLOOKUP(Table3[[#This Row],[Customer ID]],'Medical Examinations'!$1:$1048576,3,FALSE())</f>
        <v>over weight</v>
      </c>
      <c r="E462" s="20">
        <f>VLOOKUP(Table3[[#This Row],[Customer ID]],'Medical Examinations'!$1:$1048576,4,FALSE())</f>
        <v>5.18</v>
      </c>
      <c r="F462" s="20" t="str">
        <f>VLOOKUP(Table3[[#This Row],[Customer ID]],'Medical Examinations'!$1:$1048576,5,FALSE())</f>
        <v xml:space="preserve">normal </v>
      </c>
      <c r="G462" s="19" t="str">
        <f>VLOOKUP(Table3[[#This Row],[Customer ID]],'Medical Examinations'!$1:$1048576,6,FALSE())</f>
        <v>No</v>
      </c>
      <c r="H462" s="19" t="str">
        <f>VLOOKUP(Table3[[#This Row],[Customer ID]],'Medical Examinations'!$1:$1048576,7,FALSE())</f>
        <v>No</v>
      </c>
      <c r="I462" s="19" t="str">
        <f>VLOOKUP(Table3[[#This Row],[Customer ID]],'Medical Examinations'!$1:$1048576,8,FALSE())</f>
        <v>Yes</v>
      </c>
      <c r="J462" s="19">
        <f>VLOOKUP(Table3[[#This Row],[Customer ID]],'Medical Examinations'!$1:$1048576,9,FALSE())</f>
        <v>1</v>
      </c>
      <c r="K462" s="19" t="str">
        <f>VLOOKUP(Table3[[#This Row],[Customer ID]],'Medical Examinations'!$1:$1048576,10,FALSE())</f>
        <v>yes</v>
      </c>
      <c r="L462" s="19" t="str">
        <f>VLOOKUP(Table3[[#This Row],[Customer ID]],'Hospitalisation Details'!461:$1048576,5,FALSE())</f>
        <v>28 Sep 1979</v>
      </c>
      <c r="M462" s="19">
        <f>VLOOKUP(Table3[[#This Row],[Customer ID]],'Hospitalisation Details'!461:$1048576,6,FALSE())</f>
        <v>43</v>
      </c>
      <c r="N462" s="19">
        <f>VLOOKUP(Table3[[#This Row],[Customer ID]],'Hospitalisation Details'!461:$1048576,8,FALSE())</f>
        <v>21774.32</v>
      </c>
      <c r="O462" s="19" t="str">
        <f>VLOOKUP(Table3[[#This Row],[Customer ID]],'Hospitalisation Details'!461:$1048576,9,FALSE())</f>
        <v>tier - 3</v>
      </c>
      <c r="P462" s="19" t="str">
        <f>VLOOKUP(Table3[[#This Row],[Customer ID]],'Hospitalisation Details'!461:$1048576,10,FALSE())</f>
        <v>tier - 2</v>
      </c>
      <c r="Q462" s="19" t="str">
        <f>VLOOKUP(Table3[[#This Row],[Customer ID]],'Hospitalisation Details'!461:$1048576,11,FALSE())</f>
        <v>R1012</v>
      </c>
    </row>
    <row r="463" spans="1:17" x14ac:dyDescent="0.2">
      <c r="A463" s="18" t="s">
        <v>1910</v>
      </c>
      <c r="B463" s="19" t="str">
        <f>VLOOKUP(Table3[[#This Row],[Customer ID]],'Customer name 1'!462:$1048576,4,FALSE())</f>
        <v xml:space="preserve">Ms. Lindsey </v>
      </c>
      <c r="C463" s="20">
        <f>VLOOKUP(Table3[[#This Row],[Customer ID]],'Medical Examinations'!$1:$1048576,2,FALSE())</f>
        <v>25.27</v>
      </c>
      <c r="D463" s="20" t="str">
        <f>VLOOKUP(Table3[[#This Row],[Customer ID]],'Medical Examinations'!$1:$1048576,3,FALSE())</f>
        <v>over weight</v>
      </c>
      <c r="E463" s="20">
        <f>VLOOKUP(Table3[[#This Row],[Customer ID]],'Medical Examinations'!$1:$1048576,4,FALSE())</f>
        <v>5.29</v>
      </c>
      <c r="F463" s="20" t="str">
        <f>VLOOKUP(Table3[[#This Row],[Customer ID]],'Medical Examinations'!$1:$1048576,5,FALSE())</f>
        <v xml:space="preserve">normal </v>
      </c>
      <c r="G463" s="19" t="str">
        <f>VLOOKUP(Table3[[#This Row],[Customer ID]],'Medical Examinations'!$1:$1048576,6,FALSE())</f>
        <v>No</v>
      </c>
      <c r="H463" s="19" t="str">
        <f>VLOOKUP(Table3[[#This Row],[Customer ID]],'Medical Examinations'!$1:$1048576,7,FALSE())</f>
        <v>No</v>
      </c>
      <c r="I463" s="19" t="str">
        <f>VLOOKUP(Table3[[#This Row],[Customer ID]],'Medical Examinations'!$1:$1048576,8,FALSE())</f>
        <v>Yes</v>
      </c>
      <c r="J463" s="19">
        <f>VLOOKUP(Table3[[#This Row],[Customer ID]],'Medical Examinations'!$1:$1048576,9,FALSE())</f>
        <v>1</v>
      </c>
      <c r="K463" s="19" t="str">
        <f>VLOOKUP(Table3[[#This Row],[Customer ID]],'Medical Examinations'!$1:$1048576,10,FALSE())</f>
        <v>yes</v>
      </c>
      <c r="L463" s="19" t="str">
        <f>VLOOKUP(Table3[[#This Row],[Customer ID]],'Hospitalisation Details'!462:$1048576,5,FALSE())</f>
        <v>20 Sep 1979</v>
      </c>
      <c r="M463" s="19">
        <f>VLOOKUP(Table3[[#This Row],[Customer ID]],'Hospitalisation Details'!462:$1048576,6,FALSE())</f>
        <v>43</v>
      </c>
      <c r="N463" s="19">
        <f>VLOOKUP(Table3[[#This Row],[Customer ID]],'Hospitalisation Details'!462:$1048576,8,FALSE())</f>
        <v>21771.34</v>
      </c>
      <c r="O463" s="19" t="str">
        <f>VLOOKUP(Table3[[#This Row],[Customer ID]],'Hospitalisation Details'!462:$1048576,9,FALSE())</f>
        <v>tier - 3</v>
      </c>
      <c r="P463" s="19" t="str">
        <f>VLOOKUP(Table3[[#This Row],[Customer ID]],'Hospitalisation Details'!462:$1048576,10,FALSE())</f>
        <v>tier - 1</v>
      </c>
      <c r="Q463" s="19" t="str">
        <f>VLOOKUP(Table3[[#This Row],[Customer ID]],'Hospitalisation Details'!462:$1048576,11,FALSE())</f>
        <v>R1024</v>
      </c>
    </row>
    <row r="464" spans="1:17" x14ac:dyDescent="0.2">
      <c r="A464" s="18" t="s">
        <v>1909</v>
      </c>
      <c r="B464" s="19" t="str">
        <f>VLOOKUP(Table3[[#This Row],[Customer ID]],'Customer name 1'!463:$1048576,4,FALSE())</f>
        <v xml:space="preserve">Ms. Marissa </v>
      </c>
      <c r="C464" s="20">
        <f>VLOOKUP(Table3[[#This Row],[Customer ID]],'Medical Examinations'!$1:$1048576,2,FALSE())</f>
        <v>23.655000000000001</v>
      </c>
      <c r="D464" s="20" t="str">
        <f>VLOOKUP(Table3[[#This Row],[Customer ID]],'Medical Examinations'!$1:$1048576,3,FALSE())</f>
        <v>normal weight</v>
      </c>
      <c r="E464" s="20">
        <f>VLOOKUP(Table3[[#This Row],[Customer ID]],'Medical Examinations'!$1:$1048576,4,FALSE())</f>
        <v>4.8600000000000003</v>
      </c>
      <c r="F464" s="20" t="str">
        <f>VLOOKUP(Table3[[#This Row],[Customer ID]],'Medical Examinations'!$1:$1048576,5,FALSE())</f>
        <v xml:space="preserve">normal </v>
      </c>
      <c r="G464" s="19" t="str">
        <f>VLOOKUP(Table3[[#This Row],[Customer ID]],'Medical Examinations'!$1:$1048576,6,FALSE())</f>
        <v>yes</v>
      </c>
      <c r="H464" s="19" t="str">
        <f>VLOOKUP(Table3[[#This Row],[Customer ID]],'Medical Examinations'!$1:$1048576,7,FALSE())</f>
        <v>No</v>
      </c>
      <c r="I464" s="19" t="str">
        <f>VLOOKUP(Table3[[#This Row],[Customer ID]],'Medical Examinations'!$1:$1048576,8,FALSE())</f>
        <v>No</v>
      </c>
      <c r="J464" s="19">
        <f>VLOOKUP(Table3[[#This Row],[Customer ID]],'Medical Examinations'!$1:$1048576,9,FALSE())</f>
        <v>0</v>
      </c>
      <c r="K464" s="19" t="str">
        <f>VLOOKUP(Table3[[#This Row],[Customer ID]],'Medical Examinations'!$1:$1048576,10,FALSE())</f>
        <v>yes</v>
      </c>
      <c r="L464" s="19" t="str">
        <f>VLOOKUP(Table3[[#This Row],[Customer ID]],'Hospitalisation Details'!463:$1048576,5,FALSE())</f>
        <v>18 Jul 1976</v>
      </c>
      <c r="M464" s="19">
        <f>VLOOKUP(Table3[[#This Row],[Customer ID]],'Hospitalisation Details'!463:$1048576,6,FALSE())</f>
        <v>46</v>
      </c>
      <c r="N464" s="19">
        <f>VLOOKUP(Table3[[#This Row],[Customer ID]],'Hospitalisation Details'!463:$1048576,8,FALSE())</f>
        <v>21677.279999999999</v>
      </c>
      <c r="O464" s="19" t="str">
        <f>VLOOKUP(Table3[[#This Row],[Customer ID]],'Hospitalisation Details'!463:$1048576,9,FALSE())</f>
        <v>tier - 3</v>
      </c>
      <c r="P464" s="19" t="str">
        <f>VLOOKUP(Table3[[#This Row],[Customer ID]],'Hospitalisation Details'!463:$1048576,10,FALSE())</f>
        <v>tier - 1</v>
      </c>
      <c r="Q464" s="19" t="str">
        <f>VLOOKUP(Table3[[#This Row],[Customer ID]],'Hospitalisation Details'!463:$1048576,11,FALSE())</f>
        <v>R1012</v>
      </c>
    </row>
    <row r="465" spans="1:17" x14ac:dyDescent="0.2">
      <c r="A465" s="18" t="s">
        <v>1908</v>
      </c>
      <c r="B465" s="19" t="str">
        <f>VLOOKUP(Table3[[#This Row],[Customer ID]],'Customer name 1'!464:$1048576,4,FALSE())</f>
        <v xml:space="preserve">Mr. Jean </v>
      </c>
      <c r="C465" s="20">
        <f>VLOOKUP(Table3[[#This Row],[Customer ID]],'Medical Examinations'!$1:$1048576,2,FALSE())</f>
        <v>55.05</v>
      </c>
      <c r="D465" s="20" t="str">
        <f>VLOOKUP(Table3[[#This Row],[Customer ID]],'Medical Examinations'!$1:$1048576,3,FALSE())</f>
        <v xml:space="preserve"> obesity </v>
      </c>
      <c r="E465" s="20">
        <f>VLOOKUP(Table3[[#This Row],[Customer ID]],'Medical Examinations'!$1:$1048576,4,FALSE())</f>
        <v>7.66</v>
      </c>
      <c r="F465" s="20" t="str">
        <f>VLOOKUP(Table3[[#This Row],[Customer ID]],'Medical Examinations'!$1:$1048576,5,FALSE())</f>
        <v xml:space="preserve">diabetes </v>
      </c>
      <c r="G465" s="19" t="str">
        <f>VLOOKUP(Table3[[#This Row],[Customer ID]],'Medical Examinations'!$1:$1048576,6,FALSE())</f>
        <v>No</v>
      </c>
      <c r="H465" s="19" t="str">
        <f>VLOOKUP(Table3[[#This Row],[Customer ID]],'Medical Examinations'!$1:$1048576,7,FALSE())</f>
        <v>No</v>
      </c>
      <c r="I465" s="19" t="str">
        <f>VLOOKUP(Table3[[#This Row],[Customer ID]],'Medical Examinations'!$1:$1048576,8,FALSE())</f>
        <v>No</v>
      </c>
      <c r="J465" s="19">
        <f>VLOOKUP(Table3[[#This Row],[Customer ID]],'Medical Examinations'!$1:$1048576,9,FALSE())</f>
        <v>0</v>
      </c>
      <c r="K465" s="19" t="str">
        <f>VLOOKUP(Table3[[#This Row],[Customer ID]],'Medical Examinations'!$1:$1048576,10,FALSE())</f>
        <v>No</v>
      </c>
      <c r="L465" s="19" t="str">
        <f>VLOOKUP(Table3[[#This Row],[Customer ID]],'Hospitalisation Details'!464:$1048576,5,FALSE())</f>
        <v>16 Nov 1962</v>
      </c>
      <c r="M465" s="19">
        <f>VLOOKUP(Table3[[#This Row],[Customer ID]],'Hospitalisation Details'!464:$1048576,6,FALSE())</f>
        <v>60</v>
      </c>
      <c r="N465" s="19">
        <f>VLOOKUP(Table3[[#This Row],[Customer ID]],'Hospitalisation Details'!464:$1048576,8,FALSE())</f>
        <v>21661.16</v>
      </c>
      <c r="O465" s="19" t="str">
        <f>VLOOKUP(Table3[[#This Row],[Customer ID]],'Hospitalisation Details'!464:$1048576,9,FALSE())</f>
        <v>tier - 2</v>
      </c>
      <c r="P465" s="19" t="str">
        <f>VLOOKUP(Table3[[#This Row],[Customer ID]],'Hospitalisation Details'!464:$1048576,10,FALSE())</f>
        <v>tier - 2</v>
      </c>
      <c r="Q465" s="19" t="str">
        <f>VLOOKUP(Table3[[#This Row],[Customer ID]],'Hospitalisation Details'!464:$1048576,11,FALSE())</f>
        <v>R1012</v>
      </c>
    </row>
    <row r="466" spans="1:17" x14ac:dyDescent="0.2">
      <c r="A466" s="18" t="s">
        <v>1907</v>
      </c>
      <c r="B466" s="19" t="str">
        <f>VLOOKUP(Table3[[#This Row],[Customer ID]],'Customer name 1'!465:$1048576,4,FALSE())</f>
        <v xml:space="preserve">Ms. Danielle </v>
      </c>
      <c r="C466" s="20">
        <f>VLOOKUP(Table3[[#This Row],[Customer ID]],'Medical Examinations'!$1:$1048576,2,FALSE())</f>
        <v>24.89</v>
      </c>
      <c r="D466" s="20" t="str">
        <f>VLOOKUP(Table3[[#This Row],[Customer ID]],'Medical Examinations'!$1:$1048576,3,FALSE())</f>
        <v>normal weight</v>
      </c>
      <c r="E466" s="20">
        <f>VLOOKUP(Table3[[#This Row],[Customer ID]],'Medical Examinations'!$1:$1048576,4,FALSE())</f>
        <v>6.1</v>
      </c>
      <c r="F466" s="20" t="str">
        <f>VLOOKUP(Table3[[#This Row],[Customer ID]],'Medical Examinations'!$1:$1048576,5,FALSE())</f>
        <v>prediabetes</v>
      </c>
      <c r="G466" s="19" t="str">
        <f>VLOOKUP(Table3[[#This Row],[Customer ID]],'Medical Examinations'!$1:$1048576,6,FALSE())</f>
        <v>yes</v>
      </c>
      <c r="H466" s="19" t="str">
        <f>VLOOKUP(Table3[[#This Row],[Customer ID]],'Medical Examinations'!$1:$1048576,7,FALSE())</f>
        <v>No</v>
      </c>
      <c r="I466" s="19" t="str">
        <f>VLOOKUP(Table3[[#This Row],[Customer ID]],'Medical Examinations'!$1:$1048576,8,FALSE())</f>
        <v>Yes</v>
      </c>
      <c r="J466" s="19">
        <f>VLOOKUP(Table3[[#This Row],[Customer ID]],'Medical Examinations'!$1:$1048576,9,FALSE())</f>
        <v>1</v>
      </c>
      <c r="K466" s="19" t="str">
        <f>VLOOKUP(Table3[[#This Row],[Customer ID]],'Medical Examinations'!$1:$1048576,10,FALSE())</f>
        <v>yes</v>
      </c>
      <c r="L466" s="19" t="str">
        <f>VLOOKUP(Table3[[#This Row],[Customer ID]],'Hospitalisation Details'!465:$1048576,5,FALSE())</f>
        <v>25 Dec 1983</v>
      </c>
      <c r="M466" s="19">
        <f>VLOOKUP(Table3[[#This Row],[Customer ID]],'Hospitalisation Details'!465:$1048576,6,FALSE())</f>
        <v>39</v>
      </c>
      <c r="N466" s="19">
        <f>VLOOKUP(Table3[[#This Row],[Customer ID]],'Hospitalisation Details'!465:$1048576,8,FALSE())</f>
        <v>21659.93</v>
      </c>
      <c r="O466" s="19" t="str">
        <f>VLOOKUP(Table3[[#This Row],[Customer ID]],'Hospitalisation Details'!465:$1048576,9,FALSE())</f>
        <v>tier - 3</v>
      </c>
      <c r="P466" s="19" t="str">
        <f>VLOOKUP(Table3[[#This Row],[Customer ID]],'Hospitalisation Details'!465:$1048576,10,FALSE())</f>
        <v>tier - 3</v>
      </c>
      <c r="Q466" s="19" t="str">
        <f>VLOOKUP(Table3[[#This Row],[Customer ID]],'Hospitalisation Details'!465:$1048576,11,FALSE())</f>
        <v>R1024</v>
      </c>
    </row>
    <row r="467" spans="1:17" x14ac:dyDescent="0.2">
      <c r="A467" s="18" t="s">
        <v>1906</v>
      </c>
      <c r="B467" s="19" t="str">
        <f>VLOOKUP(Table3[[#This Row],[Customer ID]],'Customer name 1'!466:$1048576,4,FALSE())</f>
        <v xml:space="preserve">Mr. Jim </v>
      </c>
      <c r="C467" s="20">
        <f>VLOOKUP(Table3[[#This Row],[Customer ID]],'Medical Examinations'!$1:$1048576,2,FALSE())</f>
        <v>18.715</v>
      </c>
      <c r="D467" s="20" t="str">
        <f>VLOOKUP(Table3[[#This Row],[Customer ID]],'Medical Examinations'!$1:$1048576,3,FALSE())</f>
        <v>normal weight</v>
      </c>
      <c r="E467" s="20">
        <f>VLOOKUP(Table3[[#This Row],[Customer ID]],'Medical Examinations'!$1:$1048576,4,FALSE())</f>
        <v>4.4400000000000004</v>
      </c>
      <c r="F467" s="20" t="str">
        <f>VLOOKUP(Table3[[#This Row],[Customer ID]],'Medical Examinations'!$1:$1048576,5,FALSE())</f>
        <v xml:space="preserve">normal </v>
      </c>
      <c r="G467" s="19" t="str">
        <f>VLOOKUP(Table3[[#This Row],[Customer ID]],'Medical Examinations'!$1:$1048576,6,FALSE())</f>
        <v>No</v>
      </c>
      <c r="H467" s="19" t="str">
        <f>VLOOKUP(Table3[[#This Row],[Customer ID]],'Medical Examinations'!$1:$1048576,7,FALSE())</f>
        <v>No</v>
      </c>
      <c r="I467" s="19" t="str">
        <f>VLOOKUP(Table3[[#This Row],[Customer ID]],'Medical Examinations'!$1:$1048576,8,FALSE())</f>
        <v>No</v>
      </c>
      <c r="J467" s="19">
        <f>VLOOKUP(Table3[[#This Row],[Customer ID]],'Medical Examinations'!$1:$1048576,9,FALSE())</f>
        <v>0</v>
      </c>
      <c r="K467" s="19" t="str">
        <f>VLOOKUP(Table3[[#This Row],[Customer ID]],'Medical Examinations'!$1:$1048576,10,FALSE())</f>
        <v>No</v>
      </c>
      <c r="L467" s="19" t="str">
        <f>VLOOKUP(Table3[[#This Row],[Customer ID]],'Hospitalisation Details'!466:$1048576,5,FALSE())</f>
        <v>12 Jun 1999</v>
      </c>
      <c r="M467" s="19">
        <f>VLOOKUP(Table3[[#This Row],[Customer ID]],'Hospitalisation Details'!466:$1048576,6,FALSE())</f>
        <v>23</v>
      </c>
      <c r="N467" s="19">
        <f>VLOOKUP(Table3[[#This Row],[Customer ID]],'Hospitalisation Details'!466:$1048576,8,FALSE())</f>
        <v>21595.38</v>
      </c>
      <c r="O467" s="19" t="str">
        <f>VLOOKUP(Table3[[#This Row],[Customer ID]],'Hospitalisation Details'!466:$1048576,9,FALSE())</f>
        <v>tier - 2</v>
      </c>
      <c r="P467" s="19" t="str">
        <f>VLOOKUP(Table3[[#This Row],[Customer ID]],'Hospitalisation Details'!466:$1048576,10,FALSE())</f>
        <v>tier - 3</v>
      </c>
      <c r="Q467" s="19" t="str">
        <f>VLOOKUP(Table3[[#This Row],[Customer ID]],'Hospitalisation Details'!466:$1048576,11,FALSE())</f>
        <v>R1012</v>
      </c>
    </row>
    <row r="468" spans="1:17" x14ac:dyDescent="0.2">
      <c r="A468" s="18" t="s">
        <v>1905</v>
      </c>
      <c r="B468" s="19" t="str">
        <f>VLOOKUP(Table3[[#This Row],[Customer ID]],'Customer name 1'!467:$1048576,4,FALSE())</f>
        <v xml:space="preserve">Mr. Matthew </v>
      </c>
      <c r="C468" s="20">
        <f>VLOOKUP(Table3[[#This Row],[Customer ID]],'Medical Examinations'!$1:$1048576,2,FALSE())</f>
        <v>28.12</v>
      </c>
      <c r="D468" s="20" t="str">
        <f>VLOOKUP(Table3[[#This Row],[Customer ID]],'Medical Examinations'!$1:$1048576,3,FALSE())</f>
        <v>over weight</v>
      </c>
      <c r="E468" s="20">
        <f>VLOOKUP(Table3[[#This Row],[Customer ID]],'Medical Examinations'!$1:$1048576,4,FALSE())</f>
        <v>6.15</v>
      </c>
      <c r="F468" s="20" t="str">
        <f>VLOOKUP(Table3[[#This Row],[Customer ID]],'Medical Examinations'!$1:$1048576,5,FALSE())</f>
        <v>prediabetes</v>
      </c>
      <c r="G468" s="19" t="str">
        <f>VLOOKUP(Table3[[#This Row],[Customer ID]],'Medical Examinations'!$1:$1048576,6,FALSE())</f>
        <v>No</v>
      </c>
      <c r="H468" s="19" t="str">
        <f>VLOOKUP(Table3[[#This Row],[Customer ID]],'Medical Examinations'!$1:$1048576,7,FALSE())</f>
        <v>No</v>
      </c>
      <c r="I468" s="19" t="str">
        <f>VLOOKUP(Table3[[#This Row],[Customer ID]],'Medical Examinations'!$1:$1048576,8,FALSE())</f>
        <v>No</v>
      </c>
      <c r="J468" s="19">
        <f>VLOOKUP(Table3[[#This Row],[Customer ID]],'Medical Examinations'!$1:$1048576,9,FALSE())</f>
        <v>0</v>
      </c>
      <c r="K468" s="19" t="str">
        <f>VLOOKUP(Table3[[#This Row],[Customer ID]],'Medical Examinations'!$1:$1048576,10,FALSE())</f>
        <v>yes</v>
      </c>
      <c r="L468" s="19" t="str">
        <f>VLOOKUP(Table3[[#This Row],[Customer ID]],'Hospitalisation Details'!467:$1048576,5,FALSE())</f>
        <v>21 Nov 1990</v>
      </c>
      <c r="M468" s="19">
        <f>VLOOKUP(Table3[[#This Row],[Customer ID]],'Hospitalisation Details'!467:$1048576,6,FALSE())</f>
        <v>32</v>
      </c>
      <c r="N468" s="19">
        <f>VLOOKUP(Table3[[#This Row],[Customer ID]],'Hospitalisation Details'!467:$1048576,8,FALSE())</f>
        <v>21472.48</v>
      </c>
      <c r="O468" s="19" t="str">
        <f>VLOOKUP(Table3[[#This Row],[Customer ID]],'Hospitalisation Details'!467:$1048576,9,FALSE())</f>
        <v>tier - 2</v>
      </c>
      <c r="P468" s="19" t="str">
        <f>VLOOKUP(Table3[[#This Row],[Customer ID]],'Hospitalisation Details'!467:$1048576,10,FALSE())</f>
        <v>tier - 2</v>
      </c>
      <c r="Q468" s="19" t="str">
        <f>VLOOKUP(Table3[[#This Row],[Customer ID]],'Hospitalisation Details'!467:$1048576,11,FALSE())</f>
        <v>R1012</v>
      </c>
    </row>
    <row r="469" spans="1:17" x14ac:dyDescent="0.2">
      <c r="A469" s="18" t="s">
        <v>1904</v>
      </c>
      <c r="B469" s="19" t="str">
        <f>VLOOKUP(Table3[[#This Row],[Customer ID]],'Customer name 1'!468:$1048576,4,FALSE())</f>
        <v xml:space="preserve">Ms. Rachel </v>
      </c>
      <c r="C469" s="20">
        <f>VLOOKUP(Table3[[#This Row],[Customer ID]],'Medical Examinations'!$1:$1048576,2,FALSE())</f>
        <v>26.6</v>
      </c>
      <c r="D469" s="20" t="str">
        <f>VLOOKUP(Table3[[#This Row],[Customer ID]],'Medical Examinations'!$1:$1048576,3,FALSE())</f>
        <v>over weight</v>
      </c>
      <c r="E469" s="20">
        <f>VLOOKUP(Table3[[#This Row],[Customer ID]],'Medical Examinations'!$1:$1048576,4,FALSE())</f>
        <v>4.53</v>
      </c>
      <c r="F469" s="20" t="str">
        <f>VLOOKUP(Table3[[#This Row],[Customer ID]],'Medical Examinations'!$1:$1048576,5,FALSE())</f>
        <v xml:space="preserve">normal </v>
      </c>
      <c r="G469" s="19" t="str">
        <f>VLOOKUP(Table3[[#This Row],[Customer ID]],'Medical Examinations'!$1:$1048576,6,FALSE())</f>
        <v>No</v>
      </c>
      <c r="H469" s="19" t="str">
        <f>VLOOKUP(Table3[[#This Row],[Customer ID]],'Medical Examinations'!$1:$1048576,7,FALSE())</f>
        <v>No</v>
      </c>
      <c r="I469" s="19" t="str">
        <f>VLOOKUP(Table3[[#This Row],[Customer ID]],'Medical Examinations'!$1:$1048576,8,FALSE())</f>
        <v>No</v>
      </c>
      <c r="J469" s="19">
        <f>VLOOKUP(Table3[[#This Row],[Customer ID]],'Medical Examinations'!$1:$1048576,9,FALSE())</f>
        <v>0</v>
      </c>
      <c r="K469" s="19" t="str">
        <f>VLOOKUP(Table3[[#This Row],[Customer ID]],'Medical Examinations'!$1:$1048576,10,FALSE())</f>
        <v>yes</v>
      </c>
      <c r="L469" s="19" t="str">
        <f>VLOOKUP(Table3[[#This Row],[Customer ID]],'Hospitalisation Details'!468:$1048576,5,FALSE())</f>
        <v>4 Sep 1980</v>
      </c>
      <c r="M469" s="19">
        <f>VLOOKUP(Table3[[#This Row],[Customer ID]],'Hospitalisation Details'!468:$1048576,6,FALSE())</f>
        <v>42</v>
      </c>
      <c r="N469" s="19">
        <f>VLOOKUP(Table3[[#This Row],[Customer ID]],'Hospitalisation Details'!468:$1048576,8,FALSE())</f>
        <v>21348.71</v>
      </c>
      <c r="O469" s="19" t="str">
        <f>VLOOKUP(Table3[[#This Row],[Customer ID]],'Hospitalisation Details'!468:$1048576,9,FALSE())</f>
        <v>tier - 2</v>
      </c>
      <c r="P469" s="19" t="str">
        <f>VLOOKUP(Table3[[#This Row],[Customer ID]],'Hospitalisation Details'!468:$1048576,10,FALSE())</f>
        <v>tier - 1</v>
      </c>
      <c r="Q469" s="19" t="str">
        <f>VLOOKUP(Table3[[#This Row],[Customer ID]],'Hospitalisation Details'!468:$1048576,11,FALSE())</f>
        <v>R1012</v>
      </c>
    </row>
    <row r="470" spans="1:17" x14ac:dyDescent="0.2">
      <c r="A470" s="18" t="s">
        <v>1903</v>
      </c>
      <c r="B470" s="19" t="str">
        <f>VLOOKUP(Table3[[#This Row],[Customer ID]],'Customer name 1'!469:$1048576,4,FALSE())</f>
        <v xml:space="preserve">Ms. Corina </v>
      </c>
      <c r="C470" s="20">
        <f>VLOOKUP(Table3[[#This Row],[Customer ID]],'Medical Examinations'!$1:$1048576,2,FALSE())</f>
        <v>30.114999999999998</v>
      </c>
      <c r="D470" s="20" t="str">
        <f>VLOOKUP(Table3[[#This Row],[Customer ID]],'Medical Examinations'!$1:$1048576,3,FALSE())</f>
        <v xml:space="preserve"> obesity </v>
      </c>
      <c r="E470" s="20">
        <f>VLOOKUP(Table3[[#This Row],[Customer ID]],'Medical Examinations'!$1:$1048576,4,FALSE())</f>
        <v>5.48</v>
      </c>
      <c r="F470" s="20" t="str">
        <f>VLOOKUP(Table3[[#This Row],[Customer ID]],'Medical Examinations'!$1:$1048576,5,FALSE())</f>
        <v xml:space="preserve">normal </v>
      </c>
      <c r="G470" s="19" t="str">
        <f>VLOOKUP(Table3[[#This Row],[Customer ID]],'Medical Examinations'!$1:$1048576,6,FALSE())</f>
        <v>No</v>
      </c>
      <c r="H470" s="19" t="str">
        <f>VLOOKUP(Table3[[#This Row],[Customer ID]],'Medical Examinations'!$1:$1048576,7,FALSE())</f>
        <v>yes</v>
      </c>
      <c r="I470" s="19" t="str">
        <f>VLOOKUP(Table3[[#This Row],[Customer ID]],'Medical Examinations'!$1:$1048576,8,FALSE())</f>
        <v>No</v>
      </c>
      <c r="J470" s="19">
        <f>VLOOKUP(Table3[[#This Row],[Customer ID]],'Medical Examinations'!$1:$1048576,9,FALSE())</f>
        <v>1</v>
      </c>
      <c r="K470" s="19" t="str">
        <f>VLOOKUP(Table3[[#This Row],[Customer ID]],'Medical Examinations'!$1:$1048576,10,FALSE())</f>
        <v>No</v>
      </c>
      <c r="L470" s="19" t="str">
        <f>VLOOKUP(Table3[[#This Row],[Customer ID]],'Hospitalisation Details'!469:$1048576,5,FALSE())</f>
        <v>4 Aug 2004</v>
      </c>
      <c r="M470" s="19">
        <f>VLOOKUP(Table3[[#This Row],[Customer ID]],'Hospitalisation Details'!469:$1048576,6,FALSE())</f>
        <v>18</v>
      </c>
      <c r="N470" s="19">
        <f>VLOOKUP(Table3[[#This Row],[Customer ID]],'Hospitalisation Details'!469:$1048576,8,FALSE())</f>
        <v>21344.85</v>
      </c>
      <c r="O470" s="19" t="str">
        <f>VLOOKUP(Table3[[#This Row],[Customer ID]],'Hospitalisation Details'!469:$1048576,9,FALSE())</f>
        <v>tier - 3</v>
      </c>
      <c r="P470" s="19" t="str">
        <f>VLOOKUP(Table3[[#This Row],[Customer ID]],'Hospitalisation Details'!469:$1048576,10,FALSE())</f>
        <v>tier - 1</v>
      </c>
      <c r="Q470" s="19" t="str">
        <f>VLOOKUP(Table3[[#This Row],[Customer ID]],'Hospitalisation Details'!469:$1048576,11,FALSE())</f>
        <v>R1024</v>
      </c>
    </row>
    <row r="471" spans="1:17" x14ac:dyDescent="0.2">
      <c r="A471" s="18" t="s">
        <v>1902</v>
      </c>
      <c r="B471" s="19" t="str">
        <f>VLOOKUP(Table3[[#This Row],[Customer ID]],'Customer name 1'!470:$1048576,4,FALSE())</f>
        <v xml:space="preserve">Mr. Guannan </v>
      </c>
      <c r="C471" s="20">
        <f>VLOOKUP(Table3[[#This Row],[Customer ID]],'Medical Examinations'!$1:$1048576,2,FALSE())</f>
        <v>24.605</v>
      </c>
      <c r="D471" s="20" t="str">
        <f>VLOOKUP(Table3[[#This Row],[Customer ID]],'Medical Examinations'!$1:$1048576,3,FALSE())</f>
        <v>normal weight</v>
      </c>
      <c r="E471" s="20">
        <f>VLOOKUP(Table3[[#This Row],[Customer ID]],'Medical Examinations'!$1:$1048576,4,FALSE())</f>
        <v>5.48</v>
      </c>
      <c r="F471" s="20" t="str">
        <f>VLOOKUP(Table3[[#This Row],[Customer ID]],'Medical Examinations'!$1:$1048576,5,FALSE())</f>
        <v xml:space="preserve">normal </v>
      </c>
      <c r="G471" s="19" t="str">
        <f>VLOOKUP(Table3[[#This Row],[Customer ID]],'Medical Examinations'!$1:$1048576,6,FALSE())</f>
        <v>No</v>
      </c>
      <c r="H471" s="19" t="str">
        <f>VLOOKUP(Table3[[#This Row],[Customer ID]],'Medical Examinations'!$1:$1048576,7,FALSE())</f>
        <v>No</v>
      </c>
      <c r="I471" s="19" t="str">
        <f>VLOOKUP(Table3[[#This Row],[Customer ID]],'Medical Examinations'!$1:$1048576,8,FALSE())</f>
        <v>No</v>
      </c>
      <c r="J471" s="19">
        <f>VLOOKUP(Table3[[#This Row],[Customer ID]],'Medical Examinations'!$1:$1048576,9,FALSE())</f>
        <v>0</v>
      </c>
      <c r="K471" s="19" t="str">
        <f>VLOOKUP(Table3[[#This Row],[Customer ID]],'Medical Examinations'!$1:$1048576,10,FALSE())</f>
        <v>yes</v>
      </c>
      <c r="L471" s="19" t="str">
        <f>VLOOKUP(Table3[[#This Row],[Customer ID]],'Hospitalisation Details'!470:$1048576,5,FALSE())</f>
        <v>10 Dec 1980</v>
      </c>
      <c r="M471" s="19">
        <f>VLOOKUP(Table3[[#This Row],[Customer ID]],'Hospitalisation Details'!470:$1048576,6,FALSE())</f>
        <v>42</v>
      </c>
      <c r="N471" s="19">
        <f>VLOOKUP(Table3[[#This Row],[Customer ID]],'Hospitalisation Details'!470:$1048576,8,FALSE())</f>
        <v>21259.38</v>
      </c>
      <c r="O471" s="19" t="str">
        <f>VLOOKUP(Table3[[#This Row],[Customer ID]],'Hospitalisation Details'!470:$1048576,9,FALSE())</f>
        <v>tier - 3</v>
      </c>
      <c r="P471" s="19" t="str">
        <f>VLOOKUP(Table3[[#This Row],[Customer ID]],'Hospitalisation Details'!470:$1048576,10,FALSE())</f>
        <v>tier - 3</v>
      </c>
      <c r="Q471" s="19" t="str">
        <f>VLOOKUP(Table3[[#This Row],[Customer ID]],'Hospitalisation Details'!470:$1048576,11,FALSE())</f>
        <v>R1019</v>
      </c>
    </row>
    <row r="472" spans="1:17" x14ac:dyDescent="0.2">
      <c r="A472" s="18" t="s">
        <v>1901</v>
      </c>
      <c r="B472" s="19" t="str">
        <f>VLOOKUP(Table3[[#This Row],[Customer ID]],'Customer name 1'!471:$1048576,4,FALSE())</f>
        <v xml:space="preserve">Mr. Don </v>
      </c>
      <c r="C472" s="20">
        <f>VLOOKUP(Table3[[#This Row],[Customer ID]],'Medical Examinations'!$1:$1048576,2,FALSE())</f>
        <v>29.6</v>
      </c>
      <c r="D472" s="20" t="str">
        <f>VLOOKUP(Table3[[#This Row],[Customer ID]],'Medical Examinations'!$1:$1048576,3,FALSE())</f>
        <v>over weight</v>
      </c>
      <c r="E472" s="20">
        <f>VLOOKUP(Table3[[#This Row],[Customer ID]],'Medical Examinations'!$1:$1048576,4,FALSE())</f>
        <v>8.1</v>
      </c>
      <c r="F472" s="20" t="str">
        <f>VLOOKUP(Table3[[#This Row],[Customer ID]],'Medical Examinations'!$1:$1048576,5,FALSE())</f>
        <v xml:space="preserve">diabetes </v>
      </c>
      <c r="G472" s="19" t="str">
        <f>VLOOKUP(Table3[[#This Row],[Customer ID]],'Medical Examinations'!$1:$1048576,6,FALSE())</f>
        <v>No</v>
      </c>
      <c r="H472" s="19" t="str">
        <f>VLOOKUP(Table3[[#This Row],[Customer ID]],'Medical Examinations'!$1:$1048576,7,FALSE())</f>
        <v>No</v>
      </c>
      <c r="I472" s="19" t="str">
        <f>VLOOKUP(Table3[[#This Row],[Customer ID]],'Medical Examinations'!$1:$1048576,8,FALSE())</f>
        <v>No</v>
      </c>
      <c r="J472" s="19">
        <f>VLOOKUP(Table3[[#This Row],[Customer ID]],'Medical Examinations'!$1:$1048576,9,FALSE())</f>
        <v>0</v>
      </c>
      <c r="K472" s="19" t="str">
        <f>VLOOKUP(Table3[[#This Row],[Customer ID]],'Medical Examinations'!$1:$1048576,10,FALSE())</f>
        <v>No</v>
      </c>
      <c r="L472" s="19" t="str">
        <f>VLOOKUP(Table3[[#This Row],[Customer ID]],'Hospitalisation Details'!471:$1048576,5,FALSE())</f>
        <v>3 Sep 1974</v>
      </c>
      <c r="M472" s="19">
        <f>VLOOKUP(Table3[[#This Row],[Customer ID]],'Hospitalisation Details'!471:$1048576,6,FALSE())</f>
        <v>48</v>
      </c>
      <c r="N472" s="19">
        <f>VLOOKUP(Table3[[#This Row],[Customer ID]],'Hospitalisation Details'!471:$1048576,8,FALSE())</f>
        <v>21232.18</v>
      </c>
      <c r="O472" s="19" t="str">
        <f>VLOOKUP(Table3[[#This Row],[Customer ID]],'Hospitalisation Details'!471:$1048576,9,FALSE())</f>
        <v>tier - 3</v>
      </c>
      <c r="P472" s="19" t="str">
        <f>VLOOKUP(Table3[[#This Row],[Customer ID]],'Hospitalisation Details'!471:$1048576,10,FALSE())</f>
        <v>tier - 2</v>
      </c>
      <c r="Q472" s="19" t="str">
        <f>VLOOKUP(Table3[[#This Row],[Customer ID]],'Hospitalisation Details'!471:$1048576,11,FALSE())</f>
        <v>R1011</v>
      </c>
    </row>
    <row r="473" spans="1:17" x14ac:dyDescent="0.2">
      <c r="A473" s="18" t="s">
        <v>1900</v>
      </c>
      <c r="B473" s="19" t="str">
        <f>VLOOKUP(Table3[[#This Row],[Customer ID]],'Customer name 1'!472:$1048576,4,FALSE())</f>
        <v xml:space="preserve">Mr. Chris </v>
      </c>
      <c r="C473" s="20">
        <f>VLOOKUP(Table3[[#This Row],[Customer ID]],'Medical Examinations'!$1:$1048576,2,FALSE())</f>
        <v>24.42</v>
      </c>
      <c r="D473" s="20" t="str">
        <f>VLOOKUP(Table3[[#This Row],[Customer ID]],'Medical Examinations'!$1:$1048576,3,FALSE())</f>
        <v>normal weight</v>
      </c>
      <c r="E473" s="20">
        <f>VLOOKUP(Table3[[#This Row],[Customer ID]],'Medical Examinations'!$1:$1048576,4,FALSE())</f>
        <v>7.16</v>
      </c>
      <c r="F473" s="20" t="str">
        <f>VLOOKUP(Table3[[#This Row],[Customer ID]],'Medical Examinations'!$1:$1048576,5,FALSE())</f>
        <v xml:space="preserve">diabetes </v>
      </c>
      <c r="G473" s="19" t="str">
        <f>VLOOKUP(Table3[[#This Row],[Customer ID]],'Medical Examinations'!$1:$1048576,6,FALSE())</f>
        <v>No</v>
      </c>
      <c r="H473" s="19" t="str">
        <f>VLOOKUP(Table3[[#This Row],[Customer ID]],'Medical Examinations'!$1:$1048576,7,FALSE())</f>
        <v>No</v>
      </c>
      <c r="I473" s="19" t="str">
        <f>VLOOKUP(Table3[[#This Row],[Customer ID]],'Medical Examinations'!$1:$1048576,8,FALSE())</f>
        <v>No</v>
      </c>
      <c r="J473" s="19">
        <f>VLOOKUP(Table3[[#This Row],[Customer ID]],'Medical Examinations'!$1:$1048576,9,FALSE())</f>
        <v>0</v>
      </c>
      <c r="K473" s="19" t="str">
        <f>VLOOKUP(Table3[[#This Row],[Customer ID]],'Medical Examinations'!$1:$1048576,10,FALSE())</f>
        <v>yes</v>
      </c>
      <c r="L473" s="19" t="str">
        <f>VLOOKUP(Table3[[#This Row],[Customer ID]],'Hospitalisation Details'!472:$1048576,5,FALSE())</f>
        <v>14 Oct 1974</v>
      </c>
      <c r="M473" s="19">
        <f>VLOOKUP(Table3[[#This Row],[Customer ID]],'Hospitalisation Details'!472:$1048576,6,FALSE())</f>
        <v>48</v>
      </c>
      <c r="N473" s="19">
        <f>VLOOKUP(Table3[[#This Row],[Customer ID]],'Hospitalisation Details'!472:$1048576,8,FALSE())</f>
        <v>21223.68</v>
      </c>
      <c r="O473" s="19" t="str">
        <f>VLOOKUP(Table3[[#This Row],[Customer ID]],'Hospitalisation Details'!472:$1048576,9,FALSE())</f>
        <v>tier - 3</v>
      </c>
      <c r="P473" s="19" t="str">
        <f>VLOOKUP(Table3[[#This Row],[Customer ID]],'Hospitalisation Details'!472:$1048576,10,FALSE())</f>
        <v>tier - 2</v>
      </c>
      <c r="Q473" s="19" t="str">
        <f>VLOOKUP(Table3[[#This Row],[Customer ID]],'Hospitalisation Details'!472:$1048576,11,FALSE())</f>
        <v>R1013</v>
      </c>
    </row>
    <row r="474" spans="1:17" x14ac:dyDescent="0.2">
      <c r="A474" s="18" t="s">
        <v>1899</v>
      </c>
      <c r="B474" s="19" t="str">
        <f>VLOOKUP(Table3[[#This Row],[Customer ID]],'Customer name 1'!473:$1048576,4,FALSE())</f>
        <v xml:space="preserve">Mr. Gavin </v>
      </c>
      <c r="C474" s="20">
        <f>VLOOKUP(Table3[[#This Row],[Customer ID]],'Medical Examinations'!$1:$1048576,2,FALSE())</f>
        <v>20.9</v>
      </c>
      <c r="D474" s="20" t="str">
        <f>VLOOKUP(Table3[[#This Row],[Customer ID]],'Medical Examinations'!$1:$1048576,3,FALSE())</f>
        <v>normal weight</v>
      </c>
      <c r="E474" s="20">
        <f>VLOOKUP(Table3[[#This Row],[Customer ID]],'Medical Examinations'!$1:$1048576,4,FALSE())</f>
        <v>4.55</v>
      </c>
      <c r="F474" s="20" t="str">
        <f>VLOOKUP(Table3[[#This Row],[Customer ID]],'Medical Examinations'!$1:$1048576,5,FALSE())</f>
        <v xml:space="preserve">normal </v>
      </c>
      <c r="G474" s="19" t="str">
        <f>VLOOKUP(Table3[[#This Row],[Customer ID]],'Medical Examinations'!$1:$1048576,6,FALSE())</f>
        <v>yes</v>
      </c>
      <c r="H474" s="19" t="str">
        <f>VLOOKUP(Table3[[#This Row],[Customer ID]],'Medical Examinations'!$1:$1048576,7,FALSE())</f>
        <v>No</v>
      </c>
      <c r="I474" s="19" t="str">
        <f>VLOOKUP(Table3[[#This Row],[Customer ID]],'Medical Examinations'!$1:$1048576,8,FALSE())</f>
        <v>Yes</v>
      </c>
      <c r="J474" s="19">
        <f>VLOOKUP(Table3[[#This Row],[Customer ID]],'Medical Examinations'!$1:$1048576,9,FALSE())</f>
        <v>1</v>
      </c>
      <c r="K474" s="19" t="str">
        <f>VLOOKUP(Table3[[#This Row],[Customer ID]],'Medical Examinations'!$1:$1048576,10,FALSE())</f>
        <v>yes</v>
      </c>
      <c r="L474" s="19" t="str">
        <f>VLOOKUP(Table3[[#This Row],[Customer ID]],'Hospitalisation Details'!473:$1048576,5,FALSE())</f>
        <v>26 Aug 1969</v>
      </c>
      <c r="M474" s="19">
        <f>VLOOKUP(Table3[[#This Row],[Customer ID]],'Hospitalisation Details'!473:$1048576,6,FALSE())</f>
        <v>53</v>
      </c>
      <c r="N474" s="19">
        <f>VLOOKUP(Table3[[#This Row],[Customer ID]],'Hospitalisation Details'!473:$1048576,8,FALSE())</f>
        <v>21195.82</v>
      </c>
      <c r="O474" s="19" t="str">
        <f>VLOOKUP(Table3[[#This Row],[Customer ID]],'Hospitalisation Details'!473:$1048576,9,FALSE())</f>
        <v>tier - 3</v>
      </c>
      <c r="P474" s="19" t="str">
        <f>VLOOKUP(Table3[[#This Row],[Customer ID]],'Hospitalisation Details'!473:$1048576,10,FALSE())</f>
        <v>tier - 1</v>
      </c>
      <c r="Q474" s="19" t="str">
        <f>VLOOKUP(Table3[[#This Row],[Customer ID]],'Hospitalisation Details'!473:$1048576,11,FALSE())</f>
        <v>R1013</v>
      </c>
    </row>
    <row r="475" spans="1:17" x14ac:dyDescent="0.2">
      <c r="A475" s="18" t="s">
        <v>1898</v>
      </c>
      <c r="B475" s="19" t="str">
        <f>VLOOKUP(Table3[[#This Row],[Customer ID]],'Customer name 1'!474:$1048576,4,FALSE())</f>
        <v xml:space="preserve">Mr. David </v>
      </c>
      <c r="C475" s="20">
        <f>VLOOKUP(Table3[[#This Row],[Customer ID]],'Medical Examinations'!$1:$1048576,2,FALSE())</f>
        <v>22.895</v>
      </c>
      <c r="D475" s="20" t="str">
        <f>VLOOKUP(Table3[[#This Row],[Customer ID]],'Medical Examinations'!$1:$1048576,3,FALSE())</f>
        <v>normal weight</v>
      </c>
      <c r="E475" s="20">
        <f>VLOOKUP(Table3[[#This Row],[Customer ID]],'Medical Examinations'!$1:$1048576,4,FALSE())</f>
        <v>6.03</v>
      </c>
      <c r="F475" s="20" t="str">
        <f>VLOOKUP(Table3[[#This Row],[Customer ID]],'Medical Examinations'!$1:$1048576,5,FALSE())</f>
        <v>prediabetes</v>
      </c>
      <c r="G475" s="19" t="str">
        <f>VLOOKUP(Table3[[#This Row],[Customer ID]],'Medical Examinations'!$1:$1048576,6,FALSE())</f>
        <v>No</v>
      </c>
      <c r="H475" s="19" t="str">
        <f>VLOOKUP(Table3[[#This Row],[Customer ID]],'Medical Examinations'!$1:$1048576,7,FALSE())</f>
        <v>No</v>
      </c>
      <c r="I475" s="19" t="str">
        <f>VLOOKUP(Table3[[#This Row],[Customer ID]],'Medical Examinations'!$1:$1048576,8,FALSE())</f>
        <v>No</v>
      </c>
      <c r="J475" s="19">
        <f>VLOOKUP(Table3[[#This Row],[Customer ID]],'Medical Examinations'!$1:$1048576,9,FALSE())</f>
        <v>0</v>
      </c>
      <c r="K475" s="19" t="str">
        <f>VLOOKUP(Table3[[#This Row],[Customer ID]],'Medical Examinations'!$1:$1048576,10,FALSE())</f>
        <v>yes</v>
      </c>
      <c r="L475" s="19" t="str">
        <f>VLOOKUP(Table3[[#This Row],[Customer ID]],'Hospitalisation Details'!474:$1048576,5,FALSE())</f>
        <v>23 Nov 1977</v>
      </c>
      <c r="M475" s="19">
        <f>VLOOKUP(Table3[[#This Row],[Customer ID]],'Hospitalisation Details'!474:$1048576,6,FALSE())</f>
        <v>45</v>
      </c>
      <c r="N475" s="19">
        <f>VLOOKUP(Table3[[#This Row],[Customer ID]],'Hospitalisation Details'!474:$1048576,8,FALSE())</f>
        <v>21098.55</v>
      </c>
      <c r="O475" s="19" t="str">
        <f>VLOOKUP(Table3[[#This Row],[Customer ID]],'Hospitalisation Details'!474:$1048576,9,FALSE())</f>
        <v>tier - 3</v>
      </c>
      <c r="P475" s="19" t="str">
        <f>VLOOKUP(Table3[[#This Row],[Customer ID]],'Hospitalisation Details'!474:$1048576,10,FALSE())</f>
        <v>tier - 3</v>
      </c>
      <c r="Q475" s="19" t="str">
        <f>VLOOKUP(Table3[[#This Row],[Customer ID]],'Hospitalisation Details'!474:$1048576,11,FALSE())</f>
        <v>R1012</v>
      </c>
    </row>
    <row r="476" spans="1:17" x14ac:dyDescent="0.2">
      <c r="A476" s="18" t="s">
        <v>1897</v>
      </c>
      <c r="B476" s="19" t="str">
        <f>VLOOKUP(Table3[[#This Row],[Customer ID]],'Customer name 1'!475:$1048576,4,FALSE())</f>
        <v xml:space="preserve">Mr. Jatin </v>
      </c>
      <c r="C476" s="20">
        <f>VLOOKUP(Table3[[#This Row],[Customer ID]],'Medical Examinations'!$1:$1048576,2,FALSE())</f>
        <v>28.3</v>
      </c>
      <c r="D476" s="20" t="str">
        <f>VLOOKUP(Table3[[#This Row],[Customer ID]],'Medical Examinations'!$1:$1048576,3,FALSE())</f>
        <v>over weight</v>
      </c>
      <c r="E476" s="20">
        <f>VLOOKUP(Table3[[#This Row],[Customer ID]],'Medical Examinations'!$1:$1048576,4,FALSE())</f>
        <v>5.47</v>
      </c>
      <c r="F476" s="20" t="str">
        <f>VLOOKUP(Table3[[#This Row],[Customer ID]],'Medical Examinations'!$1:$1048576,5,FALSE())</f>
        <v xml:space="preserve">normal </v>
      </c>
      <c r="G476" s="19" t="str">
        <f>VLOOKUP(Table3[[#This Row],[Customer ID]],'Medical Examinations'!$1:$1048576,6,FALSE())</f>
        <v>yes</v>
      </c>
      <c r="H476" s="19" t="str">
        <f>VLOOKUP(Table3[[#This Row],[Customer ID]],'Medical Examinations'!$1:$1048576,7,FALSE())</f>
        <v>No</v>
      </c>
      <c r="I476" s="19" t="str">
        <f>VLOOKUP(Table3[[#This Row],[Customer ID]],'Medical Examinations'!$1:$1048576,8,FALSE())</f>
        <v>Yes</v>
      </c>
      <c r="J476" s="19">
        <f>VLOOKUP(Table3[[#This Row],[Customer ID]],'Medical Examinations'!$1:$1048576,9,FALSE())</f>
        <v>1</v>
      </c>
      <c r="K476" s="19" t="str">
        <f>VLOOKUP(Table3[[#This Row],[Customer ID]],'Medical Examinations'!$1:$1048576,10,FALSE())</f>
        <v>yes</v>
      </c>
      <c r="L476" s="19" t="str">
        <f>VLOOKUP(Table3[[#This Row],[Customer ID]],'Hospitalisation Details'!475:$1048576,5,FALSE())</f>
        <v>2 Jul 1983</v>
      </c>
      <c r="M476" s="19">
        <f>VLOOKUP(Table3[[#This Row],[Customer ID]],'Hospitalisation Details'!475:$1048576,6,FALSE())</f>
        <v>39</v>
      </c>
      <c r="N476" s="19">
        <f>VLOOKUP(Table3[[#This Row],[Customer ID]],'Hospitalisation Details'!475:$1048576,8,FALSE())</f>
        <v>21082.16</v>
      </c>
      <c r="O476" s="19" t="str">
        <f>VLOOKUP(Table3[[#This Row],[Customer ID]],'Hospitalisation Details'!475:$1048576,9,FALSE())</f>
        <v>tier - 3</v>
      </c>
      <c r="P476" s="19" t="str">
        <f>VLOOKUP(Table3[[#This Row],[Customer ID]],'Hospitalisation Details'!475:$1048576,10,FALSE())</f>
        <v>tier - 2</v>
      </c>
      <c r="Q476" s="19" t="str">
        <f>VLOOKUP(Table3[[#This Row],[Customer ID]],'Hospitalisation Details'!475:$1048576,11,FALSE())</f>
        <v>R1011</v>
      </c>
    </row>
    <row r="477" spans="1:17" x14ac:dyDescent="0.2">
      <c r="A477" s="18" t="s">
        <v>1895</v>
      </c>
      <c r="B477" s="19" t="str">
        <f>VLOOKUP(Table3[[#This Row],[Customer ID]],'Customer name 1'!476:$1048576,4,FALSE())</f>
        <v xml:space="preserve">Mr. J </v>
      </c>
      <c r="C477" s="20">
        <f>VLOOKUP(Table3[[#This Row],[Customer ID]],'Medical Examinations'!$1:$1048576,2,FALSE())</f>
        <v>54.3</v>
      </c>
      <c r="D477" s="20" t="str">
        <f>VLOOKUP(Table3[[#This Row],[Customer ID]],'Medical Examinations'!$1:$1048576,3,FALSE())</f>
        <v xml:space="preserve"> obesity </v>
      </c>
      <c r="E477" s="20">
        <f>VLOOKUP(Table3[[#This Row],[Customer ID]],'Medical Examinations'!$1:$1048576,4,FALSE())</f>
        <v>4.1500000000000004</v>
      </c>
      <c r="F477" s="20" t="str">
        <f>VLOOKUP(Table3[[#This Row],[Customer ID]],'Medical Examinations'!$1:$1048576,5,FALSE())</f>
        <v xml:space="preserve">normal </v>
      </c>
      <c r="G477" s="19" t="str">
        <f>VLOOKUP(Table3[[#This Row],[Customer ID]],'Medical Examinations'!$1:$1048576,6,FALSE())</f>
        <v>yes</v>
      </c>
      <c r="H477" s="19" t="str">
        <f>VLOOKUP(Table3[[#This Row],[Customer ID]],'Medical Examinations'!$1:$1048576,7,FALSE())</f>
        <v>No</v>
      </c>
      <c r="I477" s="19" t="str">
        <f>VLOOKUP(Table3[[#This Row],[Customer ID]],'Medical Examinations'!$1:$1048576,8,FALSE())</f>
        <v>No</v>
      </c>
      <c r="J477" s="19">
        <f>VLOOKUP(Table3[[#This Row],[Customer ID]],'Medical Examinations'!$1:$1048576,9,FALSE())</f>
        <v>1</v>
      </c>
      <c r="K477" s="19" t="str">
        <f>VLOOKUP(Table3[[#This Row],[Customer ID]],'Medical Examinations'!$1:$1048576,10,FALSE())</f>
        <v>No</v>
      </c>
      <c r="L477" s="19" t="str">
        <f>VLOOKUP(Table3[[#This Row],[Customer ID]],'Hospitalisation Details'!476:$1048576,5,FALSE())</f>
        <v>19 Nov 1964</v>
      </c>
      <c r="M477" s="19">
        <f>VLOOKUP(Table3[[#This Row],[Customer ID]],'Hospitalisation Details'!476:$1048576,6,FALSE())</f>
        <v>58</v>
      </c>
      <c r="N477" s="19">
        <f>VLOOKUP(Table3[[#This Row],[Customer ID]],'Hospitalisation Details'!476:$1048576,8,FALSE())</f>
        <v>20893.060000000001</v>
      </c>
      <c r="O477" s="19" t="str">
        <f>VLOOKUP(Table3[[#This Row],[Customer ID]],'Hospitalisation Details'!476:$1048576,9,FALSE())</f>
        <v>tier - 2</v>
      </c>
      <c r="P477" s="19" t="str">
        <f>VLOOKUP(Table3[[#This Row],[Customer ID]],'Hospitalisation Details'!476:$1048576,10,FALSE())</f>
        <v>tier - 3</v>
      </c>
      <c r="Q477" s="19" t="str">
        <f>VLOOKUP(Table3[[#This Row],[Customer ID]],'Hospitalisation Details'!476:$1048576,11,FALSE())</f>
        <v>R1012</v>
      </c>
    </row>
    <row r="478" spans="1:17" x14ac:dyDescent="0.2">
      <c r="A478" s="18" t="s">
        <v>1894</v>
      </c>
      <c r="B478" s="19" t="str">
        <f>VLOOKUP(Table3[[#This Row],[Customer ID]],'Customer name 1'!477:$1048576,4,FALSE())</f>
        <v xml:space="preserve">Ms. Angela </v>
      </c>
      <c r="C478" s="20">
        <f>VLOOKUP(Table3[[#This Row],[Customer ID]],'Medical Examinations'!$1:$1048576,2,FALSE())</f>
        <v>33.344999999999999</v>
      </c>
      <c r="D478" s="20" t="str">
        <f>VLOOKUP(Table3[[#This Row],[Customer ID]],'Medical Examinations'!$1:$1048576,3,FALSE())</f>
        <v xml:space="preserve"> obesity </v>
      </c>
      <c r="E478" s="20">
        <f>VLOOKUP(Table3[[#This Row],[Customer ID]],'Medical Examinations'!$1:$1048576,4,FALSE())</f>
        <v>11.32</v>
      </c>
      <c r="F478" s="20" t="str">
        <f>VLOOKUP(Table3[[#This Row],[Customer ID]],'Medical Examinations'!$1:$1048576,5,FALSE())</f>
        <v xml:space="preserve">diabetes </v>
      </c>
      <c r="G478" s="19" t="str">
        <f>VLOOKUP(Table3[[#This Row],[Customer ID]],'Medical Examinations'!$1:$1048576,6,FALSE())</f>
        <v>yes</v>
      </c>
      <c r="H478" s="19" t="str">
        <f>VLOOKUP(Table3[[#This Row],[Customer ID]],'Medical Examinations'!$1:$1048576,7,FALSE())</f>
        <v>No</v>
      </c>
      <c r="I478" s="19" t="str">
        <f>VLOOKUP(Table3[[#This Row],[Customer ID]],'Medical Examinations'!$1:$1048576,8,FALSE())</f>
        <v>No</v>
      </c>
      <c r="J478" s="19">
        <f>VLOOKUP(Table3[[#This Row],[Customer ID]],'Medical Examinations'!$1:$1048576,9,FALSE())</f>
        <v>1</v>
      </c>
      <c r="K478" s="19" t="str">
        <f>VLOOKUP(Table3[[#This Row],[Customer ID]],'Medical Examinations'!$1:$1048576,10,FALSE())</f>
        <v>No</v>
      </c>
      <c r="L478" s="19" t="str">
        <f>VLOOKUP(Table3[[#This Row],[Customer ID]],'Hospitalisation Details'!477:$1048576,5,FALSE())</f>
        <v>8 Dec 1975</v>
      </c>
      <c r="M478" s="19">
        <f>VLOOKUP(Table3[[#This Row],[Customer ID]],'Hospitalisation Details'!477:$1048576,6,FALSE())</f>
        <v>47</v>
      </c>
      <c r="N478" s="19">
        <f>VLOOKUP(Table3[[#This Row],[Customer ID]],'Hospitalisation Details'!477:$1048576,8,FALSE())</f>
        <v>20878.78</v>
      </c>
      <c r="O478" s="19" t="str">
        <f>VLOOKUP(Table3[[#This Row],[Customer ID]],'Hospitalisation Details'!477:$1048576,9,FALSE())</f>
        <v>tier - 2</v>
      </c>
      <c r="P478" s="19" t="str">
        <f>VLOOKUP(Table3[[#This Row],[Customer ID]],'Hospitalisation Details'!477:$1048576,10,FALSE())</f>
        <v>tier - 1</v>
      </c>
      <c r="Q478" s="19" t="str">
        <f>VLOOKUP(Table3[[#This Row],[Customer ID]],'Hospitalisation Details'!477:$1048576,11,FALSE())</f>
        <v>R1024</v>
      </c>
    </row>
    <row r="479" spans="1:17" x14ac:dyDescent="0.2">
      <c r="A479" s="18" t="s">
        <v>1893</v>
      </c>
      <c r="B479" s="19" t="str">
        <f>VLOOKUP(Table3[[#This Row],[Customer ID]],'Customer name 1'!478:$1048576,4,FALSE())</f>
        <v xml:space="preserve">Mr. Blake </v>
      </c>
      <c r="C479" s="20">
        <f>VLOOKUP(Table3[[#This Row],[Customer ID]],'Medical Examinations'!$1:$1048576,2,FALSE())</f>
        <v>33</v>
      </c>
      <c r="D479" s="20" t="str">
        <f>VLOOKUP(Table3[[#This Row],[Customer ID]],'Medical Examinations'!$1:$1048576,3,FALSE())</f>
        <v xml:space="preserve"> obesity </v>
      </c>
      <c r="E479" s="20">
        <f>VLOOKUP(Table3[[#This Row],[Customer ID]],'Medical Examinations'!$1:$1048576,4,FALSE())</f>
        <v>9.51</v>
      </c>
      <c r="F479" s="20" t="str">
        <f>VLOOKUP(Table3[[#This Row],[Customer ID]],'Medical Examinations'!$1:$1048576,5,FALSE())</f>
        <v xml:space="preserve">diabetes </v>
      </c>
      <c r="G479" s="19" t="str">
        <f>VLOOKUP(Table3[[#This Row],[Customer ID]],'Medical Examinations'!$1:$1048576,6,FALSE())</f>
        <v>yes</v>
      </c>
      <c r="H479" s="19" t="str">
        <f>VLOOKUP(Table3[[#This Row],[Customer ID]],'Medical Examinations'!$1:$1048576,7,FALSE())</f>
        <v>No</v>
      </c>
      <c r="I479" s="19" t="str">
        <f>VLOOKUP(Table3[[#This Row],[Customer ID]],'Medical Examinations'!$1:$1048576,8,FALSE())</f>
        <v>No</v>
      </c>
      <c r="J479" s="19">
        <f>VLOOKUP(Table3[[#This Row],[Customer ID]],'Medical Examinations'!$1:$1048576,9,FALSE())</f>
        <v>0</v>
      </c>
      <c r="K479" s="19" t="str">
        <f>VLOOKUP(Table3[[#This Row],[Customer ID]],'Medical Examinations'!$1:$1048576,10,FALSE())</f>
        <v>No</v>
      </c>
      <c r="L479" s="19" t="str">
        <f>VLOOKUP(Table3[[#This Row],[Customer ID]],'Hospitalisation Details'!478:$1048576,5,FALSE())</f>
        <v>8 Sep 1967</v>
      </c>
      <c r="M479" s="19">
        <f>VLOOKUP(Table3[[#This Row],[Customer ID]],'Hospitalisation Details'!478:$1048576,6,FALSE())</f>
        <v>55</v>
      </c>
      <c r="N479" s="19">
        <f>VLOOKUP(Table3[[#This Row],[Customer ID]],'Hospitalisation Details'!478:$1048576,8,FALSE())</f>
        <v>20781.490000000002</v>
      </c>
      <c r="O479" s="19" t="str">
        <f>VLOOKUP(Table3[[#This Row],[Customer ID]],'Hospitalisation Details'!478:$1048576,9,FALSE())</f>
        <v>tier - 2</v>
      </c>
      <c r="P479" s="19" t="str">
        <f>VLOOKUP(Table3[[#This Row],[Customer ID]],'Hospitalisation Details'!478:$1048576,10,FALSE())</f>
        <v>tier - 3</v>
      </c>
      <c r="Q479" s="19" t="str">
        <f>VLOOKUP(Table3[[#This Row],[Customer ID]],'Hospitalisation Details'!478:$1048576,11,FALSE())</f>
        <v>R1013</v>
      </c>
    </row>
    <row r="480" spans="1:17" x14ac:dyDescent="0.2">
      <c r="A480" s="18" t="s">
        <v>1892</v>
      </c>
      <c r="B480" s="19" t="str">
        <f>VLOOKUP(Table3[[#This Row],[Customer ID]],'Customer name 1'!479:$1048576,4,FALSE())</f>
        <v xml:space="preserve">Mr. Brian </v>
      </c>
      <c r="C480" s="20">
        <f>VLOOKUP(Table3[[#This Row],[Customer ID]],'Medical Examinations'!$1:$1048576,2,FALSE())</f>
        <v>28.024999999999999</v>
      </c>
      <c r="D480" s="20" t="str">
        <f>VLOOKUP(Table3[[#This Row],[Customer ID]],'Medical Examinations'!$1:$1048576,3,FALSE())</f>
        <v>over weight</v>
      </c>
      <c r="E480" s="20">
        <f>VLOOKUP(Table3[[#This Row],[Customer ID]],'Medical Examinations'!$1:$1048576,4,FALSE())</f>
        <v>7.67</v>
      </c>
      <c r="F480" s="20" t="str">
        <f>VLOOKUP(Table3[[#This Row],[Customer ID]],'Medical Examinations'!$1:$1048576,5,FALSE())</f>
        <v xml:space="preserve">diabetes </v>
      </c>
      <c r="G480" s="19" t="str">
        <f>VLOOKUP(Table3[[#This Row],[Customer ID]],'Medical Examinations'!$1:$1048576,6,FALSE())</f>
        <v>yes</v>
      </c>
      <c r="H480" s="19" t="str">
        <f>VLOOKUP(Table3[[#This Row],[Customer ID]],'Medical Examinations'!$1:$1048576,7,FALSE())</f>
        <v>No</v>
      </c>
      <c r="I480" s="19" t="str">
        <f>VLOOKUP(Table3[[#This Row],[Customer ID]],'Medical Examinations'!$1:$1048576,8,FALSE())</f>
        <v>No</v>
      </c>
      <c r="J480" s="19">
        <f>VLOOKUP(Table3[[#This Row],[Customer ID]],'Medical Examinations'!$1:$1048576,9,FALSE())</f>
        <v>1</v>
      </c>
      <c r="K480" s="19" t="str">
        <f>VLOOKUP(Table3[[#This Row],[Customer ID]],'Medical Examinations'!$1:$1048576,10,FALSE())</f>
        <v>yes</v>
      </c>
      <c r="L480" s="19" t="str">
        <f>VLOOKUP(Table3[[#This Row],[Customer ID]],'Hospitalisation Details'!479:$1048576,5,FALSE())</f>
        <v>4 Aug 1986</v>
      </c>
      <c r="M480" s="19">
        <f>VLOOKUP(Table3[[#This Row],[Customer ID]],'Hospitalisation Details'!479:$1048576,6,FALSE())</f>
        <v>36</v>
      </c>
      <c r="N480" s="19">
        <f>VLOOKUP(Table3[[#This Row],[Customer ID]],'Hospitalisation Details'!479:$1048576,8,FALSE())</f>
        <v>20773.63</v>
      </c>
      <c r="O480" s="19" t="str">
        <f>VLOOKUP(Table3[[#This Row],[Customer ID]],'Hospitalisation Details'!479:$1048576,9,FALSE())</f>
        <v>tier - 2</v>
      </c>
      <c r="P480" s="19" t="str">
        <f>VLOOKUP(Table3[[#This Row],[Customer ID]],'Hospitalisation Details'!479:$1048576,10,FALSE())</f>
        <v>tier - 3</v>
      </c>
      <c r="Q480" s="19" t="str">
        <f>VLOOKUP(Table3[[#This Row],[Customer ID]],'Hospitalisation Details'!479:$1048576,11,FALSE())</f>
        <v>R1017</v>
      </c>
    </row>
    <row r="481" spans="1:17" x14ac:dyDescent="0.2">
      <c r="A481" s="18" t="s">
        <v>1891</v>
      </c>
      <c r="B481" s="19" t="str">
        <f>VLOOKUP(Table3[[#This Row],[Customer ID]],'Customer name 1'!480:$1048576,4,FALSE())</f>
        <v xml:space="preserve">Mr. Damon </v>
      </c>
      <c r="C481" s="20">
        <f>VLOOKUP(Table3[[#This Row],[Customer ID]],'Medical Examinations'!$1:$1048576,2,FALSE())</f>
        <v>28.69</v>
      </c>
      <c r="D481" s="20" t="str">
        <f>VLOOKUP(Table3[[#This Row],[Customer ID]],'Medical Examinations'!$1:$1048576,3,FALSE())</f>
        <v>over weight</v>
      </c>
      <c r="E481" s="20">
        <f>VLOOKUP(Table3[[#This Row],[Customer ID]],'Medical Examinations'!$1:$1048576,4,FALSE())</f>
        <v>6.23</v>
      </c>
      <c r="F481" s="20" t="str">
        <f>VLOOKUP(Table3[[#This Row],[Customer ID]],'Medical Examinations'!$1:$1048576,5,FALSE())</f>
        <v>prediabetes</v>
      </c>
      <c r="G481" s="19" t="str">
        <f>VLOOKUP(Table3[[#This Row],[Customer ID]],'Medical Examinations'!$1:$1048576,6,FALSE())</f>
        <v>No</v>
      </c>
      <c r="H481" s="19" t="str">
        <f>VLOOKUP(Table3[[#This Row],[Customer ID]],'Medical Examinations'!$1:$1048576,7,FALSE())</f>
        <v>No</v>
      </c>
      <c r="I481" s="19" t="str">
        <f>VLOOKUP(Table3[[#This Row],[Customer ID]],'Medical Examinations'!$1:$1048576,8,FALSE())</f>
        <v>No</v>
      </c>
      <c r="J481" s="19">
        <f>VLOOKUP(Table3[[#This Row],[Customer ID]],'Medical Examinations'!$1:$1048576,9,FALSE())</f>
        <v>1</v>
      </c>
      <c r="K481" s="19" t="str">
        <f>VLOOKUP(Table3[[#This Row],[Customer ID]],'Medical Examinations'!$1:$1048576,10,FALSE())</f>
        <v>yes</v>
      </c>
      <c r="L481" s="19" t="str">
        <f>VLOOKUP(Table3[[#This Row],[Customer ID]],'Hospitalisation Details'!480:$1048576,5,FALSE())</f>
        <v>14 Sep 1992</v>
      </c>
      <c r="M481" s="19">
        <f>VLOOKUP(Table3[[#This Row],[Customer ID]],'Hospitalisation Details'!480:$1048576,6,FALSE())</f>
        <v>30</v>
      </c>
      <c r="N481" s="19">
        <f>VLOOKUP(Table3[[#This Row],[Customer ID]],'Hospitalisation Details'!480:$1048576,8,FALSE())</f>
        <v>20745.990000000002</v>
      </c>
      <c r="O481" s="19" t="str">
        <f>VLOOKUP(Table3[[#This Row],[Customer ID]],'Hospitalisation Details'!480:$1048576,9,FALSE())</f>
        <v>tier - 3</v>
      </c>
      <c r="P481" s="19" t="str">
        <f>VLOOKUP(Table3[[#This Row],[Customer ID]],'Hospitalisation Details'!480:$1048576,10,FALSE())</f>
        <v>tier - 1</v>
      </c>
      <c r="Q481" s="19" t="str">
        <f>VLOOKUP(Table3[[#This Row],[Customer ID]],'Hospitalisation Details'!480:$1048576,11,FALSE())</f>
        <v>R1012</v>
      </c>
    </row>
    <row r="482" spans="1:17" x14ac:dyDescent="0.2">
      <c r="A482" s="18" t="s">
        <v>1890</v>
      </c>
      <c r="B482" s="19" t="str">
        <f>VLOOKUP(Table3[[#This Row],[Customer ID]],'Customer name 1'!481:$1048576,4,FALSE())</f>
        <v xml:space="preserve">Mr. Jeffrey </v>
      </c>
      <c r="C482" s="20">
        <f>VLOOKUP(Table3[[#This Row],[Customer ID]],'Medical Examinations'!$1:$1048576,2,FALSE())</f>
        <v>40.28</v>
      </c>
      <c r="D482" s="20" t="str">
        <f>VLOOKUP(Table3[[#This Row],[Customer ID]],'Medical Examinations'!$1:$1048576,3,FALSE())</f>
        <v xml:space="preserve"> obesity </v>
      </c>
      <c r="E482" s="20">
        <f>VLOOKUP(Table3[[#This Row],[Customer ID]],'Medical Examinations'!$1:$1048576,4,FALSE())</f>
        <v>8.9</v>
      </c>
      <c r="F482" s="20" t="str">
        <f>VLOOKUP(Table3[[#This Row],[Customer ID]],'Medical Examinations'!$1:$1048576,5,FALSE())</f>
        <v xml:space="preserve">diabetes </v>
      </c>
      <c r="G482" s="19" t="str">
        <f>VLOOKUP(Table3[[#This Row],[Customer ID]],'Medical Examinations'!$1:$1048576,6,FALSE())</f>
        <v>No</v>
      </c>
      <c r="H482" s="19" t="str">
        <f>VLOOKUP(Table3[[#This Row],[Customer ID]],'Medical Examinations'!$1:$1048576,7,FALSE())</f>
        <v>No</v>
      </c>
      <c r="I482" s="19" t="str">
        <f>VLOOKUP(Table3[[#This Row],[Customer ID]],'Medical Examinations'!$1:$1048576,8,FALSE())</f>
        <v>No</v>
      </c>
      <c r="J482" s="19">
        <f>VLOOKUP(Table3[[#This Row],[Customer ID]],'Medical Examinations'!$1:$1048576,9,FALSE())</f>
        <v>0</v>
      </c>
      <c r="K482" s="19" t="str">
        <f>VLOOKUP(Table3[[#This Row],[Customer ID]],'Medical Examinations'!$1:$1048576,10,FALSE())</f>
        <v>No</v>
      </c>
      <c r="L482" s="19" t="str">
        <f>VLOOKUP(Table3[[#This Row],[Customer ID]],'Hospitalisation Details'!481:$1048576,5,FALSE())</f>
        <v>1 Aug 1965</v>
      </c>
      <c r="M482" s="19">
        <f>VLOOKUP(Table3[[#This Row],[Customer ID]],'Hospitalisation Details'!481:$1048576,6,FALSE())</f>
        <v>57</v>
      </c>
      <c r="N482" s="19">
        <f>VLOOKUP(Table3[[#This Row],[Customer ID]],'Hospitalisation Details'!481:$1048576,8,FALSE())</f>
        <v>20709.02</v>
      </c>
      <c r="O482" s="19" t="str">
        <f>VLOOKUP(Table3[[#This Row],[Customer ID]],'Hospitalisation Details'!481:$1048576,9,FALSE())</f>
        <v>tier - 3</v>
      </c>
      <c r="P482" s="19" t="str">
        <f>VLOOKUP(Table3[[#This Row],[Customer ID]],'Hospitalisation Details'!481:$1048576,10,FALSE())</f>
        <v>tier - 2</v>
      </c>
      <c r="Q482" s="19" t="str">
        <f>VLOOKUP(Table3[[#This Row],[Customer ID]],'Hospitalisation Details'!481:$1048576,11,FALSE())</f>
        <v>R1019</v>
      </c>
    </row>
    <row r="483" spans="1:17" x14ac:dyDescent="0.2">
      <c r="A483" s="18" t="s">
        <v>1889</v>
      </c>
      <c r="B483" s="19" t="str">
        <f>VLOOKUP(Table3[[#This Row],[Customer ID]],'Customer name 1'!482:$1048576,4,FALSE())</f>
        <v xml:space="preserve">Mr. Malcolm </v>
      </c>
      <c r="C483" s="20">
        <f>VLOOKUP(Table3[[#This Row],[Customer ID]],'Medical Examinations'!$1:$1048576,2,FALSE())</f>
        <v>37.299999999999997</v>
      </c>
      <c r="D483" s="20" t="str">
        <f>VLOOKUP(Table3[[#This Row],[Customer ID]],'Medical Examinations'!$1:$1048576,3,FALSE())</f>
        <v xml:space="preserve"> obesity </v>
      </c>
      <c r="E483" s="20">
        <f>VLOOKUP(Table3[[#This Row],[Customer ID]],'Medical Examinations'!$1:$1048576,4,FALSE())</f>
        <v>7.79</v>
      </c>
      <c r="F483" s="20" t="str">
        <f>VLOOKUP(Table3[[#This Row],[Customer ID]],'Medical Examinations'!$1:$1048576,5,FALSE())</f>
        <v xml:space="preserve">diabetes </v>
      </c>
      <c r="G483" s="19" t="str">
        <f>VLOOKUP(Table3[[#This Row],[Customer ID]],'Medical Examinations'!$1:$1048576,6,FALSE())</f>
        <v>yes</v>
      </c>
      <c r="H483" s="19" t="str">
        <f>VLOOKUP(Table3[[#This Row],[Customer ID]],'Medical Examinations'!$1:$1048576,7,FALSE())</f>
        <v>No</v>
      </c>
      <c r="I483" s="19" t="str">
        <f>VLOOKUP(Table3[[#This Row],[Customer ID]],'Medical Examinations'!$1:$1048576,8,FALSE())</f>
        <v>No</v>
      </c>
      <c r="J483" s="19">
        <f>VLOOKUP(Table3[[#This Row],[Customer ID]],'Medical Examinations'!$1:$1048576,9,FALSE())</f>
        <v>0</v>
      </c>
      <c r="K483" s="19" t="str">
        <f>VLOOKUP(Table3[[#This Row],[Customer ID]],'Medical Examinations'!$1:$1048576,10,FALSE())</f>
        <v>No</v>
      </c>
      <c r="L483" s="19" t="str">
        <f>VLOOKUP(Table3[[#This Row],[Customer ID]],'Hospitalisation Details'!482:$1048576,5,FALSE())</f>
        <v>17 Dec 1967</v>
      </c>
      <c r="M483" s="19">
        <f>VLOOKUP(Table3[[#This Row],[Customer ID]],'Hospitalisation Details'!482:$1048576,6,FALSE())</f>
        <v>55</v>
      </c>
      <c r="N483" s="19">
        <f>VLOOKUP(Table3[[#This Row],[Customer ID]],'Hospitalisation Details'!482:$1048576,8,FALSE())</f>
        <v>20630.28</v>
      </c>
      <c r="O483" s="19" t="str">
        <f>VLOOKUP(Table3[[#This Row],[Customer ID]],'Hospitalisation Details'!482:$1048576,9,FALSE())</f>
        <v>tier - 2</v>
      </c>
      <c r="P483" s="19" t="str">
        <f>VLOOKUP(Table3[[#This Row],[Customer ID]],'Hospitalisation Details'!482:$1048576,10,FALSE())</f>
        <v>tier - 3</v>
      </c>
      <c r="Q483" s="19" t="str">
        <f>VLOOKUP(Table3[[#This Row],[Customer ID]],'Hospitalisation Details'!482:$1048576,11,FALSE())</f>
        <v>R1011</v>
      </c>
    </row>
    <row r="484" spans="1:17" x14ac:dyDescent="0.2">
      <c r="A484" s="18" t="s">
        <v>1888</v>
      </c>
      <c r="B484" s="19" t="str">
        <f>VLOOKUP(Table3[[#This Row],[Customer ID]],'Customer name 1'!483:$1048576,4,FALSE())</f>
        <v xml:space="preserve">Ms. Margaret </v>
      </c>
      <c r="C484" s="20">
        <f>VLOOKUP(Table3[[#This Row],[Customer ID]],'Medical Examinations'!$1:$1048576,2,FALSE())</f>
        <v>54.47</v>
      </c>
      <c r="D484" s="20" t="str">
        <f>VLOOKUP(Table3[[#This Row],[Customer ID]],'Medical Examinations'!$1:$1048576,3,FALSE())</f>
        <v xml:space="preserve"> obesity </v>
      </c>
      <c r="E484" s="20">
        <f>VLOOKUP(Table3[[#This Row],[Customer ID]],'Medical Examinations'!$1:$1048576,4,FALSE())</f>
        <v>4.49</v>
      </c>
      <c r="F484" s="20" t="str">
        <f>VLOOKUP(Table3[[#This Row],[Customer ID]],'Medical Examinations'!$1:$1048576,5,FALSE())</f>
        <v xml:space="preserve">normal </v>
      </c>
      <c r="G484" s="19" t="str">
        <f>VLOOKUP(Table3[[#This Row],[Customer ID]],'Medical Examinations'!$1:$1048576,6,FALSE())</f>
        <v>yes</v>
      </c>
      <c r="H484" s="19" t="str">
        <f>VLOOKUP(Table3[[#This Row],[Customer ID]],'Medical Examinations'!$1:$1048576,7,FALSE())</f>
        <v>No</v>
      </c>
      <c r="I484" s="19" t="str">
        <f>VLOOKUP(Table3[[#This Row],[Customer ID]],'Medical Examinations'!$1:$1048576,8,FALSE())</f>
        <v>No</v>
      </c>
      <c r="J484" s="19">
        <f>VLOOKUP(Table3[[#This Row],[Customer ID]],'Medical Examinations'!$1:$1048576,9,FALSE())</f>
        <v>2</v>
      </c>
      <c r="K484" s="19" t="str">
        <f>VLOOKUP(Table3[[#This Row],[Customer ID]],'Medical Examinations'!$1:$1048576,10,FALSE())</f>
        <v>No</v>
      </c>
      <c r="L484" s="19" t="str">
        <f>VLOOKUP(Table3[[#This Row],[Customer ID]],'Hospitalisation Details'!483:$1048576,5,FALSE())</f>
        <v>9 Jul 1966</v>
      </c>
      <c r="M484" s="19">
        <f>VLOOKUP(Table3[[#This Row],[Customer ID]],'Hospitalisation Details'!483:$1048576,6,FALSE())</f>
        <v>56</v>
      </c>
      <c r="N484" s="19">
        <f>VLOOKUP(Table3[[#This Row],[Customer ID]],'Hospitalisation Details'!483:$1048576,8,FALSE())</f>
        <v>20568.32</v>
      </c>
      <c r="O484" s="19" t="str">
        <f>VLOOKUP(Table3[[#This Row],[Customer ID]],'Hospitalisation Details'!483:$1048576,9,FALSE())</f>
        <v>tier - 3</v>
      </c>
      <c r="P484" s="19" t="str">
        <f>VLOOKUP(Table3[[#This Row],[Customer ID]],'Hospitalisation Details'!483:$1048576,10,FALSE())</f>
        <v>tier - 2</v>
      </c>
      <c r="Q484" s="19" t="str">
        <f>VLOOKUP(Table3[[#This Row],[Customer ID]],'Hospitalisation Details'!483:$1048576,11,FALSE())</f>
        <v>R1012</v>
      </c>
    </row>
    <row r="485" spans="1:17" x14ac:dyDescent="0.2">
      <c r="A485" s="18" t="s">
        <v>1887</v>
      </c>
      <c r="B485" s="19" t="str">
        <f>VLOOKUP(Table3[[#This Row],[Customer ID]],'Customer name 1'!484:$1048576,4,FALSE())</f>
        <v xml:space="preserve">Ms. Helen </v>
      </c>
      <c r="C485" s="20">
        <f>VLOOKUP(Table3[[#This Row],[Customer ID]],'Medical Examinations'!$1:$1048576,2,FALSE())</f>
        <v>38.06</v>
      </c>
      <c r="D485" s="20" t="str">
        <f>VLOOKUP(Table3[[#This Row],[Customer ID]],'Medical Examinations'!$1:$1048576,3,FALSE())</f>
        <v xml:space="preserve"> obesity </v>
      </c>
      <c r="E485" s="20">
        <f>VLOOKUP(Table3[[#This Row],[Customer ID]],'Medical Examinations'!$1:$1048576,4,FALSE())</f>
        <v>5.24</v>
      </c>
      <c r="F485" s="20" t="str">
        <f>VLOOKUP(Table3[[#This Row],[Customer ID]],'Medical Examinations'!$1:$1048576,5,FALSE())</f>
        <v xml:space="preserve">normal </v>
      </c>
      <c r="G485" s="19" t="str">
        <f>VLOOKUP(Table3[[#This Row],[Customer ID]],'Medical Examinations'!$1:$1048576,6,FALSE())</f>
        <v>yes</v>
      </c>
      <c r="H485" s="19" t="str">
        <f>VLOOKUP(Table3[[#This Row],[Customer ID]],'Medical Examinations'!$1:$1048576,7,FALSE())</f>
        <v>No</v>
      </c>
      <c r="I485" s="19" t="str">
        <f>VLOOKUP(Table3[[#This Row],[Customer ID]],'Medical Examinations'!$1:$1048576,8,FALSE())</f>
        <v>Yes</v>
      </c>
      <c r="J485" s="19">
        <f>VLOOKUP(Table3[[#This Row],[Customer ID]],'Medical Examinations'!$1:$1048576,9,FALSE())</f>
        <v>1</v>
      </c>
      <c r="K485" s="19" t="str">
        <f>VLOOKUP(Table3[[#This Row],[Customer ID]],'Medical Examinations'!$1:$1048576,10,FALSE())</f>
        <v>No</v>
      </c>
      <c r="L485" s="19" t="str">
        <f>VLOOKUP(Table3[[#This Row],[Customer ID]],'Hospitalisation Details'!484:$1048576,5,FALSE())</f>
        <v>13 Oct 1969</v>
      </c>
      <c r="M485" s="19">
        <f>VLOOKUP(Table3[[#This Row],[Customer ID]],'Hospitalisation Details'!484:$1048576,6,FALSE())</f>
        <v>53</v>
      </c>
      <c r="N485" s="19">
        <f>VLOOKUP(Table3[[#This Row],[Customer ID]],'Hospitalisation Details'!484:$1048576,8,FALSE())</f>
        <v>20463</v>
      </c>
      <c r="O485" s="19" t="str">
        <f>VLOOKUP(Table3[[#This Row],[Customer ID]],'Hospitalisation Details'!484:$1048576,9,FALSE())</f>
        <v>tier - 2</v>
      </c>
      <c r="P485" s="19" t="str">
        <f>VLOOKUP(Table3[[#This Row],[Customer ID]],'Hospitalisation Details'!484:$1048576,10,FALSE())</f>
        <v>tier - 2</v>
      </c>
      <c r="Q485" s="19" t="str">
        <f>VLOOKUP(Table3[[#This Row],[Customer ID]],'Hospitalisation Details'!484:$1048576,11,FALSE())</f>
        <v>R1013</v>
      </c>
    </row>
    <row r="486" spans="1:17" x14ac:dyDescent="0.2">
      <c r="A486" s="18" t="s">
        <v>1886</v>
      </c>
      <c r="B486" s="19" t="str">
        <f>VLOOKUP(Table3[[#This Row],[Customer ID]],'Customer name 1'!485:$1048576,4,FALSE())</f>
        <v xml:space="preserve">Mr. Matthew </v>
      </c>
      <c r="C486" s="20">
        <f>VLOOKUP(Table3[[#This Row],[Customer ID]],'Medical Examinations'!$1:$1048576,2,FALSE())</f>
        <v>51.47</v>
      </c>
      <c r="D486" s="20" t="str">
        <f>VLOOKUP(Table3[[#This Row],[Customer ID]],'Medical Examinations'!$1:$1048576,3,FALSE())</f>
        <v xml:space="preserve"> obesity </v>
      </c>
      <c r="E486" s="20">
        <f>VLOOKUP(Table3[[#This Row],[Customer ID]],'Medical Examinations'!$1:$1048576,4,FALSE())</f>
        <v>9.6</v>
      </c>
      <c r="F486" s="20" t="str">
        <f>VLOOKUP(Table3[[#This Row],[Customer ID]],'Medical Examinations'!$1:$1048576,5,FALSE())</f>
        <v xml:space="preserve">diabetes </v>
      </c>
      <c r="G486" s="19" t="str">
        <f>VLOOKUP(Table3[[#This Row],[Customer ID]],'Medical Examinations'!$1:$1048576,6,FALSE())</f>
        <v>No</v>
      </c>
      <c r="H486" s="19" t="str">
        <f>VLOOKUP(Table3[[#This Row],[Customer ID]],'Medical Examinations'!$1:$1048576,7,FALSE())</f>
        <v>No</v>
      </c>
      <c r="I486" s="19" t="str">
        <f>VLOOKUP(Table3[[#This Row],[Customer ID]],'Medical Examinations'!$1:$1048576,8,FALSE())</f>
        <v>No</v>
      </c>
      <c r="J486" s="19">
        <f>VLOOKUP(Table3[[#This Row],[Customer ID]],'Medical Examinations'!$1:$1048576,9,FALSE())</f>
        <v>0</v>
      </c>
      <c r="K486" s="19" t="str">
        <f>VLOOKUP(Table3[[#This Row],[Customer ID]],'Medical Examinations'!$1:$1048576,10,FALSE())</f>
        <v>No</v>
      </c>
      <c r="L486" s="19" t="str">
        <f>VLOOKUP(Table3[[#This Row],[Customer ID]],'Hospitalisation Details'!485:$1048576,5,FALSE())</f>
        <v>18 Oct 1962</v>
      </c>
      <c r="M486" s="19">
        <f>VLOOKUP(Table3[[#This Row],[Customer ID]],'Hospitalisation Details'!485:$1048576,6,FALSE())</f>
        <v>60</v>
      </c>
      <c r="N486" s="19">
        <f>VLOOKUP(Table3[[#This Row],[Customer ID]],'Hospitalisation Details'!485:$1048576,8,FALSE())</f>
        <v>20446.849999999999</v>
      </c>
      <c r="O486" s="19" t="str">
        <f>VLOOKUP(Table3[[#This Row],[Customer ID]],'Hospitalisation Details'!485:$1048576,9,FALSE())</f>
        <v>tier - 2</v>
      </c>
      <c r="P486" s="19" t="str">
        <f>VLOOKUP(Table3[[#This Row],[Customer ID]],'Hospitalisation Details'!485:$1048576,10,FALSE())</f>
        <v>tier - 1</v>
      </c>
      <c r="Q486" s="19" t="str">
        <f>VLOOKUP(Table3[[#This Row],[Customer ID]],'Hospitalisation Details'!485:$1048576,11,FALSE())</f>
        <v>R1012</v>
      </c>
    </row>
    <row r="487" spans="1:17" x14ac:dyDescent="0.2">
      <c r="A487" s="18" t="s">
        <v>1885</v>
      </c>
      <c r="B487" s="19" t="str">
        <f>VLOOKUP(Table3[[#This Row],[Customer ID]],'Customer name 1'!486:$1048576,4,FALSE())</f>
        <v xml:space="preserve">Mr. Jeff </v>
      </c>
      <c r="C487" s="20">
        <f>VLOOKUP(Table3[[#This Row],[Customer ID]],'Medical Examinations'!$1:$1048576,2,FALSE())</f>
        <v>29.8</v>
      </c>
      <c r="D487" s="20" t="str">
        <f>VLOOKUP(Table3[[#This Row],[Customer ID]],'Medical Examinations'!$1:$1048576,3,FALSE())</f>
        <v>over weight</v>
      </c>
      <c r="E487" s="20">
        <f>VLOOKUP(Table3[[#This Row],[Customer ID]],'Medical Examinations'!$1:$1048576,4,FALSE())</f>
        <v>5.78</v>
      </c>
      <c r="F487" s="20" t="str">
        <f>VLOOKUP(Table3[[#This Row],[Customer ID]],'Medical Examinations'!$1:$1048576,5,FALSE())</f>
        <v>prediabetes</v>
      </c>
      <c r="G487" s="19" t="str">
        <f>VLOOKUP(Table3[[#This Row],[Customer ID]],'Medical Examinations'!$1:$1048576,6,FALSE())</f>
        <v>yes</v>
      </c>
      <c r="H487" s="19" t="str">
        <f>VLOOKUP(Table3[[#This Row],[Customer ID]],'Medical Examinations'!$1:$1048576,7,FALSE())</f>
        <v>No</v>
      </c>
      <c r="I487" s="19" t="str">
        <f>VLOOKUP(Table3[[#This Row],[Customer ID]],'Medical Examinations'!$1:$1048576,8,FALSE())</f>
        <v>No</v>
      </c>
      <c r="J487" s="19">
        <f>VLOOKUP(Table3[[#This Row],[Customer ID]],'Medical Examinations'!$1:$1048576,9,FALSE())</f>
        <v>0</v>
      </c>
      <c r="K487" s="19" t="str">
        <f>VLOOKUP(Table3[[#This Row],[Customer ID]],'Medical Examinations'!$1:$1048576,10,FALSE())</f>
        <v>No</v>
      </c>
      <c r="L487" s="19" t="str">
        <f>VLOOKUP(Table3[[#This Row],[Customer ID]],'Hospitalisation Details'!486:$1048576,5,FALSE())</f>
        <v>12 Jul 1985</v>
      </c>
      <c r="M487" s="19">
        <f>VLOOKUP(Table3[[#This Row],[Customer ID]],'Hospitalisation Details'!486:$1048576,6,FALSE())</f>
        <v>37</v>
      </c>
      <c r="N487" s="19">
        <f>VLOOKUP(Table3[[#This Row],[Customer ID]],'Hospitalisation Details'!486:$1048576,8,FALSE())</f>
        <v>20420.599999999999</v>
      </c>
      <c r="O487" s="19" t="str">
        <f>VLOOKUP(Table3[[#This Row],[Customer ID]],'Hospitalisation Details'!486:$1048576,9,FALSE())</f>
        <v>tier - 3</v>
      </c>
      <c r="P487" s="19" t="str">
        <f>VLOOKUP(Table3[[#This Row],[Customer ID]],'Hospitalisation Details'!486:$1048576,10,FALSE())</f>
        <v>tier - 2</v>
      </c>
      <c r="Q487" s="19" t="str">
        <f>VLOOKUP(Table3[[#This Row],[Customer ID]],'Hospitalisation Details'!486:$1048576,11,FALSE())</f>
        <v>R1011</v>
      </c>
    </row>
    <row r="488" spans="1:17" x14ac:dyDescent="0.2">
      <c r="A488" s="18" t="s">
        <v>1884</v>
      </c>
      <c r="B488" s="19" t="str">
        <f>VLOOKUP(Table3[[#This Row],[Customer ID]],'Customer name 1'!487:$1048576,4,FALSE())</f>
        <v xml:space="preserve">Mrs. Tara </v>
      </c>
      <c r="C488" s="20">
        <f>VLOOKUP(Table3[[#This Row],[Customer ID]],'Medical Examinations'!$1:$1048576,2,FALSE())</f>
        <v>49.77</v>
      </c>
      <c r="D488" s="20" t="str">
        <f>VLOOKUP(Table3[[#This Row],[Customer ID]],'Medical Examinations'!$1:$1048576,3,FALSE())</f>
        <v xml:space="preserve"> obesity </v>
      </c>
      <c r="E488" s="20">
        <f>VLOOKUP(Table3[[#This Row],[Customer ID]],'Medical Examinations'!$1:$1048576,4,FALSE())</f>
        <v>7.02</v>
      </c>
      <c r="F488" s="20" t="str">
        <f>VLOOKUP(Table3[[#This Row],[Customer ID]],'Medical Examinations'!$1:$1048576,5,FALSE())</f>
        <v xml:space="preserve">diabetes </v>
      </c>
      <c r="G488" s="19" t="str">
        <f>VLOOKUP(Table3[[#This Row],[Customer ID]],'Medical Examinations'!$1:$1048576,6,FALSE())</f>
        <v>No</v>
      </c>
      <c r="H488" s="19" t="str">
        <f>VLOOKUP(Table3[[#This Row],[Customer ID]],'Medical Examinations'!$1:$1048576,7,FALSE())</f>
        <v>No</v>
      </c>
      <c r="I488" s="19" t="str">
        <f>VLOOKUP(Table3[[#This Row],[Customer ID]],'Medical Examinations'!$1:$1048576,8,FALSE())</f>
        <v>No</v>
      </c>
      <c r="J488" s="19">
        <f>VLOOKUP(Table3[[#This Row],[Customer ID]],'Medical Examinations'!$1:$1048576,9,FALSE())</f>
        <v>0</v>
      </c>
      <c r="K488" s="19" t="str">
        <f>VLOOKUP(Table3[[#This Row],[Customer ID]],'Medical Examinations'!$1:$1048576,10,FALSE())</f>
        <v>No</v>
      </c>
      <c r="L488" s="19" t="str">
        <f>VLOOKUP(Table3[[#This Row],[Customer ID]],'Hospitalisation Details'!487:$1048576,5,FALSE())</f>
        <v>2 Jul 1962</v>
      </c>
      <c r="M488" s="19">
        <f>VLOOKUP(Table3[[#This Row],[Customer ID]],'Hospitalisation Details'!487:$1048576,6,FALSE())</f>
        <v>60</v>
      </c>
      <c r="N488" s="19">
        <f>VLOOKUP(Table3[[#This Row],[Customer ID]],'Hospitalisation Details'!487:$1048576,8,FALSE())</f>
        <v>20354.5</v>
      </c>
      <c r="O488" s="19" t="str">
        <f>VLOOKUP(Table3[[#This Row],[Customer ID]],'Hospitalisation Details'!487:$1048576,9,FALSE())</f>
        <v>tier - 3</v>
      </c>
      <c r="P488" s="19" t="str">
        <f>VLOOKUP(Table3[[#This Row],[Customer ID]],'Hospitalisation Details'!487:$1048576,10,FALSE())</f>
        <v>tier - 2</v>
      </c>
      <c r="Q488" s="19" t="str">
        <f>VLOOKUP(Table3[[#This Row],[Customer ID]],'Hospitalisation Details'!487:$1048576,11,FALSE())</f>
        <v>R1026</v>
      </c>
    </row>
    <row r="489" spans="1:17" x14ac:dyDescent="0.2">
      <c r="A489" s="18" t="s">
        <v>1883</v>
      </c>
      <c r="B489" s="19" t="str">
        <f>VLOOKUP(Table3[[#This Row],[Customer ID]],'Customer name 1'!488:$1048576,4,FALSE())</f>
        <v xml:space="preserve">Ms. Kristin </v>
      </c>
      <c r="C489" s="20">
        <f>VLOOKUP(Table3[[#This Row],[Customer ID]],'Medical Examinations'!$1:$1048576,2,FALSE())</f>
        <v>25.555</v>
      </c>
      <c r="D489" s="20" t="str">
        <f>VLOOKUP(Table3[[#This Row],[Customer ID]],'Medical Examinations'!$1:$1048576,3,FALSE())</f>
        <v>over weight</v>
      </c>
      <c r="E489" s="20">
        <f>VLOOKUP(Table3[[#This Row],[Customer ID]],'Medical Examinations'!$1:$1048576,4,FALSE())</f>
        <v>4.09</v>
      </c>
      <c r="F489" s="20" t="str">
        <f>VLOOKUP(Table3[[#This Row],[Customer ID]],'Medical Examinations'!$1:$1048576,5,FALSE())</f>
        <v xml:space="preserve">normal </v>
      </c>
      <c r="G489" s="19" t="str">
        <f>VLOOKUP(Table3[[#This Row],[Customer ID]],'Medical Examinations'!$1:$1048576,6,FALSE())</f>
        <v>yes</v>
      </c>
      <c r="H489" s="19" t="str">
        <f>VLOOKUP(Table3[[#This Row],[Customer ID]],'Medical Examinations'!$1:$1048576,7,FALSE())</f>
        <v>No</v>
      </c>
      <c r="I489" s="19" t="str">
        <f>VLOOKUP(Table3[[#This Row],[Customer ID]],'Medical Examinations'!$1:$1048576,8,FALSE())</f>
        <v>No</v>
      </c>
      <c r="J489" s="19">
        <f>VLOOKUP(Table3[[#This Row],[Customer ID]],'Medical Examinations'!$1:$1048576,9,FALSE())</f>
        <v>0</v>
      </c>
      <c r="K489" s="19" t="str">
        <f>VLOOKUP(Table3[[#This Row],[Customer ID]],'Medical Examinations'!$1:$1048576,10,FALSE())</f>
        <v>yes</v>
      </c>
      <c r="L489" s="19" t="str">
        <f>VLOOKUP(Table3[[#This Row],[Customer ID]],'Hospitalisation Details'!488:$1048576,5,FALSE())</f>
        <v>17 Sep 1985</v>
      </c>
      <c r="M489" s="19">
        <f>VLOOKUP(Table3[[#This Row],[Customer ID]],'Hospitalisation Details'!488:$1048576,6,FALSE())</f>
        <v>37</v>
      </c>
      <c r="N489" s="19">
        <f>VLOOKUP(Table3[[#This Row],[Customer ID]],'Hospitalisation Details'!488:$1048576,8,FALSE())</f>
        <v>20296.86</v>
      </c>
      <c r="O489" s="19" t="str">
        <f>VLOOKUP(Table3[[#This Row],[Customer ID]],'Hospitalisation Details'!488:$1048576,9,FALSE())</f>
        <v>tier - 3</v>
      </c>
      <c r="P489" s="19" t="str">
        <f>VLOOKUP(Table3[[#This Row],[Customer ID]],'Hospitalisation Details'!488:$1048576,10,FALSE())</f>
        <v>tier - 1</v>
      </c>
      <c r="Q489" s="19" t="str">
        <f>VLOOKUP(Table3[[#This Row],[Customer ID]],'Hospitalisation Details'!488:$1048576,11,FALSE())</f>
        <v>R1024</v>
      </c>
    </row>
    <row r="490" spans="1:17" x14ac:dyDescent="0.2">
      <c r="A490" s="18" t="s">
        <v>1882</v>
      </c>
      <c r="B490" s="19" t="str">
        <f>VLOOKUP(Table3[[#This Row],[Customer ID]],'Customer name 1'!489:$1048576,4,FALSE())</f>
        <v xml:space="preserve">Mr. Timothy </v>
      </c>
      <c r="C490" s="20">
        <f>VLOOKUP(Table3[[#This Row],[Customer ID]],'Medical Examinations'!$1:$1048576,2,FALSE())</f>
        <v>29.64</v>
      </c>
      <c r="D490" s="20" t="str">
        <f>VLOOKUP(Table3[[#This Row],[Customer ID]],'Medical Examinations'!$1:$1048576,3,FALSE())</f>
        <v>over weight</v>
      </c>
      <c r="E490" s="20">
        <f>VLOOKUP(Table3[[#This Row],[Customer ID]],'Medical Examinations'!$1:$1048576,4,FALSE())</f>
        <v>4.93</v>
      </c>
      <c r="F490" s="20" t="str">
        <f>VLOOKUP(Table3[[#This Row],[Customer ID]],'Medical Examinations'!$1:$1048576,5,FALSE())</f>
        <v xml:space="preserve">normal </v>
      </c>
      <c r="G490" s="19" t="str">
        <f>VLOOKUP(Table3[[#This Row],[Customer ID]],'Medical Examinations'!$1:$1048576,6,FALSE())</f>
        <v>No</v>
      </c>
      <c r="H490" s="19" t="str">
        <f>VLOOKUP(Table3[[#This Row],[Customer ID]],'Medical Examinations'!$1:$1048576,7,FALSE())</f>
        <v>No</v>
      </c>
      <c r="I490" s="19" t="str">
        <f>VLOOKUP(Table3[[#This Row],[Customer ID]],'Medical Examinations'!$1:$1048576,8,FALSE())</f>
        <v>Yes</v>
      </c>
      <c r="J490" s="19">
        <f>VLOOKUP(Table3[[#This Row],[Customer ID]],'Medical Examinations'!$1:$1048576,9,FALSE())</f>
        <v>1</v>
      </c>
      <c r="K490" s="19" t="str">
        <f>VLOOKUP(Table3[[#This Row],[Customer ID]],'Medical Examinations'!$1:$1048576,10,FALSE())</f>
        <v>No</v>
      </c>
      <c r="L490" s="19" t="str">
        <f>VLOOKUP(Table3[[#This Row],[Customer ID]],'Hospitalisation Details'!489:$1048576,5,FALSE())</f>
        <v>7 Sep 1993</v>
      </c>
      <c r="M490" s="19">
        <f>VLOOKUP(Table3[[#This Row],[Customer ID]],'Hospitalisation Details'!489:$1048576,6,FALSE())</f>
        <v>29</v>
      </c>
      <c r="N490" s="19">
        <f>VLOOKUP(Table3[[#This Row],[Customer ID]],'Hospitalisation Details'!489:$1048576,8,FALSE())</f>
        <v>20277.810000000001</v>
      </c>
      <c r="O490" s="19" t="str">
        <f>VLOOKUP(Table3[[#This Row],[Customer ID]],'Hospitalisation Details'!489:$1048576,9,FALSE())</f>
        <v>tier - 3</v>
      </c>
      <c r="P490" s="19" t="str">
        <f>VLOOKUP(Table3[[#This Row],[Customer ID]],'Hospitalisation Details'!489:$1048576,10,FALSE())</f>
        <v>tier - 3</v>
      </c>
      <c r="Q490" s="19" t="str">
        <f>VLOOKUP(Table3[[#This Row],[Customer ID]],'Hospitalisation Details'!489:$1048576,11,FALSE())</f>
        <v>R1016</v>
      </c>
    </row>
    <row r="491" spans="1:17" x14ac:dyDescent="0.2">
      <c r="A491" s="18" t="s">
        <v>1881</v>
      </c>
      <c r="B491" s="19" t="str">
        <f>VLOOKUP(Table3[[#This Row],[Customer ID]],'Customer name 1'!490:$1048576,4,FALSE())</f>
        <v xml:space="preserve">Mr. Scott </v>
      </c>
      <c r="C491" s="20">
        <f>VLOOKUP(Table3[[#This Row],[Customer ID]],'Medical Examinations'!$1:$1048576,2,FALSE())</f>
        <v>53.93</v>
      </c>
      <c r="D491" s="20" t="str">
        <f>VLOOKUP(Table3[[#This Row],[Customer ID]],'Medical Examinations'!$1:$1048576,3,FALSE())</f>
        <v xml:space="preserve"> obesity </v>
      </c>
      <c r="E491" s="20">
        <f>VLOOKUP(Table3[[#This Row],[Customer ID]],'Medical Examinations'!$1:$1048576,4,FALSE())</f>
        <v>5.34</v>
      </c>
      <c r="F491" s="20" t="str">
        <f>VLOOKUP(Table3[[#This Row],[Customer ID]],'Medical Examinations'!$1:$1048576,5,FALSE())</f>
        <v xml:space="preserve">normal </v>
      </c>
      <c r="G491" s="19" t="str">
        <f>VLOOKUP(Table3[[#This Row],[Customer ID]],'Medical Examinations'!$1:$1048576,6,FALSE())</f>
        <v>yes</v>
      </c>
      <c r="H491" s="19" t="str">
        <f>VLOOKUP(Table3[[#This Row],[Customer ID]],'Medical Examinations'!$1:$1048576,7,FALSE())</f>
        <v>No</v>
      </c>
      <c r="I491" s="19" t="str">
        <f>VLOOKUP(Table3[[#This Row],[Customer ID]],'Medical Examinations'!$1:$1048576,8,FALSE())</f>
        <v>No</v>
      </c>
      <c r="J491" s="19">
        <f>VLOOKUP(Table3[[#This Row],[Customer ID]],'Medical Examinations'!$1:$1048576,9,FALSE())</f>
        <v>2</v>
      </c>
      <c r="K491" s="19" t="str">
        <f>VLOOKUP(Table3[[#This Row],[Customer ID]],'Medical Examinations'!$1:$1048576,10,FALSE())</f>
        <v>No</v>
      </c>
      <c r="L491" s="19" t="str">
        <f>VLOOKUP(Table3[[#This Row],[Customer ID]],'Hospitalisation Details'!490:$1048576,5,FALSE())</f>
        <v>22 Aug 1966</v>
      </c>
      <c r="M491" s="19">
        <f>VLOOKUP(Table3[[#This Row],[Customer ID]],'Hospitalisation Details'!490:$1048576,6,FALSE())</f>
        <v>56</v>
      </c>
      <c r="N491" s="19">
        <f>VLOOKUP(Table3[[#This Row],[Customer ID]],'Hospitalisation Details'!490:$1048576,8,FALSE())</f>
        <v>20253.84</v>
      </c>
      <c r="O491" s="19" t="str">
        <f>VLOOKUP(Table3[[#This Row],[Customer ID]],'Hospitalisation Details'!490:$1048576,9,FALSE())</f>
        <v>tier - 2</v>
      </c>
      <c r="P491" s="19" t="str">
        <f>VLOOKUP(Table3[[#This Row],[Customer ID]],'Hospitalisation Details'!490:$1048576,10,FALSE())</f>
        <v>tier - 3</v>
      </c>
      <c r="Q491" s="19" t="str">
        <f>VLOOKUP(Table3[[#This Row],[Customer ID]],'Hospitalisation Details'!490:$1048576,11,FALSE())</f>
        <v>R1012</v>
      </c>
    </row>
    <row r="492" spans="1:17" x14ac:dyDescent="0.2">
      <c r="A492" s="18" t="s">
        <v>1880</v>
      </c>
      <c r="B492" s="19" t="str">
        <f>VLOOKUP(Table3[[#This Row],[Customer ID]],'Customer name 1'!491:$1048576,4,FALSE())</f>
        <v xml:space="preserve">Ms. Carly </v>
      </c>
      <c r="C492" s="20">
        <f>VLOOKUP(Table3[[#This Row],[Customer ID]],'Medical Examinations'!$1:$1048576,2,FALSE())</f>
        <v>28.024999999999999</v>
      </c>
      <c r="D492" s="20" t="str">
        <f>VLOOKUP(Table3[[#This Row],[Customer ID]],'Medical Examinations'!$1:$1048576,3,FALSE())</f>
        <v>over weight</v>
      </c>
      <c r="E492" s="20">
        <f>VLOOKUP(Table3[[#This Row],[Customer ID]],'Medical Examinations'!$1:$1048576,4,FALSE())</f>
        <v>5.65</v>
      </c>
      <c r="F492" s="20" t="str">
        <f>VLOOKUP(Table3[[#This Row],[Customer ID]],'Medical Examinations'!$1:$1048576,5,FALSE())</f>
        <v xml:space="preserve">normal </v>
      </c>
      <c r="G492" s="19" t="str">
        <f>VLOOKUP(Table3[[#This Row],[Customer ID]],'Medical Examinations'!$1:$1048576,6,FALSE())</f>
        <v>No</v>
      </c>
      <c r="H492" s="19" t="str">
        <f>VLOOKUP(Table3[[#This Row],[Customer ID]],'Medical Examinations'!$1:$1048576,7,FALSE())</f>
        <v>No</v>
      </c>
      <c r="I492" s="19" t="str">
        <f>VLOOKUP(Table3[[#This Row],[Customer ID]],'Medical Examinations'!$1:$1048576,8,FALSE())</f>
        <v>No</v>
      </c>
      <c r="J492" s="19">
        <f>VLOOKUP(Table3[[#This Row],[Customer ID]],'Medical Examinations'!$1:$1048576,9,FALSE())</f>
        <v>1</v>
      </c>
      <c r="K492" s="19" t="str">
        <f>VLOOKUP(Table3[[#This Row],[Customer ID]],'Medical Examinations'!$1:$1048576,10,FALSE())</f>
        <v>yes</v>
      </c>
      <c r="L492" s="19" t="str">
        <f>VLOOKUP(Table3[[#This Row],[Customer ID]],'Hospitalisation Details'!491:$1048576,5,FALSE())</f>
        <v>17 Oct 1987</v>
      </c>
      <c r="M492" s="19">
        <f>VLOOKUP(Table3[[#This Row],[Customer ID]],'Hospitalisation Details'!491:$1048576,6,FALSE())</f>
        <v>35</v>
      </c>
      <c r="N492" s="19">
        <f>VLOOKUP(Table3[[#This Row],[Customer ID]],'Hospitalisation Details'!491:$1048576,8,FALSE())</f>
        <v>20234.849999999999</v>
      </c>
      <c r="O492" s="19" t="str">
        <f>VLOOKUP(Table3[[#This Row],[Customer ID]],'Hospitalisation Details'!491:$1048576,9,FALSE())</f>
        <v>tier - 2</v>
      </c>
      <c r="P492" s="19" t="str">
        <f>VLOOKUP(Table3[[#This Row],[Customer ID]],'Hospitalisation Details'!491:$1048576,10,FALSE())</f>
        <v>tier - 3</v>
      </c>
      <c r="Q492" s="19" t="str">
        <f>VLOOKUP(Table3[[#This Row],[Customer ID]],'Hospitalisation Details'!491:$1048576,11,FALSE())</f>
        <v>R1012</v>
      </c>
    </row>
    <row r="493" spans="1:17" x14ac:dyDescent="0.2">
      <c r="A493" s="18" t="s">
        <v>1879</v>
      </c>
      <c r="B493" s="19" t="str">
        <f>VLOOKUP(Table3[[#This Row],[Customer ID]],'Customer name 1'!492:$1048576,4,FALSE())</f>
        <v xml:space="preserve">Ms. Lisa </v>
      </c>
      <c r="C493" s="20">
        <f>VLOOKUP(Table3[[#This Row],[Customer ID]],'Medical Examinations'!$1:$1048576,2,FALSE())</f>
        <v>27.5</v>
      </c>
      <c r="D493" s="20" t="str">
        <f>VLOOKUP(Table3[[#This Row],[Customer ID]],'Medical Examinations'!$1:$1048576,3,FALSE())</f>
        <v>over weight</v>
      </c>
      <c r="E493" s="20">
        <f>VLOOKUP(Table3[[#This Row],[Customer ID]],'Medical Examinations'!$1:$1048576,4,FALSE())</f>
        <v>4.49</v>
      </c>
      <c r="F493" s="20" t="str">
        <f>VLOOKUP(Table3[[#This Row],[Customer ID]],'Medical Examinations'!$1:$1048576,5,FALSE())</f>
        <v xml:space="preserve">normal </v>
      </c>
      <c r="G493" s="19" t="str">
        <f>VLOOKUP(Table3[[#This Row],[Customer ID]],'Medical Examinations'!$1:$1048576,6,FALSE())</f>
        <v>No</v>
      </c>
      <c r="H493" s="19" t="str">
        <f>VLOOKUP(Table3[[#This Row],[Customer ID]],'Medical Examinations'!$1:$1048576,7,FALSE())</f>
        <v>No</v>
      </c>
      <c r="I493" s="19" t="str">
        <f>VLOOKUP(Table3[[#This Row],[Customer ID]],'Medical Examinations'!$1:$1048576,8,FALSE())</f>
        <v>No</v>
      </c>
      <c r="J493" s="19">
        <f>VLOOKUP(Table3[[#This Row],[Customer ID]],'Medical Examinations'!$1:$1048576,9,FALSE())</f>
        <v>0</v>
      </c>
      <c r="K493" s="19" t="str">
        <f>VLOOKUP(Table3[[#This Row],[Customer ID]],'Medical Examinations'!$1:$1048576,10,FALSE())</f>
        <v>No</v>
      </c>
      <c r="L493" s="19" t="str">
        <f>VLOOKUP(Table3[[#This Row],[Customer ID]],'Hospitalisation Details'!492:$1048576,5,FALSE())</f>
        <v>8 Jun 1994</v>
      </c>
      <c r="M493" s="19">
        <f>VLOOKUP(Table3[[#This Row],[Customer ID]],'Hospitalisation Details'!492:$1048576,6,FALSE())</f>
        <v>29</v>
      </c>
      <c r="N493" s="19">
        <f>VLOOKUP(Table3[[#This Row],[Customer ID]],'Hospitalisation Details'!492:$1048576,8,FALSE())</f>
        <v>20177.669999999998</v>
      </c>
      <c r="O493" s="19" t="str">
        <f>VLOOKUP(Table3[[#This Row],[Customer ID]],'Hospitalisation Details'!492:$1048576,9,FALSE())</f>
        <v>tier - 2</v>
      </c>
      <c r="P493" s="19" t="str">
        <f>VLOOKUP(Table3[[#This Row],[Customer ID]],'Hospitalisation Details'!492:$1048576,10,FALSE())</f>
        <v>tier - 1</v>
      </c>
      <c r="Q493" s="19" t="str">
        <f>VLOOKUP(Table3[[#This Row],[Customer ID]],'Hospitalisation Details'!492:$1048576,11,FALSE())</f>
        <v>R1011</v>
      </c>
    </row>
    <row r="494" spans="1:17" x14ac:dyDescent="0.2">
      <c r="A494" s="18" t="s">
        <v>1878</v>
      </c>
      <c r="B494" s="19" t="str">
        <f>VLOOKUP(Table3[[#This Row],[Customer ID]],'Customer name 1'!493:$1048576,4,FALSE())</f>
        <v xml:space="preserve">Ms. Stacey </v>
      </c>
      <c r="C494" s="20">
        <f>VLOOKUP(Table3[[#This Row],[Customer ID]],'Medical Examinations'!$1:$1048576,2,FALSE())</f>
        <v>21.8</v>
      </c>
      <c r="D494" s="20" t="str">
        <f>VLOOKUP(Table3[[#This Row],[Customer ID]],'Medical Examinations'!$1:$1048576,3,FALSE())</f>
        <v>normal weight</v>
      </c>
      <c r="E494" s="20">
        <f>VLOOKUP(Table3[[#This Row],[Customer ID]],'Medical Examinations'!$1:$1048576,4,FALSE())</f>
        <v>10.55</v>
      </c>
      <c r="F494" s="20" t="str">
        <f>VLOOKUP(Table3[[#This Row],[Customer ID]],'Medical Examinations'!$1:$1048576,5,FALSE())</f>
        <v xml:space="preserve">diabetes </v>
      </c>
      <c r="G494" s="19" t="str">
        <f>VLOOKUP(Table3[[#This Row],[Customer ID]],'Medical Examinations'!$1:$1048576,6,FALSE())</f>
        <v>No</v>
      </c>
      <c r="H494" s="19" t="str">
        <f>VLOOKUP(Table3[[#This Row],[Customer ID]],'Medical Examinations'!$1:$1048576,7,FALSE())</f>
        <v>No</v>
      </c>
      <c r="I494" s="19" t="str">
        <f>VLOOKUP(Table3[[#This Row],[Customer ID]],'Medical Examinations'!$1:$1048576,8,FALSE())</f>
        <v>No</v>
      </c>
      <c r="J494" s="19">
        <f>VLOOKUP(Table3[[#This Row],[Customer ID]],'Medical Examinations'!$1:$1048576,9,FALSE())</f>
        <v>0</v>
      </c>
      <c r="K494" s="19" t="str">
        <f>VLOOKUP(Table3[[#This Row],[Customer ID]],'Medical Examinations'!$1:$1048576,10,FALSE())</f>
        <v>yes</v>
      </c>
      <c r="L494" s="19" t="str">
        <f>VLOOKUP(Table3[[#This Row],[Customer ID]],'Hospitalisation Details'!493:$1048576,5,FALSE())</f>
        <v>9 Jul 2002</v>
      </c>
      <c r="M494" s="19">
        <f>VLOOKUP(Table3[[#This Row],[Customer ID]],'Hospitalisation Details'!493:$1048576,6,FALSE())</f>
        <v>20</v>
      </c>
      <c r="N494" s="19">
        <f>VLOOKUP(Table3[[#This Row],[Customer ID]],'Hospitalisation Details'!493:$1048576,8,FALSE())</f>
        <v>20167.34</v>
      </c>
      <c r="O494" s="19" t="str">
        <f>VLOOKUP(Table3[[#This Row],[Customer ID]],'Hospitalisation Details'!493:$1048576,9,FALSE())</f>
        <v>tier - 3</v>
      </c>
      <c r="P494" s="19" t="str">
        <f>VLOOKUP(Table3[[#This Row],[Customer ID]],'Hospitalisation Details'!493:$1048576,10,FALSE())</f>
        <v>tier - 3</v>
      </c>
      <c r="Q494" s="19" t="str">
        <f>VLOOKUP(Table3[[#This Row],[Customer ID]],'Hospitalisation Details'!493:$1048576,11,FALSE())</f>
        <v>R1011</v>
      </c>
    </row>
    <row r="495" spans="1:17" x14ac:dyDescent="0.2">
      <c r="A495" s="18" t="s">
        <v>1877</v>
      </c>
      <c r="B495" s="19" t="str">
        <f>VLOOKUP(Table3[[#This Row],[Customer ID]],'Customer name 1'!494:$1048576,4,FALSE())</f>
        <v xml:space="preserve">Mr. Louis </v>
      </c>
      <c r="C495" s="20">
        <f>VLOOKUP(Table3[[#This Row],[Customer ID]],'Medical Examinations'!$1:$1048576,2,FALSE())</f>
        <v>26.41</v>
      </c>
      <c r="D495" s="20" t="str">
        <f>VLOOKUP(Table3[[#This Row],[Customer ID]],'Medical Examinations'!$1:$1048576,3,FALSE())</f>
        <v>over weight</v>
      </c>
      <c r="E495" s="20">
        <f>VLOOKUP(Table3[[#This Row],[Customer ID]],'Medical Examinations'!$1:$1048576,4,FALSE())</f>
        <v>4.92</v>
      </c>
      <c r="F495" s="20" t="str">
        <f>VLOOKUP(Table3[[#This Row],[Customer ID]],'Medical Examinations'!$1:$1048576,5,FALSE())</f>
        <v xml:space="preserve">normal </v>
      </c>
      <c r="G495" s="19" t="str">
        <f>VLOOKUP(Table3[[#This Row],[Customer ID]],'Medical Examinations'!$1:$1048576,6,FALSE())</f>
        <v>yes</v>
      </c>
      <c r="H495" s="19" t="str">
        <f>VLOOKUP(Table3[[#This Row],[Customer ID]],'Medical Examinations'!$1:$1048576,7,FALSE())</f>
        <v>No</v>
      </c>
      <c r="I495" s="19" t="str">
        <f>VLOOKUP(Table3[[#This Row],[Customer ID]],'Medical Examinations'!$1:$1048576,8,FALSE())</f>
        <v>Yes</v>
      </c>
      <c r="J495" s="19">
        <f>VLOOKUP(Table3[[#This Row],[Customer ID]],'Medical Examinations'!$1:$1048576,9,FALSE())</f>
        <v>1</v>
      </c>
      <c r="K495" s="19" t="str">
        <f>VLOOKUP(Table3[[#This Row],[Customer ID]],'Medical Examinations'!$1:$1048576,10,FALSE())</f>
        <v>yes</v>
      </c>
      <c r="L495" s="19" t="str">
        <f>VLOOKUP(Table3[[#This Row],[Customer ID]],'Hospitalisation Details'!494:$1048576,5,FALSE())</f>
        <v>6 Oct 1983</v>
      </c>
      <c r="M495" s="19">
        <f>VLOOKUP(Table3[[#This Row],[Customer ID]],'Hospitalisation Details'!494:$1048576,6,FALSE())</f>
        <v>39</v>
      </c>
      <c r="N495" s="19">
        <f>VLOOKUP(Table3[[#This Row],[Customer ID]],'Hospitalisation Details'!494:$1048576,8,FALSE())</f>
        <v>20149.32</v>
      </c>
      <c r="O495" s="19" t="str">
        <f>VLOOKUP(Table3[[#This Row],[Customer ID]],'Hospitalisation Details'!494:$1048576,9,FALSE())</f>
        <v>tier - 2</v>
      </c>
      <c r="P495" s="19" t="str">
        <f>VLOOKUP(Table3[[#This Row],[Customer ID]],'Hospitalisation Details'!494:$1048576,10,FALSE())</f>
        <v>tier - 1</v>
      </c>
      <c r="Q495" s="19" t="str">
        <f>VLOOKUP(Table3[[#This Row],[Customer ID]],'Hospitalisation Details'!494:$1048576,11,FALSE())</f>
        <v>R1016</v>
      </c>
    </row>
    <row r="496" spans="1:17" x14ac:dyDescent="0.2">
      <c r="A496" s="18" t="s">
        <v>1876</v>
      </c>
      <c r="B496" s="19" t="str">
        <f>VLOOKUP(Table3[[#This Row],[Customer ID]],'Customer name 1'!495:$1048576,4,FALSE())</f>
        <v xml:space="preserve">Mr. Brian </v>
      </c>
      <c r="C496" s="20">
        <f>VLOOKUP(Table3[[#This Row],[Customer ID]],'Medical Examinations'!$1:$1048576,2,FALSE())</f>
        <v>27.835000000000001</v>
      </c>
      <c r="D496" s="20" t="str">
        <f>VLOOKUP(Table3[[#This Row],[Customer ID]],'Medical Examinations'!$1:$1048576,3,FALSE())</f>
        <v>over weight</v>
      </c>
      <c r="E496" s="20">
        <f>VLOOKUP(Table3[[#This Row],[Customer ID]],'Medical Examinations'!$1:$1048576,4,FALSE())</f>
        <v>5.9</v>
      </c>
      <c r="F496" s="20" t="str">
        <f>VLOOKUP(Table3[[#This Row],[Customer ID]],'Medical Examinations'!$1:$1048576,5,FALSE())</f>
        <v>prediabetes</v>
      </c>
      <c r="G496" s="19" t="str">
        <f>VLOOKUP(Table3[[#This Row],[Customer ID]],'Medical Examinations'!$1:$1048576,6,FALSE())</f>
        <v>yes</v>
      </c>
      <c r="H496" s="19" t="str">
        <f>VLOOKUP(Table3[[#This Row],[Customer ID]],'Medical Examinations'!$1:$1048576,7,FALSE())</f>
        <v>No</v>
      </c>
      <c r="I496" s="19" t="str">
        <f>VLOOKUP(Table3[[#This Row],[Customer ID]],'Medical Examinations'!$1:$1048576,8,FALSE())</f>
        <v>No</v>
      </c>
      <c r="J496" s="19">
        <f>VLOOKUP(Table3[[#This Row],[Customer ID]],'Medical Examinations'!$1:$1048576,9,FALSE())</f>
        <v>1</v>
      </c>
      <c r="K496" s="19" t="str">
        <f>VLOOKUP(Table3[[#This Row],[Customer ID]],'Medical Examinations'!$1:$1048576,10,FALSE())</f>
        <v>yes</v>
      </c>
      <c r="L496" s="19" t="str">
        <f>VLOOKUP(Table3[[#This Row],[Customer ID]],'Hospitalisation Details'!495:$1048576,5,FALSE())</f>
        <v>25 Jul 1988</v>
      </c>
      <c r="M496" s="19">
        <f>VLOOKUP(Table3[[#This Row],[Customer ID]],'Hospitalisation Details'!495:$1048576,6,FALSE())</f>
        <v>34</v>
      </c>
      <c r="N496" s="19">
        <f>VLOOKUP(Table3[[#This Row],[Customer ID]],'Hospitalisation Details'!495:$1048576,8,FALSE())</f>
        <v>20009.63</v>
      </c>
      <c r="O496" s="19" t="str">
        <f>VLOOKUP(Table3[[#This Row],[Customer ID]],'Hospitalisation Details'!495:$1048576,9,FALSE())</f>
        <v>tier - 2</v>
      </c>
      <c r="P496" s="19" t="str">
        <f>VLOOKUP(Table3[[#This Row],[Customer ID]],'Hospitalisation Details'!495:$1048576,10,FALSE())</f>
        <v>tier - 1</v>
      </c>
      <c r="Q496" s="19" t="str">
        <f>VLOOKUP(Table3[[#This Row],[Customer ID]],'Hospitalisation Details'!495:$1048576,11,FALSE())</f>
        <v>R1012</v>
      </c>
    </row>
    <row r="497" spans="1:17" x14ac:dyDescent="0.2">
      <c r="A497" s="18" t="s">
        <v>1875</v>
      </c>
      <c r="B497" s="19" t="str">
        <f>VLOOKUP(Table3[[#This Row],[Customer ID]],'Customer name 1'!496:$1048576,4,FALSE())</f>
        <v xml:space="preserve">Mrs. Jessica </v>
      </c>
      <c r="C497" s="20">
        <f>VLOOKUP(Table3[[#This Row],[Customer ID]],'Medical Examinations'!$1:$1048576,2,FALSE())</f>
        <v>51.74</v>
      </c>
      <c r="D497" s="20" t="str">
        <f>VLOOKUP(Table3[[#This Row],[Customer ID]],'Medical Examinations'!$1:$1048576,3,FALSE())</f>
        <v xml:space="preserve"> obesity </v>
      </c>
      <c r="E497" s="20">
        <f>VLOOKUP(Table3[[#This Row],[Customer ID]],'Medical Examinations'!$1:$1048576,4,FALSE())</f>
        <v>4.9800000000000004</v>
      </c>
      <c r="F497" s="20" t="str">
        <f>VLOOKUP(Table3[[#This Row],[Customer ID]],'Medical Examinations'!$1:$1048576,5,FALSE())</f>
        <v xml:space="preserve">normal </v>
      </c>
      <c r="G497" s="19" t="str">
        <f>VLOOKUP(Table3[[#This Row],[Customer ID]],'Medical Examinations'!$1:$1048576,6,FALSE())</f>
        <v>yes</v>
      </c>
      <c r="H497" s="19" t="str">
        <f>VLOOKUP(Table3[[#This Row],[Customer ID]],'Medical Examinations'!$1:$1048576,7,FALSE())</f>
        <v>No</v>
      </c>
      <c r="I497" s="19" t="str">
        <f>VLOOKUP(Table3[[#This Row],[Customer ID]],'Medical Examinations'!$1:$1048576,8,FALSE())</f>
        <v>No</v>
      </c>
      <c r="J497" s="19">
        <f>VLOOKUP(Table3[[#This Row],[Customer ID]],'Medical Examinations'!$1:$1048576,9,FALSE())</f>
        <v>2</v>
      </c>
      <c r="K497" s="19" t="str">
        <f>VLOOKUP(Table3[[#This Row],[Customer ID]],'Medical Examinations'!$1:$1048576,10,FALSE())</f>
        <v>No</v>
      </c>
      <c r="L497" s="19" t="str">
        <f>VLOOKUP(Table3[[#This Row],[Customer ID]],'Hospitalisation Details'!496:$1048576,5,FALSE())</f>
        <v>10 Aug 1966</v>
      </c>
      <c r="M497" s="19">
        <f>VLOOKUP(Table3[[#This Row],[Customer ID]],'Hospitalisation Details'!496:$1048576,6,FALSE())</f>
        <v>56</v>
      </c>
      <c r="N497" s="19">
        <f>VLOOKUP(Table3[[#This Row],[Customer ID]],'Hospitalisation Details'!496:$1048576,8,FALSE())</f>
        <v>19995.29</v>
      </c>
      <c r="O497" s="19" t="str">
        <f>VLOOKUP(Table3[[#This Row],[Customer ID]],'Hospitalisation Details'!496:$1048576,9,FALSE())</f>
        <v>tier - 1</v>
      </c>
      <c r="P497" s="19" t="str">
        <f>VLOOKUP(Table3[[#This Row],[Customer ID]],'Hospitalisation Details'!496:$1048576,10,FALSE())</f>
        <v>tier - 3</v>
      </c>
      <c r="Q497" s="19" t="str">
        <f>VLOOKUP(Table3[[#This Row],[Customer ID]],'Hospitalisation Details'!496:$1048576,11,FALSE())</f>
        <v>R1026</v>
      </c>
    </row>
    <row r="498" spans="1:17" x14ac:dyDescent="0.2">
      <c r="A498" s="18" t="s">
        <v>1874</v>
      </c>
      <c r="B498" s="19" t="str">
        <f>VLOOKUP(Table3[[#This Row],[Customer ID]],'Customer name 1'!497:$1048576,4,FALSE())</f>
        <v xml:space="preserve">Ms. Dawn </v>
      </c>
      <c r="C498" s="20">
        <f>VLOOKUP(Table3[[#This Row],[Customer ID]],'Medical Examinations'!$1:$1048576,2,FALSE())</f>
        <v>23.37</v>
      </c>
      <c r="D498" s="20" t="str">
        <f>VLOOKUP(Table3[[#This Row],[Customer ID]],'Medical Examinations'!$1:$1048576,3,FALSE())</f>
        <v>normal weight</v>
      </c>
      <c r="E498" s="20">
        <f>VLOOKUP(Table3[[#This Row],[Customer ID]],'Medical Examinations'!$1:$1048576,4,FALSE())</f>
        <v>5.8</v>
      </c>
      <c r="F498" s="20" t="str">
        <f>VLOOKUP(Table3[[#This Row],[Customer ID]],'Medical Examinations'!$1:$1048576,5,FALSE())</f>
        <v>prediabetes</v>
      </c>
      <c r="G498" s="19" t="str">
        <f>VLOOKUP(Table3[[#This Row],[Customer ID]],'Medical Examinations'!$1:$1048576,6,FALSE())</f>
        <v>No</v>
      </c>
      <c r="H498" s="19" t="str">
        <f>VLOOKUP(Table3[[#This Row],[Customer ID]],'Medical Examinations'!$1:$1048576,7,FALSE())</f>
        <v>No</v>
      </c>
      <c r="I498" s="19" t="str">
        <f>VLOOKUP(Table3[[#This Row],[Customer ID]],'Medical Examinations'!$1:$1048576,8,FALSE())</f>
        <v>No</v>
      </c>
      <c r="J498" s="19">
        <f>VLOOKUP(Table3[[#This Row],[Customer ID]],'Medical Examinations'!$1:$1048576,9,FALSE())</f>
        <v>0</v>
      </c>
      <c r="K498" s="19" t="str">
        <f>VLOOKUP(Table3[[#This Row],[Customer ID]],'Medical Examinations'!$1:$1048576,10,FALSE())</f>
        <v>yes</v>
      </c>
      <c r="L498" s="19" t="str">
        <f>VLOOKUP(Table3[[#This Row],[Customer ID]],'Hospitalisation Details'!497:$1048576,5,FALSE())</f>
        <v>9 Oct 1980</v>
      </c>
      <c r="M498" s="19">
        <f>VLOOKUP(Table3[[#This Row],[Customer ID]],'Hospitalisation Details'!497:$1048576,6,FALSE())</f>
        <v>42</v>
      </c>
      <c r="N498" s="19">
        <f>VLOOKUP(Table3[[#This Row],[Customer ID]],'Hospitalisation Details'!497:$1048576,8,FALSE())</f>
        <v>19964.75</v>
      </c>
      <c r="O498" s="19" t="str">
        <f>VLOOKUP(Table3[[#This Row],[Customer ID]],'Hospitalisation Details'!497:$1048576,9,FALSE())</f>
        <v>tier - 1</v>
      </c>
      <c r="P498" s="19" t="str">
        <f>VLOOKUP(Table3[[#This Row],[Customer ID]],'Hospitalisation Details'!497:$1048576,10,FALSE())</f>
        <v>tier - 2</v>
      </c>
      <c r="Q498" s="19" t="str">
        <f>VLOOKUP(Table3[[#This Row],[Customer ID]],'Hospitalisation Details'!497:$1048576,11,FALSE())</f>
        <v>R1024</v>
      </c>
    </row>
    <row r="499" spans="1:17" x14ac:dyDescent="0.2">
      <c r="A499" s="18" t="s">
        <v>1873</v>
      </c>
      <c r="B499" s="19" t="str">
        <f>VLOOKUP(Table3[[#This Row],[Customer ID]],'Customer name 1'!498:$1048576,4,FALSE())</f>
        <v xml:space="preserve">  </v>
      </c>
      <c r="C499" s="20">
        <f>VLOOKUP(Table3[[#This Row],[Customer ID]],'Medical Examinations'!$1:$1048576,2,FALSE())</f>
        <v>29.7</v>
      </c>
      <c r="D499" s="20" t="str">
        <f>VLOOKUP(Table3[[#This Row],[Customer ID]],'Medical Examinations'!$1:$1048576,3,FALSE())</f>
        <v>over weight</v>
      </c>
      <c r="E499" s="20">
        <f>VLOOKUP(Table3[[#This Row],[Customer ID]],'Medical Examinations'!$1:$1048576,4,FALSE())</f>
        <v>6.21</v>
      </c>
      <c r="F499" s="20" t="str">
        <f>VLOOKUP(Table3[[#This Row],[Customer ID]],'Medical Examinations'!$1:$1048576,5,FALSE())</f>
        <v>prediabetes</v>
      </c>
      <c r="G499" s="19" t="str">
        <f>VLOOKUP(Table3[[#This Row],[Customer ID]],'Medical Examinations'!$1:$1048576,6,FALSE())</f>
        <v>yes</v>
      </c>
      <c r="H499" s="19" t="str">
        <f>VLOOKUP(Table3[[#This Row],[Customer ID]],'Medical Examinations'!$1:$1048576,7,FALSE())</f>
        <v>No</v>
      </c>
      <c r="I499" s="19" t="str">
        <f>VLOOKUP(Table3[[#This Row],[Customer ID]],'Medical Examinations'!$1:$1048576,8,FALSE())</f>
        <v>Yes</v>
      </c>
      <c r="J499" s="19">
        <f>VLOOKUP(Table3[[#This Row],[Customer ID]],'Medical Examinations'!$1:$1048576,9,FALSE())</f>
        <v>1</v>
      </c>
      <c r="K499" s="19" t="str">
        <f>VLOOKUP(Table3[[#This Row],[Customer ID]],'Medical Examinations'!$1:$1048576,10,FALSE())</f>
        <v>yes</v>
      </c>
      <c r="L499" s="19" t="str">
        <f>VLOOKUP(Table3[[#This Row],[Customer ID]],'Hospitalisation Details'!498:$1048576,5,FALSE())</f>
        <v>18 Oct 1997</v>
      </c>
      <c r="M499" s="19">
        <f>VLOOKUP(Table3[[#This Row],[Customer ID]],'Hospitalisation Details'!498:$1048576,6,FALSE())</f>
        <v>25</v>
      </c>
      <c r="N499" s="19">
        <f>VLOOKUP(Table3[[#This Row],[Customer ID]],'Hospitalisation Details'!498:$1048576,8,FALSE())</f>
        <v>19933.46</v>
      </c>
      <c r="O499" s="19" t="str">
        <f>VLOOKUP(Table3[[#This Row],[Customer ID]],'Hospitalisation Details'!498:$1048576,9,FALSE())</f>
        <v>tier - 1</v>
      </c>
      <c r="P499" s="19" t="str">
        <f>VLOOKUP(Table3[[#This Row],[Customer ID]],'Hospitalisation Details'!498:$1048576,10,FALSE())</f>
        <v>tier - 3</v>
      </c>
      <c r="Q499" s="19" t="str">
        <f>VLOOKUP(Table3[[#This Row],[Customer ID]],'Hospitalisation Details'!498:$1048576,11,FALSE())</f>
        <v>R1011</v>
      </c>
    </row>
    <row r="500" spans="1:17" x14ac:dyDescent="0.2">
      <c r="A500" s="18" t="s">
        <v>1872</v>
      </c>
      <c r="B500" s="19" t="str">
        <f>VLOOKUP(Table3[[#This Row],[Customer ID]],'Customer name 1'!499:$1048576,4,FALSE())</f>
        <v xml:space="preserve">Ms. Karen </v>
      </c>
      <c r="C500" s="20">
        <f>VLOOKUP(Table3[[#This Row],[Customer ID]],'Medical Examinations'!$1:$1048576,2,FALSE())</f>
        <v>20.045000000000002</v>
      </c>
      <c r="D500" s="20" t="str">
        <f>VLOOKUP(Table3[[#This Row],[Customer ID]],'Medical Examinations'!$1:$1048576,3,FALSE())</f>
        <v>normal weight</v>
      </c>
      <c r="E500" s="20">
        <f>VLOOKUP(Table3[[#This Row],[Customer ID]],'Medical Examinations'!$1:$1048576,4,FALSE())</f>
        <v>6.17</v>
      </c>
      <c r="F500" s="20" t="str">
        <f>VLOOKUP(Table3[[#This Row],[Customer ID]],'Medical Examinations'!$1:$1048576,5,FALSE())</f>
        <v>prediabetes</v>
      </c>
      <c r="G500" s="19" t="str">
        <f>VLOOKUP(Table3[[#This Row],[Customer ID]],'Medical Examinations'!$1:$1048576,6,FALSE())</f>
        <v>No</v>
      </c>
      <c r="H500" s="19" t="str">
        <f>VLOOKUP(Table3[[#This Row],[Customer ID]],'Medical Examinations'!$1:$1048576,7,FALSE())</f>
        <v>No</v>
      </c>
      <c r="I500" s="19" t="str">
        <f>VLOOKUP(Table3[[#This Row],[Customer ID]],'Medical Examinations'!$1:$1048576,8,FALSE())</f>
        <v>Yes</v>
      </c>
      <c r="J500" s="19">
        <f>VLOOKUP(Table3[[#This Row],[Customer ID]],'Medical Examinations'!$1:$1048576,9,FALSE())</f>
        <v>1</v>
      </c>
      <c r="K500" s="19" t="str">
        <f>VLOOKUP(Table3[[#This Row],[Customer ID]],'Medical Examinations'!$1:$1048576,10,FALSE())</f>
        <v>yes</v>
      </c>
      <c r="L500" s="19" t="str">
        <f>VLOOKUP(Table3[[#This Row],[Customer ID]],'Hospitalisation Details'!499:$1048576,5,FALSE())</f>
        <v>30 Oct 1979</v>
      </c>
      <c r="M500" s="19">
        <f>VLOOKUP(Table3[[#This Row],[Customer ID]],'Hospitalisation Details'!499:$1048576,6,FALSE())</f>
        <v>43</v>
      </c>
      <c r="N500" s="19">
        <f>VLOOKUP(Table3[[#This Row],[Customer ID]],'Hospitalisation Details'!499:$1048576,8,FALSE())</f>
        <v>19798.05</v>
      </c>
      <c r="O500" s="19" t="str">
        <f>VLOOKUP(Table3[[#This Row],[Customer ID]],'Hospitalisation Details'!499:$1048576,9,FALSE())</f>
        <v>tier - 1</v>
      </c>
      <c r="P500" s="19" t="str">
        <f>VLOOKUP(Table3[[#This Row],[Customer ID]],'Hospitalisation Details'!499:$1048576,10,FALSE())</f>
        <v>tier - 1</v>
      </c>
      <c r="Q500" s="19" t="str">
        <f>VLOOKUP(Table3[[#This Row],[Customer ID]],'Hospitalisation Details'!499:$1048576,11,FALSE())</f>
        <v>R1024</v>
      </c>
    </row>
    <row r="501" spans="1:17" x14ac:dyDescent="0.2">
      <c r="A501" s="18" t="s">
        <v>1871</v>
      </c>
      <c r="B501" s="19" t="str">
        <f>VLOOKUP(Table3[[#This Row],[Customer ID]],'Customer name 1'!500:$1048576,4,FALSE())</f>
        <v xml:space="preserve">Ms. Jessica </v>
      </c>
      <c r="C501" s="20">
        <f>VLOOKUP(Table3[[#This Row],[Customer ID]],'Medical Examinations'!$1:$1048576,2,FALSE())</f>
        <v>27.83</v>
      </c>
      <c r="D501" s="20" t="str">
        <f>VLOOKUP(Table3[[#This Row],[Customer ID]],'Medical Examinations'!$1:$1048576,3,FALSE())</f>
        <v>over weight</v>
      </c>
      <c r="E501" s="20">
        <f>VLOOKUP(Table3[[#This Row],[Customer ID]],'Medical Examinations'!$1:$1048576,4,FALSE())</f>
        <v>5.36</v>
      </c>
      <c r="F501" s="20" t="str">
        <f>VLOOKUP(Table3[[#This Row],[Customer ID]],'Medical Examinations'!$1:$1048576,5,FALSE())</f>
        <v xml:space="preserve">normal </v>
      </c>
      <c r="G501" s="19" t="str">
        <f>VLOOKUP(Table3[[#This Row],[Customer ID]],'Medical Examinations'!$1:$1048576,6,FALSE())</f>
        <v>No</v>
      </c>
      <c r="H501" s="19" t="str">
        <f>VLOOKUP(Table3[[#This Row],[Customer ID]],'Medical Examinations'!$1:$1048576,7,FALSE())</f>
        <v>No</v>
      </c>
      <c r="I501" s="19" t="str">
        <f>VLOOKUP(Table3[[#This Row],[Customer ID]],'Medical Examinations'!$1:$1048576,8,FALSE())</f>
        <v>No</v>
      </c>
      <c r="J501" s="19">
        <f>VLOOKUP(Table3[[#This Row],[Customer ID]],'Medical Examinations'!$1:$1048576,9,FALSE())</f>
        <v>2</v>
      </c>
      <c r="K501" s="19" t="str">
        <f>VLOOKUP(Table3[[#This Row],[Customer ID]],'Medical Examinations'!$1:$1048576,10,FALSE())</f>
        <v>No</v>
      </c>
      <c r="L501" s="19" t="str">
        <f>VLOOKUP(Table3[[#This Row],[Customer ID]],'Hospitalisation Details'!500:$1048576,5,FALSE())</f>
        <v>14 Jun 1972</v>
      </c>
      <c r="M501" s="19">
        <f>VLOOKUP(Table3[[#This Row],[Customer ID]],'Hospitalisation Details'!500:$1048576,6,FALSE())</f>
        <v>50</v>
      </c>
      <c r="N501" s="19">
        <f>VLOOKUP(Table3[[#This Row],[Customer ID]],'Hospitalisation Details'!500:$1048576,8,FALSE())</f>
        <v>19749.38</v>
      </c>
      <c r="O501" s="19" t="str">
        <f>VLOOKUP(Table3[[#This Row],[Customer ID]],'Hospitalisation Details'!500:$1048576,9,FALSE())</f>
        <v>tier - 1</v>
      </c>
      <c r="P501" s="19" t="str">
        <f>VLOOKUP(Table3[[#This Row],[Customer ID]],'Hospitalisation Details'!500:$1048576,10,FALSE())</f>
        <v>tier - 3</v>
      </c>
      <c r="Q501" s="19" t="str">
        <f>VLOOKUP(Table3[[#This Row],[Customer ID]],'Hospitalisation Details'!500:$1048576,11,FALSE())</f>
        <v>R1013</v>
      </c>
    </row>
    <row r="502" spans="1:17" x14ac:dyDescent="0.2">
      <c r="A502" s="18" t="s">
        <v>1870</v>
      </c>
      <c r="B502" s="19" t="str">
        <f>VLOOKUP(Table3[[#This Row],[Customer ID]],'Customer name 1'!501:$1048576,4,FALSE())</f>
        <v xml:space="preserve">Mr. Mathieu </v>
      </c>
      <c r="C502" s="20">
        <f>VLOOKUP(Table3[[#This Row],[Customer ID]],'Medical Examinations'!$1:$1048576,2,FALSE())</f>
        <v>28.93</v>
      </c>
      <c r="D502" s="20" t="str">
        <f>VLOOKUP(Table3[[#This Row],[Customer ID]],'Medical Examinations'!$1:$1048576,3,FALSE())</f>
        <v>over weight</v>
      </c>
      <c r="E502" s="20">
        <f>VLOOKUP(Table3[[#This Row],[Customer ID]],'Medical Examinations'!$1:$1048576,4,FALSE())</f>
        <v>5.2</v>
      </c>
      <c r="F502" s="20" t="str">
        <f>VLOOKUP(Table3[[#This Row],[Customer ID]],'Medical Examinations'!$1:$1048576,5,FALSE())</f>
        <v xml:space="preserve">normal </v>
      </c>
      <c r="G502" s="19" t="str">
        <f>VLOOKUP(Table3[[#This Row],[Customer ID]],'Medical Examinations'!$1:$1048576,6,FALSE())</f>
        <v>No</v>
      </c>
      <c r="H502" s="19" t="str">
        <f>VLOOKUP(Table3[[#This Row],[Customer ID]],'Medical Examinations'!$1:$1048576,7,FALSE())</f>
        <v>No</v>
      </c>
      <c r="I502" s="19" t="str">
        <f>VLOOKUP(Table3[[#This Row],[Customer ID]],'Medical Examinations'!$1:$1048576,8,FALSE())</f>
        <v>No</v>
      </c>
      <c r="J502" s="19">
        <f>VLOOKUP(Table3[[#This Row],[Customer ID]],'Medical Examinations'!$1:$1048576,9,FALSE())</f>
        <v>0</v>
      </c>
      <c r="K502" s="19" t="str">
        <f>VLOOKUP(Table3[[#This Row],[Customer ID]],'Medical Examinations'!$1:$1048576,10,FALSE())</f>
        <v>yes</v>
      </c>
      <c r="L502" s="19" t="str">
        <f>VLOOKUP(Table3[[#This Row],[Customer ID]],'Hospitalisation Details'!501:$1048576,5,FALSE())</f>
        <v>8 Aug 1990</v>
      </c>
      <c r="M502" s="19">
        <f>VLOOKUP(Table3[[#This Row],[Customer ID]],'Hospitalisation Details'!501:$1048576,6,FALSE())</f>
        <v>32</v>
      </c>
      <c r="N502" s="19">
        <f>VLOOKUP(Table3[[#This Row],[Customer ID]],'Hospitalisation Details'!501:$1048576,8,FALSE())</f>
        <v>19719.689999999999</v>
      </c>
      <c r="O502" s="19" t="str">
        <f>VLOOKUP(Table3[[#This Row],[Customer ID]],'Hospitalisation Details'!501:$1048576,9,FALSE())</f>
        <v>tier - 1</v>
      </c>
      <c r="P502" s="19" t="str">
        <f>VLOOKUP(Table3[[#This Row],[Customer ID]],'Hospitalisation Details'!501:$1048576,10,FALSE())</f>
        <v>tier - 2</v>
      </c>
      <c r="Q502" s="19" t="str">
        <f>VLOOKUP(Table3[[#This Row],[Customer ID]],'Hospitalisation Details'!501:$1048576,11,FALSE())</f>
        <v>R1013</v>
      </c>
    </row>
    <row r="503" spans="1:17" x14ac:dyDescent="0.2">
      <c r="A503" s="18" t="s">
        <v>1869</v>
      </c>
      <c r="B503" s="19" t="str">
        <f>VLOOKUP(Table3[[#This Row],[Customer ID]],'Customer name 1'!502:$1048576,4,FALSE())</f>
        <v xml:space="preserve">Mr. Kam </v>
      </c>
      <c r="C503" s="20">
        <f>VLOOKUP(Table3[[#This Row],[Customer ID]],'Medical Examinations'!$1:$1048576,2,FALSE())</f>
        <v>33.82</v>
      </c>
      <c r="D503" s="20" t="str">
        <f>VLOOKUP(Table3[[#This Row],[Customer ID]],'Medical Examinations'!$1:$1048576,3,FALSE())</f>
        <v xml:space="preserve"> obesity </v>
      </c>
      <c r="E503" s="20">
        <f>VLOOKUP(Table3[[#This Row],[Customer ID]],'Medical Examinations'!$1:$1048576,4,FALSE())</f>
        <v>5.42</v>
      </c>
      <c r="F503" s="20" t="str">
        <f>VLOOKUP(Table3[[#This Row],[Customer ID]],'Medical Examinations'!$1:$1048576,5,FALSE())</f>
        <v xml:space="preserve">normal </v>
      </c>
      <c r="G503" s="19" t="str">
        <f>VLOOKUP(Table3[[#This Row],[Customer ID]],'Medical Examinations'!$1:$1048576,6,FALSE())</f>
        <v>No</v>
      </c>
      <c r="H503" s="19" t="str">
        <f>VLOOKUP(Table3[[#This Row],[Customer ID]],'Medical Examinations'!$1:$1048576,7,FALSE())</f>
        <v>No</v>
      </c>
      <c r="I503" s="19" t="str">
        <f>VLOOKUP(Table3[[#This Row],[Customer ID]],'Medical Examinations'!$1:$1048576,8,FALSE())</f>
        <v>No</v>
      </c>
      <c r="J503" s="19">
        <f>VLOOKUP(Table3[[#This Row],[Customer ID]],'Medical Examinations'!$1:$1048576,9,FALSE())</f>
        <v>0</v>
      </c>
      <c r="K503" s="19" t="str">
        <f>VLOOKUP(Table3[[#This Row],[Customer ID]],'Medical Examinations'!$1:$1048576,10,FALSE())</f>
        <v>No</v>
      </c>
      <c r="L503" s="19" t="str">
        <f>VLOOKUP(Table3[[#This Row],[Customer ID]],'Hospitalisation Details'!502:$1048576,5,FALSE())</f>
        <v>27 Aug 1994</v>
      </c>
      <c r="M503" s="19">
        <f>VLOOKUP(Table3[[#This Row],[Customer ID]],'Hospitalisation Details'!502:$1048576,6,FALSE())</f>
        <v>28</v>
      </c>
      <c r="N503" s="19">
        <f>VLOOKUP(Table3[[#This Row],[Customer ID]],'Hospitalisation Details'!502:$1048576,8,FALSE())</f>
        <v>19673.34</v>
      </c>
      <c r="O503" s="19" t="str">
        <f>VLOOKUP(Table3[[#This Row],[Customer ID]],'Hospitalisation Details'!502:$1048576,9,FALSE())</f>
        <v>tier - 1</v>
      </c>
      <c r="P503" s="19" t="str">
        <f>VLOOKUP(Table3[[#This Row],[Customer ID]],'Hospitalisation Details'!502:$1048576,10,FALSE())</f>
        <v>tier - 2</v>
      </c>
      <c r="Q503" s="19" t="str">
        <f>VLOOKUP(Table3[[#This Row],[Customer ID]],'Hospitalisation Details'!502:$1048576,11,FALSE())</f>
        <v>R1012</v>
      </c>
    </row>
    <row r="504" spans="1:17" x14ac:dyDescent="0.2">
      <c r="A504" s="18" t="s">
        <v>1868</v>
      </c>
      <c r="B504" s="19" t="str">
        <f>VLOOKUP(Table3[[#This Row],[Customer ID]],'Customer name 1'!503:$1048576,4,FALSE())</f>
        <v xml:space="preserve">Ms. Valerie </v>
      </c>
      <c r="C504" s="20">
        <f>VLOOKUP(Table3[[#This Row],[Customer ID]],'Medical Examinations'!$1:$1048576,2,FALSE())</f>
        <v>20.234999999999999</v>
      </c>
      <c r="D504" s="20" t="str">
        <f>VLOOKUP(Table3[[#This Row],[Customer ID]],'Medical Examinations'!$1:$1048576,3,FALSE())</f>
        <v>normal weight</v>
      </c>
      <c r="E504" s="20">
        <f>VLOOKUP(Table3[[#This Row],[Customer ID]],'Medical Examinations'!$1:$1048576,4,FALSE())</f>
        <v>6.84</v>
      </c>
      <c r="F504" s="20" t="str">
        <f>VLOOKUP(Table3[[#This Row],[Customer ID]],'Medical Examinations'!$1:$1048576,5,FALSE())</f>
        <v xml:space="preserve">diabetes </v>
      </c>
      <c r="G504" s="19" t="str">
        <f>VLOOKUP(Table3[[#This Row],[Customer ID]],'Medical Examinations'!$1:$1048576,6,FALSE())</f>
        <v>No</v>
      </c>
      <c r="H504" s="19" t="str">
        <f>VLOOKUP(Table3[[#This Row],[Customer ID]],'Medical Examinations'!$1:$1048576,7,FALSE())</f>
        <v>No</v>
      </c>
      <c r="I504" s="19" t="str">
        <f>VLOOKUP(Table3[[#This Row],[Customer ID]],'Medical Examinations'!$1:$1048576,8,FALSE())</f>
        <v>No</v>
      </c>
      <c r="J504" s="19">
        <f>VLOOKUP(Table3[[#This Row],[Customer ID]],'Medical Examinations'!$1:$1048576,9,FALSE())</f>
        <v>0</v>
      </c>
      <c r="K504" s="19" t="str">
        <f>VLOOKUP(Table3[[#This Row],[Customer ID]],'Medical Examinations'!$1:$1048576,10,FALSE())</f>
        <v>yes</v>
      </c>
      <c r="L504" s="19" t="str">
        <f>VLOOKUP(Table3[[#This Row],[Customer ID]],'Hospitalisation Details'!503:$1048576,5,FALSE())</f>
        <v>24 Sep 1978</v>
      </c>
      <c r="M504" s="19">
        <f>VLOOKUP(Table3[[#This Row],[Customer ID]],'Hospitalisation Details'!503:$1048576,6,FALSE())</f>
        <v>44</v>
      </c>
      <c r="N504" s="19">
        <f>VLOOKUP(Table3[[#This Row],[Customer ID]],'Hospitalisation Details'!503:$1048576,8,FALSE())</f>
        <v>19594.810000000001</v>
      </c>
      <c r="O504" s="19" t="str">
        <f>VLOOKUP(Table3[[#This Row],[Customer ID]],'Hospitalisation Details'!503:$1048576,9,FALSE())</f>
        <v>tier - 1</v>
      </c>
      <c r="P504" s="19" t="str">
        <f>VLOOKUP(Table3[[#This Row],[Customer ID]],'Hospitalisation Details'!503:$1048576,10,FALSE())</f>
        <v>tier - 1</v>
      </c>
      <c r="Q504" s="19" t="str">
        <f>VLOOKUP(Table3[[#This Row],[Customer ID]],'Hospitalisation Details'!503:$1048576,11,FALSE())</f>
        <v>R1024</v>
      </c>
    </row>
    <row r="505" spans="1:17" x14ac:dyDescent="0.2">
      <c r="A505" s="18" t="s">
        <v>1867</v>
      </c>
      <c r="B505" s="19" t="str">
        <f>VLOOKUP(Table3[[#This Row],[Customer ID]],'Customer name 1'!504:$1048576,4,FALSE())</f>
        <v xml:space="preserve">Ms. Freya </v>
      </c>
      <c r="C505" s="20">
        <f>VLOOKUP(Table3[[#This Row],[Customer ID]],'Medical Examinations'!$1:$1048576,2,FALSE())</f>
        <v>49.2</v>
      </c>
      <c r="D505" s="20" t="str">
        <f>VLOOKUP(Table3[[#This Row],[Customer ID]],'Medical Examinations'!$1:$1048576,3,FALSE())</f>
        <v xml:space="preserve"> obesity </v>
      </c>
      <c r="E505" s="20">
        <f>VLOOKUP(Table3[[#This Row],[Customer ID]],'Medical Examinations'!$1:$1048576,4,FALSE())</f>
        <v>10.9</v>
      </c>
      <c r="F505" s="20" t="str">
        <f>VLOOKUP(Table3[[#This Row],[Customer ID]],'Medical Examinations'!$1:$1048576,5,FALSE())</f>
        <v xml:space="preserve">diabetes </v>
      </c>
      <c r="G505" s="19" t="str">
        <f>VLOOKUP(Table3[[#This Row],[Customer ID]],'Medical Examinations'!$1:$1048576,6,FALSE())</f>
        <v>yes</v>
      </c>
      <c r="H505" s="19" t="str">
        <f>VLOOKUP(Table3[[#This Row],[Customer ID]],'Medical Examinations'!$1:$1048576,7,FALSE())</f>
        <v>No</v>
      </c>
      <c r="I505" s="19" t="str">
        <f>VLOOKUP(Table3[[#This Row],[Customer ID]],'Medical Examinations'!$1:$1048576,8,FALSE())</f>
        <v>Yes</v>
      </c>
      <c r="J505" s="19">
        <f>VLOOKUP(Table3[[#This Row],[Customer ID]],'Medical Examinations'!$1:$1048576,9,FALSE())</f>
        <v>1</v>
      </c>
      <c r="K505" s="19" t="str">
        <f>VLOOKUP(Table3[[#This Row],[Customer ID]],'Medical Examinations'!$1:$1048576,10,FALSE())</f>
        <v>No</v>
      </c>
      <c r="L505" s="19" t="str">
        <f>VLOOKUP(Table3[[#This Row],[Customer ID]],'Hospitalisation Details'!504:$1048576,5,FALSE())</f>
        <v>14 Jul 1963</v>
      </c>
      <c r="M505" s="19">
        <f>VLOOKUP(Table3[[#This Row],[Customer ID]],'Hospitalisation Details'!504:$1048576,6,FALSE())</f>
        <v>59</v>
      </c>
      <c r="N505" s="19">
        <f>VLOOKUP(Table3[[#This Row],[Customer ID]],'Hospitalisation Details'!504:$1048576,8,FALSE())</f>
        <v>19551.34</v>
      </c>
      <c r="O505" s="19" t="str">
        <f>VLOOKUP(Table3[[#This Row],[Customer ID]],'Hospitalisation Details'!504:$1048576,9,FALSE())</f>
        <v>tier - 1</v>
      </c>
      <c r="P505" s="19" t="str">
        <f>VLOOKUP(Table3[[#This Row],[Customer ID]],'Hospitalisation Details'!504:$1048576,10,FALSE())</f>
        <v>tier - 3</v>
      </c>
      <c r="Q505" s="19" t="str">
        <f>VLOOKUP(Table3[[#This Row],[Customer ID]],'Hospitalisation Details'!504:$1048576,11,FALSE())</f>
        <v>R1012</v>
      </c>
    </row>
    <row r="506" spans="1:17" x14ac:dyDescent="0.2">
      <c r="A506" s="18" t="s">
        <v>1866</v>
      </c>
      <c r="B506" s="19" t="str">
        <f>VLOOKUP(Table3[[#This Row],[Customer ID]],'Customer name 1'!505:$1048576,4,FALSE())</f>
        <v xml:space="preserve">Ms. Jennifer </v>
      </c>
      <c r="C506" s="20">
        <f>VLOOKUP(Table3[[#This Row],[Customer ID]],'Medical Examinations'!$1:$1048576,2,FALSE())</f>
        <v>26.4</v>
      </c>
      <c r="D506" s="20" t="str">
        <f>VLOOKUP(Table3[[#This Row],[Customer ID]],'Medical Examinations'!$1:$1048576,3,FALSE())</f>
        <v>over weight</v>
      </c>
      <c r="E506" s="20">
        <f>VLOOKUP(Table3[[#This Row],[Customer ID]],'Medical Examinations'!$1:$1048576,4,FALSE())</f>
        <v>4.87</v>
      </c>
      <c r="F506" s="20" t="str">
        <f>VLOOKUP(Table3[[#This Row],[Customer ID]],'Medical Examinations'!$1:$1048576,5,FALSE())</f>
        <v xml:space="preserve">normal </v>
      </c>
      <c r="G506" s="19" t="str">
        <f>VLOOKUP(Table3[[#This Row],[Customer ID]],'Medical Examinations'!$1:$1048576,6,FALSE())</f>
        <v>yes</v>
      </c>
      <c r="H506" s="19" t="str">
        <f>VLOOKUP(Table3[[#This Row],[Customer ID]],'Medical Examinations'!$1:$1048576,7,FALSE())</f>
        <v>No</v>
      </c>
      <c r="I506" s="19" t="str">
        <f>VLOOKUP(Table3[[#This Row],[Customer ID]],'Medical Examinations'!$1:$1048576,8,FALSE())</f>
        <v>No</v>
      </c>
      <c r="J506" s="19">
        <f>VLOOKUP(Table3[[#This Row],[Customer ID]],'Medical Examinations'!$1:$1048576,9,FALSE())</f>
        <v>0</v>
      </c>
      <c r="K506" s="19" t="str">
        <f>VLOOKUP(Table3[[#This Row],[Customer ID]],'Medical Examinations'!$1:$1048576,10,FALSE())</f>
        <v>yes</v>
      </c>
      <c r="L506" s="19" t="str">
        <f>VLOOKUP(Table3[[#This Row],[Customer ID]],'Hospitalisation Details'!505:$1048576,5,FALSE())</f>
        <v>17 Sep 1985</v>
      </c>
      <c r="M506" s="19">
        <f>VLOOKUP(Table3[[#This Row],[Customer ID]],'Hospitalisation Details'!505:$1048576,6,FALSE())</f>
        <v>37</v>
      </c>
      <c r="N506" s="19">
        <f>VLOOKUP(Table3[[#This Row],[Customer ID]],'Hospitalisation Details'!505:$1048576,8,FALSE())</f>
        <v>19539.240000000002</v>
      </c>
      <c r="O506" s="19" t="str">
        <f>VLOOKUP(Table3[[#This Row],[Customer ID]],'Hospitalisation Details'!505:$1048576,9,FALSE())</f>
        <v>tier - 1</v>
      </c>
      <c r="P506" s="19" t="str">
        <f>VLOOKUP(Table3[[#This Row],[Customer ID]],'Hospitalisation Details'!505:$1048576,10,FALSE())</f>
        <v>tier - 1</v>
      </c>
      <c r="Q506" s="19" t="str">
        <f>VLOOKUP(Table3[[#This Row],[Customer ID]],'Hospitalisation Details'!505:$1048576,11,FALSE())</f>
        <v>R1013</v>
      </c>
    </row>
    <row r="507" spans="1:17" x14ac:dyDescent="0.2">
      <c r="A507" s="18" t="s">
        <v>1865</v>
      </c>
      <c r="B507" s="19" t="str">
        <f>VLOOKUP(Table3[[#This Row],[Customer ID]],'Customer name 1'!506:$1048576,4,FALSE())</f>
        <v xml:space="preserve">Ms. Kara </v>
      </c>
      <c r="C507" s="20">
        <f>VLOOKUP(Table3[[#This Row],[Customer ID]],'Medical Examinations'!$1:$1048576,2,FALSE())</f>
        <v>28.38</v>
      </c>
      <c r="D507" s="20" t="str">
        <f>VLOOKUP(Table3[[#This Row],[Customer ID]],'Medical Examinations'!$1:$1048576,3,FALSE())</f>
        <v>over weight</v>
      </c>
      <c r="E507" s="20">
        <f>VLOOKUP(Table3[[#This Row],[Customer ID]],'Medical Examinations'!$1:$1048576,4,FALSE())</f>
        <v>6.07</v>
      </c>
      <c r="F507" s="20" t="str">
        <f>VLOOKUP(Table3[[#This Row],[Customer ID]],'Medical Examinations'!$1:$1048576,5,FALSE())</f>
        <v>prediabetes</v>
      </c>
      <c r="G507" s="19" t="str">
        <f>VLOOKUP(Table3[[#This Row],[Customer ID]],'Medical Examinations'!$1:$1048576,6,FALSE())</f>
        <v>No</v>
      </c>
      <c r="H507" s="19" t="str">
        <f>VLOOKUP(Table3[[#This Row],[Customer ID]],'Medical Examinations'!$1:$1048576,7,FALSE())</f>
        <v>No</v>
      </c>
      <c r="I507" s="19" t="str">
        <f>VLOOKUP(Table3[[#This Row],[Customer ID]],'Medical Examinations'!$1:$1048576,8,FALSE())</f>
        <v>No</v>
      </c>
      <c r="J507" s="19">
        <f>VLOOKUP(Table3[[#This Row],[Customer ID]],'Medical Examinations'!$1:$1048576,9,FALSE())</f>
        <v>1</v>
      </c>
      <c r="K507" s="19" t="str">
        <f>VLOOKUP(Table3[[#This Row],[Customer ID]],'Medical Examinations'!$1:$1048576,10,FALSE())</f>
        <v>yes</v>
      </c>
      <c r="L507" s="19" t="str">
        <f>VLOOKUP(Table3[[#This Row],[Customer ID]],'Hospitalisation Details'!506:$1048576,5,FALSE())</f>
        <v>19 Aug 1992</v>
      </c>
      <c r="M507" s="19">
        <f>VLOOKUP(Table3[[#This Row],[Customer ID]],'Hospitalisation Details'!506:$1048576,6,FALSE())</f>
        <v>30</v>
      </c>
      <c r="N507" s="19">
        <f>VLOOKUP(Table3[[#This Row],[Customer ID]],'Hospitalisation Details'!506:$1048576,8,FALSE())</f>
        <v>19521.97</v>
      </c>
      <c r="O507" s="19" t="str">
        <f>VLOOKUP(Table3[[#This Row],[Customer ID]],'Hospitalisation Details'!506:$1048576,9,FALSE())</f>
        <v>tier - 1</v>
      </c>
      <c r="P507" s="19" t="str">
        <f>VLOOKUP(Table3[[#This Row],[Customer ID]],'Hospitalisation Details'!506:$1048576,10,FALSE())</f>
        <v>tier - 2</v>
      </c>
      <c r="Q507" s="19" t="str">
        <f>VLOOKUP(Table3[[#This Row],[Customer ID]],'Hospitalisation Details'!506:$1048576,11,FALSE())</f>
        <v>R1013</v>
      </c>
    </row>
    <row r="508" spans="1:17" x14ac:dyDescent="0.2">
      <c r="A508" s="18" t="s">
        <v>1864</v>
      </c>
      <c r="B508" s="19" t="str">
        <f>VLOOKUP(Table3[[#This Row],[Customer ID]],'Customer name 1'!507:$1048576,4,FALSE())</f>
        <v xml:space="preserve">Mr. Bradley </v>
      </c>
      <c r="C508" s="20">
        <f>VLOOKUP(Table3[[#This Row],[Customer ID]],'Medical Examinations'!$1:$1048576,2,FALSE())</f>
        <v>24.64</v>
      </c>
      <c r="D508" s="20" t="str">
        <f>VLOOKUP(Table3[[#This Row],[Customer ID]],'Medical Examinations'!$1:$1048576,3,FALSE())</f>
        <v>normal weight</v>
      </c>
      <c r="E508" s="20">
        <f>VLOOKUP(Table3[[#This Row],[Customer ID]],'Medical Examinations'!$1:$1048576,4,FALSE())</f>
        <v>4.33</v>
      </c>
      <c r="F508" s="20" t="str">
        <f>VLOOKUP(Table3[[#This Row],[Customer ID]],'Medical Examinations'!$1:$1048576,5,FALSE())</f>
        <v xml:space="preserve">normal </v>
      </c>
      <c r="G508" s="19" t="str">
        <f>VLOOKUP(Table3[[#This Row],[Customer ID]],'Medical Examinations'!$1:$1048576,6,FALSE())</f>
        <v>No</v>
      </c>
      <c r="H508" s="19" t="str">
        <f>VLOOKUP(Table3[[#This Row],[Customer ID]],'Medical Examinations'!$1:$1048576,7,FALSE())</f>
        <v>No</v>
      </c>
      <c r="I508" s="19" t="str">
        <f>VLOOKUP(Table3[[#This Row],[Customer ID]],'Medical Examinations'!$1:$1048576,8,FALSE())</f>
        <v>No</v>
      </c>
      <c r="J508" s="19">
        <f>VLOOKUP(Table3[[#This Row],[Customer ID]],'Medical Examinations'!$1:$1048576,9,FALSE())</f>
        <v>0</v>
      </c>
      <c r="K508" s="19" t="str">
        <f>VLOOKUP(Table3[[#This Row],[Customer ID]],'Medical Examinations'!$1:$1048576,10,FALSE())</f>
        <v>yes</v>
      </c>
      <c r="L508" s="19" t="str">
        <f>VLOOKUP(Table3[[#This Row],[Customer ID]],'Hospitalisation Details'!507:$1048576,5,FALSE())</f>
        <v>8 Nov 1980</v>
      </c>
      <c r="M508" s="19">
        <f>VLOOKUP(Table3[[#This Row],[Customer ID]],'Hospitalisation Details'!507:$1048576,6,FALSE())</f>
        <v>42</v>
      </c>
      <c r="N508" s="19">
        <f>VLOOKUP(Table3[[#This Row],[Customer ID]],'Hospitalisation Details'!507:$1048576,8,FALSE())</f>
        <v>19515.54</v>
      </c>
      <c r="O508" s="19" t="str">
        <f>VLOOKUP(Table3[[#This Row],[Customer ID]],'Hospitalisation Details'!507:$1048576,9,FALSE())</f>
        <v>tier - 1</v>
      </c>
      <c r="P508" s="19" t="str">
        <f>VLOOKUP(Table3[[#This Row],[Customer ID]],'Hospitalisation Details'!507:$1048576,10,FALSE())</f>
        <v>tier - 1</v>
      </c>
      <c r="Q508" s="19" t="str">
        <f>VLOOKUP(Table3[[#This Row],[Customer ID]],'Hospitalisation Details'!507:$1048576,11,FALSE())</f>
        <v>R1013</v>
      </c>
    </row>
    <row r="509" spans="1:17" x14ac:dyDescent="0.2">
      <c r="A509" s="18" t="s">
        <v>1863</v>
      </c>
      <c r="B509" s="19" t="str">
        <f>VLOOKUP(Table3[[#This Row],[Customer ID]],'Customer name 1'!508:$1048576,4,FALSE())</f>
        <v xml:space="preserve">Mr. Brendan </v>
      </c>
      <c r="C509" s="20">
        <f>VLOOKUP(Table3[[#This Row],[Customer ID]],'Medical Examinations'!$1:$1048576,2,FALSE())</f>
        <v>39.71</v>
      </c>
      <c r="D509" s="20" t="str">
        <f>VLOOKUP(Table3[[#This Row],[Customer ID]],'Medical Examinations'!$1:$1048576,3,FALSE())</f>
        <v xml:space="preserve"> obesity </v>
      </c>
      <c r="E509" s="20">
        <f>VLOOKUP(Table3[[#This Row],[Customer ID]],'Medical Examinations'!$1:$1048576,4,FALSE())</f>
        <v>5.83</v>
      </c>
      <c r="F509" s="20" t="str">
        <f>VLOOKUP(Table3[[#This Row],[Customer ID]],'Medical Examinations'!$1:$1048576,5,FALSE())</f>
        <v>prediabetes</v>
      </c>
      <c r="G509" s="19" t="str">
        <f>VLOOKUP(Table3[[#This Row],[Customer ID]],'Medical Examinations'!$1:$1048576,6,FALSE())</f>
        <v>No</v>
      </c>
      <c r="H509" s="19" t="str">
        <f>VLOOKUP(Table3[[#This Row],[Customer ID]],'Medical Examinations'!$1:$1048576,7,FALSE())</f>
        <v>No</v>
      </c>
      <c r="I509" s="19" t="str">
        <f>VLOOKUP(Table3[[#This Row],[Customer ID]],'Medical Examinations'!$1:$1048576,8,FALSE())</f>
        <v>No</v>
      </c>
      <c r="J509" s="19">
        <f>VLOOKUP(Table3[[#This Row],[Customer ID]],'Medical Examinations'!$1:$1048576,9,FALSE())</f>
        <v>1</v>
      </c>
      <c r="K509" s="19" t="str">
        <f>VLOOKUP(Table3[[#This Row],[Customer ID]],'Medical Examinations'!$1:$1048576,10,FALSE())</f>
        <v>No</v>
      </c>
      <c r="L509" s="19" t="str">
        <f>VLOOKUP(Table3[[#This Row],[Customer ID]],'Hospitalisation Details'!508:$1048576,5,FALSE())</f>
        <v>30 Nov 1987</v>
      </c>
      <c r="M509" s="19">
        <f>VLOOKUP(Table3[[#This Row],[Customer ID]],'Hospitalisation Details'!508:$1048576,6,FALSE())</f>
        <v>35</v>
      </c>
      <c r="N509" s="19">
        <f>VLOOKUP(Table3[[#This Row],[Customer ID]],'Hospitalisation Details'!508:$1048576,8,FALSE())</f>
        <v>19496.72</v>
      </c>
      <c r="O509" s="19" t="str">
        <f>VLOOKUP(Table3[[#This Row],[Customer ID]],'Hospitalisation Details'!508:$1048576,9,FALSE())</f>
        <v>tier - 1</v>
      </c>
      <c r="P509" s="19" t="str">
        <f>VLOOKUP(Table3[[#This Row],[Customer ID]],'Hospitalisation Details'!508:$1048576,10,FALSE())</f>
        <v>tier - 3</v>
      </c>
      <c r="Q509" s="19" t="str">
        <f>VLOOKUP(Table3[[#This Row],[Customer ID]],'Hospitalisation Details'!508:$1048576,11,FALSE())</f>
        <v>R1019</v>
      </c>
    </row>
    <row r="510" spans="1:17" x14ac:dyDescent="0.2">
      <c r="A510" s="18" t="s">
        <v>1862</v>
      </c>
      <c r="B510" s="19" t="str">
        <f>VLOOKUP(Table3[[#This Row],[Customer ID]],'Customer name 1'!509:$1048576,4,FALSE())</f>
        <v xml:space="preserve">Ms. Amber </v>
      </c>
      <c r="C510" s="20">
        <f>VLOOKUP(Table3[[#This Row],[Customer ID]],'Medical Examinations'!$1:$1048576,2,FALSE())</f>
        <v>22.22</v>
      </c>
      <c r="D510" s="20" t="str">
        <f>VLOOKUP(Table3[[#This Row],[Customer ID]],'Medical Examinations'!$1:$1048576,3,FALSE())</f>
        <v>normal weight</v>
      </c>
      <c r="E510" s="20">
        <f>VLOOKUP(Table3[[#This Row],[Customer ID]],'Medical Examinations'!$1:$1048576,4,FALSE())</f>
        <v>5.5</v>
      </c>
      <c r="F510" s="20" t="str">
        <f>VLOOKUP(Table3[[#This Row],[Customer ID]],'Medical Examinations'!$1:$1048576,5,FALSE())</f>
        <v xml:space="preserve">normal </v>
      </c>
      <c r="G510" s="19" t="str">
        <f>VLOOKUP(Table3[[#This Row],[Customer ID]],'Medical Examinations'!$1:$1048576,6,FALSE())</f>
        <v>No</v>
      </c>
      <c r="H510" s="19" t="str">
        <f>VLOOKUP(Table3[[#This Row],[Customer ID]],'Medical Examinations'!$1:$1048576,7,FALSE())</f>
        <v>No</v>
      </c>
      <c r="I510" s="19" t="str">
        <f>VLOOKUP(Table3[[#This Row],[Customer ID]],'Medical Examinations'!$1:$1048576,8,FALSE())</f>
        <v>No</v>
      </c>
      <c r="J510" s="19">
        <f>VLOOKUP(Table3[[#This Row],[Customer ID]],'Medical Examinations'!$1:$1048576,9,FALSE())</f>
        <v>0</v>
      </c>
      <c r="K510" s="19" t="str">
        <f>VLOOKUP(Table3[[#This Row],[Customer ID]],'Medical Examinations'!$1:$1048576,10,FALSE())</f>
        <v>yes</v>
      </c>
      <c r="L510" s="19" t="str">
        <f>VLOOKUP(Table3[[#This Row],[Customer ID]],'Hospitalisation Details'!509:$1048576,5,FALSE())</f>
        <v>15 Dec 1982</v>
      </c>
      <c r="M510" s="19">
        <f>VLOOKUP(Table3[[#This Row],[Customer ID]],'Hospitalisation Details'!509:$1048576,6,FALSE())</f>
        <v>40</v>
      </c>
      <c r="N510" s="19">
        <f>VLOOKUP(Table3[[#This Row],[Customer ID]],'Hospitalisation Details'!509:$1048576,8,FALSE())</f>
        <v>19444.27</v>
      </c>
      <c r="O510" s="19" t="str">
        <f>VLOOKUP(Table3[[#This Row],[Customer ID]],'Hospitalisation Details'!509:$1048576,9,FALSE())</f>
        <v>tier - 1</v>
      </c>
      <c r="P510" s="19" t="str">
        <f>VLOOKUP(Table3[[#This Row],[Customer ID]],'Hospitalisation Details'!509:$1048576,10,FALSE())</f>
        <v>tier - 1</v>
      </c>
      <c r="Q510" s="19" t="str">
        <f>VLOOKUP(Table3[[#This Row],[Customer ID]],'Hospitalisation Details'!509:$1048576,11,FALSE())</f>
        <v>R1013</v>
      </c>
    </row>
    <row r="511" spans="1:17" x14ac:dyDescent="0.2">
      <c r="A511" s="18" t="s">
        <v>1861</v>
      </c>
      <c r="B511" s="19" t="str">
        <f>VLOOKUP(Table3[[#This Row],[Customer ID]],'Customer name 1'!510:$1048576,4,FALSE())</f>
        <v xml:space="preserve">Mr. Sean </v>
      </c>
      <c r="C511" s="20">
        <f>VLOOKUP(Table3[[#This Row],[Customer ID]],'Medical Examinations'!$1:$1048576,2,FALSE())</f>
        <v>33.344999999999999</v>
      </c>
      <c r="D511" s="20" t="str">
        <f>VLOOKUP(Table3[[#This Row],[Customer ID]],'Medical Examinations'!$1:$1048576,3,FALSE())</f>
        <v xml:space="preserve"> obesity </v>
      </c>
      <c r="E511" s="20">
        <f>VLOOKUP(Table3[[#This Row],[Customer ID]],'Medical Examinations'!$1:$1048576,4,FALSE())</f>
        <v>4.79</v>
      </c>
      <c r="F511" s="20" t="str">
        <f>VLOOKUP(Table3[[#This Row],[Customer ID]],'Medical Examinations'!$1:$1048576,5,FALSE())</f>
        <v xml:space="preserve">normal </v>
      </c>
      <c r="G511" s="19" t="str">
        <f>VLOOKUP(Table3[[#This Row],[Customer ID]],'Medical Examinations'!$1:$1048576,6,FALSE())</f>
        <v>No</v>
      </c>
      <c r="H511" s="19" t="str">
        <f>VLOOKUP(Table3[[#This Row],[Customer ID]],'Medical Examinations'!$1:$1048576,7,FALSE())</f>
        <v>No</v>
      </c>
      <c r="I511" s="19" t="str">
        <f>VLOOKUP(Table3[[#This Row],[Customer ID]],'Medical Examinations'!$1:$1048576,8,FALSE())</f>
        <v>Yes</v>
      </c>
      <c r="J511" s="19">
        <f>VLOOKUP(Table3[[#This Row],[Customer ID]],'Medical Examinations'!$1:$1048576,9,FALSE())</f>
        <v>1</v>
      </c>
      <c r="K511" s="19" t="str">
        <f>VLOOKUP(Table3[[#This Row],[Customer ID]],'Medical Examinations'!$1:$1048576,10,FALSE())</f>
        <v>No</v>
      </c>
      <c r="L511" s="19" t="str">
        <f>VLOOKUP(Table3[[#This Row],[Customer ID]],'Hospitalisation Details'!510:$1048576,5,FALSE())</f>
        <v>6 Sep 1993</v>
      </c>
      <c r="M511" s="19">
        <f>VLOOKUP(Table3[[#This Row],[Customer ID]],'Hospitalisation Details'!510:$1048576,6,FALSE())</f>
        <v>29</v>
      </c>
      <c r="N511" s="19">
        <f>VLOOKUP(Table3[[#This Row],[Customer ID]],'Hospitalisation Details'!510:$1048576,8,FALSE())</f>
        <v>19442.349999999999</v>
      </c>
      <c r="O511" s="19" t="str">
        <f>VLOOKUP(Table3[[#This Row],[Customer ID]],'Hospitalisation Details'!510:$1048576,9,FALSE())</f>
        <v>tier - 1</v>
      </c>
      <c r="P511" s="19" t="str">
        <f>VLOOKUP(Table3[[#This Row],[Customer ID]],'Hospitalisation Details'!510:$1048576,10,FALSE())</f>
        <v>tier - 3</v>
      </c>
      <c r="Q511" s="19" t="str">
        <f>VLOOKUP(Table3[[#This Row],[Customer ID]],'Hospitalisation Details'!510:$1048576,11,FALSE())</f>
        <v>R1012</v>
      </c>
    </row>
    <row r="512" spans="1:17" x14ac:dyDescent="0.2">
      <c r="A512" s="18" t="s">
        <v>1860</v>
      </c>
      <c r="B512" s="19" t="str">
        <f>VLOOKUP(Table3[[#This Row],[Customer ID]],'Customer name 1'!511:$1048576,4,FALSE())</f>
        <v xml:space="preserve">Mr. Rick </v>
      </c>
      <c r="C512" s="20">
        <f>VLOOKUP(Table3[[#This Row],[Customer ID]],'Medical Examinations'!$1:$1048576,2,FALSE())</f>
        <v>24.42</v>
      </c>
      <c r="D512" s="20" t="str">
        <f>VLOOKUP(Table3[[#This Row],[Customer ID]],'Medical Examinations'!$1:$1048576,3,FALSE())</f>
        <v>normal weight</v>
      </c>
      <c r="E512" s="20">
        <f>VLOOKUP(Table3[[#This Row],[Customer ID]],'Medical Examinations'!$1:$1048576,4,FALSE())</f>
        <v>5.81</v>
      </c>
      <c r="F512" s="20" t="str">
        <f>VLOOKUP(Table3[[#This Row],[Customer ID]],'Medical Examinations'!$1:$1048576,5,FALSE())</f>
        <v>prediabetes</v>
      </c>
      <c r="G512" s="19" t="str">
        <f>VLOOKUP(Table3[[#This Row],[Customer ID]],'Medical Examinations'!$1:$1048576,6,FALSE())</f>
        <v>No</v>
      </c>
      <c r="H512" s="19" t="str">
        <f>VLOOKUP(Table3[[#This Row],[Customer ID]],'Medical Examinations'!$1:$1048576,7,FALSE())</f>
        <v>No</v>
      </c>
      <c r="I512" s="19" t="str">
        <f>VLOOKUP(Table3[[#This Row],[Customer ID]],'Medical Examinations'!$1:$1048576,8,FALSE())</f>
        <v>No</v>
      </c>
      <c r="J512" s="19">
        <f>VLOOKUP(Table3[[#This Row],[Customer ID]],'Medical Examinations'!$1:$1048576,9,FALSE())</f>
        <v>1</v>
      </c>
      <c r="K512" s="19" t="str">
        <f>VLOOKUP(Table3[[#This Row],[Customer ID]],'Medical Examinations'!$1:$1048576,10,FALSE())</f>
        <v>yes</v>
      </c>
      <c r="L512" s="19" t="str">
        <f>VLOOKUP(Table3[[#This Row],[Customer ID]],'Hospitalisation Details'!511:$1048576,5,FALSE())</f>
        <v>30 Jun 1987</v>
      </c>
      <c r="M512" s="19">
        <f>VLOOKUP(Table3[[#This Row],[Customer ID]],'Hospitalisation Details'!511:$1048576,6,FALSE())</f>
        <v>35</v>
      </c>
      <c r="N512" s="19">
        <f>VLOOKUP(Table3[[#This Row],[Customer ID]],'Hospitalisation Details'!511:$1048576,8,FALSE())</f>
        <v>19362</v>
      </c>
      <c r="O512" s="19" t="str">
        <f>VLOOKUP(Table3[[#This Row],[Customer ID]],'Hospitalisation Details'!511:$1048576,9,FALSE())</f>
        <v>tier - 1</v>
      </c>
      <c r="P512" s="19" t="str">
        <f>VLOOKUP(Table3[[#This Row],[Customer ID]],'Hospitalisation Details'!511:$1048576,10,FALSE())</f>
        <v>tier - 3</v>
      </c>
      <c r="Q512" s="19" t="str">
        <f>VLOOKUP(Table3[[#This Row],[Customer ID]],'Hospitalisation Details'!511:$1048576,11,FALSE())</f>
        <v>R1013</v>
      </c>
    </row>
    <row r="513" spans="1:17" x14ac:dyDescent="0.2">
      <c r="A513" s="18" t="s">
        <v>1859</v>
      </c>
      <c r="B513" s="19" t="str">
        <f>VLOOKUP(Table3[[#This Row],[Customer ID]],'Customer name 1'!512:$1048576,4,FALSE())</f>
        <v xml:space="preserve">Mr. Matthew </v>
      </c>
      <c r="C513" s="20">
        <f>VLOOKUP(Table3[[#This Row],[Customer ID]],'Medical Examinations'!$1:$1048576,2,FALSE())</f>
        <v>29.81</v>
      </c>
      <c r="D513" s="20" t="str">
        <f>VLOOKUP(Table3[[#This Row],[Customer ID]],'Medical Examinations'!$1:$1048576,3,FALSE())</f>
        <v>over weight</v>
      </c>
      <c r="E513" s="20">
        <f>VLOOKUP(Table3[[#This Row],[Customer ID]],'Medical Examinations'!$1:$1048576,4,FALSE())</f>
        <v>5.58</v>
      </c>
      <c r="F513" s="20" t="str">
        <f>VLOOKUP(Table3[[#This Row],[Customer ID]],'Medical Examinations'!$1:$1048576,5,FALSE())</f>
        <v xml:space="preserve">normal </v>
      </c>
      <c r="G513" s="19" t="str">
        <f>VLOOKUP(Table3[[#This Row],[Customer ID]],'Medical Examinations'!$1:$1048576,6,FALSE())</f>
        <v>No</v>
      </c>
      <c r="H513" s="19" t="str">
        <f>VLOOKUP(Table3[[#This Row],[Customer ID]],'Medical Examinations'!$1:$1048576,7,FALSE())</f>
        <v>No</v>
      </c>
      <c r="I513" s="19" t="str">
        <f>VLOOKUP(Table3[[#This Row],[Customer ID]],'Medical Examinations'!$1:$1048576,8,FALSE())</f>
        <v>No</v>
      </c>
      <c r="J513" s="19">
        <f>VLOOKUP(Table3[[#This Row],[Customer ID]],'Medical Examinations'!$1:$1048576,9,FALSE())</f>
        <v>0</v>
      </c>
      <c r="K513" s="19" t="str">
        <f>VLOOKUP(Table3[[#This Row],[Customer ID]],'Medical Examinations'!$1:$1048576,10,FALSE())</f>
        <v>yes</v>
      </c>
      <c r="L513" s="19" t="str">
        <f>VLOOKUP(Table3[[#This Row],[Customer ID]],'Hospitalisation Details'!512:$1048576,5,FALSE())</f>
        <v>24 Aug 1991</v>
      </c>
      <c r="M513" s="19">
        <f>VLOOKUP(Table3[[#This Row],[Customer ID]],'Hospitalisation Details'!512:$1048576,6,FALSE())</f>
        <v>31</v>
      </c>
      <c r="N513" s="19">
        <f>VLOOKUP(Table3[[#This Row],[Customer ID]],'Hospitalisation Details'!512:$1048576,8,FALSE())</f>
        <v>19350.37</v>
      </c>
      <c r="O513" s="19" t="str">
        <f>VLOOKUP(Table3[[#This Row],[Customer ID]],'Hospitalisation Details'!512:$1048576,9,FALSE())</f>
        <v>tier - 1</v>
      </c>
      <c r="P513" s="19" t="str">
        <f>VLOOKUP(Table3[[#This Row],[Customer ID]],'Hospitalisation Details'!512:$1048576,10,FALSE())</f>
        <v>tier - 3</v>
      </c>
      <c r="Q513" s="19" t="str">
        <f>VLOOKUP(Table3[[#This Row],[Customer ID]],'Hospitalisation Details'!512:$1048576,11,FALSE())</f>
        <v>R1013</v>
      </c>
    </row>
    <row r="514" spans="1:17" x14ac:dyDescent="0.2">
      <c r="A514" s="18" t="s">
        <v>1858</v>
      </c>
      <c r="B514" s="19" t="str">
        <f>VLOOKUP(Table3[[#This Row],[Customer ID]],'Customer name 1'!513:$1048576,4,FALSE())</f>
        <v xml:space="preserve">Mr. Brady </v>
      </c>
      <c r="C514" s="20">
        <f>VLOOKUP(Table3[[#This Row],[Customer ID]],'Medical Examinations'!$1:$1048576,2,FALSE())</f>
        <v>51.18</v>
      </c>
      <c r="D514" s="20" t="str">
        <f>VLOOKUP(Table3[[#This Row],[Customer ID]],'Medical Examinations'!$1:$1048576,3,FALSE())</f>
        <v xml:space="preserve"> obesity </v>
      </c>
      <c r="E514" s="20">
        <f>VLOOKUP(Table3[[#This Row],[Customer ID]],'Medical Examinations'!$1:$1048576,4,FALSE())</f>
        <v>4.4000000000000004</v>
      </c>
      <c r="F514" s="20" t="str">
        <f>VLOOKUP(Table3[[#This Row],[Customer ID]],'Medical Examinations'!$1:$1048576,5,FALSE())</f>
        <v xml:space="preserve">normal </v>
      </c>
      <c r="G514" s="19" t="str">
        <f>VLOOKUP(Table3[[#This Row],[Customer ID]],'Medical Examinations'!$1:$1048576,6,FALSE())</f>
        <v>yes</v>
      </c>
      <c r="H514" s="19" t="str">
        <f>VLOOKUP(Table3[[#This Row],[Customer ID]],'Medical Examinations'!$1:$1048576,7,FALSE())</f>
        <v>No</v>
      </c>
      <c r="I514" s="19" t="str">
        <f>VLOOKUP(Table3[[#This Row],[Customer ID]],'Medical Examinations'!$1:$1048576,8,FALSE())</f>
        <v>No</v>
      </c>
      <c r="J514" s="19">
        <f>VLOOKUP(Table3[[#This Row],[Customer ID]],'Medical Examinations'!$1:$1048576,9,FALSE())</f>
        <v>2</v>
      </c>
      <c r="K514" s="19" t="str">
        <f>VLOOKUP(Table3[[#This Row],[Customer ID]],'Medical Examinations'!$1:$1048576,10,FALSE())</f>
        <v>No</v>
      </c>
      <c r="L514" s="19" t="str">
        <f>VLOOKUP(Table3[[#This Row],[Customer ID]],'Hospitalisation Details'!513:$1048576,5,FALSE())</f>
        <v>15 Nov 1966</v>
      </c>
      <c r="M514" s="19">
        <f>VLOOKUP(Table3[[#This Row],[Customer ID]],'Hospitalisation Details'!513:$1048576,6,FALSE())</f>
        <v>56</v>
      </c>
      <c r="N514" s="19">
        <f>VLOOKUP(Table3[[#This Row],[Customer ID]],'Hospitalisation Details'!513:$1048576,8,FALSE())</f>
        <v>19321.060000000001</v>
      </c>
      <c r="O514" s="19" t="str">
        <f>VLOOKUP(Table3[[#This Row],[Customer ID]],'Hospitalisation Details'!513:$1048576,9,FALSE())</f>
        <v>tier - 1</v>
      </c>
      <c r="P514" s="19" t="str">
        <f>VLOOKUP(Table3[[#This Row],[Customer ID]],'Hospitalisation Details'!513:$1048576,10,FALSE())</f>
        <v>tier - 1</v>
      </c>
      <c r="Q514" s="19" t="str">
        <f>VLOOKUP(Table3[[#This Row],[Customer ID]],'Hospitalisation Details'!513:$1048576,11,FALSE())</f>
        <v>R1012</v>
      </c>
    </row>
    <row r="515" spans="1:17" x14ac:dyDescent="0.2">
      <c r="A515" s="18" t="s">
        <v>1857</v>
      </c>
      <c r="B515" s="19" t="str">
        <f>VLOOKUP(Table3[[#This Row],[Customer ID]],'Customer name 1'!514:$1048576,4,FALSE())</f>
        <v xml:space="preserve">Ms. Kameko </v>
      </c>
      <c r="C515" s="20">
        <f>VLOOKUP(Table3[[#This Row],[Customer ID]],'Medical Examinations'!$1:$1048576,2,FALSE())</f>
        <v>51.37</v>
      </c>
      <c r="D515" s="20" t="str">
        <f>VLOOKUP(Table3[[#This Row],[Customer ID]],'Medical Examinations'!$1:$1048576,3,FALSE())</f>
        <v xml:space="preserve"> obesity </v>
      </c>
      <c r="E515" s="20">
        <f>VLOOKUP(Table3[[#This Row],[Customer ID]],'Medical Examinations'!$1:$1048576,4,FALSE())</f>
        <v>8.18</v>
      </c>
      <c r="F515" s="20" t="str">
        <f>VLOOKUP(Table3[[#This Row],[Customer ID]],'Medical Examinations'!$1:$1048576,5,FALSE())</f>
        <v xml:space="preserve">diabetes </v>
      </c>
      <c r="G515" s="19" t="str">
        <f>VLOOKUP(Table3[[#This Row],[Customer ID]],'Medical Examinations'!$1:$1048576,6,FALSE())</f>
        <v>yes</v>
      </c>
      <c r="H515" s="19" t="str">
        <f>VLOOKUP(Table3[[#This Row],[Customer ID]],'Medical Examinations'!$1:$1048576,7,FALSE())</f>
        <v>No</v>
      </c>
      <c r="I515" s="19" t="str">
        <f>VLOOKUP(Table3[[#This Row],[Customer ID]],'Medical Examinations'!$1:$1048576,8,FALSE())</f>
        <v>No</v>
      </c>
      <c r="J515" s="19">
        <f>VLOOKUP(Table3[[#This Row],[Customer ID]],'Medical Examinations'!$1:$1048576,9,FALSE())</f>
        <v>0</v>
      </c>
      <c r="K515" s="19" t="str">
        <f>VLOOKUP(Table3[[#This Row],[Customer ID]],'Medical Examinations'!$1:$1048576,10,FALSE())</f>
        <v>No</v>
      </c>
      <c r="L515" s="19" t="str">
        <f>VLOOKUP(Table3[[#This Row],[Customer ID]],'Hospitalisation Details'!514:$1048576,5,FALSE())</f>
        <v>29 Jul 1967</v>
      </c>
      <c r="M515" s="19">
        <f>VLOOKUP(Table3[[#This Row],[Customer ID]],'Hospitalisation Details'!514:$1048576,6,FALSE())</f>
        <v>55</v>
      </c>
      <c r="N515" s="19">
        <f>VLOOKUP(Table3[[#This Row],[Customer ID]],'Hospitalisation Details'!514:$1048576,8,FALSE())</f>
        <v>19259.96</v>
      </c>
      <c r="O515" s="19" t="str">
        <f>VLOOKUP(Table3[[#This Row],[Customer ID]],'Hospitalisation Details'!514:$1048576,9,FALSE())</f>
        <v>tier - 1</v>
      </c>
      <c r="P515" s="19" t="str">
        <f>VLOOKUP(Table3[[#This Row],[Customer ID]],'Hospitalisation Details'!514:$1048576,10,FALSE())</f>
        <v>tier - 1</v>
      </c>
      <c r="Q515" s="19" t="str">
        <f>VLOOKUP(Table3[[#This Row],[Customer ID]],'Hospitalisation Details'!514:$1048576,11,FALSE())</f>
        <v>R1012</v>
      </c>
    </row>
    <row r="516" spans="1:17" x14ac:dyDescent="0.2">
      <c r="A516" s="18" t="s">
        <v>1856</v>
      </c>
      <c r="B516" s="19" t="str">
        <f>VLOOKUP(Table3[[#This Row],[Customer ID]],'Customer name 1'!515:$1048576,4,FALSE())</f>
        <v xml:space="preserve">Mr. Jeremy </v>
      </c>
      <c r="C516" s="20">
        <f>VLOOKUP(Table3[[#This Row],[Customer ID]],'Medical Examinations'!$1:$1048576,2,FALSE())</f>
        <v>36.19</v>
      </c>
      <c r="D516" s="20" t="str">
        <f>VLOOKUP(Table3[[#This Row],[Customer ID]],'Medical Examinations'!$1:$1048576,3,FALSE())</f>
        <v xml:space="preserve"> obesity </v>
      </c>
      <c r="E516" s="20">
        <f>VLOOKUP(Table3[[#This Row],[Customer ID]],'Medical Examinations'!$1:$1048576,4,FALSE())</f>
        <v>5.52</v>
      </c>
      <c r="F516" s="20" t="str">
        <f>VLOOKUP(Table3[[#This Row],[Customer ID]],'Medical Examinations'!$1:$1048576,5,FALSE())</f>
        <v xml:space="preserve">normal </v>
      </c>
      <c r="G516" s="19" t="str">
        <f>VLOOKUP(Table3[[#This Row],[Customer ID]],'Medical Examinations'!$1:$1048576,6,FALSE())</f>
        <v>yes</v>
      </c>
      <c r="H516" s="19" t="str">
        <f>VLOOKUP(Table3[[#This Row],[Customer ID]],'Medical Examinations'!$1:$1048576,7,FALSE())</f>
        <v>No</v>
      </c>
      <c r="I516" s="19" t="str">
        <f>VLOOKUP(Table3[[#This Row],[Customer ID]],'Medical Examinations'!$1:$1048576,8,FALSE())</f>
        <v>No</v>
      </c>
      <c r="J516" s="19">
        <f>VLOOKUP(Table3[[#This Row],[Customer ID]],'Medical Examinations'!$1:$1048576,9,FALSE())</f>
        <v>0</v>
      </c>
      <c r="K516" s="19" t="str">
        <f>VLOOKUP(Table3[[#This Row],[Customer ID]],'Medical Examinations'!$1:$1048576,10,FALSE())</f>
        <v>No</v>
      </c>
      <c r="L516" s="19" t="str">
        <f>VLOOKUP(Table3[[#This Row],[Customer ID]],'Hospitalisation Details'!515:$1048576,5,FALSE())</f>
        <v>28 Dec 1985</v>
      </c>
      <c r="M516" s="19">
        <f>VLOOKUP(Table3[[#This Row],[Customer ID]],'Hospitalisation Details'!515:$1048576,6,FALSE())</f>
        <v>37</v>
      </c>
      <c r="N516" s="19">
        <f>VLOOKUP(Table3[[#This Row],[Customer ID]],'Hospitalisation Details'!515:$1048576,8,FALSE())</f>
        <v>19214.71</v>
      </c>
      <c r="O516" s="19" t="str">
        <f>VLOOKUP(Table3[[#This Row],[Customer ID]],'Hospitalisation Details'!515:$1048576,9,FALSE())</f>
        <v>tier - 1</v>
      </c>
      <c r="P516" s="19" t="str">
        <f>VLOOKUP(Table3[[#This Row],[Customer ID]],'Hospitalisation Details'!515:$1048576,10,FALSE())</f>
        <v>tier - 3</v>
      </c>
      <c r="Q516" s="19" t="str">
        <f>VLOOKUP(Table3[[#This Row],[Customer ID]],'Hospitalisation Details'!515:$1048576,11,FALSE())</f>
        <v>R1013</v>
      </c>
    </row>
    <row r="517" spans="1:17" x14ac:dyDescent="0.2">
      <c r="A517" s="18" t="s">
        <v>1855</v>
      </c>
      <c r="B517" s="19" t="str">
        <f>VLOOKUP(Table3[[#This Row],[Customer ID]],'Customer name 1'!516:$1048576,4,FALSE())</f>
        <v xml:space="preserve">Mr. Daniel </v>
      </c>
      <c r="C517" s="20">
        <f>VLOOKUP(Table3[[#This Row],[Customer ID]],'Medical Examinations'!$1:$1048576,2,FALSE())</f>
        <v>25.9</v>
      </c>
      <c r="D517" s="20" t="str">
        <f>VLOOKUP(Table3[[#This Row],[Customer ID]],'Medical Examinations'!$1:$1048576,3,FALSE())</f>
        <v>over weight</v>
      </c>
      <c r="E517" s="20">
        <f>VLOOKUP(Table3[[#This Row],[Customer ID]],'Medical Examinations'!$1:$1048576,4,FALSE())</f>
        <v>4.84</v>
      </c>
      <c r="F517" s="20" t="str">
        <f>VLOOKUP(Table3[[#This Row],[Customer ID]],'Medical Examinations'!$1:$1048576,5,FALSE())</f>
        <v xml:space="preserve">normal </v>
      </c>
      <c r="G517" s="19" t="str">
        <f>VLOOKUP(Table3[[#This Row],[Customer ID]],'Medical Examinations'!$1:$1048576,6,FALSE())</f>
        <v>No</v>
      </c>
      <c r="H517" s="19" t="str">
        <f>VLOOKUP(Table3[[#This Row],[Customer ID]],'Medical Examinations'!$1:$1048576,7,FALSE())</f>
        <v>No</v>
      </c>
      <c r="I517" s="19" t="str">
        <f>VLOOKUP(Table3[[#This Row],[Customer ID]],'Medical Examinations'!$1:$1048576,8,FALSE())</f>
        <v>No</v>
      </c>
      <c r="J517" s="19">
        <f>VLOOKUP(Table3[[#This Row],[Customer ID]],'Medical Examinations'!$1:$1048576,9,FALSE())</f>
        <v>0</v>
      </c>
      <c r="K517" s="19" t="str">
        <f>VLOOKUP(Table3[[#This Row],[Customer ID]],'Medical Examinations'!$1:$1048576,10,FALSE())</f>
        <v>yes</v>
      </c>
      <c r="L517" s="19" t="str">
        <f>VLOOKUP(Table3[[#This Row],[Customer ID]],'Hospitalisation Details'!516:$1048576,5,FALSE())</f>
        <v>16 Sep 1991</v>
      </c>
      <c r="M517" s="19">
        <f>VLOOKUP(Table3[[#This Row],[Customer ID]],'Hospitalisation Details'!516:$1048576,6,FALSE())</f>
        <v>31</v>
      </c>
      <c r="N517" s="19">
        <f>VLOOKUP(Table3[[#This Row],[Customer ID]],'Hospitalisation Details'!516:$1048576,8,FALSE())</f>
        <v>19199.939999999999</v>
      </c>
      <c r="O517" s="19" t="str">
        <f>VLOOKUP(Table3[[#This Row],[Customer ID]],'Hospitalisation Details'!516:$1048576,9,FALSE())</f>
        <v>tier - 1</v>
      </c>
      <c r="P517" s="19" t="str">
        <f>VLOOKUP(Table3[[#This Row],[Customer ID]],'Hospitalisation Details'!516:$1048576,10,FALSE())</f>
        <v>tier - 3</v>
      </c>
      <c r="Q517" s="19" t="str">
        <f>VLOOKUP(Table3[[#This Row],[Customer ID]],'Hospitalisation Details'!516:$1048576,11,FALSE())</f>
        <v>R1011</v>
      </c>
    </row>
    <row r="518" spans="1:17" x14ac:dyDescent="0.2">
      <c r="A518" s="18" t="s">
        <v>1854</v>
      </c>
      <c r="B518" s="19" t="str">
        <f>VLOOKUP(Table3[[#This Row],[Customer ID]],'Customer name 1'!517:$1048576,4,FALSE())</f>
        <v xml:space="preserve">Ms. Amanda </v>
      </c>
      <c r="C518" s="20">
        <f>VLOOKUP(Table3[[#This Row],[Customer ID]],'Medical Examinations'!$1:$1048576,2,FALSE())</f>
        <v>35.72</v>
      </c>
      <c r="D518" s="20" t="str">
        <f>VLOOKUP(Table3[[#This Row],[Customer ID]],'Medical Examinations'!$1:$1048576,3,FALSE())</f>
        <v xml:space="preserve"> obesity </v>
      </c>
      <c r="E518" s="20">
        <f>VLOOKUP(Table3[[#This Row],[Customer ID]],'Medical Examinations'!$1:$1048576,4,FALSE())</f>
        <v>4.08</v>
      </c>
      <c r="F518" s="20" t="str">
        <f>VLOOKUP(Table3[[#This Row],[Customer ID]],'Medical Examinations'!$1:$1048576,5,FALSE())</f>
        <v xml:space="preserve">normal </v>
      </c>
      <c r="G518" s="19" t="str">
        <f>VLOOKUP(Table3[[#This Row],[Customer ID]],'Medical Examinations'!$1:$1048576,6,FALSE())</f>
        <v>No</v>
      </c>
      <c r="H518" s="19" t="str">
        <f>VLOOKUP(Table3[[#This Row],[Customer ID]],'Medical Examinations'!$1:$1048576,7,FALSE())</f>
        <v>No</v>
      </c>
      <c r="I518" s="19" t="str">
        <f>VLOOKUP(Table3[[#This Row],[Customer ID]],'Medical Examinations'!$1:$1048576,8,FALSE())</f>
        <v>Yes</v>
      </c>
      <c r="J518" s="19">
        <f>VLOOKUP(Table3[[#This Row],[Customer ID]],'Medical Examinations'!$1:$1048576,9,FALSE())</f>
        <v>1</v>
      </c>
      <c r="K518" s="19" t="str">
        <f>VLOOKUP(Table3[[#This Row],[Customer ID]],'Medical Examinations'!$1:$1048576,10,FALSE())</f>
        <v>No</v>
      </c>
      <c r="L518" s="19" t="str">
        <f>VLOOKUP(Table3[[#This Row],[Customer ID]],'Hospitalisation Details'!517:$1048576,5,FALSE())</f>
        <v>2 Jul 1979</v>
      </c>
      <c r="M518" s="19">
        <f>VLOOKUP(Table3[[#This Row],[Customer ID]],'Hospitalisation Details'!517:$1048576,6,FALSE())</f>
        <v>43</v>
      </c>
      <c r="N518" s="19">
        <f>VLOOKUP(Table3[[#This Row],[Customer ID]],'Hospitalisation Details'!517:$1048576,8,FALSE())</f>
        <v>19144.580000000002</v>
      </c>
      <c r="O518" s="19" t="str">
        <f>VLOOKUP(Table3[[#This Row],[Customer ID]],'Hospitalisation Details'!517:$1048576,9,FALSE())</f>
        <v>tier - 1</v>
      </c>
      <c r="P518" s="19" t="str">
        <f>VLOOKUP(Table3[[#This Row],[Customer ID]],'Hospitalisation Details'!517:$1048576,10,FALSE())</f>
        <v>tier - 1</v>
      </c>
      <c r="Q518" s="19" t="str">
        <f>VLOOKUP(Table3[[#This Row],[Customer ID]],'Hospitalisation Details'!517:$1048576,11,FALSE())</f>
        <v>R1024</v>
      </c>
    </row>
    <row r="519" spans="1:17" x14ac:dyDescent="0.2">
      <c r="A519" s="18" t="s">
        <v>1853</v>
      </c>
      <c r="B519" s="19" t="str">
        <f>VLOOKUP(Table3[[#This Row],[Customer ID]],'Customer name 1'!518:$1048576,4,FALSE())</f>
        <v xml:space="preserve">Ms. Karen </v>
      </c>
      <c r="C519" s="20">
        <f>VLOOKUP(Table3[[#This Row],[Customer ID]],'Medical Examinations'!$1:$1048576,2,FALSE())</f>
        <v>27.94</v>
      </c>
      <c r="D519" s="20" t="str">
        <f>VLOOKUP(Table3[[#This Row],[Customer ID]],'Medical Examinations'!$1:$1048576,3,FALSE())</f>
        <v>over weight</v>
      </c>
      <c r="E519" s="20">
        <f>VLOOKUP(Table3[[#This Row],[Customer ID]],'Medical Examinations'!$1:$1048576,4,FALSE())</f>
        <v>4.4800000000000004</v>
      </c>
      <c r="F519" s="20" t="str">
        <f>VLOOKUP(Table3[[#This Row],[Customer ID]],'Medical Examinations'!$1:$1048576,5,FALSE())</f>
        <v xml:space="preserve">normal </v>
      </c>
      <c r="G519" s="19" t="str">
        <f>VLOOKUP(Table3[[#This Row],[Customer ID]],'Medical Examinations'!$1:$1048576,6,FALSE())</f>
        <v>No</v>
      </c>
      <c r="H519" s="19" t="str">
        <f>VLOOKUP(Table3[[#This Row],[Customer ID]],'Medical Examinations'!$1:$1048576,7,FALSE())</f>
        <v>No</v>
      </c>
      <c r="I519" s="19" t="str">
        <f>VLOOKUP(Table3[[#This Row],[Customer ID]],'Medical Examinations'!$1:$1048576,8,FALSE())</f>
        <v>Yes</v>
      </c>
      <c r="J519" s="19">
        <f>VLOOKUP(Table3[[#This Row],[Customer ID]],'Medical Examinations'!$1:$1048576,9,FALSE())</f>
        <v>1</v>
      </c>
      <c r="K519" s="19" t="str">
        <f>VLOOKUP(Table3[[#This Row],[Customer ID]],'Medical Examinations'!$1:$1048576,10,FALSE())</f>
        <v>yes</v>
      </c>
      <c r="L519" s="19" t="str">
        <f>VLOOKUP(Table3[[#This Row],[Customer ID]],'Hospitalisation Details'!518:$1048576,5,FALSE())</f>
        <v>28 Sep 1993</v>
      </c>
      <c r="M519" s="19">
        <f>VLOOKUP(Table3[[#This Row],[Customer ID]],'Hospitalisation Details'!518:$1048576,6,FALSE())</f>
        <v>29</v>
      </c>
      <c r="N519" s="19">
        <f>VLOOKUP(Table3[[#This Row],[Customer ID]],'Hospitalisation Details'!518:$1048576,8,FALSE())</f>
        <v>19107.78</v>
      </c>
      <c r="O519" s="19" t="str">
        <f>VLOOKUP(Table3[[#This Row],[Customer ID]],'Hospitalisation Details'!518:$1048576,9,FALSE())</f>
        <v>tier - 1</v>
      </c>
      <c r="P519" s="19" t="str">
        <f>VLOOKUP(Table3[[#This Row],[Customer ID]],'Hospitalisation Details'!518:$1048576,10,FALSE())</f>
        <v>tier - 2</v>
      </c>
      <c r="Q519" s="19" t="str">
        <f>VLOOKUP(Table3[[#This Row],[Customer ID]],'Hospitalisation Details'!518:$1048576,11,FALSE())</f>
        <v>R1013</v>
      </c>
    </row>
    <row r="520" spans="1:17" x14ac:dyDescent="0.2">
      <c r="A520" s="18" t="s">
        <v>1852</v>
      </c>
      <c r="B520" s="19" t="str">
        <f>VLOOKUP(Table3[[#This Row],[Customer ID]],'Customer name 1'!519:$1048576,4,FALSE())</f>
        <v xml:space="preserve">Mr. Gregory </v>
      </c>
      <c r="C520" s="20">
        <f>VLOOKUP(Table3[[#This Row],[Customer ID]],'Medical Examinations'!$1:$1048576,2,FALSE())</f>
        <v>27.1</v>
      </c>
      <c r="D520" s="20" t="str">
        <f>VLOOKUP(Table3[[#This Row],[Customer ID]],'Medical Examinations'!$1:$1048576,3,FALSE())</f>
        <v>over weight</v>
      </c>
      <c r="E520" s="20">
        <f>VLOOKUP(Table3[[#This Row],[Customer ID]],'Medical Examinations'!$1:$1048576,4,FALSE())</f>
        <v>5.73</v>
      </c>
      <c r="F520" s="20" t="str">
        <f>VLOOKUP(Table3[[#This Row],[Customer ID]],'Medical Examinations'!$1:$1048576,5,FALSE())</f>
        <v>prediabetes</v>
      </c>
      <c r="G520" s="19" t="str">
        <f>VLOOKUP(Table3[[#This Row],[Customer ID]],'Medical Examinations'!$1:$1048576,6,FALSE())</f>
        <v>No</v>
      </c>
      <c r="H520" s="19" t="str">
        <f>VLOOKUP(Table3[[#This Row],[Customer ID]],'Medical Examinations'!$1:$1048576,7,FALSE())</f>
        <v>No</v>
      </c>
      <c r="I520" s="19" t="str">
        <f>VLOOKUP(Table3[[#This Row],[Customer ID]],'Medical Examinations'!$1:$1048576,8,FALSE())</f>
        <v>No</v>
      </c>
      <c r="J520" s="19">
        <f>VLOOKUP(Table3[[#This Row],[Customer ID]],'Medical Examinations'!$1:$1048576,9,FALSE())</f>
        <v>0</v>
      </c>
      <c r="K520" s="19" t="str">
        <f>VLOOKUP(Table3[[#This Row],[Customer ID]],'Medical Examinations'!$1:$1048576,10,FALSE())</f>
        <v>yes</v>
      </c>
      <c r="L520" s="19" t="str">
        <f>VLOOKUP(Table3[[#This Row],[Customer ID]],'Hospitalisation Details'!519:$1048576,5,FALSE())</f>
        <v>5 Jun 1989</v>
      </c>
      <c r="M520" s="19">
        <f>VLOOKUP(Table3[[#This Row],[Customer ID]],'Hospitalisation Details'!519:$1048576,6,FALSE())</f>
        <v>34</v>
      </c>
      <c r="N520" s="19">
        <f>VLOOKUP(Table3[[#This Row],[Customer ID]],'Hospitalisation Details'!519:$1048576,8,FALSE())</f>
        <v>19040.88</v>
      </c>
      <c r="O520" s="19" t="str">
        <f>VLOOKUP(Table3[[#This Row],[Customer ID]],'Hospitalisation Details'!519:$1048576,9,FALSE())</f>
        <v>tier - 1</v>
      </c>
      <c r="P520" s="19" t="str">
        <f>VLOOKUP(Table3[[#This Row],[Customer ID]],'Hospitalisation Details'!519:$1048576,10,FALSE())</f>
        <v>tier - 3</v>
      </c>
      <c r="Q520" s="19" t="str">
        <f>VLOOKUP(Table3[[#This Row],[Customer ID]],'Hospitalisation Details'!519:$1048576,11,FALSE())</f>
        <v>R1011</v>
      </c>
    </row>
    <row r="521" spans="1:17" x14ac:dyDescent="0.2">
      <c r="A521" s="18" t="s">
        <v>1851</v>
      </c>
      <c r="B521" s="19" t="str">
        <f>VLOOKUP(Table3[[#This Row],[Customer ID]],'Customer name 1'!520:$1048576,4,FALSE())</f>
        <v xml:space="preserve">Ms. Sabine </v>
      </c>
      <c r="C521" s="20">
        <f>VLOOKUP(Table3[[#This Row],[Customer ID]],'Medical Examinations'!$1:$1048576,2,FALSE())</f>
        <v>18.3</v>
      </c>
      <c r="D521" s="20" t="str">
        <f>VLOOKUP(Table3[[#This Row],[Customer ID]],'Medical Examinations'!$1:$1048576,3,FALSE())</f>
        <v xml:space="preserve">under weight </v>
      </c>
      <c r="E521" s="20">
        <f>VLOOKUP(Table3[[#This Row],[Customer ID]],'Medical Examinations'!$1:$1048576,4,FALSE())</f>
        <v>5.46</v>
      </c>
      <c r="F521" s="20" t="str">
        <f>VLOOKUP(Table3[[#This Row],[Customer ID]],'Medical Examinations'!$1:$1048576,5,FALSE())</f>
        <v xml:space="preserve">normal </v>
      </c>
      <c r="G521" s="19" t="str">
        <f>VLOOKUP(Table3[[#This Row],[Customer ID]],'Medical Examinations'!$1:$1048576,6,FALSE())</f>
        <v>yes</v>
      </c>
      <c r="H521" s="19" t="str">
        <f>VLOOKUP(Table3[[#This Row],[Customer ID]],'Medical Examinations'!$1:$1048576,7,FALSE())</f>
        <v>No</v>
      </c>
      <c r="I521" s="19" t="str">
        <f>VLOOKUP(Table3[[#This Row],[Customer ID]],'Medical Examinations'!$1:$1048576,8,FALSE())</f>
        <v>Yes</v>
      </c>
      <c r="J521" s="19">
        <f>VLOOKUP(Table3[[#This Row],[Customer ID]],'Medical Examinations'!$1:$1048576,9,FALSE())</f>
        <v>1</v>
      </c>
      <c r="K521" s="19" t="str">
        <f>VLOOKUP(Table3[[#This Row],[Customer ID]],'Medical Examinations'!$1:$1048576,10,FALSE())</f>
        <v>yes</v>
      </c>
      <c r="L521" s="19" t="str">
        <f>VLOOKUP(Table3[[#This Row],[Customer ID]],'Hospitalisation Details'!520:$1048576,5,FALSE())</f>
        <v>19 Dec 1983</v>
      </c>
      <c r="M521" s="19">
        <f>VLOOKUP(Table3[[#This Row],[Customer ID]],'Hospitalisation Details'!520:$1048576,6,FALSE())</f>
        <v>39</v>
      </c>
      <c r="N521" s="19">
        <f>VLOOKUP(Table3[[#This Row],[Customer ID]],'Hospitalisation Details'!520:$1048576,8,FALSE())</f>
        <v>19023.259999999998</v>
      </c>
      <c r="O521" s="19" t="str">
        <f>VLOOKUP(Table3[[#This Row],[Customer ID]],'Hospitalisation Details'!520:$1048576,9,FALSE())</f>
        <v>tier - 1</v>
      </c>
      <c r="P521" s="19" t="str">
        <f>VLOOKUP(Table3[[#This Row],[Customer ID]],'Hospitalisation Details'!520:$1048576,10,FALSE())</f>
        <v>tier - 3</v>
      </c>
      <c r="Q521" s="19" t="str">
        <f>VLOOKUP(Table3[[#This Row],[Customer ID]],'Hospitalisation Details'!520:$1048576,11,FALSE())</f>
        <v>R1011</v>
      </c>
    </row>
    <row r="522" spans="1:17" x14ac:dyDescent="0.2">
      <c r="A522" s="18" t="s">
        <v>1850</v>
      </c>
      <c r="B522" s="19" t="str">
        <f>VLOOKUP(Table3[[#This Row],[Customer ID]],'Customer name 1'!521:$1048576,4,FALSE())</f>
        <v xml:space="preserve">Mr. Joseph </v>
      </c>
      <c r="C522" s="20">
        <f>VLOOKUP(Table3[[#This Row],[Customer ID]],'Medical Examinations'!$1:$1048576,2,FALSE())</f>
        <v>25.3</v>
      </c>
      <c r="D522" s="20" t="str">
        <f>VLOOKUP(Table3[[#This Row],[Customer ID]],'Medical Examinations'!$1:$1048576,3,FALSE())</f>
        <v>over weight</v>
      </c>
      <c r="E522" s="20">
        <f>VLOOKUP(Table3[[#This Row],[Customer ID]],'Medical Examinations'!$1:$1048576,4,FALSE())</f>
        <v>5.0199999999999996</v>
      </c>
      <c r="F522" s="20" t="str">
        <f>VLOOKUP(Table3[[#This Row],[Customer ID]],'Medical Examinations'!$1:$1048576,5,FALSE())</f>
        <v xml:space="preserve">normal </v>
      </c>
      <c r="G522" s="19" t="str">
        <f>VLOOKUP(Table3[[#This Row],[Customer ID]],'Medical Examinations'!$1:$1048576,6,FALSE())</f>
        <v>yes</v>
      </c>
      <c r="H522" s="19" t="str">
        <f>VLOOKUP(Table3[[#This Row],[Customer ID]],'Medical Examinations'!$1:$1048576,7,FALSE())</f>
        <v>No</v>
      </c>
      <c r="I522" s="19" t="str">
        <f>VLOOKUP(Table3[[#This Row],[Customer ID]],'Medical Examinations'!$1:$1048576,8,FALSE())</f>
        <v>No</v>
      </c>
      <c r="J522" s="19">
        <f>VLOOKUP(Table3[[#This Row],[Customer ID]],'Medical Examinations'!$1:$1048576,9,FALSE())</f>
        <v>1</v>
      </c>
      <c r="K522" s="19" t="str">
        <f>VLOOKUP(Table3[[#This Row],[Customer ID]],'Medical Examinations'!$1:$1048576,10,FALSE())</f>
        <v>yes</v>
      </c>
      <c r="L522" s="19" t="str">
        <f>VLOOKUP(Table3[[#This Row],[Customer ID]],'Hospitalisation Details'!521:$1048576,5,FALSE())</f>
        <v>24 Oct 1988</v>
      </c>
      <c r="M522" s="19">
        <f>VLOOKUP(Table3[[#This Row],[Customer ID]],'Hospitalisation Details'!521:$1048576,6,FALSE())</f>
        <v>34</v>
      </c>
      <c r="N522" s="19">
        <f>VLOOKUP(Table3[[#This Row],[Customer ID]],'Hospitalisation Details'!521:$1048576,8,FALSE())</f>
        <v>18972.5</v>
      </c>
      <c r="O522" s="19" t="str">
        <f>VLOOKUP(Table3[[#This Row],[Customer ID]],'Hospitalisation Details'!521:$1048576,9,FALSE())</f>
        <v>tier - 1</v>
      </c>
      <c r="P522" s="19" t="str">
        <f>VLOOKUP(Table3[[#This Row],[Customer ID]],'Hospitalisation Details'!521:$1048576,10,FALSE())</f>
        <v>tier - 3</v>
      </c>
      <c r="Q522" s="19" t="str">
        <f>VLOOKUP(Table3[[#This Row],[Customer ID]],'Hospitalisation Details'!521:$1048576,11,FALSE())</f>
        <v>R1013</v>
      </c>
    </row>
    <row r="523" spans="1:17" x14ac:dyDescent="0.2">
      <c r="A523" s="18" t="s">
        <v>1849</v>
      </c>
      <c r="B523" s="19" t="str">
        <f>VLOOKUP(Table3[[#This Row],[Customer ID]],'Customer name 1'!522:$1048576,4,FALSE())</f>
        <v xml:space="preserve">Mr. Adam </v>
      </c>
      <c r="C523" s="20">
        <f>VLOOKUP(Table3[[#This Row],[Customer ID]],'Medical Examinations'!$1:$1048576,2,FALSE())</f>
        <v>38.83</v>
      </c>
      <c r="D523" s="20" t="str">
        <f>VLOOKUP(Table3[[#This Row],[Customer ID]],'Medical Examinations'!$1:$1048576,3,FALSE())</f>
        <v xml:space="preserve"> obesity </v>
      </c>
      <c r="E523" s="20">
        <f>VLOOKUP(Table3[[#This Row],[Customer ID]],'Medical Examinations'!$1:$1048576,4,FALSE())</f>
        <v>6.36</v>
      </c>
      <c r="F523" s="20" t="str">
        <f>VLOOKUP(Table3[[#This Row],[Customer ID]],'Medical Examinations'!$1:$1048576,5,FALSE())</f>
        <v>prediabetes</v>
      </c>
      <c r="G523" s="19" t="str">
        <f>VLOOKUP(Table3[[#This Row],[Customer ID]],'Medical Examinations'!$1:$1048576,6,FALSE())</f>
        <v>No</v>
      </c>
      <c r="H523" s="19" t="str">
        <f>VLOOKUP(Table3[[#This Row],[Customer ID]],'Medical Examinations'!$1:$1048576,7,FALSE())</f>
        <v>No</v>
      </c>
      <c r="I523" s="19" t="str">
        <f>VLOOKUP(Table3[[#This Row],[Customer ID]],'Medical Examinations'!$1:$1048576,8,FALSE())</f>
        <v>No</v>
      </c>
      <c r="J523" s="19">
        <f>VLOOKUP(Table3[[#This Row],[Customer ID]],'Medical Examinations'!$1:$1048576,9,FALSE())</f>
        <v>1</v>
      </c>
      <c r="K523" s="19" t="str">
        <f>VLOOKUP(Table3[[#This Row],[Customer ID]],'Medical Examinations'!$1:$1048576,10,FALSE())</f>
        <v>No</v>
      </c>
      <c r="L523" s="19" t="str">
        <f>VLOOKUP(Table3[[#This Row],[Customer ID]],'Hospitalisation Details'!522:$1048576,5,FALSE())</f>
        <v>30 Nov 1992</v>
      </c>
      <c r="M523" s="19">
        <f>VLOOKUP(Table3[[#This Row],[Customer ID]],'Hospitalisation Details'!522:$1048576,6,FALSE())</f>
        <v>30</v>
      </c>
      <c r="N523" s="19">
        <f>VLOOKUP(Table3[[#This Row],[Customer ID]],'Hospitalisation Details'!522:$1048576,8,FALSE())</f>
        <v>18963.169999999998</v>
      </c>
      <c r="O523" s="19" t="str">
        <f>VLOOKUP(Table3[[#This Row],[Customer ID]],'Hospitalisation Details'!522:$1048576,9,FALSE())</f>
        <v>tier - 1</v>
      </c>
      <c r="P523" s="19" t="str">
        <f>VLOOKUP(Table3[[#This Row],[Customer ID]],'Hospitalisation Details'!522:$1048576,10,FALSE())</f>
        <v>tier - 1</v>
      </c>
      <c r="Q523" s="19" t="str">
        <f>VLOOKUP(Table3[[#This Row],[Customer ID]],'Hospitalisation Details'!522:$1048576,11,FALSE())</f>
        <v>R1013</v>
      </c>
    </row>
    <row r="524" spans="1:17" x14ac:dyDescent="0.2">
      <c r="A524" s="18" t="s">
        <v>1848</v>
      </c>
      <c r="B524" s="19" t="str">
        <f>VLOOKUP(Table3[[#This Row],[Customer ID]],'Customer name 1'!523:$1048576,4,FALSE())</f>
        <v xml:space="preserve">Ms. Karolyn </v>
      </c>
      <c r="C524" s="20">
        <f>VLOOKUP(Table3[[#This Row],[Customer ID]],'Medical Examinations'!$1:$1048576,2,FALSE())</f>
        <v>27.6</v>
      </c>
      <c r="D524" s="20" t="str">
        <f>VLOOKUP(Table3[[#This Row],[Customer ID]],'Medical Examinations'!$1:$1048576,3,FALSE())</f>
        <v>over weight</v>
      </c>
      <c r="E524" s="20">
        <f>VLOOKUP(Table3[[#This Row],[Customer ID]],'Medical Examinations'!$1:$1048576,4,FALSE())</f>
        <v>5.36</v>
      </c>
      <c r="F524" s="20" t="str">
        <f>VLOOKUP(Table3[[#This Row],[Customer ID]],'Medical Examinations'!$1:$1048576,5,FALSE())</f>
        <v xml:space="preserve">normal </v>
      </c>
      <c r="G524" s="19" t="str">
        <f>VLOOKUP(Table3[[#This Row],[Customer ID]],'Medical Examinations'!$1:$1048576,6,FALSE())</f>
        <v>No</v>
      </c>
      <c r="H524" s="19" t="str">
        <f>VLOOKUP(Table3[[#This Row],[Customer ID]],'Medical Examinations'!$1:$1048576,7,FALSE())</f>
        <v>No</v>
      </c>
      <c r="I524" s="19" t="str">
        <f>VLOOKUP(Table3[[#This Row],[Customer ID]],'Medical Examinations'!$1:$1048576,8,FALSE())</f>
        <v>No</v>
      </c>
      <c r="J524" s="19">
        <f>VLOOKUP(Table3[[#This Row],[Customer ID]],'Medical Examinations'!$1:$1048576,9,FALSE())</f>
        <v>1</v>
      </c>
      <c r="K524" s="19" t="str">
        <f>VLOOKUP(Table3[[#This Row],[Customer ID]],'Medical Examinations'!$1:$1048576,10,FALSE())</f>
        <v>No</v>
      </c>
      <c r="L524" s="19" t="str">
        <f>VLOOKUP(Table3[[#This Row],[Customer ID]],'Hospitalisation Details'!523:$1048576,5,FALSE())</f>
        <v>6 Aug 1998</v>
      </c>
      <c r="M524" s="19">
        <f>VLOOKUP(Table3[[#This Row],[Customer ID]],'Hospitalisation Details'!523:$1048576,6,FALSE())</f>
        <v>24</v>
      </c>
      <c r="N524" s="19">
        <f>VLOOKUP(Table3[[#This Row],[Customer ID]],'Hospitalisation Details'!523:$1048576,8,FALSE())</f>
        <v>18955.22</v>
      </c>
      <c r="O524" s="19" t="str">
        <f>VLOOKUP(Table3[[#This Row],[Customer ID]],'Hospitalisation Details'!523:$1048576,9,FALSE())</f>
        <v>tier - 1</v>
      </c>
      <c r="P524" s="19" t="str">
        <f>VLOOKUP(Table3[[#This Row],[Customer ID]],'Hospitalisation Details'!523:$1048576,10,FALSE())</f>
        <v>tier - 3</v>
      </c>
      <c r="Q524" s="19" t="str">
        <f>VLOOKUP(Table3[[#This Row],[Customer ID]],'Hospitalisation Details'!523:$1048576,11,FALSE())</f>
        <v>R1011</v>
      </c>
    </row>
    <row r="525" spans="1:17" x14ac:dyDescent="0.2">
      <c r="A525" s="18" t="s">
        <v>1847</v>
      </c>
      <c r="B525" s="19" t="str">
        <f>VLOOKUP(Table3[[#This Row],[Customer ID]],'Customer name 1'!524:$1048576,4,FALSE())</f>
        <v xml:space="preserve">Mrs. Anita </v>
      </c>
      <c r="C525" s="20">
        <f>VLOOKUP(Table3[[#This Row],[Customer ID]],'Medical Examinations'!$1:$1048576,2,FALSE())</f>
        <v>46.4</v>
      </c>
      <c r="D525" s="20" t="str">
        <f>VLOOKUP(Table3[[#This Row],[Customer ID]],'Medical Examinations'!$1:$1048576,3,FALSE())</f>
        <v xml:space="preserve"> obesity </v>
      </c>
      <c r="E525" s="20">
        <f>VLOOKUP(Table3[[#This Row],[Customer ID]],'Medical Examinations'!$1:$1048576,4,FALSE())</f>
        <v>8.3699999999999992</v>
      </c>
      <c r="F525" s="20" t="str">
        <f>VLOOKUP(Table3[[#This Row],[Customer ID]],'Medical Examinations'!$1:$1048576,5,FALSE())</f>
        <v xml:space="preserve">diabetes </v>
      </c>
      <c r="G525" s="19" t="str">
        <f>VLOOKUP(Table3[[#This Row],[Customer ID]],'Medical Examinations'!$1:$1048576,6,FALSE())</f>
        <v>yes</v>
      </c>
      <c r="H525" s="19" t="str">
        <f>VLOOKUP(Table3[[#This Row],[Customer ID]],'Medical Examinations'!$1:$1048576,7,FALSE())</f>
        <v>No</v>
      </c>
      <c r="I525" s="19" t="str">
        <f>VLOOKUP(Table3[[#This Row],[Customer ID]],'Medical Examinations'!$1:$1048576,8,FALSE())</f>
        <v>Yes</v>
      </c>
      <c r="J525" s="19">
        <f>VLOOKUP(Table3[[#This Row],[Customer ID]],'Medical Examinations'!$1:$1048576,9,FALSE())</f>
        <v>1</v>
      </c>
      <c r="K525" s="19" t="str">
        <f>VLOOKUP(Table3[[#This Row],[Customer ID]],'Medical Examinations'!$1:$1048576,10,FALSE())</f>
        <v>No</v>
      </c>
      <c r="L525" s="19" t="str">
        <f>VLOOKUP(Table3[[#This Row],[Customer ID]],'Hospitalisation Details'!524:$1048576,5,FALSE())</f>
        <v>20 Oct 1963</v>
      </c>
      <c r="M525" s="19">
        <f>VLOOKUP(Table3[[#This Row],[Customer ID]],'Hospitalisation Details'!524:$1048576,6,FALSE())</f>
        <v>59</v>
      </c>
      <c r="N525" s="19">
        <f>VLOOKUP(Table3[[#This Row],[Customer ID]],'Hospitalisation Details'!524:$1048576,8,FALSE())</f>
        <v>18954.560000000001</v>
      </c>
      <c r="O525" s="19" t="str">
        <f>VLOOKUP(Table3[[#This Row],[Customer ID]],'Hospitalisation Details'!524:$1048576,9,FALSE())</f>
        <v>tier - 1</v>
      </c>
      <c r="P525" s="19" t="str">
        <f>VLOOKUP(Table3[[#This Row],[Customer ID]],'Hospitalisation Details'!524:$1048576,10,FALSE())</f>
        <v>tier - 1</v>
      </c>
      <c r="Q525" s="19" t="str">
        <f>VLOOKUP(Table3[[#This Row],[Customer ID]],'Hospitalisation Details'!524:$1048576,11,FALSE())</f>
        <v>R1026</v>
      </c>
    </row>
    <row r="526" spans="1:17" x14ac:dyDescent="0.2">
      <c r="A526" s="18" t="s">
        <v>1846</v>
      </c>
      <c r="B526" s="19" t="str">
        <f>VLOOKUP(Table3[[#This Row],[Customer ID]],'Customer name 1'!525:$1048576,4,FALSE())</f>
        <v xml:space="preserve">Ms. Laura </v>
      </c>
      <c r="C526" s="20">
        <f>VLOOKUP(Table3[[#This Row],[Customer ID]],'Medical Examinations'!$1:$1048576,2,FALSE())</f>
        <v>51.92</v>
      </c>
      <c r="D526" s="20" t="str">
        <f>VLOOKUP(Table3[[#This Row],[Customer ID]],'Medical Examinations'!$1:$1048576,3,FALSE())</f>
        <v xml:space="preserve"> obesity </v>
      </c>
      <c r="E526" s="20">
        <f>VLOOKUP(Table3[[#This Row],[Customer ID]],'Medical Examinations'!$1:$1048576,4,FALSE())</f>
        <v>5.18</v>
      </c>
      <c r="F526" s="20" t="str">
        <f>VLOOKUP(Table3[[#This Row],[Customer ID]],'Medical Examinations'!$1:$1048576,5,FALSE())</f>
        <v xml:space="preserve">normal </v>
      </c>
      <c r="G526" s="19" t="str">
        <f>VLOOKUP(Table3[[#This Row],[Customer ID]],'Medical Examinations'!$1:$1048576,6,FALSE())</f>
        <v>yes</v>
      </c>
      <c r="H526" s="19" t="str">
        <f>VLOOKUP(Table3[[#This Row],[Customer ID]],'Medical Examinations'!$1:$1048576,7,FALSE())</f>
        <v>No</v>
      </c>
      <c r="I526" s="19" t="str">
        <f>VLOOKUP(Table3[[#This Row],[Customer ID]],'Medical Examinations'!$1:$1048576,8,FALSE())</f>
        <v>Yes</v>
      </c>
      <c r="J526" s="19">
        <f>VLOOKUP(Table3[[#This Row],[Customer ID]],'Medical Examinations'!$1:$1048576,9,FALSE())</f>
        <v>1</v>
      </c>
      <c r="K526" s="19" t="str">
        <f>VLOOKUP(Table3[[#This Row],[Customer ID]],'Medical Examinations'!$1:$1048576,10,FALSE())</f>
        <v>No</v>
      </c>
      <c r="L526" s="19" t="str">
        <f>VLOOKUP(Table3[[#This Row],[Customer ID]],'Hospitalisation Details'!525:$1048576,5,FALSE())</f>
        <v>3 Aug 1969</v>
      </c>
      <c r="M526" s="19">
        <f>VLOOKUP(Table3[[#This Row],[Customer ID]],'Hospitalisation Details'!525:$1048576,6,FALSE())</f>
        <v>53</v>
      </c>
      <c r="N526" s="19">
        <f>VLOOKUP(Table3[[#This Row],[Customer ID]],'Hospitalisation Details'!525:$1048576,8,FALSE())</f>
        <v>18932.810000000001</v>
      </c>
      <c r="O526" s="19" t="str">
        <f>VLOOKUP(Table3[[#This Row],[Customer ID]],'Hospitalisation Details'!525:$1048576,9,FALSE())</f>
        <v>tier - 1</v>
      </c>
      <c r="P526" s="19" t="str">
        <f>VLOOKUP(Table3[[#This Row],[Customer ID]],'Hospitalisation Details'!525:$1048576,10,FALSE())</f>
        <v>tier - 3</v>
      </c>
      <c r="Q526" s="19" t="str">
        <f>VLOOKUP(Table3[[#This Row],[Customer ID]],'Hospitalisation Details'!525:$1048576,11,FALSE())</f>
        <v>R1012</v>
      </c>
    </row>
    <row r="527" spans="1:17" x14ac:dyDescent="0.2">
      <c r="A527" s="18" t="s">
        <v>1845</v>
      </c>
      <c r="B527" s="19" t="str">
        <f>VLOOKUP(Table3[[#This Row],[Customer ID]],'Customer name 1'!526:$1048576,4,FALSE())</f>
        <v xml:space="preserve">Ms. Sarah </v>
      </c>
      <c r="C527" s="20">
        <f>VLOOKUP(Table3[[#This Row],[Customer ID]],'Medical Examinations'!$1:$1048576,2,FALSE())</f>
        <v>32.395000000000003</v>
      </c>
      <c r="D527" s="20" t="str">
        <f>VLOOKUP(Table3[[#This Row],[Customer ID]],'Medical Examinations'!$1:$1048576,3,FALSE())</f>
        <v xml:space="preserve"> obesity </v>
      </c>
      <c r="E527" s="20">
        <f>VLOOKUP(Table3[[#This Row],[Customer ID]],'Medical Examinations'!$1:$1048576,4,FALSE())</f>
        <v>5.68</v>
      </c>
      <c r="F527" s="20" t="str">
        <f>VLOOKUP(Table3[[#This Row],[Customer ID]],'Medical Examinations'!$1:$1048576,5,FALSE())</f>
        <v xml:space="preserve">normal </v>
      </c>
      <c r="G527" s="19" t="str">
        <f>VLOOKUP(Table3[[#This Row],[Customer ID]],'Medical Examinations'!$1:$1048576,6,FALSE())</f>
        <v>yes</v>
      </c>
      <c r="H527" s="19" t="str">
        <f>VLOOKUP(Table3[[#This Row],[Customer ID]],'Medical Examinations'!$1:$1048576,7,FALSE())</f>
        <v>No</v>
      </c>
      <c r="I527" s="19" t="str">
        <f>VLOOKUP(Table3[[#This Row],[Customer ID]],'Medical Examinations'!$1:$1048576,8,FALSE())</f>
        <v>No</v>
      </c>
      <c r="J527" s="19">
        <f>VLOOKUP(Table3[[#This Row],[Customer ID]],'Medical Examinations'!$1:$1048576,9,FALSE())</f>
        <v>1</v>
      </c>
      <c r="K527" s="19" t="str">
        <f>VLOOKUP(Table3[[#This Row],[Customer ID]],'Medical Examinations'!$1:$1048576,10,FALSE())</f>
        <v>No</v>
      </c>
      <c r="L527" s="19" t="str">
        <f>VLOOKUP(Table3[[#This Row],[Customer ID]],'Hospitalisation Details'!526:$1048576,5,FALSE())</f>
        <v>27 Sep 1995</v>
      </c>
      <c r="M527" s="19">
        <f>VLOOKUP(Table3[[#This Row],[Customer ID]],'Hospitalisation Details'!526:$1048576,6,FALSE())</f>
        <v>27</v>
      </c>
      <c r="N527" s="19">
        <f>VLOOKUP(Table3[[#This Row],[Customer ID]],'Hospitalisation Details'!526:$1048576,8,FALSE())</f>
        <v>18903.490000000002</v>
      </c>
      <c r="O527" s="19" t="str">
        <f>VLOOKUP(Table3[[#This Row],[Customer ID]],'Hospitalisation Details'!526:$1048576,9,FALSE())</f>
        <v>tier - 1</v>
      </c>
      <c r="P527" s="19" t="str">
        <f>VLOOKUP(Table3[[#This Row],[Customer ID]],'Hospitalisation Details'!526:$1048576,10,FALSE())</f>
        <v>tier - 2</v>
      </c>
      <c r="Q527" s="19" t="str">
        <f>VLOOKUP(Table3[[#This Row],[Customer ID]],'Hospitalisation Details'!526:$1048576,11,FALSE())</f>
        <v>R1024</v>
      </c>
    </row>
    <row r="528" spans="1:17" x14ac:dyDescent="0.2">
      <c r="A528" s="18" t="s">
        <v>1844</v>
      </c>
      <c r="B528" s="19" t="str">
        <f>VLOOKUP(Table3[[#This Row],[Customer ID]],'Customer name 1'!527:$1048576,4,FALSE())</f>
        <v xml:space="preserve">Mrs. Ashley </v>
      </c>
      <c r="C528" s="20">
        <f>VLOOKUP(Table3[[#This Row],[Customer ID]],'Medical Examinations'!$1:$1048576,2,FALSE())</f>
        <v>46.19</v>
      </c>
      <c r="D528" s="20" t="str">
        <f>VLOOKUP(Table3[[#This Row],[Customer ID]],'Medical Examinations'!$1:$1048576,3,FALSE())</f>
        <v xml:space="preserve"> obesity </v>
      </c>
      <c r="E528" s="20">
        <f>VLOOKUP(Table3[[#This Row],[Customer ID]],'Medical Examinations'!$1:$1048576,4,FALSE())</f>
        <v>7.31</v>
      </c>
      <c r="F528" s="20" t="str">
        <f>VLOOKUP(Table3[[#This Row],[Customer ID]],'Medical Examinations'!$1:$1048576,5,FALSE())</f>
        <v xml:space="preserve">diabetes </v>
      </c>
      <c r="G528" s="19" t="str">
        <f>VLOOKUP(Table3[[#This Row],[Customer ID]],'Medical Examinations'!$1:$1048576,6,FALSE())</f>
        <v>yes</v>
      </c>
      <c r="H528" s="19" t="str">
        <f>VLOOKUP(Table3[[#This Row],[Customer ID]],'Medical Examinations'!$1:$1048576,7,FALSE())</f>
        <v>No</v>
      </c>
      <c r="I528" s="19" t="str">
        <f>VLOOKUP(Table3[[#This Row],[Customer ID]],'Medical Examinations'!$1:$1048576,8,FALSE())</f>
        <v>Yes</v>
      </c>
      <c r="J528" s="19">
        <f>VLOOKUP(Table3[[#This Row],[Customer ID]],'Medical Examinations'!$1:$1048576,9,FALSE())</f>
        <v>1</v>
      </c>
      <c r="K528" s="19" t="str">
        <f>VLOOKUP(Table3[[#This Row],[Customer ID]],'Medical Examinations'!$1:$1048576,10,FALSE())</f>
        <v>No</v>
      </c>
      <c r="L528" s="19" t="str">
        <f>VLOOKUP(Table3[[#This Row],[Customer ID]],'Hospitalisation Details'!527:$1048576,5,FALSE())</f>
        <v>6 Dec 1963</v>
      </c>
      <c r="M528" s="19">
        <f>VLOOKUP(Table3[[#This Row],[Customer ID]],'Hospitalisation Details'!527:$1048576,6,FALSE())</f>
        <v>59</v>
      </c>
      <c r="N528" s="19">
        <f>VLOOKUP(Table3[[#This Row],[Customer ID]],'Hospitalisation Details'!527:$1048576,8,FALSE())</f>
        <v>18883.330000000002</v>
      </c>
      <c r="O528" s="19" t="str">
        <f>VLOOKUP(Table3[[#This Row],[Customer ID]],'Hospitalisation Details'!527:$1048576,9,FALSE())</f>
        <v>tier - 1</v>
      </c>
      <c r="P528" s="19" t="str">
        <f>VLOOKUP(Table3[[#This Row],[Customer ID]],'Hospitalisation Details'!527:$1048576,10,FALSE())</f>
        <v>tier - 1</v>
      </c>
      <c r="Q528" s="19" t="str">
        <f>VLOOKUP(Table3[[#This Row],[Customer ID]],'Hospitalisation Details'!527:$1048576,11,FALSE())</f>
        <v>R1026</v>
      </c>
    </row>
    <row r="529" spans="1:17" x14ac:dyDescent="0.2">
      <c r="A529" s="18" t="s">
        <v>1843</v>
      </c>
      <c r="B529" s="19" t="str">
        <f>VLOOKUP(Table3[[#This Row],[Customer ID]],'Customer name 1'!528:$1048576,4,FALSE())</f>
        <v xml:space="preserve">Ms. Lindsey </v>
      </c>
      <c r="C529" s="20">
        <f>VLOOKUP(Table3[[#This Row],[Customer ID]],'Medical Examinations'!$1:$1048576,2,FALSE())</f>
        <v>27.93</v>
      </c>
      <c r="D529" s="20" t="str">
        <f>VLOOKUP(Table3[[#This Row],[Customer ID]],'Medical Examinations'!$1:$1048576,3,FALSE())</f>
        <v>over weight</v>
      </c>
      <c r="E529" s="20">
        <f>VLOOKUP(Table3[[#This Row],[Customer ID]],'Medical Examinations'!$1:$1048576,4,FALSE())</f>
        <v>4.67</v>
      </c>
      <c r="F529" s="20" t="str">
        <f>VLOOKUP(Table3[[#This Row],[Customer ID]],'Medical Examinations'!$1:$1048576,5,FALSE())</f>
        <v xml:space="preserve">normal </v>
      </c>
      <c r="G529" s="19" t="str">
        <f>VLOOKUP(Table3[[#This Row],[Customer ID]],'Medical Examinations'!$1:$1048576,6,FALSE())</f>
        <v>No</v>
      </c>
      <c r="H529" s="19" t="str">
        <f>VLOOKUP(Table3[[#This Row],[Customer ID]],'Medical Examinations'!$1:$1048576,7,FALSE())</f>
        <v>No</v>
      </c>
      <c r="I529" s="19" t="str">
        <f>VLOOKUP(Table3[[#This Row],[Customer ID]],'Medical Examinations'!$1:$1048576,8,FALSE())</f>
        <v>Yes</v>
      </c>
      <c r="J529" s="19">
        <f>VLOOKUP(Table3[[#This Row],[Customer ID]],'Medical Examinations'!$1:$1048576,9,FALSE())</f>
        <v>1</v>
      </c>
      <c r="K529" s="19" t="str">
        <f>VLOOKUP(Table3[[#This Row],[Customer ID]],'Medical Examinations'!$1:$1048576,10,FALSE())</f>
        <v>No</v>
      </c>
      <c r="L529" s="19" t="str">
        <f>VLOOKUP(Table3[[#This Row],[Customer ID]],'Hospitalisation Details'!528:$1048576,5,FALSE())</f>
        <v>24 Jul 2003</v>
      </c>
      <c r="M529" s="19">
        <f>VLOOKUP(Table3[[#This Row],[Customer ID]],'Hospitalisation Details'!528:$1048576,6,FALSE())</f>
        <v>19</v>
      </c>
      <c r="N529" s="19">
        <f>VLOOKUP(Table3[[#This Row],[Customer ID]],'Hospitalisation Details'!528:$1048576,8,FALSE())</f>
        <v>18838.7</v>
      </c>
      <c r="O529" s="19" t="str">
        <f>VLOOKUP(Table3[[#This Row],[Customer ID]],'Hospitalisation Details'!528:$1048576,9,FALSE())</f>
        <v>tier - 1</v>
      </c>
      <c r="P529" s="19" t="str">
        <f>VLOOKUP(Table3[[#This Row],[Customer ID]],'Hospitalisation Details'!528:$1048576,10,FALSE())</f>
        <v>tier - 3</v>
      </c>
      <c r="Q529" s="19" t="str">
        <f>VLOOKUP(Table3[[#This Row],[Customer ID]],'Hospitalisation Details'!528:$1048576,11,FALSE())</f>
        <v>R1012</v>
      </c>
    </row>
    <row r="530" spans="1:17" x14ac:dyDescent="0.2">
      <c r="A530" s="18" t="s">
        <v>1842</v>
      </c>
      <c r="B530" s="19" t="str">
        <f>VLOOKUP(Table3[[#This Row],[Customer ID]],'Customer name 1'!529:$1048576,4,FALSE())</f>
        <v xml:space="preserve">Mr. Alan </v>
      </c>
      <c r="C530" s="20">
        <f>VLOOKUP(Table3[[#This Row],[Customer ID]],'Medical Examinations'!$1:$1048576,2,FALSE())</f>
        <v>45.62</v>
      </c>
      <c r="D530" s="20" t="str">
        <f>VLOOKUP(Table3[[#This Row],[Customer ID]],'Medical Examinations'!$1:$1048576,3,FALSE())</f>
        <v xml:space="preserve"> obesity </v>
      </c>
      <c r="E530" s="20">
        <f>VLOOKUP(Table3[[#This Row],[Customer ID]],'Medical Examinations'!$1:$1048576,4,FALSE())</f>
        <v>6.87</v>
      </c>
      <c r="F530" s="20" t="str">
        <f>VLOOKUP(Table3[[#This Row],[Customer ID]],'Medical Examinations'!$1:$1048576,5,FALSE())</f>
        <v xml:space="preserve">diabetes </v>
      </c>
      <c r="G530" s="19" t="str">
        <f>VLOOKUP(Table3[[#This Row],[Customer ID]],'Medical Examinations'!$1:$1048576,6,FALSE())</f>
        <v>No</v>
      </c>
      <c r="H530" s="19" t="str">
        <f>VLOOKUP(Table3[[#This Row],[Customer ID]],'Medical Examinations'!$1:$1048576,7,FALSE())</f>
        <v>No</v>
      </c>
      <c r="I530" s="19" t="str">
        <f>VLOOKUP(Table3[[#This Row],[Customer ID]],'Medical Examinations'!$1:$1048576,8,FALSE())</f>
        <v>No</v>
      </c>
      <c r="J530" s="19">
        <f>VLOOKUP(Table3[[#This Row],[Customer ID]],'Medical Examinations'!$1:$1048576,9,FALSE())</f>
        <v>0</v>
      </c>
      <c r="K530" s="19" t="str">
        <f>VLOOKUP(Table3[[#This Row],[Customer ID]],'Medical Examinations'!$1:$1048576,10,FALSE())</f>
        <v>No</v>
      </c>
      <c r="L530" s="19" t="str">
        <f>VLOOKUP(Table3[[#This Row],[Customer ID]],'Hospitalisation Details'!529:$1048576,5,FALSE())</f>
        <v>18 Dec 1962</v>
      </c>
      <c r="M530" s="19">
        <f>VLOOKUP(Table3[[#This Row],[Customer ID]],'Hospitalisation Details'!529:$1048576,6,FALSE())</f>
        <v>60</v>
      </c>
      <c r="N530" s="19">
        <f>VLOOKUP(Table3[[#This Row],[Customer ID]],'Hospitalisation Details'!529:$1048576,8,FALSE())</f>
        <v>18815.53</v>
      </c>
      <c r="O530" s="19" t="str">
        <f>VLOOKUP(Table3[[#This Row],[Customer ID]],'Hospitalisation Details'!529:$1048576,9,FALSE())</f>
        <v>tier - 1</v>
      </c>
      <c r="P530" s="19" t="str">
        <f>VLOOKUP(Table3[[#This Row],[Customer ID]],'Hospitalisation Details'!529:$1048576,10,FALSE())</f>
        <v>tier - 1</v>
      </c>
      <c r="Q530" s="19" t="str">
        <f>VLOOKUP(Table3[[#This Row],[Customer ID]],'Hospitalisation Details'!529:$1048576,11,FALSE())</f>
        <v>R1023</v>
      </c>
    </row>
    <row r="531" spans="1:17" x14ac:dyDescent="0.2">
      <c r="A531" s="18" t="s">
        <v>1841</v>
      </c>
      <c r="B531" s="19" t="str">
        <f>VLOOKUP(Table3[[#This Row],[Customer ID]],'Customer name 1'!530:$1048576,4,FALSE())</f>
        <v xml:space="preserve">Mr. Dan </v>
      </c>
      <c r="C531" s="20">
        <f>VLOOKUP(Table3[[#This Row],[Customer ID]],'Medical Examinations'!$1:$1048576,2,FALSE())</f>
        <v>35.31</v>
      </c>
      <c r="D531" s="20" t="str">
        <f>VLOOKUP(Table3[[#This Row],[Customer ID]],'Medical Examinations'!$1:$1048576,3,FALSE())</f>
        <v xml:space="preserve"> obesity </v>
      </c>
      <c r="E531" s="20">
        <f>VLOOKUP(Table3[[#This Row],[Customer ID]],'Medical Examinations'!$1:$1048576,4,FALSE())</f>
        <v>5.87</v>
      </c>
      <c r="F531" s="20" t="str">
        <f>VLOOKUP(Table3[[#This Row],[Customer ID]],'Medical Examinations'!$1:$1048576,5,FALSE())</f>
        <v>prediabetes</v>
      </c>
      <c r="G531" s="19" t="str">
        <f>VLOOKUP(Table3[[#This Row],[Customer ID]],'Medical Examinations'!$1:$1048576,6,FALSE())</f>
        <v>No</v>
      </c>
      <c r="H531" s="19" t="str">
        <f>VLOOKUP(Table3[[#This Row],[Customer ID]],'Medical Examinations'!$1:$1048576,7,FALSE())</f>
        <v>No</v>
      </c>
      <c r="I531" s="19" t="str">
        <f>VLOOKUP(Table3[[#This Row],[Customer ID]],'Medical Examinations'!$1:$1048576,8,FALSE())</f>
        <v>Yes</v>
      </c>
      <c r="J531" s="19">
        <f>VLOOKUP(Table3[[#This Row],[Customer ID]],'Medical Examinations'!$1:$1048576,9,FALSE())</f>
        <v>1</v>
      </c>
      <c r="K531" s="19" t="str">
        <f>VLOOKUP(Table3[[#This Row],[Customer ID]],'Medical Examinations'!$1:$1048576,10,FALSE())</f>
        <v>No</v>
      </c>
      <c r="L531" s="19" t="str">
        <f>VLOOKUP(Table3[[#This Row],[Customer ID]],'Hospitalisation Details'!530:$1048576,5,FALSE())</f>
        <v>15 Oct 1979</v>
      </c>
      <c r="M531" s="19">
        <f>VLOOKUP(Table3[[#This Row],[Customer ID]],'Hospitalisation Details'!530:$1048576,6,FALSE())</f>
        <v>43</v>
      </c>
      <c r="N531" s="19">
        <f>VLOOKUP(Table3[[#This Row],[Customer ID]],'Hospitalisation Details'!530:$1048576,8,FALSE())</f>
        <v>18806.150000000001</v>
      </c>
      <c r="O531" s="19" t="str">
        <f>VLOOKUP(Table3[[#This Row],[Customer ID]],'Hospitalisation Details'!530:$1048576,9,FALSE())</f>
        <v>tier - 1</v>
      </c>
      <c r="P531" s="19" t="str">
        <f>VLOOKUP(Table3[[#This Row],[Customer ID]],'Hospitalisation Details'!530:$1048576,10,FALSE())</f>
        <v>tier - 2</v>
      </c>
      <c r="Q531" s="19" t="str">
        <f>VLOOKUP(Table3[[#This Row],[Customer ID]],'Hospitalisation Details'!530:$1048576,11,FALSE())</f>
        <v>R1013</v>
      </c>
    </row>
    <row r="532" spans="1:17" x14ac:dyDescent="0.2">
      <c r="A532" s="18" t="s">
        <v>1840</v>
      </c>
      <c r="B532" s="19" t="str">
        <f>VLOOKUP(Table3[[#This Row],[Customer ID]],'Customer name 1'!531:$1048576,4,FALSE())</f>
        <v xml:space="preserve">Ms. Katie </v>
      </c>
      <c r="C532" s="20">
        <f>VLOOKUP(Table3[[#This Row],[Customer ID]],'Medical Examinations'!$1:$1048576,2,FALSE())</f>
        <v>30.4</v>
      </c>
      <c r="D532" s="20" t="str">
        <f>VLOOKUP(Table3[[#This Row],[Customer ID]],'Medical Examinations'!$1:$1048576,3,FALSE())</f>
        <v xml:space="preserve"> obesity </v>
      </c>
      <c r="E532" s="20">
        <f>VLOOKUP(Table3[[#This Row],[Customer ID]],'Medical Examinations'!$1:$1048576,4,FALSE())</f>
        <v>4.07</v>
      </c>
      <c r="F532" s="20" t="str">
        <f>VLOOKUP(Table3[[#This Row],[Customer ID]],'Medical Examinations'!$1:$1048576,5,FALSE())</f>
        <v xml:space="preserve">normal </v>
      </c>
      <c r="G532" s="19" t="str">
        <f>VLOOKUP(Table3[[#This Row],[Customer ID]],'Medical Examinations'!$1:$1048576,6,FALSE())</f>
        <v>yes</v>
      </c>
      <c r="H532" s="19" t="str">
        <f>VLOOKUP(Table3[[#This Row],[Customer ID]],'Medical Examinations'!$1:$1048576,7,FALSE())</f>
        <v>No</v>
      </c>
      <c r="I532" s="19" t="str">
        <f>VLOOKUP(Table3[[#This Row],[Customer ID]],'Medical Examinations'!$1:$1048576,8,FALSE())</f>
        <v>No</v>
      </c>
      <c r="J532" s="19">
        <f>VLOOKUP(Table3[[#This Row],[Customer ID]],'Medical Examinations'!$1:$1048576,9,FALSE())</f>
        <v>1</v>
      </c>
      <c r="K532" s="19" t="str">
        <f>VLOOKUP(Table3[[#This Row],[Customer ID]],'Medical Examinations'!$1:$1048576,10,FALSE())</f>
        <v>No</v>
      </c>
      <c r="L532" s="19" t="str">
        <f>VLOOKUP(Table3[[#This Row],[Customer ID]],'Hospitalisation Details'!531:$1048576,5,FALSE())</f>
        <v>28 Nov 1995</v>
      </c>
      <c r="M532" s="19">
        <f>VLOOKUP(Table3[[#This Row],[Customer ID]],'Hospitalisation Details'!531:$1048576,6,FALSE())</f>
        <v>27</v>
      </c>
      <c r="N532" s="19">
        <f>VLOOKUP(Table3[[#This Row],[Customer ID]],'Hospitalisation Details'!531:$1048576,8,FALSE())</f>
        <v>18804.75</v>
      </c>
      <c r="O532" s="19" t="str">
        <f>VLOOKUP(Table3[[#This Row],[Customer ID]],'Hospitalisation Details'!531:$1048576,9,FALSE())</f>
        <v>tier - 1</v>
      </c>
      <c r="P532" s="19" t="str">
        <f>VLOOKUP(Table3[[#This Row],[Customer ID]],'Hospitalisation Details'!531:$1048576,10,FALSE())</f>
        <v>tier - 1</v>
      </c>
      <c r="Q532" s="19" t="str">
        <f>VLOOKUP(Table3[[#This Row],[Customer ID]],'Hospitalisation Details'!531:$1048576,11,FALSE())</f>
        <v>R1012</v>
      </c>
    </row>
    <row r="533" spans="1:17" x14ac:dyDescent="0.2">
      <c r="A533" s="18" t="s">
        <v>1839</v>
      </c>
      <c r="B533" s="19" t="str">
        <f>VLOOKUP(Table3[[#This Row],[Customer ID]],'Customer name 1'!532:$1048576,4,FALSE())</f>
        <v xml:space="preserve">Mr. Eric </v>
      </c>
      <c r="C533" s="20">
        <f>VLOOKUP(Table3[[#This Row],[Customer ID]],'Medical Examinations'!$1:$1048576,2,FALSE())</f>
        <v>20.13</v>
      </c>
      <c r="D533" s="20" t="str">
        <f>VLOOKUP(Table3[[#This Row],[Customer ID]],'Medical Examinations'!$1:$1048576,3,FALSE())</f>
        <v>normal weight</v>
      </c>
      <c r="E533" s="20">
        <f>VLOOKUP(Table3[[#This Row],[Customer ID]],'Medical Examinations'!$1:$1048576,4,FALSE())</f>
        <v>6.47</v>
      </c>
      <c r="F533" s="20" t="str">
        <f>VLOOKUP(Table3[[#This Row],[Customer ID]],'Medical Examinations'!$1:$1048576,5,FALSE())</f>
        <v>prediabetes</v>
      </c>
      <c r="G533" s="19" t="str">
        <f>VLOOKUP(Table3[[#This Row],[Customer ID]],'Medical Examinations'!$1:$1048576,6,FALSE())</f>
        <v>No</v>
      </c>
      <c r="H533" s="19" t="str">
        <f>VLOOKUP(Table3[[#This Row],[Customer ID]],'Medical Examinations'!$1:$1048576,7,FALSE())</f>
        <v>No</v>
      </c>
      <c r="I533" s="19" t="str">
        <f>VLOOKUP(Table3[[#This Row],[Customer ID]],'Medical Examinations'!$1:$1048576,8,FALSE())</f>
        <v>Yes</v>
      </c>
      <c r="J533" s="19">
        <f>VLOOKUP(Table3[[#This Row],[Customer ID]],'Medical Examinations'!$1:$1048576,9,FALSE())</f>
        <v>1</v>
      </c>
      <c r="K533" s="19" t="str">
        <f>VLOOKUP(Table3[[#This Row],[Customer ID]],'Medical Examinations'!$1:$1048576,10,FALSE())</f>
        <v>yes</v>
      </c>
      <c r="L533" s="19" t="str">
        <f>VLOOKUP(Table3[[#This Row],[Customer ID]],'Hospitalisation Details'!532:$1048576,5,FALSE())</f>
        <v>19 Nov 1979</v>
      </c>
      <c r="M533" s="19">
        <f>VLOOKUP(Table3[[#This Row],[Customer ID]],'Hospitalisation Details'!532:$1048576,6,FALSE())</f>
        <v>43</v>
      </c>
      <c r="N533" s="19">
        <f>VLOOKUP(Table3[[#This Row],[Customer ID]],'Hospitalisation Details'!532:$1048576,8,FALSE())</f>
        <v>18767.740000000002</v>
      </c>
      <c r="O533" s="19" t="str">
        <f>VLOOKUP(Table3[[#This Row],[Customer ID]],'Hospitalisation Details'!532:$1048576,9,FALSE())</f>
        <v>tier - 1</v>
      </c>
      <c r="P533" s="19" t="str">
        <f>VLOOKUP(Table3[[#This Row],[Customer ID]],'Hospitalisation Details'!532:$1048576,10,FALSE())</f>
        <v>tier - 1</v>
      </c>
      <c r="Q533" s="19" t="str">
        <f>VLOOKUP(Table3[[#This Row],[Customer ID]],'Hospitalisation Details'!532:$1048576,11,FALSE())</f>
        <v>R1013</v>
      </c>
    </row>
    <row r="534" spans="1:17" x14ac:dyDescent="0.2">
      <c r="A534" s="18" t="s">
        <v>1838</v>
      </c>
      <c r="B534" s="19" t="str">
        <f>VLOOKUP(Table3[[#This Row],[Customer ID]],'Customer name 1'!533:$1048576,4,FALSE())</f>
        <v xml:space="preserve">Ms. Cathryn </v>
      </c>
      <c r="C534" s="20">
        <f>VLOOKUP(Table3[[#This Row],[Customer ID]],'Medical Examinations'!$1:$1048576,2,FALSE())</f>
        <v>23.655000000000001</v>
      </c>
      <c r="D534" s="20" t="str">
        <f>VLOOKUP(Table3[[#This Row],[Customer ID]],'Medical Examinations'!$1:$1048576,3,FALSE())</f>
        <v>normal weight</v>
      </c>
      <c r="E534" s="20">
        <f>VLOOKUP(Table3[[#This Row],[Customer ID]],'Medical Examinations'!$1:$1048576,4,FALSE())</f>
        <v>5.14</v>
      </c>
      <c r="F534" s="20" t="str">
        <f>VLOOKUP(Table3[[#This Row],[Customer ID]],'Medical Examinations'!$1:$1048576,5,FALSE())</f>
        <v xml:space="preserve">normal </v>
      </c>
      <c r="G534" s="19" t="str">
        <f>VLOOKUP(Table3[[#This Row],[Customer ID]],'Medical Examinations'!$1:$1048576,6,FALSE())</f>
        <v>No</v>
      </c>
      <c r="H534" s="19" t="str">
        <f>VLOOKUP(Table3[[#This Row],[Customer ID]],'Medical Examinations'!$1:$1048576,7,FALSE())</f>
        <v>No</v>
      </c>
      <c r="I534" s="19" t="str">
        <f>VLOOKUP(Table3[[#This Row],[Customer ID]],'Medical Examinations'!$1:$1048576,8,FALSE())</f>
        <v>No</v>
      </c>
      <c r="J534" s="19">
        <f>VLOOKUP(Table3[[#This Row],[Customer ID]],'Medical Examinations'!$1:$1048576,9,FALSE())</f>
        <v>1</v>
      </c>
      <c r="K534" s="19" t="str">
        <f>VLOOKUP(Table3[[#This Row],[Customer ID]],'Medical Examinations'!$1:$1048576,10,FALSE())</f>
        <v>yes</v>
      </c>
      <c r="L534" s="19" t="str">
        <f>VLOOKUP(Table3[[#This Row],[Customer ID]],'Hospitalisation Details'!533:$1048576,5,FALSE())</f>
        <v>27 Dec 1992</v>
      </c>
      <c r="M534" s="19">
        <f>VLOOKUP(Table3[[#This Row],[Customer ID]],'Hospitalisation Details'!533:$1048576,6,FALSE())</f>
        <v>30</v>
      </c>
      <c r="N534" s="19">
        <f>VLOOKUP(Table3[[#This Row],[Customer ID]],'Hospitalisation Details'!533:$1048576,8,FALSE())</f>
        <v>18765.88</v>
      </c>
      <c r="O534" s="19" t="str">
        <f>VLOOKUP(Table3[[#This Row],[Customer ID]],'Hospitalisation Details'!533:$1048576,9,FALSE())</f>
        <v>tier - 1</v>
      </c>
      <c r="P534" s="19" t="str">
        <f>VLOOKUP(Table3[[#This Row],[Customer ID]],'Hospitalisation Details'!533:$1048576,10,FALSE())</f>
        <v>tier - 2</v>
      </c>
      <c r="Q534" s="19" t="str">
        <f>VLOOKUP(Table3[[#This Row],[Customer ID]],'Hospitalisation Details'!533:$1048576,11,FALSE())</f>
        <v>R1012</v>
      </c>
    </row>
    <row r="535" spans="1:17" x14ac:dyDescent="0.2">
      <c r="A535" s="18" t="s">
        <v>1837</v>
      </c>
      <c r="B535" s="19" t="str">
        <f>VLOOKUP(Table3[[#This Row],[Customer ID]],'Customer name 1'!534:$1048576,4,FALSE())</f>
        <v xml:space="preserve">Mr. Brendan </v>
      </c>
      <c r="C535" s="20">
        <f>VLOOKUP(Table3[[#This Row],[Customer ID]],'Medical Examinations'!$1:$1048576,2,FALSE())</f>
        <v>49.05</v>
      </c>
      <c r="D535" s="20" t="str">
        <f>VLOOKUP(Table3[[#This Row],[Customer ID]],'Medical Examinations'!$1:$1048576,3,FALSE())</f>
        <v xml:space="preserve"> obesity </v>
      </c>
      <c r="E535" s="20">
        <f>VLOOKUP(Table3[[#This Row],[Customer ID]],'Medical Examinations'!$1:$1048576,4,FALSE())</f>
        <v>9.77</v>
      </c>
      <c r="F535" s="20" t="str">
        <f>VLOOKUP(Table3[[#This Row],[Customer ID]],'Medical Examinations'!$1:$1048576,5,FALSE())</f>
        <v xml:space="preserve">diabetes </v>
      </c>
      <c r="G535" s="19" t="str">
        <f>VLOOKUP(Table3[[#This Row],[Customer ID]],'Medical Examinations'!$1:$1048576,6,FALSE())</f>
        <v>yes</v>
      </c>
      <c r="H535" s="19" t="str">
        <f>VLOOKUP(Table3[[#This Row],[Customer ID]],'Medical Examinations'!$1:$1048576,7,FALSE())</f>
        <v>No</v>
      </c>
      <c r="I535" s="19" t="str">
        <f>VLOOKUP(Table3[[#This Row],[Customer ID]],'Medical Examinations'!$1:$1048576,8,FALSE())</f>
        <v>No</v>
      </c>
      <c r="J535" s="19">
        <f>VLOOKUP(Table3[[#This Row],[Customer ID]],'Medical Examinations'!$1:$1048576,9,FALSE())</f>
        <v>0</v>
      </c>
      <c r="K535" s="19" t="str">
        <f>VLOOKUP(Table3[[#This Row],[Customer ID]],'Medical Examinations'!$1:$1048576,10,FALSE())</f>
        <v>No</v>
      </c>
      <c r="L535" s="19" t="str">
        <f>VLOOKUP(Table3[[#This Row],[Customer ID]],'Hospitalisation Details'!534:$1048576,5,FALSE())</f>
        <v>30 Aug 1967</v>
      </c>
      <c r="M535" s="19">
        <f>VLOOKUP(Table3[[#This Row],[Customer ID]],'Hospitalisation Details'!534:$1048576,6,FALSE())</f>
        <v>55</v>
      </c>
      <c r="N535" s="19">
        <f>VLOOKUP(Table3[[#This Row],[Customer ID]],'Hospitalisation Details'!534:$1048576,8,FALSE())</f>
        <v>18694.689999999999</v>
      </c>
      <c r="O535" s="19" t="str">
        <f>VLOOKUP(Table3[[#This Row],[Customer ID]],'Hospitalisation Details'!534:$1048576,9,FALSE())</f>
        <v>tier - 1</v>
      </c>
      <c r="P535" s="19" t="str">
        <f>VLOOKUP(Table3[[#This Row],[Customer ID]],'Hospitalisation Details'!534:$1048576,10,FALSE())</f>
        <v>tier - 1</v>
      </c>
      <c r="Q535" s="19" t="str">
        <f>VLOOKUP(Table3[[#This Row],[Customer ID]],'Hospitalisation Details'!534:$1048576,11,FALSE())</f>
        <v>R1023</v>
      </c>
    </row>
    <row r="536" spans="1:17" x14ac:dyDescent="0.2">
      <c r="A536" s="18" t="s">
        <v>1836</v>
      </c>
      <c r="B536" s="19" t="str">
        <f>VLOOKUP(Table3[[#This Row],[Customer ID]],'Customer name 1'!535:$1048576,4,FALSE())</f>
        <v xml:space="preserve">Ms. Shauna </v>
      </c>
      <c r="C536" s="20">
        <f>VLOOKUP(Table3[[#This Row],[Customer ID]],'Medical Examinations'!$1:$1048576,2,FALSE())</f>
        <v>51.94</v>
      </c>
      <c r="D536" s="20" t="str">
        <f>VLOOKUP(Table3[[#This Row],[Customer ID]],'Medical Examinations'!$1:$1048576,3,FALSE())</f>
        <v xml:space="preserve"> obesity </v>
      </c>
      <c r="E536" s="20">
        <f>VLOOKUP(Table3[[#This Row],[Customer ID]],'Medical Examinations'!$1:$1048576,4,FALSE())</f>
        <v>8.8000000000000007</v>
      </c>
      <c r="F536" s="20" t="str">
        <f>VLOOKUP(Table3[[#This Row],[Customer ID]],'Medical Examinations'!$1:$1048576,5,FALSE())</f>
        <v xml:space="preserve">diabetes </v>
      </c>
      <c r="G536" s="19" t="str">
        <f>VLOOKUP(Table3[[#This Row],[Customer ID]],'Medical Examinations'!$1:$1048576,6,FALSE())</f>
        <v>yes</v>
      </c>
      <c r="H536" s="19" t="str">
        <f>VLOOKUP(Table3[[#This Row],[Customer ID]],'Medical Examinations'!$1:$1048576,7,FALSE())</f>
        <v>No</v>
      </c>
      <c r="I536" s="19" t="str">
        <f>VLOOKUP(Table3[[#This Row],[Customer ID]],'Medical Examinations'!$1:$1048576,8,FALSE())</f>
        <v>No</v>
      </c>
      <c r="J536" s="19">
        <f>VLOOKUP(Table3[[#This Row],[Customer ID]],'Medical Examinations'!$1:$1048576,9,FALSE())</f>
        <v>2</v>
      </c>
      <c r="K536" s="19" t="str">
        <f>VLOOKUP(Table3[[#This Row],[Customer ID]],'Medical Examinations'!$1:$1048576,10,FALSE())</f>
        <v>No</v>
      </c>
      <c r="L536" s="19" t="str">
        <f>VLOOKUP(Table3[[#This Row],[Customer ID]],'Hospitalisation Details'!535:$1048576,5,FALSE())</f>
        <v>17 Oct 1970</v>
      </c>
      <c r="M536" s="19">
        <f>VLOOKUP(Table3[[#This Row],[Customer ID]],'Hospitalisation Details'!535:$1048576,6,FALSE())</f>
        <v>52</v>
      </c>
      <c r="N536" s="19">
        <f>VLOOKUP(Table3[[#This Row],[Customer ID]],'Hospitalisation Details'!535:$1048576,8,FALSE())</f>
        <v>18682.740000000002</v>
      </c>
      <c r="O536" s="19" t="str">
        <f>VLOOKUP(Table3[[#This Row],[Customer ID]],'Hospitalisation Details'!535:$1048576,9,FALSE())</f>
        <v>tier - 1</v>
      </c>
      <c r="P536" s="19" t="str">
        <f>VLOOKUP(Table3[[#This Row],[Customer ID]],'Hospitalisation Details'!535:$1048576,10,FALSE())</f>
        <v>tier - 3</v>
      </c>
      <c r="Q536" s="19" t="str">
        <f>VLOOKUP(Table3[[#This Row],[Customer ID]],'Hospitalisation Details'!535:$1048576,11,FALSE())</f>
        <v>R1012</v>
      </c>
    </row>
    <row r="537" spans="1:17" x14ac:dyDescent="0.2">
      <c r="A537" s="18" t="s">
        <v>1835</v>
      </c>
      <c r="B537" s="19" t="str">
        <f>VLOOKUP(Table3[[#This Row],[Customer ID]],'Customer name 1'!536:$1048576,4,FALSE())</f>
        <v xml:space="preserve">Mr. Terence </v>
      </c>
      <c r="C537" s="20">
        <f>VLOOKUP(Table3[[#This Row],[Customer ID]],'Medical Examinations'!$1:$1048576,2,FALSE())</f>
        <v>29.83</v>
      </c>
      <c r="D537" s="20" t="str">
        <f>VLOOKUP(Table3[[#This Row],[Customer ID]],'Medical Examinations'!$1:$1048576,3,FALSE())</f>
        <v>over weight</v>
      </c>
      <c r="E537" s="20">
        <f>VLOOKUP(Table3[[#This Row],[Customer ID]],'Medical Examinations'!$1:$1048576,4,FALSE())</f>
        <v>5.84</v>
      </c>
      <c r="F537" s="20" t="str">
        <f>VLOOKUP(Table3[[#This Row],[Customer ID]],'Medical Examinations'!$1:$1048576,5,FALSE())</f>
        <v>prediabetes</v>
      </c>
      <c r="G537" s="19" t="str">
        <f>VLOOKUP(Table3[[#This Row],[Customer ID]],'Medical Examinations'!$1:$1048576,6,FALSE())</f>
        <v>No</v>
      </c>
      <c r="H537" s="19" t="str">
        <f>VLOOKUP(Table3[[#This Row],[Customer ID]],'Medical Examinations'!$1:$1048576,7,FALSE())</f>
        <v>No</v>
      </c>
      <c r="I537" s="19" t="str">
        <f>VLOOKUP(Table3[[#This Row],[Customer ID]],'Medical Examinations'!$1:$1048576,8,FALSE())</f>
        <v>No</v>
      </c>
      <c r="J537" s="19">
        <f>VLOOKUP(Table3[[#This Row],[Customer ID]],'Medical Examinations'!$1:$1048576,9,FALSE())</f>
        <v>1</v>
      </c>
      <c r="K537" s="19" t="str">
        <f>VLOOKUP(Table3[[#This Row],[Customer ID]],'Medical Examinations'!$1:$1048576,10,FALSE())</f>
        <v>yes</v>
      </c>
      <c r="L537" s="19" t="str">
        <f>VLOOKUP(Table3[[#This Row],[Customer ID]],'Hospitalisation Details'!536:$1048576,5,FALSE())</f>
        <v>23 Sep 1998</v>
      </c>
      <c r="M537" s="19">
        <f>VLOOKUP(Table3[[#This Row],[Customer ID]],'Hospitalisation Details'!536:$1048576,6,FALSE())</f>
        <v>24</v>
      </c>
      <c r="N537" s="19">
        <f>VLOOKUP(Table3[[#This Row],[Customer ID]],'Hospitalisation Details'!536:$1048576,8,FALSE())</f>
        <v>18648.419999999998</v>
      </c>
      <c r="O537" s="19" t="str">
        <f>VLOOKUP(Table3[[#This Row],[Customer ID]],'Hospitalisation Details'!536:$1048576,9,FALSE())</f>
        <v>tier - 1</v>
      </c>
      <c r="P537" s="19" t="str">
        <f>VLOOKUP(Table3[[#This Row],[Customer ID]],'Hospitalisation Details'!536:$1048576,10,FALSE())</f>
        <v>tier - 1</v>
      </c>
      <c r="Q537" s="19" t="str">
        <f>VLOOKUP(Table3[[#This Row],[Customer ID]],'Hospitalisation Details'!536:$1048576,11,FALSE())</f>
        <v>R1019</v>
      </c>
    </row>
    <row r="538" spans="1:17" x14ac:dyDescent="0.2">
      <c r="A538" s="18" t="s">
        <v>1834</v>
      </c>
      <c r="B538" s="19" t="str">
        <f>VLOOKUP(Table3[[#This Row],[Customer ID]],'Customer name 1'!537:$1048576,4,FALSE())</f>
        <v xml:space="preserve">Ms. Marisol </v>
      </c>
      <c r="C538" s="20">
        <f>VLOOKUP(Table3[[#This Row],[Customer ID]],'Medical Examinations'!$1:$1048576,2,FALSE())</f>
        <v>22.6</v>
      </c>
      <c r="D538" s="20" t="str">
        <f>VLOOKUP(Table3[[#This Row],[Customer ID]],'Medical Examinations'!$1:$1048576,3,FALSE())</f>
        <v>normal weight</v>
      </c>
      <c r="E538" s="20">
        <f>VLOOKUP(Table3[[#This Row],[Customer ID]],'Medical Examinations'!$1:$1048576,4,FALSE())</f>
        <v>10.43</v>
      </c>
      <c r="F538" s="20" t="str">
        <f>VLOOKUP(Table3[[#This Row],[Customer ID]],'Medical Examinations'!$1:$1048576,5,FALSE())</f>
        <v xml:space="preserve">diabetes </v>
      </c>
      <c r="G538" s="19" t="str">
        <f>VLOOKUP(Table3[[#This Row],[Customer ID]],'Medical Examinations'!$1:$1048576,6,FALSE())</f>
        <v>yes</v>
      </c>
      <c r="H538" s="19" t="str">
        <f>VLOOKUP(Table3[[#This Row],[Customer ID]],'Medical Examinations'!$1:$1048576,7,FALSE())</f>
        <v>No</v>
      </c>
      <c r="I538" s="19" t="str">
        <f>VLOOKUP(Table3[[#This Row],[Customer ID]],'Medical Examinations'!$1:$1048576,8,FALSE())</f>
        <v>No</v>
      </c>
      <c r="J538" s="19">
        <f>VLOOKUP(Table3[[#This Row],[Customer ID]],'Medical Examinations'!$1:$1048576,9,FALSE())</f>
        <v>1</v>
      </c>
      <c r="K538" s="19" t="str">
        <f>VLOOKUP(Table3[[#This Row],[Customer ID]],'Medical Examinations'!$1:$1048576,10,FALSE())</f>
        <v>yes</v>
      </c>
      <c r="L538" s="19" t="str">
        <f>VLOOKUP(Table3[[#This Row],[Customer ID]],'Hospitalisation Details'!537:$1048576,5,FALSE())</f>
        <v>12 Aug 1986</v>
      </c>
      <c r="M538" s="19">
        <f>VLOOKUP(Table3[[#This Row],[Customer ID]],'Hospitalisation Details'!537:$1048576,6,FALSE())</f>
        <v>36</v>
      </c>
      <c r="N538" s="19">
        <f>VLOOKUP(Table3[[#This Row],[Customer ID]],'Hospitalisation Details'!537:$1048576,8,FALSE())</f>
        <v>18608.259999999998</v>
      </c>
      <c r="O538" s="19" t="str">
        <f>VLOOKUP(Table3[[#This Row],[Customer ID]],'Hospitalisation Details'!537:$1048576,9,FALSE())</f>
        <v>tier - 1</v>
      </c>
      <c r="P538" s="19" t="str">
        <f>VLOOKUP(Table3[[#This Row],[Customer ID]],'Hospitalisation Details'!537:$1048576,10,FALSE())</f>
        <v>tier - 3</v>
      </c>
      <c r="Q538" s="19" t="str">
        <f>VLOOKUP(Table3[[#This Row],[Customer ID]],'Hospitalisation Details'!537:$1048576,11,FALSE())</f>
        <v>R1011</v>
      </c>
    </row>
    <row r="539" spans="1:17" x14ac:dyDescent="0.2">
      <c r="A539" s="18" t="s">
        <v>1833</v>
      </c>
      <c r="B539" s="19" t="str">
        <f>VLOOKUP(Table3[[#This Row],[Customer ID]],'Customer name 1'!538:$1048576,4,FALSE())</f>
        <v xml:space="preserve">Ms. Lindsay </v>
      </c>
      <c r="C539" s="20">
        <f>VLOOKUP(Table3[[#This Row],[Customer ID]],'Medical Examinations'!$1:$1048576,2,FALSE())</f>
        <v>46.69</v>
      </c>
      <c r="D539" s="20" t="str">
        <f>VLOOKUP(Table3[[#This Row],[Customer ID]],'Medical Examinations'!$1:$1048576,3,FALSE())</f>
        <v xml:space="preserve"> obesity </v>
      </c>
      <c r="E539" s="20">
        <f>VLOOKUP(Table3[[#This Row],[Customer ID]],'Medical Examinations'!$1:$1048576,4,FALSE())</f>
        <v>4.25</v>
      </c>
      <c r="F539" s="20" t="str">
        <f>VLOOKUP(Table3[[#This Row],[Customer ID]],'Medical Examinations'!$1:$1048576,5,FALSE())</f>
        <v xml:space="preserve">normal </v>
      </c>
      <c r="G539" s="19" t="str">
        <f>VLOOKUP(Table3[[#This Row],[Customer ID]],'Medical Examinations'!$1:$1048576,6,FALSE())</f>
        <v>yes</v>
      </c>
      <c r="H539" s="19" t="str">
        <f>VLOOKUP(Table3[[#This Row],[Customer ID]],'Medical Examinations'!$1:$1048576,7,FALSE())</f>
        <v>No</v>
      </c>
      <c r="I539" s="19" t="str">
        <f>VLOOKUP(Table3[[#This Row],[Customer ID]],'Medical Examinations'!$1:$1048576,8,FALSE())</f>
        <v>No</v>
      </c>
      <c r="J539" s="19">
        <f>VLOOKUP(Table3[[#This Row],[Customer ID]],'Medical Examinations'!$1:$1048576,9,FALSE())</f>
        <v>1</v>
      </c>
      <c r="K539" s="19" t="str">
        <f>VLOOKUP(Table3[[#This Row],[Customer ID]],'Medical Examinations'!$1:$1048576,10,FALSE())</f>
        <v>No</v>
      </c>
      <c r="L539" s="19" t="str">
        <f>VLOOKUP(Table3[[#This Row],[Customer ID]],'Hospitalisation Details'!538:$1048576,5,FALSE())</f>
        <v>26 Sep 1964</v>
      </c>
      <c r="M539" s="19">
        <f>VLOOKUP(Table3[[#This Row],[Customer ID]],'Hospitalisation Details'!538:$1048576,6,FALSE())</f>
        <v>58</v>
      </c>
      <c r="N539" s="19">
        <f>VLOOKUP(Table3[[#This Row],[Customer ID]],'Hospitalisation Details'!538:$1048576,8,FALSE())</f>
        <v>18443.11</v>
      </c>
      <c r="O539" s="19" t="str">
        <f>VLOOKUP(Table3[[#This Row],[Customer ID]],'Hospitalisation Details'!538:$1048576,9,FALSE())</f>
        <v>tier - 1</v>
      </c>
      <c r="P539" s="19" t="str">
        <f>VLOOKUP(Table3[[#This Row],[Customer ID]],'Hospitalisation Details'!538:$1048576,10,FALSE())</f>
        <v>tier - 2</v>
      </c>
      <c r="Q539" s="19" t="str">
        <f>VLOOKUP(Table3[[#This Row],[Customer ID]],'Hospitalisation Details'!538:$1048576,11,FALSE())</f>
        <v>R1012</v>
      </c>
    </row>
    <row r="540" spans="1:17" x14ac:dyDescent="0.2">
      <c r="A540" s="18" t="s">
        <v>1832</v>
      </c>
      <c r="B540" s="19" t="str">
        <f>VLOOKUP(Table3[[#This Row],[Customer ID]],'Customer name 1'!539:$1048576,4,FALSE())</f>
        <v xml:space="preserve">Ms. Katie </v>
      </c>
      <c r="C540" s="20">
        <f>VLOOKUP(Table3[[#This Row],[Customer ID]],'Medical Examinations'!$1:$1048576,2,FALSE())</f>
        <v>28.49</v>
      </c>
      <c r="D540" s="20" t="str">
        <f>VLOOKUP(Table3[[#This Row],[Customer ID]],'Medical Examinations'!$1:$1048576,3,FALSE())</f>
        <v>over weight</v>
      </c>
      <c r="E540" s="20">
        <f>VLOOKUP(Table3[[#This Row],[Customer ID]],'Medical Examinations'!$1:$1048576,4,FALSE())</f>
        <v>4.8899999999999997</v>
      </c>
      <c r="F540" s="20" t="str">
        <f>VLOOKUP(Table3[[#This Row],[Customer ID]],'Medical Examinations'!$1:$1048576,5,FALSE())</f>
        <v xml:space="preserve">normal </v>
      </c>
      <c r="G540" s="19" t="str">
        <f>VLOOKUP(Table3[[#This Row],[Customer ID]],'Medical Examinations'!$1:$1048576,6,FALSE())</f>
        <v>No</v>
      </c>
      <c r="H540" s="19" t="str">
        <f>VLOOKUP(Table3[[#This Row],[Customer ID]],'Medical Examinations'!$1:$1048576,7,FALSE())</f>
        <v>No</v>
      </c>
      <c r="I540" s="19" t="str">
        <f>VLOOKUP(Table3[[#This Row],[Customer ID]],'Medical Examinations'!$1:$1048576,8,FALSE())</f>
        <v>No</v>
      </c>
      <c r="J540" s="19">
        <f>VLOOKUP(Table3[[#This Row],[Customer ID]],'Medical Examinations'!$1:$1048576,9,FALSE())</f>
        <v>0</v>
      </c>
      <c r="K540" s="19" t="str">
        <f>VLOOKUP(Table3[[#This Row],[Customer ID]],'Medical Examinations'!$1:$1048576,10,FALSE())</f>
        <v>yes</v>
      </c>
      <c r="L540" s="19" t="str">
        <f>VLOOKUP(Table3[[#This Row],[Customer ID]],'Hospitalisation Details'!539:$1048576,5,FALSE())</f>
        <v>15 Dec 1999</v>
      </c>
      <c r="M540" s="19">
        <f>VLOOKUP(Table3[[#This Row],[Customer ID]],'Hospitalisation Details'!539:$1048576,6,FALSE())</f>
        <v>23</v>
      </c>
      <c r="N540" s="19">
        <f>VLOOKUP(Table3[[#This Row],[Customer ID]],'Hospitalisation Details'!539:$1048576,8,FALSE())</f>
        <v>18328.240000000002</v>
      </c>
      <c r="O540" s="19" t="str">
        <f>VLOOKUP(Table3[[#This Row],[Customer ID]],'Hospitalisation Details'!539:$1048576,9,FALSE())</f>
        <v>tier - 1</v>
      </c>
      <c r="P540" s="19" t="str">
        <f>VLOOKUP(Table3[[#This Row],[Customer ID]],'Hospitalisation Details'!539:$1048576,10,FALSE())</f>
        <v>tier - 2</v>
      </c>
      <c r="Q540" s="19" t="str">
        <f>VLOOKUP(Table3[[#This Row],[Customer ID]],'Hospitalisation Details'!539:$1048576,11,FALSE())</f>
        <v>R1013</v>
      </c>
    </row>
    <row r="541" spans="1:17" x14ac:dyDescent="0.2">
      <c r="A541" s="18" t="s">
        <v>1831</v>
      </c>
      <c r="B541" s="19" t="str">
        <f>VLOOKUP(Table3[[#This Row],[Customer ID]],'Customer name 1'!540:$1048576,4,FALSE())</f>
        <v xml:space="preserve">Mr. Daniel </v>
      </c>
      <c r="C541" s="20">
        <f>VLOOKUP(Table3[[#This Row],[Customer ID]],'Medical Examinations'!$1:$1048576,2,FALSE())</f>
        <v>28.5</v>
      </c>
      <c r="D541" s="20" t="str">
        <f>VLOOKUP(Table3[[#This Row],[Customer ID]],'Medical Examinations'!$1:$1048576,3,FALSE())</f>
        <v>over weight</v>
      </c>
      <c r="E541" s="20">
        <f>VLOOKUP(Table3[[#This Row],[Customer ID]],'Medical Examinations'!$1:$1048576,4,FALSE())</f>
        <v>5.55</v>
      </c>
      <c r="F541" s="20" t="str">
        <f>VLOOKUP(Table3[[#This Row],[Customer ID]],'Medical Examinations'!$1:$1048576,5,FALSE())</f>
        <v xml:space="preserve">normal </v>
      </c>
      <c r="G541" s="19" t="str">
        <f>VLOOKUP(Table3[[#This Row],[Customer ID]],'Medical Examinations'!$1:$1048576,6,FALSE())</f>
        <v>yes</v>
      </c>
      <c r="H541" s="19" t="str">
        <f>VLOOKUP(Table3[[#This Row],[Customer ID]],'Medical Examinations'!$1:$1048576,7,FALSE())</f>
        <v>No</v>
      </c>
      <c r="I541" s="19" t="str">
        <f>VLOOKUP(Table3[[#This Row],[Customer ID]],'Medical Examinations'!$1:$1048576,8,FALSE())</f>
        <v>No</v>
      </c>
      <c r="J541" s="19">
        <f>VLOOKUP(Table3[[#This Row],[Customer ID]],'Medical Examinations'!$1:$1048576,9,FALSE())</f>
        <v>1</v>
      </c>
      <c r="K541" s="19" t="str">
        <f>VLOOKUP(Table3[[#This Row],[Customer ID]],'Medical Examinations'!$1:$1048576,10,FALSE())</f>
        <v>yes</v>
      </c>
      <c r="L541" s="19" t="str">
        <f>VLOOKUP(Table3[[#This Row],[Customer ID]],'Hospitalisation Details'!540:$1048576,5,FALSE())</f>
        <v>4 Jul 1995</v>
      </c>
      <c r="M541" s="19">
        <f>VLOOKUP(Table3[[#This Row],[Customer ID]],'Hospitalisation Details'!540:$1048576,6,FALSE())</f>
        <v>27</v>
      </c>
      <c r="N541" s="19">
        <f>VLOOKUP(Table3[[#This Row],[Customer ID]],'Hospitalisation Details'!540:$1048576,8,FALSE())</f>
        <v>18310.740000000002</v>
      </c>
      <c r="O541" s="19" t="str">
        <f>VLOOKUP(Table3[[#This Row],[Customer ID]],'Hospitalisation Details'!540:$1048576,9,FALSE())</f>
        <v>tier - 1</v>
      </c>
      <c r="P541" s="19" t="str">
        <f>VLOOKUP(Table3[[#This Row],[Customer ID]],'Hospitalisation Details'!540:$1048576,10,FALSE())</f>
        <v>tier - 3</v>
      </c>
      <c r="Q541" s="19" t="str">
        <f>VLOOKUP(Table3[[#This Row],[Customer ID]],'Hospitalisation Details'!540:$1048576,11,FALSE())</f>
        <v>R1012</v>
      </c>
    </row>
    <row r="542" spans="1:17" x14ac:dyDescent="0.2">
      <c r="A542" s="18" t="s">
        <v>1830</v>
      </c>
      <c r="B542" s="19" t="str">
        <f>VLOOKUP(Table3[[#This Row],[Customer ID]],'Customer name 1'!541:$1048576,4,FALSE())</f>
        <v xml:space="preserve">Mr. Brett </v>
      </c>
      <c r="C542" s="20">
        <f>VLOOKUP(Table3[[#This Row],[Customer ID]],'Medical Examinations'!$1:$1048576,2,FALSE())</f>
        <v>24.4</v>
      </c>
      <c r="D542" s="20" t="str">
        <f>VLOOKUP(Table3[[#This Row],[Customer ID]],'Medical Examinations'!$1:$1048576,3,FALSE())</f>
        <v>normal weight</v>
      </c>
      <c r="E542" s="20">
        <f>VLOOKUP(Table3[[#This Row],[Customer ID]],'Medical Examinations'!$1:$1048576,4,FALSE())</f>
        <v>4.5199999999999996</v>
      </c>
      <c r="F542" s="20" t="str">
        <f>VLOOKUP(Table3[[#This Row],[Customer ID]],'Medical Examinations'!$1:$1048576,5,FALSE())</f>
        <v xml:space="preserve">normal </v>
      </c>
      <c r="G542" s="19" t="str">
        <f>VLOOKUP(Table3[[#This Row],[Customer ID]],'Medical Examinations'!$1:$1048576,6,FALSE())</f>
        <v>No</v>
      </c>
      <c r="H542" s="19" t="str">
        <f>VLOOKUP(Table3[[#This Row],[Customer ID]],'Medical Examinations'!$1:$1048576,7,FALSE())</f>
        <v>No</v>
      </c>
      <c r="I542" s="19" t="str">
        <f>VLOOKUP(Table3[[#This Row],[Customer ID]],'Medical Examinations'!$1:$1048576,8,FALSE())</f>
        <v>No</v>
      </c>
      <c r="J542" s="19">
        <f>VLOOKUP(Table3[[#This Row],[Customer ID]],'Medical Examinations'!$1:$1048576,9,FALSE())</f>
        <v>1</v>
      </c>
      <c r="K542" s="19" t="str">
        <f>VLOOKUP(Table3[[#This Row],[Customer ID]],'Medical Examinations'!$1:$1048576,10,FALSE())</f>
        <v>yes</v>
      </c>
      <c r="L542" s="19" t="str">
        <f>VLOOKUP(Table3[[#This Row],[Customer ID]],'Hospitalisation Details'!541:$1048576,5,FALSE())</f>
        <v>25 Dec 1992</v>
      </c>
      <c r="M542" s="19">
        <f>VLOOKUP(Table3[[#This Row],[Customer ID]],'Hospitalisation Details'!541:$1048576,6,FALSE())</f>
        <v>30</v>
      </c>
      <c r="N542" s="19">
        <f>VLOOKUP(Table3[[#This Row],[Customer ID]],'Hospitalisation Details'!541:$1048576,8,FALSE())</f>
        <v>18259.22</v>
      </c>
      <c r="O542" s="19" t="str">
        <f>VLOOKUP(Table3[[#This Row],[Customer ID]],'Hospitalisation Details'!541:$1048576,9,FALSE())</f>
        <v>tier - 1</v>
      </c>
      <c r="P542" s="19" t="str">
        <f>VLOOKUP(Table3[[#This Row],[Customer ID]],'Hospitalisation Details'!541:$1048576,10,FALSE())</f>
        <v>tier - 3</v>
      </c>
      <c r="Q542" s="19" t="str">
        <f>VLOOKUP(Table3[[#This Row],[Customer ID]],'Hospitalisation Details'!541:$1048576,11,FALSE())</f>
        <v>R1011</v>
      </c>
    </row>
    <row r="543" spans="1:17" x14ac:dyDescent="0.2">
      <c r="A543" s="18" t="s">
        <v>1829</v>
      </c>
      <c r="B543" s="19" t="str">
        <f>VLOOKUP(Table3[[#This Row],[Customer ID]],'Customer name 1'!542:$1048576,4,FALSE())</f>
        <v xml:space="preserve">Mr. Dylan </v>
      </c>
      <c r="C543" s="20">
        <f>VLOOKUP(Table3[[#This Row],[Customer ID]],'Medical Examinations'!$1:$1048576,2,FALSE())</f>
        <v>29.15</v>
      </c>
      <c r="D543" s="20" t="str">
        <f>VLOOKUP(Table3[[#This Row],[Customer ID]],'Medical Examinations'!$1:$1048576,3,FALSE())</f>
        <v>over weight</v>
      </c>
      <c r="E543" s="20">
        <f>VLOOKUP(Table3[[#This Row],[Customer ID]],'Medical Examinations'!$1:$1048576,4,FALSE())</f>
        <v>4.45</v>
      </c>
      <c r="F543" s="20" t="str">
        <f>VLOOKUP(Table3[[#This Row],[Customer ID]],'Medical Examinations'!$1:$1048576,5,FALSE())</f>
        <v xml:space="preserve">normal </v>
      </c>
      <c r="G543" s="19" t="str">
        <f>VLOOKUP(Table3[[#This Row],[Customer ID]],'Medical Examinations'!$1:$1048576,6,FALSE())</f>
        <v>yes</v>
      </c>
      <c r="H543" s="19" t="str">
        <f>VLOOKUP(Table3[[#This Row],[Customer ID]],'Medical Examinations'!$1:$1048576,7,FALSE())</f>
        <v>No</v>
      </c>
      <c r="I543" s="19" t="str">
        <f>VLOOKUP(Table3[[#This Row],[Customer ID]],'Medical Examinations'!$1:$1048576,8,FALSE())</f>
        <v>No</v>
      </c>
      <c r="J543" s="19">
        <f>VLOOKUP(Table3[[#This Row],[Customer ID]],'Medical Examinations'!$1:$1048576,9,FALSE())</f>
        <v>1</v>
      </c>
      <c r="K543" s="19" t="str">
        <f>VLOOKUP(Table3[[#This Row],[Customer ID]],'Medical Examinations'!$1:$1048576,10,FALSE())</f>
        <v>yes</v>
      </c>
      <c r="L543" s="19" t="str">
        <f>VLOOKUP(Table3[[#This Row],[Customer ID]],'Hospitalisation Details'!542:$1048576,5,FALSE())</f>
        <v>3 Aug 1995</v>
      </c>
      <c r="M543" s="19">
        <f>VLOOKUP(Table3[[#This Row],[Customer ID]],'Hospitalisation Details'!542:$1048576,6,FALSE())</f>
        <v>27</v>
      </c>
      <c r="N543" s="19">
        <f>VLOOKUP(Table3[[#This Row],[Customer ID]],'Hospitalisation Details'!542:$1048576,8,FALSE())</f>
        <v>18246.5</v>
      </c>
      <c r="O543" s="19" t="str">
        <f>VLOOKUP(Table3[[#This Row],[Customer ID]],'Hospitalisation Details'!542:$1048576,9,FALSE())</f>
        <v>tier - 1</v>
      </c>
      <c r="P543" s="19" t="str">
        <f>VLOOKUP(Table3[[#This Row],[Customer ID]],'Hospitalisation Details'!542:$1048576,10,FALSE())</f>
        <v>tier - 1</v>
      </c>
      <c r="Q543" s="19" t="str">
        <f>VLOOKUP(Table3[[#This Row],[Customer ID]],'Hospitalisation Details'!542:$1048576,11,FALSE())</f>
        <v>R1013</v>
      </c>
    </row>
    <row r="544" spans="1:17" x14ac:dyDescent="0.2">
      <c r="A544" s="18" t="s">
        <v>1828</v>
      </c>
      <c r="B544" s="19" t="str">
        <f>VLOOKUP(Table3[[#This Row],[Customer ID]],'Customer name 1'!543:$1048576,4,FALSE())</f>
        <v xml:space="preserve">Ms. Elizabeth </v>
      </c>
      <c r="C544" s="20">
        <f>VLOOKUP(Table3[[#This Row],[Customer ID]],'Medical Examinations'!$1:$1048576,2,FALSE())</f>
        <v>27.28</v>
      </c>
      <c r="D544" s="20" t="str">
        <f>VLOOKUP(Table3[[#This Row],[Customer ID]],'Medical Examinations'!$1:$1048576,3,FALSE())</f>
        <v>over weight</v>
      </c>
      <c r="E544" s="20">
        <f>VLOOKUP(Table3[[#This Row],[Customer ID]],'Medical Examinations'!$1:$1048576,4,FALSE())</f>
        <v>4.72</v>
      </c>
      <c r="F544" s="20" t="str">
        <f>VLOOKUP(Table3[[#This Row],[Customer ID]],'Medical Examinations'!$1:$1048576,5,FALSE())</f>
        <v xml:space="preserve">normal </v>
      </c>
      <c r="G544" s="19" t="str">
        <f>VLOOKUP(Table3[[#This Row],[Customer ID]],'Medical Examinations'!$1:$1048576,6,FALSE())</f>
        <v>No</v>
      </c>
      <c r="H544" s="19" t="str">
        <f>VLOOKUP(Table3[[#This Row],[Customer ID]],'Medical Examinations'!$1:$1048576,7,FALSE())</f>
        <v>yes</v>
      </c>
      <c r="I544" s="19" t="str">
        <f>VLOOKUP(Table3[[#This Row],[Customer ID]],'Medical Examinations'!$1:$1048576,8,FALSE())</f>
        <v>No</v>
      </c>
      <c r="J544" s="19">
        <f>VLOOKUP(Table3[[#This Row],[Customer ID]],'Medical Examinations'!$1:$1048576,9,FALSE())</f>
        <v>1</v>
      </c>
      <c r="K544" s="19" t="str">
        <f>VLOOKUP(Table3[[#This Row],[Customer ID]],'Medical Examinations'!$1:$1048576,10,FALSE())</f>
        <v>yes</v>
      </c>
      <c r="L544" s="19" t="str">
        <f>VLOOKUP(Table3[[#This Row],[Customer ID]],'Hospitalisation Details'!543:$1048576,5,FALSE())</f>
        <v>10 Sep 2004</v>
      </c>
      <c r="M544" s="19">
        <f>VLOOKUP(Table3[[#This Row],[Customer ID]],'Hospitalisation Details'!543:$1048576,6,FALSE())</f>
        <v>18</v>
      </c>
      <c r="N544" s="19">
        <f>VLOOKUP(Table3[[#This Row],[Customer ID]],'Hospitalisation Details'!543:$1048576,8,FALSE())</f>
        <v>18223.45</v>
      </c>
      <c r="O544" s="19" t="str">
        <f>VLOOKUP(Table3[[#This Row],[Customer ID]],'Hospitalisation Details'!543:$1048576,9,FALSE())</f>
        <v>tier - 1</v>
      </c>
      <c r="P544" s="19" t="str">
        <f>VLOOKUP(Table3[[#This Row],[Customer ID]],'Hospitalisation Details'!543:$1048576,10,FALSE())</f>
        <v>tier - 3</v>
      </c>
      <c r="Q544" s="19" t="str">
        <f>VLOOKUP(Table3[[#This Row],[Customer ID]],'Hospitalisation Details'!543:$1048576,11,FALSE())</f>
        <v>R1013</v>
      </c>
    </row>
    <row r="545" spans="1:17" x14ac:dyDescent="0.2">
      <c r="A545" s="18" t="s">
        <v>1827</v>
      </c>
      <c r="B545" s="19" t="str">
        <f>VLOOKUP(Table3[[#This Row],[Customer ID]],'Customer name 1'!544:$1048576,4,FALSE())</f>
        <v xml:space="preserve">Ms. Brooke </v>
      </c>
      <c r="C545" s="20">
        <f>VLOOKUP(Table3[[#This Row],[Customer ID]],'Medical Examinations'!$1:$1048576,2,FALSE())</f>
        <v>32.229999999999997</v>
      </c>
      <c r="D545" s="20" t="str">
        <f>VLOOKUP(Table3[[#This Row],[Customer ID]],'Medical Examinations'!$1:$1048576,3,FALSE())</f>
        <v xml:space="preserve"> obesity </v>
      </c>
      <c r="E545" s="20">
        <f>VLOOKUP(Table3[[#This Row],[Customer ID]],'Medical Examinations'!$1:$1048576,4,FALSE())</f>
        <v>4.6500000000000004</v>
      </c>
      <c r="F545" s="20" t="str">
        <f>VLOOKUP(Table3[[#This Row],[Customer ID]],'Medical Examinations'!$1:$1048576,5,FALSE())</f>
        <v xml:space="preserve">normal </v>
      </c>
      <c r="G545" s="19" t="str">
        <f>VLOOKUP(Table3[[#This Row],[Customer ID]],'Medical Examinations'!$1:$1048576,6,FALSE())</f>
        <v>yes</v>
      </c>
      <c r="H545" s="19" t="str">
        <f>VLOOKUP(Table3[[#This Row],[Customer ID]],'Medical Examinations'!$1:$1048576,7,FALSE())</f>
        <v>No</v>
      </c>
      <c r="I545" s="19" t="str">
        <f>VLOOKUP(Table3[[#This Row],[Customer ID]],'Medical Examinations'!$1:$1048576,8,FALSE())</f>
        <v>Yes</v>
      </c>
      <c r="J545" s="19">
        <f>VLOOKUP(Table3[[#This Row],[Customer ID]],'Medical Examinations'!$1:$1048576,9,FALSE())</f>
        <v>1</v>
      </c>
      <c r="K545" s="19" t="str">
        <f>VLOOKUP(Table3[[#This Row],[Customer ID]],'Medical Examinations'!$1:$1048576,10,FALSE())</f>
        <v>No</v>
      </c>
      <c r="L545" s="19" t="str">
        <f>VLOOKUP(Table3[[#This Row],[Customer ID]],'Hospitalisation Details'!544:$1048576,5,FALSE())</f>
        <v>15 Jun 1997</v>
      </c>
      <c r="M545" s="19">
        <f>VLOOKUP(Table3[[#This Row],[Customer ID]],'Hospitalisation Details'!544:$1048576,6,FALSE())</f>
        <v>25</v>
      </c>
      <c r="N545" s="19">
        <f>VLOOKUP(Table3[[#This Row],[Customer ID]],'Hospitalisation Details'!544:$1048576,8,FALSE())</f>
        <v>18218.16</v>
      </c>
      <c r="O545" s="19" t="str">
        <f>VLOOKUP(Table3[[#This Row],[Customer ID]],'Hospitalisation Details'!544:$1048576,9,FALSE())</f>
        <v>tier - 1</v>
      </c>
      <c r="P545" s="19" t="str">
        <f>VLOOKUP(Table3[[#This Row],[Customer ID]],'Hospitalisation Details'!544:$1048576,10,FALSE())</f>
        <v>tier - 1</v>
      </c>
      <c r="Q545" s="19" t="str">
        <f>VLOOKUP(Table3[[#This Row],[Customer ID]],'Hospitalisation Details'!544:$1048576,11,FALSE())</f>
        <v>R1013</v>
      </c>
    </row>
    <row r="546" spans="1:17" x14ac:dyDescent="0.2">
      <c r="A546" s="18" t="s">
        <v>1826</v>
      </c>
      <c r="B546" s="19" t="str">
        <f>VLOOKUP(Table3[[#This Row],[Customer ID]],'Customer name 1'!545:$1048576,4,FALSE())</f>
        <v xml:space="preserve">Mrs. Teiko </v>
      </c>
      <c r="C546" s="20">
        <f>VLOOKUP(Table3[[#This Row],[Customer ID]],'Medical Examinations'!$1:$1048576,2,FALSE())</f>
        <v>44.2</v>
      </c>
      <c r="D546" s="20" t="str">
        <f>VLOOKUP(Table3[[#This Row],[Customer ID]],'Medical Examinations'!$1:$1048576,3,FALSE())</f>
        <v xml:space="preserve"> obesity </v>
      </c>
      <c r="E546" s="20">
        <f>VLOOKUP(Table3[[#This Row],[Customer ID]],'Medical Examinations'!$1:$1048576,4,FALSE())</f>
        <v>11.34</v>
      </c>
      <c r="F546" s="20" t="str">
        <f>VLOOKUP(Table3[[#This Row],[Customer ID]],'Medical Examinations'!$1:$1048576,5,FALSE())</f>
        <v xml:space="preserve">diabetes </v>
      </c>
      <c r="G546" s="19" t="str">
        <f>VLOOKUP(Table3[[#This Row],[Customer ID]],'Medical Examinations'!$1:$1048576,6,FALSE())</f>
        <v>yes</v>
      </c>
      <c r="H546" s="19" t="str">
        <f>VLOOKUP(Table3[[#This Row],[Customer ID]],'Medical Examinations'!$1:$1048576,7,FALSE())</f>
        <v>No</v>
      </c>
      <c r="I546" s="19" t="str">
        <f>VLOOKUP(Table3[[#This Row],[Customer ID]],'Medical Examinations'!$1:$1048576,8,FALSE())</f>
        <v>Yes</v>
      </c>
      <c r="J546" s="19">
        <f>VLOOKUP(Table3[[#This Row],[Customer ID]],'Medical Examinations'!$1:$1048576,9,FALSE())</f>
        <v>1</v>
      </c>
      <c r="K546" s="19" t="str">
        <f>VLOOKUP(Table3[[#This Row],[Customer ID]],'Medical Examinations'!$1:$1048576,10,FALSE())</f>
        <v>No</v>
      </c>
      <c r="L546" s="19" t="str">
        <f>VLOOKUP(Table3[[#This Row],[Customer ID]],'Hospitalisation Details'!545:$1048576,5,FALSE())</f>
        <v>4 Jul 1963</v>
      </c>
      <c r="M546" s="19">
        <f>VLOOKUP(Table3[[#This Row],[Customer ID]],'Hospitalisation Details'!545:$1048576,6,FALSE())</f>
        <v>59</v>
      </c>
      <c r="N546" s="19">
        <f>VLOOKUP(Table3[[#This Row],[Customer ID]],'Hospitalisation Details'!545:$1048576,8,FALSE())</f>
        <v>18208.34</v>
      </c>
      <c r="O546" s="19" t="str">
        <f>VLOOKUP(Table3[[#This Row],[Customer ID]],'Hospitalisation Details'!545:$1048576,9,FALSE())</f>
        <v>tier - 1</v>
      </c>
      <c r="P546" s="19" t="str">
        <f>VLOOKUP(Table3[[#This Row],[Customer ID]],'Hospitalisation Details'!545:$1048576,10,FALSE())</f>
        <v>tier - 2</v>
      </c>
      <c r="Q546" s="19" t="str">
        <f>VLOOKUP(Table3[[#This Row],[Customer ID]],'Hospitalisation Details'!545:$1048576,11,FALSE())</f>
        <v>R1026</v>
      </c>
    </row>
    <row r="547" spans="1:17" x14ac:dyDescent="0.2">
      <c r="A547" s="18" t="s">
        <v>1825</v>
      </c>
      <c r="B547" s="19" t="str">
        <f>VLOOKUP(Table3[[#This Row],[Customer ID]],'Customer name 1'!546:$1048576,4,FALSE())</f>
        <v xml:space="preserve">Mr. Zachary </v>
      </c>
      <c r="C547" s="20">
        <f>VLOOKUP(Table3[[#This Row],[Customer ID]],'Medical Examinations'!$1:$1048576,2,FALSE())</f>
        <v>29.734999999999999</v>
      </c>
      <c r="D547" s="20" t="str">
        <f>VLOOKUP(Table3[[#This Row],[Customer ID]],'Medical Examinations'!$1:$1048576,3,FALSE())</f>
        <v>over weight</v>
      </c>
      <c r="E547" s="20">
        <f>VLOOKUP(Table3[[#This Row],[Customer ID]],'Medical Examinations'!$1:$1048576,4,FALSE())</f>
        <v>4.53</v>
      </c>
      <c r="F547" s="20" t="str">
        <f>VLOOKUP(Table3[[#This Row],[Customer ID]],'Medical Examinations'!$1:$1048576,5,FALSE())</f>
        <v xml:space="preserve">normal </v>
      </c>
      <c r="G547" s="19" t="str">
        <f>VLOOKUP(Table3[[#This Row],[Customer ID]],'Medical Examinations'!$1:$1048576,6,FALSE())</f>
        <v>No</v>
      </c>
      <c r="H547" s="19" t="str">
        <f>VLOOKUP(Table3[[#This Row],[Customer ID]],'Medical Examinations'!$1:$1048576,7,FALSE())</f>
        <v>No</v>
      </c>
      <c r="I547" s="19" t="str">
        <f>VLOOKUP(Table3[[#This Row],[Customer ID]],'Medical Examinations'!$1:$1048576,8,FALSE())</f>
        <v>Yes</v>
      </c>
      <c r="J547" s="19">
        <f>VLOOKUP(Table3[[#This Row],[Customer ID]],'Medical Examinations'!$1:$1048576,9,FALSE())</f>
        <v>1</v>
      </c>
      <c r="K547" s="19" t="str">
        <f>VLOOKUP(Table3[[#This Row],[Customer ID]],'Medical Examinations'!$1:$1048576,10,FALSE())</f>
        <v>No</v>
      </c>
      <c r="L547" s="19" t="str">
        <f>VLOOKUP(Table3[[#This Row],[Customer ID]],'Hospitalisation Details'!546:$1048576,5,FALSE())</f>
        <v>12 Jul 1993</v>
      </c>
      <c r="M547" s="19">
        <f>VLOOKUP(Table3[[#This Row],[Customer ID]],'Hospitalisation Details'!546:$1048576,6,FALSE())</f>
        <v>29</v>
      </c>
      <c r="N547" s="19">
        <f>VLOOKUP(Table3[[#This Row],[Customer ID]],'Hospitalisation Details'!546:$1048576,8,FALSE())</f>
        <v>18157.88</v>
      </c>
      <c r="O547" s="19" t="str">
        <f>VLOOKUP(Table3[[#This Row],[Customer ID]],'Hospitalisation Details'!546:$1048576,9,FALSE())</f>
        <v>tier - 1</v>
      </c>
      <c r="P547" s="19" t="str">
        <f>VLOOKUP(Table3[[#This Row],[Customer ID]],'Hospitalisation Details'!546:$1048576,10,FALSE())</f>
        <v>tier - 1</v>
      </c>
      <c r="Q547" s="19" t="str">
        <f>VLOOKUP(Table3[[#This Row],[Customer ID]],'Hospitalisation Details'!546:$1048576,11,FALSE())</f>
        <v>R1012</v>
      </c>
    </row>
    <row r="548" spans="1:17" x14ac:dyDescent="0.2">
      <c r="A548" s="18" t="s">
        <v>1824</v>
      </c>
      <c r="B548" s="19" t="str">
        <f>VLOOKUP(Table3[[#This Row],[Customer ID]],'Customer name 1'!547:$1048576,4,FALSE())</f>
        <v xml:space="preserve">Ms. Johannah </v>
      </c>
      <c r="C548" s="20">
        <f>VLOOKUP(Table3[[#This Row],[Customer ID]],'Medical Examinations'!$1:$1048576,2,FALSE())</f>
        <v>28.31</v>
      </c>
      <c r="D548" s="20" t="str">
        <f>VLOOKUP(Table3[[#This Row],[Customer ID]],'Medical Examinations'!$1:$1048576,3,FALSE())</f>
        <v>over weight</v>
      </c>
      <c r="E548" s="20">
        <f>VLOOKUP(Table3[[#This Row],[Customer ID]],'Medical Examinations'!$1:$1048576,4,FALSE())</f>
        <v>6.35</v>
      </c>
      <c r="F548" s="20" t="str">
        <f>VLOOKUP(Table3[[#This Row],[Customer ID]],'Medical Examinations'!$1:$1048576,5,FALSE())</f>
        <v>prediabetes</v>
      </c>
      <c r="G548" s="19" t="str">
        <f>VLOOKUP(Table3[[#This Row],[Customer ID]],'Medical Examinations'!$1:$1048576,6,FALSE())</f>
        <v>No</v>
      </c>
      <c r="H548" s="19" t="str">
        <f>VLOOKUP(Table3[[#This Row],[Customer ID]],'Medical Examinations'!$1:$1048576,7,FALSE())</f>
        <v>No</v>
      </c>
      <c r="I548" s="19" t="str">
        <f>VLOOKUP(Table3[[#This Row],[Customer ID]],'Medical Examinations'!$1:$1048576,8,FALSE())</f>
        <v>No</v>
      </c>
      <c r="J548" s="19">
        <f>VLOOKUP(Table3[[#This Row],[Customer ID]],'Medical Examinations'!$1:$1048576,9,FALSE())</f>
        <v>0</v>
      </c>
      <c r="K548" s="19" t="str">
        <f>VLOOKUP(Table3[[#This Row],[Customer ID]],'Medical Examinations'!$1:$1048576,10,FALSE())</f>
        <v>yes</v>
      </c>
      <c r="L548" s="19" t="str">
        <f>VLOOKUP(Table3[[#This Row],[Customer ID]],'Hospitalisation Details'!547:$1048576,5,FALSE())</f>
        <v>24 Oct 1999</v>
      </c>
      <c r="M548" s="19">
        <f>VLOOKUP(Table3[[#This Row],[Customer ID]],'Hospitalisation Details'!547:$1048576,6,FALSE())</f>
        <v>23</v>
      </c>
      <c r="N548" s="19">
        <f>VLOOKUP(Table3[[#This Row],[Customer ID]],'Hospitalisation Details'!547:$1048576,8,FALSE())</f>
        <v>18033.97</v>
      </c>
      <c r="O548" s="19" t="str">
        <f>VLOOKUP(Table3[[#This Row],[Customer ID]],'Hospitalisation Details'!547:$1048576,9,FALSE())</f>
        <v>tier - 1</v>
      </c>
      <c r="P548" s="19" t="str">
        <f>VLOOKUP(Table3[[#This Row],[Customer ID]],'Hospitalisation Details'!547:$1048576,10,FALSE())</f>
        <v>tier - 1</v>
      </c>
      <c r="Q548" s="19" t="str">
        <f>VLOOKUP(Table3[[#This Row],[Customer ID]],'Hospitalisation Details'!547:$1048576,11,FALSE())</f>
        <v>R1012</v>
      </c>
    </row>
    <row r="549" spans="1:17" x14ac:dyDescent="0.2">
      <c r="A549" s="18" t="s">
        <v>1823</v>
      </c>
      <c r="B549" s="19" t="str">
        <f>VLOOKUP(Table3[[#This Row],[Customer ID]],'Customer name 1'!548:$1048576,4,FALSE())</f>
        <v xml:space="preserve">Mr. Ryan </v>
      </c>
      <c r="C549" s="20">
        <f>VLOOKUP(Table3[[#This Row],[Customer ID]],'Medical Examinations'!$1:$1048576,2,FALSE())</f>
        <v>46.62</v>
      </c>
      <c r="D549" s="20" t="str">
        <f>VLOOKUP(Table3[[#This Row],[Customer ID]],'Medical Examinations'!$1:$1048576,3,FALSE())</f>
        <v xml:space="preserve"> obesity </v>
      </c>
      <c r="E549" s="20">
        <f>VLOOKUP(Table3[[#This Row],[Customer ID]],'Medical Examinations'!$1:$1048576,4,FALSE())</f>
        <v>8.51</v>
      </c>
      <c r="F549" s="20" t="str">
        <f>VLOOKUP(Table3[[#This Row],[Customer ID]],'Medical Examinations'!$1:$1048576,5,FALSE())</f>
        <v xml:space="preserve">diabetes </v>
      </c>
      <c r="G549" s="19" t="str">
        <f>VLOOKUP(Table3[[#This Row],[Customer ID]],'Medical Examinations'!$1:$1048576,6,FALSE())</f>
        <v>No</v>
      </c>
      <c r="H549" s="19" t="str">
        <f>VLOOKUP(Table3[[#This Row],[Customer ID]],'Medical Examinations'!$1:$1048576,7,FALSE())</f>
        <v>No</v>
      </c>
      <c r="I549" s="19" t="str">
        <f>VLOOKUP(Table3[[#This Row],[Customer ID]],'Medical Examinations'!$1:$1048576,8,FALSE())</f>
        <v>No</v>
      </c>
      <c r="J549" s="19">
        <f>VLOOKUP(Table3[[#This Row],[Customer ID]],'Medical Examinations'!$1:$1048576,9,FALSE())</f>
        <v>0</v>
      </c>
      <c r="K549" s="19" t="str">
        <f>VLOOKUP(Table3[[#This Row],[Customer ID]],'Medical Examinations'!$1:$1048576,10,FALSE())</f>
        <v>No</v>
      </c>
      <c r="L549" s="19" t="str">
        <f>VLOOKUP(Table3[[#This Row],[Customer ID]],'Hospitalisation Details'!548:$1048576,5,FALSE())</f>
        <v>17 Oct 1965</v>
      </c>
      <c r="M549" s="19">
        <f>VLOOKUP(Table3[[#This Row],[Customer ID]],'Hospitalisation Details'!548:$1048576,6,FALSE())</f>
        <v>57</v>
      </c>
      <c r="N549" s="19">
        <f>VLOOKUP(Table3[[#This Row],[Customer ID]],'Hospitalisation Details'!548:$1048576,8,FALSE())</f>
        <v>18031.189999999999</v>
      </c>
      <c r="O549" s="19" t="str">
        <f>VLOOKUP(Table3[[#This Row],[Customer ID]],'Hospitalisation Details'!548:$1048576,9,FALSE())</f>
        <v>tier - 1</v>
      </c>
      <c r="P549" s="19" t="str">
        <f>VLOOKUP(Table3[[#This Row],[Customer ID]],'Hospitalisation Details'!548:$1048576,10,FALSE())</f>
        <v>tier - 2</v>
      </c>
      <c r="Q549" s="19" t="str">
        <f>VLOOKUP(Table3[[#This Row],[Customer ID]],'Hospitalisation Details'!548:$1048576,11,FALSE())</f>
        <v>R1012</v>
      </c>
    </row>
    <row r="550" spans="1:17" x14ac:dyDescent="0.2">
      <c r="A550" s="18" t="s">
        <v>1822</v>
      </c>
      <c r="B550" s="19" t="str">
        <f>VLOOKUP(Table3[[#This Row],[Customer ID]],'Customer name 1'!549:$1048576,4,FALSE())</f>
        <v xml:space="preserve">Mr. Andres </v>
      </c>
      <c r="C550" s="20">
        <f>VLOOKUP(Table3[[#This Row],[Customer ID]],'Medical Examinations'!$1:$1048576,2,FALSE())</f>
        <v>51.75</v>
      </c>
      <c r="D550" s="20" t="str">
        <f>VLOOKUP(Table3[[#This Row],[Customer ID]],'Medical Examinations'!$1:$1048576,3,FALSE())</f>
        <v xml:space="preserve"> obesity </v>
      </c>
      <c r="E550" s="20">
        <f>VLOOKUP(Table3[[#This Row],[Customer ID]],'Medical Examinations'!$1:$1048576,4,FALSE())</f>
        <v>8.59</v>
      </c>
      <c r="F550" s="20" t="str">
        <f>VLOOKUP(Table3[[#This Row],[Customer ID]],'Medical Examinations'!$1:$1048576,5,FALSE())</f>
        <v xml:space="preserve">diabetes </v>
      </c>
      <c r="G550" s="19" t="str">
        <f>VLOOKUP(Table3[[#This Row],[Customer ID]],'Medical Examinations'!$1:$1048576,6,FALSE())</f>
        <v>yes</v>
      </c>
      <c r="H550" s="19" t="str">
        <f>VLOOKUP(Table3[[#This Row],[Customer ID]],'Medical Examinations'!$1:$1048576,7,FALSE())</f>
        <v>No</v>
      </c>
      <c r="I550" s="19" t="str">
        <f>VLOOKUP(Table3[[#This Row],[Customer ID]],'Medical Examinations'!$1:$1048576,8,FALSE())</f>
        <v>No</v>
      </c>
      <c r="J550" s="19">
        <f>VLOOKUP(Table3[[#This Row],[Customer ID]],'Medical Examinations'!$1:$1048576,9,FALSE())</f>
        <v>1</v>
      </c>
      <c r="K550" s="19" t="str">
        <f>VLOOKUP(Table3[[#This Row],[Customer ID]],'Medical Examinations'!$1:$1048576,10,FALSE())</f>
        <v>No</v>
      </c>
      <c r="L550" s="19" t="str">
        <f>VLOOKUP(Table3[[#This Row],[Customer ID]],'Hospitalisation Details'!549:$1048576,5,FALSE())</f>
        <v>27 Jun 1975</v>
      </c>
      <c r="M550" s="19">
        <f>VLOOKUP(Table3[[#This Row],[Customer ID]],'Hospitalisation Details'!549:$1048576,6,FALSE())</f>
        <v>47</v>
      </c>
      <c r="N550" s="19">
        <f>VLOOKUP(Table3[[#This Row],[Customer ID]],'Hospitalisation Details'!549:$1048576,8,FALSE())</f>
        <v>18031.16</v>
      </c>
      <c r="O550" s="19" t="str">
        <f>VLOOKUP(Table3[[#This Row],[Customer ID]],'Hospitalisation Details'!549:$1048576,9,FALSE())</f>
        <v>tier - 1</v>
      </c>
      <c r="P550" s="19" t="str">
        <f>VLOOKUP(Table3[[#This Row],[Customer ID]],'Hospitalisation Details'!549:$1048576,10,FALSE())</f>
        <v>tier - 3</v>
      </c>
      <c r="Q550" s="19" t="str">
        <f>VLOOKUP(Table3[[#This Row],[Customer ID]],'Hospitalisation Details'!549:$1048576,11,FALSE())</f>
        <v>R1023</v>
      </c>
    </row>
    <row r="551" spans="1:17" x14ac:dyDescent="0.2">
      <c r="A551" s="18" t="s">
        <v>1821</v>
      </c>
      <c r="B551" s="19" t="str">
        <f>VLOOKUP(Table3[[#This Row],[Customer ID]],'Customer name 1'!550:$1048576,4,FALSE())</f>
        <v xml:space="preserve">Mr. Bryan </v>
      </c>
      <c r="C551" s="20">
        <f>VLOOKUP(Table3[[#This Row],[Customer ID]],'Medical Examinations'!$1:$1048576,2,FALSE())</f>
        <v>25.7</v>
      </c>
      <c r="D551" s="20" t="str">
        <f>VLOOKUP(Table3[[#This Row],[Customer ID]],'Medical Examinations'!$1:$1048576,3,FALSE())</f>
        <v>over weight</v>
      </c>
      <c r="E551" s="20">
        <f>VLOOKUP(Table3[[#This Row],[Customer ID]],'Medical Examinations'!$1:$1048576,4,FALSE())</f>
        <v>4.13</v>
      </c>
      <c r="F551" s="20" t="str">
        <f>VLOOKUP(Table3[[#This Row],[Customer ID]],'Medical Examinations'!$1:$1048576,5,FALSE())</f>
        <v xml:space="preserve">normal </v>
      </c>
      <c r="G551" s="19" t="str">
        <f>VLOOKUP(Table3[[#This Row],[Customer ID]],'Medical Examinations'!$1:$1048576,6,FALSE())</f>
        <v>yes</v>
      </c>
      <c r="H551" s="19" t="str">
        <f>VLOOKUP(Table3[[#This Row],[Customer ID]],'Medical Examinations'!$1:$1048576,7,FALSE())</f>
        <v>No</v>
      </c>
      <c r="I551" s="19" t="str">
        <f>VLOOKUP(Table3[[#This Row],[Customer ID]],'Medical Examinations'!$1:$1048576,8,FALSE())</f>
        <v>No</v>
      </c>
      <c r="J551" s="19">
        <f>VLOOKUP(Table3[[#This Row],[Customer ID]],'Medical Examinations'!$1:$1048576,9,FALSE())</f>
        <v>0</v>
      </c>
      <c r="K551" s="19" t="str">
        <f>VLOOKUP(Table3[[#This Row],[Customer ID]],'Medical Examinations'!$1:$1048576,10,FALSE())</f>
        <v>yes</v>
      </c>
      <c r="L551" s="19" t="str">
        <f>VLOOKUP(Table3[[#This Row],[Customer ID]],'Hospitalisation Details'!550:$1048576,5,FALSE())</f>
        <v>28 Sep 2001</v>
      </c>
      <c r="M551" s="19">
        <f>VLOOKUP(Table3[[#This Row],[Customer ID]],'Hospitalisation Details'!550:$1048576,6,FALSE())</f>
        <v>21</v>
      </c>
      <c r="N551" s="19">
        <f>VLOOKUP(Table3[[#This Row],[Customer ID]],'Hospitalisation Details'!550:$1048576,8,FALSE())</f>
        <v>17942.11</v>
      </c>
      <c r="O551" s="19" t="str">
        <f>VLOOKUP(Table3[[#This Row],[Customer ID]],'Hospitalisation Details'!550:$1048576,9,FALSE())</f>
        <v>tier - 1</v>
      </c>
      <c r="P551" s="19" t="str">
        <f>VLOOKUP(Table3[[#This Row],[Customer ID]],'Hospitalisation Details'!550:$1048576,10,FALSE())</f>
        <v>tier - 2</v>
      </c>
      <c r="Q551" s="19" t="str">
        <f>VLOOKUP(Table3[[#This Row],[Customer ID]],'Hospitalisation Details'!550:$1048576,11,FALSE())</f>
        <v>R1011</v>
      </c>
    </row>
    <row r="552" spans="1:17" x14ac:dyDescent="0.2">
      <c r="A552" s="18" t="s">
        <v>1820</v>
      </c>
      <c r="B552" s="19" t="str">
        <f>VLOOKUP(Table3[[#This Row],[Customer ID]],'Customer name 1'!551:$1048576,4,FALSE())</f>
        <v xml:space="preserve">Ms. Lizette </v>
      </c>
      <c r="C552" s="20">
        <f>VLOOKUP(Table3[[#This Row],[Customer ID]],'Medical Examinations'!$1:$1048576,2,FALSE())</f>
        <v>31.79</v>
      </c>
      <c r="D552" s="20" t="str">
        <f>VLOOKUP(Table3[[#This Row],[Customer ID]],'Medical Examinations'!$1:$1048576,3,FALSE())</f>
        <v xml:space="preserve"> obesity </v>
      </c>
      <c r="E552" s="20">
        <f>VLOOKUP(Table3[[#This Row],[Customer ID]],'Medical Examinations'!$1:$1048576,4,FALSE())</f>
        <v>4.55</v>
      </c>
      <c r="F552" s="20" t="str">
        <f>VLOOKUP(Table3[[#This Row],[Customer ID]],'Medical Examinations'!$1:$1048576,5,FALSE())</f>
        <v xml:space="preserve">normal </v>
      </c>
      <c r="G552" s="19" t="str">
        <f>VLOOKUP(Table3[[#This Row],[Customer ID]],'Medical Examinations'!$1:$1048576,6,FALSE())</f>
        <v>No</v>
      </c>
      <c r="H552" s="19" t="str">
        <f>VLOOKUP(Table3[[#This Row],[Customer ID]],'Medical Examinations'!$1:$1048576,7,FALSE())</f>
        <v>No</v>
      </c>
      <c r="I552" s="19" t="str">
        <f>VLOOKUP(Table3[[#This Row],[Customer ID]],'Medical Examinations'!$1:$1048576,8,FALSE())</f>
        <v>No</v>
      </c>
      <c r="J552" s="19">
        <f>VLOOKUP(Table3[[#This Row],[Customer ID]],'Medical Examinations'!$1:$1048576,9,FALSE())</f>
        <v>0</v>
      </c>
      <c r="K552" s="19" t="str">
        <f>VLOOKUP(Table3[[#This Row],[Customer ID]],'Medical Examinations'!$1:$1048576,10,FALSE())</f>
        <v>No</v>
      </c>
      <c r="L552" s="19" t="str">
        <f>VLOOKUP(Table3[[#This Row],[Customer ID]],'Hospitalisation Details'!551:$1048576,5,FALSE())</f>
        <v>17 Oct 1977</v>
      </c>
      <c r="M552" s="19">
        <f>VLOOKUP(Table3[[#This Row],[Customer ID]],'Hospitalisation Details'!551:$1048576,6,FALSE())</f>
        <v>45</v>
      </c>
      <c r="N552" s="19">
        <f>VLOOKUP(Table3[[#This Row],[Customer ID]],'Hospitalisation Details'!551:$1048576,8,FALSE())</f>
        <v>17929.3</v>
      </c>
      <c r="O552" s="19" t="str">
        <f>VLOOKUP(Table3[[#This Row],[Customer ID]],'Hospitalisation Details'!551:$1048576,9,FALSE())</f>
        <v>tier - 1</v>
      </c>
      <c r="P552" s="19" t="str">
        <f>VLOOKUP(Table3[[#This Row],[Customer ID]],'Hospitalisation Details'!551:$1048576,10,FALSE())</f>
        <v>tier - 2</v>
      </c>
      <c r="Q552" s="19" t="str">
        <f>VLOOKUP(Table3[[#This Row],[Customer ID]],'Hospitalisation Details'!551:$1048576,11,FALSE())</f>
        <v>R1013</v>
      </c>
    </row>
    <row r="553" spans="1:17" x14ac:dyDescent="0.2">
      <c r="A553" s="18" t="s">
        <v>1819</v>
      </c>
      <c r="B553" s="19" t="str">
        <f>VLOOKUP(Table3[[#This Row],[Customer ID]],'Customer name 1'!552:$1048576,4,FALSE())</f>
        <v xml:space="preserve">Mr. Don </v>
      </c>
      <c r="C553" s="20">
        <f>VLOOKUP(Table3[[#This Row],[Customer ID]],'Medical Examinations'!$1:$1048576,2,FALSE())</f>
        <v>24.795000000000002</v>
      </c>
      <c r="D553" s="20" t="str">
        <f>VLOOKUP(Table3[[#This Row],[Customer ID]],'Medical Examinations'!$1:$1048576,3,FALSE())</f>
        <v>normal weight</v>
      </c>
      <c r="E553" s="20">
        <f>VLOOKUP(Table3[[#This Row],[Customer ID]],'Medical Examinations'!$1:$1048576,4,FALSE())</f>
        <v>4.5199999999999996</v>
      </c>
      <c r="F553" s="20" t="str">
        <f>VLOOKUP(Table3[[#This Row],[Customer ID]],'Medical Examinations'!$1:$1048576,5,FALSE())</f>
        <v xml:space="preserve">normal </v>
      </c>
      <c r="G553" s="19" t="str">
        <f>VLOOKUP(Table3[[#This Row],[Customer ID]],'Medical Examinations'!$1:$1048576,6,FALSE())</f>
        <v>No</v>
      </c>
      <c r="H553" s="19" t="str">
        <f>VLOOKUP(Table3[[#This Row],[Customer ID]],'Medical Examinations'!$1:$1048576,7,FALSE())</f>
        <v>No</v>
      </c>
      <c r="I553" s="19" t="str">
        <f>VLOOKUP(Table3[[#This Row],[Customer ID]],'Medical Examinations'!$1:$1048576,8,FALSE())</f>
        <v>No</v>
      </c>
      <c r="J553" s="19">
        <f>VLOOKUP(Table3[[#This Row],[Customer ID]],'Medical Examinations'!$1:$1048576,9,FALSE())</f>
        <v>0</v>
      </c>
      <c r="K553" s="19" t="str">
        <f>VLOOKUP(Table3[[#This Row],[Customer ID]],'Medical Examinations'!$1:$1048576,10,FALSE())</f>
        <v>yes</v>
      </c>
      <c r="L553" s="19" t="str">
        <f>VLOOKUP(Table3[[#This Row],[Customer ID]],'Hospitalisation Details'!552:$1048576,5,FALSE())</f>
        <v>4 Dec 1989</v>
      </c>
      <c r="M553" s="19">
        <f>VLOOKUP(Table3[[#This Row],[Customer ID]],'Hospitalisation Details'!552:$1048576,6,FALSE())</f>
        <v>33</v>
      </c>
      <c r="N553" s="19">
        <f>VLOOKUP(Table3[[#This Row],[Customer ID]],'Hospitalisation Details'!552:$1048576,8,FALSE())</f>
        <v>17904.53</v>
      </c>
      <c r="O553" s="19" t="str">
        <f>VLOOKUP(Table3[[#This Row],[Customer ID]],'Hospitalisation Details'!552:$1048576,9,FALSE())</f>
        <v>tier - 1</v>
      </c>
      <c r="P553" s="19" t="str">
        <f>VLOOKUP(Table3[[#This Row],[Customer ID]],'Hospitalisation Details'!552:$1048576,10,FALSE())</f>
        <v>tier - 2</v>
      </c>
      <c r="Q553" s="19" t="str">
        <f>VLOOKUP(Table3[[#This Row],[Customer ID]],'Hospitalisation Details'!552:$1048576,11,FALSE())</f>
        <v>R1017</v>
      </c>
    </row>
    <row r="554" spans="1:17" x14ac:dyDescent="0.2">
      <c r="A554" s="18" t="s">
        <v>1818</v>
      </c>
      <c r="B554" s="19" t="str">
        <f>VLOOKUP(Table3[[#This Row],[Customer ID]],'Customer name 1'!553:$1048576,4,FALSE())</f>
        <v xml:space="preserve">Mr. Jeb </v>
      </c>
      <c r="C554" s="20">
        <f>VLOOKUP(Table3[[#This Row],[Customer ID]],'Medical Examinations'!$1:$1048576,2,FALSE())</f>
        <v>53.98</v>
      </c>
      <c r="D554" s="20" t="str">
        <f>VLOOKUP(Table3[[#This Row],[Customer ID]],'Medical Examinations'!$1:$1048576,3,FALSE())</f>
        <v xml:space="preserve"> obesity </v>
      </c>
      <c r="E554" s="20">
        <f>VLOOKUP(Table3[[#This Row],[Customer ID]],'Medical Examinations'!$1:$1048576,4,FALSE())</f>
        <v>5.07</v>
      </c>
      <c r="F554" s="20" t="str">
        <f>VLOOKUP(Table3[[#This Row],[Customer ID]],'Medical Examinations'!$1:$1048576,5,FALSE())</f>
        <v xml:space="preserve">normal </v>
      </c>
      <c r="G554" s="19" t="str">
        <f>VLOOKUP(Table3[[#This Row],[Customer ID]],'Medical Examinations'!$1:$1048576,6,FALSE())</f>
        <v>No</v>
      </c>
      <c r="H554" s="19" t="str">
        <f>VLOOKUP(Table3[[#This Row],[Customer ID]],'Medical Examinations'!$1:$1048576,7,FALSE())</f>
        <v>No</v>
      </c>
      <c r="I554" s="19" t="str">
        <f>VLOOKUP(Table3[[#This Row],[Customer ID]],'Medical Examinations'!$1:$1048576,8,FALSE())</f>
        <v>Yes</v>
      </c>
      <c r="J554" s="19">
        <f>VLOOKUP(Table3[[#This Row],[Customer ID]],'Medical Examinations'!$1:$1048576,9,FALSE())</f>
        <v>1</v>
      </c>
      <c r="K554" s="19" t="str">
        <f>VLOOKUP(Table3[[#This Row],[Customer ID]],'Medical Examinations'!$1:$1048576,10,FALSE())</f>
        <v>No</v>
      </c>
      <c r="L554" s="19" t="str">
        <f>VLOOKUP(Table3[[#This Row],[Customer ID]],'Hospitalisation Details'!553:$1048576,5,FALSE())</f>
        <v>12 Nov 1979</v>
      </c>
      <c r="M554" s="19">
        <f>VLOOKUP(Table3[[#This Row],[Customer ID]],'Hospitalisation Details'!553:$1048576,6,FALSE())</f>
        <v>43</v>
      </c>
      <c r="N554" s="19">
        <f>VLOOKUP(Table3[[#This Row],[Customer ID]],'Hospitalisation Details'!553:$1048576,8,FALSE())</f>
        <v>17882.669999999998</v>
      </c>
      <c r="O554" s="19" t="str">
        <f>VLOOKUP(Table3[[#This Row],[Customer ID]],'Hospitalisation Details'!553:$1048576,9,FALSE())</f>
        <v>tier - 1</v>
      </c>
      <c r="P554" s="19" t="str">
        <f>VLOOKUP(Table3[[#This Row],[Customer ID]],'Hospitalisation Details'!553:$1048576,10,FALSE())</f>
        <v>tier - 3</v>
      </c>
      <c r="Q554" s="19" t="str">
        <f>VLOOKUP(Table3[[#This Row],[Customer ID]],'Hospitalisation Details'!553:$1048576,11,FALSE())</f>
        <v>R1012</v>
      </c>
    </row>
    <row r="555" spans="1:17" x14ac:dyDescent="0.2">
      <c r="A555" s="18" t="s">
        <v>1817</v>
      </c>
      <c r="B555" s="19" t="str">
        <f>VLOOKUP(Table3[[#This Row],[Customer ID]],'Customer name 1'!554:$1048576,4,FALSE())</f>
        <v xml:space="preserve">Ms. Amy </v>
      </c>
      <c r="C555" s="20">
        <f>VLOOKUP(Table3[[#This Row],[Customer ID]],'Medical Examinations'!$1:$1048576,2,FALSE())</f>
        <v>41.325000000000003</v>
      </c>
      <c r="D555" s="20" t="str">
        <f>VLOOKUP(Table3[[#This Row],[Customer ID]],'Medical Examinations'!$1:$1048576,3,FALSE())</f>
        <v xml:space="preserve"> obesity </v>
      </c>
      <c r="E555" s="20">
        <f>VLOOKUP(Table3[[#This Row],[Customer ID]],'Medical Examinations'!$1:$1048576,4,FALSE())</f>
        <v>4.04</v>
      </c>
      <c r="F555" s="20" t="str">
        <f>VLOOKUP(Table3[[#This Row],[Customer ID]],'Medical Examinations'!$1:$1048576,5,FALSE())</f>
        <v xml:space="preserve">normal </v>
      </c>
      <c r="G555" s="19" t="str">
        <f>VLOOKUP(Table3[[#This Row],[Customer ID]],'Medical Examinations'!$1:$1048576,6,FALSE())</f>
        <v>yes</v>
      </c>
      <c r="H555" s="19" t="str">
        <f>VLOOKUP(Table3[[#This Row],[Customer ID]],'Medical Examinations'!$1:$1048576,7,FALSE())</f>
        <v>No</v>
      </c>
      <c r="I555" s="19" t="str">
        <f>VLOOKUP(Table3[[#This Row],[Customer ID]],'Medical Examinations'!$1:$1048576,8,FALSE())</f>
        <v>Yes</v>
      </c>
      <c r="J555" s="19">
        <f>VLOOKUP(Table3[[#This Row],[Customer ID]],'Medical Examinations'!$1:$1048576,9,FALSE())</f>
        <v>1</v>
      </c>
      <c r="K555" s="19" t="str">
        <f>VLOOKUP(Table3[[#This Row],[Customer ID]],'Medical Examinations'!$1:$1048576,10,FALSE())</f>
        <v>No</v>
      </c>
      <c r="L555" s="19" t="str">
        <f>VLOOKUP(Table3[[#This Row],[Customer ID]],'Hospitalisation Details'!554:$1048576,5,FALSE())</f>
        <v>26 Aug 1997</v>
      </c>
      <c r="M555" s="19">
        <f>VLOOKUP(Table3[[#This Row],[Customer ID]],'Hospitalisation Details'!554:$1048576,6,FALSE())</f>
        <v>25</v>
      </c>
      <c r="N555" s="19">
        <f>VLOOKUP(Table3[[#This Row],[Customer ID]],'Hospitalisation Details'!554:$1048576,8,FALSE())</f>
        <v>17878.900000000001</v>
      </c>
      <c r="O555" s="19" t="str">
        <f>VLOOKUP(Table3[[#This Row],[Customer ID]],'Hospitalisation Details'!554:$1048576,9,FALSE())</f>
        <v>tier - 1</v>
      </c>
      <c r="P555" s="19" t="str">
        <f>VLOOKUP(Table3[[#This Row],[Customer ID]],'Hospitalisation Details'!554:$1048576,10,FALSE())</f>
        <v>tier - 2</v>
      </c>
      <c r="Q555" s="19" t="str">
        <f>VLOOKUP(Table3[[#This Row],[Customer ID]],'Hospitalisation Details'!554:$1048576,11,FALSE())</f>
        <v>R1024</v>
      </c>
    </row>
    <row r="556" spans="1:17" x14ac:dyDescent="0.2">
      <c r="A556" s="18" t="s">
        <v>1816</v>
      </c>
      <c r="B556" s="19" t="str">
        <f>VLOOKUP(Table3[[#This Row],[Customer ID]],'Customer name 1'!555:$1048576,4,FALSE())</f>
        <v xml:space="preserve">Mr. Brian </v>
      </c>
      <c r="C556" s="20">
        <f>VLOOKUP(Table3[[#This Row],[Customer ID]],'Medical Examinations'!$1:$1048576,2,FALSE())</f>
        <v>51.65</v>
      </c>
      <c r="D556" s="20" t="str">
        <f>VLOOKUP(Table3[[#This Row],[Customer ID]],'Medical Examinations'!$1:$1048576,3,FALSE())</f>
        <v xml:space="preserve"> obesity </v>
      </c>
      <c r="E556" s="20">
        <f>VLOOKUP(Table3[[#This Row],[Customer ID]],'Medical Examinations'!$1:$1048576,4,FALSE())</f>
        <v>5.3</v>
      </c>
      <c r="F556" s="20" t="str">
        <f>VLOOKUP(Table3[[#This Row],[Customer ID]],'Medical Examinations'!$1:$1048576,5,FALSE())</f>
        <v xml:space="preserve">normal </v>
      </c>
      <c r="G556" s="19" t="str">
        <f>VLOOKUP(Table3[[#This Row],[Customer ID]],'Medical Examinations'!$1:$1048576,6,FALSE())</f>
        <v>yes</v>
      </c>
      <c r="H556" s="19" t="str">
        <f>VLOOKUP(Table3[[#This Row],[Customer ID]],'Medical Examinations'!$1:$1048576,7,FALSE())</f>
        <v>No</v>
      </c>
      <c r="I556" s="19" t="str">
        <f>VLOOKUP(Table3[[#This Row],[Customer ID]],'Medical Examinations'!$1:$1048576,8,FALSE())</f>
        <v>No</v>
      </c>
      <c r="J556" s="19">
        <f>VLOOKUP(Table3[[#This Row],[Customer ID]],'Medical Examinations'!$1:$1048576,9,FALSE())</f>
        <v>0</v>
      </c>
      <c r="K556" s="19" t="str">
        <f>VLOOKUP(Table3[[#This Row],[Customer ID]],'Medical Examinations'!$1:$1048576,10,FALSE())</f>
        <v>No</v>
      </c>
      <c r="L556" s="19" t="str">
        <f>VLOOKUP(Table3[[#This Row],[Customer ID]],'Hospitalisation Details'!555:$1048576,5,FALSE())</f>
        <v>12 Dec 1976</v>
      </c>
      <c r="M556" s="19">
        <f>VLOOKUP(Table3[[#This Row],[Customer ID]],'Hospitalisation Details'!555:$1048576,6,FALSE())</f>
        <v>46</v>
      </c>
      <c r="N556" s="19">
        <f>VLOOKUP(Table3[[#This Row],[Customer ID]],'Hospitalisation Details'!555:$1048576,8,FALSE())</f>
        <v>17862.919999999998</v>
      </c>
      <c r="O556" s="19" t="str">
        <f>VLOOKUP(Table3[[#This Row],[Customer ID]],'Hospitalisation Details'!555:$1048576,9,FALSE())</f>
        <v>tier - 1</v>
      </c>
      <c r="P556" s="19" t="str">
        <f>VLOOKUP(Table3[[#This Row],[Customer ID]],'Hospitalisation Details'!555:$1048576,10,FALSE())</f>
        <v>tier - 2</v>
      </c>
      <c r="Q556" s="19" t="str">
        <f>VLOOKUP(Table3[[#This Row],[Customer ID]],'Hospitalisation Details'!555:$1048576,11,FALSE())</f>
        <v>R1012</v>
      </c>
    </row>
    <row r="557" spans="1:17" x14ac:dyDescent="0.2">
      <c r="A557" s="18" t="s">
        <v>1815</v>
      </c>
      <c r="B557" s="19" t="str">
        <f>VLOOKUP(Table3[[#This Row],[Customer ID]],'Customer name 1'!556:$1048576,4,FALSE())</f>
        <v xml:space="preserve">Mr. Mike </v>
      </c>
      <c r="C557" s="20">
        <f>VLOOKUP(Table3[[#This Row],[Customer ID]],'Medical Examinations'!$1:$1048576,2,FALSE())</f>
        <v>44.52</v>
      </c>
      <c r="D557" s="20" t="str">
        <f>VLOOKUP(Table3[[#This Row],[Customer ID]],'Medical Examinations'!$1:$1048576,3,FALSE())</f>
        <v xml:space="preserve"> obesity </v>
      </c>
      <c r="E557" s="20">
        <f>VLOOKUP(Table3[[#This Row],[Customer ID]],'Medical Examinations'!$1:$1048576,4,FALSE())</f>
        <v>8.64</v>
      </c>
      <c r="F557" s="20" t="str">
        <f>VLOOKUP(Table3[[#This Row],[Customer ID]],'Medical Examinations'!$1:$1048576,5,FALSE())</f>
        <v xml:space="preserve">diabetes </v>
      </c>
      <c r="G557" s="19" t="str">
        <f>VLOOKUP(Table3[[#This Row],[Customer ID]],'Medical Examinations'!$1:$1048576,6,FALSE())</f>
        <v>yes</v>
      </c>
      <c r="H557" s="19" t="str">
        <f>VLOOKUP(Table3[[#This Row],[Customer ID]],'Medical Examinations'!$1:$1048576,7,FALSE())</f>
        <v>No</v>
      </c>
      <c r="I557" s="19" t="str">
        <f>VLOOKUP(Table3[[#This Row],[Customer ID]],'Medical Examinations'!$1:$1048576,8,FALSE())</f>
        <v>Yes</v>
      </c>
      <c r="J557" s="19">
        <f>VLOOKUP(Table3[[#This Row],[Customer ID]],'Medical Examinations'!$1:$1048576,9,FALSE())</f>
        <v>1</v>
      </c>
      <c r="K557" s="19" t="str">
        <f>VLOOKUP(Table3[[#This Row],[Customer ID]],'Medical Examinations'!$1:$1048576,10,FALSE())</f>
        <v>No</v>
      </c>
      <c r="L557" s="19" t="str">
        <f>VLOOKUP(Table3[[#This Row],[Customer ID]],'Hospitalisation Details'!556:$1048576,5,FALSE())</f>
        <v>8 Dec 1963</v>
      </c>
      <c r="M557" s="19">
        <f>VLOOKUP(Table3[[#This Row],[Customer ID]],'Hospitalisation Details'!556:$1048576,6,FALSE())</f>
        <v>59</v>
      </c>
      <c r="N557" s="19">
        <f>VLOOKUP(Table3[[#This Row],[Customer ID]],'Hospitalisation Details'!556:$1048576,8,FALSE())</f>
        <v>17832.599999999999</v>
      </c>
      <c r="O557" s="19" t="str">
        <f>VLOOKUP(Table3[[#This Row],[Customer ID]],'Hospitalisation Details'!556:$1048576,9,FALSE())</f>
        <v>tier - 1</v>
      </c>
      <c r="P557" s="19" t="str">
        <f>VLOOKUP(Table3[[#This Row],[Customer ID]],'Hospitalisation Details'!556:$1048576,10,FALSE())</f>
        <v>tier - 2</v>
      </c>
      <c r="Q557" s="19" t="str">
        <f>VLOOKUP(Table3[[#This Row],[Customer ID]],'Hospitalisation Details'!556:$1048576,11,FALSE())</f>
        <v>R1012</v>
      </c>
    </row>
    <row r="558" spans="1:17" x14ac:dyDescent="0.2">
      <c r="A558" s="18" t="s">
        <v>1814</v>
      </c>
      <c r="B558" s="19" t="str">
        <f>VLOOKUP(Table3[[#This Row],[Customer ID]],'Customer name 1'!557:$1048576,4,FALSE())</f>
        <v xml:space="preserve">Ms. Simonezitrone </v>
      </c>
      <c r="C558" s="20">
        <f>VLOOKUP(Table3[[#This Row],[Customer ID]],'Medical Examinations'!$1:$1048576,2,FALSE())</f>
        <v>53.29</v>
      </c>
      <c r="D558" s="20" t="str">
        <f>VLOOKUP(Table3[[#This Row],[Customer ID]],'Medical Examinations'!$1:$1048576,3,FALSE())</f>
        <v xml:space="preserve"> obesity </v>
      </c>
      <c r="E558" s="20">
        <f>VLOOKUP(Table3[[#This Row],[Customer ID]],'Medical Examinations'!$1:$1048576,4,FALSE())</f>
        <v>4.03</v>
      </c>
      <c r="F558" s="20" t="str">
        <f>VLOOKUP(Table3[[#This Row],[Customer ID]],'Medical Examinations'!$1:$1048576,5,FALSE())</f>
        <v xml:space="preserve">normal </v>
      </c>
      <c r="G558" s="19" t="str">
        <f>VLOOKUP(Table3[[#This Row],[Customer ID]],'Medical Examinations'!$1:$1048576,6,FALSE())</f>
        <v>No</v>
      </c>
      <c r="H558" s="19" t="str">
        <f>VLOOKUP(Table3[[#This Row],[Customer ID]],'Medical Examinations'!$1:$1048576,7,FALSE())</f>
        <v>No</v>
      </c>
      <c r="I558" s="19" t="str">
        <f>VLOOKUP(Table3[[#This Row],[Customer ID]],'Medical Examinations'!$1:$1048576,8,FALSE())</f>
        <v>Yes</v>
      </c>
      <c r="J558" s="19">
        <f>VLOOKUP(Table3[[#This Row],[Customer ID]],'Medical Examinations'!$1:$1048576,9,FALSE())</f>
        <v>1</v>
      </c>
      <c r="K558" s="19" t="str">
        <f>VLOOKUP(Table3[[#This Row],[Customer ID]],'Medical Examinations'!$1:$1048576,10,FALSE())</f>
        <v>No</v>
      </c>
      <c r="L558" s="19" t="str">
        <f>VLOOKUP(Table3[[#This Row],[Customer ID]],'Hospitalisation Details'!557:$1048576,5,FALSE())</f>
        <v>10 Oct 1979</v>
      </c>
      <c r="M558" s="19">
        <f>VLOOKUP(Table3[[#This Row],[Customer ID]],'Hospitalisation Details'!557:$1048576,6,FALSE())</f>
        <v>43</v>
      </c>
      <c r="N558" s="19">
        <f>VLOOKUP(Table3[[#This Row],[Customer ID]],'Hospitalisation Details'!557:$1048576,8,FALSE())</f>
        <v>17779.939999999999</v>
      </c>
      <c r="O558" s="19" t="str">
        <f>VLOOKUP(Table3[[#This Row],[Customer ID]],'Hospitalisation Details'!557:$1048576,9,FALSE())</f>
        <v>tier - 1</v>
      </c>
      <c r="P558" s="19" t="str">
        <f>VLOOKUP(Table3[[#This Row],[Customer ID]],'Hospitalisation Details'!557:$1048576,10,FALSE())</f>
        <v>tier - 2</v>
      </c>
      <c r="Q558" s="19" t="str">
        <f>VLOOKUP(Table3[[#This Row],[Customer ID]],'Hospitalisation Details'!557:$1048576,11,FALSE())</f>
        <v>R1012</v>
      </c>
    </row>
    <row r="559" spans="1:17" x14ac:dyDescent="0.2">
      <c r="A559" s="18" t="s">
        <v>1813</v>
      </c>
      <c r="B559" s="19" t="str">
        <f>VLOOKUP(Table3[[#This Row],[Customer ID]],'Customer name 1'!558:$1048576,4,FALSE())</f>
        <v xml:space="preserve">Mr. Nicholas </v>
      </c>
      <c r="C559" s="20">
        <f>VLOOKUP(Table3[[#This Row],[Customer ID]],'Medical Examinations'!$1:$1048576,2,FALSE())</f>
        <v>46.63</v>
      </c>
      <c r="D559" s="20" t="str">
        <f>VLOOKUP(Table3[[#This Row],[Customer ID]],'Medical Examinations'!$1:$1048576,3,FALSE())</f>
        <v xml:space="preserve"> obesity </v>
      </c>
      <c r="E559" s="20">
        <f>VLOOKUP(Table3[[#This Row],[Customer ID]],'Medical Examinations'!$1:$1048576,4,FALSE())</f>
        <v>4.26</v>
      </c>
      <c r="F559" s="20" t="str">
        <f>VLOOKUP(Table3[[#This Row],[Customer ID]],'Medical Examinations'!$1:$1048576,5,FALSE())</f>
        <v xml:space="preserve">normal </v>
      </c>
      <c r="G559" s="19" t="str">
        <f>VLOOKUP(Table3[[#This Row],[Customer ID]],'Medical Examinations'!$1:$1048576,6,FALSE())</f>
        <v>yes</v>
      </c>
      <c r="H559" s="19" t="str">
        <f>VLOOKUP(Table3[[#This Row],[Customer ID]],'Medical Examinations'!$1:$1048576,7,FALSE())</f>
        <v>No</v>
      </c>
      <c r="I559" s="19" t="str">
        <f>VLOOKUP(Table3[[#This Row],[Customer ID]],'Medical Examinations'!$1:$1048576,8,FALSE())</f>
        <v>No</v>
      </c>
      <c r="J559" s="19">
        <f>VLOOKUP(Table3[[#This Row],[Customer ID]],'Medical Examinations'!$1:$1048576,9,FALSE())</f>
        <v>2</v>
      </c>
      <c r="K559" s="19" t="str">
        <f>VLOOKUP(Table3[[#This Row],[Customer ID]],'Medical Examinations'!$1:$1048576,10,FALSE())</f>
        <v>No</v>
      </c>
      <c r="L559" s="19" t="str">
        <f>VLOOKUP(Table3[[#This Row],[Customer ID]],'Hospitalisation Details'!558:$1048576,5,FALSE())</f>
        <v>21 Jun 1966</v>
      </c>
      <c r="M559" s="19">
        <f>VLOOKUP(Table3[[#This Row],[Customer ID]],'Hospitalisation Details'!558:$1048576,6,FALSE())</f>
        <v>56</v>
      </c>
      <c r="N559" s="19">
        <f>VLOOKUP(Table3[[#This Row],[Customer ID]],'Hospitalisation Details'!558:$1048576,8,FALSE())</f>
        <v>17777.73</v>
      </c>
      <c r="O559" s="19" t="str">
        <f>VLOOKUP(Table3[[#This Row],[Customer ID]],'Hospitalisation Details'!558:$1048576,9,FALSE())</f>
        <v>tier - 1</v>
      </c>
      <c r="P559" s="19" t="str">
        <f>VLOOKUP(Table3[[#This Row],[Customer ID]],'Hospitalisation Details'!558:$1048576,10,FALSE())</f>
        <v>tier - 3</v>
      </c>
      <c r="Q559" s="19" t="str">
        <f>VLOOKUP(Table3[[#This Row],[Customer ID]],'Hospitalisation Details'!558:$1048576,11,FALSE())</f>
        <v>R1012</v>
      </c>
    </row>
    <row r="560" spans="1:17" x14ac:dyDescent="0.2">
      <c r="A560" s="18" t="s">
        <v>1812</v>
      </c>
      <c r="B560" s="19" t="str">
        <f>VLOOKUP(Table3[[#This Row],[Customer ID]],'Customer name 1'!559:$1048576,4,FALSE())</f>
        <v xml:space="preserve">Ms. Angela </v>
      </c>
      <c r="C560" s="20">
        <f>VLOOKUP(Table3[[#This Row],[Customer ID]],'Medical Examinations'!$1:$1048576,2,FALSE())</f>
        <v>28.88</v>
      </c>
      <c r="D560" s="20" t="str">
        <f>VLOOKUP(Table3[[#This Row],[Customer ID]],'Medical Examinations'!$1:$1048576,3,FALSE())</f>
        <v>over weight</v>
      </c>
      <c r="E560" s="20">
        <f>VLOOKUP(Table3[[#This Row],[Customer ID]],'Medical Examinations'!$1:$1048576,4,FALSE())</f>
        <v>5.35</v>
      </c>
      <c r="F560" s="20" t="str">
        <f>VLOOKUP(Table3[[#This Row],[Customer ID]],'Medical Examinations'!$1:$1048576,5,FALSE())</f>
        <v xml:space="preserve">normal </v>
      </c>
      <c r="G560" s="19" t="str">
        <f>VLOOKUP(Table3[[#This Row],[Customer ID]],'Medical Examinations'!$1:$1048576,6,FALSE())</f>
        <v>No</v>
      </c>
      <c r="H560" s="19" t="str">
        <f>VLOOKUP(Table3[[#This Row],[Customer ID]],'Medical Examinations'!$1:$1048576,7,FALSE())</f>
        <v>No</v>
      </c>
      <c r="I560" s="19" t="str">
        <f>VLOOKUP(Table3[[#This Row],[Customer ID]],'Medical Examinations'!$1:$1048576,8,FALSE())</f>
        <v>Yes</v>
      </c>
      <c r="J560" s="19">
        <f>VLOOKUP(Table3[[#This Row],[Customer ID]],'Medical Examinations'!$1:$1048576,9,FALSE())</f>
        <v>1</v>
      </c>
      <c r="K560" s="19" t="str">
        <f>VLOOKUP(Table3[[#This Row],[Customer ID]],'Medical Examinations'!$1:$1048576,10,FALSE())</f>
        <v>yes</v>
      </c>
      <c r="L560" s="19" t="str">
        <f>VLOOKUP(Table3[[#This Row],[Customer ID]],'Hospitalisation Details'!559:$1048576,5,FALSE())</f>
        <v>14 Jul 2003</v>
      </c>
      <c r="M560" s="19">
        <f>VLOOKUP(Table3[[#This Row],[Customer ID]],'Hospitalisation Details'!559:$1048576,6,FALSE())</f>
        <v>19</v>
      </c>
      <c r="N560" s="19">
        <f>VLOOKUP(Table3[[#This Row],[Customer ID]],'Hospitalisation Details'!559:$1048576,8,FALSE())</f>
        <v>17748.509999999998</v>
      </c>
      <c r="O560" s="19" t="str">
        <f>VLOOKUP(Table3[[#This Row],[Customer ID]],'Hospitalisation Details'!559:$1048576,9,FALSE())</f>
        <v>tier - 1</v>
      </c>
      <c r="P560" s="19" t="str">
        <f>VLOOKUP(Table3[[#This Row],[Customer ID]],'Hospitalisation Details'!559:$1048576,10,FALSE())</f>
        <v>tier - 1</v>
      </c>
      <c r="Q560" s="19" t="str">
        <f>VLOOKUP(Table3[[#This Row],[Customer ID]],'Hospitalisation Details'!559:$1048576,11,FALSE())</f>
        <v>R1012</v>
      </c>
    </row>
    <row r="561" spans="1:17" x14ac:dyDescent="0.2">
      <c r="A561" s="18" t="s">
        <v>1811</v>
      </c>
      <c r="B561" s="19" t="str">
        <f>VLOOKUP(Table3[[#This Row],[Customer ID]],'Customer name 1'!560:$1048576,4,FALSE())</f>
        <v xml:space="preserve">Mr. Oz </v>
      </c>
      <c r="C561" s="20">
        <f>VLOOKUP(Table3[[#This Row],[Customer ID]],'Medical Examinations'!$1:$1048576,2,FALSE())</f>
        <v>23.98</v>
      </c>
      <c r="D561" s="20" t="str">
        <f>VLOOKUP(Table3[[#This Row],[Customer ID]],'Medical Examinations'!$1:$1048576,3,FALSE())</f>
        <v>normal weight</v>
      </c>
      <c r="E561" s="20">
        <f>VLOOKUP(Table3[[#This Row],[Customer ID]],'Medical Examinations'!$1:$1048576,4,FALSE())</f>
        <v>4.9000000000000004</v>
      </c>
      <c r="F561" s="20" t="str">
        <f>VLOOKUP(Table3[[#This Row],[Customer ID]],'Medical Examinations'!$1:$1048576,5,FALSE())</f>
        <v xml:space="preserve">normal </v>
      </c>
      <c r="G561" s="19" t="str">
        <f>VLOOKUP(Table3[[#This Row],[Customer ID]],'Medical Examinations'!$1:$1048576,6,FALSE())</f>
        <v>No</v>
      </c>
      <c r="H561" s="19" t="str">
        <f>VLOOKUP(Table3[[#This Row],[Customer ID]],'Medical Examinations'!$1:$1048576,7,FALSE())</f>
        <v>No</v>
      </c>
      <c r="I561" s="19" t="str">
        <f>VLOOKUP(Table3[[#This Row],[Customer ID]],'Medical Examinations'!$1:$1048576,8,FALSE())</f>
        <v>No</v>
      </c>
      <c r="J561" s="19">
        <f>VLOOKUP(Table3[[#This Row],[Customer ID]],'Medical Examinations'!$1:$1048576,9,FALSE())</f>
        <v>0</v>
      </c>
      <c r="K561" s="19" t="str">
        <f>VLOOKUP(Table3[[#This Row],[Customer ID]],'Medical Examinations'!$1:$1048576,10,FALSE())</f>
        <v>yes</v>
      </c>
      <c r="L561" s="19" t="str">
        <f>VLOOKUP(Table3[[#This Row],[Customer ID]],'Hospitalisation Details'!560:$1048576,5,FALSE())</f>
        <v>1 Jul 1994</v>
      </c>
      <c r="M561" s="19">
        <f>VLOOKUP(Table3[[#This Row],[Customer ID]],'Hospitalisation Details'!560:$1048576,6,FALSE())</f>
        <v>28</v>
      </c>
      <c r="N561" s="19">
        <f>VLOOKUP(Table3[[#This Row],[Customer ID]],'Hospitalisation Details'!560:$1048576,8,FALSE())</f>
        <v>17663.14</v>
      </c>
      <c r="O561" s="19" t="str">
        <f>VLOOKUP(Table3[[#This Row],[Customer ID]],'Hospitalisation Details'!560:$1048576,9,FALSE())</f>
        <v>tier - 1</v>
      </c>
      <c r="P561" s="19" t="str">
        <f>VLOOKUP(Table3[[#This Row],[Customer ID]],'Hospitalisation Details'!560:$1048576,10,FALSE())</f>
        <v>tier - 3</v>
      </c>
      <c r="Q561" s="19" t="str">
        <f>VLOOKUP(Table3[[#This Row],[Customer ID]],'Hospitalisation Details'!560:$1048576,11,FALSE())</f>
        <v>R1013</v>
      </c>
    </row>
    <row r="562" spans="1:17" x14ac:dyDescent="0.2">
      <c r="A562" s="18" t="s">
        <v>1810</v>
      </c>
      <c r="B562" s="19" t="str">
        <f>VLOOKUP(Table3[[#This Row],[Customer ID]],'Customer name 1'!561:$1048576,4,FALSE())</f>
        <v xml:space="preserve">Ms. Erin </v>
      </c>
      <c r="C562" s="20">
        <f>VLOOKUP(Table3[[#This Row],[Customer ID]],'Medical Examinations'!$1:$1048576,2,FALSE())</f>
        <v>23.65</v>
      </c>
      <c r="D562" s="20" t="str">
        <f>VLOOKUP(Table3[[#This Row],[Customer ID]],'Medical Examinations'!$1:$1048576,3,FALSE())</f>
        <v>normal weight</v>
      </c>
      <c r="E562" s="20">
        <f>VLOOKUP(Table3[[#This Row],[Customer ID]],'Medical Examinations'!$1:$1048576,4,FALSE())</f>
        <v>4.5</v>
      </c>
      <c r="F562" s="20" t="str">
        <f>VLOOKUP(Table3[[#This Row],[Customer ID]],'Medical Examinations'!$1:$1048576,5,FALSE())</f>
        <v xml:space="preserve">normal </v>
      </c>
      <c r="G562" s="19" t="str">
        <f>VLOOKUP(Table3[[#This Row],[Customer ID]],'Medical Examinations'!$1:$1048576,6,FALSE())</f>
        <v>No</v>
      </c>
      <c r="H562" s="19" t="str">
        <f>VLOOKUP(Table3[[#This Row],[Customer ID]],'Medical Examinations'!$1:$1048576,7,FALSE())</f>
        <v>No</v>
      </c>
      <c r="I562" s="19" t="str">
        <f>VLOOKUP(Table3[[#This Row],[Customer ID]],'Medical Examinations'!$1:$1048576,8,FALSE())</f>
        <v>No</v>
      </c>
      <c r="J562" s="19">
        <f>VLOOKUP(Table3[[#This Row],[Customer ID]],'Medical Examinations'!$1:$1048576,9,FALSE())</f>
        <v>0</v>
      </c>
      <c r="K562" s="19" t="str">
        <f>VLOOKUP(Table3[[#This Row],[Customer ID]],'Medical Examinations'!$1:$1048576,10,FALSE())</f>
        <v>No</v>
      </c>
      <c r="L562" s="19" t="str">
        <f>VLOOKUP(Table3[[#This Row],[Customer ID]],'Hospitalisation Details'!561:$1048576,5,FALSE())</f>
        <v>25 Oct 1990</v>
      </c>
      <c r="M562" s="19">
        <f>VLOOKUP(Table3[[#This Row],[Customer ID]],'Hospitalisation Details'!561:$1048576,6,FALSE())</f>
        <v>32</v>
      </c>
      <c r="N562" s="19">
        <f>VLOOKUP(Table3[[#This Row],[Customer ID]],'Hospitalisation Details'!561:$1048576,8,FALSE())</f>
        <v>17626.240000000002</v>
      </c>
      <c r="O562" s="19" t="str">
        <f>VLOOKUP(Table3[[#This Row],[Customer ID]],'Hospitalisation Details'!561:$1048576,9,FALSE())</f>
        <v>tier - 1</v>
      </c>
      <c r="P562" s="19" t="str">
        <f>VLOOKUP(Table3[[#This Row],[Customer ID]],'Hospitalisation Details'!561:$1048576,10,FALSE())</f>
        <v>tier - 3</v>
      </c>
      <c r="Q562" s="19" t="str">
        <f>VLOOKUP(Table3[[#This Row],[Customer ID]],'Hospitalisation Details'!561:$1048576,11,FALSE())</f>
        <v>R1013</v>
      </c>
    </row>
    <row r="563" spans="1:17" x14ac:dyDescent="0.2">
      <c r="A563" s="18" t="s">
        <v>1809</v>
      </c>
      <c r="B563" s="19" t="str">
        <f>VLOOKUP(Table3[[#This Row],[Customer ID]],'Customer name 1'!562:$1048576,4,FALSE())</f>
        <v xml:space="preserve">Mr. Bobby </v>
      </c>
      <c r="C563" s="20">
        <f>VLOOKUP(Table3[[#This Row],[Customer ID]],'Medical Examinations'!$1:$1048576,2,FALSE())</f>
        <v>49.09</v>
      </c>
      <c r="D563" s="20" t="str">
        <f>VLOOKUP(Table3[[#This Row],[Customer ID]],'Medical Examinations'!$1:$1048576,3,FALSE())</f>
        <v xml:space="preserve"> obesity </v>
      </c>
      <c r="E563" s="20">
        <f>VLOOKUP(Table3[[#This Row],[Customer ID]],'Medical Examinations'!$1:$1048576,4,FALSE())</f>
        <v>8.3800000000000008</v>
      </c>
      <c r="F563" s="20" t="str">
        <f>VLOOKUP(Table3[[#This Row],[Customer ID]],'Medical Examinations'!$1:$1048576,5,FALSE())</f>
        <v xml:space="preserve">diabetes </v>
      </c>
      <c r="G563" s="19" t="str">
        <f>VLOOKUP(Table3[[#This Row],[Customer ID]],'Medical Examinations'!$1:$1048576,6,FALSE())</f>
        <v>yes</v>
      </c>
      <c r="H563" s="19" t="str">
        <f>VLOOKUP(Table3[[#This Row],[Customer ID]],'Medical Examinations'!$1:$1048576,7,FALSE())</f>
        <v>No</v>
      </c>
      <c r="I563" s="19" t="str">
        <f>VLOOKUP(Table3[[#This Row],[Customer ID]],'Medical Examinations'!$1:$1048576,8,FALSE())</f>
        <v>No</v>
      </c>
      <c r="J563" s="19">
        <f>VLOOKUP(Table3[[#This Row],[Customer ID]],'Medical Examinations'!$1:$1048576,9,FALSE())</f>
        <v>2</v>
      </c>
      <c r="K563" s="19" t="str">
        <f>VLOOKUP(Table3[[#This Row],[Customer ID]],'Medical Examinations'!$1:$1048576,10,FALSE())</f>
        <v>No</v>
      </c>
      <c r="L563" s="19" t="str">
        <f>VLOOKUP(Table3[[#This Row],[Customer ID]],'Hospitalisation Details'!562:$1048576,5,FALSE())</f>
        <v>26 Jul 1970</v>
      </c>
      <c r="M563" s="19">
        <f>VLOOKUP(Table3[[#This Row],[Customer ID]],'Hospitalisation Details'!562:$1048576,6,FALSE())</f>
        <v>52</v>
      </c>
      <c r="N563" s="19">
        <f>VLOOKUP(Table3[[#This Row],[Customer ID]],'Hospitalisation Details'!562:$1048576,8,FALSE())</f>
        <v>17584.72</v>
      </c>
      <c r="O563" s="19" t="str">
        <f>VLOOKUP(Table3[[#This Row],[Customer ID]],'Hospitalisation Details'!562:$1048576,9,FALSE())</f>
        <v>tier - 1</v>
      </c>
      <c r="P563" s="19" t="str">
        <f>VLOOKUP(Table3[[#This Row],[Customer ID]],'Hospitalisation Details'!562:$1048576,10,FALSE())</f>
        <v>tier - 3</v>
      </c>
      <c r="Q563" s="19" t="str">
        <f>VLOOKUP(Table3[[#This Row],[Customer ID]],'Hospitalisation Details'!562:$1048576,11,FALSE())</f>
        <v>R1012</v>
      </c>
    </row>
    <row r="564" spans="1:17" x14ac:dyDescent="0.2">
      <c r="A564" s="18" t="s">
        <v>1808</v>
      </c>
      <c r="B564" s="19" t="str">
        <f>VLOOKUP(Table3[[#This Row],[Customer ID]],'Customer name 1'!563:$1048576,4,FALSE())</f>
        <v xml:space="preserve">Mr. Daniel </v>
      </c>
      <c r="C564" s="20">
        <f>VLOOKUP(Table3[[#This Row],[Customer ID]],'Medical Examinations'!$1:$1048576,2,FALSE())</f>
        <v>28.024999999999999</v>
      </c>
      <c r="D564" s="20" t="str">
        <f>VLOOKUP(Table3[[#This Row],[Customer ID]],'Medical Examinations'!$1:$1048576,3,FALSE())</f>
        <v>over weight</v>
      </c>
      <c r="E564" s="20">
        <f>VLOOKUP(Table3[[#This Row],[Customer ID]],'Medical Examinations'!$1:$1048576,4,FALSE())</f>
        <v>7.03</v>
      </c>
      <c r="F564" s="20" t="str">
        <f>VLOOKUP(Table3[[#This Row],[Customer ID]],'Medical Examinations'!$1:$1048576,5,FALSE())</f>
        <v xml:space="preserve">diabetes </v>
      </c>
      <c r="G564" s="19" t="str">
        <f>VLOOKUP(Table3[[#This Row],[Customer ID]],'Medical Examinations'!$1:$1048576,6,FALSE())</f>
        <v>No</v>
      </c>
      <c r="H564" s="19" t="str">
        <f>VLOOKUP(Table3[[#This Row],[Customer ID]],'Medical Examinations'!$1:$1048576,7,FALSE())</f>
        <v>No</v>
      </c>
      <c r="I564" s="19" t="str">
        <f>VLOOKUP(Table3[[#This Row],[Customer ID]],'Medical Examinations'!$1:$1048576,8,FALSE())</f>
        <v>No</v>
      </c>
      <c r="J564" s="19">
        <f>VLOOKUP(Table3[[#This Row],[Customer ID]],'Medical Examinations'!$1:$1048576,9,FALSE())</f>
        <v>0</v>
      </c>
      <c r="K564" s="19" t="str">
        <f>VLOOKUP(Table3[[#This Row],[Customer ID]],'Medical Examinations'!$1:$1048576,10,FALSE())</f>
        <v>yes</v>
      </c>
      <c r="L564" s="19" t="str">
        <f>VLOOKUP(Table3[[#This Row],[Customer ID]],'Hospitalisation Details'!563:$1048576,5,FALSE())</f>
        <v>25 Aug 2002</v>
      </c>
      <c r="M564" s="19">
        <f>VLOOKUP(Table3[[#This Row],[Customer ID]],'Hospitalisation Details'!563:$1048576,6,FALSE())</f>
        <v>20</v>
      </c>
      <c r="N564" s="19">
        <f>VLOOKUP(Table3[[#This Row],[Customer ID]],'Hospitalisation Details'!563:$1048576,8,FALSE())</f>
        <v>17560.38</v>
      </c>
      <c r="O564" s="19" t="str">
        <f>VLOOKUP(Table3[[#This Row],[Customer ID]],'Hospitalisation Details'!563:$1048576,9,FALSE())</f>
        <v>tier - 1</v>
      </c>
      <c r="P564" s="19" t="str">
        <f>VLOOKUP(Table3[[#This Row],[Customer ID]],'Hospitalisation Details'!563:$1048576,10,FALSE())</f>
        <v>tier - 1</v>
      </c>
      <c r="Q564" s="19" t="str">
        <f>VLOOKUP(Table3[[#This Row],[Customer ID]],'Hospitalisation Details'!563:$1048576,11,FALSE())</f>
        <v>R1012</v>
      </c>
    </row>
    <row r="565" spans="1:17" x14ac:dyDescent="0.2">
      <c r="A565" s="18" t="s">
        <v>1807</v>
      </c>
      <c r="B565" s="19" t="str">
        <f>VLOOKUP(Table3[[#This Row],[Customer ID]],'Customer name 1'!564:$1048576,4,FALSE())</f>
        <v xml:space="preserve">Ms. Marie </v>
      </c>
      <c r="C565" s="20">
        <f>VLOOKUP(Table3[[#This Row],[Customer ID]],'Medical Examinations'!$1:$1048576,2,FALSE())</f>
        <v>43.32</v>
      </c>
      <c r="D565" s="20" t="str">
        <f>VLOOKUP(Table3[[#This Row],[Customer ID]],'Medical Examinations'!$1:$1048576,3,FALSE())</f>
        <v xml:space="preserve"> obesity </v>
      </c>
      <c r="E565" s="20">
        <f>VLOOKUP(Table3[[#This Row],[Customer ID]],'Medical Examinations'!$1:$1048576,4,FALSE())</f>
        <v>8.75</v>
      </c>
      <c r="F565" s="20" t="str">
        <f>VLOOKUP(Table3[[#This Row],[Customer ID]],'Medical Examinations'!$1:$1048576,5,FALSE())</f>
        <v xml:space="preserve">diabetes </v>
      </c>
      <c r="G565" s="19" t="str">
        <f>VLOOKUP(Table3[[#This Row],[Customer ID]],'Medical Examinations'!$1:$1048576,6,FALSE())</f>
        <v>yes</v>
      </c>
      <c r="H565" s="19" t="str">
        <f>VLOOKUP(Table3[[#This Row],[Customer ID]],'Medical Examinations'!$1:$1048576,7,FALSE())</f>
        <v>No</v>
      </c>
      <c r="I565" s="19" t="str">
        <f>VLOOKUP(Table3[[#This Row],[Customer ID]],'Medical Examinations'!$1:$1048576,8,FALSE())</f>
        <v>Yes</v>
      </c>
      <c r="J565" s="19">
        <f>VLOOKUP(Table3[[#This Row],[Customer ID]],'Medical Examinations'!$1:$1048576,9,FALSE())</f>
        <v>1</v>
      </c>
      <c r="K565" s="19" t="str">
        <f>VLOOKUP(Table3[[#This Row],[Customer ID]],'Medical Examinations'!$1:$1048576,10,FALSE())</f>
        <v>No</v>
      </c>
      <c r="L565" s="19" t="str">
        <f>VLOOKUP(Table3[[#This Row],[Customer ID]],'Hospitalisation Details'!564:$1048576,5,FALSE())</f>
        <v>16 Nov 1963</v>
      </c>
      <c r="M565" s="19">
        <f>VLOOKUP(Table3[[#This Row],[Customer ID]],'Hospitalisation Details'!564:$1048576,6,FALSE())</f>
        <v>59</v>
      </c>
      <c r="N565" s="19">
        <f>VLOOKUP(Table3[[#This Row],[Customer ID]],'Hospitalisation Details'!564:$1048576,8,FALSE())</f>
        <v>17556.88</v>
      </c>
      <c r="O565" s="19" t="str">
        <f>VLOOKUP(Table3[[#This Row],[Customer ID]],'Hospitalisation Details'!564:$1048576,9,FALSE())</f>
        <v>tier - 1</v>
      </c>
      <c r="P565" s="19" t="str">
        <f>VLOOKUP(Table3[[#This Row],[Customer ID]],'Hospitalisation Details'!564:$1048576,10,FALSE())</f>
        <v>tier - 2</v>
      </c>
      <c r="Q565" s="19" t="str">
        <f>VLOOKUP(Table3[[#This Row],[Customer ID]],'Hospitalisation Details'!564:$1048576,11,FALSE())</f>
        <v>R1012</v>
      </c>
    </row>
    <row r="566" spans="1:17" x14ac:dyDescent="0.2">
      <c r="A566" s="18" t="s">
        <v>1806</v>
      </c>
      <c r="B566" s="19" t="str">
        <f>VLOOKUP(Table3[[#This Row],[Customer ID]],'Customer name 1'!565:$1048576,4,FALSE())</f>
        <v xml:space="preserve">Mrs. Katie </v>
      </c>
      <c r="C566" s="20">
        <f>VLOOKUP(Table3[[#This Row],[Customer ID]],'Medical Examinations'!$1:$1048576,2,FALSE())</f>
        <v>45.92</v>
      </c>
      <c r="D566" s="20" t="str">
        <f>VLOOKUP(Table3[[#This Row],[Customer ID]],'Medical Examinations'!$1:$1048576,3,FALSE())</f>
        <v xml:space="preserve"> obesity </v>
      </c>
      <c r="E566" s="20">
        <f>VLOOKUP(Table3[[#This Row],[Customer ID]],'Medical Examinations'!$1:$1048576,4,FALSE())</f>
        <v>9.51</v>
      </c>
      <c r="F566" s="20" t="str">
        <f>VLOOKUP(Table3[[#This Row],[Customer ID]],'Medical Examinations'!$1:$1048576,5,FALSE())</f>
        <v xml:space="preserve">diabetes </v>
      </c>
      <c r="G566" s="19" t="str">
        <f>VLOOKUP(Table3[[#This Row],[Customer ID]],'Medical Examinations'!$1:$1048576,6,FALSE())</f>
        <v>No</v>
      </c>
      <c r="H566" s="19" t="str">
        <f>VLOOKUP(Table3[[#This Row],[Customer ID]],'Medical Examinations'!$1:$1048576,7,FALSE())</f>
        <v>No</v>
      </c>
      <c r="I566" s="19" t="str">
        <f>VLOOKUP(Table3[[#This Row],[Customer ID]],'Medical Examinations'!$1:$1048576,8,FALSE())</f>
        <v>No</v>
      </c>
      <c r="J566" s="19">
        <f>VLOOKUP(Table3[[#This Row],[Customer ID]],'Medical Examinations'!$1:$1048576,9,FALSE())</f>
        <v>0</v>
      </c>
      <c r="K566" s="19" t="str">
        <f>VLOOKUP(Table3[[#This Row],[Customer ID]],'Medical Examinations'!$1:$1048576,10,FALSE())</f>
        <v>No</v>
      </c>
      <c r="L566" s="19" t="str">
        <f>VLOOKUP(Table3[[#This Row],[Customer ID]],'Hospitalisation Details'!565:$1048576,5,FALSE())</f>
        <v>12 Jul 1968</v>
      </c>
      <c r="M566" s="19">
        <f>VLOOKUP(Table3[[#This Row],[Customer ID]],'Hospitalisation Details'!565:$1048576,6,FALSE())</f>
        <v>54</v>
      </c>
      <c r="N566" s="19">
        <f>VLOOKUP(Table3[[#This Row],[Customer ID]],'Hospitalisation Details'!565:$1048576,8,FALSE())</f>
        <v>17507.47</v>
      </c>
      <c r="O566" s="19" t="str">
        <f>VLOOKUP(Table3[[#This Row],[Customer ID]],'Hospitalisation Details'!565:$1048576,9,FALSE())</f>
        <v>tier - 1</v>
      </c>
      <c r="P566" s="19" t="str">
        <f>VLOOKUP(Table3[[#This Row],[Customer ID]],'Hospitalisation Details'!565:$1048576,10,FALSE())</f>
        <v>tier - 1</v>
      </c>
      <c r="Q566" s="19" t="str">
        <f>VLOOKUP(Table3[[#This Row],[Customer ID]],'Hospitalisation Details'!565:$1048576,11,FALSE())</f>
        <v>R1026</v>
      </c>
    </row>
    <row r="567" spans="1:17" x14ac:dyDescent="0.2">
      <c r="A567" s="18" t="s">
        <v>1805</v>
      </c>
      <c r="B567" s="19" t="str">
        <f>VLOOKUP(Table3[[#This Row],[Customer ID]],'Customer name 1'!566:$1048576,4,FALSE())</f>
        <v xml:space="preserve">Mr. Eric </v>
      </c>
      <c r="C567" s="20">
        <f>VLOOKUP(Table3[[#This Row],[Customer ID]],'Medical Examinations'!$1:$1048576,2,FALSE())</f>
        <v>44.03</v>
      </c>
      <c r="D567" s="20" t="str">
        <f>VLOOKUP(Table3[[#This Row],[Customer ID]],'Medical Examinations'!$1:$1048576,3,FALSE())</f>
        <v xml:space="preserve"> obesity </v>
      </c>
      <c r="E567" s="20">
        <f>VLOOKUP(Table3[[#This Row],[Customer ID]],'Medical Examinations'!$1:$1048576,4,FALSE())</f>
        <v>9.36</v>
      </c>
      <c r="F567" s="20" t="str">
        <f>VLOOKUP(Table3[[#This Row],[Customer ID]],'Medical Examinations'!$1:$1048576,5,FALSE())</f>
        <v xml:space="preserve">diabetes </v>
      </c>
      <c r="G567" s="19" t="str">
        <f>VLOOKUP(Table3[[#This Row],[Customer ID]],'Medical Examinations'!$1:$1048576,6,FALSE())</f>
        <v>No</v>
      </c>
      <c r="H567" s="19" t="str">
        <f>VLOOKUP(Table3[[#This Row],[Customer ID]],'Medical Examinations'!$1:$1048576,7,FALSE())</f>
        <v>No</v>
      </c>
      <c r="I567" s="19" t="str">
        <f>VLOOKUP(Table3[[#This Row],[Customer ID]],'Medical Examinations'!$1:$1048576,8,FALSE())</f>
        <v>No</v>
      </c>
      <c r="J567" s="19">
        <f>VLOOKUP(Table3[[#This Row],[Customer ID]],'Medical Examinations'!$1:$1048576,9,FALSE())</f>
        <v>0</v>
      </c>
      <c r="K567" s="19" t="str">
        <f>VLOOKUP(Table3[[#This Row],[Customer ID]],'Medical Examinations'!$1:$1048576,10,FALSE())</f>
        <v>No</v>
      </c>
      <c r="L567" s="19" t="str">
        <f>VLOOKUP(Table3[[#This Row],[Customer ID]],'Hospitalisation Details'!566:$1048576,5,FALSE())</f>
        <v>16 Jun 1965</v>
      </c>
      <c r="M567" s="19">
        <f>VLOOKUP(Table3[[#This Row],[Customer ID]],'Hospitalisation Details'!566:$1048576,6,FALSE())</f>
        <v>57</v>
      </c>
      <c r="N567" s="19">
        <f>VLOOKUP(Table3[[#This Row],[Customer ID]],'Hospitalisation Details'!566:$1048576,8,FALSE())</f>
        <v>17505.650000000001</v>
      </c>
      <c r="O567" s="19" t="str">
        <f>VLOOKUP(Table3[[#This Row],[Customer ID]],'Hospitalisation Details'!566:$1048576,9,FALSE())</f>
        <v>tier - 1</v>
      </c>
      <c r="P567" s="19" t="str">
        <f>VLOOKUP(Table3[[#This Row],[Customer ID]],'Hospitalisation Details'!566:$1048576,10,FALSE())</f>
        <v>tier - 2</v>
      </c>
      <c r="Q567" s="19" t="str">
        <f>VLOOKUP(Table3[[#This Row],[Customer ID]],'Hospitalisation Details'!566:$1048576,11,FALSE())</f>
        <v>R1023</v>
      </c>
    </row>
    <row r="568" spans="1:17" x14ac:dyDescent="0.2">
      <c r="A568" s="18" t="s">
        <v>1804</v>
      </c>
      <c r="B568" s="19" t="str">
        <f>VLOOKUP(Table3[[#This Row],[Customer ID]],'Customer name 1'!567:$1048576,4,FALSE())</f>
        <v xml:space="preserve">Ms. Tara </v>
      </c>
      <c r="C568" s="20">
        <f>VLOOKUP(Table3[[#This Row],[Customer ID]],'Medical Examinations'!$1:$1048576,2,FALSE())</f>
        <v>24.6</v>
      </c>
      <c r="D568" s="20" t="str">
        <f>VLOOKUP(Table3[[#This Row],[Customer ID]],'Medical Examinations'!$1:$1048576,3,FALSE())</f>
        <v>normal weight</v>
      </c>
      <c r="E568" s="20">
        <f>VLOOKUP(Table3[[#This Row],[Customer ID]],'Medical Examinations'!$1:$1048576,4,FALSE())</f>
        <v>4.8099999999999996</v>
      </c>
      <c r="F568" s="20" t="str">
        <f>VLOOKUP(Table3[[#This Row],[Customer ID]],'Medical Examinations'!$1:$1048576,5,FALSE())</f>
        <v xml:space="preserve">normal </v>
      </c>
      <c r="G568" s="19" t="str">
        <f>VLOOKUP(Table3[[#This Row],[Customer ID]],'Medical Examinations'!$1:$1048576,6,FALSE())</f>
        <v>No</v>
      </c>
      <c r="H568" s="19" t="str">
        <f>VLOOKUP(Table3[[#This Row],[Customer ID]],'Medical Examinations'!$1:$1048576,7,FALSE())</f>
        <v>No</v>
      </c>
      <c r="I568" s="19" t="str">
        <f>VLOOKUP(Table3[[#This Row],[Customer ID]],'Medical Examinations'!$1:$1048576,8,FALSE())</f>
        <v>No</v>
      </c>
      <c r="J568" s="19">
        <f>VLOOKUP(Table3[[#This Row],[Customer ID]],'Medical Examinations'!$1:$1048576,9,FALSE())</f>
        <v>0</v>
      </c>
      <c r="K568" s="19" t="str">
        <f>VLOOKUP(Table3[[#This Row],[Customer ID]],'Medical Examinations'!$1:$1048576,10,FALSE())</f>
        <v>yes</v>
      </c>
      <c r="L568" s="19" t="str">
        <f>VLOOKUP(Table3[[#This Row],[Customer ID]],'Hospitalisation Details'!567:$1048576,5,FALSE())</f>
        <v>29 Dec 1990</v>
      </c>
      <c r="M568" s="19">
        <f>VLOOKUP(Table3[[#This Row],[Customer ID]],'Hospitalisation Details'!567:$1048576,6,FALSE())</f>
        <v>32</v>
      </c>
      <c r="N568" s="19">
        <f>VLOOKUP(Table3[[#This Row],[Customer ID]],'Hospitalisation Details'!567:$1048576,8,FALSE())</f>
        <v>17496.310000000001</v>
      </c>
      <c r="O568" s="19" t="str">
        <f>VLOOKUP(Table3[[#This Row],[Customer ID]],'Hospitalisation Details'!567:$1048576,9,FALSE())</f>
        <v>tier - 1</v>
      </c>
      <c r="P568" s="19" t="str">
        <f>VLOOKUP(Table3[[#This Row],[Customer ID]],'Hospitalisation Details'!567:$1048576,10,FALSE())</f>
        <v>tier - 2</v>
      </c>
      <c r="Q568" s="19" t="str">
        <f>VLOOKUP(Table3[[#This Row],[Customer ID]],'Hospitalisation Details'!567:$1048576,11,FALSE())</f>
        <v>R1011</v>
      </c>
    </row>
    <row r="569" spans="1:17" x14ac:dyDescent="0.2">
      <c r="A569" s="18" t="s">
        <v>1803</v>
      </c>
      <c r="B569" s="19" t="str">
        <f>VLOOKUP(Table3[[#This Row],[Customer ID]],'Customer name 1'!568:$1048576,4,FALSE())</f>
        <v xml:space="preserve">Ms. Haley </v>
      </c>
      <c r="C569" s="20">
        <f>VLOOKUP(Table3[[#This Row],[Customer ID]],'Medical Examinations'!$1:$1048576,2,FALSE())</f>
        <v>49.15</v>
      </c>
      <c r="D569" s="20" t="str">
        <f>VLOOKUP(Table3[[#This Row],[Customer ID]],'Medical Examinations'!$1:$1048576,3,FALSE())</f>
        <v xml:space="preserve"> obesity </v>
      </c>
      <c r="E569" s="20">
        <f>VLOOKUP(Table3[[#This Row],[Customer ID]],'Medical Examinations'!$1:$1048576,4,FALSE())</f>
        <v>8.08</v>
      </c>
      <c r="F569" s="20" t="str">
        <f>VLOOKUP(Table3[[#This Row],[Customer ID]],'Medical Examinations'!$1:$1048576,5,FALSE())</f>
        <v xml:space="preserve">diabetes </v>
      </c>
      <c r="G569" s="19" t="str">
        <f>VLOOKUP(Table3[[#This Row],[Customer ID]],'Medical Examinations'!$1:$1048576,6,FALSE())</f>
        <v>No</v>
      </c>
      <c r="H569" s="19" t="str">
        <f>VLOOKUP(Table3[[#This Row],[Customer ID]],'Medical Examinations'!$1:$1048576,7,FALSE())</f>
        <v>No</v>
      </c>
      <c r="I569" s="19" t="str">
        <f>VLOOKUP(Table3[[#This Row],[Customer ID]],'Medical Examinations'!$1:$1048576,8,FALSE())</f>
        <v>No</v>
      </c>
      <c r="J569" s="19">
        <f>VLOOKUP(Table3[[#This Row],[Customer ID]],'Medical Examinations'!$1:$1048576,9,FALSE())</f>
        <v>0</v>
      </c>
      <c r="K569" s="19" t="str">
        <f>VLOOKUP(Table3[[#This Row],[Customer ID]],'Medical Examinations'!$1:$1048576,10,FALSE())</f>
        <v>No</v>
      </c>
      <c r="L569" s="19" t="str">
        <f>VLOOKUP(Table3[[#This Row],[Customer ID]],'Hospitalisation Details'!568:$1048576,5,FALSE())</f>
        <v>8 Jun 1971</v>
      </c>
      <c r="M569" s="19">
        <f>VLOOKUP(Table3[[#This Row],[Customer ID]],'Hospitalisation Details'!568:$1048576,6,FALSE())</f>
        <v>52</v>
      </c>
      <c r="N569" s="19">
        <f>VLOOKUP(Table3[[#This Row],[Customer ID]],'Hospitalisation Details'!568:$1048576,8,FALSE())</f>
        <v>17479.53</v>
      </c>
      <c r="O569" s="19" t="str">
        <f>VLOOKUP(Table3[[#This Row],[Customer ID]],'Hospitalisation Details'!568:$1048576,9,FALSE())</f>
        <v>tier - 1</v>
      </c>
      <c r="P569" s="19" t="str">
        <f>VLOOKUP(Table3[[#This Row],[Customer ID]],'Hospitalisation Details'!568:$1048576,10,FALSE())</f>
        <v>tier - 1</v>
      </c>
      <c r="Q569" s="19" t="str">
        <f>VLOOKUP(Table3[[#This Row],[Customer ID]],'Hospitalisation Details'!568:$1048576,11,FALSE())</f>
        <v>R1012</v>
      </c>
    </row>
    <row r="570" spans="1:17" x14ac:dyDescent="0.2">
      <c r="A570" s="18" t="s">
        <v>1802</v>
      </c>
      <c r="B570" s="19" t="str">
        <f>VLOOKUP(Table3[[#This Row],[Customer ID]],'Customer name 1'!569:$1048576,4,FALSE())</f>
        <v xml:space="preserve">Ms. Kayla </v>
      </c>
      <c r="C570" s="20">
        <f>VLOOKUP(Table3[[#This Row],[Customer ID]],'Medical Examinations'!$1:$1048576,2,FALSE())</f>
        <v>28.31</v>
      </c>
      <c r="D570" s="20" t="str">
        <f>VLOOKUP(Table3[[#This Row],[Customer ID]],'Medical Examinations'!$1:$1048576,3,FALSE())</f>
        <v>over weight</v>
      </c>
      <c r="E570" s="20">
        <f>VLOOKUP(Table3[[#This Row],[Customer ID]],'Medical Examinations'!$1:$1048576,4,FALSE())</f>
        <v>6.29</v>
      </c>
      <c r="F570" s="20" t="str">
        <f>VLOOKUP(Table3[[#This Row],[Customer ID]],'Medical Examinations'!$1:$1048576,5,FALSE())</f>
        <v>prediabetes</v>
      </c>
      <c r="G570" s="19" t="str">
        <f>VLOOKUP(Table3[[#This Row],[Customer ID]],'Medical Examinations'!$1:$1048576,6,FALSE())</f>
        <v>No</v>
      </c>
      <c r="H570" s="19" t="str">
        <f>VLOOKUP(Table3[[#This Row],[Customer ID]],'Medical Examinations'!$1:$1048576,7,FALSE())</f>
        <v>No</v>
      </c>
      <c r="I570" s="19" t="str">
        <f>VLOOKUP(Table3[[#This Row],[Customer ID]],'Medical Examinations'!$1:$1048576,8,FALSE())</f>
        <v>Yes</v>
      </c>
      <c r="J570" s="19">
        <f>VLOOKUP(Table3[[#This Row],[Customer ID]],'Medical Examinations'!$1:$1048576,9,FALSE())</f>
        <v>1</v>
      </c>
      <c r="K570" s="19" t="str">
        <f>VLOOKUP(Table3[[#This Row],[Customer ID]],'Medical Examinations'!$1:$1048576,10,FALSE())</f>
        <v>yes</v>
      </c>
      <c r="L570" s="19" t="str">
        <f>VLOOKUP(Table3[[#This Row],[Customer ID]],'Hospitalisation Details'!569:$1048576,5,FALSE())</f>
        <v>2 Nov 2003</v>
      </c>
      <c r="M570" s="19">
        <f>VLOOKUP(Table3[[#This Row],[Customer ID]],'Hospitalisation Details'!569:$1048576,6,FALSE())</f>
        <v>19</v>
      </c>
      <c r="N570" s="19">
        <f>VLOOKUP(Table3[[#This Row],[Customer ID]],'Hospitalisation Details'!569:$1048576,8,FALSE())</f>
        <v>17468.98</v>
      </c>
      <c r="O570" s="19" t="str">
        <f>VLOOKUP(Table3[[#This Row],[Customer ID]],'Hospitalisation Details'!569:$1048576,9,FALSE())</f>
        <v>tier - 2</v>
      </c>
      <c r="P570" s="19" t="str">
        <f>VLOOKUP(Table3[[#This Row],[Customer ID]],'Hospitalisation Details'!569:$1048576,10,FALSE())</f>
        <v>tier - 1</v>
      </c>
      <c r="Q570" s="19" t="str">
        <f>VLOOKUP(Table3[[#This Row],[Customer ID]],'Hospitalisation Details'!569:$1048576,11,FALSE())</f>
        <v>R1012</v>
      </c>
    </row>
    <row r="571" spans="1:17" x14ac:dyDescent="0.2">
      <c r="A571" s="18" t="s">
        <v>1801</v>
      </c>
      <c r="B571" s="19" t="str">
        <f>VLOOKUP(Table3[[#This Row],[Customer ID]],'Customer name 1'!570:$1048576,4,FALSE())</f>
        <v xml:space="preserve">Mr. Mark </v>
      </c>
      <c r="C571" s="20">
        <f>VLOOKUP(Table3[[#This Row],[Customer ID]],'Medical Examinations'!$1:$1048576,2,FALSE())</f>
        <v>22.99</v>
      </c>
      <c r="D571" s="20" t="str">
        <f>VLOOKUP(Table3[[#This Row],[Customer ID]],'Medical Examinations'!$1:$1048576,3,FALSE())</f>
        <v>normal weight</v>
      </c>
      <c r="E571" s="20">
        <f>VLOOKUP(Table3[[#This Row],[Customer ID]],'Medical Examinations'!$1:$1048576,4,FALSE())</f>
        <v>6.29</v>
      </c>
      <c r="F571" s="20" t="str">
        <f>VLOOKUP(Table3[[#This Row],[Customer ID]],'Medical Examinations'!$1:$1048576,5,FALSE())</f>
        <v>prediabetes</v>
      </c>
      <c r="G571" s="19" t="str">
        <f>VLOOKUP(Table3[[#This Row],[Customer ID]],'Medical Examinations'!$1:$1048576,6,FALSE())</f>
        <v>No</v>
      </c>
      <c r="H571" s="19" t="str">
        <f>VLOOKUP(Table3[[#This Row],[Customer ID]],'Medical Examinations'!$1:$1048576,7,FALSE())</f>
        <v>No</v>
      </c>
      <c r="I571" s="19" t="str">
        <f>VLOOKUP(Table3[[#This Row],[Customer ID]],'Medical Examinations'!$1:$1048576,8,FALSE())</f>
        <v>No</v>
      </c>
      <c r="J571" s="19">
        <f>VLOOKUP(Table3[[#This Row],[Customer ID]],'Medical Examinations'!$1:$1048576,9,FALSE())</f>
        <v>1</v>
      </c>
      <c r="K571" s="19" t="str">
        <f>VLOOKUP(Table3[[#This Row],[Customer ID]],'Medical Examinations'!$1:$1048576,10,FALSE())</f>
        <v>yes</v>
      </c>
      <c r="L571" s="19" t="str">
        <f>VLOOKUP(Table3[[#This Row],[Customer ID]],'Hospitalisation Details'!570:$1048576,5,FALSE())</f>
        <v>18 Oct 1992</v>
      </c>
      <c r="M571" s="19">
        <f>VLOOKUP(Table3[[#This Row],[Customer ID]],'Hospitalisation Details'!570:$1048576,6,FALSE())</f>
        <v>30</v>
      </c>
      <c r="N571" s="19">
        <f>VLOOKUP(Table3[[#This Row],[Customer ID]],'Hospitalisation Details'!570:$1048576,8,FALSE())</f>
        <v>17361.77</v>
      </c>
      <c r="O571" s="19" t="str">
        <f>VLOOKUP(Table3[[#This Row],[Customer ID]],'Hospitalisation Details'!570:$1048576,9,FALSE())</f>
        <v>tier - 2</v>
      </c>
      <c r="P571" s="19" t="str">
        <f>VLOOKUP(Table3[[#This Row],[Customer ID]],'Hospitalisation Details'!570:$1048576,10,FALSE())</f>
        <v>tier - 1</v>
      </c>
      <c r="Q571" s="19" t="str">
        <f>VLOOKUP(Table3[[#This Row],[Customer ID]],'Hospitalisation Details'!570:$1048576,11,FALSE())</f>
        <v>R1012</v>
      </c>
    </row>
    <row r="572" spans="1:17" x14ac:dyDescent="0.2">
      <c r="A572" s="18" t="s">
        <v>1800</v>
      </c>
      <c r="B572" s="19" t="str">
        <f>VLOOKUP(Table3[[#This Row],[Customer ID]],'Customer name 1'!571:$1048576,4,FALSE())</f>
        <v xml:space="preserve">Mr. Patrick </v>
      </c>
      <c r="C572" s="20">
        <f>VLOOKUP(Table3[[#This Row],[Customer ID]],'Medical Examinations'!$1:$1048576,2,FALSE())</f>
        <v>29.07</v>
      </c>
      <c r="D572" s="20" t="str">
        <f>VLOOKUP(Table3[[#This Row],[Customer ID]],'Medical Examinations'!$1:$1048576,3,FALSE())</f>
        <v>over weight</v>
      </c>
      <c r="E572" s="20">
        <f>VLOOKUP(Table3[[#This Row],[Customer ID]],'Medical Examinations'!$1:$1048576,4,FALSE())</f>
        <v>5.12</v>
      </c>
      <c r="F572" s="20" t="str">
        <f>VLOOKUP(Table3[[#This Row],[Customer ID]],'Medical Examinations'!$1:$1048576,5,FALSE())</f>
        <v xml:space="preserve">normal </v>
      </c>
      <c r="G572" s="19" t="str">
        <f>VLOOKUP(Table3[[#This Row],[Customer ID]],'Medical Examinations'!$1:$1048576,6,FALSE())</f>
        <v>No</v>
      </c>
      <c r="H572" s="19" t="str">
        <f>VLOOKUP(Table3[[#This Row],[Customer ID]],'Medical Examinations'!$1:$1048576,7,FALSE())</f>
        <v>No</v>
      </c>
      <c r="I572" s="19" t="str">
        <f>VLOOKUP(Table3[[#This Row],[Customer ID]],'Medical Examinations'!$1:$1048576,8,FALSE())</f>
        <v>Yes</v>
      </c>
      <c r="J572" s="19">
        <f>VLOOKUP(Table3[[#This Row],[Customer ID]],'Medical Examinations'!$1:$1048576,9,FALSE())</f>
        <v>1</v>
      </c>
      <c r="K572" s="19" t="str">
        <f>VLOOKUP(Table3[[#This Row],[Customer ID]],'Medical Examinations'!$1:$1048576,10,FALSE())</f>
        <v>yes</v>
      </c>
      <c r="L572" s="19" t="str">
        <f>VLOOKUP(Table3[[#This Row],[Customer ID]],'Hospitalisation Details'!571:$1048576,5,FALSE())</f>
        <v>1 Nov 2003</v>
      </c>
      <c r="M572" s="19">
        <f>VLOOKUP(Table3[[#This Row],[Customer ID]],'Hospitalisation Details'!571:$1048576,6,FALSE())</f>
        <v>19</v>
      </c>
      <c r="N572" s="19">
        <f>VLOOKUP(Table3[[#This Row],[Customer ID]],'Hospitalisation Details'!571:$1048576,8,FALSE())</f>
        <v>17352.68</v>
      </c>
      <c r="O572" s="19" t="str">
        <f>VLOOKUP(Table3[[#This Row],[Customer ID]],'Hospitalisation Details'!571:$1048576,9,FALSE())</f>
        <v>tier - 2</v>
      </c>
      <c r="P572" s="19" t="str">
        <f>VLOOKUP(Table3[[#This Row],[Customer ID]],'Hospitalisation Details'!571:$1048576,10,FALSE())</f>
        <v>tier - 3</v>
      </c>
      <c r="Q572" s="19" t="str">
        <f>VLOOKUP(Table3[[#This Row],[Customer ID]],'Hospitalisation Details'!571:$1048576,11,FALSE())</f>
        <v>R1012</v>
      </c>
    </row>
    <row r="573" spans="1:17" x14ac:dyDescent="0.2">
      <c r="A573" s="18" t="s">
        <v>1799</v>
      </c>
      <c r="B573" s="19" t="str">
        <f>VLOOKUP(Table3[[#This Row],[Customer ID]],'Customer name 1'!572:$1048576,4,FALSE())</f>
        <v xml:space="preserve">Mr. Alejandro </v>
      </c>
      <c r="C573" s="20">
        <f>VLOOKUP(Table3[[#This Row],[Customer ID]],'Medical Examinations'!$1:$1048576,2,FALSE())</f>
        <v>42.02</v>
      </c>
      <c r="D573" s="20" t="str">
        <f>VLOOKUP(Table3[[#This Row],[Customer ID]],'Medical Examinations'!$1:$1048576,3,FALSE())</f>
        <v xml:space="preserve"> obesity </v>
      </c>
      <c r="E573" s="20">
        <f>VLOOKUP(Table3[[#This Row],[Customer ID]],'Medical Examinations'!$1:$1048576,4,FALSE())</f>
        <v>9.9499999999999993</v>
      </c>
      <c r="F573" s="20" t="str">
        <f>VLOOKUP(Table3[[#This Row],[Customer ID]],'Medical Examinations'!$1:$1048576,5,FALSE())</f>
        <v xml:space="preserve">diabetes </v>
      </c>
      <c r="G573" s="19" t="str">
        <f>VLOOKUP(Table3[[#This Row],[Customer ID]],'Medical Examinations'!$1:$1048576,6,FALSE())</f>
        <v>yes</v>
      </c>
      <c r="H573" s="19" t="str">
        <f>VLOOKUP(Table3[[#This Row],[Customer ID]],'Medical Examinations'!$1:$1048576,7,FALSE())</f>
        <v>No</v>
      </c>
      <c r="I573" s="19" t="str">
        <f>VLOOKUP(Table3[[#This Row],[Customer ID]],'Medical Examinations'!$1:$1048576,8,FALSE())</f>
        <v>Yes</v>
      </c>
      <c r="J573" s="19">
        <f>VLOOKUP(Table3[[#This Row],[Customer ID]],'Medical Examinations'!$1:$1048576,9,FALSE())</f>
        <v>1</v>
      </c>
      <c r="K573" s="19" t="str">
        <f>VLOOKUP(Table3[[#This Row],[Customer ID]],'Medical Examinations'!$1:$1048576,10,FALSE())</f>
        <v>No</v>
      </c>
      <c r="L573" s="19" t="str">
        <f>VLOOKUP(Table3[[#This Row],[Customer ID]],'Hospitalisation Details'!572:$1048576,5,FALSE())</f>
        <v>12 Jul 1963</v>
      </c>
      <c r="M573" s="19">
        <f>VLOOKUP(Table3[[#This Row],[Customer ID]],'Hospitalisation Details'!572:$1048576,6,FALSE())</f>
        <v>59</v>
      </c>
      <c r="N573" s="19">
        <f>VLOOKUP(Table3[[#This Row],[Customer ID]],'Hospitalisation Details'!572:$1048576,8,FALSE())</f>
        <v>17337.580000000002</v>
      </c>
      <c r="O573" s="19" t="str">
        <f>VLOOKUP(Table3[[#This Row],[Customer ID]],'Hospitalisation Details'!572:$1048576,9,FALSE())</f>
        <v>tier - 2</v>
      </c>
      <c r="P573" s="19" t="str">
        <f>VLOOKUP(Table3[[#This Row],[Customer ID]],'Hospitalisation Details'!572:$1048576,10,FALSE())</f>
        <v>tier - 3</v>
      </c>
      <c r="Q573" s="19" t="str">
        <f>VLOOKUP(Table3[[#This Row],[Customer ID]],'Hospitalisation Details'!572:$1048576,11,FALSE())</f>
        <v>R1023</v>
      </c>
    </row>
    <row r="574" spans="1:17" x14ac:dyDescent="0.2">
      <c r="A574" s="18" t="s">
        <v>1798</v>
      </c>
      <c r="B574" s="19" t="str">
        <f>VLOOKUP(Table3[[#This Row],[Customer ID]],'Customer name 1'!573:$1048576,4,FALSE())</f>
        <v xml:space="preserve">Mrs. Beth </v>
      </c>
      <c r="C574" s="20">
        <f>VLOOKUP(Table3[[#This Row],[Customer ID]],'Medical Examinations'!$1:$1048576,2,FALSE())</f>
        <v>49.07</v>
      </c>
      <c r="D574" s="20" t="str">
        <f>VLOOKUP(Table3[[#This Row],[Customer ID]],'Medical Examinations'!$1:$1048576,3,FALSE())</f>
        <v xml:space="preserve"> obesity </v>
      </c>
      <c r="E574" s="20">
        <f>VLOOKUP(Table3[[#This Row],[Customer ID]],'Medical Examinations'!$1:$1048576,4,FALSE())</f>
        <v>9.08</v>
      </c>
      <c r="F574" s="20" t="str">
        <f>VLOOKUP(Table3[[#This Row],[Customer ID]],'Medical Examinations'!$1:$1048576,5,FALSE())</f>
        <v xml:space="preserve">diabetes </v>
      </c>
      <c r="G574" s="19" t="str">
        <f>VLOOKUP(Table3[[#This Row],[Customer ID]],'Medical Examinations'!$1:$1048576,6,FALSE())</f>
        <v>yes</v>
      </c>
      <c r="H574" s="19" t="str">
        <f>VLOOKUP(Table3[[#This Row],[Customer ID]],'Medical Examinations'!$1:$1048576,7,FALSE())</f>
        <v>No</v>
      </c>
      <c r="I574" s="19" t="str">
        <f>VLOOKUP(Table3[[#This Row],[Customer ID]],'Medical Examinations'!$1:$1048576,8,FALSE())</f>
        <v>No</v>
      </c>
      <c r="J574" s="19">
        <f>VLOOKUP(Table3[[#This Row],[Customer ID]],'Medical Examinations'!$1:$1048576,9,FALSE())</f>
        <v>1</v>
      </c>
      <c r="K574" s="19" t="str">
        <f>VLOOKUP(Table3[[#This Row],[Customer ID]],'Medical Examinations'!$1:$1048576,10,FALSE())</f>
        <v>No</v>
      </c>
      <c r="L574" s="19" t="str">
        <f>VLOOKUP(Table3[[#This Row],[Customer ID]],'Hospitalisation Details'!573:$1048576,5,FALSE())</f>
        <v>25 Aug 1975</v>
      </c>
      <c r="M574" s="19">
        <f>VLOOKUP(Table3[[#This Row],[Customer ID]],'Hospitalisation Details'!573:$1048576,6,FALSE())</f>
        <v>47</v>
      </c>
      <c r="N574" s="19">
        <f>VLOOKUP(Table3[[#This Row],[Customer ID]],'Hospitalisation Details'!573:$1048576,8,FALSE())</f>
        <v>17253.43</v>
      </c>
      <c r="O574" s="19" t="str">
        <f>VLOOKUP(Table3[[#This Row],[Customer ID]],'Hospitalisation Details'!573:$1048576,9,FALSE())</f>
        <v>tier - 2</v>
      </c>
      <c r="P574" s="19" t="str">
        <f>VLOOKUP(Table3[[#This Row],[Customer ID]],'Hospitalisation Details'!573:$1048576,10,FALSE())</f>
        <v>tier - 3</v>
      </c>
      <c r="Q574" s="19" t="str">
        <f>VLOOKUP(Table3[[#This Row],[Customer ID]],'Hospitalisation Details'!573:$1048576,11,FALSE())</f>
        <v>R1026</v>
      </c>
    </row>
    <row r="575" spans="1:17" x14ac:dyDescent="0.2">
      <c r="A575" s="18" t="s">
        <v>1797</v>
      </c>
      <c r="B575" s="19" t="str">
        <f>VLOOKUP(Table3[[#This Row],[Customer ID]],'Customer name 1'!574:$1048576,4,FALSE())</f>
        <v xml:space="preserve">Mr. Jason </v>
      </c>
      <c r="C575" s="20">
        <f>VLOOKUP(Table3[[#This Row],[Customer ID]],'Medical Examinations'!$1:$1048576,2,FALSE())</f>
        <v>19.8</v>
      </c>
      <c r="D575" s="20" t="str">
        <f>VLOOKUP(Table3[[#This Row],[Customer ID]],'Medical Examinations'!$1:$1048576,3,FALSE())</f>
        <v>normal weight</v>
      </c>
      <c r="E575" s="20">
        <f>VLOOKUP(Table3[[#This Row],[Customer ID]],'Medical Examinations'!$1:$1048576,4,FALSE())</f>
        <v>4.82</v>
      </c>
      <c r="F575" s="20" t="str">
        <f>VLOOKUP(Table3[[#This Row],[Customer ID]],'Medical Examinations'!$1:$1048576,5,FALSE())</f>
        <v xml:space="preserve">normal </v>
      </c>
      <c r="G575" s="19" t="str">
        <f>VLOOKUP(Table3[[#This Row],[Customer ID]],'Medical Examinations'!$1:$1048576,6,FALSE())</f>
        <v>No</v>
      </c>
      <c r="H575" s="19" t="str">
        <f>VLOOKUP(Table3[[#This Row],[Customer ID]],'Medical Examinations'!$1:$1048576,7,FALSE())</f>
        <v>No</v>
      </c>
      <c r="I575" s="19" t="str">
        <f>VLOOKUP(Table3[[#This Row],[Customer ID]],'Medical Examinations'!$1:$1048576,8,FALSE())</f>
        <v>No</v>
      </c>
      <c r="J575" s="19">
        <f>VLOOKUP(Table3[[#This Row],[Customer ID]],'Medical Examinations'!$1:$1048576,9,FALSE())</f>
        <v>0</v>
      </c>
      <c r="K575" s="19" t="str">
        <f>VLOOKUP(Table3[[#This Row],[Customer ID]],'Medical Examinations'!$1:$1048576,10,FALSE())</f>
        <v>yes</v>
      </c>
      <c r="L575" s="19" t="str">
        <f>VLOOKUP(Table3[[#This Row],[Customer ID]],'Hospitalisation Details'!574:$1048576,5,FALSE())</f>
        <v>22 Oct 1982</v>
      </c>
      <c r="M575" s="19">
        <f>VLOOKUP(Table3[[#This Row],[Customer ID]],'Hospitalisation Details'!574:$1048576,6,FALSE())</f>
        <v>40</v>
      </c>
      <c r="N575" s="19">
        <f>VLOOKUP(Table3[[#This Row],[Customer ID]],'Hospitalisation Details'!574:$1048576,8,FALSE())</f>
        <v>17179.52</v>
      </c>
      <c r="O575" s="19" t="str">
        <f>VLOOKUP(Table3[[#This Row],[Customer ID]],'Hospitalisation Details'!574:$1048576,9,FALSE())</f>
        <v>tier - 2</v>
      </c>
      <c r="P575" s="19" t="str">
        <f>VLOOKUP(Table3[[#This Row],[Customer ID]],'Hospitalisation Details'!574:$1048576,10,FALSE())</f>
        <v>tier - 1</v>
      </c>
      <c r="Q575" s="19" t="str">
        <f>VLOOKUP(Table3[[#This Row],[Customer ID]],'Hospitalisation Details'!574:$1048576,11,FALSE())</f>
        <v>R1013</v>
      </c>
    </row>
    <row r="576" spans="1:17" x14ac:dyDescent="0.2">
      <c r="A576" s="18" t="s">
        <v>1796</v>
      </c>
      <c r="B576" s="19" t="str">
        <f>VLOOKUP(Table3[[#This Row],[Customer ID]],'Customer name 1'!575:$1048576,4,FALSE())</f>
        <v xml:space="preserve">Mr. Yoshinori </v>
      </c>
      <c r="C576" s="20">
        <f>VLOOKUP(Table3[[#This Row],[Customer ID]],'Medical Examinations'!$1:$1048576,2,FALSE())</f>
        <v>27.36</v>
      </c>
      <c r="D576" s="20" t="str">
        <f>VLOOKUP(Table3[[#This Row],[Customer ID]],'Medical Examinations'!$1:$1048576,3,FALSE())</f>
        <v>over weight</v>
      </c>
      <c r="E576" s="20">
        <f>VLOOKUP(Table3[[#This Row],[Customer ID]],'Medical Examinations'!$1:$1048576,4,FALSE())</f>
        <v>4.6500000000000004</v>
      </c>
      <c r="F576" s="20" t="str">
        <f>VLOOKUP(Table3[[#This Row],[Customer ID]],'Medical Examinations'!$1:$1048576,5,FALSE())</f>
        <v xml:space="preserve">normal </v>
      </c>
      <c r="G576" s="19" t="str">
        <f>VLOOKUP(Table3[[#This Row],[Customer ID]],'Medical Examinations'!$1:$1048576,6,FALSE())</f>
        <v>No</v>
      </c>
      <c r="H576" s="19" t="str">
        <f>VLOOKUP(Table3[[#This Row],[Customer ID]],'Medical Examinations'!$1:$1048576,7,FALSE())</f>
        <v>yes</v>
      </c>
      <c r="I576" s="19" t="str">
        <f>VLOOKUP(Table3[[#This Row],[Customer ID]],'Medical Examinations'!$1:$1048576,8,FALSE())</f>
        <v>No</v>
      </c>
      <c r="J576" s="19">
        <f>VLOOKUP(Table3[[#This Row],[Customer ID]],'Medical Examinations'!$1:$1048576,9,FALSE())</f>
        <v>1</v>
      </c>
      <c r="K576" s="19" t="str">
        <f>VLOOKUP(Table3[[#This Row],[Customer ID]],'Medical Examinations'!$1:$1048576,10,FALSE())</f>
        <v>yes</v>
      </c>
      <c r="L576" s="19" t="str">
        <f>VLOOKUP(Table3[[#This Row],[Customer ID]],'Hospitalisation Details'!575:$1048576,5,FALSE())</f>
        <v>18 Aug 2004</v>
      </c>
      <c r="M576" s="19">
        <f>VLOOKUP(Table3[[#This Row],[Customer ID]],'Hospitalisation Details'!575:$1048576,6,FALSE())</f>
        <v>18</v>
      </c>
      <c r="N576" s="19">
        <f>VLOOKUP(Table3[[#This Row],[Customer ID]],'Hospitalisation Details'!575:$1048576,8,FALSE())</f>
        <v>17178.68</v>
      </c>
      <c r="O576" s="19" t="str">
        <f>VLOOKUP(Table3[[#This Row],[Customer ID]],'Hospitalisation Details'!575:$1048576,9,FALSE())</f>
        <v>tier - 2</v>
      </c>
      <c r="P576" s="19" t="str">
        <f>VLOOKUP(Table3[[#This Row],[Customer ID]],'Hospitalisation Details'!575:$1048576,10,FALSE())</f>
        <v>tier - 2</v>
      </c>
      <c r="Q576" s="19" t="str">
        <f>VLOOKUP(Table3[[#This Row],[Customer ID]],'Hospitalisation Details'!575:$1048576,11,FALSE())</f>
        <v>R1019</v>
      </c>
    </row>
    <row r="577" spans="1:17" x14ac:dyDescent="0.2">
      <c r="A577" s="18" t="s">
        <v>1795</v>
      </c>
      <c r="B577" s="19" t="str">
        <f>VLOOKUP(Table3[[#This Row],[Customer ID]],'Customer name 1'!576:$1048576,4,FALSE())</f>
        <v xml:space="preserve">Ms. Adrienne </v>
      </c>
      <c r="C577" s="20">
        <f>VLOOKUP(Table3[[#This Row],[Customer ID]],'Medical Examinations'!$1:$1048576,2,FALSE())</f>
        <v>42.95</v>
      </c>
      <c r="D577" s="20" t="str">
        <f>VLOOKUP(Table3[[#This Row],[Customer ID]],'Medical Examinations'!$1:$1048576,3,FALSE())</f>
        <v xml:space="preserve"> obesity </v>
      </c>
      <c r="E577" s="20">
        <f>VLOOKUP(Table3[[#This Row],[Customer ID]],'Medical Examinations'!$1:$1048576,4,FALSE())</f>
        <v>5.16</v>
      </c>
      <c r="F577" s="20" t="str">
        <f>VLOOKUP(Table3[[#This Row],[Customer ID]],'Medical Examinations'!$1:$1048576,5,FALSE())</f>
        <v xml:space="preserve">normal </v>
      </c>
      <c r="G577" s="19" t="str">
        <f>VLOOKUP(Table3[[#This Row],[Customer ID]],'Medical Examinations'!$1:$1048576,6,FALSE())</f>
        <v>yes</v>
      </c>
      <c r="H577" s="19" t="str">
        <f>VLOOKUP(Table3[[#This Row],[Customer ID]],'Medical Examinations'!$1:$1048576,7,FALSE())</f>
        <v>No</v>
      </c>
      <c r="I577" s="19" t="str">
        <f>VLOOKUP(Table3[[#This Row],[Customer ID]],'Medical Examinations'!$1:$1048576,8,FALSE())</f>
        <v>No</v>
      </c>
      <c r="J577" s="19">
        <f>VLOOKUP(Table3[[#This Row],[Customer ID]],'Medical Examinations'!$1:$1048576,9,FALSE())</f>
        <v>1</v>
      </c>
      <c r="K577" s="19" t="str">
        <f>VLOOKUP(Table3[[#This Row],[Customer ID]],'Medical Examinations'!$1:$1048576,10,FALSE())</f>
        <v>No</v>
      </c>
      <c r="L577" s="19" t="str">
        <f>VLOOKUP(Table3[[#This Row],[Customer ID]],'Hospitalisation Details'!576:$1048576,5,FALSE())</f>
        <v>7 Jun 1964</v>
      </c>
      <c r="M577" s="19">
        <f>VLOOKUP(Table3[[#This Row],[Customer ID]],'Hospitalisation Details'!576:$1048576,6,FALSE())</f>
        <v>59</v>
      </c>
      <c r="N577" s="19">
        <f>VLOOKUP(Table3[[#This Row],[Customer ID]],'Hospitalisation Details'!576:$1048576,8,FALSE())</f>
        <v>17174.52</v>
      </c>
      <c r="O577" s="19" t="str">
        <f>VLOOKUP(Table3[[#This Row],[Customer ID]],'Hospitalisation Details'!576:$1048576,9,FALSE())</f>
        <v>tier - 2</v>
      </c>
      <c r="P577" s="19" t="str">
        <f>VLOOKUP(Table3[[#This Row],[Customer ID]],'Hospitalisation Details'!576:$1048576,10,FALSE())</f>
        <v>tier - 2</v>
      </c>
      <c r="Q577" s="19" t="str">
        <f>VLOOKUP(Table3[[#This Row],[Customer ID]],'Hospitalisation Details'!576:$1048576,11,FALSE())</f>
        <v>R1012</v>
      </c>
    </row>
    <row r="578" spans="1:17" x14ac:dyDescent="0.2">
      <c r="A578" s="18" t="s">
        <v>1794</v>
      </c>
      <c r="B578" s="19" t="str">
        <f>VLOOKUP(Table3[[#This Row],[Customer ID]],'Customer name 1'!577:$1048576,4,FALSE())</f>
        <v xml:space="preserve">Mrs. Meredith </v>
      </c>
      <c r="C578" s="20">
        <f>VLOOKUP(Table3[[#This Row],[Customer ID]],'Medical Examinations'!$1:$1048576,2,FALSE())</f>
        <v>42.66</v>
      </c>
      <c r="D578" s="20" t="str">
        <f>VLOOKUP(Table3[[#This Row],[Customer ID]],'Medical Examinations'!$1:$1048576,3,FALSE())</f>
        <v xml:space="preserve"> obesity </v>
      </c>
      <c r="E578" s="20">
        <f>VLOOKUP(Table3[[#This Row],[Customer ID]],'Medical Examinations'!$1:$1048576,4,FALSE())</f>
        <v>10.44</v>
      </c>
      <c r="F578" s="20" t="str">
        <f>VLOOKUP(Table3[[#This Row],[Customer ID]],'Medical Examinations'!$1:$1048576,5,FALSE())</f>
        <v xml:space="preserve">diabetes </v>
      </c>
      <c r="G578" s="19" t="str">
        <f>VLOOKUP(Table3[[#This Row],[Customer ID]],'Medical Examinations'!$1:$1048576,6,FALSE())</f>
        <v>No</v>
      </c>
      <c r="H578" s="19" t="str">
        <f>VLOOKUP(Table3[[#This Row],[Customer ID]],'Medical Examinations'!$1:$1048576,7,FALSE())</f>
        <v>No</v>
      </c>
      <c r="I578" s="19" t="str">
        <f>VLOOKUP(Table3[[#This Row],[Customer ID]],'Medical Examinations'!$1:$1048576,8,FALSE())</f>
        <v>No</v>
      </c>
      <c r="J578" s="19">
        <f>VLOOKUP(Table3[[#This Row],[Customer ID]],'Medical Examinations'!$1:$1048576,9,FALSE())</f>
        <v>0</v>
      </c>
      <c r="K578" s="19" t="str">
        <f>VLOOKUP(Table3[[#This Row],[Customer ID]],'Medical Examinations'!$1:$1048576,10,FALSE())</f>
        <v>No</v>
      </c>
      <c r="L578" s="19" t="str">
        <f>VLOOKUP(Table3[[#This Row],[Customer ID]],'Hospitalisation Details'!577:$1048576,5,FALSE())</f>
        <v>16 Sep 1965</v>
      </c>
      <c r="M578" s="19">
        <f>VLOOKUP(Table3[[#This Row],[Customer ID]],'Hospitalisation Details'!577:$1048576,6,FALSE())</f>
        <v>57</v>
      </c>
      <c r="N578" s="19">
        <f>VLOOKUP(Table3[[#This Row],[Customer ID]],'Hospitalisation Details'!577:$1048576,8,FALSE())</f>
        <v>17172.27</v>
      </c>
      <c r="O578" s="19" t="str">
        <f>VLOOKUP(Table3[[#This Row],[Customer ID]],'Hospitalisation Details'!577:$1048576,9,FALSE())</f>
        <v>tier - 2</v>
      </c>
      <c r="P578" s="19" t="str">
        <f>VLOOKUP(Table3[[#This Row],[Customer ID]],'Hospitalisation Details'!577:$1048576,10,FALSE())</f>
        <v>tier - 2</v>
      </c>
      <c r="Q578" s="19" t="str">
        <f>VLOOKUP(Table3[[#This Row],[Customer ID]],'Hospitalisation Details'!577:$1048576,11,FALSE())</f>
        <v>R1026</v>
      </c>
    </row>
    <row r="579" spans="1:17" x14ac:dyDescent="0.2">
      <c r="A579" s="18" t="s">
        <v>1793</v>
      </c>
      <c r="B579" s="19" t="str">
        <f>VLOOKUP(Table3[[#This Row],[Customer ID]],'Customer name 1'!578:$1048576,4,FALSE())</f>
        <v xml:space="preserve">Mr. Junyong </v>
      </c>
      <c r="C579" s="20">
        <f>VLOOKUP(Table3[[#This Row],[Customer ID]],'Medical Examinations'!$1:$1048576,2,FALSE())</f>
        <v>33.630000000000003</v>
      </c>
      <c r="D579" s="20" t="str">
        <f>VLOOKUP(Table3[[#This Row],[Customer ID]],'Medical Examinations'!$1:$1048576,3,FALSE())</f>
        <v xml:space="preserve"> obesity </v>
      </c>
      <c r="E579" s="20">
        <f>VLOOKUP(Table3[[#This Row],[Customer ID]],'Medical Examinations'!$1:$1048576,4,FALSE())</f>
        <v>5.69</v>
      </c>
      <c r="F579" s="20" t="str">
        <f>VLOOKUP(Table3[[#This Row],[Customer ID]],'Medical Examinations'!$1:$1048576,5,FALSE())</f>
        <v xml:space="preserve">normal </v>
      </c>
      <c r="G579" s="19" t="str">
        <f>VLOOKUP(Table3[[#This Row],[Customer ID]],'Medical Examinations'!$1:$1048576,6,FALSE())</f>
        <v>No</v>
      </c>
      <c r="H579" s="19" t="str">
        <f>VLOOKUP(Table3[[#This Row],[Customer ID]],'Medical Examinations'!$1:$1048576,7,FALSE())</f>
        <v>No</v>
      </c>
      <c r="I579" s="19" t="str">
        <f>VLOOKUP(Table3[[#This Row],[Customer ID]],'Medical Examinations'!$1:$1048576,8,FALSE())</f>
        <v>No</v>
      </c>
      <c r="J579" s="19">
        <f>VLOOKUP(Table3[[#This Row],[Customer ID]],'Medical Examinations'!$1:$1048576,9,FALSE())</f>
        <v>1</v>
      </c>
      <c r="K579" s="19" t="str">
        <f>VLOOKUP(Table3[[#This Row],[Customer ID]],'Medical Examinations'!$1:$1048576,10,FALSE())</f>
        <v>No</v>
      </c>
      <c r="L579" s="19" t="str">
        <f>VLOOKUP(Table3[[#This Row],[Customer ID]],'Hospitalisation Details'!578:$1048576,5,FALSE())</f>
        <v>3 Jun 1998</v>
      </c>
      <c r="M579" s="19">
        <f>VLOOKUP(Table3[[#This Row],[Customer ID]],'Hospitalisation Details'!578:$1048576,6,FALSE())</f>
        <v>25</v>
      </c>
      <c r="N579" s="19">
        <f>VLOOKUP(Table3[[#This Row],[Customer ID]],'Hospitalisation Details'!578:$1048576,8,FALSE())</f>
        <v>17128.43</v>
      </c>
      <c r="O579" s="19" t="str">
        <f>VLOOKUP(Table3[[#This Row],[Customer ID]],'Hospitalisation Details'!578:$1048576,9,FALSE())</f>
        <v>tier - 2</v>
      </c>
      <c r="P579" s="19" t="str">
        <f>VLOOKUP(Table3[[#This Row],[Customer ID]],'Hospitalisation Details'!578:$1048576,10,FALSE())</f>
        <v>tier - 3</v>
      </c>
      <c r="Q579" s="19" t="str">
        <f>VLOOKUP(Table3[[#This Row],[Customer ID]],'Hospitalisation Details'!578:$1048576,11,FALSE())</f>
        <v>R1016</v>
      </c>
    </row>
    <row r="580" spans="1:17" x14ac:dyDescent="0.2">
      <c r="A580" s="18" t="s">
        <v>1792</v>
      </c>
      <c r="B580" s="19" t="str">
        <f>VLOOKUP(Table3[[#This Row],[Customer ID]],'Customer name 1'!579:$1048576,4,FALSE())</f>
        <v xml:space="preserve">Ms. Kristen </v>
      </c>
      <c r="C580" s="20">
        <f>VLOOKUP(Table3[[#This Row],[Customer ID]],'Medical Examinations'!$1:$1048576,2,FALSE())</f>
        <v>26.84</v>
      </c>
      <c r="D580" s="20" t="str">
        <f>VLOOKUP(Table3[[#This Row],[Customer ID]],'Medical Examinations'!$1:$1048576,3,FALSE())</f>
        <v>over weight</v>
      </c>
      <c r="E580" s="20">
        <f>VLOOKUP(Table3[[#This Row],[Customer ID]],'Medical Examinations'!$1:$1048576,4,FALSE())</f>
        <v>6.5</v>
      </c>
      <c r="F580" s="20" t="str">
        <f>VLOOKUP(Table3[[#This Row],[Customer ID]],'Medical Examinations'!$1:$1048576,5,FALSE())</f>
        <v xml:space="preserve">diabetes </v>
      </c>
      <c r="G580" s="19" t="str">
        <f>VLOOKUP(Table3[[#This Row],[Customer ID]],'Medical Examinations'!$1:$1048576,6,FALSE())</f>
        <v>No</v>
      </c>
      <c r="H580" s="19" t="str">
        <f>VLOOKUP(Table3[[#This Row],[Customer ID]],'Medical Examinations'!$1:$1048576,7,FALSE())</f>
        <v>No</v>
      </c>
      <c r="I580" s="19" t="str">
        <f>VLOOKUP(Table3[[#This Row],[Customer ID]],'Medical Examinations'!$1:$1048576,8,FALSE())</f>
        <v>No</v>
      </c>
      <c r="J580" s="19">
        <f>VLOOKUP(Table3[[#This Row],[Customer ID]],'Medical Examinations'!$1:$1048576,9,FALSE())</f>
        <v>0</v>
      </c>
      <c r="K580" s="19" t="str">
        <f>VLOOKUP(Table3[[#This Row],[Customer ID]],'Medical Examinations'!$1:$1048576,10,FALSE())</f>
        <v>yes</v>
      </c>
      <c r="L580" s="19" t="str">
        <f>VLOOKUP(Table3[[#This Row],[Customer ID]],'Hospitalisation Details'!579:$1048576,5,FALSE())</f>
        <v>28 Jun 2002</v>
      </c>
      <c r="M580" s="19">
        <f>VLOOKUP(Table3[[#This Row],[Customer ID]],'Hospitalisation Details'!579:$1048576,6,FALSE())</f>
        <v>20</v>
      </c>
      <c r="N580" s="19">
        <f>VLOOKUP(Table3[[#This Row],[Customer ID]],'Hospitalisation Details'!579:$1048576,8,FALSE())</f>
        <v>17085.27</v>
      </c>
      <c r="O580" s="19" t="str">
        <f>VLOOKUP(Table3[[#This Row],[Customer ID]],'Hospitalisation Details'!579:$1048576,9,FALSE())</f>
        <v>tier - 2</v>
      </c>
      <c r="P580" s="19" t="str">
        <f>VLOOKUP(Table3[[#This Row],[Customer ID]],'Hospitalisation Details'!579:$1048576,10,FALSE())</f>
        <v>tier - 3</v>
      </c>
      <c r="Q580" s="19" t="str">
        <f>VLOOKUP(Table3[[#This Row],[Customer ID]],'Hospitalisation Details'!579:$1048576,11,FALSE())</f>
        <v>R1013</v>
      </c>
    </row>
    <row r="581" spans="1:17" x14ac:dyDescent="0.2">
      <c r="A581" s="18" t="s">
        <v>1791</v>
      </c>
      <c r="B581" s="19" t="str">
        <f>VLOOKUP(Table3[[#This Row],[Customer ID]],'Customer name 1'!580:$1048576,4,FALSE())</f>
        <v xml:space="preserve">Ms. Maria </v>
      </c>
      <c r="C581" s="20">
        <f>VLOOKUP(Table3[[#This Row],[Customer ID]],'Medical Examinations'!$1:$1048576,2,FALSE())</f>
        <v>28.3</v>
      </c>
      <c r="D581" s="20" t="str">
        <f>VLOOKUP(Table3[[#This Row],[Customer ID]],'Medical Examinations'!$1:$1048576,3,FALSE())</f>
        <v>over weight</v>
      </c>
      <c r="E581" s="20">
        <f>VLOOKUP(Table3[[#This Row],[Customer ID]],'Medical Examinations'!$1:$1048576,4,FALSE())</f>
        <v>5.73</v>
      </c>
      <c r="F581" s="20" t="str">
        <f>VLOOKUP(Table3[[#This Row],[Customer ID]],'Medical Examinations'!$1:$1048576,5,FALSE())</f>
        <v>prediabetes</v>
      </c>
      <c r="G581" s="19" t="str">
        <f>VLOOKUP(Table3[[#This Row],[Customer ID]],'Medical Examinations'!$1:$1048576,6,FALSE())</f>
        <v>No</v>
      </c>
      <c r="H581" s="19" t="str">
        <f>VLOOKUP(Table3[[#This Row],[Customer ID]],'Medical Examinations'!$1:$1048576,7,FALSE())</f>
        <v>No</v>
      </c>
      <c r="I581" s="19" t="str">
        <f>VLOOKUP(Table3[[#This Row],[Customer ID]],'Medical Examinations'!$1:$1048576,8,FALSE())</f>
        <v>Yes</v>
      </c>
      <c r="J581" s="19">
        <f>VLOOKUP(Table3[[#This Row],[Customer ID]],'Medical Examinations'!$1:$1048576,9,FALSE())</f>
        <v>1</v>
      </c>
      <c r="K581" s="19" t="str">
        <f>VLOOKUP(Table3[[#This Row],[Customer ID]],'Medical Examinations'!$1:$1048576,10,FALSE())</f>
        <v>yes</v>
      </c>
      <c r="L581" s="19" t="str">
        <f>VLOOKUP(Table3[[#This Row],[Customer ID]],'Hospitalisation Details'!580:$1048576,5,FALSE())</f>
        <v>26 Dec 2003</v>
      </c>
      <c r="M581" s="19">
        <f>VLOOKUP(Table3[[#This Row],[Customer ID]],'Hospitalisation Details'!580:$1048576,6,FALSE())</f>
        <v>19</v>
      </c>
      <c r="N581" s="19">
        <f>VLOOKUP(Table3[[#This Row],[Customer ID]],'Hospitalisation Details'!580:$1048576,8,FALSE())</f>
        <v>17081.080000000002</v>
      </c>
      <c r="O581" s="19" t="str">
        <f>VLOOKUP(Table3[[#This Row],[Customer ID]],'Hospitalisation Details'!580:$1048576,9,FALSE())</f>
        <v>tier - 2</v>
      </c>
      <c r="P581" s="19" t="str">
        <f>VLOOKUP(Table3[[#This Row],[Customer ID]],'Hospitalisation Details'!580:$1048576,10,FALSE())</f>
        <v>tier - 2</v>
      </c>
      <c r="Q581" s="19" t="str">
        <f>VLOOKUP(Table3[[#This Row],[Customer ID]],'Hospitalisation Details'!580:$1048576,11,FALSE())</f>
        <v>R1011</v>
      </c>
    </row>
    <row r="582" spans="1:17" x14ac:dyDescent="0.2">
      <c r="A582" s="18" t="s">
        <v>1790</v>
      </c>
      <c r="B582" s="19" t="str">
        <f>VLOOKUP(Table3[[#This Row],[Customer ID]],'Customer name 1'!581:$1048576,4,FALSE())</f>
        <v xml:space="preserve">Mr. Jonathan </v>
      </c>
      <c r="C582" s="20">
        <f>VLOOKUP(Table3[[#This Row],[Customer ID]],'Medical Examinations'!$1:$1048576,2,FALSE())</f>
        <v>27.06</v>
      </c>
      <c r="D582" s="20" t="str">
        <f>VLOOKUP(Table3[[#This Row],[Customer ID]],'Medical Examinations'!$1:$1048576,3,FALSE())</f>
        <v>over weight</v>
      </c>
      <c r="E582" s="20">
        <f>VLOOKUP(Table3[[#This Row],[Customer ID]],'Medical Examinations'!$1:$1048576,4,FALSE())</f>
        <v>5.74</v>
      </c>
      <c r="F582" s="20" t="str">
        <f>VLOOKUP(Table3[[#This Row],[Customer ID]],'Medical Examinations'!$1:$1048576,5,FALSE())</f>
        <v>prediabetes</v>
      </c>
      <c r="G582" s="19" t="str">
        <f>VLOOKUP(Table3[[#This Row],[Customer ID]],'Medical Examinations'!$1:$1048576,6,FALSE())</f>
        <v>yes</v>
      </c>
      <c r="H582" s="19" t="str">
        <f>VLOOKUP(Table3[[#This Row],[Customer ID]],'Medical Examinations'!$1:$1048576,7,FALSE())</f>
        <v>No</v>
      </c>
      <c r="I582" s="19" t="str">
        <f>VLOOKUP(Table3[[#This Row],[Customer ID]],'Medical Examinations'!$1:$1048576,8,FALSE())</f>
        <v>No</v>
      </c>
      <c r="J582" s="19">
        <f>VLOOKUP(Table3[[#This Row],[Customer ID]],'Medical Examinations'!$1:$1048576,9,FALSE())</f>
        <v>0</v>
      </c>
      <c r="K582" s="19" t="str">
        <f>VLOOKUP(Table3[[#This Row],[Customer ID]],'Medical Examinations'!$1:$1048576,10,FALSE())</f>
        <v>yes</v>
      </c>
      <c r="L582" s="19" t="str">
        <f>VLOOKUP(Table3[[#This Row],[Customer ID]],'Hospitalisation Details'!581:$1048576,5,FALSE())</f>
        <v>10 Jun 1996</v>
      </c>
      <c r="M582" s="19">
        <f>VLOOKUP(Table3[[#This Row],[Customer ID]],'Hospitalisation Details'!581:$1048576,6,FALSE())</f>
        <v>26</v>
      </c>
      <c r="N582" s="19">
        <f>VLOOKUP(Table3[[#This Row],[Customer ID]],'Hospitalisation Details'!581:$1048576,8,FALSE())</f>
        <v>17043.34</v>
      </c>
      <c r="O582" s="19" t="str">
        <f>VLOOKUP(Table3[[#This Row],[Customer ID]],'Hospitalisation Details'!581:$1048576,9,FALSE())</f>
        <v>tier - 2</v>
      </c>
      <c r="P582" s="19" t="str">
        <f>VLOOKUP(Table3[[#This Row],[Customer ID]],'Hospitalisation Details'!581:$1048576,10,FALSE())</f>
        <v>tier - 3</v>
      </c>
      <c r="Q582" s="19" t="str">
        <f>VLOOKUP(Table3[[#This Row],[Customer ID]],'Hospitalisation Details'!581:$1048576,11,FALSE())</f>
        <v>R1013</v>
      </c>
    </row>
    <row r="583" spans="1:17" x14ac:dyDescent="0.2">
      <c r="A583" s="18" t="s">
        <v>1789</v>
      </c>
      <c r="B583" s="19" t="str">
        <f>VLOOKUP(Table3[[#This Row],[Customer ID]],'Customer name 1'!582:$1048576,4,FALSE())</f>
        <v xml:space="preserve">Mr. Phil </v>
      </c>
      <c r="C583" s="20">
        <f>VLOOKUP(Table3[[#This Row],[Customer ID]],'Medical Examinations'!$1:$1048576,2,FALSE())</f>
        <v>47.13</v>
      </c>
      <c r="D583" s="20" t="str">
        <f>VLOOKUP(Table3[[#This Row],[Customer ID]],'Medical Examinations'!$1:$1048576,3,FALSE())</f>
        <v xml:space="preserve"> obesity </v>
      </c>
      <c r="E583" s="20">
        <f>VLOOKUP(Table3[[#This Row],[Customer ID]],'Medical Examinations'!$1:$1048576,4,FALSE())</f>
        <v>8.6999999999999993</v>
      </c>
      <c r="F583" s="20" t="str">
        <f>VLOOKUP(Table3[[#This Row],[Customer ID]],'Medical Examinations'!$1:$1048576,5,FALSE())</f>
        <v xml:space="preserve">diabetes </v>
      </c>
      <c r="G583" s="19" t="str">
        <f>VLOOKUP(Table3[[#This Row],[Customer ID]],'Medical Examinations'!$1:$1048576,6,FALSE())</f>
        <v>No</v>
      </c>
      <c r="H583" s="19" t="str">
        <f>VLOOKUP(Table3[[#This Row],[Customer ID]],'Medical Examinations'!$1:$1048576,7,FALSE())</f>
        <v>No</v>
      </c>
      <c r="I583" s="19" t="str">
        <f>VLOOKUP(Table3[[#This Row],[Customer ID]],'Medical Examinations'!$1:$1048576,8,FALSE())</f>
        <v>No</v>
      </c>
      <c r="J583" s="19">
        <f>VLOOKUP(Table3[[#This Row],[Customer ID]],'Medical Examinations'!$1:$1048576,9,FALSE())</f>
        <v>0</v>
      </c>
      <c r="K583" s="19" t="str">
        <f>VLOOKUP(Table3[[#This Row],[Customer ID]],'Medical Examinations'!$1:$1048576,10,FALSE())</f>
        <v>No</v>
      </c>
      <c r="L583" s="19" t="str">
        <f>VLOOKUP(Table3[[#This Row],[Customer ID]],'Hospitalisation Details'!582:$1048576,5,FALSE())</f>
        <v>22 Aug 1971</v>
      </c>
      <c r="M583" s="19">
        <f>VLOOKUP(Table3[[#This Row],[Customer ID]],'Hospitalisation Details'!582:$1048576,6,FALSE())</f>
        <v>51</v>
      </c>
      <c r="N583" s="19">
        <f>VLOOKUP(Table3[[#This Row],[Customer ID]],'Hospitalisation Details'!582:$1048576,8,FALSE())</f>
        <v>17016.009999999998</v>
      </c>
      <c r="O583" s="19" t="str">
        <f>VLOOKUP(Table3[[#This Row],[Customer ID]],'Hospitalisation Details'!582:$1048576,9,FALSE())</f>
        <v>tier - 2</v>
      </c>
      <c r="P583" s="19" t="str">
        <f>VLOOKUP(Table3[[#This Row],[Customer ID]],'Hospitalisation Details'!582:$1048576,10,FALSE())</f>
        <v>tier - 2</v>
      </c>
      <c r="Q583" s="19" t="str">
        <f>VLOOKUP(Table3[[#This Row],[Customer ID]],'Hospitalisation Details'!582:$1048576,11,FALSE())</f>
        <v>R1023</v>
      </c>
    </row>
    <row r="584" spans="1:17" x14ac:dyDescent="0.2">
      <c r="A584" s="18" t="s">
        <v>1788</v>
      </c>
      <c r="B584" s="19" t="str">
        <f>VLOOKUP(Table3[[#This Row],[Customer ID]],'Customer name 1'!583:$1048576,4,FALSE())</f>
        <v xml:space="preserve">Ms. Benjamina </v>
      </c>
      <c r="C584" s="20">
        <f>VLOOKUP(Table3[[#This Row],[Customer ID]],'Medical Examinations'!$1:$1048576,2,FALSE())</f>
        <v>51.72</v>
      </c>
      <c r="D584" s="20" t="str">
        <f>VLOOKUP(Table3[[#This Row],[Customer ID]],'Medical Examinations'!$1:$1048576,3,FALSE())</f>
        <v xml:space="preserve"> obesity </v>
      </c>
      <c r="E584" s="20">
        <f>VLOOKUP(Table3[[#This Row],[Customer ID]],'Medical Examinations'!$1:$1048576,4,FALSE())</f>
        <v>5.09</v>
      </c>
      <c r="F584" s="20" t="str">
        <f>VLOOKUP(Table3[[#This Row],[Customer ID]],'Medical Examinations'!$1:$1048576,5,FALSE())</f>
        <v xml:space="preserve">normal </v>
      </c>
      <c r="G584" s="19" t="str">
        <f>VLOOKUP(Table3[[#This Row],[Customer ID]],'Medical Examinations'!$1:$1048576,6,FALSE())</f>
        <v>No</v>
      </c>
      <c r="H584" s="19" t="str">
        <f>VLOOKUP(Table3[[#This Row],[Customer ID]],'Medical Examinations'!$1:$1048576,7,FALSE())</f>
        <v>No</v>
      </c>
      <c r="I584" s="19" t="str">
        <f>VLOOKUP(Table3[[#This Row],[Customer ID]],'Medical Examinations'!$1:$1048576,8,FALSE())</f>
        <v>No</v>
      </c>
      <c r="J584" s="19">
        <f>VLOOKUP(Table3[[#This Row],[Customer ID]],'Medical Examinations'!$1:$1048576,9,FALSE())</f>
        <v>0</v>
      </c>
      <c r="K584" s="19" t="str">
        <f>VLOOKUP(Table3[[#This Row],[Customer ID]],'Medical Examinations'!$1:$1048576,10,FALSE())</f>
        <v>No</v>
      </c>
      <c r="L584" s="19" t="str">
        <f>VLOOKUP(Table3[[#This Row],[Customer ID]],'Hospitalisation Details'!583:$1048576,5,FALSE())</f>
        <v>16 Jul 1980</v>
      </c>
      <c r="M584" s="19">
        <f>VLOOKUP(Table3[[#This Row],[Customer ID]],'Hospitalisation Details'!583:$1048576,6,FALSE())</f>
        <v>42</v>
      </c>
      <c r="N584" s="19">
        <f>VLOOKUP(Table3[[#This Row],[Customer ID]],'Hospitalisation Details'!583:$1048576,8,FALSE())</f>
        <v>16990.55</v>
      </c>
      <c r="O584" s="19" t="str">
        <f>VLOOKUP(Table3[[#This Row],[Customer ID]],'Hospitalisation Details'!583:$1048576,9,FALSE())</f>
        <v>tier - 2</v>
      </c>
      <c r="P584" s="19" t="str">
        <f>VLOOKUP(Table3[[#This Row],[Customer ID]],'Hospitalisation Details'!583:$1048576,10,FALSE())</f>
        <v>tier - 3</v>
      </c>
      <c r="Q584" s="19" t="str">
        <f>VLOOKUP(Table3[[#This Row],[Customer ID]],'Hospitalisation Details'!583:$1048576,11,FALSE())</f>
        <v>R1012</v>
      </c>
    </row>
    <row r="585" spans="1:17" x14ac:dyDescent="0.2">
      <c r="A585" s="18" t="s">
        <v>1787</v>
      </c>
      <c r="B585" s="19" t="str">
        <f>VLOOKUP(Table3[[#This Row],[Customer ID]],'Customer name 1'!584:$1048576,4,FALSE())</f>
        <v xml:space="preserve">Mr. Christopher </v>
      </c>
      <c r="C585" s="20">
        <f>VLOOKUP(Table3[[#This Row],[Customer ID]],'Medical Examinations'!$1:$1048576,2,FALSE())</f>
        <v>48.59</v>
      </c>
      <c r="D585" s="20" t="str">
        <f>VLOOKUP(Table3[[#This Row],[Customer ID]],'Medical Examinations'!$1:$1048576,3,FALSE())</f>
        <v xml:space="preserve"> obesity </v>
      </c>
      <c r="E585" s="20">
        <f>VLOOKUP(Table3[[#This Row],[Customer ID]],'Medical Examinations'!$1:$1048576,4,FALSE())</f>
        <v>5.57</v>
      </c>
      <c r="F585" s="20" t="str">
        <f>VLOOKUP(Table3[[#This Row],[Customer ID]],'Medical Examinations'!$1:$1048576,5,FALSE())</f>
        <v xml:space="preserve">normal </v>
      </c>
      <c r="G585" s="19" t="str">
        <f>VLOOKUP(Table3[[#This Row],[Customer ID]],'Medical Examinations'!$1:$1048576,6,FALSE())</f>
        <v>No</v>
      </c>
      <c r="H585" s="19" t="str">
        <f>VLOOKUP(Table3[[#This Row],[Customer ID]],'Medical Examinations'!$1:$1048576,7,FALSE())</f>
        <v>No</v>
      </c>
      <c r="I585" s="19" t="str">
        <f>VLOOKUP(Table3[[#This Row],[Customer ID]],'Medical Examinations'!$1:$1048576,8,FALSE())</f>
        <v>No</v>
      </c>
      <c r="J585" s="19">
        <f>VLOOKUP(Table3[[#This Row],[Customer ID]],'Medical Examinations'!$1:$1048576,9,FALSE())</f>
        <v>0</v>
      </c>
      <c r="K585" s="19" t="str">
        <f>VLOOKUP(Table3[[#This Row],[Customer ID]],'Medical Examinations'!$1:$1048576,10,FALSE())</f>
        <v>No</v>
      </c>
      <c r="L585" s="19" t="str">
        <f>VLOOKUP(Table3[[#This Row],[Customer ID]],'Hospitalisation Details'!584:$1048576,5,FALSE())</f>
        <v>25 Aug 1977</v>
      </c>
      <c r="M585" s="19">
        <f>VLOOKUP(Table3[[#This Row],[Customer ID]],'Hospitalisation Details'!584:$1048576,6,FALSE())</f>
        <v>45</v>
      </c>
      <c r="N585" s="19">
        <f>VLOOKUP(Table3[[#This Row],[Customer ID]],'Hospitalisation Details'!584:$1048576,8,FALSE())</f>
        <v>16921.09</v>
      </c>
      <c r="O585" s="19" t="str">
        <f>VLOOKUP(Table3[[#This Row],[Customer ID]],'Hospitalisation Details'!584:$1048576,9,FALSE())</f>
        <v>tier - 2</v>
      </c>
      <c r="P585" s="19" t="str">
        <f>VLOOKUP(Table3[[#This Row],[Customer ID]],'Hospitalisation Details'!584:$1048576,10,FALSE())</f>
        <v>tier - 3</v>
      </c>
      <c r="Q585" s="19" t="str">
        <f>VLOOKUP(Table3[[#This Row],[Customer ID]],'Hospitalisation Details'!584:$1048576,11,FALSE())</f>
        <v>R1023</v>
      </c>
    </row>
    <row r="586" spans="1:17" x14ac:dyDescent="0.2">
      <c r="A586" s="18" t="s">
        <v>1786</v>
      </c>
      <c r="B586" s="19" t="str">
        <f>VLOOKUP(Table3[[#This Row],[Customer ID]],'Customer name 1'!585:$1048576,4,FALSE())</f>
        <v xml:space="preserve">Ms. Alison </v>
      </c>
      <c r="C586" s="20">
        <f>VLOOKUP(Table3[[#This Row],[Customer ID]],'Medical Examinations'!$1:$1048576,2,FALSE())</f>
        <v>45.18</v>
      </c>
      <c r="D586" s="20" t="str">
        <f>VLOOKUP(Table3[[#This Row],[Customer ID]],'Medical Examinations'!$1:$1048576,3,FALSE())</f>
        <v xml:space="preserve"> obesity </v>
      </c>
      <c r="E586" s="20">
        <f>VLOOKUP(Table3[[#This Row],[Customer ID]],'Medical Examinations'!$1:$1048576,4,FALSE())</f>
        <v>10.87</v>
      </c>
      <c r="F586" s="20" t="str">
        <f>VLOOKUP(Table3[[#This Row],[Customer ID]],'Medical Examinations'!$1:$1048576,5,FALSE())</f>
        <v xml:space="preserve">diabetes </v>
      </c>
      <c r="G586" s="19" t="str">
        <f>VLOOKUP(Table3[[#This Row],[Customer ID]],'Medical Examinations'!$1:$1048576,6,FALSE())</f>
        <v>No</v>
      </c>
      <c r="H586" s="19" t="str">
        <f>VLOOKUP(Table3[[#This Row],[Customer ID]],'Medical Examinations'!$1:$1048576,7,FALSE())</f>
        <v>No</v>
      </c>
      <c r="I586" s="19" t="str">
        <f>VLOOKUP(Table3[[#This Row],[Customer ID]],'Medical Examinations'!$1:$1048576,8,FALSE())</f>
        <v>No</v>
      </c>
      <c r="J586" s="19">
        <f>VLOOKUP(Table3[[#This Row],[Customer ID]],'Medical Examinations'!$1:$1048576,9,FALSE())</f>
        <v>0</v>
      </c>
      <c r="K586" s="19" t="str">
        <f>VLOOKUP(Table3[[#This Row],[Customer ID]],'Medical Examinations'!$1:$1048576,10,FALSE())</f>
        <v>No</v>
      </c>
      <c r="L586" s="19" t="str">
        <f>VLOOKUP(Table3[[#This Row],[Customer ID]],'Hospitalisation Details'!585:$1048576,5,FALSE())</f>
        <v>21 Oct 1968</v>
      </c>
      <c r="M586" s="19">
        <f>VLOOKUP(Table3[[#This Row],[Customer ID]],'Hospitalisation Details'!585:$1048576,6,FALSE())</f>
        <v>54</v>
      </c>
      <c r="N586" s="19">
        <f>VLOOKUP(Table3[[#This Row],[Customer ID]],'Hospitalisation Details'!585:$1048576,8,FALSE())</f>
        <v>16903.5</v>
      </c>
      <c r="O586" s="19" t="str">
        <f>VLOOKUP(Table3[[#This Row],[Customer ID]],'Hospitalisation Details'!585:$1048576,9,FALSE())</f>
        <v>tier - 2</v>
      </c>
      <c r="P586" s="19" t="str">
        <f>VLOOKUP(Table3[[#This Row],[Customer ID]],'Hospitalisation Details'!585:$1048576,10,FALSE())</f>
        <v>tier - 3</v>
      </c>
      <c r="Q586" s="19" t="str">
        <f>VLOOKUP(Table3[[#This Row],[Customer ID]],'Hospitalisation Details'!585:$1048576,11,FALSE())</f>
        <v>R1012</v>
      </c>
    </row>
    <row r="587" spans="1:17" x14ac:dyDescent="0.2">
      <c r="A587" s="18" t="s">
        <v>1785</v>
      </c>
      <c r="B587" s="19" t="str">
        <f>VLOOKUP(Table3[[#This Row],[Customer ID]],'Customer name 1'!586:$1048576,4,FALSE())</f>
        <v xml:space="preserve">Ms. Caroline </v>
      </c>
      <c r="C587" s="20">
        <f>VLOOKUP(Table3[[#This Row],[Customer ID]],'Medical Examinations'!$1:$1048576,2,FALSE())</f>
        <v>27.9</v>
      </c>
      <c r="D587" s="20" t="str">
        <f>VLOOKUP(Table3[[#This Row],[Customer ID]],'Medical Examinations'!$1:$1048576,3,FALSE())</f>
        <v>over weight</v>
      </c>
      <c r="E587" s="20">
        <f>VLOOKUP(Table3[[#This Row],[Customer ID]],'Medical Examinations'!$1:$1048576,4,FALSE())</f>
        <v>6.02</v>
      </c>
      <c r="F587" s="20" t="str">
        <f>VLOOKUP(Table3[[#This Row],[Customer ID]],'Medical Examinations'!$1:$1048576,5,FALSE())</f>
        <v>prediabetes</v>
      </c>
      <c r="G587" s="19" t="str">
        <f>VLOOKUP(Table3[[#This Row],[Customer ID]],'Medical Examinations'!$1:$1048576,6,FALSE())</f>
        <v>No</v>
      </c>
      <c r="H587" s="19" t="str">
        <f>VLOOKUP(Table3[[#This Row],[Customer ID]],'Medical Examinations'!$1:$1048576,7,FALSE())</f>
        <v>No</v>
      </c>
      <c r="I587" s="19" t="str">
        <f>VLOOKUP(Table3[[#This Row],[Customer ID]],'Medical Examinations'!$1:$1048576,8,FALSE())</f>
        <v>Yes</v>
      </c>
      <c r="J587" s="19">
        <f>VLOOKUP(Table3[[#This Row],[Customer ID]],'Medical Examinations'!$1:$1048576,9,FALSE())</f>
        <v>1</v>
      </c>
      <c r="K587" s="19" t="str">
        <f>VLOOKUP(Table3[[#This Row],[Customer ID]],'Medical Examinations'!$1:$1048576,10,FALSE())</f>
        <v>yes</v>
      </c>
      <c r="L587" s="19" t="str">
        <f>VLOOKUP(Table3[[#This Row],[Customer ID]],'Hospitalisation Details'!586:$1048576,5,FALSE())</f>
        <v>10 Sep 2003</v>
      </c>
      <c r="M587" s="19">
        <f>VLOOKUP(Table3[[#This Row],[Customer ID]],'Hospitalisation Details'!586:$1048576,6,FALSE())</f>
        <v>19</v>
      </c>
      <c r="N587" s="19">
        <f>VLOOKUP(Table3[[#This Row],[Customer ID]],'Hospitalisation Details'!586:$1048576,8,FALSE())</f>
        <v>16884.919999999998</v>
      </c>
      <c r="O587" s="19" t="str">
        <f>VLOOKUP(Table3[[#This Row],[Customer ID]],'Hospitalisation Details'!586:$1048576,9,FALSE())</f>
        <v>tier - 2</v>
      </c>
      <c r="P587" s="19" t="str">
        <f>VLOOKUP(Table3[[#This Row],[Customer ID]],'Hospitalisation Details'!586:$1048576,10,FALSE())</f>
        <v>tier - 2</v>
      </c>
      <c r="Q587" s="19" t="str">
        <f>VLOOKUP(Table3[[#This Row],[Customer ID]],'Hospitalisation Details'!586:$1048576,11,FALSE())</f>
        <v>R1011</v>
      </c>
    </row>
    <row r="588" spans="1:17" x14ac:dyDescent="0.2">
      <c r="A588" s="18" t="s">
        <v>1784</v>
      </c>
      <c r="B588" s="19" t="str">
        <f>VLOOKUP(Table3[[#This Row],[Customer ID]],'Customer name 1'!587:$1048576,4,FALSE())</f>
        <v xml:space="preserve">Ms. Alexis </v>
      </c>
      <c r="C588" s="20">
        <f>VLOOKUP(Table3[[#This Row],[Customer ID]],'Medical Examinations'!$1:$1048576,2,FALSE())</f>
        <v>51.33</v>
      </c>
      <c r="D588" s="20" t="str">
        <f>VLOOKUP(Table3[[#This Row],[Customer ID]],'Medical Examinations'!$1:$1048576,3,FALSE())</f>
        <v xml:space="preserve"> obesity </v>
      </c>
      <c r="E588" s="20">
        <f>VLOOKUP(Table3[[#This Row],[Customer ID]],'Medical Examinations'!$1:$1048576,4,FALSE())</f>
        <v>7</v>
      </c>
      <c r="F588" s="20" t="str">
        <f>VLOOKUP(Table3[[#This Row],[Customer ID]],'Medical Examinations'!$1:$1048576,5,FALSE())</f>
        <v xml:space="preserve">diabetes </v>
      </c>
      <c r="G588" s="19" t="str">
        <f>VLOOKUP(Table3[[#This Row],[Customer ID]],'Medical Examinations'!$1:$1048576,6,FALSE())</f>
        <v>No</v>
      </c>
      <c r="H588" s="19" t="str">
        <f>VLOOKUP(Table3[[#This Row],[Customer ID]],'Medical Examinations'!$1:$1048576,7,FALSE())</f>
        <v>No</v>
      </c>
      <c r="I588" s="19" t="str">
        <f>VLOOKUP(Table3[[#This Row],[Customer ID]],'Medical Examinations'!$1:$1048576,8,FALSE())</f>
        <v>No</v>
      </c>
      <c r="J588" s="19">
        <f>VLOOKUP(Table3[[#This Row],[Customer ID]],'Medical Examinations'!$1:$1048576,9,FALSE())</f>
        <v>0</v>
      </c>
      <c r="K588" s="19" t="str">
        <f>VLOOKUP(Table3[[#This Row],[Customer ID]],'Medical Examinations'!$1:$1048576,10,FALSE())</f>
        <v>No</v>
      </c>
      <c r="L588" s="19" t="str">
        <f>VLOOKUP(Table3[[#This Row],[Customer ID]],'Hospitalisation Details'!587:$1048576,5,FALSE())</f>
        <v>8 Aug 1974</v>
      </c>
      <c r="M588" s="19">
        <f>VLOOKUP(Table3[[#This Row],[Customer ID]],'Hospitalisation Details'!587:$1048576,6,FALSE())</f>
        <v>48</v>
      </c>
      <c r="N588" s="19">
        <f>VLOOKUP(Table3[[#This Row],[Customer ID]],'Hospitalisation Details'!587:$1048576,8,FALSE())</f>
        <v>16841.32</v>
      </c>
      <c r="O588" s="19" t="str">
        <f>VLOOKUP(Table3[[#This Row],[Customer ID]],'Hospitalisation Details'!587:$1048576,9,FALSE())</f>
        <v>tier - 2</v>
      </c>
      <c r="P588" s="19" t="str">
        <f>VLOOKUP(Table3[[#This Row],[Customer ID]],'Hospitalisation Details'!587:$1048576,10,FALSE())</f>
        <v>tier - 3</v>
      </c>
      <c r="Q588" s="19" t="str">
        <f>VLOOKUP(Table3[[#This Row],[Customer ID]],'Hospitalisation Details'!587:$1048576,11,FALSE())</f>
        <v>R1011</v>
      </c>
    </row>
    <row r="589" spans="1:17" x14ac:dyDescent="0.2">
      <c r="A589" s="18" t="s">
        <v>1783</v>
      </c>
      <c r="B589" s="19" t="str">
        <f>VLOOKUP(Table3[[#This Row],[Customer ID]],'Customer name 1'!588:$1048576,4,FALSE())</f>
        <v xml:space="preserve">Ms. Shanda </v>
      </c>
      <c r="C589" s="20">
        <f>VLOOKUP(Table3[[#This Row],[Customer ID]],'Medical Examinations'!$1:$1048576,2,FALSE())</f>
        <v>30.59</v>
      </c>
      <c r="D589" s="20" t="str">
        <f>VLOOKUP(Table3[[#This Row],[Customer ID]],'Medical Examinations'!$1:$1048576,3,FALSE())</f>
        <v xml:space="preserve"> obesity </v>
      </c>
      <c r="E589" s="20">
        <f>VLOOKUP(Table3[[#This Row],[Customer ID]],'Medical Examinations'!$1:$1048576,4,FALSE())</f>
        <v>5.56</v>
      </c>
      <c r="F589" s="20" t="str">
        <f>VLOOKUP(Table3[[#This Row],[Customer ID]],'Medical Examinations'!$1:$1048576,5,FALSE())</f>
        <v xml:space="preserve">normal </v>
      </c>
      <c r="G589" s="19" t="str">
        <f>VLOOKUP(Table3[[#This Row],[Customer ID]],'Medical Examinations'!$1:$1048576,6,FALSE())</f>
        <v>yes</v>
      </c>
      <c r="H589" s="19" t="str">
        <f>VLOOKUP(Table3[[#This Row],[Customer ID]],'Medical Examinations'!$1:$1048576,7,FALSE())</f>
        <v>No</v>
      </c>
      <c r="I589" s="19" t="str">
        <f>VLOOKUP(Table3[[#This Row],[Customer ID]],'Medical Examinations'!$1:$1048576,8,FALSE())</f>
        <v>No</v>
      </c>
      <c r="J589" s="19">
        <f>VLOOKUP(Table3[[#This Row],[Customer ID]],'Medical Examinations'!$1:$1048576,9,FALSE())</f>
        <v>1</v>
      </c>
      <c r="K589" s="19" t="str">
        <f>VLOOKUP(Table3[[#This Row],[Customer ID]],'Medical Examinations'!$1:$1048576,10,FALSE())</f>
        <v>No</v>
      </c>
      <c r="L589" s="19" t="str">
        <f>VLOOKUP(Table3[[#This Row],[Customer ID]],'Hospitalisation Details'!588:$1048576,5,FALSE())</f>
        <v>19 Oct 1995</v>
      </c>
      <c r="M589" s="19">
        <f>VLOOKUP(Table3[[#This Row],[Customer ID]],'Hospitalisation Details'!588:$1048576,6,FALSE())</f>
        <v>27</v>
      </c>
      <c r="N589" s="19">
        <f>VLOOKUP(Table3[[#This Row],[Customer ID]],'Hospitalisation Details'!588:$1048576,8,FALSE())</f>
        <v>16796.41</v>
      </c>
      <c r="O589" s="19" t="str">
        <f>VLOOKUP(Table3[[#This Row],[Customer ID]],'Hospitalisation Details'!588:$1048576,9,FALSE())</f>
        <v>tier - 2</v>
      </c>
      <c r="P589" s="19" t="str">
        <f>VLOOKUP(Table3[[#This Row],[Customer ID]],'Hospitalisation Details'!588:$1048576,10,FALSE())</f>
        <v>tier - 3</v>
      </c>
      <c r="Q589" s="19" t="str">
        <f>VLOOKUP(Table3[[#This Row],[Customer ID]],'Hospitalisation Details'!588:$1048576,11,FALSE())</f>
        <v>R1024</v>
      </c>
    </row>
    <row r="590" spans="1:17" x14ac:dyDescent="0.2">
      <c r="A590" s="18" t="s">
        <v>1782</v>
      </c>
      <c r="B590" s="19" t="str">
        <f>VLOOKUP(Table3[[#This Row],[Customer ID]],'Customer name 1'!589:$1048576,4,FALSE())</f>
        <v xml:space="preserve">Mrs. Lacey </v>
      </c>
      <c r="C590" s="20">
        <f>VLOOKUP(Table3[[#This Row],[Customer ID]],'Medical Examinations'!$1:$1048576,2,FALSE())</f>
        <v>39.229999999999997</v>
      </c>
      <c r="D590" s="20" t="str">
        <f>VLOOKUP(Table3[[#This Row],[Customer ID]],'Medical Examinations'!$1:$1048576,3,FALSE())</f>
        <v xml:space="preserve"> obesity </v>
      </c>
      <c r="E590" s="20">
        <f>VLOOKUP(Table3[[#This Row],[Customer ID]],'Medical Examinations'!$1:$1048576,4,FALSE())</f>
        <v>8.4499999999999993</v>
      </c>
      <c r="F590" s="20" t="str">
        <f>VLOOKUP(Table3[[#This Row],[Customer ID]],'Medical Examinations'!$1:$1048576,5,FALSE())</f>
        <v xml:space="preserve">diabetes </v>
      </c>
      <c r="G590" s="19" t="str">
        <f>VLOOKUP(Table3[[#This Row],[Customer ID]],'Medical Examinations'!$1:$1048576,6,FALSE())</f>
        <v>No</v>
      </c>
      <c r="H590" s="19" t="str">
        <f>VLOOKUP(Table3[[#This Row],[Customer ID]],'Medical Examinations'!$1:$1048576,7,FALSE())</f>
        <v>No</v>
      </c>
      <c r="I590" s="19" t="str">
        <f>VLOOKUP(Table3[[#This Row],[Customer ID]],'Medical Examinations'!$1:$1048576,8,FALSE())</f>
        <v>No</v>
      </c>
      <c r="J590" s="19">
        <f>VLOOKUP(Table3[[#This Row],[Customer ID]],'Medical Examinations'!$1:$1048576,9,FALSE())</f>
        <v>0</v>
      </c>
      <c r="K590" s="19" t="str">
        <f>VLOOKUP(Table3[[#This Row],[Customer ID]],'Medical Examinations'!$1:$1048576,10,FALSE())</f>
        <v>No</v>
      </c>
      <c r="L590" s="19" t="str">
        <f>VLOOKUP(Table3[[#This Row],[Customer ID]],'Hospitalisation Details'!589:$1048576,5,FALSE())</f>
        <v>29 Jul 1962</v>
      </c>
      <c r="M590" s="19">
        <f>VLOOKUP(Table3[[#This Row],[Customer ID]],'Hospitalisation Details'!589:$1048576,6,FALSE())</f>
        <v>60</v>
      </c>
      <c r="N590" s="19">
        <f>VLOOKUP(Table3[[#This Row],[Customer ID]],'Hospitalisation Details'!589:$1048576,8,FALSE())</f>
        <v>16779.400000000001</v>
      </c>
      <c r="O590" s="19" t="str">
        <f>VLOOKUP(Table3[[#This Row],[Customer ID]],'Hospitalisation Details'!589:$1048576,9,FALSE())</f>
        <v>tier - 2</v>
      </c>
      <c r="P590" s="19" t="str">
        <f>VLOOKUP(Table3[[#This Row],[Customer ID]],'Hospitalisation Details'!589:$1048576,10,FALSE())</f>
        <v>tier - 2</v>
      </c>
      <c r="Q590" s="19" t="str">
        <f>VLOOKUP(Table3[[#This Row],[Customer ID]],'Hospitalisation Details'!589:$1048576,11,FALSE())</f>
        <v>R1026</v>
      </c>
    </row>
    <row r="591" spans="1:17" x14ac:dyDescent="0.2">
      <c r="A591" s="18" t="s">
        <v>1781</v>
      </c>
      <c r="B591" s="19" t="str">
        <f>VLOOKUP(Table3[[#This Row],[Customer ID]],'Customer name 1'!590:$1048576,4,FALSE())</f>
        <v xml:space="preserve">Ms. Laurette </v>
      </c>
      <c r="C591" s="20">
        <f>VLOOKUP(Table3[[#This Row],[Customer ID]],'Medical Examinations'!$1:$1048576,2,FALSE())</f>
        <v>19.094999999999999</v>
      </c>
      <c r="D591" s="20" t="str">
        <f>VLOOKUP(Table3[[#This Row],[Customer ID]],'Medical Examinations'!$1:$1048576,3,FALSE())</f>
        <v>normal weight</v>
      </c>
      <c r="E591" s="20">
        <f>VLOOKUP(Table3[[#This Row],[Customer ID]],'Medical Examinations'!$1:$1048576,4,FALSE())</f>
        <v>6.19</v>
      </c>
      <c r="F591" s="20" t="str">
        <f>VLOOKUP(Table3[[#This Row],[Customer ID]],'Medical Examinations'!$1:$1048576,5,FALSE())</f>
        <v>prediabetes</v>
      </c>
      <c r="G591" s="19" t="str">
        <f>VLOOKUP(Table3[[#This Row],[Customer ID]],'Medical Examinations'!$1:$1048576,6,FALSE())</f>
        <v>No</v>
      </c>
      <c r="H591" s="19" t="str">
        <f>VLOOKUP(Table3[[#This Row],[Customer ID]],'Medical Examinations'!$1:$1048576,7,FALSE())</f>
        <v>No</v>
      </c>
      <c r="I591" s="19" t="str">
        <f>VLOOKUP(Table3[[#This Row],[Customer ID]],'Medical Examinations'!$1:$1048576,8,FALSE())</f>
        <v>No</v>
      </c>
      <c r="J591" s="19">
        <f>VLOOKUP(Table3[[#This Row],[Customer ID]],'Medical Examinations'!$1:$1048576,9,FALSE())</f>
        <v>0</v>
      </c>
      <c r="K591" s="19" t="str">
        <f>VLOOKUP(Table3[[#This Row],[Customer ID]],'Medical Examinations'!$1:$1048576,10,FALSE())</f>
        <v>yes</v>
      </c>
      <c r="L591" s="19" t="str">
        <f>VLOOKUP(Table3[[#This Row],[Customer ID]],'Hospitalisation Details'!590:$1048576,5,FALSE())</f>
        <v>23 Sep 1989</v>
      </c>
      <c r="M591" s="19">
        <f>VLOOKUP(Table3[[#This Row],[Customer ID]],'Hospitalisation Details'!590:$1048576,6,FALSE())</f>
        <v>33</v>
      </c>
      <c r="N591" s="19">
        <f>VLOOKUP(Table3[[#This Row],[Customer ID]],'Hospitalisation Details'!590:$1048576,8,FALSE())</f>
        <v>16776.3</v>
      </c>
      <c r="O591" s="19" t="str">
        <f>VLOOKUP(Table3[[#This Row],[Customer ID]],'Hospitalisation Details'!590:$1048576,9,FALSE())</f>
        <v>tier - 2</v>
      </c>
      <c r="P591" s="19" t="str">
        <f>VLOOKUP(Table3[[#This Row],[Customer ID]],'Hospitalisation Details'!590:$1048576,10,FALSE())</f>
        <v>tier - 2</v>
      </c>
      <c r="Q591" s="19" t="str">
        <f>VLOOKUP(Table3[[#This Row],[Customer ID]],'Hospitalisation Details'!590:$1048576,11,FALSE())</f>
        <v>R1024</v>
      </c>
    </row>
    <row r="592" spans="1:17" x14ac:dyDescent="0.2">
      <c r="A592" s="18" t="s">
        <v>1780</v>
      </c>
      <c r="B592" s="19" t="str">
        <f>VLOOKUP(Table3[[#This Row],[Customer ID]],'Customer name 1'!591:$1048576,4,FALSE())</f>
        <v xml:space="preserve">Mr. Jason </v>
      </c>
      <c r="C592" s="20">
        <f>VLOOKUP(Table3[[#This Row],[Customer ID]],'Medical Examinations'!$1:$1048576,2,FALSE())</f>
        <v>49.72</v>
      </c>
      <c r="D592" s="20" t="str">
        <f>VLOOKUP(Table3[[#This Row],[Customer ID]],'Medical Examinations'!$1:$1048576,3,FALSE())</f>
        <v xml:space="preserve"> obesity </v>
      </c>
      <c r="E592" s="20">
        <f>VLOOKUP(Table3[[#This Row],[Customer ID]],'Medical Examinations'!$1:$1048576,4,FALSE())</f>
        <v>7.71</v>
      </c>
      <c r="F592" s="20" t="str">
        <f>VLOOKUP(Table3[[#This Row],[Customer ID]],'Medical Examinations'!$1:$1048576,5,FALSE())</f>
        <v xml:space="preserve">diabetes </v>
      </c>
      <c r="G592" s="19" t="str">
        <f>VLOOKUP(Table3[[#This Row],[Customer ID]],'Medical Examinations'!$1:$1048576,6,FALSE())</f>
        <v>No</v>
      </c>
      <c r="H592" s="19" t="str">
        <f>VLOOKUP(Table3[[#This Row],[Customer ID]],'Medical Examinations'!$1:$1048576,7,FALSE())</f>
        <v>No</v>
      </c>
      <c r="I592" s="19" t="str">
        <f>VLOOKUP(Table3[[#This Row],[Customer ID]],'Medical Examinations'!$1:$1048576,8,FALSE())</f>
        <v>No</v>
      </c>
      <c r="J592" s="19">
        <f>VLOOKUP(Table3[[#This Row],[Customer ID]],'Medical Examinations'!$1:$1048576,9,FALSE())</f>
        <v>0</v>
      </c>
      <c r="K592" s="19" t="str">
        <f>VLOOKUP(Table3[[#This Row],[Customer ID]],'Medical Examinations'!$1:$1048576,10,FALSE())</f>
        <v>No</v>
      </c>
      <c r="L592" s="19" t="str">
        <f>VLOOKUP(Table3[[#This Row],[Customer ID]],'Hospitalisation Details'!591:$1048576,5,FALSE())</f>
        <v>28 Aug 1974</v>
      </c>
      <c r="M592" s="19">
        <f>VLOOKUP(Table3[[#This Row],[Customer ID]],'Hospitalisation Details'!591:$1048576,6,FALSE())</f>
        <v>48</v>
      </c>
      <c r="N592" s="19">
        <f>VLOOKUP(Table3[[#This Row],[Customer ID]],'Hospitalisation Details'!591:$1048576,8,FALSE())</f>
        <v>16770.990000000002</v>
      </c>
      <c r="O592" s="19" t="str">
        <f>VLOOKUP(Table3[[#This Row],[Customer ID]],'Hospitalisation Details'!591:$1048576,9,FALSE())</f>
        <v>tier - 2</v>
      </c>
      <c r="P592" s="19" t="str">
        <f>VLOOKUP(Table3[[#This Row],[Customer ID]],'Hospitalisation Details'!591:$1048576,10,FALSE())</f>
        <v>tier - 1</v>
      </c>
      <c r="Q592" s="19" t="str">
        <f>VLOOKUP(Table3[[#This Row],[Customer ID]],'Hospitalisation Details'!591:$1048576,11,FALSE())</f>
        <v>R1012</v>
      </c>
    </row>
    <row r="593" spans="1:17" x14ac:dyDescent="0.2">
      <c r="A593" s="18" t="s">
        <v>1779</v>
      </c>
      <c r="B593" s="19" t="str">
        <f>VLOOKUP(Table3[[#This Row],[Customer ID]],'Customer name 1'!592:$1048576,4,FALSE())</f>
        <v xml:space="preserve">Ms. Mary </v>
      </c>
      <c r="C593" s="20">
        <f>VLOOKUP(Table3[[#This Row],[Customer ID]],'Medical Examinations'!$1:$1048576,2,FALSE())</f>
        <v>21.754999999999999</v>
      </c>
      <c r="D593" s="20" t="str">
        <f>VLOOKUP(Table3[[#This Row],[Customer ID]],'Medical Examinations'!$1:$1048576,3,FALSE())</f>
        <v>normal weight</v>
      </c>
      <c r="E593" s="20">
        <f>VLOOKUP(Table3[[#This Row],[Customer ID]],'Medical Examinations'!$1:$1048576,4,FALSE())</f>
        <v>4.63</v>
      </c>
      <c r="F593" s="20" t="str">
        <f>VLOOKUP(Table3[[#This Row],[Customer ID]],'Medical Examinations'!$1:$1048576,5,FALSE())</f>
        <v xml:space="preserve">normal </v>
      </c>
      <c r="G593" s="19" t="str">
        <f>VLOOKUP(Table3[[#This Row],[Customer ID]],'Medical Examinations'!$1:$1048576,6,FALSE())</f>
        <v>No</v>
      </c>
      <c r="H593" s="19" t="str">
        <f>VLOOKUP(Table3[[#This Row],[Customer ID]],'Medical Examinations'!$1:$1048576,7,FALSE())</f>
        <v>No</v>
      </c>
      <c r="I593" s="19" t="str">
        <f>VLOOKUP(Table3[[#This Row],[Customer ID]],'Medical Examinations'!$1:$1048576,8,FALSE())</f>
        <v>Yes</v>
      </c>
      <c r="J593" s="19">
        <f>VLOOKUP(Table3[[#This Row],[Customer ID]],'Medical Examinations'!$1:$1048576,9,FALSE())</f>
        <v>1</v>
      </c>
      <c r="K593" s="19" t="str">
        <f>VLOOKUP(Table3[[#This Row],[Customer ID]],'Medical Examinations'!$1:$1048576,10,FALSE())</f>
        <v>yes</v>
      </c>
      <c r="L593" s="19" t="str">
        <f>VLOOKUP(Table3[[#This Row],[Customer ID]],'Hospitalisation Details'!592:$1048576,5,FALSE())</f>
        <v>5 Nov 1993</v>
      </c>
      <c r="M593" s="19">
        <f>VLOOKUP(Table3[[#This Row],[Customer ID]],'Hospitalisation Details'!592:$1048576,6,FALSE())</f>
        <v>29</v>
      </c>
      <c r="N593" s="19">
        <f>VLOOKUP(Table3[[#This Row],[Customer ID]],'Hospitalisation Details'!592:$1048576,8,FALSE())</f>
        <v>16657.72</v>
      </c>
      <c r="O593" s="19" t="str">
        <f>VLOOKUP(Table3[[#This Row],[Customer ID]],'Hospitalisation Details'!592:$1048576,9,FALSE())</f>
        <v>tier - 2</v>
      </c>
      <c r="P593" s="19" t="str">
        <f>VLOOKUP(Table3[[#This Row],[Customer ID]],'Hospitalisation Details'!592:$1048576,10,FALSE())</f>
        <v>tier - 1</v>
      </c>
      <c r="Q593" s="19" t="str">
        <f>VLOOKUP(Table3[[#This Row],[Customer ID]],'Hospitalisation Details'!592:$1048576,11,FALSE())</f>
        <v>R1024</v>
      </c>
    </row>
    <row r="594" spans="1:17" x14ac:dyDescent="0.2">
      <c r="A594" s="18" t="s">
        <v>1778</v>
      </c>
      <c r="B594" s="19" t="str">
        <f>VLOOKUP(Table3[[#This Row],[Customer ID]],'Customer name 1'!593:$1048576,4,FALSE())</f>
        <v xml:space="preserve">Ms. Kati </v>
      </c>
      <c r="C594" s="20">
        <f>VLOOKUP(Table3[[#This Row],[Customer ID]],'Medical Examinations'!$1:$1048576,2,FALSE())</f>
        <v>48.39</v>
      </c>
      <c r="D594" s="20" t="str">
        <f>VLOOKUP(Table3[[#This Row],[Customer ID]],'Medical Examinations'!$1:$1048576,3,FALSE())</f>
        <v xml:space="preserve"> obesity </v>
      </c>
      <c r="E594" s="20">
        <f>VLOOKUP(Table3[[#This Row],[Customer ID]],'Medical Examinations'!$1:$1048576,4,FALSE())</f>
        <v>4.6100000000000003</v>
      </c>
      <c r="F594" s="20" t="str">
        <f>VLOOKUP(Table3[[#This Row],[Customer ID]],'Medical Examinations'!$1:$1048576,5,FALSE())</f>
        <v xml:space="preserve">normal </v>
      </c>
      <c r="G594" s="19" t="str">
        <f>VLOOKUP(Table3[[#This Row],[Customer ID]],'Medical Examinations'!$1:$1048576,6,FALSE())</f>
        <v>No</v>
      </c>
      <c r="H594" s="19" t="str">
        <f>VLOOKUP(Table3[[#This Row],[Customer ID]],'Medical Examinations'!$1:$1048576,7,FALSE())</f>
        <v>No</v>
      </c>
      <c r="I594" s="19" t="str">
        <f>VLOOKUP(Table3[[#This Row],[Customer ID]],'Medical Examinations'!$1:$1048576,8,FALSE())</f>
        <v>No</v>
      </c>
      <c r="J594" s="19">
        <f>VLOOKUP(Table3[[#This Row],[Customer ID]],'Medical Examinations'!$1:$1048576,9,FALSE())</f>
        <v>0</v>
      </c>
      <c r="K594" s="19" t="str">
        <f>VLOOKUP(Table3[[#This Row],[Customer ID]],'Medical Examinations'!$1:$1048576,10,FALSE())</f>
        <v>No</v>
      </c>
      <c r="L594" s="19" t="str">
        <f>VLOOKUP(Table3[[#This Row],[Customer ID]],'Hospitalisation Details'!593:$1048576,5,FALSE())</f>
        <v>25 Sep 1977</v>
      </c>
      <c r="M594" s="19">
        <f>VLOOKUP(Table3[[#This Row],[Customer ID]],'Hospitalisation Details'!593:$1048576,6,FALSE())</f>
        <v>45</v>
      </c>
      <c r="N594" s="19">
        <f>VLOOKUP(Table3[[#This Row],[Customer ID]],'Hospitalisation Details'!593:$1048576,8,FALSE())</f>
        <v>16631.61</v>
      </c>
      <c r="O594" s="19" t="str">
        <f>VLOOKUP(Table3[[#This Row],[Customer ID]],'Hospitalisation Details'!593:$1048576,9,FALSE())</f>
        <v>tier - 2</v>
      </c>
      <c r="P594" s="19" t="str">
        <f>VLOOKUP(Table3[[#This Row],[Customer ID]],'Hospitalisation Details'!593:$1048576,10,FALSE())</f>
        <v>tier - 1</v>
      </c>
      <c r="Q594" s="19" t="str">
        <f>VLOOKUP(Table3[[#This Row],[Customer ID]],'Hospitalisation Details'!593:$1048576,11,FALSE())</f>
        <v>R1012</v>
      </c>
    </row>
    <row r="595" spans="1:17" x14ac:dyDescent="0.2">
      <c r="A595" s="18" t="s">
        <v>1777</v>
      </c>
      <c r="B595" s="19" t="str">
        <f>VLOOKUP(Table3[[#This Row],[Customer ID]],'Customer name 1'!594:$1048576,4,FALSE())</f>
        <v xml:space="preserve">Mrs. Kelly </v>
      </c>
      <c r="C595" s="20">
        <f>VLOOKUP(Table3[[#This Row],[Customer ID]],'Medical Examinations'!$1:$1048576,2,FALSE())</f>
        <v>47.15</v>
      </c>
      <c r="D595" s="20" t="str">
        <f>VLOOKUP(Table3[[#This Row],[Customer ID]],'Medical Examinations'!$1:$1048576,3,FALSE())</f>
        <v xml:space="preserve"> obesity </v>
      </c>
      <c r="E595" s="20">
        <f>VLOOKUP(Table3[[#This Row],[Customer ID]],'Medical Examinations'!$1:$1048576,4,FALSE())</f>
        <v>9.5299999999999994</v>
      </c>
      <c r="F595" s="20" t="str">
        <f>VLOOKUP(Table3[[#This Row],[Customer ID]],'Medical Examinations'!$1:$1048576,5,FALSE())</f>
        <v xml:space="preserve">diabetes </v>
      </c>
      <c r="G595" s="19" t="str">
        <f>VLOOKUP(Table3[[#This Row],[Customer ID]],'Medical Examinations'!$1:$1048576,6,FALSE())</f>
        <v>yes</v>
      </c>
      <c r="H595" s="19" t="str">
        <f>VLOOKUP(Table3[[#This Row],[Customer ID]],'Medical Examinations'!$1:$1048576,7,FALSE())</f>
        <v>No</v>
      </c>
      <c r="I595" s="19" t="str">
        <f>VLOOKUP(Table3[[#This Row],[Customer ID]],'Medical Examinations'!$1:$1048576,8,FALSE())</f>
        <v>No</v>
      </c>
      <c r="J595" s="19">
        <f>VLOOKUP(Table3[[#This Row],[Customer ID]],'Medical Examinations'!$1:$1048576,9,FALSE())</f>
        <v>1</v>
      </c>
      <c r="K595" s="19" t="str">
        <f>VLOOKUP(Table3[[#This Row],[Customer ID]],'Medical Examinations'!$1:$1048576,10,FALSE())</f>
        <v>No</v>
      </c>
      <c r="L595" s="19" t="str">
        <f>VLOOKUP(Table3[[#This Row],[Customer ID]],'Hospitalisation Details'!594:$1048576,5,FALSE())</f>
        <v>24 Jul 1975</v>
      </c>
      <c r="M595" s="19">
        <f>VLOOKUP(Table3[[#This Row],[Customer ID]],'Hospitalisation Details'!594:$1048576,6,FALSE())</f>
        <v>47</v>
      </c>
      <c r="N595" s="19">
        <f>VLOOKUP(Table3[[#This Row],[Customer ID]],'Hospitalisation Details'!594:$1048576,8,FALSE())</f>
        <v>16602.18</v>
      </c>
      <c r="O595" s="19" t="str">
        <f>VLOOKUP(Table3[[#This Row],[Customer ID]],'Hospitalisation Details'!594:$1048576,9,FALSE())</f>
        <v>tier - 2</v>
      </c>
      <c r="P595" s="19" t="str">
        <f>VLOOKUP(Table3[[#This Row],[Customer ID]],'Hospitalisation Details'!594:$1048576,10,FALSE())</f>
        <v>tier - 1</v>
      </c>
      <c r="Q595" s="19" t="str">
        <f>VLOOKUP(Table3[[#This Row],[Customer ID]],'Hospitalisation Details'!594:$1048576,11,FALSE())</f>
        <v>R1026</v>
      </c>
    </row>
    <row r="596" spans="1:17" x14ac:dyDescent="0.2">
      <c r="A596" s="18" t="s">
        <v>1776</v>
      </c>
      <c r="B596" s="19" t="str">
        <f>VLOOKUP(Table3[[#This Row],[Customer ID]],'Customer name 1'!595:$1048576,4,FALSE())</f>
        <v xml:space="preserve">Ms. Greer </v>
      </c>
      <c r="C596" s="20">
        <f>VLOOKUP(Table3[[#This Row],[Customer ID]],'Medical Examinations'!$1:$1048576,2,FALSE())</f>
        <v>47.59</v>
      </c>
      <c r="D596" s="20" t="str">
        <f>VLOOKUP(Table3[[#This Row],[Customer ID]],'Medical Examinations'!$1:$1048576,3,FALSE())</f>
        <v xml:space="preserve"> obesity </v>
      </c>
      <c r="E596" s="20">
        <f>VLOOKUP(Table3[[#This Row],[Customer ID]],'Medical Examinations'!$1:$1048576,4,FALSE())</f>
        <v>11.43</v>
      </c>
      <c r="F596" s="20" t="str">
        <f>VLOOKUP(Table3[[#This Row],[Customer ID]],'Medical Examinations'!$1:$1048576,5,FALSE())</f>
        <v xml:space="preserve">diabetes </v>
      </c>
      <c r="G596" s="19" t="str">
        <f>VLOOKUP(Table3[[#This Row],[Customer ID]],'Medical Examinations'!$1:$1048576,6,FALSE())</f>
        <v>yes</v>
      </c>
      <c r="H596" s="19" t="str">
        <f>VLOOKUP(Table3[[#This Row],[Customer ID]],'Medical Examinations'!$1:$1048576,7,FALSE())</f>
        <v>No</v>
      </c>
      <c r="I596" s="19" t="str">
        <f>VLOOKUP(Table3[[#This Row],[Customer ID]],'Medical Examinations'!$1:$1048576,8,FALSE())</f>
        <v>No</v>
      </c>
      <c r="J596" s="19">
        <f>VLOOKUP(Table3[[#This Row],[Customer ID]],'Medical Examinations'!$1:$1048576,9,FALSE())</f>
        <v>2</v>
      </c>
      <c r="K596" s="19" t="str">
        <f>VLOOKUP(Table3[[#This Row],[Customer ID]],'Medical Examinations'!$1:$1048576,10,FALSE())</f>
        <v>No</v>
      </c>
      <c r="L596" s="19" t="str">
        <f>VLOOKUP(Table3[[#This Row],[Customer ID]],'Hospitalisation Details'!595:$1048576,5,FALSE())</f>
        <v>10 Jul 1970</v>
      </c>
      <c r="M596" s="19">
        <f>VLOOKUP(Table3[[#This Row],[Customer ID]],'Hospitalisation Details'!595:$1048576,6,FALSE())</f>
        <v>52</v>
      </c>
      <c r="N596" s="19">
        <f>VLOOKUP(Table3[[#This Row],[Customer ID]],'Hospitalisation Details'!595:$1048576,8,FALSE())</f>
        <v>16600.16</v>
      </c>
      <c r="O596" s="19" t="str">
        <f>VLOOKUP(Table3[[#This Row],[Customer ID]],'Hospitalisation Details'!595:$1048576,9,FALSE())</f>
        <v>tier - 2</v>
      </c>
      <c r="P596" s="19" t="str">
        <f>VLOOKUP(Table3[[#This Row],[Customer ID]],'Hospitalisation Details'!595:$1048576,10,FALSE())</f>
        <v>tier - 2</v>
      </c>
      <c r="Q596" s="19" t="str">
        <f>VLOOKUP(Table3[[#This Row],[Customer ID]],'Hospitalisation Details'!595:$1048576,11,FALSE())</f>
        <v>R1011</v>
      </c>
    </row>
    <row r="597" spans="1:17" x14ac:dyDescent="0.2">
      <c r="A597" s="18" t="s">
        <v>1775</v>
      </c>
      <c r="B597" s="19" t="str">
        <f>VLOOKUP(Table3[[#This Row],[Customer ID]],'Customer name 1'!596:$1048576,4,FALSE())</f>
        <v xml:space="preserve">Mr. Brent </v>
      </c>
      <c r="C597" s="20">
        <f>VLOOKUP(Table3[[#This Row],[Customer ID]],'Medical Examinations'!$1:$1048576,2,FALSE())</f>
        <v>39.81</v>
      </c>
      <c r="D597" s="20" t="str">
        <f>VLOOKUP(Table3[[#This Row],[Customer ID]],'Medical Examinations'!$1:$1048576,3,FALSE())</f>
        <v xml:space="preserve"> obesity </v>
      </c>
      <c r="E597" s="20">
        <f>VLOOKUP(Table3[[#This Row],[Customer ID]],'Medical Examinations'!$1:$1048576,4,FALSE())</f>
        <v>7.65</v>
      </c>
      <c r="F597" s="20" t="str">
        <f>VLOOKUP(Table3[[#This Row],[Customer ID]],'Medical Examinations'!$1:$1048576,5,FALSE())</f>
        <v xml:space="preserve">diabetes </v>
      </c>
      <c r="G597" s="19" t="str">
        <f>VLOOKUP(Table3[[#This Row],[Customer ID]],'Medical Examinations'!$1:$1048576,6,FALSE())</f>
        <v>yes</v>
      </c>
      <c r="H597" s="19" t="str">
        <f>VLOOKUP(Table3[[#This Row],[Customer ID]],'Medical Examinations'!$1:$1048576,7,FALSE())</f>
        <v>No</v>
      </c>
      <c r="I597" s="19" t="str">
        <f>VLOOKUP(Table3[[#This Row],[Customer ID]],'Medical Examinations'!$1:$1048576,8,FALSE())</f>
        <v>Yes</v>
      </c>
      <c r="J597" s="19">
        <f>VLOOKUP(Table3[[#This Row],[Customer ID]],'Medical Examinations'!$1:$1048576,9,FALSE())</f>
        <v>1</v>
      </c>
      <c r="K597" s="19" t="str">
        <f>VLOOKUP(Table3[[#This Row],[Customer ID]],'Medical Examinations'!$1:$1048576,10,FALSE())</f>
        <v>No</v>
      </c>
      <c r="L597" s="19" t="str">
        <f>VLOOKUP(Table3[[#This Row],[Customer ID]],'Hospitalisation Details'!596:$1048576,5,FALSE())</f>
        <v>25 Jun 1963</v>
      </c>
      <c r="M597" s="19">
        <f>VLOOKUP(Table3[[#This Row],[Customer ID]],'Hospitalisation Details'!596:$1048576,6,FALSE())</f>
        <v>59</v>
      </c>
      <c r="N597" s="19">
        <f>VLOOKUP(Table3[[#This Row],[Customer ID]],'Hospitalisation Details'!596:$1048576,8,FALSE())</f>
        <v>16587.96</v>
      </c>
      <c r="O597" s="19" t="str">
        <f>VLOOKUP(Table3[[#This Row],[Customer ID]],'Hospitalisation Details'!596:$1048576,9,FALSE())</f>
        <v>tier - 2</v>
      </c>
      <c r="P597" s="19" t="str">
        <f>VLOOKUP(Table3[[#This Row],[Customer ID]],'Hospitalisation Details'!596:$1048576,10,FALSE())</f>
        <v>tier - 2</v>
      </c>
      <c r="Q597" s="19" t="str">
        <f>VLOOKUP(Table3[[#This Row],[Customer ID]],'Hospitalisation Details'!596:$1048576,11,FALSE())</f>
        <v>R1023</v>
      </c>
    </row>
    <row r="598" spans="1:17" x14ac:dyDescent="0.2">
      <c r="A598" s="18" t="s">
        <v>1774</v>
      </c>
      <c r="B598" s="19" t="str">
        <f>VLOOKUP(Table3[[#This Row],[Customer ID]],'Customer name 1'!597:$1048576,4,FALSE())</f>
        <v xml:space="preserve">Mr. Eugene </v>
      </c>
      <c r="C598" s="20">
        <f>VLOOKUP(Table3[[#This Row],[Customer ID]],'Medical Examinations'!$1:$1048576,2,FALSE())</f>
        <v>31.02</v>
      </c>
      <c r="D598" s="20" t="str">
        <f>VLOOKUP(Table3[[#This Row],[Customer ID]],'Medical Examinations'!$1:$1048576,3,FALSE())</f>
        <v xml:space="preserve"> obesity </v>
      </c>
      <c r="E598" s="20">
        <f>VLOOKUP(Table3[[#This Row],[Customer ID]],'Medical Examinations'!$1:$1048576,4,FALSE())</f>
        <v>5.87</v>
      </c>
      <c r="F598" s="20" t="str">
        <f>VLOOKUP(Table3[[#This Row],[Customer ID]],'Medical Examinations'!$1:$1048576,5,FALSE())</f>
        <v>prediabetes</v>
      </c>
      <c r="G598" s="19" t="str">
        <f>VLOOKUP(Table3[[#This Row],[Customer ID]],'Medical Examinations'!$1:$1048576,6,FALSE())</f>
        <v>yes</v>
      </c>
      <c r="H598" s="19" t="str">
        <f>VLOOKUP(Table3[[#This Row],[Customer ID]],'Medical Examinations'!$1:$1048576,7,FALSE())</f>
        <v>No</v>
      </c>
      <c r="I598" s="19" t="str">
        <f>VLOOKUP(Table3[[#This Row],[Customer ID]],'Medical Examinations'!$1:$1048576,8,FALSE())</f>
        <v>No</v>
      </c>
      <c r="J598" s="19">
        <f>VLOOKUP(Table3[[#This Row],[Customer ID]],'Medical Examinations'!$1:$1048576,9,FALSE())</f>
        <v>0</v>
      </c>
      <c r="K598" s="19" t="str">
        <f>VLOOKUP(Table3[[#This Row],[Customer ID]],'Medical Examinations'!$1:$1048576,10,FALSE())</f>
        <v>No</v>
      </c>
      <c r="L598" s="19" t="str">
        <f>VLOOKUP(Table3[[#This Row],[Customer ID]],'Hospitalisation Details'!597:$1048576,5,FALSE())</f>
        <v>25 Jun 2001</v>
      </c>
      <c r="M598" s="19">
        <f>VLOOKUP(Table3[[#This Row],[Customer ID]],'Hospitalisation Details'!597:$1048576,6,FALSE())</f>
        <v>21</v>
      </c>
      <c r="N598" s="19">
        <f>VLOOKUP(Table3[[#This Row],[Customer ID]],'Hospitalisation Details'!597:$1048576,8,FALSE())</f>
        <v>16586.5</v>
      </c>
      <c r="O598" s="19" t="str">
        <f>VLOOKUP(Table3[[#This Row],[Customer ID]],'Hospitalisation Details'!597:$1048576,9,FALSE())</f>
        <v>tier - 2</v>
      </c>
      <c r="P598" s="19" t="str">
        <f>VLOOKUP(Table3[[#This Row],[Customer ID]],'Hospitalisation Details'!597:$1048576,10,FALSE())</f>
        <v>tier - 1</v>
      </c>
      <c r="Q598" s="19" t="str">
        <f>VLOOKUP(Table3[[#This Row],[Customer ID]],'Hospitalisation Details'!597:$1048576,11,FALSE())</f>
        <v>R1013</v>
      </c>
    </row>
    <row r="599" spans="1:17" x14ac:dyDescent="0.2">
      <c r="A599" s="18" t="s">
        <v>1773</v>
      </c>
      <c r="B599" s="19" t="str">
        <f>VLOOKUP(Table3[[#This Row],[Customer ID]],'Customer name 1'!598:$1048576,4,FALSE())</f>
        <v xml:space="preserve">Ms. Erin </v>
      </c>
      <c r="C599" s="20">
        <f>VLOOKUP(Table3[[#This Row],[Customer ID]],'Medical Examinations'!$1:$1048576,2,FALSE())</f>
        <v>24.75</v>
      </c>
      <c r="D599" s="20" t="str">
        <f>VLOOKUP(Table3[[#This Row],[Customer ID]],'Medical Examinations'!$1:$1048576,3,FALSE())</f>
        <v>normal weight</v>
      </c>
      <c r="E599" s="20">
        <f>VLOOKUP(Table3[[#This Row],[Customer ID]],'Medical Examinations'!$1:$1048576,4,FALSE())</f>
        <v>4.3600000000000003</v>
      </c>
      <c r="F599" s="20" t="str">
        <f>VLOOKUP(Table3[[#This Row],[Customer ID]],'Medical Examinations'!$1:$1048576,5,FALSE())</f>
        <v xml:space="preserve">normal </v>
      </c>
      <c r="G599" s="19" t="str">
        <f>VLOOKUP(Table3[[#This Row],[Customer ID]],'Medical Examinations'!$1:$1048576,6,FALSE())</f>
        <v>yes</v>
      </c>
      <c r="H599" s="19" t="str">
        <f>VLOOKUP(Table3[[#This Row],[Customer ID]],'Medical Examinations'!$1:$1048576,7,FALSE())</f>
        <v>No</v>
      </c>
      <c r="I599" s="19" t="str">
        <f>VLOOKUP(Table3[[#This Row],[Customer ID]],'Medical Examinations'!$1:$1048576,8,FALSE())</f>
        <v>No</v>
      </c>
      <c r="J599" s="19">
        <f>VLOOKUP(Table3[[#This Row],[Customer ID]],'Medical Examinations'!$1:$1048576,9,FALSE())</f>
        <v>1</v>
      </c>
      <c r="K599" s="19" t="str">
        <f>VLOOKUP(Table3[[#This Row],[Customer ID]],'Medical Examinations'!$1:$1048576,10,FALSE())</f>
        <v>yes</v>
      </c>
      <c r="L599" s="19" t="str">
        <f>VLOOKUP(Table3[[#This Row],[Customer ID]],'Hospitalisation Details'!598:$1048576,5,FALSE())</f>
        <v>23 Dec 1995</v>
      </c>
      <c r="M599" s="19">
        <f>VLOOKUP(Table3[[#This Row],[Customer ID]],'Hospitalisation Details'!598:$1048576,6,FALSE())</f>
        <v>27</v>
      </c>
      <c r="N599" s="19">
        <f>VLOOKUP(Table3[[#This Row],[Customer ID]],'Hospitalisation Details'!598:$1048576,8,FALSE())</f>
        <v>16577.78</v>
      </c>
      <c r="O599" s="19" t="str">
        <f>VLOOKUP(Table3[[#This Row],[Customer ID]],'Hospitalisation Details'!598:$1048576,9,FALSE())</f>
        <v>tier - 2</v>
      </c>
      <c r="P599" s="19" t="str">
        <f>VLOOKUP(Table3[[#This Row],[Customer ID]],'Hospitalisation Details'!598:$1048576,10,FALSE())</f>
        <v>tier - 1</v>
      </c>
      <c r="Q599" s="19" t="str">
        <f>VLOOKUP(Table3[[#This Row],[Customer ID]],'Hospitalisation Details'!598:$1048576,11,FALSE())</f>
        <v>R1013</v>
      </c>
    </row>
    <row r="600" spans="1:17" x14ac:dyDescent="0.2">
      <c r="A600" s="18" t="s">
        <v>1772</v>
      </c>
      <c r="B600" s="19" t="str">
        <f>VLOOKUP(Table3[[#This Row],[Customer ID]],'Customer name 1'!599:$1048576,4,FALSE())</f>
        <v xml:space="preserve">Ms. Kamilla </v>
      </c>
      <c r="C600" s="20">
        <f>VLOOKUP(Table3[[#This Row],[Customer ID]],'Medical Examinations'!$1:$1048576,2,FALSE())</f>
        <v>30.114999999999998</v>
      </c>
      <c r="D600" s="20" t="str">
        <f>VLOOKUP(Table3[[#This Row],[Customer ID]],'Medical Examinations'!$1:$1048576,3,FALSE())</f>
        <v xml:space="preserve"> obesity </v>
      </c>
      <c r="E600" s="20">
        <f>VLOOKUP(Table3[[#This Row],[Customer ID]],'Medical Examinations'!$1:$1048576,4,FALSE())</f>
        <v>10.119999999999999</v>
      </c>
      <c r="F600" s="20" t="str">
        <f>VLOOKUP(Table3[[#This Row],[Customer ID]],'Medical Examinations'!$1:$1048576,5,FALSE())</f>
        <v xml:space="preserve">diabetes </v>
      </c>
      <c r="G600" s="19" t="str">
        <f>VLOOKUP(Table3[[#This Row],[Customer ID]],'Medical Examinations'!$1:$1048576,6,FALSE())</f>
        <v>No</v>
      </c>
      <c r="H600" s="19" t="str">
        <f>VLOOKUP(Table3[[#This Row],[Customer ID]],'Medical Examinations'!$1:$1048576,7,FALSE())</f>
        <v>No</v>
      </c>
      <c r="I600" s="19" t="str">
        <f>VLOOKUP(Table3[[#This Row],[Customer ID]],'Medical Examinations'!$1:$1048576,8,FALSE())</f>
        <v>No</v>
      </c>
      <c r="J600" s="19">
        <f>VLOOKUP(Table3[[#This Row],[Customer ID]],'Medical Examinations'!$1:$1048576,9,FALSE())</f>
        <v>3</v>
      </c>
      <c r="K600" s="19" t="str">
        <f>VLOOKUP(Table3[[#This Row],[Customer ID]],'Medical Examinations'!$1:$1048576,10,FALSE())</f>
        <v>No</v>
      </c>
      <c r="L600" s="19" t="str">
        <f>VLOOKUP(Table3[[#This Row],[Customer ID]],'Hospitalisation Details'!599:$1048576,5,FALSE())</f>
        <v>10 Oct 1958</v>
      </c>
      <c r="M600" s="19">
        <f>VLOOKUP(Table3[[#This Row],[Customer ID]],'Hospitalisation Details'!599:$1048576,6,FALSE())</f>
        <v>64</v>
      </c>
      <c r="N600" s="19">
        <f>VLOOKUP(Table3[[#This Row],[Customer ID]],'Hospitalisation Details'!599:$1048576,8,FALSE())</f>
        <v>16455.71</v>
      </c>
      <c r="O600" s="19" t="str">
        <f>VLOOKUP(Table3[[#This Row],[Customer ID]],'Hospitalisation Details'!599:$1048576,9,FALSE())</f>
        <v>tier - 2</v>
      </c>
      <c r="P600" s="19" t="str">
        <f>VLOOKUP(Table3[[#This Row],[Customer ID]],'Hospitalisation Details'!599:$1048576,10,FALSE())</f>
        <v>tier - 2</v>
      </c>
      <c r="Q600" s="19" t="str">
        <f>VLOOKUP(Table3[[#This Row],[Customer ID]],'Hospitalisation Details'!599:$1048576,11,FALSE())</f>
        <v>R1012</v>
      </c>
    </row>
    <row r="601" spans="1:17" x14ac:dyDescent="0.2">
      <c r="A601" s="18" t="s">
        <v>1771</v>
      </c>
      <c r="B601" s="19" t="str">
        <f>VLOOKUP(Table3[[#This Row],[Customer ID]],'Customer name 1'!600:$1048576,4,FALSE())</f>
        <v xml:space="preserve">Mr. Wayne </v>
      </c>
      <c r="C601" s="20">
        <f>VLOOKUP(Table3[[#This Row],[Customer ID]],'Medical Examinations'!$1:$1048576,2,FALSE())</f>
        <v>26.03</v>
      </c>
      <c r="D601" s="20" t="str">
        <f>VLOOKUP(Table3[[#This Row],[Customer ID]],'Medical Examinations'!$1:$1048576,3,FALSE())</f>
        <v>over weight</v>
      </c>
      <c r="E601" s="20">
        <f>VLOOKUP(Table3[[#This Row],[Customer ID]],'Medical Examinations'!$1:$1048576,4,FALSE())</f>
        <v>4.01</v>
      </c>
      <c r="F601" s="20" t="str">
        <f>VLOOKUP(Table3[[#This Row],[Customer ID]],'Medical Examinations'!$1:$1048576,5,FALSE())</f>
        <v xml:space="preserve">normal </v>
      </c>
      <c r="G601" s="19" t="str">
        <f>VLOOKUP(Table3[[#This Row],[Customer ID]],'Medical Examinations'!$1:$1048576,6,FALSE())</f>
        <v>No</v>
      </c>
      <c r="H601" s="19" t="str">
        <f>VLOOKUP(Table3[[#This Row],[Customer ID]],'Medical Examinations'!$1:$1048576,7,FALSE())</f>
        <v>No</v>
      </c>
      <c r="I601" s="19" t="str">
        <f>VLOOKUP(Table3[[#This Row],[Customer ID]],'Medical Examinations'!$1:$1048576,8,FALSE())</f>
        <v>Yes</v>
      </c>
      <c r="J601" s="19">
        <f>VLOOKUP(Table3[[#This Row],[Customer ID]],'Medical Examinations'!$1:$1048576,9,FALSE())</f>
        <v>1</v>
      </c>
      <c r="K601" s="19" t="str">
        <f>VLOOKUP(Table3[[#This Row],[Customer ID]],'Medical Examinations'!$1:$1048576,10,FALSE())</f>
        <v>yes</v>
      </c>
      <c r="L601" s="19" t="str">
        <f>VLOOKUP(Table3[[#This Row],[Customer ID]],'Hospitalisation Details'!600:$1048576,5,FALSE())</f>
        <v>20 Dec 2003</v>
      </c>
      <c r="M601" s="19">
        <f>VLOOKUP(Table3[[#This Row],[Customer ID]],'Hospitalisation Details'!600:$1048576,6,FALSE())</f>
        <v>19</v>
      </c>
      <c r="N601" s="19">
        <f>VLOOKUP(Table3[[#This Row],[Customer ID]],'Hospitalisation Details'!600:$1048576,8,FALSE())</f>
        <v>16450.89</v>
      </c>
      <c r="O601" s="19" t="str">
        <f>VLOOKUP(Table3[[#This Row],[Customer ID]],'Hospitalisation Details'!600:$1048576,9,FALSE())</f>
        <v>tier - 2</v>
      </c>
      <c r="P601" s="19" t="str">
        <f>VLOOKUP(Table3[[#This Row],[Customer ID]],'Hospitalisation Details'!600:$1048576,10,FALSE())</f>
        <v>tier - 1</v>
      </c>
      <c r="Q601" s="19" t="str">
        <f>VLOOKUP(Table3[[#This Row],[Customer ID]],'Hospitalisation Details'!600:$1048576,11,FALSE())</f>
        <v>R1012</v>
      </c>
    </row>
    <row r="602" spans="1:17" x14ac:dyDescent="0.2">
      <c r="A602" s="18" t="s">
        <v>1770</v>
      </c>
      <c r="B602" s="19" t="str">
        <f>VLOOKUP(Table3[[#This Row],[Customer ID]],'Customer name 1'!601:$1048576,4,FALSE())</f>
        <v xml:space="preserve">Ms. Tracy </v>
      </c>
      <c r="C602" s="20">
        <f>VLOOKUP(Table3[[#This Row],[Customer ID]],'Medical Examinations'!$1:$1048576,2,FALSE())</f>
        <v>20.045000000000002</v>
      </c>
      <c r="D602" s="20" t="str">
        <f>VLOOKUP(Table3[[#This Row],[Customer ID]],'Medical Examinations'!$1:$1048576,3,FALSE())</f>
        <v>normal weight</v>
      </c>
      <c r="E602" s="20">
        <f>VLOOKUP(Table3[[#This Row],[Customer ID]],'Medical Examinations'!$1:$1048576,4,FALSE())</f>
        <v>4.7699999999999996</v>
      </c>
      <c r="F602" s="20" t="str">
        <f>VLOOKUP(Table3[[#This Row],[Customer ID]],'Medical Examinations'!$1:$1048576,5,FALSE())</f>
        <v xml:space="preserve">normal </v>
      </c>
      <c r="G602" s="19" t="str">
        <f>VLOOKUP(Table3[[#This Row],[Customer ID]],'Medical Examinations'!$1:$1048576,6,FALSE())</f>
        <v>yes</v>
      </c>
      <c r="H602" s="19" t="str">
        <f>VLOOKUP(Table3[[#This Row],[Customer ID]],'Medical Examinations'!$1:$1048576,7,FALSE())</f>
        <v>No</v>
      </c>
      <c r="I602" s="19" t="str">
        <f>VLOOKUP(Table3[[#This Row],[Customer ID]],'Medical Examinations'!$1:$1048576,8,FALSE())</f>
        <v>No</v>
      </c>
      <c r="J602" s="19">
        <f>VLOOKUP(Table3[[#This Row],[Customer ID]],'Medical Examinations'!$1:$1048576,9,FALSE())</f>
        <v>1</v>
      </c>
      <c r="K602" s="19" t="str">
        <f>VLOOKUP(Table3[[#This Row],[Customer ID]],'Medical Examinations'!$1:$1048576,10,FALSE())</f>
        <v>yes</v>
      </c>
      <c r="L602" s="19" t="str">
        <f>VLOOKUP(Table3[[#This Row],[Customer ID]],'Hospitalisation Details'!601:$1048576,5,FALSE())</f>
        <v>28 Sep 1995</v>
      </c>
      <c r="M602" s="19">
        <f>VLOOKUP(Table3[[#This Row],[Customer ID]],'Hospitalisation Details'!601:$1048576,6,FALSE())</f>
        <v>27</v>
      </c>
      <c r="N602" s="19">
        <f>VLOOKUP(Table3[[#This Row],[Customer ID]],'Hospitalisation Details'!601:$1048576,8,FALSE())</f>
        <v>16420.490000000002</v>
      </c>
      <c r="O602" s="19" t="str">
        <f>VLOOKUP(Table3[[#This Row],[Customer ID]],'Hospitalisation Details'!601:$1048576,9,FALSE())</f>
        <v>tier - 2</v>
      </c>
      <c r="P602" s="19" t="str">
        <f>VLOOKUP(Table3[[#This Row],[Customer ID]],'Hospitalisation Details'!601:$1048576,10,FALSE())</f>
        <v>tier - 3</v>
      </c>
      <c r="Q602" s="19" t="str">
        <f>VLOOKUP(Table3[[#This Row],[Customer ID]],'Hospitalisation Details'!601:$1048576,11,FALSE())</f>
        <v>R1012</v>
      </c>
    </row>
    <row r="603" spans="1:17" x14ac:dyDescent="0.2">
      <c r="A603" s="18" t="s">
        <v>1769</v>
      </c>
      <c r="B603" s="19" t="str">
        <f>VLOOKUP(Table3[[#This Row],[Customer ID]],'Customer name 1'!602:$1048576,4,FALSE())</f>
        <v xml:space="preserve">Mrs. Heather </v>
      </c>
      <c r="C603" s="20">
        <f>VLOOKUP(Table3[[#This Row],[Customer ID]],'Medical Examinations'!$1:$1048576,2,FALSE())</f>
        <v>40.24</v>
      </c>
      <c r="D603" s="20" t="str">
        <f>VLOOKUP(Table3[[#This Row],[Customer ID]],'Medical Examinations'!$1:$1048576,3,FALSE())</f>
        <v xml:space="preserve"> obesity </v>
      </c>
      <c r="E603" s="20">
        <f>VLOOKUP(Table3[[#This Row],[Customer ID]],'Medical Examinations'!$1:$1048576,4,FALSE())</f>
        <v>6.83</v>
      </c>
      <c r="F603" s="20" t="str">
        <f>VLOOKUP(Table3[[#This Row],[Customer ID]],'Medical Examinations'!$1:$1048576,5,FALSE())</f>
        <v xml:space="preserve">diabetes </v>
      </c>
      <c r="G603" s="19" t="str">
        <f>VLOOKUP(Table3[[#This Row],[Customer ID]],'Medical Examinations'!$1:$1048576,6,FALSE())</f>
        <v>No</v>
      </c>
      <c r="H603" s="19" t="str">
        <f>VLOOKUP(Table3[[#This Row],[Customer ID]],'Medical Examinations'!$1:$1048576,7,FALSE())</f>
        <v>No</v>
      </c>
      <c r="I603" s="19" t="str">
        <f>VLOOKUP(Table3[[#This Row],[Customer ID]],'Medical Examinations'!$1:$1048576,8,FALSE())</f>
        <v>No</v>
      </c>
      <c r="J603" s="19">
        <f>VLOOKUP(Table3[[#This Row],[Customer ID]],'Medical Examinations'!$1:$1048576,9,FALSE())</f>
        <v>0</v>
      </c>
      <c r="K603" s="19" t="str">
        <f>VLOOKUP(Table3[[#This Row],[Customer ID]],'Medical Examinations'!$1:$1048576,10,FALSE())</f>
        <v>No</v>
      </c>
      <c r="L603" s="19" t="str">
        <f>VLOOKUP(Table3[[#This Row],[Customer ID]],'Hospitalisation Details'!602:$1048576,5,FALSE())</f>
        <v>5 Dec 1965</v>
      </c>
      <c r="M603" s="19">
        <f>VLOOKUP(Table3[[#This Row],[Customer ID]],'Hospitalisation Details'!602:$1048576,6,FALSE())</f>
        <v>57</v>
      </c>
      <c r="N603" s="19">
        <f>VLOOKUP(Table3[[#This Row],[Customer ID]],'Hospitalisation Details'!602:$1048576,8,FALSE())</f>
        <v>16351.42</v>
      </c>
      <c r="O603" s="19" t="str">
        <f>VLOOKUP(Table3[[#This Row],[Customer ID]],'Hospitalisation Details'!602:$1048576,9,FALSE())</f>
        <v>tier - 2</v>
      </c>
      <c r="P603" s="19" t="str">
        <f>VLOOKUP(Table3[[#This Row],[Customer ID]],'Hospitalisation Details'!602:$1048576,10,FALSE())</f>
        <v>tier - 3</v>
      </c>
      <c r="Q603" s="19" t="str">
        <f>VLOOKUP(Table3[[#This Row],[Customer ID]],'Hospitalisation Details'!602:$1048576,11,FALSE())</f>
        <v>R1026</v>
      </c>
    </row>
    <row r="604" spans="1:17" x14ac:dyDescent="0.2">
      <c r="A604" s="18" t="s">
        <v>1768</v>
      </c>
      <c r="B604" s="19" t="str">
        <f>VLOOKUP(Table3[[#This Row],[Customer ID]],'Customer name 1'!603:$1048576,4,FALSE())</f>
        <v xml:space="preserve">Mrs. Megan </v>
      </c>
      <c r="C604" s="20">
        <f>VLOOKUP(Table3[[#This Row],[Customer ID]],'Medical Examinations'!$1:$1048576,2,FALSE())</f>
        <v>43.15</v>
      </c>
      <c r="D604" s="20" t="str">
        <f>VLOOKUP(Table3[[#This Row],[Customer ID]],'Medical Examinations'!$1:$1048576,3,FALSE())</f>
        <v xml:space="preserve"> obesity </v>
      </c>
      <c r="E604" s="20">
        <f>VLOOKUP(Table3[[#This Row],[Customer ID]],'Medical Examinations'!$1:$1048576,4,FALSE())</f>
        <v>6.14</v>
      </c>
      <c r="F604" s="20" t="str">
        <f>VLOOKUP(Table3[[#This Row],[Customer ID]],'Medical Examinations'!$1:$1048576,5,FALSE())</f>
        <v>prediabetes</v>
      </c>
      <c r="G604" s="19" t="str">
        <f>VLOOKUP(Table3[[#This Row],[Customer ID]],'Medical Examinations'!$1:$1048576,6,FALSE())</f>
        <v>yes</v>
      </c>
      <c r="H604" s="19" t="str">
        <f>VLOOKUP(Table3[[#This Row],[Customer ID]],'Medical Examinations'!$1:$1048576,7,FALSE())</f>
        <v>No</v>
      </c>
      <c r="I604" s="19" t="str">
        <f>VLOOKUP(Table3[[#This Row],[Customer ID]],'Medical Examinations'!$1:$1048576,8,FALSE())</f>
        <v>Yes</v>
      </c>
      <c r="J604" s="19">
        <f>VLOOKUP(Table3[[#This Row],[Customer ID]],'Medical Examinations'!$1:$1048576,9,FALSE())</f>
        <v>1</v>
      </c>
      <c r="K604" s="19" t="str">
        <f>VLOOKUP(Table3[[#This Row],[Customer ID]],'Medical Examinations'!$1:$1048576,10,FALSE())</f>
        <v>No</v>
      </c>
      <c r="L604" s="19" t="str">
        <f>VLOOKUP(Table3[[#This Row],[Customer ID]],'Hospitalisation Details'!603:$1048576,5,FALSE())</f>
        <v>8 Aug 1969</v>
      </c>
      <c r="M604" s="19">
        <f>VLOOKUP(Table3[[#This Row],[Customer ID]],'Hospitalisation Details'!603:$1048576,6,FALSE())</f>
        <v>53</v>
      </c>
      <c r="N604" s="19">
        <f>VLOOKUP(Table3[[#This Row],[Customer ID]],'Hospitalisation Details'!603:$1048576,8,FALSE())</f>
        <v>16311.05</v>
      </c>
      <c r="O604" s="19" t="str">
        <f>VLOOKUP(Table3[[#This Row],[Customer ID]],'Hospitalisation Details'!603:$1048576,9,FALSE())</f>
        <v>tier - 2</v>
      </c>
      <c r="P604" s="19" t="str">
        <f>VLOOKUP(Table3[[#This Row],[Customer ID]],'Hospitalisation Details'!603:$1048576,10,FALSE())</f>
        <v>tier - 3</v>
      </c>
      <c r="Q604" s="19" t="str">
        <f>VLOOKUP(Table3[[#This Row],[Customer ID]],'Hospitalisation Details'!603:$1048576,11,FALSE())</f>
        <v>R1026</v>
      </c>
    </row>
    <row r="605" spans="1:17" x14ac:dyDescent="0.2">
      <c r="A605" s="18" t="s">
        <v>1767</v>
      </c>
      <c r="B605" s="19" t="str">
        <f>VLOOKUP(Table3[[#This Row],[Customer ID]],'Customer name 1'!604:$1048576,4,FALSE())</f>
        <v xml:space="preserve">Mr. Jonathan </v>
      </c>
      <c r="C605" s="20">
        <f>VLOOKUP(Table3[[#This Row],[Customer ID]],'Medical Examinations'!$1:$1048576,2,FALSE())</f>
        <v>27.7</v>
      </c>
      <c r="D605" s="20" t="str">
        <f>VLOOKUP(Table3[[#This Row],[Customer ID]],'Medical Examinations'!$1:$1048576,3,FALSE())</f>
        <v>over weight</v>
      </c>
      <c r="E605" s="20">
        <f>VLOOKUP(Table3[[#This Row],[Customer ID]],'Medical Examinations'!$1:$1048576,4,FALSE())</f>
        <v>5.6</v>
      </c>
      <c r="F605" s="20" t="str">
        <f>VLOOKUP(Table3[[#This Row],[Customer ID]],'Medical Examinations'!$1:$1048576,5,FALSE())</f>
        <v xml:space="preserve">normal </v>
      </c>
      <c r="G605" s="19" t="str">
        <f>VLOOKUP(Table3[[#This Row],[Customer ID]],'Medical Examinations'!$1:$1048576,6,FALSE())</f>
        <v>No</v>
      </c>
      <c r="H605" s="19" t="str">
        <f>VLOOKUP(Table3[[#This Row],[Customer ID]],'Medical Examinations'!$1:$1048576,7,FALSE())</f>
        <v>No</v>
      </c>
      <c r="I605" s="19" t="str">
        <f>VLOOKUP(Table3[[#This Row],[Customer ID]],'Medical Examinations'!$1:$1048576,8,FALSE())</f>
        <v>Yes</v>
      </c>
      <c r="J605" s="19">
        <f>VLOOKUP(Table3[[#This Row],[Customer ID]],'Medical Examinations'!$1:$1048576,9,FALSE())</f>
        <v>1</v>
      </c>
      <c r="K605" s="19" t="str">
        <f>VLOOKUP(Table3[[#This Row],[Customer ID]],'Medical Examinations'!$1:$1048576,10,FALSE())</f>
        <v>yes</v>
      </c>
      <c r="L605" s="19" t="str">
        <f>VLOOKUP(Table3[[#This Row],[Customer ID]],'Hospitalisation Details'!604:$1048576,5,FALSE())</f>
        <v>24 Aug 2003</v>
      </c>
      <c r="M605" s="19">
        <f>VLOOKUP(Table3[[#This Row],[Customer ID]],'Hospitalisation Details'!604:$1048576,6,FALSE())</f>
        <v>19</v>
      </c>
      <c r="N605" s="19">
        <f>VLOOKUP(Table3[[#This Row],[Customer ID]],'Hospitalisation Details'!604:$1048576,8,FALSE())</f>
        <v>16297.85</v>
      </c>
      <c r="O605" s="19" t="str">
        <f>VLOOKUP(Table3[[#This Row],[Customer ID]],'Hospitalisation Details'!604:$1048576,9,FALSE())</f>
        <v>tier - 2</v>
      </c>
      <c r="P605" s="19" t="str">
        <f>VLOOKUP(Table3[[#This Row],[Customer ID]],'Hospitalisation Details'!604:$1048576,10,FALSE())</f>
        <v>tier - 3</v>
      </c>
      <c r="Q605" s="19" t="str">
        <f>VLOOKUP(Table3[[#This Row],[Customer ID]],'Hospitalisation Details'!604:$1048576,11,FALSE())</f>
        <v>R1011</v>
      </c>
    </row>
    <row r="606" spans="1:17" x14ac:dyDescent="0.2">
      <c r="A606" s="18" t="s">
        <v>1766</v>
      </c>
      <c r="B606" s="19" t="str">
        <f>VLOOKUP(Table3[[#This Row],[Customer ID]],'Customer name 1'!605:$1048576,4,FALSE())</f>
        <v xml:space="preserve">Mr. Greg </v>
      </c>
      <c r="C606" s="20">
        <f>VLOOKUP(Table3[[#This Row],[Customer ID]],'Medical Examinations'!$1:$1048576,2,FALSE())</f>
        <v>45.68</v>
      </c>
      <c r="D606" s="20" t="str">
        <f>VLOOKUP(Table3[[#This Row],[Customer ID]],'Medical Examinations'!$1:$1048576,3,FALSE())</f>
        <v xml:space="preserve"> obesity </v>
      </c>
      <c r="E606" s="20">
        <f>VLOOKUP(Table3[[#This Row],[Customer ID]],'Medical Examinations'!$1:$1048576,4,FALSE())</f>
        <v>4.8</v>
      </c>
      <c r="F606" s="20" t="str">
        <f>VLOOKUP(Table3[[#This Row],[Customer ID]],'Medical Examinations'!$1:$1048576,5,FALSE())</f>
        <v xml:space="preserve">normal </v>
      </c>
      <c r="G606" s="19" t="str">
        <f>VLOOKUP(Table3[[#This Row],[Customer ID]],'Medical Examinations'!$1:$1048576,6,FALSE())</f>
        <v>No</v>
      </c>
      <c r="H606" s="19" t="str">
        <f>VLOOKUP(Table3[[#This Row],[Customer ID]],'Medical Examinations'!$1:$1048576,7,FALSE())</f>
        <v>No</v>
      </c>
      <c r="I606" s="19" t="str">
        <f>VLOOKUP(Table3[[#This Row],[Customer ID]],'Medical Examinations'!$1:$1048576,8,FALSE())</f>
        <v>No</v>
      </c>
      <c r="J606" s="19">
        <f>VLOOKUP(Table3[[#This Row],[Customer ID]],'Medical Examinations'!$1:$1048576,9,FALSE())</f>
        <v>2</v>
      </c>
      <c r="K606" s="19" t="str">
        <f>VLOOKUP(Table3[[#This Row],[Customer ID]],'Medical Examinations'!$1:$1048576,10,FALSE())</f>
        <v>No</v>
      </c>
      <c r="L606" s="19" t="str">
        <f>VLOOKUP(Table3[[#This Row],[Customer ID]],'Hospitalisation Details'!605:$1048576,5,FALSE())</f>
        <v>30 Jul 1972</v>
      </c>
      <c r="M606" s="19">
        <f>VLOOKUP(Table3[[#This Row],[Customer ID]],'Hospitalisation Details'!605:$1048576,6,FALSE())</f>
        <v>50</v>
      </c>
      <c r="N606" s="19">
        <f>VLOOKUP(Table3[[#This Row],[Customer ID]],'Hospitalisation Details'!605:$1048576,8,FALSE())</f>
        <v>16267.32</v>
      </c>
      <c r="O606" s="19" t="str">
        <f>VLOOKUP(Table3[[#This Row],[Customer ID]],'Hospitalisation Details'!605:$1048576,9,FALSE())</f>
        <v>tier - 2</v>
      </c>
      <c r="P606" s="19" t="str">
        <f>VLOOKUP(Table3[[#This Row],[Customer ID]],'Hospitalisation Details'!605:$1048576,10,FALSE())</f>
        <v>tier - 2</v>
      </c>
      <c r="Q606" s="19" t="str">
        <f>VLOOKUP(Table3[[#This Row],[Customer ID]],'Hospitalisation Details'!605:$1048576,11,FALSE())</f>
        <v>R1023</v>
      </c>
    </row>
    <row r="607" spans="1:17" x14ac:dyDescent="0.2">
      <c r="A607" s="18" t="s">
        <v>1765</v>
      </c>
      <c r="B607" s="19" t="str">
        <f>VLOOKUP(Table3[[#This Row],[Customer ID]],'Customer name 1'!606:$1048576,4,FALSE())</f>
        <v xml:space="preserve">Mr. Steven </v>
      </c>
      <c r="C607" s="20">
        <f>VLOOKUP(Table3[[#This Row],[Customer ID]],'Medical Examinations'!$1:$1048576,2,FALSE())</f>
        <v>27.3</v>
      </c>
      <c r="D607" s="20" t="str">
        <f>VLOOKUP(Table3[[#This Row],[Customer ID]],'Medical Examinations'!$1:$1048576,3,FALSE())</f>
        <v>over weight</v>
      </c>
      <c r="E607" s="20">
        <f>VLOOKUP(Table3[[#This Row],[Customer ID]],'Medical Examinations'!$1:$1048576,4,FALSE())</f>
        <v>11.89</v>
      </c>
      <c r="F607" s="20" t="str">
        <f>VLOOKUP(Table3[[#This Row],[Customer ID]],'Medical Examinations'!$1:$1048576,5,FALSE())</f>
        <v xml:space="preserve">diabetes </v>
      </c>
      <c r="G607" s="19" t="str">
        <f>VLOOKUP(Table3[[#This Row],[Customer ID]],'Medical Examinations'!$1:$1048576,6,FALSE())</f>
        <v>No</v>
      </c>
      <c r="H607" s="19" t="str">
        <f>VLOOKUP(Table3[[#This Row],[Customer ID]],'Medical Examinations'!$1:$1048576,7,FALSE())</f>
        <v>No</v>
      </c>
      <c r="I607" s="19" t="str">
        <f>VLOOKUP(Table3[[#This Row],[Customer ID]],'Medical Examinations'!$1:$1048576,8,FALSE())</f>
        <v>No</v>
      </c>
      <c r="J607" s="19">
        <f>VLOOKUP(Table3[[#This Row],[Customer ID]],'Medical Examinations'!$1:$1048576,9,FALSE())</f>
        <v>0</v>
      </c>
      <c r="K607" s="19" t="str">
        <f>VLOOKUP(Table3[[#This Row],[Customer ID]],'Medical Examinations'!$1:$1048576,10,FALSE())</f>
        <v>yes</v>
      </c>
      <c r="L607" s="19" t="str">
        <f>VLOOKUP(Table3[[#This Row],[Customer ID]],'Hospitalisation Details'!606:$1048576,5,FALSE())</f>
        <v>8 Sep 2002</v>
      </c>
      <c r="M607" s="19">
        <f>VLOOKUP(Table3[[#This Row],[Customer ID]],'Hospitalisation Details'!606:$1048576,6,FALSE())</f>
        <v>20</v>
      </c>
      <c r="N607" s="19">
        <f>VLOOKUP(Table3[[#This Row],[Customer ID]],'Hospitalisation Details'!606:$1048576,8,FALSE())</f>
        <v>16232.85</v>
      </c>
      <c r="O607" s="19" t="str">
        <f>VLOOKUP(Table3[[#This Row],[Customer ID]],'Hospitalisation Details'!606:$1048576,9,FALSE())</f>
        <v>tier - 2</v>
      </c>
      <c r="P607" s="19" t="str">
        <f>VLOOKUP(Table3[[#This Row],[Customer ID]],'Hospitalisation Details'!606:$1048576,10,FALSE())</f>
        <v>tier - 1</v>
      </c>
      <c r="Q607" s="19" t="str">
        <f>VLOOKUP(Table3[[#This Row],[Customer ID]],'Hospitalisation Details'!606:$1048576,11,FALSE())</f>
        <v>R1011</v>
      </c>
    </row>
    <row r="608" spans="1:17" x14ac:dyDescent="0.2">
      <c r="A608" s="18" t="s">
        <v>1764</v>
      </c>
      <c r="B608" s="19" t="str">
        <f>VLOOKUP(Table3[[#This Row],[Customer ID]],'Customer name 1'!607:$1048576,4,FALSE())</f>
        <v xml:space="preserve">Mr. Gianfilippo </v>
      </c>
      <c r="C608" s="20">
        <f>VLOOKUP(Table3[[#This Row],[Customer ID]],'Medical Examinations'!$1:$1048576,2,FALSE())</f>
        <v>54.45</v>
      </c>
      <c r="D608" s="20" t="str">
        <f>VLOOKUP(Table3[[#This Row],[Customer ID]],'Medical Examinations'!$1:$1048576,3,FALSE())</f>
        <v xml:space="preserve"> obesity </v>
      </c>
      <c r="E608" s="20">
        <f>VLOOKUP(Table3[[#This Row],[Customer ID]],'Medical Examinations'!$1:$1048576,4,FALSE())</f>
        <v>4.7300000000000004</v>
      </c>
      <c r="F608" s="20" t="str">
        <f>VLOOKUP(Table3[[#This Row],[Customer ID]],'Medical Examinations'!$1:$1048576,5,FALSE())</f>
        <v xml:space="preserve">normal </v>
      </c>
      <c r="G608" s="19" t="str">
        <f>VLOOKUP(Table3[[#This Row],[Customer ID]],'Medical Examinations'!$1:$1048576,6,FALSE())</f>
        <v>yes</v>
      </c>
      <c r="H608" s="19" t="str">
        <f>VLOOKUP(Table3[[#This Row],[Customer ID]],'Medical Examinations'!$1:$1048576,7,FALSE())</f>
        <v>No</v>
      </c>
      <c r="I608" s="19" t="str">
        <f>VLOOKUP(Table3[[#This Row],[Customer ID]],'Medical Examinations'!$1:$1048576,8,FALSE())</f>
        <v>No</v>
      </c>
      <c r="J608" s="19">
        <f>VLOOKUP(Table3[[#This Row],[Customer ID]],'Medical Examinations'!$1:$1048576,9,FALSE())</f>
        <v>1</v>
      </c>
      <c r="K608" s="19" t="str">
        <f>VLOOKUP(Table3[[#This Row],[Customer ID]],'Medical Examinations'!$1:$1048576,10,FALSE())</f>
        <v>No</v>
      </c>
      <c r="L608" s="19" t="str">
        <f>VLOOKUP(Table3[[#This Row],[Customer ID]],'Hospitalisation Details'!607:$1048576,5,FALSE())</f>
        <v>21 Aug 1988</v>
      </c>
      <c r="M608" s="19">
        <f>VLOOKUP(Table3[[#This Row],[Customer ID]],'Hospitalisation Details'!607:$1048576,6,FALSE())</f>
        <v>34</v>
      </c>
      <c r="N608" s="19">
        <f>VLOOKUP(Table3[[#This Row],[Customer ID]],'Hospitalisation Details'!607:$1048576,8,FALSE())</f>
        <v>16205.88</v>
      </c>
      <c r="O608" s="19" t="str">
        <f>VLOOKUP(Table3[[#This Row],[Customer ID]],'Hospitalisation Details'!607:$1048576,9,FALSE())</f>
        <v>tier - 2</v>
      </c>
      <c r="P608" s="19" t="str">
        <f>VLOOKUP(Table3[[#This Row],[Customer ID]],'Hospitalisation Details'!607:$1048576,10,FALSE())</f>
        <v>tier - 1</v>
      </c>
      <c r="Q608" s="19" t="str">
        <f>VLOOKUP(Table3[[#This Row],[Customer ID]],'Hospitalisation Details'!607:$1048576,11,FALSE())</f>
        <v>R1012</v>
      </c>
    </row>
    <row r="609" spans="1:17" x14ac:dyDescent="0.2">
      <c r="A609" s="18" t="s">
        <v>1763</v>
      </c>
      <c r="B609" s="19" t="str">
        <f>VLOOKUP(Table3[[#This Row],[Customer ID]],'Customer name 1'!608:$1048576,4,FALSE())</f>
        <v xml:space="preserve">Mr. Hector </v>
      </c>
      <c r="C609" s="20">
        <f>VLOOKUP(Table3[[#This Row],[Customer ID]],'Medical Examinations'!$1:$1048576,2,FALSE())</f>
        <v>54.43</v>
      </c>
      <c r="D609" s="20" t="str">
        <f>VLOOKUP(Table3[[#This Row],[Customer ID]],'Medical Examinations'!$1:$1048576,3,FALSE())</f>
        <v xml:space="preserve"> obesity </v>
      </c>
      <c r="E609" s="20">
        <f>VLOOKUP(Table3[[#This Row],[Customer ID]],'Medical Examinations'!$1:$1048576,4,FALSE())</f>
        <v>4.6100000000000003</v>
      </c>
      <c r="F609" s="20" t="str">
        <f>VLOOKUP(Table3[[#This Row],[Customer ID]],'Medical Examinations'!$1:$1048576,5,FALSE())</f>
        <v xml:space="preserve">normal </v>
      </c>
      <c r="G609" s="19" t="str">
        <f>VLOOKUP(Table3[[#This Row],[Customer ID]],'Medical Examinations'!$1:$1048576,6,FALSE())</f>
        <v>yes</v>
      </c>
      <c r="H609" s="19" t="str">
        <f>VLOOKUP(Table3[[#This Row],[Customer ID]],'Medical Examinations'!$1:$1048576,7,FALSE())</f>
        <v>No</v>
      </c>
      <c r="I609" s="19" t="str">
        <f>VLOOKUP(Table3[[#This Row],[Customer ID]],'Medical Examinations'!$1:$1048576,8,FALSE())</f>
        <v>No</v>
      </c>
      <c r="J609" s="19">
        <f>VLOOKUP(Table3[[#This Row],[Customer ID]],'Medical Examinations'!$1:$1048576,9,FALSE())</f>
        <v>1</v>
      </c>
      <c r="K609" s="19" t="str">
        <f>VLOOKUP(Table3[[#This Row],[Customer ID]],'Medical Examinations'!$1:$1048576,10,FALSE())</f>
        <v>No</v>
      </c>
      <c r="L609" s="19" t="str">
        <f>VLOOKUP(Table3[[#This Row],[Customer ID]],'Hospitalisation Details'!608:$1048576,5,FALSE())</f>
        <v>6 Aug 1988</v>
      </c>
      <c r="M609" s="19">
        <f>VLOOKUP(Table3[[#This Row],[Customer ID]],'Hospitalisation Details'!608:$1048576,6,FALSE())</f>
        <v>34</v>
      </c>
      <c r="N609" s="19">
        <f>VLOOKUP(Table3[[#This Row],[Customer ID]],'Hospitalisation Details'!608:$1048576,8,FALSE())</f>
        <v>16199.1</v>
      </c>
      <c r="O609" s="19" t="str">
        <f>VLOOKUP(Table3[[#This Row],[Customer ID]],'Hospitalisation Details'!608:$1048576,9,FALSE())</f>
        <v>tier - 2</v>
      </c>
      <c r="P609" s="19" t="str">
        <f>VLOOKUP(Table3[[#This Row],[Customer ID]],'Hospitalisation Details'!608:$1048576,10,FALSE())</f>
        <v>tier - 2</v>
      </c>
      <c r="Q609" s="19" t="str">
        <f>VLOOKUP(Table3[[#This Row],[Customer ID]],'Hospitalisation Details'!608:$1048576,11,FALSE())</f>
        <v>R1012</v>
      </c>
    </row>
    <row r="610" spans="1:17" x14ac:dyDescent="0.2">
      <c r="A610" s="18" t="s">
        <v>1762</v>
      </c>
      <c r="B610" s="19" t="str">
        <f>VLOOKUP(Table3[[#This Row],[Customer ID]],'Customer name 1'!609:$1048576,4,FALSE())</f>
        <v xml:space="preserve">Mr. Mark </v>
      </c>
      <c r="C610" s="20">
        <f>VLOOKUP(Table3[[#This Row],[Customer ID]],'Medical Examinations'!$1:$1048576,2,FALSE())</f>
        <v>48.01</v>
      </c>
      <c r="D610" s="20" t="str">
        <f>VLOOKUP(Table3[[#This Row],[Customer ID]],'Medical Examinations'!$1:$1048576,3,FALSE())</f>
        <v xml:space="preserve"> obesity </v>
      </c>
      <c r="E610" s="20">
        <f>VLOOKUP(Table3[[#This Row],[Customer ID]],'Medical Examinations'!$1:$1048576,4,FALSE())</f>
        <v>7.3</v>
      </c>
      <c r="F610" s="20" t="str">
        <f>VLOOKUP(Table3[[#This Row],[Customer ID]],'Medical Examinations'!$1:$1048576,5,FALSE())</f>
        <v xml:space="preserve">diabetes </v>
      </c>
      <c r="G610" s="19" t="str">
        <f>VLOOKUP(Table3[[#This Row],[Customer ID]],'Medical Examinations'!$1:$1048576,6,FALSE())</f>
        <v>No</v>
      </c>
      <c r="H610" s="19" t="str">
        <f>VLOOKUP(Table3[[#This Row],[Customer ID]],'Medical Examinations'!$1:$1048576,7,FALSE())</f>
        <v>No</v>
      </c>
      <c r="I610" s="19" t="str">
        <f>VLOOKUP(Table3[[#This Row],[Customer ID]],'Medical Examinations'!$1:$1048576,8,FALSE())</f>
        <v>No</v>
      </c>
      <c r="J610" s="19">
        <f>VLOOKUP(Table3[[#This Row],[Customer ID]],'Medical Examinations'!$1:$1048576,9,FALSE())</f>
        <v>0</v>
      </c>
      <c r="K610" s="19" t="str">
        <f>VLOOKUP(Table3[[#This Row],[Customer ID]],'Medical Examinations'!$1:$1048576,10,FALSE())</f>
        <v>No</v>
      </c>
      <c r="L610" s="19" t="str">
        <f>VLOOKUP(Table3[[#This Row],[Customer ID]],'Hospitalisation Details'!609:$1048576,5,FALSE())</f>
        <v>11 Sep 1974</v>
      </c>
      <c r="M610" s="19">
        <f>VLOOKUP(Table3[[#This Row],[Customer ID]],'Hospitalisation Details'!609:$1048576,6,FALSE())</f>
        <v>48</v>
      </c>
      <c r="N610" s="19">
        <f>VLOOKUP(Table3[[#This Row],[Customer ID]],'Hospitalisation Details'!609:$1048576,8,FALSE())</f>
        <v>16190.97</v>
      </c>
      <c r="O610" s="19" t="str">
        <f>VLOOKUP(Table3[[#This Row],[Customer ID]],'Hospitalisation Details'!609:$1048576,9,FALSE())</f>
        <v>tier - 2</v>
      </c>
      <c r="P610" s="19" t="str">
        <f>VLOOKUP(Table3[[#This Row],[Customer ID]],'Hospitalisation Details'!609:$1048576,10,FALSE())</f>
        <v>tier - 3</v>
      </c>
      <c r="Q610" s="19" t="str">
        <f>VLOOKUP(Table3[[#This Row],[Customer ID]],'Hospitalisation Details'!609:$1048576,11,FALSE())</f>
        <v>R1012</v>
      </c>
    </row>
    <row r="611" spans="1:17" x14ac:dyDescent="0.2">
      <c r="A611" s="18" t="s">
        <v>1761</v>
      </c>
      <c r="B611" s="19" t="str">
        <f>VLOOKUP(Table3[[#This Row],[Customer ID]],'Customer name 1'!610:$1048576,4,FALSE())</f>
        <v xml:space="preserve">Mrs. Aubri </v>
      </c>
      <c r="C611" s="20">
        <f>VLOOKUP(Table3[[#This Row],[Customer ID]],'Medical Examinations'!$1:$1048576,2,FALSE())</f>
        <v>48.32</v>
      </c>
      <c r="D611" s="20" t="str">
        <f>VLOOKUP(Table3[[#This Row],[Customer ID]],'Medical Examinations'!$1:$1048576,3,FALSE())</f>
        <v xml:space="preserve"> obesity </v>
      </c>
      <c r="E611" s="20">
        <f>VLOOKUP(Table3[[#This Row],[Customer ID]],'Medical Examinations'!$1:$1048576,4,FALSE())</f>
        <v>5.88</v>
      </c>
      <c r="F611" s="20" t="str">
        <f>VLOOKUP(Table3[[#This Row],[Customer ID]],'Medical Examinations'!$1:$1048576,5,FALSE())</f>
        <v>prediabetes</v>
      </c>
      <c r="G611" s="19" t="str">
        <f>VLOOKUP(Table3[[#This Row],[Customer ID]],'Medical Examinations'!$1:$1048576,6,FALSE())</f>
        <v>No</v>
      </c>
      <c r="H611" s="19" t="str">
        <f>VLOOKUP(Table3[[#This Row],[Customer ID]],'Medical Examinations'!$1:$1048576,7,FALSE())</f>
        <v>No</v>
      </c>
      <c r="I611" s="19" t="str">
        <f>VLOOKUP(Table3[[#This Row],[Customer ID]],'Medical Examinations'!$1:$1048576,8,FALSE())</f>
        <v>No</v>
      </c>
      <c r="J611" s="19">
        <f>VLOOKUP(Table3[[#This Row],[Customer ID]],'Medical Examinations'!$1:$1048576,9,FALSE())</f>
        <v>0</v>
      </c>
      <c r="K611" s="19" t="str">
        <f>VLOOKUP(Table3[[#This Row],[Customer ID]],'Medical Examinations'!$1:$1048576,10,FALSE())</f>
        <v>No</v>
      </c>
      <c r="L611" s="19" t="str">
        <f>VLOOKUP(Table3[[#This Row],[Customer ID]],'Hospitalisation Details'!610:$1048576,5,FALSE())</f>
        <v>6 Jul 1982</v>
      </c>
      <c r="M611" s="19">
        <f>VLOOKUP(Table3[[#This Row],[Customer ID]],'Hospitalisation Details'!610:$1048576,6,FALSE())</f>
        <v>40</v>
      </c>
      <c r="N611" s="19">
        <f>VLOOKUP(Table3[[#This Row],[Customer ID]],'Hospitalisation Details'!610:$1048576,8,FALSE())</f>
        <v>16152.04</v>
      </c>
      <c r="O611" s="19" t="str">
        <f>VLOOKUP(Table3[[#This Row],[Customer ID]],'Hospitalisation Details'!610:$1048576,9,FALSE())</f>
        <v>tier - 2</v>
      </c>
      <c r="P611" s="19" t="str">
        <f>VLOOKUP(Table3[[#This Row],[Customer ID]],'Hospitalisation Details'!610:$1048576,10,FALSE())</f>
        <v>tier - 1</v>
      </c>
      <c r="Q611" s="19" t="str">
        <f>VLOOKUP(Table3[[#This Row],[Customer ID]],'Hospitalisation Details'!610:$1048576,11,FALSE())</f>
        <v>R1026</v>
      </c>
    </row>
    <row r="612" spans="1:17" x14ac:dyDescent="0.2">
      <c r="A612" s="18" t="s">
        <v>1760</v>
      </c>
      <c r="B612" s="19" t="str">
        <f>VLOOKUP(Table3[[#This Row],[Customer ID]],'Customer name 1'!611:$1048576,4,FALSE())</f>
        <v xml:space="preserve">Mr. Justin </v>
      </c>
      <c r="C612" s="20">
        <f>VLOOKUP(Table3[[#This Row],[Customer ID]],'Medical Examinations'!$1:$1048576,2,FALSE())</f>
        <v>22.895</v>
      </c>
      <c r="D612" s="20" t="str">
        <f>VLOOKUP(Table3[[#This Row],[Customer ID]],'Medical Examinations'!$1:$1048576,3,FALSE())</f>
        <v>normal weight</v>
      </c>
      <c r="E612" s="20">
        <f>VLOOKUP(Table3[[#This Row],[Customer ID]],'Medical Examinations'!$1:$1048576,4,FALSE())</f>
        <v>4.0599999999999996</v>
      </c>
      <c r="F612" s="20" t="str">
        <f>VLOOKUP(Table3[[#This Row],[Customer ID]],'Medical Examinations'!$1:$1048576,5,FALSE())</f>
        <v xml:space="preserve">normal </v>
      </c>
      <c r="G612" s="19" t="str">
        <f>VLOOKUP(Table3[[#This Row],[Customer ID]],'Medical Examinations'!$1:$1048576,6,FALSE())</f>
        <v>No</v>
      </c>
      <c r="H612" s="19" t="str">
        <f>VLOOKUP(Table3[[#This Row],[Customer ID]],'Medical Examinations'!$1:$1048576,7,FALSE())</f>
        <v>No</v>
      </c>
      <c r="I612" s="19" t="str">
        <f>VLOOKUP(Table3[[#This Row],[Customer ID]],'Medical Examinations'!$1:$1048576,8,FALSE())</f>
        <v>Yes</v>
      </c>
      <c r="J612" s="19">
        <f>VLOOKUP(Table3[[#This Row],[Customer ID]],'Medical Examinations'!$1:$1048576,9,FALSE())</f>
        <v>1</v>
      </c>
      <c r="K612" s="19" t="str">
        <f>VLOOKUP(Table3[[#This Row],[Customer ID]],'Medical Examinations'!$1:$1048576,10,FALSE())</f>
        <v>yes</v>
      </c>
      <c r="L612" s="19" t="str">
        <f>VLOOKUP(Table3[[#This Row],[Customer ID]],'Hospitalisation Details'!611:$1048576,5,FALSE())</f>
        <v>12 Dec 1993</v>
      </c>
      <c r="M612" s="19">
        <f>VLOOKUP(Table3[[#This Row],[Customer ID]],'Hospitalisation Details'!611:$1048576,6,FALSE())</f>
        <v>29</v>
      </c>
      <c r="N612" s="19">
        <f>VLOOKUP(Table3[[#This Row],[Customer ID]],'Hospitalisation Details'!611:$1048576,8,FALSE())</f>
        <v>16138.76</v>
      </c>
      <c r="O612" s="19" t="str">
        <f>VLOOKUP(Table3[[#This Row],[Customer ID]],'Hospitalisation Details'!611:$1048576,9,FALSE())</f>
        <v>tier - 2</v>
      </c>
      <c r="P612" s="19" t="str">
        <f>VLOOKUP(Table3[[#This Row],[Customer ID]],'Hospitalisation Details'!611:$1048576,10,FALSE())</f>
        <v>tier - 3</v>
      </c>
      <c r="Q612" s="19" t="str">
        <f>VLOOKUP(Table3[[#This Row],[Customer ID]],'Hospitalisation Details'!611:$1048576,11,FALSE())</f>
        <v>R1017</v>
      </c>
    </row>
    <row r="613" spans="1:17" x14ac:dyDescent="0.2">
      <c r="A613" s="18" t="s">
        <v>1759</v>
      </c>
      <c r="B613" s="19" t="str">
        <f>VLOOKUP(Table3[[#This Row],[Customer ID]],'Customer name 1'!612:$1048576,4,FALSE())</f>
        <v xml:space="preserve">Ms. Megan </v>
      </c>
      <c r="C613" s="20">
        <f>VLOOKUP(Table3[[#This Row],[Customer ID]],'Medical Examinations'!$1:$1048576,2,FALSE())</f>
        <v>54.85</v>
      </c>
      <c r="D613" s="20" t="str">
        <f>VLOOKUP(Table3[[#This Row],[Customer ID]],'Medical Examinations'!$1:$1048576,3,FALSE())</f>
        <v xml:space="preserve"> obesity </v>
      </c>
      <c r="E613" s="20">
        <f>VLOOKUP(Table3[[#This Row],[Customer ID]],'Medical Examinations'!$1:$1048576,4,FALSE())</f>
        <v>4.9000000000000004</v>
      </c>
      <c r="F613" s="20" t="str">
        <f>VLOOKUP(Table3[[#This Row],[Customer ID]],'Medical Examinations'!$1:$1048576,5,FALSE())</f>
        <v xml:space="preserve">normal </v>
      </c>
      <c r="G613" s="19" t="str">
        <f>VLOOKUP(Table3[[#This Row],[Customer ID]],'Medical Examinations'!$1:$1048576,6,FALSE())</f>
        <v>No</v>
      </c>
      <c r="H613" s="19" t="str">
        <f>VLOOKUP(Table3[[#This Row],[Customer ID]],'Medical Examinations'!$1:$1048576,7,FALSE())</f>
        <v>No</v>
      </c>
      <c r="I613" s="19" t="str">
        <f>VLOOKUP(Table3[[#This Row],[Customer ID]],'Medical Examinations'!$1:$1048576,8,FALSE())</f>
        <v>No</v>
      </c>
      <c r="J613" s="19">
        <f>VLOOKUP(Table3[[#This Row],[Customer ID]],'Medical Examinations'!$1:$1048576,9,FALSE())</f>
        <v>1</v>
      </c>
      <c r="K613" s="19" t="str">
        <f>VLOOKUP(Table3[[#This Row],[Customer ID]],'Medical Examinations'!$1:$1048576,10,FALSE())</f>
        <v>No</v>
      </c>
      <c r="L613" s="19" t="str">
        <f>VLOOKUP(Table3[[#This Row],[Customer ID]],'Hospitalisation Details'!612:$1048576,5,FALSE())</f>
        <v>6 Oct 1987</v>
      </c>
      <c r="M613" s="19">
        <f>VLOOKUP(Table3[[#This Row],[Customer ID]],'Hospitalisation Details'!612:$1048576,6,FALSE())</f>
        <v>35</v>
      </c>
      <c r="N613" s="19">
        <f>VLOOKUP(Table3[[#This Row],[Customer ID]],'Hospitalisation Details'!612:$1048576,8,FALSE())</f>
        <v>16122.65</v>
      </c>
      <c r="O613" s="19" t="str">
        <f>VLOOKUP(Table3[[#This Row],[Customer ID]],'Hospitalisation Details'!612:$1048576,9,FALSE())</f>
        <v>tier - 2</v>
      </c>
      <c r="P613" s="19" t="str">
        <f>VLOOKUP(Table3[[#This Row],[Customer ID]],'Hospitalisation Details'!612:$1048576,10,FALSE())</f>
        <v>tier - 1</v>
      </c>
      <c r="Q613" s="19" t="str">
        <f>VLOOKUP(Table3[[#This Row],[Customer ID]],'Hospitalisation Details'!612:$1048576,11,FALSE())</f>
        <v>R1011</v>
      </c>
    </row>
    <row r="614" spans="1:17" x14ac:dyDescent="0.2">
      <c r="A614" s="18" t="s">
        <v>1758</v>
      </c>
      <c r="B614" s="19" t="str">
        <f>VLOOKUP(Table3[[#This Row],[Customer ID]],'Customer name 1'!613:$1048576,4,FALSE())</f>
        <v xml:space="preserve">Ms. Erika </v>
      </c>
      <c r="C614" s="20">
        <f>VLOOKUP(Table3[[#This Row],[Customer ID]],'Medical Examinations'!$1:$1048576,2,FALSE())</f>
        <v>21.85</v>
      </c>
      <c r="D614" s="20" t="str">
        <f>VLOOKUP(Table3[[#This Row],[Customer ID]],'Medical Examinations'!$1:$1048576,3,FALSE())</f>
        <v>normal weight</v>
      </c>
      <c r="E614" s="20">
        <f>VLOOKUP(Table3[[#This Row],[Customer ID]],'Medical Examinations'!$1:$1048576,4,FALSE())</f>
        <v>5.52</v>
      </c>
      <c r="F614" s="20" t="str">
        <f>VLOOKUP(Table3[[#This Row],[Customer ID]],'Medical Examinations'!$1:$1048576,5,FALSE())</f>
        <v xml:space="preserve">normal </v>
      </c>
      <c r="G614" s="19" t="str">
        <f>VLOOKUP(Table3[[#This Row],[Customer ID]],'Medical Examinations'!$1:$1048576,6,FALSE())</f>
        <v>No</v>
      </c>
      <c r="H614" s="19" t="str">
        <f>VLOOKUP(Table3[[#This Row],[Customer ID]],'Medical Examinations'!$1:$1048576,7,FALSE())</f>
        <v>No</v>
      </c>
      <c r="I614" s="19" t="str">
        <f>VLOOKUP(Table3[[#This Row],[Customer ID]],'Medical Examinations'!$1:$1048576,8,FALSE())</f>
        <v>Yes</v>
      </c>
      <c r="J614" s="19">
        <f>VLOOKUP(Table3[[#This Row],[Customer ID]],'Medical Examinations'!$1:$1048576,9,FALSE())</f>
        <v>1</v>
      </c>
      <c r="K614" s="19" t="str">
        <f>VLOOKUP(Table3[[#This Row],[Customer ID]],'Medical Examinations'!$1:$1048576,10,FALSE())</f>
        <v>yes</v>
      </c>
      <c r="L614" s="19" t="str">
        <f>VLOOKUP(Table3[[#This Row],[Customer ID]],'Hospitalisation Details'!613:$1048576,5,FALSE())</f>
        <v>8 Aug 1993</v>
      </c>
      <c r="M614" s="19">
        <f>VLOOKUP(Table3[[#This Row],[Customer ID]],'Hospitalisation Details'!613:$1048576,6,FALSE())</f>
        <v>29</v>
      </c>
      <c r="N614" s="19">
        <f>VLOOKUP(Table3[[#This Row],[Customer ID]],'Hospitalisation Details'!613:$1048576,8,FALSE())</f>
        <v>16115.3</v>
      </c>
      <c r="O614" s="19" t="str">
        <f>VLOOKUP(Table3[[#This Row],[Customer ID]],'Hospitalisation Details'!613:$1048576,9,FALSE())</f>
        <v>tier - 2</v>
      </c>
      <c r="P614" s="19" t="str">
        <f>VLOOKUP(Table3[[#This Row],[Customer ID]],'Hospitalisation Details'!613:$1048576,10,FALSE())</f>
        <v>tier - 1</v>
      </c>
      <c r="Q614" s="19" t="str">
        <f>VLOOKUP(Table3[[#This Row],[Customer ID]],'Hospitalisation Details'!613:$1048576,11,FALSE())</f>
        <v>R1024</v>
      </c>
    </row>
    <row r="615" spans="1:17" x14ac:dyDescent="0.2">
      <c r="A615" s="18" t="s">
        <v>1757</v>
      </c>
      <c r="B615" s="19" t="str">
        <f>VLOOKUP(Table3[[#This Row],[Customer ID]],'Customer name 1'!614:$1048576,4,FALSE())</f>
        <v xml:space="preserve">Mr. Daniel </v>
      </c>
      <c r="C615" s="20">
        <f>VLOOKUP(Table3[[#This Row],[Customer ID]],'Medical Examinations'!$1:$1048576,2,FALSE())</f>
        <v>51.86</v>
      </c>
      <c r="D615" s="20" t="str">
        <f>VLOOKUP(Table3[[#This Row],[Customer ID]],'Medical Examinations'!$1:$1048576,3,FALSE())</f>
        <v xml:space="preserve"> obesity </v>
      </c>
      <c r="E615" s="20">
        <f>VLOOKUP(Table3[[#This Row],[Customer ID]],'Medical Examinations'!$1:$1048576,4,FALSE())</f>
        <v>5.2</v>
      </c>
      <c r="F615" s="20" t="str">
        <f>VLOOKUP(Table3[[#This Row],[Customer ID]],'Medical Examinations'!$1:$1048576,5,FALSE())</f>
        <v xml:space="preserve">normal </v>
      </c>
      <c r="G615" s="19" t="str">
        <f>VLOOKUP(Table3[[#This Row],[Customer ID]],'Medical Examinations'!$1:$1048576,6,FALSE())</f>
        <v>yes</v>
      </c>
      <c r="H615" s="19" t="str">
        <f>VLOOKUP(Table3[[#This Row],[Customer ID]],'Medical Examinations'!$1:$1048576,7,FALSE())</f>
        <v>No</v>
      </c>
      <c r="I615" s="19" t="str">
        <f>VLOOKUP(Table3[[#This Row],[Customer ID]],'Medical Examinations'!$1:$1048576,8,FALSE())</f>
        <v>No</v>
      </c>
      <c r="J615" s="19">
        <f>VLOOKUP(Table3[[#This Row],[Customer ID]],'Medical Examinations'!$1:$1048576,9,FALSE())</f>
        <v>0</v>
      </c>
      <c r="K615" s="19" t="str">
        <f>VLOOKUP(Table3[[#This Row],[Customer ID]],'Medical Examinations'!$1:$1048576,10,FALSE())</f>
        <v>No</v>
      </c>
      <c r="L615" s="19" t="str">
        <f>VLOOKUP(Table3[[#This Row],[Customer ID]],'Hospitalisation Details'!614:$1048576,5,FALSE())</f>
        <v>27 Aug 1985</v>
      </c>
      <c r="M615" s="19">
        <f>VLOOKUP(Table3[[#This Row],[Customer ID]],'Hospitalisation Details'!614:$1048576,6,FALSE())</f>
        <v>37</v>
      </c>
      <c r="N615" s="19">
        <f>VLOOKUP(Table3[[#This Row],[Customer ID]],'Hospitalisation Details'!614:$1048576,8,FALSE())</f>
        <v>16097.94</v>
      </c>
      <c r="O615" s="19" t="str">
        <f>VLOOKUP(Table3[[#This Row],[Customer ID]],'Hospitalisation Details'!614:$1048576,9,FALSE())</f>
        <v>tier - 2</v>
      </c>
      <c r="P615" s="19" t="str">
        <f>VLOOKUP(Table3[[#This Row],[Customer ID]],'Hospitalisation Details'!614:$1048576,10,FALSE())</f>
        <v>tier - 3</v>
      </c>
      <c r="Q615" s="19" t="str">
        <f>VLOOKUP(Table3[[#This Row],[Customer ID]],'Hospitalisation Details'!614:$1048576,11,FALSE())</f>
        <v>R1012</v>
      </c>
    </row>
    <row r="616" spans="1:17" x14ac:dyDescent="0.2">
      <c r="A616" s="18" t="s">
        <v>1756</v>
      </c>
      <c r="B616" s="19" t="str">
        <f>VLOOKUP(Table3[[#This Row],[Customer ID]],'Customer name 1'!615:$1048576,4,FALSE())</f>
        <v xml:space="preserve">Ms. Devin </v>
      </c>
      <c r="C616" s="20">
        <f>VLOOKUP(Table3[[#This Row],[Customer ID]],'Medical Examinations'!$1:$1048576,2,FALSE())</f>
        <v>39.049999999999997</v>
      </c>
      <c r="D616" s="20" t="str">
        <f>VLOOKUP(Table3[[#This Row],[Customer ID]],'Medical Examinations'!$1:$1048576,3,FALSE())</f>
        <v xml:space="preserve"> obesity </v>
      </c>
      <c r="E616" s="20">
        <f>VLOOKUP(Table3[[#This Row],[Customer ID]],'Medical Examinations'!$1:$1048576,4,FALSE())</f>
        <v>7.59</v>
      </c>
      <c r="F616" s="20" t="str">
        <f>VLOOKUP(Table3[[#This Row],[Customer ID]],'Medical Examinations'!$1:$1048576,5,FALSE())</f>
        <v xml:space="preserve">diabetes </v>
      </c>
      <c r="G616" s="19" t="str">
        <f>VLOOKUP(Table3[[#This Row],[Customer ID]],'Medical Examinations'!$1:$1048576,6,FALSE())</f>
        <v>No</v>
      </c>
      <c r="H616" s="19" t="str">
        <f>VLOOKUP(Table3[[#This Row],[Customer ID]],'Medical Examinations'!$1:$1048576,7,FALSE())</f>
        <v>No</v>
      </c>
      <c r="I616" s="19" t="str">
        <f>VLOOKUP(Table3[[#This Row],[Customer ID]],'Medical Examinations'!$1:$1048576,8,FALSE())</f>
        <v>No</v>
      </c>
      <c r="J616" s="19">
        <f>VLOOKUP(Table3[[#This Row],[Customer ID]],'Medical Examinations'!$1:$1048576,9,FALSE())</f>
        <v>3</v>
      </c>
      <c r="K616" s="19" t="str">
        <f>VLOOKUP(Table3[[#This Row],[Customer ID]],'Medical Examinations'!$1:$1048576,10,FALSE())</f>
        <v>No</v>
      </c>
      <c r="L616" s="19" t="str">
        <f>VLOOKUP(Table3[[#This Row],[Customer ID]],'Hospitalisation Details'!615:$1048576,5,FALSE())</f>
        <v>21 Jun 1958</v>
      </c>
      <c r="M616" s="19">
        <f>VLOOKUP(Table3[[#This Row],[Customer ID]],'Hospitalisation Details'!615:$1048576,6,FALSE())</f>
        <v>64</v>
      </c>
      <c r="N616" s="19">
        <f>VLOOKUP(Table3[[#This Row],[Customer ID]],'Hospitalisation Details'!615:$1048576,8,FALSE())</f>
        <v>16085.13</v>
      </c>
      <c r="O616" s="19" t="str">
        <f>VLOOKUP(Table3[[#This Row],[Customer ID]],'Hospitalisation Details'!615:$1048576,9,FALSE())</f>
        <v>tier - 2</v>
      </c>
      <c r="P616" s="19" t="str">
        <f>VLOOKUP(Table3[[#This Row],[Customer ID]],'Hospitalisation Details'!615:$1048576,10,FALSE())</f>
        <v>tier - 2</v>
      </c>
      <c r="Q616" s="19" t="str">
        <f>VLOOKUP(Table3[[#This Row],[Customer ID]],'Hospitalisation Details'!615:$1048576,11,FALSE())</f>
        <v>R1013</v>
      </c>
    </row>
    <row r="617" spans="1:17" x14ac:dyDescent="0.2">
      <c r="A617" s="18" t="s">
        <v>1755</v>
      </c>
      <c r="B617" s="19" t="str">
        <f>VLOOKUP(Table3[[#This Row],[Customer ID]],'Customer name 1'!616:$1048576,4,FALSE())</f>
        <v xml:space="preserve">Ms. Louise </v>
      </c>
      <c r="C617" s="20">
        <f>VLOOKUP(Table3[[#This Row],[Customer ID]],'Medical Examinations'!$1:$1048576,2,FALSE())</f>
        <v>31.824999999999999</v>
      </c>
      <c r="D617" s="20" t="str">
        <f>VLOOKUP(Table3[[#This Row],[Customer ID]],'Medical Examinations'!$1:$1048576,3,FALSE())</f>
        <v xml:space="preserve"> obesity </v>
      </c>
      <c r="E617" s="20">
        <f>VLOOKUP(Table3[[#This Row],[Customer ID]],'Medical Examinations'!$1:$1048576,4,FALSE())</f>
        <v>8.2799999999999994</v>
      </c>
      <c r="F617" s="20" t="str">
        <f>VLOOKUP(Table3[[#This Row],[Customer ID]],'Medical Examinations'!$1:$1048576,5,FALSE())</f>
        <v xml:space="preserve">diabetes </v>
      </c>
      <c r="G617" s="19" t="str">
        <f>VLOOKUP(Table3[[#This Row],[Customer ID]],'Medical Examinations'!$1:$1048576,6,FALSE())</f>
        <v>No</v>
      </c>
      <c r="H617" s="19" t="str">
        <f>VLOOKUP(Table3[[#This Row],[Customer ID]],'Medical Examinations'!$1:$1048576,7,FALSE())</f>
        <v>No</v>
      </c>
      <c r="I617" s="19" t="str">
        <f>VLOOKUP(Table3[[#This Row],[Customer ID]],'Medical Examinations'!$1:$1048576,8,FALSE())</f>
        <v>No</v>
      </c>
      <c r="J617" s="19">
        <f>VLOOKUP(Table3[[#This Row],[Customer ID]],'Medical Examinations'!$1:$1048576,9,FALSE())</f>
        <v>3</v>
      </c>
      <c r="K617" s="19" t="str">
        <f>VLOOKUP(Table3[[#This Row],[Customer ID]],'Medical Examinations'!$1:$1048576,10,FALSE())</f>
        <v>No</v>
      </c>
      <c r="L617" s="19" t="str">
        <f>VLOOKUP(Table3[[#This Row],[Customer ID]],'Hospitalisation Details'!616:$1048576,5,FALSE())</f>
        <v>22 Oct 1958</v>
      </c>
      <c r="M617" s="19">
        <f>VLOOKUP(Table3[[#This Row],[Customer ID]],'Hospitalisation Details'!616:$1048576,6,FALSE())</f>
        <v>64</v>
      </c>
      <c r="N617" s="19">
        <f>VLOOKUP(Table3[[#This Row],[Customer ID]],'Hospitalisation Details'!616:$1048576,8,FALSE())</f>
        <v>16069.08</v>
      </c>
      <c r="O617" s="19" t="str">
        <f>VLOOKUP(Table3[[#This Row],[Customer ID]],'Hospitalisation Details'!616:$1048576,9,FALSE())</f>
        <v>tier - 2</v>
      </c>
      <c r="P617" s="19" t="str">
        <f>VLOOKUP(Table3[[#This Row],[Customer ID]],'Hospitalisation Details'!616:$1048576,10,FALSE())</f>
        <v>tier - 2</v>
      </c>
      <c r="Q617" s="19" t="str">
        <f>VLOOKUP(Table3[[#This Row],[Customer ID]],'Hospitalisation Details'!616:$1048576,11,FALSE())</f>
        <v>R1024</v>
      </c>
    </row>
    <row r="618" spans="1:17" x14ac:dyDescent="0.2">
      <c r="A618" s="18" t="s">
        <v>1754</v>
      </c>
      <c r="B618" s="19" t="str">
        <f>VLOOKUP(Table3[[#This Row],[Customer ID]],'Customer name 1'!617:$1048576,4,FALSE())</f>
        <v xml:space="preserve">Mrs. Sarah </v>
      </c>
      <c r="C618" s="20">
        <f>VLOOKUP(Table3[[#This Row],[Customer ID]],'Medical Examinations'!$1:$1048576,2,FALSE())</f>
        <v>46.43</v>
      </c>
      <c r="D618" s="20" t="str">
        <f>VLOOKUP(Table3[[#This Row],[Customer ID]],'Medical Examinations'!$1:$1048576,3,FALSE())</f>
        <v xml:space="preserve"> obesity </v>
      </c>
      <c r="E618" s="20">
        <f>VLOOKUP(Table3[[#This Row],[Customer ID]],'Medical Examinations'!$1:$1048576,4,FALSE())</f>
        <v>6.72</v>
      </c>
      <c r="F618" s="20" t="str">
        <f>VLOOKUP(Table3[[#This Row],[Customer ID]],'Medical Examinations'!$1:$1048576,5,FALSE())</f>
        <v xml:space="preserve">diabetes </v>
      </c>
      <c r="G618" s="19" t="str">
        <f>VLOOKUP(Table3[[#This Row],[Customer ID]],'Medical Examinations'!$1:$1048576,6,FALSE())</f>
        <v>No</v>
      </c>
      <c r="H618" s="19" t="str">
        <f>VLOOKUP(Table3[[#This Row],[Customer ID]],'Medical Examinations'!$1:$1048576,7,FALSE())</f>
        <v>No</v>
      </c>
      <c r="I618" s="19" t="str">
        <f>VLOOKUP(Table3[[#This Row],[Customer ID]],'Medical Examinations'!$1:$1048576,8,FALSE())</f>
        <v>No</v>
      </c>
      <c r="J618" s="19">
        <f>VLOOKUP(Table3[[#This Row],[Customer ID]],'Medical Examinations'!$1:$1048576,9,FALSE())</f>
        <v>0</v>
      </c>
      <c r="K618" s="19" t="str">
        <f>VLOOKUP(Table3[[#This Row],[Customer ID]],'Medical Examinations'!$1:$1048576,10,FALSE())</f>
        <v>No</v>
      </c>
      <c r="L618" s="19" t="str">
        <f>VLOOKUP(Table3[[#This Row],[Customer ID]],'Hospitalisation Details'!617:$1048576,5,FALSE())</f>
        <v>16 Sep 1978</v>
      </c>
      <c r="M618" s="19">
        <f>VLOOKUP(Table3[[#This Row],[Customer ID]],'Hospitalisation Details'!617:$1048576,6,FALSE())</f>
        <v>44</v>
      </c>
      <c r="N618" s="19">
        <f>VLOOKUP(Table3[[#This Row],[Customer ID]],'Hospitalisation Details'!617:$1048576,8,FALSE())</f>
        <v>16062.89</v>
      </c>
      <c r="O618" s="19" t="str">
        <f>VLOOKUP(Table3[[#This Row],[Customer ID]],'Hospitalisation Details'!617:$1048576,9,FALSE())</f>
        <v>tier - 2</v>
      </c>
      <c r="P618" s="19" t="str">
        <f>VLOOKUP(Table3[[#This Row],[Customer ID]],'Hospitalisation Details'!617:$1048576,10,FALSE())</f>
        <v>tier - 2</v>
      </c>
      <c r="Q618" s="19" t="str">
        <f>VLOOKUP(Table3[[#This Row],[Customer ID]],'Hospitalisation Details'!617:$1048576,11,FALSE())</f>
        <v>R1026</v>
      </c>
    </row>
    <row r="619" spans="1:17" x14ac:dyDescent="0.2">
      <c r="A619" s="18" t="s">
        <v>1753</v>
      </c>
      <c r="B619" s="19" t="str">
        <f>VLOOKUP(Table3[[#This Row],[Customer ID]],'Customer name 1'!618:$1048576,4,FALSE())</f>
        <v xml:space="preserve">Ms. Amy </v>
      </c>
      <c r="C619" s="20">
        <f>VLOOKUP(Table3[[#This Row],[Customer ID]],'Medical Examinations'!$1:$1048576,2,FALSE())</f>
        <v>53.63</v>
      </c>
      <c r="D619" s="20" t="str">
        <f>VLOOKUP(Table3[[#This Row],[Customer ID]],'Medical Examinations'!$1:$1048576,3,FALSE())</f>
        <v xml:space="preserve"> obesity </v>
      </c>
      <c r="E619" s="20">
        <f>VLOOKUP(Table3[[#This Row],[Customer ID]],'Medical Examinations'!$1:$1048576,4,FALSE())</f>
        <v>5.47</v>
      </c>
      <c r="F619" s="20" t="str">
        <f>VLOOKUP(Table3[[#This Row],[Customer ID]],'Medical Examinations'!$1:$1048576,5,FALSE())</f>
        <v xml:space="preserve">normal </v>
      </c>
      <c r="G619" s="19" t="str">
        <f>VLOOKUP(Table3[[#This Row],[Customer ID]],'Medical Examinations'!$1:$1048576,6,FALSE())</f>
        <v>yes</v>
      </c>
      <c r="H619" s="19" t="str">
        <f>VLOOKUP(Table3[[#This Row],[Customer ID]],'Medical Examinations'!$1:$1048576,7,FALSE())</f>
        <v>No</v>
      </c>
      <c r="I619" s="19" t="str">
        <f>VLOOKUP(Table3[[#This Row],[Customer ID]],'Medical Examinations'!$1:$1048576,8,FALSE())</f>
        <v>No</v>
      </c>
      <c r="J619" s="19">
        <f>VLOOKUP(Table3[[#This Row],[Customer ID]],'Medical Examinations'!$1:$1048576,9,FALSE())</f>
        <v>1</v>
      </c>
      <c r="K619" s="19" t="str">
        <f>VLOOKUP(Table3[[#This Row],[Customer ID]],'Medical Examinations'!$1:$1048576,10,FALSE())</f>
        <v>No</v>
      </c>
      <c r="L619" s="19" t="str">
        <f>VLOOKUP(Table3[[#This Row],[Customer ID]],'Hospitalisation Details'!618:$1048576,5,FALSE())</f>
        <v>5 Dec 1988</v>
      </c>
      <c r="M619" s="19">
        <f>VLOOKUP(Table3[[#This Row],[Customer ID]],'Hospitalisation Details'!618:$1048576,6,FALSE())</f>
        <v>34</v>
      </c>
      <c r="N619" s="19">
        <f>VLOOKUP(Table3[[#This Row],[Customer ID]],'Hospitalisation Details'!618:$1048576,8,FALSE())</f>
        <v>16059.06</v>
      </c>
      <c r="O619" s="19" t="str">
        <f>VLOOKUP(Table3[[#This Row],[Customer ID]],'Hospitalisation Details'!618:$1048576,9,FALSE())</f>
        <v>tier - 2</v>
      </c>
      <c r="P619" s="19" t="str">
        <f>VLOOKUP(Table3[[#This Row],[Customer ID]],'Hospitalisation Details'!618:$1048576,10,FALSE())</f>
        <v>tier - 3</v>
      </c>
      <c r="Q619" s="19" t="str">
        <f>VLOOKUP(Table3[[#This Row],[Customer ID]],'Hospitalisation Details'!618:$1048576,11,FALSE())</f>
        <v>R1012</v>
      </c>
    </row>
    <row r="620" spans="1:17" x14ac:dyDescent="0.2">
      <c r="A620" s="18" t="s">
        <v>1752</v>
      </c>
      <c r="B620" s="19" t="str">
        <f>VLOOKUP(Table3[[#This Row],[Customer ID]],'Customer name 1'!619:$1048576,4,FALSE())</f>
        <v xml:space="preserve">Ms. Brittany </v>
      </c>
      <c r="C620" s="20">
        <f>VLOOKUP(Table3[[#This Row],[Customer ID]],'Medical Examinations'!$1:$1048576,2,FALSE())</f>
        <v>48.7</v>
      </c>
      <c r="D620" s="20" t="str">
        <f>VLOOKUP(Table3[[#This Row],[Customer ID]],'Medical Examinations'!$1:$1048576,3,FALSE())</f>
        <v xml:space="preserve"> obesity </v>
      </c>
      <c r="E620" s="20">
        <f>VLOOKUP(Table3[[#This Row],[Customer ID]],'Medical Examinations'!$1:$1048576,4,FALSE())</f>
        <v>4.71</v>
      </c>
      <c r="F620" s="20" t="str">
        <f>VLOOKUP(Table3[[#This Row],[Customer ID]],'Medical Examinations'!$1:$1048576,5,FALSE())</f>
        <v xml:space="preserve">normal </v>
      </c>
      <c r="G620" s="19" t="str">
        <f>VLOOKUP(Table3[[#This Row],[Customer ID]],'Medical Examinations'!$1:$1048576,6,FALSE())</f>
        <v>No</v>
      </c>
      <c r="H620" s="19" t="str">
        <f>VLOOKUP(Table3[[#This Row],[Customer ID]],'Medical Examinations'!$1:$1048576,7,FALSE())</f>
        <v>No</v>
      </c>
      <c r="I620" s="19" t="str">
        <f>VLOOKUP(Table3[[#This Row],[Customer ID]],'Medical Examinations'!$1:$1048576,8,FALSE())</f>
        <v>No</v>
      </c>
      <c r="J620" s="19">
        <f>VLOOKUP(Table3[[#This Row],[Customer ID]],'Medical Examinations'!$1:$1048576,9,FALSE())</f>
        <v>0</v>
      </c>
      <c r="K620" s="19" t="str">
        <f>VLOOKUP(Table3[[#This Row],[Customer ID]],'Medical Examinations'!$1:$1048576,10,FALSE())</f>
        <v>No</v>
      </c>
      <c r="L620" s="19" t="str">
        <f>VLOOKUP(Table3[[#This Row],[Customer ID]],'Hospitalisation Details'!619:$1048576,5,FALSE())</f>
        <v>19 Sep 1980</v>
      </c>
      <c r="M620" s="19">
        <f>VLOOKUP(Table3[[#This Row],[Customer ID]],'Hospitalisation Details'!619:$1048576,6,FALSE())</f>
        <v>42</v>
      </c>
      <c r="N620" s="19">
        <f>VLOOKUP(Table3[[#This Row],[Customer ID]],'Hospitalisation Details'!619:$1048576,8,FALSE())</f>
        <v>15966.19</v>
      </c>
      <c r="O620" s="19" t="str">
        <f>VLOOKUP(Table3[[#This Row],[Customer ID]],'Hospitalisation Details'!619:$1048576,9,FALSE())</f>
        <v>tier - 2</v>
      </c>
      <c r="P620" s="19" t="str">
        <f>VLOOKUP(Table3[[#This Row],[Customer ID]],'Hospitalisation Details'!619:$1048576,10,FALSE())</f>
        <v>tier - 2</v>
      </c>
      <c r="Q620" s="19" t="str">
        <f>VLOOKUP(Table3[[#This Row],[Customer ID]],'Hospitalisation Details'!619:$1048576,11,FALSE())</f>
        <v>R1012</v>
      </c>
    </row>
    <row r="621" spans="1:17" x14ac:dyDescent="0.2">
      <c r="A621" s="18" t="s">
        <v>1751</v>
      </c>
      <c r="B621" s="19" t="str">
        <f>VLOOKUP(Table3[[#This Row],[Customer ID]],'Customer name 1'!620:$1048576,4,FALSE())</f>
        <v xml:space="preserve">Ms. Jessica </v>
      </c>
      <c r="C621" s="20">
        <f>VLOOKUP(Table3[[#This Row],[Customer ID]],'Medical Examinations'!$1:$1048576,2,FALSE())</f>
        <v>48.81</v>
      </c>
      <c r="D621" s="20" t="str">
        <f>VLOOKUP(Table3[[#This Row],[Customer ID]],'Medical Examinations'!$1:$1048576,3,FALSE())</f>
        <v xml:space="preserve"> obesity </v>
      </c>
      <c r="E621" s="20">
        <f>VLOOKUP(Table3[[#This Row],[Customer ID]],'Medical Examinations'!$1:$1048576,4,FALSE())</f>
        <v>5.49</v>
      </c>
      <c r="F621" s="20" t="str">
        <f>VLOOKUP(Table3[[#This Row],[Customer ID]],'Medical Examinations'!$1:$1048576,5,FALSE())</f>
        <v xml:space="preserve">normal </v>
      </c>
      <c r="G621" s="19" t="str">
        <f>VLOOKUP(Table3[[#This Row],[Customer ID]],'Medical Examinations'!$1:$1048576,6,FALSE())</f>
        <v>No</v>
      </c>
      <c r="H621" s="19" t="str">
        <f>VLOOKUP(Table3[[#This Row],[Customer ID]],'Medical Examinations'!$1:$1048576,7,FALSE())</f>
        <v>No</v>
      </c>
      <c r="I621" s="19" t="str">
        <f>VLOOKUP(Table3[[#This Row],[Customer ID]],'Medical Examinations'!$1:$1048576,8,FALSE())</f>
        <v>No</v>
      </c>
      <c r="J621" s="19">
        <f>VLOOKUP(Table3[[#This Row],[Customer ID]],'Medical Examinations'!$1:$1048576,9,FALSE())</f>
        <v>0</v>
      </c>
      <c r="K621" s="19" t="str">
        <f>VLOOKUP(Table3[[#This Row],[Customer ID]],'Medical Examinations'!$1:$1048576,10,FALSE())</f>
        <v>No</v>
      </c>
      <c r="L621" s="19" t="str">
        <f>VLOOKUP(Table3[[#This Row],[Customer ID]],'Hospitalisation Details'!620:$1048576,5,FALSE())</f>
        <v>24 Jul 1982</v>
      </c>
      <c r="M621" s="19">
        <f>VLOOKUP(Table3[[#This Row],[Customer ID]],'Hospitalisation Details'!620:$1048576,6,FALSE())</f>
        <v>40</v>
      </c>
      <c r="N621" s="19">
        <f>VLOOKUP(Table3[[#This Row],[Customer ID]],'Hospitalisation Details'!620:$1048576,8,FALSE())</f>
        <v>15965.29</v>
      </c>
      <c r="O621" s="19" t="str">
        <f>VLOOKUP(Table3[[#This Row],[Customer ID]],'Hospitalisation Details'!620:$1048576,9,FALSE())</f>
        <v>tier - 2</v>
      </c>
      <c r="P621" s="19" t="str">
        <f>VLOOKUP(Table3[[#This Row],[Customer ID]],'Hospitalisation Details'!620:$1048576,10,FALSE())</f>
        <v>tier - 1</v>
      </c>
      <c r="Q621" s="19" t="str">
        <f>VLOOKUP(Table3[[#This Row],[Customer ID]],'Hospitalisation Details'!620:$1048576,11,FALSE())</f>
        <v>R1012</v>
      </c>
    </row>
    <row r="622" spans="1:17" x14ac:dyDescent="0.2">
      <c r="A622" s="18" t="s">
        <v>1750</v>
      </c>
      <c r="B622" s="19" t="str">
        <f>VLOOKUP(Table3[[#This Row],[Customer ID]],'Customer name 1'!621:$1048576,4,FALSE())</f>
        <v xml:space="preserve">Mrs. Kristina </v>
      </c>
      <c r="C622" s="20">
        <f>VLOOKUP(Table3[[#This Row],[Customer ID]],'Medical Examinations'!$1:$1048576,2,FALSE())</f>
        <v>47.53</v>
      </c>
      <c r="D622" s="20" t="str">
        <f>VLOOKUP(Table3[[#This Row],[Customer ID]],'Medical Examinations'!$1:$1048576,3,FALSE())</f>
        <v xml:space="preserve"> obesity </v>
      </c>
      <c r="E622" s="20">
        <f>VLOOKUP(Table3[[#This Row],[Customer ID]],'Medical Examinations'!$1:$1048576,4,FALSE())</f>
        <v>4.72</v>
      </c>
      <c r="F622" s="20" t="str">
        <f>VLOOKUP(Table3[[#This Row],[Customer ID]],'Medical Examinations'!$1:$1048576,5,FALSE())</f>
        <v xml:space="preserve">normal </v>
      </c>
      <c r="G622" s="19" t="str">
        <f>VLOOKUP(Table3[[#This Row],[Customer ID]],'Medical Examinations'!$1:$1048576,6,FALSE())</f>
        <v>No</v>
      </c>
      <c r="H622" s="19" t="str">
        <f>VLOOKUP(Table3[[#This Row],[Customer ID]],'Medical Examinations'!$1:$1048576,7,FALSE())</f>
        <v>No</v>
      </c>
      <c r="I622" s="19" t="str">
        <f>VLOOKUP(Table3[[#This Row],[Customer ID]],'Medical Examinations'!$1:$1048576,8,FALSE())</f>
        <v>No</v>
      </c>
      <c r="J622" s="19">
        <f>VLOOKUP(Table3[[#This Row],[Customer ID]],'Medical Examinations'!$1:$1048576,9,FALSE())</f>
        <v>0</v>
      </c>
      <c r="K622" s="19" t="str">
        <f>VLOOKUP(Table3[[#This Row],[Customer ID]],'Medical Examinations'!$1:$1048576,10,FALSE())</f>
        <v>No</v>
      </c>
      <c r="L622" s="19" t="str">
        <f>VLOOKUP(Table3[[#This Row],[Customer ID]],'Hospitalisation Details'!621:$1048576,5,FALSE())</f>
        <v>12 Oct 1980</v>
      </c>
      <c r="M622" s="19">
        <f>VLOOKUP(Table3[[#This Row],[Customer ID]],'Hospitalisation Details'!621:$1048576,6,FALSE())</f>
        <v>42</v>
      </c>
      <c r="N622" s="19">
        <f>VLOOKUP(Table3[[#This Row],[Customer ID]],'Hospitalisation Details'!621:$1048576,8,FALSE())</f>
        <v>15922.29</v>
      </c>
      <c r="O622" s="19" t="str">
        <f>VLOOKUP(Table3[[#This Row],[Customer ID]],'Hospitalisation Details'!621:$1048576,9,FALSE())</f>
        <v>tier - 2</v>
      </c>
      <c r="P622" s="19" t="str">
        <f>VLOOKUP(Table3[[#This Row],[Customer ID]],'Hospitalisation Details'!621:$1048576,10,FALSE())</f>
        <v>tier - 3</v>
      </c>
      <c r="Q622" s="19" t="str">
        <f>VLOOKUP(Table3[[#This Row],[Customer ID]],'Hospitalisation Details'!621:$1048576,11,FALSE())</f>
        <v>R1026</v>
      </c>
    </row>
    <row r="623" spans="1:17" x14ac:dyDescent="0.2">
      <c r="A623" s="18" t="s">
        <v>1749</v>
      </c>
      <c r="B623" s="19" t="str">
        <f>VLOOKUP(Table3[[#This Row],[Customer ID]],'Customer name 1'!622:$1048576,4,FALSE())</f>
        <v xml:space="preserve">Mr. Brad </v>
      </c>
      <c r="C623" s="20">
        <f>VLOOKUP(Table3[[#This Row],[Customer ID]],'Medical Examinations'!$1:$1048576,2,FALSE())</f>
        <v>36.85</v>
      </c>
      <c r="D623" s="20" t="str">
        <f>VLOOKUP(Table3[[#This Row],[Customer ID]],'Medical Examinations'!$1:$1048576,3,FALSE())</f>
        <v xml:space="preserve"> obesity </v>
      </c>
      <c r="E623" s="20">
        <f>VLOOKUP(Table3[[#This Row],[Customer ID]],'Medical Examinations'!$1:$1048576,4,FALSE())</f>
        <v>6.7</v>
      </c>
      <c r="F623" s="20" t="str">
        <f>VLOOKUP(Table3[[#This Row],[Customer ID]],'Medical Examinations'!$1:$1048576,5,FALSE())</f>
        <v xml:space="preserve">diabetes </v>
      </c>
      <c r="G623" s="19" t="str">
        <f>VLOOKUP(Table3[[#This Row],[Customer ID]],'Medical Examinations'!$1:$1048576,6,FALSE())</f>
        <v>No</v>
      </c>
      <c r="H623" s="19" t="str">
        <f>VLOOKUP(Table3[[#This Row],[Customer ID]],'Medical Examinations'!$1:$1048576,7,FALSE())</f>
        <v>No</v>
      </c>
      <c r="I623" s="19" t="str">
        <f>VLOOKUP(Table3[[#This Row],[Customer ID]],'Medical Examinations'!$1:$1048576,8,FALSE())</f>
        <v>No</v>
      </c>
      <c r="J623" s="19">
        <f>VLOOKUP(Table3[[#This Row],[Customer ID]],'Medical Examinations'!$1:$1048576,9,FALSE())</f>
        <v>0</v>
      </c>
      <c r="K623" s="19" t="str">
        <f>VLOOKUP(Table3[[#This Row],[Customer ID]],'Medical Examinations'!$1:$1048576,10,FALSE())</f>
        <v>No</v>
      </c>
      <c r="L623" s="19" t="str">
        <f>VLOOKUP(Table3[[#This Row],[Customer ID]],'Hospitalisation Details'!622:$1048576,5,FALSE())</f>
        <v>25 Dec 1962</v>
      </c>
      <c r="M623" s="19">
        <f>VLOOKUP(Table3[[#This Row],[Customer ID]],'Hospitalisation Details'!622:$1048576,6,FALSE())</f>
        <v>60</v>
      </c>
      <c r="N623" s="19">
        <f>VLOOKUP(Table3[[#This Row],[Customer ID]],'Hospitalisation Details'!622:$1048576,8,FALSE())</f>
        <v>15840.81</v>
      </c>
      <c r="O623" s="19" t="str">
        <f>VLOOKUP(Table3[[#This Row],[Customer ID]],'Hospitalisation Details'!622:$1048576,9,FALSE())</f>
        <v>tier - 2</v>
      </c>
      <c r="P623" s="19" t="str">
        <f>VLOOKUP(Table3[[#This Row],[Customer ID]],'Hospitalisation Details'!622:$1048576,10,FALSE())</f>
        <v>tier - 1</v>
      </c>
      <c r="Q623" s="19" t="str">
        <f>VLOOKUP(Table3[[#This Row],[Customer ID]],'Hospitalisation Details'!622:$1048576,11,FALSE())</f>
        <v>R1022</v>
      </c>
    </row>
    <row r="624" spans="1:17" x14ac:dyDescent="0.2">
      <c r="A624" s="18" t="s">
        <v>1748</v>
      </c>
      <c r="B624" s="19" t="str">
        <f>VLOOKUP(Table3[[#This Row],[Customer ID]],'Customer name 1'!623:$1048576,4,FALSE())</f>
        <v xml:space="preserve">Ms. Margaret </v>
      </c>
      <c r="C624" s="20">
        <f>VLOOKUP(Table3[[#This Row],[Customer ID]],'Medical Examinations'!$1:$1048576,2,FALSE())</f>
        <v>29.3</v>
      </c>
      <c r="D624" s="20" t="str">
        <f>VLOOKUP(Table3[[#This Row],[Customer ID]],'Medical Examinations'!$1:$1048576,3,FALSE())</f>
        <v>over weight</v>
      </c>
      <c r="E624" s="20">
        <f>VLOOKUP(Table3[[#This Row],[Customer ID]],'Medical Examinations'!$1:$1048576,4,FALSE())</f>
        <v>5.5</v>
      </c>
      <c r="F624" s="20" t="str">
        <f>VLOOKUP(Table3[[#This Row],[Customer ID]],'Medical Examinations'!$1:$1048576,5,FALSE())</f>
        <v xml:space="preserve">normal </v>
      </c>
      <c r="G624" s="19" t="str">
        <f>VLOOKUP(Table3[[#This Row],[Customer ID]],'Medical Examinations'!$1:$1048576,6,FALSE())</f>
        <v>No</v>
      </c>
      <c r="H624" s="19" t="str">
        <f>VLOOKUP(Table3[[#This Row],[Customer ID]],'Medical Examinations'!$1:$1048576,7,FALSE())</f>
        <v>No</v>
      </c>
      <c r="I624" s="19" t="str">
        <f>VLOOKUP(Table3[[#This Row],[Customer ID]],'Medical Examinations'!$1:$1048576,8,FALSE())</f>
        <v>No</v>
      </c>
      <c r="J624" s="19">
        <f>VLOOKUP(Table3[[#This Row],[Customer ID]],'Medical Examinations'!$1:$1048576,9,FALSE())</f>
        <v>0</v>
      </c>
      <c r="K624" s="19" t="str">
        <f>VLOOKUP(Table3[[#This Row],[Customer ID]],'Medical Examinations'!$1:$1048576,10,FALSE())</f>
        <v>No</v>
      </c>
      <c r="L624" s="19" t="str">
        <f>VLOOKUP(Table3[[#This Row],[Customer ID]],'Hospitalisation Details'!623:$1048576,5,FALSE())</f>
        <v>11 Nov 1982</v>
      </c>
      <c r="M624" s="19">
        <f>VLOOKUP(Table3[[#This Row],[Customer ID]],'Hospitalisation Details'!623:$1048576,6,FALSE())</f>
        <v>40</v>
      </c>
      <c r="N624" s="19">
        <f>VLOOKUP(Table3[[#This Row],[Customer ID]],'Hospitalisation Details'!623:$1048576,8,FALSE())</f>
        <v>15828.82</v>
      </c>
      <c r="O624" s="19" t="str">
        <f>VLOOKUP(Table3[[#This Row],[Customer ID]],'Hospitalisation Details'!623:$1048576,9,FALSE())</f>
        <v>tier - 2</v>
      </c>
      <c r="P624" s="19" t="str">
        <f>VLOOKUP(Table3[[#This Row],[Customer ID]],'Hospitalisation Details'!623:$1048576,10,FALSE())</f>
        <v>tier - 3</v>
      </c>
      <c r="Q624" s="19" t="str">
        <f>VLOOKUP(Table3[[#This Row],[Customer ID]],'Hospitalisation Details'!623:$1048576,11,FALSE())</f>
        <v>R1011</v>
      </c>
    </row>
    <row r="625" spans="1:17" x14ac:dyDescent="0.2">
      <c r="A625" s="18" t="s">
        <v>1747</v>
      </c>
      <c r="B625" s="19" t="str">
        <f>VLOOKUP(Table3[[#This Row],[Customer ID]],'Customer name 1'!624:$1048576,4,FALSE())</f>
        <v xml:space="preserve">Mr. Craig </v>
      </c>
      <c r="C625" s="20">
        <f>VLOOKUP(Table3[[#This Row],[Customer ID]],'Medical Examinations'!$1:$1048576,2,FALSE())</f>
        <v>19.3</v>
      </c>
      <c r="D625" s="20" t="str">
        <f>VLOOKUP(Table3[[#This Row],[Customer ID]],'Medical Examinations'!$1:$1048576,3,FALSE())</f>
        <v>normal weight</v>
      </c>
      <c r="E625" s="20">
        <f>VLOOKUP(Table3[[#This Row],[Customer ID]],'Medical Examinations'!$1:$1048576,4,FALSE())</f>
        <v>4.46</v>
      </c>
      <c r="F625" s="20" t="str">
        <f>VLOOKUP(Table3[[#This Row],[Customer ID]],'Medical Examinations'!$1:$1048576,5,FALSE())</f>
        <v xml:space="preserve">normal </v>
      </c>
      <c r="G625" s="19" t="str">
        <f>VLOOKUP(Table3[[#This Row],[Customer ID]],'Medical Examinations'!$1:$1048576,6,FALSE())</f>
        <v>No</v>
      </c>
      <c r="H625" s="19" t="str">
        <f>VLOOKUP(Table3[[#This Row],[Customer ID]],'Medical Examinations'!$1:$1048576,7,FALSE())</f>
        <v>No</v>
      </c>
      <c r="I625" s="19" t="str">
        <f>VLOOKUP(Table3[[#This Row],[Customer ID]],'Medical Examinations'!$1:$1048576,8,FALSE())</f>
        <v>No</v>
      </c>
      <c r="J625" s="19">
        <f>VLOOKUP(Table3[[#This Row],[Customer ID]],'Medical Examinations'!$1:$1048576,9,FALSE())</f>
        <v>1</v>
      </c>
      <c r="K625" s="19" t="str">
        <f>VLOOKUP(Table3[[#This Row],[Customer ID]],'Medical Examinations'!$1:$1048576,10,FALSE())</f>
        <v>yes</v>
      </c>
      <c r="L625" s="19" t="str">
        <f>VLOOKUP(Table3[[#This Row],[Customer ID]],'Hospitalisation Details'!624:$1048576,5,FALSE())</f>
        <v>26 Jun 1984</v>
      </c>
      <c r="M625" s="19">
        <f>VLOOKUP(Table3[[#This Row],[Customer ID]],'Hospitalisation Details'!624:$1048576,6,FALSE())</f>
        <v>38</v>
      </c>
      <c r="N625" s="19">
        <f>VLOOKUP(Table3[[#This Row],[Customer ID]],'Hospitalisation Details'!624:$1048576,8,FALSE())</f>
        <v>15820.7</v>
      </c>
      <c r="O625" s="19" t="str">
        <f>VLOOKUP(Table3[[#This Row],[Customer ID]],'Hospitalisation Details'!624:$1048576,9,FALSE())</f>
        <v>tier - 2</v>
      </c>
      <c r="P625" s="19" t="str">
        <f>VLOOKUP(Table3[[#This Row],[Customer ID]],'Hospitalisation Details'!624:$1048576,10,FALSE())</f>
        <v>tier - 3</v>
      </c>
      <c r="Q625" s="19" t="str">
        <f>VLOOKUP(Table3[[#This Row],[Customer ID]],'Hospitalisation Details'!624:$1048576,11,FALSE())</f>
        <v>R1011</v>
      </c>
    </row>
    <row r="626" spans="1:17" x14ac:dyDescent="0.2">
      <c r="A626" s="18" t="s">
        <v>1746</v>
      </c>
      <c r="B626" s="19" t="str">
        <f>VLOOKUP(Table3[[#This Row],[Customer ID]],'Customer name 1'!625:$1048576,4,FALSE())</f>
        <v xml:space="preserve">Mr. Simo </v>
      </c>
      <c r="C626" s="20">
        <f>VLOOKUP(Table3[[#This Row],[Customer ID]],'Medical Examinations'!$1:$1048576,2,FALSE())</f>
        <v>24.13</v>
      </c>
      <c r="D626" s="20" t="str">
        <f>VLOOKUP(Table3[[#This Row],[Customer ID]],'Medical Examinations'!$1:$1048576,3,FALSE())</f>
        <v>normal weight</v>
      </c>
      <c r="E626" s="20">
        <f>VLOOKUP(Table3[[#This Row],[Customer ID]],'Medical Examinations'!$1:$1048576,4,FALSE())</f>
        <v>5.29</v>
      </c>
      <c r="F626" s="20" t="str">
        <f>VLOOKUP(Table3[[#This Row],[Customer ID]],'Medical Examinations'!$1:$1048576,5,FALSE())</f>
        <v xml:space="preserve">normal </v>
      </c>
      <c r="G626" s="19" t="str">
        <f>VLOOKUP(Table3[[#This Row],[Customer ID]],'Medical Examinations'!$1:$1048576,6,FALSE())</f>
        <v>yes</v>
      </c>
      <c r="H626" s="19" t="str">
        <f>VLOOKUP(Table3[[#This Row],[Customer ID]],'Medical Examinations'!$1:$1048576,7,FALSE())</f>
        <v>No</v>
      </c>
      <c r="I626" s="19" t="str">
        <f>VLOOKUP(Table3[[#This Row],[Customer ID]],'Medical Examinations'!$1:$1048576,8,FALSE())</f>
        <v>Yes</v>
      </c>
      <c r="J626" s="19">
        <f>VLOOKUP(Table3[[#This Row],[Customer ID]],'Medical Examinations'!$1:$1048576,9,FALSE())</f>
        <v>1</v>
      </c>
      <c r="K626" s="19" t="str">
        <f>VLOOKUP(Table3[[#This Row],[Customer ID]],'Medical Examinations'!$1:$1048576,10,FALSE())</f>
        <v>yes</v>
      </c>
      <c r="L626" s="19" t="str">
        <f>VLOOKUP(Table3[[#This Row],[Customer ID]],'Hospitalisation Details'!625:$1048576,5,FALSE())</f>
        <v>9 Oct 1997</v>
      </c>
      <c r="M626" s="19">
        <f>VLOOKUP(Table3[[#This Row],[Customer ID]],'Hospitalisation Details'!625:$1048576,6,FALSE())</f>
        <v>25</v>
      </c>
      <c r="N626" s="19">
        <f>VLOOKUP(Table3[[#This Row],[Customer ID]],'Hospitalisation Details'!625:$1048576,8,FALSE())</f>
        <v>15817.99</v>
      </c>
      <c r="O626" s="19" t="str">
        <f>VLOOKUP(Table3[[#This Row],[Customer ID]],'Hospitalisation Details'!625:$1048576,9,FALSE())</f>
        <v>tier - 2</v>
      </c>
      <c r="P626" s="19" t="str">
        <f>VLOOKUP(Table3[[#This Row],[Customer ID]],'Hospitalisation Details'!625:$1048576,10,FALSE())</f>
        <v>tier - 2</v>
      </c>
      <c r="Q626" s="19" t="str">
        <f>VLOOKUP(Table3[[#This Row],[Customer ID]],'Hospitalisation Details'!625:$1048576,11,FALSE())</f>
        <v>R1012</v>
      </c>
    </row>
    <row r="627" spans="1:17" x14ac:dyDescent="0.2">
      <c r="A627" s="18" t="s">
        <v>1745</v>
      </c>
      <c r="B627" s="19" t="str">
        <f>VLOOKUP(Table3[[#This Row],[Customer ID]],'Customer name 1'!626:$1048576,4,FALSE())</f>
        <v xml:space="preserve">Mr. Christopher </v>
      </c>
      <c r="C627" s="20">
        <f>VLOOKUP(Table3[[#This Row],[Customer ID]],'Medical Examinations'!$1:$1048576,2,FALSE())</f>
        <v>46.7</v>
      </c>
      <c r="D627" s="20" t="str">
        <f>VLOOKUP(Table3[[#This Row],[Customer ID]],'Medical Examinations'!$1:$1048576,3,FALSE())</f>
        <v xml:space="preserve"> obesity </v>
      </c>
      <c r="E627" s="20">
        <f>VLOOKUP(Table3[[#This Row],[Customer ID]],'Medical Examinations'!$1:$1048576,4,FALSE())</f>
        <v>10.99</v>
      </c>
      <c r="F627" s="20" t="str">
        <f>VLOOKUP(Table3[[#This Row],[Customer ID]],'Medical Examinations'!$1:$1048576,5,FALSE())</f>
        <v xml:space="preserve">diabetes </v>
      </c>
      <c r="G627" s="19" t="str">
        <f>VLOOKUP(Table3[[#This Row],[Customer ID]],'Medical Examinations'!$1:$1048576,6,FALSE())</f>
        <v>No</v>
      </c>
      <c r="H627" s="19" t="str">
        <f>VLOOKUP(Table3[[#This Row],[Customer ID]],'Medical Examinations'!$1:$1048576,7,FALSE())</f>
        <v>No</v>
      </c>
      <c r="I627" s="19" t="str">
        <f>VLOOKUP(Table3[[#This Row],[Customer ID]],'Medical Examinations'!$1:$1048576,8,FALSE())</f>
        <v>No</v>
      </c>
      <c r="J627" s="19">
        <f>VLOOKUP(Table3[[#This Row],[Customer ID]],'Medical Examinations'!$1:$1048576,9,FALSE())</f>
        <v>0</v>
      </c>
      <c r="K627" s="19" t="str">
        <f>VLOOKUP(Table3[[#This Row],[Customer ID]],'Medical Examinations'!$1:$1048576,10,FALSE())</f>
        <v>No</v>
      </c>
      <c r="L627" s="19" t="str">
        <f>VLOOKUP(Table3[[#This Row],[Customer ID]],'Hospitalisation Details'!626:$1048576,5,FALSE())</f>
        <v>29 Aug 1974</v>
      </c>
      <c r="M627" s="19">
        <f>VLOOKUP(Table3[[#This Row],[Customer ID]],'Hospitalisation Details'!626:$1048576,6,FALSE())</f>
        <v>48</v>
      </c>
      <c r="N627" s="19">
        <f>VLOOKUP(Table3[[#This Row],[Customer ID]],'Hospitalisation Details'!626:$1048576,8,FALSE())</f>
        <v>15746.62</v>
      </c>
      <c r="O627" s="19" t="str">
        <f>VLOOKUP(Table3[[#This Row],[Customer ID]],'Hospitalisation Details'!626:$1048576,9,FALSE())</f>
        <v>tier - 2</v>
      </c>
      <c r="P627" s="19" t="str">
        <f>VLOOKUP(Table3[[#This Row],[Customer ID]],'Hospitalisation Details'!626:$1048576,10,FALSE())</f>
        <v>tier - 1</v>
      </c>
      <c r="Q627" s="19" t="str">
        <f>VLOOKUP(Table3[[#This Row],[Customer ID]],'Hospitalisation Details'!626:$1048576,11,FALSE())</f>
        <v>R1012</v>
      </c>
    </row>
    <row r="628" spans="1:17" x14ac:dyDescent="0.2">
      <c r="A628" s="18" t="s">
        <v>1744</v>
      </c>
      <c r="B628" s="19" t="str">
        <f>VLOOKUP(Table3[[#This Row],[Customer ID]],'Customer name 1'!627:$1048576,4,FALSE())</f>
        <v xml:space="preserve">Mr. Mario </v>
      </c>
      <c r="C628" s="20">
        <f>VLOOKUP(Table3[[#This Row],[Customer ID]],'Medical Examinations'!$1:$1048576,2,FALSE())</f>
        <v>45.27</v>
      </c>
      <c r="D628" s="20" t="str">
        <f>VLOOKUP(Table3[[#This Row],[Customer ID]],'Medical Examinations'!$1:$1048576,3,FALSE())</f>
        <v xml:space="preserve"> obesity </v>
      </c>
      <c r="E628" s="20">
        <f>VLOOKUP(Table3[[#This Row],[Customer ID]],'Medical Examinations'!$1:$1048576,4,FALSE())</f>
        <v>5.2</v>
      </c>
      <c r="F628" s="20" t="str">
        <f>VLOOKUP(Table3[[#This Row],[Customer ID]],'Medical Examinations'!$1:$1048576,5,FALSE())</f>
        <v xml:space="preserve">normal </v>
      </c>
      <c r="G628" s="19" t="str">
        <f>VLOOKUP(Table3[[#This Row],[Customer ID]],'Medical Examinations'!$1:$1048576,6,FALSE())</f>
        <v>yes</v>
      </c>
      <c r="H628" s="19" t="str">
        <f>VLOOKUP(Table3[[#This Row],[Customer ID]],'Medical Examinations'!$1:$1048576,7,FALSE())</f>
        <v>No</v>
      </c>
      <c r="I628" s="19" t="str">
        <f>VLOOKUP(Table3[[#This Row],[Customer ID]],'Medical Examinations'!$1:$1048576,8,FALSE())</f>
        <v>No</v>
      </c>
      <c r="J628" s="19">
        <f>VLOOKUP(Table3[[#This Row],[Customer ID]],'Medical Examinations'!$1:$1048576,9,FALSE())</f>
        <v>0</v>
      </c>
      <c r="K628" s="19" t="str">
        <f>VLOOKUP(Table3[[#This Row],[Customer ID]],'Medical Examinations'!$1:$1048576,10,FALSE())</f>
        <v>No</v>
      </c>
      <c r="L628" s="19" t="str">
        <f>VLOOKUP(Table3[[#This Row],[Customer ID]],'Hospitalisation Details'!627:$1048576,5,FALSE())</f>
        <v>20 Sep 1976</v>
      </c>
      <c r="M628" s="19">
        <f>VLOOKUP(Table3[[#This Row],[Customer ID]],'Hospitalisation Details'!627:$1048576,6,FALSE())</f>
        <v>46</v>
      </c>
      <c r="N628" s="19">
        <f>VLOOKUP(Table3[[#This Row],[Customer ID]],'Hospitalisation Details'!627:$1048576,8,FALSE())</f>
        <v>15698.86</v>
      </c>
      <c r="O628" s="19" t="str">
        <f>VLOOKUP(Table3[[#This Row],[Customer ID]],'Hospitalisation Details'!627:$1048576,9,FALSE())</f>
        <v>tier - 2</v>
      </c>
      <c r="P628" s="19" t="str">
        <f>VLOOKUP(Table3[[#This Row],[Customer ID]],'Hospitalisation Details'!627:$1048576,10,FALSE())</f>
        <v>tier - 2</v>
      </c>
      <c r="Q628" s="19" t="str">
        <f>VLOOKUP(Table3[[#This Row],[Customer ID]],'Hospitalisation Details'!627:$1048576,11,FALSE())</f>
        <v>R1012</v>
      </c>
    </row>
    <row r="629" spans="1:17" x14ac:dyDescent="0.2">
      <c r="A629" s="18" t="s">
        <v>1743</v>
      </c>
      <c r="B629" s="19" t="str">
        <f>VLOOKUP(Table3[[#This Row],[Customer ID]],'Customer name 1'!628:$1048576,4,FALSE())</f>
        <v xml:space="preserve">Mrs. Meghann </v>
      </c>
      <c r="C629" s="20">
        <f>VLOOKUP(Table3[[#This Row],[Customer ID]],'Medical Examinations'!$1:$1048576,2,FALSE())</f>
        <v>44.29</v>
      </c>
      <c r="D629" s="20" t="str">
        <f>VLOOKUP(Table3[[#This Row],[Customer ID]],'Medical Examinations'!$1:$1048576,3,FALSE())</f>
        <v xml:space="preserve"> obesity </v>
      </c>
      <c r="E629" s="20">
        <f>VLOOKUP(Table3[[#This Row],[Customer ID]],'Medical Examinations'!$1:$1048576,4,FALSE())</f>
        <v>9.66</v>
      </c>
      <c r="F629" s="20" t="str">
        <f>VLOOKUP(Table3[[#This Row],[Customer ID]],'Medical Examinations'!$1:$1048576,5,FALSE())</f>
        <v xml:space="preserve">diabetes </v>
      </c>
      <c r="G629" s="19" t="str">
        <f>VLOOKUP(Table3[[#This Row],[Customer ID]],'Medical Examinations'!$1:$1048576,6,FALSE())</f>
        <v>No</v>
      </c>
      <c r="H629" s="19" t="str">
        <f>VLOOKUP(Table3[[#This Row],[Customer ID]],'Medical Examinations'!$1:$1048576,7,FALSE())</f>
        <v>No</v>
      </c>
      <c r="I629" s="19" t="str">
        <f>VLOOKUP(Table3[[#This Row],[Customer ID]],'Medical Examinations'!$1:$1048576,8,FALSE())</f>
        <v>No</v>
      </c>
      <c r="J629" s="19">
        <f>VLOOKUP(Table3[[#This Row],[Customer ID]],'Medical Examinations'!$1:$1048576,9,FALSE())</f>
        <v>2</v>
      </c>
      <c r="K629" s="19" t="str">
        <f>VLOOKUP(Table3[[#This Row],[Customer ID]],'Medical Examinations'!$1:$1048576,10,FALSE())</f>
        <v>No</v>
      </c>
      <c r="L629" s="19" t="str">
        <f>VLOOKUP(Table3[[#This Row],[Customer ID]],'Hospitalisation Details'!628:$1048576,5,FALSE())</f>
        <v>26 Jun 1973</v>
      </c>
      <c r="M629" s="19">
        <f>VLOOKUP(Table3[[#This Row],[Customer ID]],'Hospitalisation Details'!628:$1048576,6,FALSE())</f>
        <v>49</v>
      </c>
      <c r="N629" s="19">
        <f>VLOOKUP(Table3[[#This Row],[Customer ID]],'Hospitalisation Details'!628:$1048576,8,FALSE())</f>
        <v>15670.3</v>
      </c>
      <c r="O629" s="19" t="str">
        <f>VLOOKUP(Table3[[#This Row],[Customer ID]],'Hospitalisation Details'!628:$1048576,9,FALSE())</f>
        <v>tier - 2</v>
      </c>
      <c r="P629" s="19" t="str">
        <f>VLOOKUP(Table3[[#This Row],[Customer ID]],'Hospitalisation Details'!628:$1048576,10,FALSE())</f>
        <v>tier - 2</v>
      </c>
      <c r="Q629" s="19" t="str">
        <f>VLOOKUP(Table3[[#This Row],[Customer ID]],'Hospitalisation Details'!628:$1048576,11,FALSE())</f>
        <v>R1026</v>
      </c>
    </row>
    <row r="630" spans="1:17" x14ac:dyDescent="0.2">
      <c r="A630" s="18" t="s">
        <v>1742</v>
      </c>
      <c r="B630" s="19" t="str">
        <f>VLOOKUP(Table3[[#This Row],[Customer ID]],'Customer name 1'!629:$1048576,4,FALSE())</f>
        <v xml:space="preserve">Mr. Scott </v>
      </c>
      <c r="C630" s="20">
        <f>VLOOKUP(Table3[[#This Row],[Customer ID]],'Medical Examinations'!$1:$1048576,2,FALSE())</f>
        <v>54.59</v>
      </c>
      <c r="D630" s="20" t="str">
        <f>VLOOKUP(Table3[[#This Row],[Customer ID]],'Medical Examinations'!$1:$1048576,3,FALSE())</f>
        <v xml:space="preserve"> obesity </v>
      </c>
      <c r="E630" s="20">
        <f>VLOOKUP(Table3[[#This Row],[Customer ID]],'Medical Examinations'!$1:$1048576,4,FALSE())</f>
        <v>4.22</v>
      </c>
      <c r="F630" s="20" t="str">
        <f>VLOOKUP(Table3[[#This Row],[Customer ID]],'Medical Examinations'!$1:$1048576,5,FALSE())</f>
        <v xml:space="preserve">normal </v>
      </c>
      <c r="G630" s="19" t="str">
        <f>VLOOKUP(Table3[[#This Row],[Customer ID]],'Medical Examinations'!$1:$1048576,6,FALSE())</f>
        <v>yes</v>
      </c>
      <c r="H630" s="19" t="str">
        <f>VLOOKUP(Table3[[#This Row],[Customer ID]],'Medical Examinations'!$1:$1048576,7,FALSE())</f>
        <v>No</v>
      </c>
      <c r="I630" s="19" t="str">
        <f>VLOOKUP(Table3[[#This Row],[Customer ID]],'Medical Examinations'!$1:$1048576,8,FALSE())</f>
        <v>No</v>
      </c>
      <c r="J630" s="19">
        <f>VLOOKUP(Table3[[#This Row],[Customer ID]],'Medical Examinations'!$1:$1048576,9,FALSE())</f>
        <v>1</v>
      </c>
      <c r="K630" s="19" t="str">
        <f>VLOOKUP(Table3[[#This Row],[Customer ID]],'Medical Examinations'!$1:$1048576,10,FALSE())</f>
        <v>No</v>
      </c>
      <c r="L630" s="19" t="str">
        <f>VLOOKUP(Table3[[#This Row],[Customer ID]],'Hospitalisation Details'!629:$1048576,5,FALSE())</f>
        <v>22 Dec 1988</v>
      </c>
      <c r="M630" s="19">
        <f>VLOOKUP(Table3[[#This Row],[Customer ID]],'Hospitalisation Details'!629:$1048576,6,FALSE())</f>
        <v>34</v>
      </c>
      <c r="N630" s="19">
        <f>VLOOKUP(Table3[[#This Row],[Customer ID]],'Hospitalisation Details'!629:$1048576,8,FALSE())</f>
        <v>15646.28</v>
      </c>
      <c r="O630" s="19" t="str">
        <f>VLOOKUP(Table3[[#This Row],[Customer ID]],'Hospitalisation Details'!629:$1048576,9,FALSE())</f>
        <v>tier - 2</v>
      </c>
      <c r="P630" s="19" t="str">
        <f>VLOOKUP(Table3[[#This Row],[Customer ID]],'Hospitalisation Details'!629:$1048576,10,FALSE())</f>
        <v>tier - 2</v>
      </c>
      <c r="Q630" s="19" t="str">
        <f>VLOOKUP(Table3[[#This Row],[Customer ID]],'Hospitalisation Details'!629:$1048576,11,FALSE())</f>
        <v>R1011</v>
      </c>
    </row>
    <row r="631" spans="1:17" x14ac:dyDescent="0.2">
      <c r="A631" s="18" t="s">
        <v>1741</v>
      </c>
      <c r="B631" s="19" t="str">
        <f>VLOOKUP(Table3[[#This Row],[Customer ID]],'Customer name 1'!630:$1048576,4,FALSE())</f>
        <v xml:space="preserve">Ms. Caitlin </v>
      </c>
      <c r="C631" s="20">
        <f>VLOOKUP(Table3[[#This Row],[Customer ID]],'Medical Examinations'!$1:$1048576,2,FALSE())</f>
        <v>32.965000000000003</v>
      </c>
      <c r="D631" s="20" t="str">
        <f>VLOOKUP(Table3[[#This Row],[Customer ID]],'Medical Examinations'!$1:$1048576,3,FALSE())</f>
        <v xml:space="preserve"> obesity </v>
      </c>
      <c r="E631" s="20">
        <f>VLOOKUP(Table3[[#This Row],[Customer ID]],'Medical Examinations'!$1:$1048576,4,FALSE())</f>
        <v>11.78</v>
      </c>
      <c r="F631" s="20" t="str">
        <f>VLOOKUP(Table3[[#This Row],[Customer ID]],'Medical Examinations'!$1:$1048576,5,FALSE())</f>
        <v xml:space="preserve">diabetes </v>
      </c>
      <c r="G631" s="19" t="str">
        <f>VLOOKUP(Table3[[#This Row],[Customer ID]],'Medical Examinations'!$1:$1048576,6,FALSE())</f>
        <v>No</v>
      </c>
      <c r="H631" s="19" t="str">
        <f>VLOOKUP(Table3[[#This Row],[Customer ID]],'Medical Examinations'!$1:$1048576,7,FALSE())</f>
        <v>No</v>
      </c>
      <c r="I631" s="19" t="str">
        <f>VLOOKUP(Table3[[#This Row],[Customer ID]],'Medical Examinations'!$1:$1048576,8,FALSE())</f>
        <v>No</v>
      </c>
      <c r="J631" s="19">
        <f>VLOOKUP(Table3[[#This Row],[Customer ID]],'Medical Examinations'!$1:$1048576,9,FALSE())</f>
        <v>0</v>
      </c>
      <c r="K631" s="19" t="str">
        <f>VLOOKUP(Table3[[#This Row],[Customer ID]],'Medical Examinations'!$1:$1048576,10,FALSE())</f>
        <v>No</v>
      </c>
      <c r="L631" s="19" t="str">
        <f>VLOOKUP(Table3[[#This Row],[Customer ID]],'Hospitalisation Details'!630:$1048576,5,FALSE())</f>
        <v>6 Jun 1960</v>
      </c>
      <c r="M631" s="19">
        <f>VLOOKUP(Table3[[#This Row],[Customer ID]],'Hospitalisation Details'!630:$1048576,6,FALSE())</f>
        <v>63</v>
      </c>
      <c r="N631" s="19">
        <f>VLOOKUP(Table3[[#This Row],[Customer ID]],'Hospitalisation Details'!630:$1048576,8,FALSE())</f>
        <v>15612.19</v>
      </c>
      <c r="O631" s="19" t="str">
        <f>VLOOKUP(Table3[[#This Row],[Customer ID]],'Hospitalisation Details'!630:$1048576,9,FALSE())</f>
        <v>tier - 2</v>
      </c>
      <c r="P631" s="19" t="str">
        <f>VLOOKUP(Table3[[#This Row],[Customer ID]],'Hospitalisation Details'!630:$1048576,10,FALSE())</f>
        <v>tier - 2</v>
      </c>
      <c r="Q631" s="19" t="str">
        <f>VLOOKUP(Table3[[#This Row],[Customer ID]],'Hospitalisation Details'!630:$1048576,11,FALSE())</f>
        <v>R1012</v>
      </c>
    </row>
    <row r="632" spans="1:17" x14ac:dyDescent="0.2">
      <c r="A632" s="18" t="s">
        <v>1740</v>
      </c>
      <c r="B632" s="19" t="str">
        <f>VLOOKUP(Table3[[#This Row],[Customer ID]],'Customer name 1'!631:$1048576,4,FALSE())</f>
        <v xml:space="preserve">Mrs. Samantha </v>
      </c>
      <c r="C632" s="20">
        <f>VLOOKUP(Table3[[#This Row],[Customer ID]],'Medical Examinations'!$1:$1048576,2,FALSE())</f>
        <v>38.049999999999997</v>
      </c>
      <c r="D632" s="20" t="str">
        <f>VLOOKUP(Table3[[#This Row],[Customer ID]],'Medical Examinations'!$1:$1048576,3,FALSE())</f>
        <v xml:space="preserve"> obesity </v>
      </c>
      <c r="E632" s="20">
        <f>VLOOKUP(Table3[[#This Row],[Customer ID]],'Medical Examinations'!$1:$1048576,4,FALSE())</f>
        <v>9.6199999999999992</v>
      </c>
      <c r="F632" s="20" t="str">
        <f>VLOOKUP(Table3[[#This Row],[Customer ID]],'Medical Examinations'!$1:$1048576,5,FALSE())</f>
        <v xml:space="preserve">diabetes </v>
      </c>
      <c r="G632" s="19" t="str">
        <f>VLOOKUP(Table3[[#This Row],[Customer ID]],'Medical Examinations'!$1:$1048576,6,FALSE())</f>
        <v>No</v>
      </c>
      <c r="H632" s="19" t="str">
        <f>VLOOKUP(Table3[[#This Row],[Customer ID]],'Medical Examinations'!$1:$1048576,7,FALSE())</f>
        <v>No</v>
      </c>
      <c r="I632" s="19" t="str">
        <f>VLOOKUP(Table3[[#This Row],[Customer ID]],'Medical Examinations'!$1:$1048576,8,FALSE())</f>
        <v>No</v>
      </c>
      <c r="J632" s="19">
        <f>VLOOKUP(Table3[[#This Row],[Customer ID]],'Medical Examinations'!$1:$1048576,9,FALSE())</f>
        <v>0</v>
      </c>
      <c r="K632" s="19" t="str">
        <f>VLOOKUP(Table3[[#This Row],[Customer ID]],'Medical Examinations'!$1:$1048576,10,FALSE())</f>
        <v>No</v>
      </c>
      <c r="L632" s="19" t="str">
        <f>VLOOKUP(Table3[[#This Row],[Customer ID]],'Hospitalisation Details'!631:$1048576,5,FALSE())</f>
        <v>28 Oct 1965</v>
      </c>
      <c r="M632" s="19">
        <f>VLOOKUP(Table3[[#This Row],[Customer ID]],'Hospitalisation Details'!631:$1048576,6,FALSE())</f>
        <v>57</v>
      </c>
      <c r="N632" s="19">
        <f>VLOOKUP(Table3[[#This Row],[Customer ID]],'Hospitalisation Details'!631:$1048576,8,FALSE())</f>
        <v>15608.58</v>
      </c>
      <c r="O632" s="19" t="str">
        <f>VLOOKUP(Table3[[#This Row],[Customer ID]],'Hospitalisation Details'!631:$1048576,9,FALSE())</f>
        <v>tier - 2</v>
      </c>
      <c r="P632" s="19" t="str">
        <f>VLOOKUP(Table3[[#This Row],[Customer ID]],'Hospitalisation Details'!631:$1048576,10,FALSE())</f>
        <v>tier - 2</v>
      </c>
      <c r="Q632" s="19" t="str">
        <f>VLOOKUP(Table3[[#This Row],[Customer ID]],'Hospitalisation Details'!631:$1048576,11,FALSE())</f>
        <v>R1026</v>
      </c>
    </row>
    <row r="633" spans="1:17" x14ac:dyDescent="0.2">
      <c r="A633" s="18" t="s">
        <v>1739</v>
      </c>
      <c r="B633" s="19" t="str">
        <f>VLOOKUP(Table3[[#This Row],[Customer ID]],'Customer name 1'!632:$1048576,4,FALSE())</f>
        <v xml:space="preserve">Mr. Erik </v>
      </c>
      <c r="C633" s="20">
        <f>VLOOKUP(Table3[[#This Row],[Customer ID]],'Medical Examinations'!$1:$1048576,2,FALSE())</f>
        <v>46.14</v>
      </c>
      <c r="D633" s="20" t="str">
        <f>VLOOKUP(Table3[[#This Row],[Customer ID]],'Medical Examinations'!$1:$1048576,3,FALSE())</f>
        <v xml:space="preserve"> obesity </v>
      </c>
      <c r="E633" s="20">
        <f>VLOOKUP(Table3[[#This Row],[Customer ID]],'Medical Examinations'!$1:$1048576,4,FALSE())</f>
        <v>10.78</v>
      </c>
      <c r="F633" s="20" t="str">
        <f>VLOOKUP(Table3[[#This Row],[Customer ID]],'Medical Examinations'!$1:$1048576,5,FALSE())</f>
        <v xml:space="preserve">diabetes </v>
      </c>
      <c r="G633" s="19" t="str">
        <f>VLOOKUP(Table3[[#This Row],[Customer ID]],'Medical Examinations'!$1:$1048576,6,FALSE())</f>
        <v>No</v>
      </c>
      <c r="H633" s="19" t="str">
        <f>VLOOKUP(Table3[[#This Row],[Customer ID]],'Medical Examinations'!$1:$1048576,7,FALSE())</f>
        <v>No</v>
      </c>
      <c r="I633" s="19" t="str">
        <f>VLOOKUP(Table3[[#This Row],[Customer ID]],'Medical Examinations'!$1:$1048576,8,FALSE())</f>
        <v>No</v>
      </c>
      <c r="J633" s="19">
        <f>VLOOKUP(Table3[[#This Row],[Customer ID]],'Medical Examinations'!$1:$1048576,9,FALSE())</f>
        <v>0</v>
      </c>
      <c r="K633" s="19" t="str">
        <f>VLOOKUP(Table3[[#This Row],[Customer ID]],'Medical Examinations'!$1:$1048576,10,FALSE())</f>
        <v>No</v>
      </c>
      <c r="L633" s="19" t="str">
        <f>VLOOKUP(Table3[[#This Row],[Customer ID]],'Hospitalisation Details'!632:$1048576,5,FALSE())</f>
        <v>30 Jul 1974</v>
      </c>
      <c r="M633" s="19">
        <f>VLOOKUP(Table3[[#This Row],[Customer ID]],'Hospitalisation Details'!632:$1048576,6,FALSE())</f>
        <v>48</v>
      </c>
      <c r="N633" s="19">
        <f>VLOOKUP(Table3[[#This Row],[Customer ID]],'Hospitalisation Details'!632:$1048576,8,FALSE())</f>
        <v>15556.67</v>
      </c>
      <c r="O633" s="19" t="str">
        <f>VLOOKUP(Table3[[#This Row],[Customer ID]],'Hospitalisation Details'!632:$1048576,9,FALSE())</f>
        <v>tier - 2</v>
      </c>
      <c r="P633" s="19" t="str">
        <f>VLOOKUP(Table3[[#This Row],[Customer ID]],'Hospitalisation Details'!632:$1048576,10,FALSE())</f>
        <v>tier - 2</v>
      </c>
      <c r="Q633" s="19" t="str">
        <f>VLOOKUP(Table3[[#This Row],[Customer ID]],'Hospitalisation Details'!632:$1048576,11,FALSE())</f>
        <v>R1012</v>
      </c>
    </row>
    <row r="634" spans="1:17" x14ac:dyDescent="0.2">
      <c r="A634" s="18" t="s">
        <v>1738</v>
      </c>
      <c r="B634" s="19" t="str">
        <f>VLOOKUP(Table3[[#This Row],[Customer ID]],'Customer name 1'!633:$1048576,4,FALSE())</f>
        <v xml:space="preserve">Mr. Christopher </v>
      </c>
      <c r="C634" s="20">
        <f>VLOOKUP(Table3[[#This Row],[Customer ID]],'Medical Examinations'!$1:$1048576,2,FALSE())</f>
        <v>41.325000000000003</v>
      </c>
      <c r="D634" s="20" t="str">
        <f>VLOOKUP(Table3[[#This Row],[Customer ID]],'Medical Examinations'!$1:$1048576,3,FALSE())</f>
        <v xml:space="preserve"> obesity </v>
      </c>
      <c r="E634" s="20">
        <f>VLOOKUP(Table3[[#This Row],[Customer ID]],'Medical Examinations'!$1:$1048576,4,FALSE())</f>
        <v>5.1100000000000003</v>
      </c>
      <c r="F634" s="20" t="str">
        <f>VLOOKUP(Table3[[#This Row],[Customer ID]],'Medical Examinations'!$1:$1048576,5,FALSE())</f>
        <v xml:space="preserve">normal </v>
      </c>
      <c r="G634" s="19" t="str">
        <f>VLOOKUP(Table3[[#This Row],[Customer ID]],'Medical Examinations'!$1:$1048576,6,FALSE())</f>
        <v>yes</v>
      </c>
      <c r="H634" s="19" t="str">
        <f>VLOOKUP(Table3[[#This Row],[Customer ID]],'Medical Examinations'!$1:$1048576,7,FALSE())</f>
        <v>No</v>
      </c>
      <c r="I634" s="19" t="str">
        <f>VLOOKUP(Table3[[#This Row],[Customer ID]],'Medical Examinations'!$1:$1048576,8,FALSE())</f>
        <v>No</v>
      </c>
      <c r="J634" s="19">
        <f>VLOOKUP(Table3[[#This Row],[Customer ID]],'Medical Examinations'!$1:$1048576,9,FALSE())</f>
        <v>2</v>
      </c>
      <c r="K634" s="19" t="str">
        <f>VLOOKUP(Table3[[#This Row],[Customer ID]],'Medical Examinations'!$1:$1048576,10,FALSE())</f>
        <v>No</v>
      </c>
      <c r="L634" s="19" t="str">
        <f>VLOOKUP(Table3[[#This Row],[Customer ID]],'Hospitalisation Details'!633:$1048576,5,FALSE())</f>
        <v>2 Oct 1959</v>
      </c>
      <c r="M634" s="19">
        <f>VLOOKUP(Table3[[#This Row],[Customer ID]],'Hospitalisation Details'!633:$1048576,6,FALSE())</f>
        <v>63</v>
      </c>
      <c r="N634" s="19">
        <f>VLOOKUP(Table3[[#This Row],[Customer ID]],'Hospitalisation Details'!633:$1048576,8,FALSE())</f>
        <v>15555.19</v>
      </c>
      <c r="O634" s="19" t="str">
        <f>VLOOKUP(Table3[[#This Row],[Customer ID]],'Hospitalisation Details'!633:$1048576,9,FALSE())</f>
        <v>tier - 2</v>
      </c>
      <c r="P634" s="19" t="str">
        <f>VLOOKUP(Table3[[#This Row],[Customer ID]],'Hospitalisation Details'!633:$1048576,10,FALSE())</f>
        <v>tier - 3</v>
      </c>
      <c r="Q634" s="19" t="str">
        <f>VLOOKUP(Table3[[#This Row],[Customer ID]],'Hospitalisation Details'!633:$1048576,11,FALSE())</f>
        <v>R1012</v>
      </c>
    </row>
    <row r="635" spans="1:17" x14ac:dyDescent="0.2">
      <c r="A635" s="18" t="s">
        <v>1737</v>
      </c>
      <c r="B635" s="19" t="str">
        <f>VLOOKUP(Table3[[#This Row],[Customer ID]],'Customer name 1'!634:$1048576,4,FALSE())</f>
        <v xml:space="preserve">Mrs. Maya </v>
      </c>
      <c r="C635" s="20">
        <f>VLOOKUP(Table3[[#This Row],[Customer ID]],'Medical Examinations'!$1:$1048576,2,FALSE())</f>
        <v>44.64</v>
      </c>
      <c r="D635" s="20" t="str">
        <f>VLOOKUP(Table3[[#This Row],[Customer ID]],'Medical Examinations'!$1:$1048576,3,FALSE())</f>
        <v xml:space="preserve"> obesity </v>
      </c>
      <c r="E635" s="20">
        <f>VLOOKUP(Table3[[#This Row],[Customer ID]],'Medical Examinations'!$1:$1048576,4,FALSE())</f>
        <v>7.18</v>
      </c>
      <c r="F635" s="20" t="str">
        <f>VLOOKUP(Table3[[#This Row],[Customer ID]],'Medical Examinations'!$1:$1048576,5,FALSE())</f>
        <v xml:space="preserve">diabetes </v>
      </c>
      <c r="G635" s="19" t="str">
        <f>VLOOKUP(Table3[[#This Row],[Customer ID]],'Medical Examinations'!$1:$1048576,6,FALSE())</f>
        <v>No</v>
      </c>
      <c r="H635" s="19" t="str">
        <f>VLOOKUP(Table3[[#This Row],[Customer ID]],'Medical Examinations'!$1:$1048576,7,FALSE())</f>
        <v>No</v>
      </c>
      <c r="I635" s="19" t="str">
        <f>VLOOKUP(Table3[[#This Row],[Customer ID]],'Medical Examinations'!$1:$1048576,8,FALSE())</f>
        <v>No</v>
      </c>
      <c r="J635" s="19">
        <f>VLOOKUP(Table3[[#This Row],[Customer ID]],'Medical Examinations'!$1:$1048576,9,FALSE())</f>
        <v>0</v>
      </c>
      <c r="K635" s="19" t="str">
        <f>VLOOKUP(Table3[[#This Row],[Customer ID]],'Medical Examinations'!$1:$1048576,10,FALSE())</f>
        <v>No</v>
      </c>
      <c r="L635" s="19" t="str">
        <f>VLOOKUP(Table3[[#This Row],[Customer ID]],'Hospitalisation Details'!634:$1048576,5,FALSE())</f>
        <v>28 Jun 1974</v>
      </c>
      <c r="M635" s="19">
        <f>VLOOKUP(Table3[[#This Row],[Customer ID]],'Hospitalisation Details'!634:$1048576,6,FALSE())</f>
        <v>48</v>
      </c>
      <c r="N635" s="19">
        <f>VLOOKUP(Table3[[#This Row],[Customer ID]],'Hospitalisation Details'!634:$1048576,8,FALSE())</f>
        <v>15532.16</v>
      </c>
      <c r="O635" s="19" t="str">
        <f>VLOOKUP(Table3[[#This Row],[Customer ID]],'Hospitalisation Details'!634:$1048576,9,FALSE())</f>
        <v>tier - 2</v>
      </c>
      <c r="P635" s="19" t="str">
        <f>VLOOKUP(Table3[[#This Row],[Customer ID]],'Hospitalisation Details'!634:$1048576,10,FALSE())</f>
        <v>tier - 2</v>
      </c>
      <c r="Q635" s="19" t="str">
        <f>VLOOKUP(Table3[[#This Row],[Customer ID]],'Hospitalisation Details'!634:$1048576,11,FALSE())</f>
        <v>R1026</v>
      </c>
    </row>
    <row r="636" spans="1:17" x14ac:dyDescent="0.2">
      <c r="A636" s="18" t="s">
        <v>1736</v>
      </c>
      <c r="B636" s="19" t="str">
        <f>VLOOKUP(Table3[[#This Row],[Customer ID]],'Customer name 1'!635:$1048576,4,FALSE())</f>
        <v xml:space="preserve">Mr. Zachary </v>
      </c>
      <c r="C636" s="20">
        <f>VLOOKUP(Table3[[#This Row],[Customer ID]],'Medical Examinations'!$1:$1048576,2,FALSE())</f>
        <v>25.175000000000001</v>
      </c>
      <c r="D636" s="20" t="str">
        <f>VLOOKUP(Table3[[#This Row],[Customer ID]],'Medical Examinations'!$1:$1048576,3,FALSE())</f>
        <v>over weight</v>
      </c>
      <c r="E636" s="20">
        <f>VLOOKUP(Table3[[#This Row],[Customer ID]],'Medical Examinations'!$1:$1048576,4,FALSE())</f>
        <v>4.96</v>
      </c>
      <c r="F636" s="20" t="str">
        <f>VLOOKUP(Table3[[#This Row],[Customer ID]],'Medical Examinations'!$1:$1048576,5,FALSE())</f>
        <v xml:space="preserve">normal </v>
      </c>
      <c r="G636" s="19" t="str">
        <f>VLOOKUP(Table3[[#This Row],[Customer ID]],'Medical Examinations'!$1:$1048576,6,FALSE())</f>
        <v>No</v>
      </c>
      <c r="H636" s="19" t="str">
        <f>VLOOKUP(Table3[[#This Row],[Customer ID]],'Medical Examinations'!$1:$1048576,7,FALSE())</f>
        <v>yes</v>
      </c>
      <c r="I636" s="19" t="str">
        <f>VLOOKUP(Table3[[#This Row],[Customer ID]],'Medical Examinations'!$1:$1048576,8,FALSE())</f>
        <v>No</v>
      </c>
      <c r="J636" s="19">
        <f>VLOOKUP(Table3[[#This Row],[Customer ID]],'Medical Examinations'!$1:$1048576,9,FALSE())</f>
        <v>1</v>
      </c>
      <c r="K636" s="19" t="str">
        <f>VLOOKUP(Table3[[#This Row],[Customer ID]],'Medical Examinations'!$1:$1048576,10,FALSE())</f>
        <v>yes</v>
      </c>
      <c r="L636" s="19" t="str">
        <f>VLOOKUP(Table3[[#This Row],[Customer ID]],'Hospitalisation Details'!635:$1048576,5,FALSE())</f>
        <v>17 Jul 2004</v>
      </c>
      <c r="M636" s="19">
        <f>VLOOKUP(Table3[[#This Row],[Customer ID]],'Hospitalisation Details'!635:$1048576,6,FALSE())</f>
        <v>18</v>
      </c>
      <c r="N636" s="19">
        <f>VLOOKUP(Table3[[#This Row],[Customer ID]],'Hospitalisation Details'!635:$1048576,8,FALSE())</f>
        <v>15518.18</v>
      </c>
      <c r="O636" s="19" t="str">
        <f>VLOOKUP(Table3[[#This Row],[Customer ID]],'Hospitalisation Details'!635:$1048576,9,FALSE())</f>
        <v>tier - 2</v>
      </c>
      <c r="P636" s="19" t="str">
        <f>VLOOKUP(Table3[[#This Row],[Customer ID]],'Hospitalisation Details'!635:$1048576,10,FALSE())</f>
        <v>tier - 3</v>
      </c>
      <c r="Q636" s="19" t="str">
        <f>VLOOKUP(Table3[[#This Row],[Customer ID]],'Hospitalisation Details'!635:$1048576,11,FALSE())</f>
        <v>R1015</v>
      </c>
    </row>
    <row r="637" spans="1:17" x14ac:dyDescent="0.2">
      <c r="A637" s="18" t="s">
        <v>1735</v>
      </c>
      <c r="B637" s="19" t="str">
        <f>VLOOKUP(Table3[[#This Row],[Customer ID]],'Customer name 1'!636:$1048576,4,FALSE())</f>
        <v xml:space="preserve">Mrs. Hilda </v>
      </c>
      <c r="C637" s="20">
        <f>VLOOKUP(Table3[[#This Row],[Customer ID]],'Medical Examinations'!$1:$1048576,2,FALSE())</f>
        <v>43.11</v>
      </c>
      <c r="D637" s="20" t="str">
        <f>VLOOKUP(Table3[[#This Row],[Customer ID]],'Medical Examinations'!$1:$1048576,3,FALSE())</f>
        <v xml:space="preserve"> obesity </v>
      </c>
      <c r="E637" s="20">
        <f>VLOOKUP(Table3[[#This Row],[Customer ID]],'Medical Examinations'!$1:$1048576,4,FALSE())</f>
        <v>4.67</v>
      </c>
      <c r="F637" s="20" t="str">
        <f>VLOOKUP(Table3[[#This Row],[Customer ID]],'Medical Examinations'!$1:$1048576,5,FALSE())</f>
        <v xml:space="preserve">normal </v>
      </c>
      <c r="G637" s="19" t="str">
        <f>VLOOKUP(Table3[[#This Row],[Customer ID]],'Medical Examinations'!$1:$1048576,6,FALSE())</f>
        <v>yes</v>
      </c>
      <c r="H637" s="19" t="str">
        <f>VLOOKUP(Table3[[#This Row],[Customer ID]],'Medical Examinations'!$1:$1048576,7,FALSE())</f>
        <v>No</v>
      </c>
      <c r="I637" s="19" t="str">
        <f>VLOOKUP(Table3[[#This Row],[Customer ID]],'Medical Examinations'!$1:$1048576,8,FALSE())</f>
        <v>No</v>
      </c>
      <c r="J637" s="19">
        <f>VLOOKUP(Table3[[#This Row],[Customer ID]],'Medical Examinations'!$1:$1048576,9,FALSE())</f>
        <v>0</v>
      </c>
      <c r="K637" s="19" t="str">
        <f>VLOOKUP(Table3[[#This Row],[Customer ID]],'Medical Examinations'!$1:$1048576,10,FALSE())</f>
        <v>No</v>
      </c>
      <c r="L637" s="19" t="str">
        <f>VLOOKUP(Table3[[#This Row],[Customer ID]],'Hospitalisation Details'!636:$1048576,5,FALSE())</f>
        <v>20 Jul 1976</v>
      </c>
      <c r="M637" s="19">
        <f>VLOOKUP(Table3[[#This Row],[Customer ID]],'Hospitalisation Details'!636:$1048576,6,FALSE())</f>
        <v>46</v>
      </c>
      <c r="N637" s="19">
        <f>VLOOKUP(Table3[[#This Row],[Customer ID]],'Hospitalisation Details'!636:$1048576,8,FALSE())</f>
        <v>15450.48</v>
      </c>
      <c r="O637" s="19" t="str">
        <f>VLOOKUP(Table3[[#This Row],[Customer ID]],'Hospitalisation Details'!636:$1048576,9,FALSE())</f>
        <v>tier - 2</v>
      </c>
      <c r="P637" s="19" t="str">
        <f>VLOOKUP(Table3[[#This Row],[Customer ID]],'Hospitalisation Details'!636:$1048576,10,FALSE())</f>
        <v>tier - 1</v>
      </c>
      <c r="Q637" s="19" t="str">
        <f>VLOOKUP(Table3[[#This Row],[Customer ID]],'Hospitalisation Details'!636:$1048576,11,FALSE())</f>
        <v>R1026</v>
      </c>
    </row>
    <row r="638" spans="1:17" x14ac:dyDescent="0.2">
      <c r="A638" s="18" t="s">
        <v>1734</v>
      </c>
      <c r="B638" s="19" t="str">
        <f>VLOOKUP(Table3[[#This Row],[Customer ID]],'Customer name 1'!637:$1048576,4,FALSE())</f>
        <v xml:space="preserve">Ms. Stephanie </v>
      </c>
      <c r="C638" s="20">
        <f>VLOOKUP(Table3[[#This Row],[Customer ID]],'Medical Examinations'!$1:$1048576,2,FALSE())</f>
        <v>53.32</v>
      </c>
      <c r="D638" s="20" t="str">
        <f>VLOOKUP(Table3[[#This Row],[Customer ID]],'Medical Examinations'!$1:$1048576,3,FALSE())</f>
        <v xml:space="preserve"> obesity </v>
      </c>
      <c r="E638" s="20">
        <f>VLOOKUP(Table3[[#This Row],[Customer ID]],'Medical Examinations'!$1:$1048576,4,FALSE())</f>
        <v>5.0599999999999996</v>
      </c>
      <c r="F638" s="20" t="str">
        <f>VLOOKUP(Table3[[#This Row],[Customer ID]],'Medical Examinations'!$1:$1048576,5,FALSE())</f>
        <v xml:space="preserve">normal </v>
      </c>
      <c r="G638" s="19" t="str">
        <f>VLOOKUP(Table3[[#This Row],[Customer ID]],'Medical Examinations'!$1:$1048576,6,FALSE())</f>
        <v>No</v>
      </c>
      <c r="H638" s="19" t="str">
        <f>VLOOKUP(Table3[[#This Row],[Customer ID]],'Medical Examinations'!$1:$1048576,7,FALSE())</f>
        <v>No</v>
      </c>
      <c r="I638" s="19" t="str">
        <f>VLOOKUP(Table3[[#This Row],[Customer ID]],'Medical Examinations'!$1:$1048576,8,FALSE())</f>
        <v>No</v>
      </c>
      <c r="J638" s="19">
        <f>VLOOKUP(Table3[[#This Row],[Customer ID]],'Medical Examinations'!$1:$1048576,9,FALSE())</f>
        <v>0</v>
      </c>
      <c r="K638" s="19" t="str">
        <f>VLOOKUP(Table3[[#This Row],[Customer ID]],'Medical Examinations'!$1:$1048576,10,FALSE())</f>
        <v>No</v>
      </c>
      <c r="L638" s="19" t="str">
        <f>VLOOKUP(Table3[[#This Row],[Customer ID]],'Hospitalisation Details'!637:$1048576,5,FALSE())</f>
        <v>25 Oct 1990</v>
      </c>
      <c r="M638" s="19">
        <f>VLOOKUP(Table3[[#This Row],[Customer ID]],'Hospitalisation Details'!637:$1048576,6,FALSE())</f>
        <v>32</v>
      </c>
      <c r="N638" s="19">
        <f>VLOOKUP(Table3[[#This Row],[Customer ID]],'Hospitalisation Details'!637:$1048576,8,FALSE())</f>
        <v>15440.2</v>
      </c>
      <c r="O638" s="19" t="str">
        <f>VLOOKUP(Table3[[#This Row],[Customer ID]],'Hospitalisation Details'!637:$1048576,9,FALSE())</f>
        <v>tier - 2</v>
      </c>
      <c r="P638" s="19" t="str">
        <f>VLOOKUP(Table3[[#This Row],[Customer ID]],'Hospitalisation Details'!637:$1048576,10,FALSE())</f>
        <v>tier - 1</v>
      </c>
      <c r="Q638" s="19" t="str">
        <f>VLOOKUP(Table3[[#This Row],[Customer ID]],'Hospitalisation Details'!637:$1048576,11,FALSE())</f>
        <v>R1012</v>
      </c>
    </row>
    <row r="639" spans="1:17" x14ac:dyDescent="0.2">
      <c r="A639" s="18" t="s">
        <v>1733</v>
      </c>
      <c r="B639" s="19" t="str">
        <f>VLOOKUP(Table3[[#This Row],[Customer ID]],'Customer name 1'!638:$1048576,4,FALSE())</f>
        <v xml:space="preserve">Mr. Doug </v>
      </c>
      <c r="C639" s="20">
        <f>VLOOKUP(Table3[[#This Row],[Customer ID]],'Medical Examinations'!$1:$1048576,2,FALSE())</f>
        <v>38.04</v>
      </c>
      <c r="D639" s="20" t="str">
        <f>VLOOKUP(Table3[[#This Row],[Customer ID]],'Medical Examinations'!$1:$1048576,3,FALSE())</f>
        <v xml:space="preserve"> obesity </v>
      </c>
      <c r="E639" s="20">
        <f>VLOOKUP(Table3[[#This Row],[Customer ID]],'Medical Examinations'!$1:$1048576,4,FALSE())</f>
        <v>5.0199999999999996</v>
      </c>
      <c r="F639" s="20" t="str">
        <f>VLOOKUP(Table3[[#This Row],[Customer ID]],'Medical Examinations'!$1:$1048576,5,FALSE())</f>
        <v xml:space="preserve">normal </v>
      </c>
      <c r="G639" s="19" t="str">
        <f>VLOOKUP(Table3[[#This Row],[Customer ID]],'Medical Examinations'!$1:$1048576,6,FALSE())</f>
        <v>yes</v>
      </c>
      <c r="H639" s="19" t="str">
        <f>VLOOKUP(Table3[[#This Row],[Customer ID]],'Medical Examinations'!$1:$1048576,7,FALSE())</f>
        <v>No</v>
      </c>
      <c r="I639" s="19" t="str">
        <f>VLOOKUP(Table3[[#This Row],[Customer ID]],'Medical Examinations'!$1:$1048576,8,FALSE())</f>
        <v>No</v>
      </c>
      <c r="J639" s="19">
        <f>VLOOKUP(Table3[[#This Row],[Customer ID]],'Medical Examinations'!$1:$1048576,9,FALSE())</f>
        <v>1</v>
      </c>
      <c r="K639" s="19" t="str">
        <f>VLOOKUP(Table3[[#This Row],[Customer ID]],'Medical Examinations'!$1:$1048576,10,FALSE())</f>
        <v>No</v>
      </c>
      <c r="L639" s="19" t="str">
        <f>VLOOKUP(Table3[[#This Row],[Customer ID]],'Hospitalisation Details'!638:$1048576,5,FALSE())</f>
        <v>4 Sep 1964</v>
      </c>
      <c r="M639" s="19">
        <f>VLOOKUP(Table3[[#This Row],[Customer ID]],'Hospitalisation Details'!638:$1048576,6,FALSE())</f>
        <v>58</v>
      </c>
      <c r="N639" s="19">
        <f>VLOOKUP(Table3[[#This Row],[Customer ID]],'Hospitalisation Details'!638:$1048576,8,FALSE())</f>
        <v>15377.77</v>
      </c>
      <c r="O639" s="19" t="str">
        <f>VLOOKUP(Table3[[#This Row],[Customer ID]],'Hospitalisation Details'!638:$1048576,9,FALSE())</f>
        <v>tier - 2</v>
      </c>
      <c r="P639" s="19" t="str">
        <f>VLOOKUP(Table3[[#This Row],[Customer ID]],'Hospitalisation Details'!638:$1048576,10,FALSE())</f>
        <v>tier - 2</v>
      </c>
      <c r="Q639" s="19" t="str">
        <f>VLOOKUP(Table3[[#This Row],[Customer ID]],'Hospitalisation Details'!638:$1048576,11,FALSE())</f>
        <v>R1012</v>
      </c>
    </row>
    <row r="640" spans="1:17" x14ac:dyDescent="0.2">
      <c r="A640" s="18" t="s">
        <v>1732</v>
      </c>
      <c r="B640" s="19" t="str">
        <f>VLOOKUP(Table3[[#This Row],[Customer ID]],'Customer name 1'!639:$1048576,4,FALSE())</f>
        <v xml:space="preserve">Ms. Bethany </v>
      </c>
      <c r="C640" s="20">
        <f>VLOOKUP(Table3[[#This Row],[Customer ID]],'Medical Examinations'!$1:$1048576,2,FALSE())</f>
        <v>37.9</v>
      </c>
      <c r="D640" s="20" t="str">
        <f>VLOOKUP(Table3[[#This Row],[Customer ID]],'Medical Examinations'!$1:$1048576,3,FALSE())</f>
        <v xml:space="preserve"> obesity </v>
      </c>
      <c r="E640" s="20">
        <f>VLOOKUP(Table3[[#This Row],[Customer ID]],'Medical Examinations'!$1:$1048576,4,FALSE())</f>
        <v>7.76</v>
      </c>
      <c r="F640" s="20" t="str">
        <f>VLOOKUP(Table3[[#This Row],[Customer ID]],'Medical Examinations'!$1:$1048576,5,FALSE())</f>
        <v xml:space="preserve">diabetes </v>
      </c>
      <c r="G640" s="19" t="str">
        <f>VLOOKUP(Table3[[#This Row],[Customer ID]],'Medical Examinations'!$1:$1048576,6,FALSE())</f>
        <v>No</v>
      </c>
      <c r="H640" s="19" t="str">
        <f>VLOOKUP(Table3[[#This Row],[Customer ID]],'Medical Examinations'!$1:$1048576,7,FALSE())</f>
        <v>No</v>
      </c>
      <c r="I640" s="19" t="str">
        <f>VLOOKUP(Table3[[#This Row],[Customer ID]],'Medical Examinations'!$1:$1048576,8,FALSE())</f>
        <v>No</v>
      </c>
      <c r="J640" s="19">
        <f>VLOOKUP(Table3[[#This Row],[Customer ID]],'Medical Examinations'!$1:$1048576,9,FALSE())</f>
        <v>0</v>
      </c>
      <c r="K640" s="19" t="str">
        <f>VLOOKUP(Table3[[#This Row],[Customer ID]],'Medical Examinations'!$1:$1048576,10,FALSE())</f>
        <v>No</v>
      </c>
      <c r="L640" s="19" t="str">
        <f>VLOOKUP(Table3[[#This Row],[Customer ID]],'Hospitalisation Details'!639:$1048576,5,FALSE())</f>
        <v>6 Sep 1962</v>
      </c>
      <c r="M640" s="19">
        <f>VLOOKUP(Table3[[#This Row],[Customer ID]],'Hospitalisation Details'!639:$1048576,6,FALSE())</f>
        <v>60</v>
      </c>
      <c r="N640" s="19">
        <f>VLOOKUP(Table3[[#This Row],[Customer ID]],'Hospitalisation Details'!639:$1048576,8,FALSE())</f>
        <v>15368.22</v>
      </c>
      <c r="O640" s="19" t="str">
        <f>VLOOKUP(Table3[[#This Row],[Customer ID]],'Hospitalisation Details'!639:$1048576,9,FALSE())</f>
        <v>tier - 2</v>
      </c>
      <c r="P640" s="19" t="str">
        <f>VLOOKUP(Table3[[#This Row],[Customer ID]],'Hospitalisation Details'!639:$1048576,10,FALSE())</f>
        <v>tier - 2</v>
      </c>
      <c r="Q640" s="19" t="str">
        <f>VLOOKUP(Table3[[#This Row],[Customer ID]],'Hospitalisation Details'!639:$1048576,11,FALSE())</f>
        <v>R1011</v>
      </c>
    </row>
    <row r="641" spans="1:17" x14ac:dyDescent="0.2">
      <c r="A641" s="18" t="s">
        <v>1731</v>
      </c>
      <c r="B641" s="19" t="str">
        <f>VLOOKUP(Table3[[#This Row],[Customer ID]],'Customer name 1'!640:$1048576,4,FALSE())</f>
        <v xml:space="preserve">Mrs. Sandra </v>
      </c>
      <c r="C641" s="20">
        <f>VLOOKUP(Table3[[#This Row],[Customer ID]],'Medical Examinations'!$1:$1048576,2,FALSE())</f>
        <v>39.6</v>
      </c>
      <c r="D641" s="20" t="str">
        <f>VLOOKUP(Table3[[#This Row],[Customer ID]],'Medical Examinations'!$1:$1048576,3,FALSE())</f>
        <v xml:space="preserve"> obesity </v>
      </c>
      <c r="E641" s="20">
        <f>VLOOKUP(Table3[[#This Row],[Customer ID]],'Medical Examinations'!$1:$1048576,4,FALSE())</f>
        <v>9.32</v>
      </c>
      <c r="F641" s="20" t="str">
        <f>VLOOKUP(Table3[[#This Row],[Customer ID]],'Medical Examinations'!$1:$1048576,5,FALSE())</f>
        <v xml:space="preserve">diabetes </v>
      </c>
      <c r="G641" s="19" t="str">
        <f>VLOOKUP(Table3[[#This Row],[Customer ID]],'Medical Examinations'!$1:$1048576,6,FALSE())</f>
        <v>No</v>
      </c>
      <c r="H641" s="19" t="str">
        <f>VLOOKUP(Table3[[#This Row],[Customer ID]],'Medical Examinations'!$1:$1048576,7,FALSE())</f>
        <v>No</v>
      </c>
      <c r="I641" s="19" t="str">
        <f>VLOOKUP(Table3[[#This Row],[Customer ID]],'Medical Examinations'!$1:$1048576,8,FALSE())</f>
        <v>No</v>
      </c>
      <c r="J641" s="19">
        <f>VLOOKUP(Table3[[#This Row],[Customer ID]],'Medical Examinations'!$1:$1048576,9,FALSE())</f>
        <v>0</v>
      </c>
      <c r="K641" s="19" t="str">
        <f>VLOOKUP(Table3[[#This Row],[Customer ID]],'Medical Examinations'!$1:$1048576,10,FALSE())</f>
        <v>No</v>
      </c>
      <c r="L641" s="19" t="str">
        <f>VLOOKUP(Table3[[#This Row],[Customer ID]],'Hospitalisation Details'!640:$1048576,5,FALSE())</f>
        <v>18 Jul 1968</v>
      </c>
      <c r="M641" s="19">
        <f>VLOOKUP(Table3[[#This Row],[Customer ID]],'Hospitalisation Details'!640:$1048576,6,FALSE())</f>
        <v>54</v>
      </c>
      <c r="N641" s="19">
        <f>VLOOKUP(Table3[[#This Row],[Customer ID]],'Hospitalisation Details'!640:$1048576,8,FALSE())</f>
        <v>15363.77</v>
      </c>
      <c r="O641" s="19" t="str">
        <f>VLOOKUP(Table3[[#This Row],[Customer ID]],'Hospitalisation Details'!640:$1048576,9,FALSE())</f>
        <v>tier - 2</v>
      </c>
      <c r="P641" s="19" t="str">
        <f>VLOOKUP(Table3[[#This Row],[Customer ID]],'Hospitalisation Details'!640:$1048576,10,FALSE())</f>
        <v>tier - 1</v>
      </c>
      <c r="Q641" s="19" t="str">
        <f>VLOOKUP(Table3[[#This Row],[Customer ID]],'Hospitalisation Details'!640:$1048576,11,FALSE())</f>
        <v>R1026</v>
      </c>
    </row>
    <row r="642" spans="1:17" x14ac:dyDescent="0.2">
      <c r="A642" s="18" t="s">
        <v>1730</v>
      </c>
      <c r="B642" s="19" t="str">
        <f>VLOOKUP(Table3[[#This Row],[Customer ID]],'Customer name 1'!641:$1048576,4,FALSE())</f>
        <v xml:space="preserve">Mr. Takuo </v>
      </c>
      <c r="C642" s="20">
        <f>VLOOKUP(Table3[[#This Row],[Customer ID]],'Medical Examinations'!$1:$1048576,2,FALSE())</f>
        <v>50.92</v>
      </c>
      <c r="D642" s="20" t="str">
        <f>VLOOKUP(Table3[[#This Row],[Customer ID]],'Medical Examinations'!$1:$1048576,3,FALSE())</f>
        <v xml:space="preserve"> obesity </v>
      </c>
      <c r="E642" s="20">
        <f>VLOOKUP(Table3[[#This Row],[Customer ID]],'Medical Examinations'!$1:$1048576,4,FALSE())</f>
        <v>5.31</v>
      </c>
      <c r="F642" s="20" t="str">
        <f>VLOOKUP(Table3[[#This Row],[Customer ID]],'Medical Examinations'!$1:$1048576,5,FALSE())</f>
        <v xml:space="preserve">normal </v>
      </c>
      <c r="G642" s="19" t="str">
        <f>VLOOKUP(Table3[[#This Row],[Customer ID]],'Medical Examinations'!$1:$1048576,6,FALSE())</f>
        <v>yes</v>
      </c>
      <c r="H642" s="19" t="str">
        <f>VLOOKUP(Table3[[#This Row],[Customer ID]],'Medical Examinations'!$1:$1048576,7,FALSE())</f>
        <v>No</v>
      </c>
      <c r="I642" s="19" t="str">
        <f>VLOOKUP(Table3[[#This Row],[Customer ID]],'Medical Examinations'!$1:$1048576,8,FALSE())</f>
        <v>No</v>
      </c>
      <c r="J642" s="19">
        <f>VLOOKUP(Table3[[#This Row],[Customer ID]],'Medical Examinations'!$1:$1048576,9,FALSE())</f>
        <v>1</v>
      </c>
      <c r="K642" s="19" t="str">
        <f>VLOOKUP(Table3[[#This Row],[Customer ID]],'Medical Examinations'!$1:$1048576,10,FALSE())</f>
        <v>No</v>
      </c>
      <c r="L642" s="19" t="str">
        <f>VLOOKUP(Table3[[#This Row],[Customer ID]],'Hospitalisation Details'!641:$1048576,5,FALSE())</f>
        <v>17 Dec 1988</v>
      </c>
      <c r="M642" s="19">
        <f>VLOOKUP(Table3[[#This Row],[Customer ID]],'Hospitalisation Details'!641:$1048576,6,FALSE())</f>
        <v>34</v>
      </c>
      <c r="N642" s="19">
        <f>VLOOKUP(Table3[[#This Row],[Customer ID]],'Hospitalisation Details'!641:$1048576,8,FALSE())</f>
        <v>15361.5</v>
      </c>
      <c r="O642" s="19" t="str">
        <f>VLOOKUP(Table3[[#This Row],[Customer ID]],'Hospitalisation Details'!641:$1048576,9,FALSE())</f>
        <v>tier - 2</v>
      </c>
      <c r="P642" s="19" t="str">
        <f>VLOOKUP(Table3[[#This Row],[Customer ID]],'Hospitalisation Details'!641:$1048576,10,FALSE())</f>
        <v>tier - 3</v>
      </c>
      <c r="Q642" s="19" t="str">
        <f>VLOOKUP(Table3[[#This Row],[Customer ID]],'Hospitalisation Details'!641:$1048576,11,FALSE())</f>
        <v>R1023</v>
      </c>
    </row>
    <row r="643" spans="1:17" x14ac:dyDescent="0.2">
      <c r="A643" s="18" t="s">
        <v>1729</v>
      </c>
      <c r="B643" s="19" t="str">
        <f>VLOOKUP(Table3[[#This Row],[Customer ID]],'Customer name 1'!642:$1048576,4,FALSE())</f>
        <v xml:space="preserve">Ms. Kelly </v>
      </c>
      <c r="C643" s="20">
        <f>VLOOKUP(Table3[[#This Row],[Customer ID]],'Medical Examinations'!$1:$1048576,2,FALSE())</f>
        <v>21.85</v>
      </c>
      <c r="D643" s="20" t="str">
        <f>VLOOKUP(Table3[[#This Row],[Customer ID]],'Medical Examinations'!$1:$1048576,3,FALSE())</f>
        <v>normal weight</v>
      </c>
      <c r="E643" s="20">
        <f>VLOOKUP(Table3[[#This Row],[Customer ID]],'Medical Examinations'!$1:$1048576,4,FALSE())</f>
        <v>5.56</v>
      </c>
      <c r="F643" s="20" t="str">
        <f>VLOOKUP(Table3[[#This Row],[Customer ID]],'Medical Examinations'!$1:$1048576,5,FALSE())</f>
        <v xml:space="preserve">normal </v>
      </c>
      <c r="G643" s="19" t="str">
        <f>VLOOKUP(Table3[[#This Row],[Customer ID]],'Medical Examinations'!$1:$1048576,6,FALSE())</f>
        <v>yes</v>
      </c>
      <c r="H643" s="19" t="str">
        <f>VLOOKUP(Table3[[#This Row],[Customer ID]],'Medical Examinations'!$1:$1048576,7,FALSE())</f>
        <v>No</v>
      </c>
      <c r="I643" s="19" t="str">
        <f>VLOOKUP(Table3[[#This Row],[Customer ID]],'Medical Examinations'!$1:$1048576,8,FALSE())</f>
        <v>No</v>
      </c>
      <c r="J643" s="19">
        <f>VLOOKUP(Table3[[#This Row],[Customer ID]],'Medical Examinations'!$1:$1048576,9,FALSE())</f>
        <v>0</v>
      </c>
      <c r="K643" s="19" t="str">
        <f>VLOOKUP(Table3[[#This Row],[Customer ID]],'Medical Examinations'!$1:$1048576,10,FALSE())</f>
        <v>yes</v>
      </c>
      <c r="L643" s="19" t="str">
        <f>VLOOKUP(Table3[[#This Row],[Customer ID]],'Hospitalisation Details'!642:$1048576,5,FALSE())</f>
        <v>14 Jul 2001</v>
      </c>
      <c r="M643" s="19">
        <f>VLOOKUP(Table3[[#This Row],[Customer ID]],'Hospitalisation Details'!642:$1048576,6,FALSE())</f>
        <v>21</v>
      </c>
      <c r="N643" s="19">
        <f>VLOOKUP(Table3[[#This Row],[Customer ID]],'Hospitalisation Details'!642:$1048576,8,FALSE())</f>
        <v>15359.1</v>
      </c>
      <c r="O643" s="19" t="str">
        <f>VLOOKUP(Table3[[#This Row],[Customer ID]],'Hospitalisation Details'!642:$1048576,9,FALSE())</f>
        <v>tier - 2</v>
      </c>
      <c r="P643" s="19" t="str">
        <f>VLOOKUP(Table3[[#This Row],[Customer ID]],'Hospitalisation Details'!642:$1048576,10,FALSE())</f>
        <v>tier - 3</v>
      </c>
      <c r="Q643" s="19" t="str">
        <f>VLOOKUP(Table3[[#This Row],[Customer ID]],'Hospitalisation Details'!642:$1048576,11,FALSE())</f>
        <v>R1024</v>
      </c>
    </row>
    <row r="644" spans="1:17" x14ac:dyDescent="0.2">
      <c r="A644" s="18" t="s">
        <v>1728</v>
      </c>
      <c r="B644" s="19" t="str">
        <f>VLOOKUP(Table3[[#This Row],[Customer ID]],'Customer name 1'!643:$1048576,4,FALSE())</f>
        <v xml:space="preserve">Mr. Scott </v>
      </c>
      <c r="C644" s="20">
        <f>VLOOKUP(Table3[[#This Row],[Customer ID]],'Medical Examinations'!$1:$1048576,2,FALSE())</f>
        <v>36.08</v>
      </c>
      <c r="D644" s="20" t="str">
        <f>VLOOKUP(Table3[[#This Row],[Customer ID]],'Medical Examinations'!$1:$1048576,3,FALSE())</f>
        <v xml:space="preserve"> obesity </v>
      </c>
      <c r="E644" s="20">
        <f>VLOOKUP(Table3[[#This Row],[Customer ID]],'Medical Examinations'!$1:$1048576,4,FALSE())</f>
        <v>7.11</v>
      </c>
      <c r="F644" s="20" t="str">
        <f>VLOOKUP(Table3[[#This Row],[Customer ID]],'Medical Examinations'!$1:$1048576,5,FALSE())</f>
        <v xml:space="preserve">diabetes </v>
      </c>
      <c r="G644" s="19" t="str">
        <f>VLOOKUP(Table3[[#This Row],[Customer ID]],'Medical Examinations'!$1:$1048576,6,FALSE())</f>
        <v>yes</v>
      </c>
      <c r="H644" s="19" t="str">
        <f>VLOOKUP(Table3[[#This Row],[Customer ID]],'Medical Examinations'!$1:$1048576,7,FALSE())</f>
        <v>No</v>
      </c>
      <c r="I644" s="19" t="str">
        <f>VLOOKUP(Table3[[#This Row],[Customer ID]],'Medical Examinations'!$1:$1048576,8,FALSE())</f>
        <v>Yes</v>
      </c>
      <c r="J644" s="19">
        <f>VLOOKUP(Table3[[#This Row],[Customer ID]],'Medical Examinations'!$1:$1048576,9,FALSE())</f>
        <v>1</v>
      </c>
      <c r="K644" s="19" t="str">
        <f>VLOOKUP(Table3[[#This Row],[Customer ID]],'Medical Examinations'!$1:$1048576,10,FALSE())</f>
        <v>No</v>
      </c>
      <c r="L644" s="19" t="str">
        <f>VLOOKUP(Table3[[#This Row],[Customer ID]],'Hospitalisation Details'!643:$1048576,5,FALSE())</f>
        <v>13 Dec 1963</v>
      </c>
      <c r="M644" s="19">
        <f>VLOOKUP(Table3[[#This Row],[Customer ID]],'Hospitalisation Details'!643:$1048576,6,FALSE())</f>
        <v>59</v>
      </c>
      <c r="N644" s="19">
        <f>VLOOKUP(Table3[[#This Row],[Customer ID]],'Hospitalisation Details'!643:$1048576,8,FALSE())</f>
        <v>15322.77</v>
      </c>
      <c r="O644" s="19" t="str">
        <f>VLOOKUP(Table3[[#This Row],[Customer ID]],'Hospitalisation Details'!643:$1048576,9,FALSE())</f>
        <v>tier - 2</v>
      </c>
      <c r="P644" s="19" t="str">
        <f>VLOOKUP(Table3[[#This Row],[Customer ID]],'Hospitalisation Details'!643:$1048576,10,FALSE())</f>
        <v>tier - 3</v>
      </c>
      <c r="Q644" s="19" t="str">
        <f>VLOOKUP(Table3[[#This Row],[Customer ID]],'Hospitalisation Details'!643:$1048576,11,FALSE())</f>
        <v>R1021</v>
      </c>
    </row>
    <row r="645" spans="1:17" x14ac:dyDescent="0.2">
      <c r="A645" s="18" t="s">
        <v>1727</v>
      </c>
      <c r="B645" s="19" t="str">
        <f>VLOOKUP(Table3[[#This Row],[Customer ID]],'Customer name 1'!644:$1048576,4,FALSE())</f>
        <v xml:space="preserve">Mr. Benoit </v>
      </c>
      <c r="C645" s="20">
        <f>VLOOKUP(Table3[[#This Row],[Customer ID]],'Medical Examinations'!$1:$1048576,2,FALSE())</f>
        <v>40.44</v>
      </c>
      <c r="D645" s="20" t="str">
        <f>VLOOKUP(Table3[[#This Row],[Customer ID]],'Medical Examinations'!$1:$1048576,3,FALSE())</f>
        <v xml:space="preserve"> obesity </v>
      </c>
      <c r="E645" s="20">
        <f>VLOOKUP(Table3[[#This Row],[Customer ID]],'Medical Examinations'!$1:$1048576,4,FALSE())</f>
        <v>5.13</v>
      </c>
      <c r="F645" s="20" t="str">
        <f>VLOOKUP(Table3[[#This Row],[Customer ID]],'Medical Examinations'!$1:$1048576,5,FALSE())</f>
        <v xml:space="preserve">normal </v>
      </c>
      <c r="G645" s="19" t="str">
        <f>VLOOKUP(Table3[[#This Row],[Customer ID]],'Medical Examinations'!$1:$1048576,6,FALSE())</f>
        <v>yes</v>
      </c>
      <c r="H645" s="19" t="str">
        <f>VLOOKUP(Table3[[#This Row],[Customer ID]],'Medical Examinations'!$1:$1048576,7,FALSE())</f>
        <v>No</v>
      </c>
      <c r="I645" s="19" t="str">
        <f>VLOOKUP(Table3[[#This Row],[Customer ID]],'Medical Examinations'!$1:$1048576,8,FALSE())</f>
        <v>Yes</v>
      </c>
      <c r="J645" s="19">
        <f>VLOOKUP(Table3[[#This Row],[Customer ID]],'Medical Examinations'!$1:$1048576,9,FALSE())</f>
        <v>1</v>
      </c>
      <c r="K645" s="19" t="str">
        <f>VLOOKUP(Table3[[#This Row],[Customer ID]],'Medical Examinations'!$1:$1048576,10,FALSE())</f>
        <v>No</v>
      </c>
      <c r="L645" s="19" t="str">
        <f>VLOOKUP(Table3[[#This Row],[Customer ID]],'Hospitalisation Details'!644:$1048576,5,FALSE())</f>
        <v>16 Sep 1969</v>
      </c>
      <c r="M645" s="19">
        <f>VLOOKUP(Table3[[#This Row],[Customer ID]],'Hospitalisation Details'!644:$1048576,6,FALSE())</f>
        <v>53</v>
      </c>
      <c r="N645" s="19">
        <f>VLOOKUP(Table3[[#This Row],[Customer ID]],'Hospitalisation Details'!644:$1048576,8,FALSE())</f>
        <v>15260.52</v>
      </c>
      <c r="O645" s="19" t="str">
        <f>VLOOKUP(Table3[[#This Row],[Customer ID]],'Hospitalisation Details'!644:$1048576,9,FALSE())</f>
        <v>tier - 2</v>
      </c>
      <c r="P645" s="19" t="str">
        <f>VLOOKUP(Table3[[#This Row],[Customer ID]],'Hospitalisation Details'!644:$1048576,10,FALSE())</f>
        <v>tier - 2</v>
      </c>
      <c r="Q645" s="19" t="str">
        <f>VLOOKUP(Table3[[#This Row],[Customer ID]],'Hospitalisation Details'!644:$1048576,11,FALSE())</f>
        <v>R1023</v>
      </c>
    </row>
    <row r="646" spans="1:17" x14ac:dyDescent="0.2">
      <c r="A646" s="18" t="s">
        <v>1726</v>
      </c>
      <c r="B646" s="19" t="str">
        <f>VLOOKUP(Table3[[#This Row],[Customer ID]],'Customer name 1'!645:$1048576,4,FALSE())</f>
        <v xml:space="preserve">Ms. Elizabeth </v>
      </c>
      <c r="C646" s="20">
        <f>VLOOKUP(Table3[[#This Row],[Customer ID]],'Medical Examinations'!$1:$1048576,2,FALSE())</f>
        <v>38.094999999999999</v>
      </c>
      <c r="D646" s="20" t="str">
        <f>VLOOKUP(Table3[[#This Row],[Customer ID]],'Medical Examinations'!$1:$1048576,3,FALSE())</f>
        <v xml:space="preserve"> obesity </v>
      </c>
      <c r="E646" s="20">
        <f>VLOOKUP(Table3[[#This Row],[Customer ID]],'Medical Examinations'!$1:$1048576,4,FALSE())</f>
        <v>10.199999999999999</v>
      </c>
      <c r="F646" s="20" t="str">
        <f>VLOOKUP(Table3[[#This Row],[Customer ID]],'Medical Examinations'!$1:$1048576,5,FALSE())</f>
        <v xml:space="preserve">diabetes </v>
      </c>
      <c r="G646" s="19" t="str">
        <f>VLOOKUP(Table3[[#This Row],[Customer ID]],'Medical Examinations'!$1:$1048576,6,FALSE())</f>
        <v>No</v>
      </c>
      <c r="H646" s="19" t="str">
        <f>VLOOKUP(Table3[[#This Row],[Customer ID]],'Medical Examinations'!$1:$1048576,7,FALSE())</f>
        <v>No</v>
      </c>
      <c r="I646" s="19" t="str">
        <f>VLOOKUP(Table3[[#This Row],[Customer ID]],'Medical Examinations'!$1:$1048576,8,FALSE())</f>
        <v>No</v>
      </c>
      <c r="J646" s="19">
        <f>VLOOKUP(Table3[[#This Row],[Customer ID]],'Medical Examinations'!$1:$1048576,9,FALSE())</f>
        <v>0</v>
      </c>
      <c r="K646" s="19" t="str">
        <f>VLOOKUP(Table3[[#This Row],[Customer ID]],'Medical Examinations'!$1:$1048576,10,FALSE())</f>
        <v>No</v>
      </c>
      <c r="L646" s="19" t="str">
        <f>VLOOKUP(Table3[[#This Row],[Customer ID]],'Hospitalisation Details'!645:$1048576,5,FALSE())</f>
        <v>25 Jul 1960</v>
      </c>
      <c r="M646" s="19">
        <f>VLOOKUP(Table3[[#This Row],[Customer ID]],'Hospitalisation Details'!645:$1048576,6,FALSE())</f>
        <v>62</v>
      </c>
      <c r="N646" s="19">
        <f>VLOOKUP(Table3[[#This Row],[Customer ID]],'Hospitalisation Details'!645:$1048576,8,FALSE())</f>
        <v>15230.32</v>
      </c>
      <c r="O646" s="19" t="str">
        <f>VLOOKUP(Table3[[#This Row],[Customer ID]],'Hospitalisation Details'!645:$1048576,9,FALSE())</f>
        <v>tier - 2</v>
      </c>
      <c r="P646" s="19" t="str">
        <f>VLOOKUP(Table3[[#This Row],[Customer ID]],'Hospitalisation Details'!645:$1048576,10,FALSE())</f>
        <v>tier - 2</v>
      </c>
      <c r="Q646" s="19" t="str">
        <f>VLOOKUP(Table3[[#This Row],[Customer ID]],'Hospitalisation Details'!645:$1048576,11,FALSE())</f>
        <v>R1024</v>
      </c>
    </row>
    <row r="647" spans="1:17" x14ac:dyDescent="0.2">
      <c r="A647" s="18" t="s">
        <v>1725</v>
      </c>
      <c r="B647" s="19" t="str">
        <f>VLOOKUP(Table3[[#This Row],[Customer ID]],'Customer name 1'!646:$1048576,4,FALSE())</f>
        <v xml:space="preserve">Ms. Jessica </v>
      </c>
      <c r="C647" s="20">
        <f>VLOOKUP(Table3[[#This Row],[Customer ID]],'Medical Examinations'!$1:$1048576,2,FALSE())</f>
        <v>44.95</v>
      </c>
      <c r="D647" s="20" t="str">
        <f>VLOOKUP(Table3[[#This Row],[Customer ID]],'Medical Examinations'!$1:$1048576,3,FALSE())</f>
        <v xml:space="preserve"> obesity </v>
      </c>
      <c r="E647" s="20">
        <f>VLOOKUP(Table3[[#This Row],[Customer ID]],'Medical Examinations'!$1:$1048576,4,FALSE())</f>
        <v>10.4</v>
      </c>
      <c r="F647" s="20" t="str">
        <f>VLOOKUP(Table3[[#This Row],[Customer ID]],'Medical Examinations'!$1:$1048576,5,FALSE())</f>
        <v xml:space="preserve">diabetes </v>
      </c>
      <c r="G647" s="19" t="str">
        <f>VLOOKUP(Table3[[#This Row],[Customer ID]],'Medical Examinations'!$1:$1048576,6,FALSE())</f>
        <v>No</v>
      </c>
      <c r="H647" s="19" t="str">
        <f>VLOOKUP(Table3[[#This Row],[Customer ID]],'Medical Examinations'!$1:$1048576,7,FALSE())</f>
        <v>No</v>
      </c>
      <c r="I647" s="19" t="str">
        <f>VLOOKUP(Table3[[#This Row],[Customer ID]],'Medical Examinations'!$1:$1048576,8,FALSE())</f>
        <v>No</v>
      </c>
      <c r="J647" s="19">
        <f>VLOOKUP(Table3[[#This Row],[Customer ID]],'Medical Examinations'!$1:$1048576,9,FALSE())</f>
        <v>0</v>
      </c>
      <c r="K647" s="19" t="str">
        <f>VLOOKUP(Table3[[#This Row],[Customer ID]],'Medical Examinations'!$1:$1048576,10,FALSE())</f>
        <v>No</v>
      </c>
      <c r="L647" s="19" t="str">
        <f>VLOOKUP(Table3[[#This Row],[Customer ID]],'Hospitalisation Details'!646:$1048576,5,FALSE())</f>
        <v>23 Nov 1978</v>
      </c>
      <c r="M647" s="19">
        <f>VLOOKUP(Table3[[#This Row],[Customer ID]],'Hospitalisation Details'!646:$1048576,6,FALSE())</f>
        <v>44</v>
      </c>
      <c r="N647" s="19">
        <f>VLOOKUP(Table3[[#This Row],[Customer ID]],'Hospitalisation Details'!646:$1048576,8,FALSE())</f>
        <v>15207.92</v>
      </c>
      <c r="O647" s="19" t="str">
        <f>VLOOKUP(Table3[[#This Row],[Customer ID]],'Hospitalisation Details'!646:$1048576,9,FALSE())</f>
        <v>tier - 2</v>
      </c>
      <c r="P647" s="19" t="str">
        <f>VLOOKUP(Table3[[#This Row],[Customer ID]],'Hospitalisation Details'!646:$1048576,10,FALSE())</f>
        <v>tier - 1</v>
      </c>
      <c r="Q647" s="19" t="str">
        <f>VLOOKUP(Table3[[#This Row],[Customer ID]],'Hospitalisation Details'!646:$1048576,11,FALSE())</f>
        <v>R1012</v>
      </c>
    </row>
    <row r="648" spans="1:17" x14ac:dyDescent="0.2">
      <c r="A648" s="18" t="s">
        <v>1724</v>
      </c>
      <c r="B648" s="19" t="str">
        <f>VLOOKUP(Table3[[#This Row],[Customer ID]],'Customer name 1'!647:$1048576,4,FALSE())</f>
        <v xml:space="preserve">Ms. Monica </v>
      </c>
      <c r="C648" s="20">
        <f>VLOOKUP(Table3[[#This Row],[Customer ID]],'Medical Examinations'!$1:$1048576,2,FALSE())</f>
        <v>35.54</v>
      </c>
      <c r="D648" s="20" t="str">
        <f>VLOOKUP(Table3[[#This Row],[Customer ID]],'Medical Examinations'!$1:$1048576,3,FALSE())</f>
        <v xml:space="preserve"> obesity </v>
      </c>
      <c r="E648" s="20">
        <f>VLOOKUP(Table3[[#This Row],[Customer ID]],'Medical Examinations'!$1:$1048576,4,FALSE())</f>
        <v>10.67</v>
      </c>
      <c r="F648" s="20" t="str">
        <f>VLOOKUP(Table3[[#This Row],[Customer ID]],'Medical Examinations'!$1:$1048576,5,FALSE())</f>
        <v xml:space="preserve">diabetes </v>
      </c>
      <c r="G648" s="19" t="str">
        <f>VLOOKUP(Table3[[#This Row],[Customer ID]],'Medical Examinations'!$1:$1048576,6,FALSE())</f>
        <v>No</v>
      </c>
      <c r="H648" s="19" t="str">
        <f>VLOOKUP(Table3[[#This Row],[Customer ID]],'Medical Examinations'!$1:$1048576,7,FALSE())</f>
        <v>No</v>
      </c>
      <c r="I648" s="19" t="str">
        <f>VLOOKUP(Table3[[#This Row],[Customer ID]],'Medical Examinations'!$1:$1048576,8,FALSE())</f>
        <v>No</v>
      </c>
      <c r="J648" s="19">
        <f>VLOOKUP(Table3[[#This Row],[Customer ID]],'Medical Examinations'!$1:$1048576,9,FALSE())</f>
        <v>0</v>
      </c>
      <c r="K648" s="19" t="str">
        <f>VLOOKUP(Table3[[#This Row],[Customer ID]],'Medical Examinations'!$1:$1048576,10,FALSE())</f>
        <v>No</v>
      </c>
      <c r="L648" s="19" t="str">
        <f>VLOOKUP(Table3[[#This Row],[Customer ID]],'Hospitalisation Details'!647:$1048576,5,FALSE())</f>
        <v>17 Jun 1962</v>
      </c>
      <c r="M648" s="19">
        <f>VLOOKUP(Table3[[#This Row],[Customer ID]],'Hospitalisation Details'!647:$1048576,6,FALSE())</f>
        <v>60</v>
      </c>
      <c r="N648" s="19">
        <f>VLOOKUP(Table3[[#This Row],[Customer ID]],'Hospitalisation Details'!647:$1048576,8,FALSE())</f>
        <v>15174.81</v>
      </c>
      <c r="O648" s="19" t="str">
        <f>VLOOKUP(Table3[[#This Row],[Customer ID]],'Hospitalisation Details'!647:$1048576,9,FALSE())</f>
        <v>tier - 2</v>
      </c>
      <c r="P648" s="19" t="str">
        <f>VLOOKUP(Table3[[#This Row],[Customer ID]],'Hospitalisation Details'!647:$1048576,10,FALSE())</f>
        <v>tier - 1</v>
      </c>
      <c r="Q648" s="19" t="str">
        <f>VLOOKUP(Table3[[#This Row],[Customer ID]],'Hospitalisation Details'!647:$1048576,11,FALSE())</f>
        <v>R1012</v>
      </c>
    </row>
    <row r="649" spans="1:17" x14ac:dyDescent="0.2">
      <c r="A649" s="18" t="s">
        <v>1723</v>
      </c>
      <c r="B649" s="19" t="str">
        <f>VLOOKUP(Table3[[#This Row],[Customer ID]],'Customer name 1'!648:$1048576,4,FALSE())</f>
        <v xml:space="preserve">Mr. Kevin </v>
      </c>
      <c r="C649" s="20">
        <f>VLOOKUP(Table3[[#This Row],[Customer ID]],'Medical Examinations'!$1:$1048576,2,FALSE())</f>
        <v>39.799999999999997</v>
      </c>
      <c r="D649" s="20" t="str">
        <f>VLOOKUP(Table3[[#This Row],[Customer ID]],'Medical Examinations'!$1:$1048576,3,FALSE())</f>
        <v xml:space="preserve"> obesity </v>
      </c>
      <c r="E649" s="20">
        <f>VLOOKUP(Table3[[#This Row],[Customer ID]],'Medical Examinations'!$1:$1048576,4,FALSE())</f>
        <v>4.6500000000000004</v>
      </c>
      <c r="F649" s="20" t="str">
        <f>VLOOKUP(Table3[[#This Row],[Customer ID]],'Medical Examinations'!$1:$1048576,5,FALSE())</f>
        <v xml:space="preserve">normal </v>
      </c>
      <c r="G649" s="19" t="str">
        <f>VLOOKUP(Table3[[#This Row],[Customer ID]],'Medical Examinations'!$1:$1048576,6,FALSE())</f>
        <v>yes</v>
      </c>
      <c r="H649" s="19" t="str">
        <f>VLOOKUP(Table3[[#This Row],[Customer ID]],'Medical Examinations'!$1:$1048576,7,FALSE())</f>
        <v>No</v>
      </c>
      <c r="I649" s="19" t="str">
        <f>VLOOKUP(Table3[[#This Row],[Customer ID]],'Medical Examinations'!$1:$1048576,8,FALSE())</f>
        <v>No</v>
      </c>
      <c r="J649" s="19">
        <f>VLOOKUP(Table3[[#This Row],[Customer ID]],'Medical Examinations'!$1:$1048576,9,FALSE())</f>
        <v>2</v>
      </c>
      <c r="K649" s="19" t="str">
        <f>VLOOKUP(Table3[[#This Row],[Customer ID]],'Medical Examinations'!$1:$1048576,10,FALSE())</f>
        <v>No</v>
      </c>
      <c r="L649" s="19" t="str">
        <f>VLOOKUP(Table3[[#This Row],[Customer ID]],'Hospitalisation Details'!648:$1048576,5,FALSE())</f>
        <v>3 Dec 1959</v>
      </c>
      <c r="M649" s="19">
        <f>VLOOKUP(Table3[[#This Row],[Customer ID]],'Hospitalisation Details'!648:$1048576,6,FALSE())</f>
        <v>63</v>
      </c>
      <c r="N649" s="19">
        <f>VLOOKUP(Table3[[#This Row],[Customer ID]],'Hospitalisation Details'!648:$1048576,8,FALSE())</f>
        <v>15170.07</v>
      </c>
      <c r="O649" s="19" t="str">
        <f>VLOOKUP(Table3[[#This Row],[Customer ID]],'Hospitalisation Details'!648:$1048576,9,FALSE())</f>
        <v>tier - 2</v>
      </c>
      <c r="P649" s="19" t="str">
        <f>VLOOKUP(Table3[[#This Row],[Customer ID]],'Hospitalisation Details'!648:$1048576,10,FALSE())</f>
        <v>tier - 3</v>
      </c>
      <c r="Q649" s="19" t="str">
        <f>VLOOKUP(Table3[[#This Row],[Customer ID]],'Hospitalisation Details'!648:$1048576,11,FALSE())</f>
        <v>R1011</v>
      </c>
    </row>
    <row r="650" spans="1:17" x14ac:dyDescent="0.2">
      <c r="A650" s="18" t="s">
        <v>1722</v>
      </c>
      <c r="B650" s="19" t="str">
        <f>VLOOKUP(Table3[[#This Row],[Customer ID]],'Customer name 1'!649:$1048576,4,FALSE())</f>
        <v xml:space="preserve">Mr. Gregory </v>
      </c>
      <c r="C650" s="20">
        <f>VLOOKUP(Table3[[#This Row],[Customer ID]],'Medical Examinations'!$1:$1048576,2,FALSE())</f>
        <v>33.659999999999997</v>
      </c>
      <c r="D650" s="20" t="str">
        <f>VLOOKUP(Table3[[#This Row],[Customer ID]],'Medical Examinations'!$1:$1048576,3,FALSE())</f>
        <v xml:space="preserve"> obesity </v>
      </c>
      <c r="E650" s="20">
        <f>VLOOKUP(Table3[[#This Row],[Customer ID]],'Medical Examinations'!$1:$1048576,4,FALSE())</f>
        <v>5.65</v>
      </c>
      <c r="F650" s="20" t="str">
        <f>VLOOKUP(Table3[[#This Row],[Customer ID]],'Medical Examinations'!$1:$1048576,5,FALSE())</f>
        <v xml:space="preserve">normal </v>
      </c>
      <c r="G650" s="19" t="str">
        <f>VLOOKUP(Table3[[#This Row],[Customer ID]],'Medical Examinations'!$1:$1048576,6,FALSE())</f>
        <v>yes</v>
      </c>
      <c r="H650" s="19" t="str">
        <f>VLOOKUP(Table3[[#This Row],[Customer ID]],'Medical Examinations'!$1:$1048576,7,FALSE())</f>
        <v>No</v>
      </c>
      <c r="I650" s="19" t="str">
        <f>VLOOKUP(Table3[[#This Row],[Customer ID]],'Medical Examinations'!$1:$1048576,8,FALSE())</f>
        <v>No</v>
      </c>
      <c r="J650" s="19">
        <f>VLOOKUP(Table3[[#This Row],[Customer ID]],'Medical Examinations'!$1:$1048576,9,FALSE())</f>
        <v>2</v>
      </c>
      <c r="K650" s="19" t="str">
        <f>VLOOKUP(Table3[[#This Row],[Customer ID]],'Medical Examinations'!$1:$1048576,10,FALSE())</f>
        <v>No</v>
      </c>
      <c r="L650" s="19" t="str">
        <f>VLOOKUP(Table3[[#This Row],[Customer ID]],'Hospitalisation Details'!649:$1048576,5,FALSE())</f>
        <v>4 Jun 1959</v>
      </c>
      <c r="M650" s="19">
        <f>VLOOKUP(Table3[[#This Row],[Customer ID]],'Hospitalisation Details'!649:$1048576,6,FALSE())</f>
        <v>64</v>
      </c>
      <c r="N650" s="19">
        <f>VLOOKUP(Table3[[#This Row],[Customer ID]],'Hospitalisation Details'!649:$1048576,8,FALSE())</f>
        <v>15161.53</v>
      </c>
      <c r="O650" s="19" t="str">
        <f>VLOOKUP(Table3[[#This Row],[Customer ID]],'Hospitalisation Details'!649:$1048576,9,FALSE())</f>
        <v>tier - 2</v>
      </c>
      <c r="P650" s="19" t="str">
        <f>VLOOKUP(Table3[[#This Row],[Customer ID]],'Hospitalisation Details'!649:$1048576,10,FALSE())</f>
        <v>tier - 1</v>
      </c>
      <c r="Q650" s="19" t="str">
        <f>VLOOKUP(Table3[[#This Row],[Customer ID]],'Hospitalisation Details'!649:$1048576,11,FALSE())</f>
        <v>R1013</v>
      </c>
    </row>
    <row r="651" spans="1:17" x14ac:dyDescent="0.2">
      <c r="A651" s="18" t="s">
        <v>1721</v>
      </c>
      <c r="B651" s="19" t="str">
        <f>VLOOKUP(Table3[[#This Row],[Customer ID]],'Customer name 1'!650:$1048576,4,FALSE())</f>
        <v xml:space="preserve">Ms. Della </v>
      </c>
      <c r="C651" s="20">
        <f>VLOOKUP(Table3[[#This Row],[Customer ID]],'Medical Examinations'!$1:$1048576,2,FALSE())</f>
        <v>35.5</v>
      </c>
      <c r="D651" s="20" t="str">
        <f>VLOOKUP(Table3[[#This Row],[Customer ID]],'Medical Examinations'!$1:$1048576,3,FALSE())</f>
        <v xml:space="preserve"> obesity </v>
      </c>
      <c r="E651" s="20">
        <f>VLOOKUP(Table3[[#This Row],[Customer ID]],'Medical Examinations'!$1:$1048576,4,FALSE())</f>
        <v>11.97</v>
      </c>
      <c r="F651" s="20" t="str">
        <f>VLOOKUP(Table3[[#This Row],[Customer ID]],'Medical Examinations'!$1:$1048576,5,FALSE())</f>
        <v xml:space="preserve">diabetes </v>
      </c>
      <c r="G651" s="19" t="str">
        <f>VLOOKUP(Table3[[#This Row],[Customer ID]],'Medical Examinations'!$1:$1048576,6,FALSE())</f>
        <v>No</v>
      </c>
      <c r="H651" s="19" t="str">
        <f>VLOOKUP(Table3[[#This Row],[Customer ID]],'Medical Examinations'!$1:$1048576,7,FALSE())</f>
        <v>No</v>
      </c>
      <c r="I651" s="19" t="str">
        <f>VLOOKUP(Table3[[#This Row],[Customer ID]],'Medical Examinations'!$1:$1048576,8,FALSE())</f>
        <v>No</v>
      </c>
      <c r="J651" s="19">
        <f>VLOOKUP(Table3[[#This Row],[Customer ID]],'Medical Examinations'!$1:$1048576,9,FALSE())</f>
        <v>0</v>
      </c>
      <c r="K651" s="19" t="str">
        <f>VLOOKUP(Table3[[#This Row],[Customer ID]],'Medical Examinations'!$1:$1048576,10,FALSE())</f>
        <v>No</v>
      </c>
      <c r="L651" s="19" t="str">
        <f>VLOOKUP(Table3[[#This Row],[Customer ID]],'Hospitalisation Details'!650:$1048576,5,FALSE())</f>
        <v>25 Oct 1962</v>
      </c>
      <c r="M651" s="19">
        <f>VLOOKUP(Table3[[#This Row],[Customer ID]],'Hospitalisation Details'!650:$1048576,6,FALSE())</f>
        <v>60</v>
      </c>
      <c r="N651" s="19">
        <f>VLOOKUP(Table3[[#This Row],[Customer ID]],'Hospitalisation Details'!650:$1048576,8,FALSE())</f>
        <v>15161.25</v>
      </c>
      <c r="O651" s="19" t="str">
        <f>VLOOKUP(Table3[[#This Row],[Customer ID]],'Hospitalisation Details'!650:$1048576,9,FALSE())</f>
        <v>tier - 2</v>
      </c>
      <c r="P651" s="19" t="str">
        <f>VLOOKUP(Table3[[#This Row],[Customer ID]],'Hospitalisation Details'!650:$1048576,10,FALSE())</f>
        <v>tier - 2</v>
      </c>
      <c r="Q651" s="19" t="str">
        <f>VLOOKUP(Table3[[#This Row],[Customer ID]],'Hospitalisation Details'!650:$1048576,11,FALSE())</f>
        <v>R1012</v>
      </c>
    </row>
    <row r="652" spans="1:17" x14ac:dyDescent="0.2">
      <c r="A652" s="18" t="s">
        <v>1720</v>
      </c>
      <c r="B652" s="19" t="str">
        <f>VLOOKUP(Table3[[#This Row],[Customer ID]],'Customer name 1'!651:$1048576,4,FALSE())</f>
        <v xml:space="preserve">Mr. David </v>
      </c>
      <c r="C652" s="20">
        <f>VLOOKUP(Table3[[#This Row],[Customer ID]],'Medical Examinations'!$1:$1048576,2,FALSE())</f>
        <v>41.63</v>
      </c>
      <c r="D652" s="20" t="str">
        <f>VLOOKUP(Table3[[#This Row],[Customer ID]],'Medical Examinations'!$1:$1048576,3,FALSE())</f>
        <v xml:space="preserve"> obesity </v>
      </c>
      <c r="E652" s="20">
        <f>VLOOKUP(Table3[[#This Row],[Customer ID]],'Medical Examinations'!$1:$1048576,4,FALSE())</f>
        <v>6.71</v>
      </c>
      <c r="F652" s="20" t="str">
        <f>VLOOKUP(Table3[[#This Row],[Customer ID]],'Medical Examinations'!$1:$1048576,5,FALSE())</f>
        <v xml:space="preserve">diabetes </v>
      </c>
      <c r="G652" s="19" t="str">
        <f>VLOOKUP(Table3[[#This Row],[Customer ID]],'Medical Examinations'!$1:$1048576,6,FALSE())</f>
        <v>No</v>
      </c>
      <c r="H652" s="19" t="str">
        <f>VLOOKUP(Table3[[#This Row],[Customer ID]],'Medical Examinations'!$1:$1048576,7,FALSE())</f>
        <v>No</v>
      </c>
      <c r="I652" s="19" t="str">
        <f>VLOOKUP(Table3[[#This Row],[Customer ID]],'Medical Examinations'!$1:$1048576,8,FALSE())</f>
        <v>No</v>
      </c>
      <c r="J652" s="19">
        <f>VLOOKUP(Table3[[#This Row],[Customer ID]],'Medical Examinations'!$1:$1048576,9,FALSE())</f>
        <v>0</v>
      </c>
      <c r="K652" s="19" t="str">
        <f>VLOOKUP(Table3[[#This Row],[Customer ID]],'Medical Examinations'!$1:$1048576,10,FALSE())</f>
        <v>No</v>
      </c>
      <c r="L652" s="19" t="str">
        <f>VLOOKUP(Table3[[#This Row],[Customer ID]],'Hospitalisation Details'!651:$1048576,5,FALSE())</f>
        <v>25 Nov 1971</v>
      </c>
      <c r="M652" s="19">
        <f>VLOOKUP(Table3[[#This Row],[Customer ID]],'Hospitalisation Details'!651:$1048576,6,FALSE())</f>
        <v>51</v>
      </c>
      <c r="N652" s="19">
        <f>VLOOKUP(Table3[[#This Row],[Customer ID]],'Hospitalisation Details'!651:$1048576,8,FALSE())</f>
        <v>15150.44</v>
      </c>
      <c r="O652" s="19" t="str">
        <f>VLOOKUP(Table3[[#This Row],[Customer ID]],'Hospitalisation Details'!651:$1048576,9,FALSE())</f>
        <v>tier - 2</v>
      </c>
      <c r="P652" s="19" t="str">
        <f>VLOOKUP(Table3[[#This Row],[Customer ID]],'Hospitalisation Details'!651:$1048576,10,FALSE())</f>
        <v>tier - 1</v>
      </c>
      <c r="Q652" s="19" t="str">
        <f>VLOOKUP(Table3[[#This Row],[Customer ID]],'Hospitalisation Details'!651:$1048576,11,FALSE())</f>
        <v>R1023</v>
      </c>
    </row>
    <row r="653" spans="1:17" x14ac:dyDescent="0.2">
      <c r="A653" s="18" t="s">
        <v>1719</v>
      </c>
      <c r="B653" s="19" t="str">
        <f>VLOOKUP(Table3[[#This Row],[Customer ID]],'Customer name 1'!652:$1048576,4,FALSE())</f>
        <v xml:space="preserve">Ms. Victoria </v>
      </c>
      <c r="C653" s="20">
        <f>VLOOKUP(Table3[[#This Row],[Customer ID]],'Medical Examinations'!$1:$1048576,2,FALSE())</f>
        <v>46.49</v>
      </c>
      <c r="D653" s="20" t="str">
        <f>VLOOKUP(Table3[[#This Row],[Customer ID]],'Medical Examinations'!$1:$1048576,3,FALSE())</f>
        <v xml:space="preserve"> obesity </v>
      </c>
      <c r="E653" s="20">
        <f>VLOOKUP(Table3[[#This Row],[Customer ID]],'Medical Examinations'!$1:$1048576,4,FALSE())</f>
        <v>11.92</v>
      </c>
      <c r="F653" s="20" t="str">
        <f>VLOOKUP(Table3[[#This Row],[Customer ID]],'Medical Examinations'!$1:$1048576,5,FALSE())</f>
        <v xml:space="preserve">diabetes </v>
      </c>
      <c r="G653" s="19" t="str">
        <f>VLOOKUP(Table3[[#This Row],[Customer ID]],'Medical Examinations'!$1:$1048576,6,FALSE())</f>
        <v>No</v>
      </c>
      <c r="H653" s="19" t="str">
        <f>VLOOKUP(Table3[[#This Row],[Customer ID]],'Medical Examinations'!$1:$1048576,7,FALSE())</f>
        <v>No</v>
      </c>
      <c r="I653" s="19" t="str">
        <f>VLOOKUP(Table3[[#This Row],[Customer ID]],'Medical Examinations'!$1:$1048576,8,FALSE())</f>
        <v>No</v>
      </c>
      <c r="J653" s="19">
        <f>VLOOKUP(Table3[[#This Row],[Customer ID]],'Medical Examinations'!$1:$1048576,9,FALSE())</f>
        <v>0</v>
      </c>
      <c r="K653" s="19" t="str">
        <f>VLOOKUP(Table3[[#This Row],[Customer ID]],'Medical Examinations'!$1:$1048576,10,FALSE())</f>
        <v>No</v>
      </c>
      <c r="L653" s="19" t="str">
        <f>VLOOKUP(Table3[[#This Row],[Customer ID]],'Hospitalisation Details'!652:$1048576,5,FALSE())</f>
        <v>5 Sep 1978</v>
      </c>
      <c r="M653" s="19">
        <f>VLOOKUP(Table3[[#This Row],[Customer ID]],'Hospitalisation Details'!652:$1048576,6,FALSE())</f>
        <v>44</v>
      </c>
      <c r="N653" s="19">
        <f>VLOOKUP(Table3[[#This Row],[Customer ID]],'Hospitalisation Details'!652:$1048576,8,FALSE())</f>
        <v>15123.19</v>
      </c>
      <c r="O653" s="19" t="str">
        <f>VLOOKUP(Table3[[#This Row],[Customer ID]],'Hospitalisation Details'!652:$1048576,9,FALSE())</f>
        <v>tier - 2</v>
      </c>
      <c r="P653" s="19" t="str">
        <f>VLOOKUP(Table3[[#This Row],[Customer ID]],'Hospitalisation Details'!652:$1048576,10,FALSE())</f>
        <v>tier - 1</v>
      </c>
      <c r="Q653" s="19" t="str">
        <f>VLOOKUP(Table3[[#This Row],[Customer ID]],'Hospitalisation Details'!652:$1048576,11,FALSE())</f>
        <v>R1011</v>
      </c>
    </row>
    <row r="654" spans="1:17" x14ac:dyDescent="0.2">
      <c r="A654" s="18" t="s">
        <v>1718</v>
      </c>
      <c r="B654" s="19" t="str">
        <f>VLOOKUP(Table3[[#This Row],[Customer ID]],'Customer name 1'!653:$1048576,4,FALSE())</f>
        <v xml:space="preserve">Mr. Tasos </v>
      </c>
      <c r="C654" s="20">
        <f>VLOOKUP(Table3[[#This Row],[Customer ID]],'Medical Examinations'!$1:$1048576,2,FALSE())</f>
        <v>43.29</v>
      </c>
      <c r="D654" s="20" t="str">
        <f>VLOOKUP(Table3[[#This Row],[Customer ID]],'Medical Examinations'!$1:$1048576,3,FALSE())</f>
        <v xml:space="preserve"> obesity </v>
      </c>
      <c r="E654" s="20">
        <f>VLOOKUP(Table3[[#This Row],[Customer ID]],'Medical Examinations'!$1:$1048576,4,FALSE())</f>
        <v>5.35</v>
      </c>
      <c r="F654" s="20" t="str">
        <f>VLOOKUP(Table3[[#This Row],[Customer ID]],'Medical Examinations'!$1:$1048576,5,FALSE())</f>
        <v xml:space="preserve">normal </v>
      </c>
      <c r="G654" s="19" t="str">
        <f>VLOOKUP(Table3[[#This Row],[Customer ID]],'Medical Examinations'!$1:$1048576,6,FALSE())</f>
        <v>No</v>
      </c>
      <c r="H654" s="19" t="str">
        <f>VLOOKUP(Table3[[#This Row],[Customer ID]],'Medical Examinations'!$1:$1048576,7,FALSE())</f>
        <v>No</v>
      </c>
      <c r="I654" s="19" t="str">
        <f>VLOOKUP(Table3[[#This Row],[Customer ID]],'Medical Examinations'!$1:$1048576,8,FALSE())</f>
        <v>No</v>
      </c>
      <c r="J654" s="19">
        <f>VLOOKUP(Table3[[#This Row],[Customer ID]],'Medical Examinations'!$1:$1048576,9,FALSE())</f>
        <v>2</v>
      </c>
      <c r="K654" s="19" t="str">
        <f>VLOOKUP(Table3[[#This Row],[Customer ID]],'Medical Examinations'!$1:$1048576,10,FALSE())</f>
        <v>No</v>
      </c>
      <c r="L654" s="19" t="str">
        <f>VLOOKUP(Table3[[#This Row],[Customer ID]],'Hospitalisation Details'!653:$1048576,5,FALSE())</f>
        <v>7 Nov 1972</v>
      </c>
      <c r="M654" s="19">
        <f>VLOOKUP(Table3[[#This Row],[Customer ID]],'Hospitalisation Details'!653:$1048576,6,FALSE())</f>
        <v>50</v>
      </c>
      <c r="N654" s="19">
        <f>VLOOKUP(Table3[[#This Row],[Customer ID]],'Hospitalisation Details'!653:$1048576,8,FALSE())</f>
        <v>15103.69</v>
      </c>
      <c r="O654" s="19" t="str">
        <f>VLOOKUP(Table3[[#This Row],[Customer ID]],'Hospitalisation Details'!653:$1048576,9,FALSE())</f>
        <v>tier - 2</v>
      </c>
      <c r="P654" s="19" t="str">
        <f>VLOOKUP(Table3[[#This Row],[Customer ID]],'Hospitalisation Details'!653:$1048576,10,FALSE())</f>
        <v>tier - 1</v>
      </c>
      <c r="Q654" s="19" t="str">
        <f>VLOOKUP(Table3[[#This Row],[Customer ID]],'Hospitalisation Details'!653:$1048576,11,FALSE())</f>
        <v>R1012</v>
      </c>
    </row>
    <row r="655" spans="1:17" x14ac:dyDescent="0.2">
      <c r="A655" s="18" t="s">
        <v>1717</v>
      </c>
      <c r="B655" s="19" t="str">
        <f>VLOOKUP(Table3[[#This Row],[Customer ID]],'Customer name 1'!654:$1048576,4,FALSE())</f>
        <v xml:space="preserve">Mr. Thomas </v>
      </c>
      <c r="C655" s="20">
        <f>VLOOKUP(Table3[[#This Row],[Customer ID]],'Medical Examinations'!$1:$1048576,2,FALSE())</f>
        <v>43.08</v>
      </c>
      <c r="D655" s="20" t="str">
        <f>VLOOKUP(Table3[[#This Row],[Customer ID]],'Medical Examinations'!$1:$1048576,3,FALSE())</f>
        <v xml:space="preserve"> obesity </v>
      </c>
      <c r="E655" s="20">
        <f>VLOOKUP(Table3[[#This Row],[Customer ID]],'Medical Examinations'!$1:$1048576,4,FALSE())</f>
        <v>8.9600000000000009</v>
      </c>
      <c r="F655" s="20" t="str">
        <f>VLOOKUP(Table3[[#This Row],[Customer ID]],'Medical Examinations'!$1:$1048576,5,FALSE())</f>
        <v xml:space="preserve">diabetes </v>
      </c>
      <c r="G655" s="19" t="str">
        <f>VLOOKUP(Table3[[#This Row],[Customer ID]],'Medical Examinations'!$1:$1048576,6,FALSE())</f>
        <v>yes</v>
      </c>
      <c r="H655" s="19" t="str">
        <f>VLOOKUP(Table3[[#This Row],[Customer ID]],'Medical Examinations'!$1:$1048576,7,FALSE())</f>
        <v>No</v>
      </c>
      <c r="I655" s="19" t="str">
        <f>VLOOKUP(Table3[[#This Row],[Customer ID]],'Medical Examinations'!$1:$1048576,8,FALSE())</f>
        <v>No</v>
      </c>
      <c r="J655" s="19">
        <f>VLOOKUP(Table3[[#This Row],[Customer ID]],'Medical Examinations'!$1:$1048576,9,FALSE())</f>
        <v>1</v>
      </c>
      <c r="K655" s="19" t="str">
        <f>VLOOKUP(Table3[[#This Row],[Customer ID]],'Medical Examinations'!$1:$1048576,10,FALSE())</f>
        <v>No</v>
      </c>
      <c r="L655" s="19" t="str">
        <f>VLOOKUP(Table3[[#This Row],[Customer ID]],'Hospitalisation Details'!654:$1048576,5,FALSE())</f>
        <v>26 Oct 1975</v>
      </c>
      <c r="M655" s="19">
        <f>VLOOKUP(Table3[[#This Row],[Customer ID]],'Hospitalisation Details'!654:$1048576,6,FALSE())</f>
        <v>47</v>
      </c>
      <c r="N655" s="19">
        <f>VLOOKUP(Table3[[#This Row],[Customer ID]],'Hospitalisation Details'!654:$1048576,8,FALSE())</f>
        <v>15090.35</v>
      </c>
      <c r="O655" s="19" t="str">
        <f>VLOOKUP(Table3[[#This Row],[Customer ID]],'Hospitalisation Details'!654:$1048576,9,FALSE())</f>
        <v>tier - 2</v>
      </c>
      <c r="P655" s="19" t="str">
        <f>VLOOKUP(Table3[[#This Row],[Customer ID]],'Hospitalisation Details'!654:$1048576,10,FALSE())</f>
        <v>tier - 1</v>
      </c>
      <c r="Q655" s="19" t="str">
        <f>VLOOKUP(Table3[[#This Row],[Customer ID]],'Hospitalisation Details'!654:$1048576,11,FALSE())</f>
        <v>R1023</v>
      </c>
    </row>
    <row r="656" spans="1:17" x14ac:dyDescent="0.2">
      <c r="A656" s="18" t="s">
        <v>1716</v>
      </c>
      <c r="B656" s="19" t="str">
        <f>VLOOKUP(Table3[[#This Row],[Customer ID]],'Customer name 1'!655:$1048576,4,FALSE())</f>
        <v xml:space="preserve">Mr. Lukasz </v>
      </c>
      <c r="C656" s="20">
        <f>VLOOKUP(Table3[[#This Row],[Customer ID]],'Medical Examinations'!$1:$1048576,2,FALSE())</f>
        <v>39.07</v>
      </c>
      <c r="D656" s="20" t="str">
        <f>VLOOKUP(Table3[[#This Row],[Customer ID]],'Medical Examinations'!$1:$1048576,3,FALSE())</f>
        <v xml:space="preserve"> obesity </v>
      </c>
      <c r="E656" s="20">
        <f>VLOOKUP(Table3[[#This Row],[Customer ID]],'Medical Examinations'!$1:$1048576,4,FALSE())</f>
        <v>11.93</v>
      </c>
      <c r="F656" s="20" t="str">
        <f>VLOOKUP(Table3[[#This Row],[Customer ID]],'Medical Examinations'!$1:$1048576,5,FALSE())</f>
        <v xml:space="preserve">diabetes </v>
      </c>
      <c r="G656" s="19" t="str">
        <f>VLOOKUP(Table3[[#This Row],[Customer ID]],'Medical Examinations'!$1:$1048576,6,FALSE())</f>
        <v>No</v>
      </c>
      <c r="H656" s="19" t="str">
        <f>VLOOKUP(Table3[[#This Row],[Customer ID]],'Medical Examinations'!$1:$1048576,7,FALSE())</f>
        <v>No</v>
      </c>
      <c r="I656" s="19" t="str">
        <f>VLOOKUP(Table3[[#This Row],[Customer ID]],'Medical Examinations'!$1:$1048576,8,FALSE())</f>
        <v>No</v>
      </c>
      <c r="J656" s="19">
        <f>VLOOKUP(Table3[[#This Row],[Customer ID]],'Medical Examinations'!$1:$1048576,9,FALSE())</f>
        <v>0</v>
      </c>
      <c r="K656" s="19" t="str">
        <f>VLOOKUP(Table3[[#This Row],[Customer ID]],'Medical Examinations'!$1:$1048576,10,FALSE())</f>
        <v>No</v>
      </c>
      <c r="L656" s="19" t="str">
        <f>VLOOKUP(Table3[[#This Row],[Customer ID]],'Hospitalisation Details'!655:$1048576,5,FALSE())</f>
        <v>12 Jun 1968</v>
      </c>
      <c r="M656" s="19">
        <f>VLOOKUP(Table3[[#This Row],[Customer ID]],'Hospitalisation Details'!655:$1048576,6,FALSE())</f>
        <v>54</v>
      </c>
      <c r="N656" s="19">
        <f>VLOOKUP(Table3[[#This Row],[Customer ID]],'Hospitalisation Details'!655:$1048576,8,FALSE())</f>
        <v>15052.68</v>
      </c>
      <c r="O656" s="19" t="str">
        <f>VLOOKUP(Table3[[#This Row],[Customer ID]],'Hospitalisation Details'!655:$1048576,9,FALSE())</f>
        <v>tier - 2</v>
      </c>
      <c r="P656" s="19" t="str">
        <f>VLOOKUP(Table3[[#This Row],[Customer ID]],'Hospitalisation Details'!655:$1048576,10,FALSE())</f>
        <v>tier - 2</v>
      </c>
      <c r="Q656" s="19" t="str">
        <f>VLOOKUP(Table3[[#This Row],[Customer ID]],'Hospitalisation Details'!655:$1048576,11,FALSE())</f>
        <v>R1022</v>
      </c>
    </row>
    <row r="657" spans="1:17" x14ac:dyDescent="0.2">
      <c r="A657" s="18" t="s">
        <v>1715</v>
      </c>
      <c r="B657" s="19" t="str">
        <f>VLOOKUP(Table3[[#This Row],[Customer ID]],'Customer name 1'!656:$1048576,4,FALSE())</f>
        <v xml:space="preserve">Mr. Matthew </v>
      </c>
      <c r="C657" s="20">
        <f>VLOOKUP(Table3[[#This Row],[Customer ID]],'Medical Examinations'!$1:$1048576,2,FALSE())</f>
        <v>41.3</v>
      </c>
      <c r="D657" s="20" t="str">
        <f>VLOOKUP(Table3[[#This Row],[Customer ID]],'Medical Examinations'!$1:$1048576,3,FALSE())</f>
        <v xml:space="preserve"> obesity </v>
      </c>
      <c r="E657" s="20">
        <f>VLOOKUP(Table3[[#This Row],[Customer ID]],'Medical Examinations'!$1:$1048576,4,FALSE())</f>
        <v>9.59</v>
      </c>
      <c r="F657" s="20" t="str">
        <f>VLOOKUP(Table3[[#This Row],[Customer ID]],'Medical Examinations'!$1:$1048576,5,FALSE())</f>
        <v xml:space="preserve">diabetes </v>
      </c>
      <c r="G657" s="19" t="str">
        <f>VLOOKUP(Table3[[#This Row],[Customer ID]],'Medical Examinations'!$1:$1048576,6,FALSE())</f>
        <v>No</v>
      </c>
      <c r="H657" s="19" t="str">
        <f>VLOOKUP(Table3[[#This Row],[Customer ID]],'Medical Examinations'!$1:$1048576,7,FALSE())</f>
        <v>No</v>
      </c>
      <c r="I657" s="19" t="str">
        <f>VLOOKUP(Table3[[#This Row],[Customer ID]],'Medical Examinations'!$1:$1048576,8,FALSE())</f>
        <v>No</v>
      </c>
      <c r="J657" s="19">
        <f>VLOOKUP(Table3[[#This Row],[Customer ID]],'Medical Examinations'!$1:$1048576,9,FALSE())</f>
        <v>0</v>
      </c>
      <c r="K657" s="19" t="str">
        <f>VLOOKUP(Table3[[#This Row],[Customer ID]],'Medical Examinations'!$1:$1048576,10,FALSE())</f>
        <v>No</v>
      </c>
      <c r="L657" s="19" t="str">
        <f>VLOOKUP(Table3[[#This Row],[Customer ID]],'Hospitalisation Details'!656:$1048576,5,FALSE())</f>
        <v>15 Aug 1971</v>
      </c>
      <c r="M657" s="19">
        <f>VLOOKUP(Table3[[#This Row],[Customer ID]],'Hospitalisation Details'!656:$1048576,6,FALSE())</f>
        <v>51</v>
      </c>
      <c r="N657" s="19">
        <f>VLOOKUP(Table3[[#This Row],[Customer ID]],'Hospitalisation Details'!656:$1048576,8,FALSE())</f>
        <v>15038.51</v>
      </c>
      <c r="O657" s="19" t="str">
        <f>VLOOKUP(Table3[[#This Row],[Customer ID]],'Hospitalisation Details'!656:$1048576,9,FALSE())</f>
        <v>tier - 2</v>
      </c>
      <c r="P657" s="19" t="str">
        <f>VLOOKUP(Table3[[#This Row],[Customer ID]],'Hospitalisation Details'!656:$1048576,10,FALSE())</f>
        <v>tier - 3</v>
      </c>
      <c r="Q657" s="19" t="str">
        <f>VLOOKUP(Table3[[#This Row],[Customer ID]],'Hospitalisation Details'!656:$1048576,11,FALSE())</f>
        <v>R1023</v>
      </c>
    </row>
    <row r="658" spans="1:17" x14ac:dyDescent="0.2">
      <c r="A658" s="18" t="s">
        <v>1714</v>
      </c>
      <c r="B658" s="19" t="str">
        <f>VLOOKUP(Table3[[#This Row],[Customer ID]],'Customer name 1'!657:$1048576,4,FALSE())</f>
        <v xml:space="preserve">Ms. Meta </v>
      </c>
      <c r="C658" s="20">
        <f>VLOOKUP(Table3[[#This Row],[Customer ID]],'Medical Examinations'!$1:$1048576,2,FALSE())</f>
        <v>42.95</v>
      </c>
      <c r="D658" s="20" t="str">
        <f>VLOOKUP(Table3[[#This Row],[Customer ID]],'Medical Examinations'!$1:$1048576,3,FALSE())</f>
        <v xml:space="preserve"> obesity </v>
      </c>
      <c r="E658" s="20">
        <f>VLOOKUP(Table3[[#This Row],[Customer ID]],'Medical Examinations'!$1:$1048576,4,FALSE())</f>
        <v>11.88</v>
      </c>
      <c r="F658" s="20" t="str">
        <f>VLOOKUP(Table3[[#This Row],[Customer ID]],'Medical Examinations'!$1:$1048576,5,FALSE())</f>
        <v xml:space="preserve">diabetes </v>
      </c>
      <c r="G658" s="19" t="str">
        <f>VLOOKUP(Table3[[#This Row],[Customer ID]],'Medical Examinations'!$1:$1048576,6,FALSE())</f>
        <v>yes</v>
      </c>
      <c r="H658" s="19" t="str">
        <f>VLOOKUP(Table3[[#This Row],[Customer ID]],'Medical Examinations'!$1:$1048576,7,FALSE())</f>
        <v>No</v>
      </c>
      <c r="I658" s="19" t="str">
        <f>VLOOKUP(Table3[[#This Row],[Customer ID]],'Medical Examinations'!$1:$1048576,8,FALSE())</f>
        <v>No</v>
      </c>
      <c r="J658" s="19">
        <f>VLOOKUP(Table3[[#This Row],[Customer ID]],'Medical Examinations'!$1:$1048576,9,FALSE())</f>
        <v>2</v>
      </c>
      <c r="K658" s="19" t="str">
        <f>VLOOKUP(Table3[[#This Row],[Customer ID]],'Medical Examinations'!$1:$1048576,10,FALSE())</f>
        <v>No</v>
      </c>
      <c r="L658" s="19" t="str">
        <f>VLOOKUP(Table3[[#This Row],[Customer ID]],'Hospitalisation Details'!657:$1048576,5,FALSE())</f>
        <v>11 Sep 1970</v>
      </c>
      <c r="M658" s="19">
        <f>VLOOKUP(Table3[[#This Row],[Customer ID]],'Hospitalisation Details'!657:$1048576,6,FALSE())</f>
        <v>52</v>
      </c>
      <c r="N658" s="19">
        <f>VLOOKUP(Table3[[#This Row],[Customer ID]],'Hospitalisation Details'!657:$1048576,8,FALSE())</f>
        <v>15026.3</v>
      </c>
      <c r="O658" s="19" t="str">
        <f>VLOOKUP(Table3[[#This Row],[Customer ID]],'Hospitalisation Details'!657:$1048576,9,FALSE())</f>
        <v>tier - 2</v>
      </c>
      <c r="P658" s="19" t="str">
        <f>VLOOKUP(Table3[[#This Row],[Customer ID]],'Hospitalisation Details'!657:$1048576,10,FALSE())</f>
        <v>tier - 3</v>
      </c>
      <c r="Q658" s="19" t="str">
        <f>VLOOKUP(Table3[[#This Row],[Customer ID]],'Hospitalisation Details'!657:$1048576,11,FALSE())</f>
        <v>R1011</v>
      </c>
    </row>
    <row r="659" spans="1:17" x14ac:dyDescent="0.2">
      <c r="A659" s="18" t="s">
        <v>1713</v>
      </c>
      <c r="B659" s="19" t="str">
        <f>VLOOKUP(Table3[[#This Row],[Customer ID]],'Customer name 1'!658:$1048576,4,FALSE())</f>
        <v xml:space="preserve">Ms. Rachel </v>
      </c>
      <c r="C659" s="20">
        <f>VLOOKUP(Table3[[#This Row],[Customer ID]],'Medical Examinations'!$1:$1048576,2,FALSE())</f>
        <v>46.96</v>
      </c>
      <c r="D659" s="20" t="str">
        <f>VLOOKUP(Table3[[#This Row],[Customer ID]],'Medical Examinations'!$1:$1048576,3,FALSE())</f>
        <v xml:space="preserve"> obesity </v>
      </c>
      <c r="E659" s="20">
        <f>VLOOKUP(Table3[[#This Row],[Customer ID]],'Medical Examinations'!$1:$1048576,4,FALSE())</f>
        <v>4.6399999999999997</v>
      </c>
      <c r="F659" s="20" t="str">
        <f>VLOOKUP(Table3[[#This Row],[Customer ID]],'Medical Examinations'!$1:$1048576,5,FALSE())</f>
        <v xml:space="preserve">normal </v>
      </c>
      <c r="G659" s="19" t="str">
        <f>VLOOKUP(Table3[[#This Row],[Customer ID]],'Medical Examinations'!$1:$1048576,6,FALSE())</f>
        <v>No</v>
      </c>
      <c r="H659" s="19" t="str">
        <f>VLOOKUP(Table3[[#This Row],[Customer ID]],'Medical Examinations'!$1:$1048576,7,FALSE())</f>
        <v>No</v>
      </c>
      <c r="I659" s="19" t="str">
        <f>VLOOKUP(Table3[[#This Row],[Customer ID]],'Medical Examinations'!$1:$1048576,8,FALSE())</f>
        <v>Yes</v>
      </c>
      <c r="J659" s="19">
        <f>VLOOKUP(Table3[[#This Row],[Customer ID]],'Medical Examinations'!$1:$1048576,9,FALSE())</f>
        <v>1</v>
      </c>
      <c r="K659" s="19" t="str">
        <f>VLOOKUP(Table3[[#This Row],[Customer ID]],'Medical Examinations'!$1:$1048576,10,FALSE())</f>
        <v>No</v>
      </c>
      <c r="L659" s="19" t="str">
        <f>VLOOKUP(Table3[[#This Row],[Customer ID]],'Hospitalisation Details'!658:$1048576,5,FALSE())</f>
        <v>25 Nov 1979</v>
      </c>
      <c r="M659" s="19">
        <f>VLOOKUP(Table3[[#This Row],[Customer ID]],'Hospitalisation Details'!658:$1048576,6,FALSE())</f>
        <v>43</v>
      </c>
      <c r="N659" s="19">
        <f>VLOOKUP(Table3[[#This Row],[Customer ID]],'Hospitalisation Details'!658:$1048576,8,FALSE())</f>
        <v>15025.76</v>
      </c>
      <c r="O659" s="19" t="str">
        <f>VLOOKUP(Table3[[#This Row],[Customer ID]],'Hospitalisation Details'!658:$1048576,9,FALSE())</f>
        <v>tier - 2</v>
      </c>
      <c r="P659" s="19" t="str">
        <f>VLOOKUP(Table3[[#This Row],[Customer ID]],'Hospitalisation Details'!658:$1048576,10,FALSE())</f>
        <v>tier - 1</v>
      </c>
      <c r="Q659" s="19" t="str">
        <f>VLOOKUP(Table3[[#This Row],[Customer ID]],'Hospitalisation Details'!658:$1048576,11,FALSE())</f>
        <v>R1011</v>
      </c>
    </row>
    <row r="660" spans="1:17" x14ac:dyDescent="0.2">
      <c r="A660" s="18" t="s">
        <v>1712</v>
      </c>
      <c r="B660" s="19" t="str">
        <f>VLOOKUP(Table3[[#This Row],[Customer ID]],'Customer name 1'!659:$1048576,4,FALSE())</f>
        <v xml:space="preserve">Ms. Angelica </v>
      </c>
      <c r="C660" s="20">
        <f>VLOOKUP(Table3[[#This Row],[Customer ID]],'Medical Examinations'!$1:$1048576,2,FALSE())</f>
        <v>30.495000000000001</v>
      </c>
      <c r="D660" s="20" t="str">
        <f>VLOOKUP(Table3[[#This Row],[Customer ID]],'Medical Examinations'!$1:$1048576,3,FALSE())</f>
        <v xml:space="preserve"> obesity </v>
      </c>
      <c r="E660" s="20">
        <f>VLOOKUP(Table3[[#This Row],[Customer ID]],'Medical Examinations'!$1:$1048576,4,FALSE())</f>
        <v>9.5299999999999994</v>
      </c>
      <c r="F660" s="20" t="str">
        <f>VLOOKUP(Table3[[#This Row],[Customer ID]],'Medical Examinations'!$1:$1048576,5,FALSE())</f>
        <v xml:space="preserve">diabetes </v>
      </c>
      <c r="G660" s="19" t="str">
        <f>VLOOKUP(Table3[[#This Row],[Customer ID]],'Medical Examinations'!$1:$1048576,6,FALSE())</f>
        <v>No</v>
      </c>
      <c r="H660" s="19" t="str">
        <f>VLOOKUP(Table3[[#This Row],[Customer ID]],'Medical Examinations'!$1:$1048576,7,FALSE())</f>
        <v>No</v>
      </c>
      <c r="I660" s="19" t="str">
        <f>VLOOKUP(Table3[[#This Row],[Customer ID]],'Medical Examinations'!$1:$1048576,8,FALSE())</f>
        <v>No</v>
      </c>
      <c r="J660" s="19">
        <f>VLOOKUP(Table3[[#This Row],[Customer ID]],'Medical Examinations'!$1:$1048576,9,FALSE())</f>
        <v>0</v>
      </c>
      <c r="K660" s="19" t="str">
        <f>VLOOKUP(Table3[[#This Row],[Customer ID]],'Medical Examinations'!$1:$1048576,10,FALSE())</f>
        <v>No</v>
      </c>
      <c r="L660" s="19" t="str">
        <f>VLOOKUP(Table3[[#This Row],[Customer ID]],'Hospitalisation Details'!659:$1048576,5,FALSE())</f>
        <v>8 Aug 1960</v>
      </c>
      <c r="M660" s="19">
        <f>VLOOKUP(Table3[[#This Row],[Customer ID]],'Hospitalisation Details'!659:$1048576,6,FALSE())</f>
        <v>62</v>
      </c>
      <c r="N660" s="19">
        <f>VLOOKUP(Table3[[#This Row],[Customer ID]],'Hospitalisation Details'!659:$1048576,8,FALSE())</f>
        <v>15019.76</v>
      </c>
      <c r="O660" s="19" t="str">
        <f>VLOOKUP(Table3[[#This Row],[Customer ID]],'Hospitalisation Details'!659:$1048576,9,FALSE())</f>
        <v>tier - 2</v>
      </c>
      <c r="P660" s="19" t="str">
        <f>VLOOKUP(Table3[[#This Row],[Customer ID]],'Hospitalisation Details'!659:$1048576,10,FALSE())</f>
        <v>tier - 2</v>
      </c>
      <c r="Q660" s="19" t="str">
        <f>VLOOKUP(Table3[[#This Row],[Customer ID]],'Hospitalisation Details'!659:$1048576,11,FALSE())</f>
        <v>R1012</v>
      </c>
    </row>
    <row r="661" spans="1:17" x14ac:dyDescent="0.2">
      <c r="A661" s="18" t="s">
        <v>1711</v>
      </c>
      <c r="B661" s="19" t="str">
        <f>VLOOKUP(Table3[[#This Row],[Customer ID]],'Customer name 1'!660:$1048576,4,FALSE())</f>
        <v xml:space="preserve">Ms. Kathleen </v>
      </c>
      <c r="C661" s="20">
        <f>VLOOKUP(Table3[[#This Row],[Customer ID]],'Medical Examinations'!$1:$1048576,2,FALSE())</f>
        <v>17.954999999999998</v>
      </c>
      <c r="D661" s="20" t="str">
        <f>VLOOKUP(Table3[[#This Row],[Customer ID]],'Medical Examinations'!$1:$1048576,3,FALSE())</f>
        <v xml:space="preserve">under weight </v>
      </c>
      <c r="E661" s="20">
        <f>VLOOKUP(Table3[[#This Row],[Customer ID]],'Medical Examinations'!$1:$1048576,4,FALSE())</f>
        <v>5.29</v>
      </c>
      <c r="F661" s="20" t="str">
        <f>VLOOKUP(Table3[[#This Row],[Customer ID]],'Medical Examinations'!$1:$1048576,5,FALSE())</f>
        <v xml:space="preserve">normal </v>
      </c>
      <c r="G661" s="19" t="str">
        <f>VLOOKUP(Table3[[#This Row],[Customer ID]],'Medical Examinations'!$1:$1048576,6,FALSE())</f>
        <v>yes</v>
      </c>
      <c r="H661" s="19" t="str">
        <f>VLOOKUP(Table3[[#This Row],[Customer ID]],'Medical Examinations'!$1:$1048576,7,FALSE())</f>
        <v>No</v>
      </c>
      <c r="I661" s="19" t="str">
        <f>VLOOKUP(Table3[[#This Row],[Customer ID]],'Medical Examinations'!$1:$1048576,8,FALSE())</f>
        <v>No</v>
      </c>
      <c r="J661" s="19">
        <f>VLOOKUP(Table3[[#This Row],[Customer ID]],'Medical Examinations'!$1:$1048576,9,FALSE())</f>
        <v>1</v>
      </c>
      <c r="K661" s="19" t="str">
        <f>VLOOKUP(Table3[[#This Row],[Customer ID]],'Medical Examinations'!$1:$1048576,10,FALSE())</f>
        <v>yes</v>
      </c>
      <c r="L661" s="19" t="str">
        <f>VLOOKUP(Table3[[#This Row],[Customer ID]],'Hospitalisation Details'!660:$1048576,5,FALSE())</f>
        <v>2 Aug 1995</v>
      </c>
      <c r="M661" s="19">
        <f>VLOOKUP(Table3[[#This Row],[Customer ID]],'Hospitalisation Details'!660:$1048576,6,FALSE())</f>
        <v>27</v>
      </c>
      <c r="N661" s="19">
        <f>VLOOKUP(Table3[[#This Row],[Customer ID]],'Hospitalisation Details'!660:$1048576,8,FALSE())</f>
        <v>15006.58</v>
      </c>
      <c r="O661" s="19" t="str">
        <f>VLOOKUP(Table3[[#This Row],[Customer ID]],'Hospitalisation Details'!660:$1048576,9,FALSE())</f>
        <v>tier - 2</v>
      </c>
      <c r="P661" s="19" t="str">
        <f>VLOOKUP(Table3[[#This Row],[Customer ID]],'Hospitalisation Details'!660:$1048576,10,FALSE())</f>
        <v>tier - 2</v>
      </c>
      <c r="Q661" s="19" t="str">
        <f>VLOOKUP(Table3[[#This Row],[Customer ID]],'Hospitalisation Details'!660:$1048576,11,FALSE())</f>
        <v>R1024</v>
      </c>
    </row>
    <row r="662" spans="1:17" x14ac:dyDescent="0.2">
      <c r="A662" s="18" t="s">
        <v>1710</v>
      </c>
      <c r="B662" s="19" t="str">
        <f>VLOOKUP(Table3[[#This Row],[Customer ID]],'Customer name 1'!661:$1048576,4,FALSE())</f>
        <v xml:space="preserve">Mr. Gabriel </v>
      </c>
      <c r="C662" s="20">
        <f>VLOOKUP(Table3[[#This Row],[Customer ID]],'Medical Examinations'!$1:$1048576,2,FALSE())</f>
        <v>25.6</v>
      </c>
      <c r="D662" s="20" t="str">
        <f>VLOOKUP(Table3[[#This Row],[Customer ID]],'Medical Examinations'!$1:$1048576,3,FALSE())</f>
        <v>over weight</v>
      </c>
      <c r="E662" s="20">
        <f>VLOOKUP(Table3[[#This Row],[Customer ID]],'Medical Examinations'!$1:$1048576,4,FALSE())</f>
        <v>10.95</v>
      </c>
      <c r="F662" s="20" t="str">
        <f>VLOOKUP(Table3[[#This Row],[Customer ID]],'Medical Examinations'!$1:$1048576,5,FALSE())</f>
        <v xml:space="preserve">diabetes </v>
      </c>
      <c r="G662" s="19" t="str">
        <f>VLOOKUP(Table3[[#This Row],[Customer ID]],'Medical Examinations'!$1:$1048576,6,FALSE())</f>
        <v>No</v>
      </c>
      <c r="H662" s="19" t="str">
        <f>VLOOKUP(Table3[[#This Row],[Customer ID]],'Medical Examinations'!$1:$1048576,7,FALSE())</f>
        <v>No</v>
      </c>
      <c r="I662" s="19" t="str">
        <f>VLOOKUP(Table3[[#This Row],[Customer ID]],'Medical Examinations'!$1:$1048576,8,FALSE())</f>
        <v>No</v>
      </c>
      <c r="J662" s="19">
        <f>VLOOKUP(Table3[[#This Row],[Customer ID]],'Medical Examinations'!$1:$1048576,9,FALSE())</f>
        <v>3</v>
      </c>
      <c r="K662" s="19" t="str">
        <f>VLOOKUP(Table3[[#This Row],[Customer ID]],'Medical Examinations'!$1:$1048576,10,FALSE())</f>
        <v>No</v>
      </c>
      <c r="L662" s="19" t="str">
        <f>VLOOKUP(Table3[[#This Row],[Customer ID]],'Hospitalisation Details'!661:$1048576,5,FALSE())</f>
        <v>29 Jul 1958</v>
      </c>
      <c r="M662" s="19">
        <f>VLOOKUP(Table3[[#This Row],[Customer ID]],'Hospitalisation Details'!661:$1048576,6,FALSE())</f>
        <v>64</v>
      </c>
      <c r="N662" s="19">
        <f>VLOOKUP(Table3[[#This Row],[Customer ID]],'Hospitalisation Details'!661:$1048576,8,FALSE())</f>
        <v>14988.43</v>
      </c>
      <c r="O662" s="19" t="str">
        <f>VLOOKUP(Table3[[#This Row],[Customer ID]],'Hospitalisation Details'!661:$1048576,9,FALSE())</f>
        <v>tier - 2</v>
      </c>
      <c r="P662" s="19" t="str">
        <f>VLOOKUP(Table3[[#This Row],[Customer ID]],'Hospitalisation Details'!661:$1048576,10,FALSE())</f>
        <v>tier - 3</v>
      </c>
      <c r="Q662" s="19" t="str">
        <f>VLOOKUP(Table3[[#This Row],[Customer ID]],'Hospitalisation Details'!661:$1048576,11,FALSE())</f>
        <v>R1011</v>
      </c>
    </row>
    <row r="663" spans="1:17" x14ac:dyDescent="0.2">
      <c r="A663" s="18" t="s">
        <v>1709</v>
      </c>
      <c r="B663" s="19" t="str">
        <f>VLOOKUP(Table3[[#This Row],[Customer ID]],'Customer name 1'!662:$1048576,4,FALSE())</f>
        <v xml:space="preserve">Mr. Jeff </v>
      </c>
      <c r="C663" s="20">
        <f>VLOOKUP(Table3[[#This Row],[Customer ID]],'Medical Examinations'!$1:$1048576,2,FALSE())</f>
        <v>34.21</v>
      </c>
      <c r="D663" s="20" t="str">
        <f>VLOOKUP(Table3[[#This Row],[Customer ID]],'Medical Examinations'!$1:$1048576,3,FALSE())</f>
        <v xml:space="preserve"> obesity </v>
      </c>
      <c r="E663" s="20">
        <f>VLOOKUP(Table3[[#This Row],[Customer ID]],'Medical Examinations'!$1:$1048576,4,FALSE())</f>
        <v>9.17</v>
      </c>
      <c r="F663" s="20" t="str">
        <f>VLOOKUP(Table3[[#This Row],[Customer ID]],'Medical Examinations'!$1:$1048576,5,FALSE())</f>
        <v xml:space="preserve">diabetes </v>
      </c>
      <c r="G663" s="19" t="str">
        <f>VLOOKUP(Table3[[#This Row],[Customer ID]],'Medical Examinations'!$1:$1048576,6,FALSE())</f>
        <v>No</v>
      </c>
      <c r="H663" s="19" t="str">
        <f>VLOOKUP(Table3[[#This Row],[Customer ID]],'Medical Examinations'!$1:$1048576,7,FALSE())</f>
        <v>No</v>
      </c>
      <c r="I663" s="19" t="str">
        <f>VLOOKUP(Table3[[#This Row],[Customer ID]],'Medical Examinations'!$1:$1048576,8,FALSE())</f>
        <v>No</v>
      </c>
      <c r="J663" s="19">
        <f>VLOOKUP(Table3[[#This Row],[Customer ID]],'Medical Examinations'!$1:$1048576,9,FALSE())</f>
        <v>0</v>
      </c>
      <c r="K663" s="19" t="str">
        <f>VLOOKUP(Table3[[#This Row],[Customer ID]],'Medical Examinations'!$1:$1048576,10,FALSE())</f>
        <v>No</v>
      </c>
      <c r="L663" s="19" t="str">
        <f>VLOOKUP(Table3[[#This Row],[Customer ID]],'Hospitalisation Details'!662:$1048576,5,FALSE())</f>
        <v>29 Nov 1962</v>
      </c>
      <c r="M663" s="19">
        <f>VLOOKUP(Table3[[#This Row],[Customer ID]],'Hospitalisation Details'!662:$1048576,6,FALSE())</f>
        <v>60</v>
      </c>
      <c r="N663" s="19">
        <f>VLOOKUP(Table3[[#This Row],[Customer ID]],'Hospitalisation Details'!662:$1048576,8,FALSE())</f>
        <v>14945.34</v>
      </c>
      <c r="O663" s="19" t="str">
        <f>VLOOKUP(Table3[[#This Row],[Customer ID]],'Hospitalisation Details'!662:$1048576,9,FALSE())</f>
        <v>tier - 2</v>
      </c>
      <c r="P663" s="19" t="str">
        <f>VLOOKUP(Table3[[#This Row],[Customer ID]],'Hospitalisation Details'!662:$1048576,10,FALSE())</f>
        <v>tier - 1</v>
      </c>
      <c r="Q663" s="19" t="str">
        <f>VLOOKUP(Table3[[#This Row],[Customer ID]],'Hospitalisation Details'!662:$1048576,11,FALSE())</f>
        <v>R1021</v>
      </c>
    </row>
    <row r="664" spans="1:17" x14ac:dyDescent="0.2">
      <c r="A664" s="18" t="s">
        <v>1708</v>
      </c>
      <c r="B664" s="19" t="str">
        <f>VLOOKUP(Table3[[#This Row],[Customer ID]],'Customer name 1'!663:$1048576,4,FALSE())</f>
        <v xml:space="preserve">Mr. Neil </v>
      </c>
      <c r="C664" s="20">
        <f>VLOOKUP(Table3[[#This Row],[Customer ID]],'Medical Examinations'!$1:$1048576,2,FALSE())</f>
        <v>39.74</v>
      </c>
      <c r="D664" s="20" t="str">
        <f>VLOOKUP(Table3[[#This Row],[Customer ID]],'Medical Examinations'!$1:$1048576,3,FALSE())</f>
        <v xml:space="preserve"> obesity </v>
      </c>
      <c r="E664" s="20">
        <f>VLOOKUP(Table3[[#This Row],[Customer ID]],'Medical Examinations'!$1:$1048576,4,FALSE())</f>
        <v>7.39</v>
      </c>
      <c r="F664" s="20" t="str">
        <f>VLOOKUP(Table3[[#This Row],[Customer ID]],'Medical Examinations'!$1:$1048576,5,FALSE())</f>
        <v xml:space="preserve">diabetes </v>
      </c>
      <c r="G664" s="19" t="str">
        <f>VLOOKUP(Table3[[#This Row],[Customer ID]],'Medical Examinations'!$1:$1048576,6,FALSE())</f>
        <v>No</v>
      </c>
      <c r="H664" s="19" t="str">
        <f>VLOOKUP(Table3[[#This Row],[Customer ID]],'Medical Examinations'!$1:$1048576,7,FALSE())</f>
        <v>No</v>
      </c>
      <c r="I664" s="19" t="str">
        <f>VLOOKUP(Table3[[#This Row],[Customer ID]],'Medical Examinations'!$1:$1048576,8,FALSE())</f>
        <v>No</v>
      </c>
      <c r="J664" s="19">
        <f>VLOOKUP(Table3[[#This Row],[Customer ID]],'Medical Examinations'!$1:$1048576,9,FALSE())</f>
        <v>0</v>
      </c>
      <c r="K664" s="19" t="str">
        <f>VLOOKUP(Table3[[#This Row],[Customer ID]],'Medical Examinations'!$1:$1048576,10,FALSE())</f>
        <v>No</v>
      </c>
      <c r="L664" s="19" t="str">
        <f>VLOOKUP(Table3[[#This Row],[Customer ID]],'Hospitalisation Details'!663:$1048576,5,FALSE())</f>
        <v>8 Nov 1968</v>
      </c>
      <c r="M664" s="19">
        <f>VLOOKUP(Table3[[#This Row],[Customer ID]],'Hospitalisation Details'!663:$1048576,6,FALSE())</f>
        <v>54</v>
      </c>
      <c r="N664" s="19">
        <f>VLOOKUP(Table3[[#This Row],[Customer ID]],'Hospitalisation Details'!663:$1048576,8,FALSE())</f>
        <v>14926.97</v>
      </c>
      <c r="O664" s="19" t="str">
        <f>VLOOKUP(Table3[[#This Row],[Customer ID]],'Hospitalisation Details'!663:$1048576,9,FALSE())</f>
        <v>tier - 2</v>
      </c>
      <c r="P664" s="19" t="str">
        <f>VLOOKUP(Table3[[#This Row],[Customer ID]],'Hospitalisation Details'!663:$1048576,10,FALSE())</f>
        <v>tier - 2</v>
      </c>
      <c r="Q664" s="19" t="str">
        <f>VLOOKUP(Table3[[#This Row],[Customer ID]],'Hospitalisation Details'!663:$1048576,11,FALSE())</f>
        <v>R1012</v>
      </c>
    </row>
    <row r="665" spans="1:17" x14ac:dyDescent="0.2">
      <c r="A665" s="18" t="s">
        <v>1707</v>
      </c>
      <c r="B665" s="19" t="str">
        <f>VLOOKUP(Table3[[#This Row],[Customer ID]],'Customer name 1'!664:$1048576,4,FALSE())</f>
        <v xml:space="preserve">Ms. Katherine </v>
      </c>
      <c r="C665" s="20">
        <f>VLOOKUP(Table3[[#This Row],[Customer ID]],'Medical Examinations'!$1:$1048576,2,FALSE())</f>
        <v>49.53</v>
      </c>
      <c r="D665" s="20" t="str">
        <f>VLOOKUP(Table3[[#This Row],[Customer ID]],'Medical Examinations'!$1:$1048576,3,FALSE())</f>
        <v xml:space="preserve"> obesity </v>
      </c>
      <c r="E665" s="20">
        <f>VLOOKUP(Table3[[#This Row],[Customer ID]],'Medical Examinations'!$1:$1048576,4,FALSE())</f>
        <v>9.1300000000000008</v>
      </c>
      <c r="F665" s="20" t="str">
        <f>VLOOKUP(Table3[[#This Row],[Customer ID]],'Medical Examinations'!$1:$1048576,5,FALSE())</f>
        <v xml:space="preserve">diabetes </v>
      </c>
      <c r="G665" s="19" t="str">
        <f>VLOOKUP(Table3[[#This Row],[Customer ID]],'Medical Examinations'!$1:$1048576,6,FALSE())</f>
        <v>yes</v>
      </c>
      <c r="H665" s="19" t="str">
        <f>VLOOKUP(Table3[[#This Row],[Customer ID]],'Medical Examinations'!$1:$1048576,7,FALSE())</f>
        <v>No</v>
      </c>
      <c r="I665" s="19" t="str">
        <f>VLOOKUP(Table3[[#This Row],[Customer ID]],'Medical Examinations'!$1:$1048576,8,FALSE())</f>
        <v>No</v>
      </c>
      <c r="J665" s="19">
        <f>VLOOKUP(Table3[[#This Row],[Customer ID]],'Medical Examinations'!$1:$1048576,9,FALSE())</f>
        <v>0</v>
      </c>
      <c r="K665" s="19" t="str">
        <f>VLOOKUP(Table3[[#This Row],[Customer ID]],'Medical Examinations'!$1:$1048576,10,FALSE())</f>
        <v>No</v>
      </c>
      <c r="L665" s="19" t="str">
        <f>VLOOKUP(Table3[[#This Row],[Customer ID]],'Hospitalisation Details'!664:$1048576,5,FALSE())</f>
        <v>4 Jul 1981</v>
      </c>
      <c r="M665" s="19">
        <f>VLOOKUP(Table3[[#This Row],[Customer ID]],'Hospitalisation Details'!664:$1048576,6,FALSE())</f>
        <v>41</v>
      </c>
      <c r="N665" s="19">
        <f>VLOOKUP(Table3[[#This Row],[Customer ID]],'Hospitalisation Details'!664:$1048576,8,FALSE())</f>
        <v>14908.27</v>
      </c>
      <c r="O665" s="19" t="str">
        <f>VLOOKUP(Table3[[#This Row],[Customer ID]],'Hospitalisation Details'!664:$1048576,9,FALSE())</f>
        <v>tier - 2</v>
      </c>
      <c r="P665" s="19" t="str">
        <f>VLOOKUP(Table3[[#This Row],[Customer ID]],'Hospitalisation Details'!664:$1048576,10,FALSE())</f>
        <v>tier - 1</v>
      </c>
      <c r="Q665" s="19" t="str">
        <f>VLOOKUP(Table3[[#This Row],[Customer ID]],'Hospitalisation Details'!664:$1048576,11,FALSE())</f>
        <v>R1011</v>
      </c>
    </row>
    <row r="666" spans="1:17" x14ac:dyDescent="0.2">
      <c r="A666" s="18" t="s">
        <v>1706</v>
      </c>
      <c r="B666" s="19" t="str">
        <f>VLOOKUP(Table3[[#This Row],[Customer ID]],'Customer name 1'!665:$1048576,4,FALSE())</f>
        <v xml:space="preserve">Ms. Ariel </v>
      </c>
      <c r="C666" s="20">
        <f>VLOOKUP(Table3[[#This Row],[Customer ID]],'Medical Examinations'!$1:$1048576,2,FALSE())</f>
        <v>39.33</v>
      </c>
      <c r="D666" s="20" t="str">
        <f>VLOOKUP(Table3[[#This Row],[Customer ID]],'Medical Examinations'!$1:$1048576,3,FALSE())</f>
        <v xml:space="preserve"> obesity </v>
      </c>
      <c r="E666" s="20">
        <f>VLOOKUP(Table3[[#This Row],[Customer ID]],'Medical Examinations'!$1:$1048576,4,FALSE())</f>
        <v>10.4</v>
      </c>
      <c r="F666" s="20" t="str">
        <f>VLOOKUP(Table3[[#This Row],[Customer ID]],'Medical Examinations'!$1:$1048576,5,FALSE())</f>
        <v xml:space="preserve">diabetes </v>
      </c>
      <c r="G666" s="19" t="str">
        <f>VLOOKUP(Table3[[#This Row],[Customer ID]],'Medical Examinations'!$1:$1048576,6,FALSE())</f>
        <v>No</v>
      </c>
      <c r="H666" s="19" t="str">
        <f>VLOOKUP(Table3[[#This Row],[Customer ID]],'Medical Examinations'!$1:$1048576,7,FALSE())</f>
        <v>No</v>
      </c>
      <c r="I666" s="19" t="str">
        <f>VLOOKUP(Table3[[#This Row],[Customer ID]],'Medical Examinations'!$1:$1048576,8,FALSE())</f>
        <v>No</v>
      </c>
      <c r="J666" s="19">
        <f>VLOOKUP(Table3[[#This Row],[Customer ID]],'Medical Examinations'!$1:$1048576,9,FALSE())</f>
        <v>3</v>
      </c>
      <c r="K666" s="19" t="str">
        <f>VLOOKUP(Table3[[#This Row],[Customer ID]],'Medical Examinations'!$1:$1048576,10,FALSE())</f>
        <v>No</v>
      </c>
      <c r="L666" s="19" t="str">
        <f>VLOOKUP(Table3[[#This Row],[Customer ID]],'Hospitalisation Details'!665:$1048576,5,FALSE())</f>
        <v>17 Oct 1958</v>
      </c>
      <c r="M666" s="19">
        <f>VLOOKUP(Table3[[#This Row],[Customer ID]],'Hospitalisation Details'!665:$1048576,6,FALSE())</f>
        <v>64</v>
      </c>
      <c r="N666" s="19">
        <f>VLOOKUP(Table3[[#This Row],[Customer ID]],'Hospitalisation Details'!665:$1048576,8,FALSE())</f>
        <v>14901.52</v>
      </c>
      <c r="O666" s="19" t="str">
        <f>VLOOKUP(Table3[[#This Row],[Customer ID]],'Hospitalisation Details'!665:$1048576,9,FALSE())</f>
        <v>tier - 2</v>
      </c>
      <c r="P666" s="19" t="str">
        <f>VLOOKUP(Table3[[#This Row],[Customer ID]],'Hospitalisation Details'!665:$1048576,10,FALSE())</f>
        <v>tier - 2</v>
      </c>
      <c r="Q666" s="19" t="str">
        <f>VLOOKUP(Table3[[#This Row],[Customer ID]],'Hospitalisation Details'!665:$1048576,11,FALSE())</f>
        <v>R1024</v>
      </c>
    </row>
    <row r="667" spans="1:17" x14ac:dyDescent="0.2">
      <c r="A667" s="18" t="s">
        <v>1705</v>
      </c>
      <c r="B667" s="19" t="str">
        <f>VLOOKUP(Table3[[#This Row],[Customer ID]],'Customer name 1'!666:$1048576,4,FALSE())</f>
        <v xml:space="preserve">Mr. Christopher </v>
      </c>
      <c r="C667" s="20">
        <f>VLOOKUP(Table3[[#This Row],[Customer ID]],'Medical Examinations'!$1:$1048576,2,FALSE())</f>
        <v>39.979999999999997</v>
      </c>
      <c r="D667" s="20" t="str">
        <f>VLOOKUP(Table3[[#This Row],[Customer ID]],'Medical Examinations'!$1:$1048576,3,FALSE())</f>
        <v xml:space="preserve"> obesity </v>
      </c>
      <c r="E667" s="20">
        <f>VLOOKUP(Table3[[#This Row],[Customer ID]],'Medical Examinations'!$1:$1048576,4,FALSE())</f>
        <v>9.4600000000000009</v>
      </c>
      <c r="F667" s="20" t="str">
        <f>VLOOKUP(Table3[[#This Row],[Customer ID]],'Medical Examinations'!$1:$1048576,5,FALSE())</f>
        <v xml:space="preserve">diabetes </v>
      </c>
      <c r="G667" s="19" t="str">
        <f>VLOOKUP(Table3[[#This Row],[Customer ID]],'Medical Examinations'!$1:$1048576,6,FALSE())</f>
        <v>yes</v>
      </c>
      <c r="H667" s="19" t="str">
        <f>VLOOKUP(Table3[[#This Row],[Customer ID]],'Medical Examinations'!$1:$1048576,7,FALSE())</f>
        <v>No</v>
      </c>
      <c r="I667" s="19" t="str">
        <f>VLOOKUP(Table3[[#This Row],[Customer ID]],'Medical Examinations'!$1:$1048576,8,FALSE())</f>
        <v>No</v>
      </c>
      <c r="J667" s="19">
        <f>VLOOKUP(Table3[[#This Row],[Customer ID]],'Medical Examinations'!$1:$1048576,9,FALSE())</f>
        <v>2</v>
      </c>
      <c r="K667" s="19" t="str">
        <f>VLOOKUP(Table3[[#This Row],[Customer ID]],'Medical Examinations'!$1:$1048576,10,FALSE())</f>
        <v>No</v>
      </c>
      <c r="L667" s="19" t="str">
        <f>VLOOKUP(Table3[[#This Row],[Customer ID]],'Hospitalisation Details'!666:$1048576,5,FALSE())</f>
        <v>11 Nov 1970</v>
      </c>
      <c r="M667" s="19">
        <f>VLOOKUP(Table3[[#This Row],[Customer ID]],'Hospitalisation Details'!666:$1048576,6,FALSE())</f>
        <v>52</v>
      </c>
      <c r="N667" s="19">
        <f>VLOOKUP(Table3[[#This Row],[Customer ID]],'Hospitalisation Details'!666:$1048576,8,FALSE())</f>
        <v>14847.63</v>
      </c>
      <c r="O667" s="19" t="str">
        <f>VLOOKUP(Table3[[#This Row],[Customer ID]],'Hospitalisation Details'!666:$1048576,9,FALSE())</f>
        <v>tier - 2</v>
      </c>
      <c r="P667" s="19" t="str">
        <f>VLOOKUP(Table3[[#This Row],[Customer ID]],'Hospitalisation Details'!666:$1048576,10,FALSE())</f>
        <v>tier - 2</v>
      </c>
      <c r="Q667" s="19" t="str">
        <f>VLOOKUP(Table3[[#This Row],[Customer ID]],'Hospitalisation Details'!666:$1048576,11,FALSE())</f>
        <v>R1023</v>
      </c>
    </row>
    <row r="668" spans="1:17" x14ac:dyDescent="0.2">
      <c r="A668" s="18" t="s">
        <v>1704</v>
      </c>
      <c r="B668" s="19" t="str">
        <f>VLOOKUP(Table3[[#This Row],[Customer ID]],'Customer name 1'!667:$1048576,4,FALSE())</f>
        <v xml:space="preserve">Mrs. Erin </v>
      </c>
      <c r="C668" s="20">
        <f>VLOOKUP(Table3[[#This Row],[Customer ID]],'Medical Examinations'!$1:$1048576,2,FALSE())</f>
        <v>46.51</v>
      </c>
      <c r="D668" s="20" t="str">
        <f>VLOOKUP(Table3[[#This Row],[Customer ID]],'Medical Examinations'!$1:$1048576,3,FALSE())</f>
        <v xml:space="preserve"> obesity </v>
      </c>
      <c r="E668" s="20">
        <f>VLOOKUP(Table3[[#This Row],[Customer ID]],'Medical Examinations'!$1:$1048576,4,FALSE())</f>
        <v>8.69</v>
      </c>
      <c r="F668" s="20" t="str">
        <f>VLOOKUP(Table3[[#This Row],[Customer ID]],'Medical Examinations'!$1:$1048576,5,FALSE())</f>
        <v xml:space="preserve">diabetes </v>
      </c>
      <c r="G668" s="19" t="str">
        <f>VLOOKUP(Table3[[#This Row],[Customer ID]],'Medical Examinations'!$1:$1048576,6,FALSE())</f>
        <v>yes</v>
      </c>
      <c r="H668" s="19" t="str">
        <f>VLOOKUP(Table3[[#This Row],[Customer ID]],'Medical Examinations'!$1:$1048576,7,FALSE())</f>
        <v>No</v>
      </c>
      <c r="I668" s="19" t="str">
        <f>VLOOKUP(Table3[[#This Row],[Customer ID]],'Medical Examinations'!$1:$1048576,8,FALSE())</f>
        <v>No</v>
      </c>
      <c r="J668" s="19">
        <f>VLOOKUP(Table3[[#This Row],[Customer ID]],'Medical Examinations'!$1:$1048576,9,FALSE())</f>
        <v>0</v>
      </c>
      <c r="K668" s="19" t="str">
        <f>VLOOKUP(Table3[[#This Row],[Customer ID]],'Medical Examinations'!$1:$1048576,10,FALSE())</f>
        <v>No</v>
      </c>
      <c r="L668" s="19" t="str">
        <f>VLOOKUP(Table3[[#This Row],[Customer ID]],'Hospitalisation Details'!667:$1048576,5,FALSE())</f>
        <v>5 Jun 1981</v>
      </c>
      <c r="M668" s="19">
        <f>VLOOKUP(Table3[[#This Row],[Customer ID]],'Hospitalisation Details'!667:$1048576,6,FALSE())</f>
        <v>42</v>
      </c>
      <c r="N668" s="19">
        <f>VLOOKUP(Table3[[#This Row],[Customer ID]],'Hospitalisation Details'!667:$1048576,8,FALSE())</f>
        <v>14843.96</v>
      </c>
      <c r="O668" s="19" t="str">
        <f>VLOOKUP(Table3[[#This Row],[Customer ID]],'Hospitalisation Details'!667:$1048576,9,FALSE())</f>
        <v>tier - 2</v>
      </c>
      <c r="P668" s="19" t="str">
        <f>VLOOKUP(Table3[[#This Row],[Customer ID]],'Hospitalisation Details'!667:$1048576,10,FALSE())</f>
        <v>tier - 3</v>
      </c>
      <c r="Q668" s="19" t="str">
        <f>VLOOKUP(Table3[[#This Row],[Customer ID]],'Hospitalisation Details'!667:$1048576,11,FALSE())</f>
        <v>R1026</v>
      </c>
    </row>
    <row r="669" spans="1:17" x14ac:dyDescent="0.2">
      <c r="A669" s="18" t="s">
        <v>1703</v>
      </c>
      <c r="B669" s="19" t="str">
        <f>VLOOKUP(Table3[[#This Row],[Customer ID]],'Customer name 1'!668:$1048576,4,FALSE())</f>
        <v xml:space="preserve">Mrs. Molly </v>
      </c>
      <c r="C669" s="20">
        <f>VLOOKUP(Table3[[#This Row],[Customer ID]],'Medical Examinations'!$1:$1048576,2,FALSE())</f>
        <v>43.58</v>
      </c>
      <c r="D669" s="20" t="str">
        <f>VLOOKUP(Table3[[#This Row],[Customer ID]],'Medical Examinations'!$1:$1048576,3,FALSE())</f>
        <v xml:space="preserve"> obesity </v>
      </c>
      <c r="E669" s="20">
        <f>VLOOKUP(Table3[[#This Row],[Customer ID]],'Medical Examinations'!$1:$1048576,4,FALSE())</f>
        <v>4.2300000000000004</v>
      </c>
      <c r="F669" s="20" t="str">
        <f>VLOOKUP(Table3[[#This Row],[Customer ID]],'Medical Examinations'!$1:$1048576,5,FALSE())</f>
        <v xml:space="preserve">normal </v>
      </c>
      <c r="G669" s="19" t="str">
        <f>VLOOKUP(Table3[[#This Row],[Customer ID]],'Medical Examinations'!$1:$1048576,6,FALSE())</f>
        <v>No</v>
      </c>
      <c r="H669" s="19" t="str">
        <f>VLOOKUP(Table3[[#This Row],[Customer ID]],'Medical Examinations'!$1:$1048576,7,FALSE())</f>
        <v>No</v>
      </c>
      <c r="I669" s="19" t="str">
        <f>VLOOKUP(Table3[[#This Row],[Customer ID]],'Medical Examinations'!$1:$1048576,8,FALSE())</f>
        <v>Yes</v>
      </c>
      <c r="J669" s="19">
        <f>VLOOKUP(Table3[[#This Row],[Customer ID]],'Medical Examinations'!$1:$1048576,9,FALSE())</f>
        <v>1</v>
      </c>
      <c r="K669" s="19" t="str">
        <f>VLOOKUP(Table3[[#This Row],[Customer ID]],'Medical Examinations'!$1:$1048576,10,FALSE())</f>
        <v>No</v>
      </c>
      <c r="L669" s="19" t="str">
        <f>VLOOKUP(Table3[[#This Row],[Customer ID]],'Hospitalisation Details'!668:$1048576,5,FALSE())</f>
        <v>18 Oct 1979</v>
      </c>
      <c r="M669" s="19">
        <f>VLOOKUP(Table3[[#This Row],[Customer ID]],'Hospitalisation Details'!668:$1048576,6,FALSE())</f>
        <v>43</v>
      </c>
      <c r="N669" s="19">
        <f>VLOOKUP(Table3[[#This Row],[Customer ID]],'Hospitalisation Details'!668:$1048576,8,FALSE())</f>
        <v>14839.34</v>
      </c>
      <c r="O669" s="19" t="str">
        <f>VLOOKUP(Table3[[#This Row],[Customer ID]],'Hospitalisation Details'!668:$1048576,9,FALSE())</f>
        <v>tier - 2</v>
      </c>
      <c r="P669" s="19" t="str">
        <f>VLOOKUP(Table3[[#This Row],[Customer ID]],'Hospitalisation Details'!668:$1048576,10,FALSE())</f>
        <v>tier - 3</v>
      </c>
      <c r="Q669" s="19" t="str">
        <f>VLOOKUP(Table3[[#This Row],[Customer ID]],'Hospitalisation Details'!668:$1048576,11,FALSE())</f>
        <v>R1026</v>
      </c>
    </row>
    <row r="670" spans="1:17" x14ac:dyDescent="0.2">
      <c r="A670" s="18" t="s">
        <v>1702</v>
      </c>
      <c r="B670" s="19" t="str">
        <f>VLOOKUP(Table3[[#This Row],[Customer ID]],'Customer name 1'!669:$1048576,4,FALSE())</f>
        <v xml:space="preserve">Mr. Ryan </v>
      </c>
      <c r="C670" s="20">
        <f>VLOOKUP(Table3[[#This Row],[Customer ID]],'Medical Examinations'!$1:$1048576,2,FALSE())</f>
        <v>42.28</v>
      </c>
      <c r="D670" s="20" t="str">
        <f>VLOOKUP(Table3[[#This Row],[Customer ID]],'Medical Examinations'!$1:$1048576,3,FALSE())</f>
        <v xml:space="preserve"> obesity </v>
      </c>
      <c r="E670" s="20">
        <f>VLOOKUP(Table3[[#This Row],[Customer ID]],'Medical Examinations'!$1:$1048576,4,FALSE())</f>
        <v>9.16</v>
      </c>
      <c r="F670" s="20" t="str">
        <f>VLOOKUP(Table3[[#This Row],[Customer ID]],'Medical Examinations'!$1:$1048576,5,FALSE())</f>
        <v xml:space="preserve">diabetes </v>
      </c>
      <c r="G670" s="19" t="str">
        <f>VLOOKUP(Table3[[#This Row],[Customer ID]],'Medical Examinations'!$1:$1048576,6,FALSE())</f>
        <v>yes</v>
      </c>
      <c r="H670" s="19" t="str">
        <f>VLOOKUP(Table3[[#This Row],[Customer ID]],'Medical Examinations'!$1:$1048576,7,FALSE())</f>
        <v>No</v>
      </c>
      <c r="I670" s="19" t="str">
        <f>VLOOKUP(Table3[[#This Row],[Customer ID]],'Medical Examinations'!$1:$1048576,8,FALSE())</f>
        <v>No</v>
      </c>
      <c r="J670" s="19">
        <f>VLOOKUP(Table3[[#This Row],[Customer ID]],'Medical Examinations'!$1:$1048576,9,FALSE())</f>
        <v>1</v>
      </c>
      <c r="K670" s="19" t="str">
        <f>VLOOKUP(Table3[[#This Row],[Customer ID]],'Medical Examinations'!$1:$1048576,10,FALSE())</f>
        <v>No</v>
      </c>
      <c r="L670" s="19" t="str">
        <f>VLOOKUP(Table3[[#This Row],[Customer ID]],'Hospitalisation Details'!669:$1048576,5,FALSE())</f>
        <v>10 Dec 1975</v>
      </c>
      <c r="M670" s="19">
        <f>VLOOKUP(Table3[[#This Row],[Customer ID]],'Hospitalisation Details'!669:$1048576,6,FALSE())</f>
        <v>47</v>
      </c>
      <c r="N670" s="19">
        <f>VLOOKUP(Table3[[#This Row],[Customer ID]],'Hospitalisation Details'!669:$1048576,8,FALSE())</f>
        <v>14819</v>
      </c>
      <c r="O670" s="19" t="str">
        <f>VLOOKUP(Table3[[#This Row],[Customer ID]],'Hospitalisation Details'!669:$1048576,9,FALSE())</f>
        <v>tier - 2</v>
      </c>
      <c r="P670" s="19" t="str">
        <f>VLOOKUP(Table3[[#This Row],[Customer ID]],'Hospitalisation Details'!669:$1048576,10,FALSE())</f>
        <v>tier - 3</v>
      </c>
      <c r="Q670" s="19" t="str">
        <f>VLOOKUP(Table3[[#This Row],[Customer ID]],'Hospitalisation Details'!669:$1048576,11,FALSE())</f>
        <v>R1023</v>
      </c>
    </row>
    <row r="671" spans="1:17" x14ac:dyDescent="0.2">
      <c r="A671" s="18" t="s">
        <v>1701</v>
      </c>
      <c r="B671" s="19" t="str">
        <f>VLOOKUP(Table3[[#This Row],[Customer ID]],'Customer name 1'!670:$1048576,4,FALSE())</f>
        <v xml:space="preserve">Mrs. Jennifer </v>
      </c>
      <c r="C671" s="20">
        <f>VLOOKUP(Table3[[#This Row],[Customer ID]],'Medical Examinations'!$1:$1048576,2,FALSE())</f>
        <v>35.520000000000003</v>
      </c>
      <c r="D671" s="20" t="str">
        <f>VLOOKUP(Table3[[#This Row],[Customer ID]],'Medical Examinations'!$1:$1048576,3,FALSE())</f>
        <v xml:space="preserve"> obesity </v>
      </c>
      <c r="E671" s="20">
        <f>VLOOKUP(Table3[[#This Row],[Customer ID]],'Medical Examinations'!$1:$1048576,4,FALSE())</f>
        <v>8.26</v>
      </c>
      <c r="F671" s="20" t="str">
        <f>VLOOKUP(Table3[[#This Row],[Customer ID]],'Medical Examinations'!$1:$1048576,5,FALSE())</f>
        <v xml:space="preserve">diabetes </v>
      </c>
      <c r="G671" s="19" t="str">
        <f>VLOOKUP(Table3[[#This Row],[Customer ID]],'Medical Examinations'!$1:$1048576,6,FALSE())</f>
        <v>No</v>
      </c>
      <c r="H671" s="19" t="str">
        <f>VLOOKUP(Table3[[#This Row],[Customer ID]],'Medical Examinations'!$1:$1048576,7,FALSE())</f>
        <v>No</v>
      </c>
      <c r="I671" s="19" t="str">
        <f>VLOOKUP(Table3[[#This Row],[Customer ID]],'Medical Examinations'!$1:$1048576,8,FALSE())</f>
        <v>No</v>
      </c>
      <c r="J671" s="19">
        <f>VLOOKUP(Table3[[#This Row],[Customer ID]],'Medical Examinations'!$1:$1048576,9,FALSE())</f>
        <v>0</v>
      </c>
      <c r="K671" s="19" t="str">
        <f>VLOOKUP(Table3[[#This Row],[Customer ID]],'Medical Examinations'!$1:$1048576,10,FALSE())</f>
        <v>No</v>
      </c>
      <c r="L671" s="19" t="str">
        <f>VLOOKUP(Table3[[#This Row],[Customer ID]],'Hospitalisation Details'!670:$1048576,5,FALSE())</f>
        <v>27 Jul 1965</v>
      </c>
      <c r="M671" s="19">
        <f>VLOOKUP(Table3[[#This Row],[Customer ID]],'Hospitalisation Details'!670:$1048576,6,FALSE())</f>
        <v>57</v>
      </c>
      <c r="N671" s="19">
        <f>VLOOKUP(Table3[[#This Row],[Customer ID]],'Hospitalisation Details'!670:$1048576,8,FALSE())</f>
        <v>14750.42</v>
      </c>
      <c r="O671" s="19" t="str">
        <f>VLOOKUP(Table3[[#This Row],[Customer ID]],'Hospitalisation Details'!670:$1048576,9,FALSE())</f>
        <v>tier - 2</v>
      </c>
      <c r="P671" s="19" t="str">
        <f>VLOOKUP(Table3[[#This Row],[Customer ID]],'Hospitalisation Details'!670:$1048576,10,FALSE())</f>
        <v>tier - 2</v>
      </c>
      <c r="Q671" s="19" t="str">
        <f>VLOOKUP(Table3[[#This Row],[Customer ID]],'Hospitalisation Details'!670:$1048576,11,FALSE())</f>
        <v>R1026</v>
      </c>
    </row>
    <row r="672" spans="1:17" x14ac:dyDescent="0.2">
      <c r="A672" s="18" t="s">
        <v>1700</v>
      </c>
      <c r="B672" s="19" t="str">
        <f>VLOOKUP(Table3[[#This Row],[Customer ID]],'Customer name 1'!671:$1048576,4,FALSE())</f>
        <v xml:space="preserve">Mr. Daniel </v>
      </c>
      <c r="C672" s="20">
        <f>VLOOKUP(Table3[[#This Row],[Customer ID]],'Medical Examinations'!$1:$1048576,2,FALSE())</f>
        <v>33.6</v>
      </c>
      <c r="D672" s="20" t="str">
        <f>VLOOKUP(Table3[[#This Row],[Customer ID]],'Medical Examinations'!$1:$1048576,3,FALSE())</f>
        <v xml:space="preserve"> obesity </v>
      </c>
      <c r="E672" s="20">
        <f>VLOOKUP(Table3[[#This Row],[Customer ID]],'Medical Examinations'!$1:$1048576,4,FALSE())</f>
        <v>11.25</v>
      </c>
      <c r="F672" s="20" t="str">
        <f>VLOOKUP(Table3[[#This Row],[Customer ID]],'Medical Examinations'!$1:$1048576,5,FALSE())</f>
        <v xml:space="preserve">diabetes </v>
      </c>
      <c r="G672" s="19" t="str">
        <f>VLOOKUP(Table3[[#This Row],[Customer ID]],'Medical Examinations'!$1:$1048576,6,FALSE())</f>
        <v>No</v>
      </c>
      <c r="H672" s="19" t="str">
        <f>VLOOKUP(Table3[[#This Row],[Customer ID]],'Medical Examinations'!$1:$1048576,7,FALSE())</f>
        <v>No</v>
      </c>
      <c r="I672" s="19" t="str">
        <f>VLOOKUP(Table3[[#This Row],[Customer ID]],'Medical Examinations'!$1:$1048576,8,FALSE())</f>
        <v>No</v>
      </c>
      <c r="J672" s="19">
        <f>VLOOKUP(Table3[[#This Row],[Customer ID]],'Medical Examinations'!$1:$1048576,9,FALSE())</f>
        <v>0</v>
      </c>
      <c r="K672" s="19" t="str">
        <f>VLOOKUP(Table3[[#This Row],[Customer ID]],'Medical Examinations'!$1:$1048576,10,FALSE())</f>
        <v>No</v>
      </c>
      <c r="L672" s="19" t="str">
        <f>VLOOKUP(Table3[[#This Row],[Customer ID]],'Hospitalisation Details'!671:$1048576,5,FALSE())</f>
        <v>29 Jul 1962</v>
      </c>
      <c r="M672" s="19">
        <f>VLOOKUP(Table3[[#This Row],[Customer ID]],'Hospitalisation Details'!671:$1048576,6,FALSE())</f>
        <v>60</v>
      </c>
      <c r="N672" s="19">
        <f>VLOOKUP(Table3[[#This Row],[Customer ID]],'Hospitalisation Details'!671:$1048576,8,FALSE())</f>
        <v>14738.43</v>
      </c>
      <c r="O672" s="19" t="str">
        <f>VLOOKUP(Table3[[#This Row],[Customer ID]],'Hospitalisation Details'!671:$1048576,9,FALSE())</f>
        <v>tier - 2</v>
      </c>
      <c r="P672" s="19" t="str">
        <f>VLOOKUP(Table3[[#This Row],[Customer ID]],'Hospitalisation Details'!671:$1048576,10,FALSE())</f>
        <v>tier - 3</v>
      </c>
      <c r="Q672" s="19" t="str">
        <f>VLOOKUP(Table3[[#This Row],[Customer ID]],'Hospitalisation Details'!671:$1048576,11,FALSE())</f>
        <v>R1021</v>
      </c>
    </row>
    <row r="673" spans="1:17" x14ac:dyDescent="0.2">
      <c r="A673" s="18" t="s">
        <v>1699</v>
      </c>
      <c r="B673" s="19" t="str">
        <f>VLOOKUP(Table3[[#This Row],[Customer ID]],'Customer name 1'!672:$1048576,4,FALSE())</f>
        <v xml:space="preserve">Ms. Hiruni </v>
      </c>
      <c r="C673" s="20">
        <f>VLOOKUP(Table3[[#This Row],[Customer ID]],'Medical Examinations'!$1:$1048576,2,FALSE())</f>
        <v>22.42</v>
      </c>
      <c r="D673" s="20" t="str">
        <f>VLOOKUP(Table3[[#This Row],[Customer ID]],'Medical Examinations'!$1:$1048576,3,FALSE())</f>
        <v>normal weight</v>
      </c>
      <c r="E673" s="20">
        <f>VLOOKUP(Table3[[#This Row],[Customer ID]],'Medical Examinations'!$1:$1048576,4,FALSE())</f>
        <v>6.74</v>
      </c>
      <c r="F673" s="20" t="str">
        <f>VLOOKUP(Table3[[#This Row],[Customer ID]],'Medical Examinations'!$1:$1048576,5,FALSE())</f>
        <v xml:space="preserve">diabetes </v>
      </c>
      <c r="G673" s="19" t="str">
        <f>VLOOKUP(Table3[[#This Row],[Customer ID]],'Medical Examinations'!$1:$1048576,6,FALSE())</f>
        <v>No</v>
      </c>
      <c r="H673" s="19" t="str">
        <f>VLOOKUP(Table3[[#This Row],[Customer ID]],'Medical Examinations'!$1:$1048576,7,FALSE())</f>
        <v>No</v>
      </c>
      <c r="I673" s="19" t="str">
        <f>VLOOKUP(Table3[[#This Row],[Customer ID]],'Medical Examinations'!$1:$1048576,8,FALSE())</f>
        <v>No</v>
      </c>
      <c r="J673" s="19">
        <f>VLOOKUP(Table3[[#This Row],[Customer ID]],'Medical Examinations'!$1:$1048576,9,FALSE())</f>
        <v>0</v>
      </c>
      <c r="K673" s="19" t="str">
        <f>VLOOKUP(Table3[[#This Row],[Customer ID]],'Medical Examinations'!$1:$1048576,10,FALSE())</f>
        <v>yes</v>
      </c>
      <c r="L673" s="19" t="str">
        <f>VLOOKUP(Table3[[#This Row],[Customer ID]],'Hospitalisation Details'!672:$1048576,5,FALSE())</f>
        <v>24 Sep 2002</v>
      </c>
      <c r="M673" s="19">
        <f>VLOOKUP(Table3[[#This Row],[Customer ID]],'Hospitalisation Details'!672:$1048576,6,FALSE())</f>
        <v>20</v>
      </c>
      <c r="N673" s="19">
        <f>VLOOKUP(Table3[[#This Row],[Customer ID]],'Hospitalisation Details'!672:$1048576,8,FALSE())</f>
        <v>14711.74</v>
      </c>
      <c r="O673" s="19" t="str">
        <f>VLOOKUP(Table3[[#This Row],[Customer ID]],'Hospitalisation Details'!672:$1048576,9,FALSE())</f>
        <v>tier - 2</v>
      </c>
      <c r="P673" s="19" t="str">
        <f>VLOOKUP(Table3[[#This Row],[Customer ID]],'Hospitalisation Details'!672:$1048576,10,FALSE())</f>
        <v>tier - 2</v>
      </c>
      <c r="Q673" s="19" t="str">
        <f>VLOOKUP(Table3[[#This Row],[Customer ID]],'Hospitalisation Details'!672:$1048576,11,FALSE())</f>
        <v>R1012</v>
      </c>
    </row>
    <row r="674" spans="1:17" x14ac:dyDescent="0.2">
      <c r="A674" s="18" t="s">
        <v>1698</v>
      </c>
      <c r="B674" s="19" t="str">
        <f>VLOOKUP(Table3[[#This Row],[Customer ID]],'Customer name 1'!673:$1048576,4,FALSE())</f>
        <v xml:space="preserve">Ms. Reina </v>
      </c>
      <c r="C674" s="20">
        <f>VLOOKUP(Table3[[#This Row],[Customer ID]],'Medical Examinations'!$1:$1048576,2,FALSE())</f>
        <v>46.86</v>
      </c>
      <c r="D674" s="20" t="str">
        <f>VLOOKUP(Table3[[#This Row],[Customer ID]],'Medical Examinations'!$1:$1048576,3,FALSE())</f>
        <v xml:space="preserve"> obesity </v>
      </c>
      <c r="E674" s="20">
        <f>VLOOKUP(Table3[[#This Row],[Customer ID]],'Medical Examinations'!$1:$1048576,4,FALSE())</f>
        <v>4.87</v>
      </c>
      <c r="F674" s="20" t="str">
        <f>VLOOKUP(Table3[[#This Row],[Customer ID]],'Medical Examinations'!$1:$1048576,5,FALSE())</f>
        <v xml:space="preserve">normal </v>
      </c>
      <c r="G674" s="19" t="str">
        <f>VLOOKUP(Table3[[#This Row],[Customer ID]],'Medical Examinations'!$1:$1048576,6,FALSE())</f>
        <v>No</v>
      </c>
      <c r="H674" s="19" t="str">
        <f>VLOOKUP(Table3[[#This Row],[Customer ID]],'Medical Examinations'!$1:$1048576,7,FALSE())</f>
        <v>No</v>
      </c>
      <c r="I674" s="19" t="str">
        <f>VLOOKUP(Table3[[#This Row],[Customer ID]],'Medical Examinations'!$1:$1048576,8,FALSE())</f>
        <v>No</v>
      </c>
      <c r="J674" s="19">
        <f>VLOOKUP(Table3[[#This Row],[Customer ID]],'Medical Examinations'!$1:$1048576,9,FALSE())</f>
        <v>0</v>
      </c>
      <c r="K674" s="19" t="str">
        <f>VLOOKUP(Table3[[#This Row],[Customer ID]],'Medical Examinations'!$1:$1048576,10,FALSE())</f>
        <v>No</v>
      </c>
      <c r="L674" s="19" t="str">
        <f>VLOOKUP(Table3[[#This Row],[Customer ID]],'Hospitalisation Details'!673:$1048576,5,FALSE())</f>
        <v>4 Sep 1982</v>
      </c>
      <c r="M674" s="19">
        <f>VLOOKUP(Table3[[#This Row],[Customer ID]],'Hospitalisation Details'!673:$1048576,6,FALSE())</f>
        <v>40</v>
      </c>
      <c r="N674" s="19">
        <f>VLOOKUP(Table3[[#This Row],[Customer ID]],'Hospitalisation Details'!673:$1048576,8,FALSE())</f>
        <v>14696.77</v>
      </c>
      <c r="O674" s="19" t="str">
        <f>VLOOKUP(Table3[[#This Row],[Customer ID]],'Hospitalisation Details'!673:$1048576,9,FALSE())</f>
        <v>tier - 2</v>
      </c>
      <c r="P674" s="19" t="str">
        <f>VLOOKUP(Table3[[#This Row],[Customer ID]],'Hospitalisation Details'!673:$1048576,10,FALSE())</f>
        <v>tier - 2</v>
      </c>
      <c r="Q674" s="19" t="str">
        <f>VLOOKUP(Table3[[#This Row],[Customer ID]],'Hospitalisation Details'!673:$1048576,11,FALSE())</f>
        <v>R1011</v>
      </c>
    </row>
    <row r="675" spans="1:17" x14ac:dyDescent="0.2">
      <c r="A675" s="18" t="s">
        <v>1697</v>
      </c>
      <c r="B675" s="19" t="str">
        <f>VLOOKUP(Table3[[#This Row],[Customer ID]],'Customer name 1'!674:$1048576,4,FALSE())</f>
        <v xml:space="preserve">Ms. Kristi </v>
      </c>
      <c r="C675" s="20">
        <f>VLOOKUP(Table3[[#This Row],[Customer ID]],'Medical Examinations'!$1:$1048576,2,FALSE())</f>
        <v>32.965000000000003</v>
      </c>
      <c r="D675" s="20" t="str">
        <f>VLOOKUP(Table3[[#This Row],[Customer ID]],'Medical Examinations'!$1:$1048576,3,FALSE())</f>
        <v xml:space="preserve"> obesity </v>
      </c>
      <c r="E675" s="20">
        <f>VLOOKUP(Table3[[#This Row],[Customer ID]],'Medical Examinations'!$1:$1048576,4,FALSE())</f>
        <v>6.68</v>
      </c>
      <c r="F675" s="20" t="str">
        <f>VLOOKUP(Table3[[#This Row],[Customer ID]],'Medical Examinations'!$1:$1048576,5,FALSE())</f>
        <v xml:space="preserve">diabetes </v>
      </c>
      <c r="G675" s="19" t="str">
        <f>VLOOKUP(Table3[[#This Row],[Customer ID]],'Medical Examinations'!$1:$1048576,6,FALSE())</f>
        <v>No</v>
      </c>
      <c r="H675" s="19" t="str">
        <f>VLOOKUP(Table3[[#This Row],[Customer ID]],'Medical Examinations'!$1:$1048576,7,FALSE())</f>
        <v>No</v>
      </c>
      <c r="I675" s="19" t="str">
        <f>VLOOKUP(Table3[[#This Row],[Customer ID]],'Medical Examinations'!$1:$1048576,8,FALSE())</f>
        <v>No</v>
      </c>
      <c r="J675" s="19">
        <f>VLOOKUP(Table3[[#This Row],[Customer ID]],'Medical Examinations'!$1:$1048576,9,FALSE())</f>
        <v>3</v>
      </c>
      <c r="K675" s="19" t="str">
        <f>VLOOKUP(Table3[[#This Row],[Customer ID]],'Medical Examinations'!$1:$1048576,10,FALSE())</f>
        <v>No</v>
      </c>
      <c r="L675" s="19" t="str">
        <f>VLOOKUP(Table3[[#This Row],[Customer ID]],'Hospitalisation Details'!674:$1048576,5,FALSE())</f>
        <v>23 Jul 1958</v>
      </c>
      <c r="M675" s="19">
        <f>VLOOKUP(Table3[[#This Row],[Customer ID]],'Hospitalisation Details'!674:$1048576,6,FALSE())</f>
        <v>64</v>
      </c>
      <c r="N675" s="19">
        <f>VLOOKUP(Table3[[#This Row],[Customer ID]],'Hospitalisation Details'!674:$1048576,8,FALSE())</f>
        <v>14692.67</v>
      </c>
      <c r="O675" s="19" t="str">
        <f>VLOOKUP(Table3[[#This Row],[Customer ID]],'Hospitalisation Details'!674:$1048576,9,FALSE())</f>
        <v>tier - 2</v>
      </c>
      <c r="P675" s="19" t="str">
        <f>VLOOKUP(Table3[[#This Row],[Customer ID]],'Hospitalisation Details'!674:$1048576,10,FALSE())</f>
        <v>tier - 1</v>
      </c>
      <c r="Q675" s="19" t="str">
        <f>VLOOKUP(Table3[[#This Row],[Customer ID]],'Hospitalisation Details'!674:$1048576,11,FALSE())</f>
        <v>R1012</v>
      </c>
    </row>
    <row r="676" spans="1:17" x14ac:dyDescent="0.2">
      <c r="A676" s="18" t="s">
        <v>1696</v>
      </c>
      <c r="B676" s="19" t="str">
        <f>VLOOKUP(Table3[[#This Row],[Customer ID]],'Customer name 1'!675:$1048576,4,FALSE())</f>
        <v xml:space="preserve">Ms. Meredith </v>
      </c>
      <c r="C676" s="20">
        <f>VLOOKUP(Table3[[#This Row],[Customer ID]],'Medical Examinations'!$1:$1048576,2,FALSE())</f>
        <v>39.340000000000003</v>
      </c>
      <c r="D676" s="20" t="str">
        <f>VLOOKUP(Table3[[#This Row],[Customer ID]],'Medical Examinations'!$1:$1048576,3,FALSE())</f>
        <v xml:space="preserve"> obesity </v>
      </c>
      <c r="E676" s="20">
        <f>VLOOKUP(Table3[[#This Row],[Customer ID]],'Medical Examinations'!$1:$1048576,4,FALSE())</f>
        <v>5.0199999999999996</v>
      </c>
      <c r="F676" s="20" t="str">
        <f>VLOOKUP(Table3[[#This Row],[Customer ID]],'Medical Examinations'!$1:$1048576,5,FALSE())</f>
        <v xml:space="preserve">normal </v>
      </c>
      <c r="G676" s="19" t="str">
        <f>VLOOKUP(Table3[[#This Row],[Customer ID]],'Medical Examinations'!$1:$1048576,6,FALSE())</f>
        <v>yes</v>
      </c>
      <c r="H676" s="19" t="str">
        <f>VLOOKUP(Table3[[#This Row],[Customer ID]],'Medical Examinations'!$1:$1048576,7,FALSE())</f>
        <v>No</v>
      </c>
      <c r="I676" s="19" t="str">
        <f>VLOOKUP(Table3[[#This Row],[Customer ID]],'Medical Examinations'!$1:$1048576,8,FALSE())</f>
        <v>Yes</v>
      </c>
      <c r="J676" s="19">
        <f>VLOOKUP(Table3[[#This Row],[Customer ID]],'Medical Examinations'!$1:$1048576,9,FALSE())</f>
        <v>1</v>
      </c>
      <c r="K676" s="19" t="str">
        <f>VLOOKUP(Table3[[#This Row],[Customer ID]],'Medical Examinations'!$1:$1048576,10,FALSE())</f>
        <v>No</v>
      </c>
      <c r="L676" s="19" t="str">
        <f>VLOOKUP(Table3[[#This Row],[Customer ID]],'Hospitalisation Details'!675:$1048576,5,FALSE())</f>
        <v>20 Oct 1969</v>
      </c>
      <c r="M676" s="19">
        <f>VLOOKUP(Table3[[#This Row],[Customer ID]],'Hospitalisation Details'!675:$1048576,6,FALSE())</f>
        <v>53</v>
      </c>
      <c r="N676" s="19">
        <f>VLOOKUP(Table3[[#This Row],[Customer ID]],'Hospitalisation Details'!675:$1048576,8,FALSE())</f>
        <v>14665.75</v>
      </c>
      <c r="O676" s="19" t="str">
        <f>VLOOKUP(Table3[[#This Row],[Customer ID]],'Hospitalisation Details'!675:$1048576,9,FALSE())</f>
        <v>tier - 2</v>
      </c>
      <c r="P676" s="19" t="str">
        <f>VLOOKUP(Table3[[#This Row],[Customer ID]],'Hospitalisation Details'!675:$1048576,10,FALSE())</f>
        <v>tier - 1</v>
      </c>
      <c r="Q676" s="19" t="str">
        <f>VLOOKUP(Table3[[#This Row],[Customer ID]],'Hospitalisation Details'!675:$1048576,11,FALSE())</f>
        <v>R1012</v>
      </c>
    </row>
    <row r="677" spans="1:17" x14ac:dyDescent="0.2">
      <c r="A677" s="18" t="s">
        <v>1695</v>
      </c>
      <c r="B677" s="19" t="str">
        <f>VLOOKUP(Table3[[#This Row],[Customer ID]],'Customer name 1'!676:$1048576,4,FALSE())</f>
        <v xml:space="preserve">Ms. Jocelyn </v>
      </c>
      <c r="C677" s="20">
        <f>VLOOKUP(Table3[[#This Row],[Customer ID]],'Medical Examinations'!$1:$1048576,2,FALSE())</f>
        <v>47</v>
      </c>
      <c r="D677" s="20" t="str">
        <f>VLOOKUP(Table3[[#This Row],[Customer ID]],'Medical Examinations'!$1:$1048576,3,FALSE())</f>
        <v xml:space="preserve"> obesity </v>
      </c>
      <c r="E677" s="20">
        <f>VLOOKUP(Table3[[#This Row],[Customer ID]],'Medical Examinations'!$1:$1048576,4,FALSE())</f>
        <v>10.64</v>
      </c>
      <c r="F677" s="20" t="str">
        <f>VLOOKUP(Table3[[#This Row],[Customer ID]],'Medical Examinations'!$1:$1048576,5,FALSE())</f>
        <v xml:space="preserve">diabetes </v>
      </c>
      <c r="G677" s="19" t="str">
        <f>VLOOKUP(Table3[[#This Row],[Customer ID]],'Medical Examinations'!$1:$1048576,6,FALSE())</f>
        <v>yes</v>
      </c>
      <c r="H677" s="19" t="str">
        <f>VLOOKUP(Table3[[#This Row],[Customer ID]],'Medical Examinations'!$1:$1048576,7,FALSE())</f>
        <v>No</v>
      </c>
      <c r="I677" s="19" t="str">
        <f>VLOOKUP(Table3[[#This Row],[Customer ID]],'Medical Examinations'!$1:$1048576,8,FALSE())</f>
        <v>No</v>
      </c>
      <c r="J677" s="19">
        <f>VLOOKUP(Table3[[#This Row],[Customer ID]],'Medical Examinations'!$1:$1048576,9,FALSE())</f>
        <v>0</v>
      </c>
      <c r="K677" s="19" t="str">
        <f>VLOOKUP(Table3[[#This Row],[Customer ID]],'Medical Examinations'!$1:$1048576,10,FALSE())</f>
        <v>No</v>
      </c>
      <c r="L677" s="19" t="str">
        <f>VLOOKUP(Table3[[#This Row],[Customer ID]],'Hospitalisation Details'!676:$1048576,5,FALSE())</f>
        <v>13 Nov 1981</v>
      </c>
      <c r="M677" s="19">
        <f>VLOOKUP(Table3[[#This Row],[Customer ID]],'Hospitalisation Details'!676:$1048576,6,FALSE())</f>
        <v>41</v>
      </c>
      <c r="N677" s="19">
        <f>VLOOKUP(Table3[[#This Row],[Customer ID]],'Hospitalisation Details'!676:$1048576,8,FALSE())</f>
        <v>14657.2</v>
      </c>
      <c r="O677" s="19" t="str">
        <f>VLOOKUP(Table3[[#This Row],[Customer ID]],'Hospitalisation Details'!676:$1048576,9,FALSE())</f>
        <v>tier - 2</v>
      </c>
      <c r="P677" s="19" t="str">
        <f>VLOOKUP(Table3[[#This Row],[Customer ID]],'Hospitalisation Details'!676:$1048576,10,FALSE())</f>
        <v>tier - 1</v>
      </c>
      <c r="Q677" s="19" t="str">
        <f>VLOOKUP(Table3[[#This Row],[Customer ID]],'Hospitalisation Details'!676:$1048576,11,FALSE())</f>
        <v>R1012</v>
      </c>
    </row>
    <row r="678" spans="1:17" x14ac:dyDescent="0.2">
      <c r="A678" s="18" t="s">
        <v>1694</v>
      </c>
      <c r="B678" s="19" t="str">
        <f>VLOOKUP(Table3[[#This Row],[Customer ID]],'Customer name 1'!677:$1048576,4,FALSE())</f>
        <v xml:space="preserve">Mrs. Daphne </v>
      </c>
      <c r="C678" s="20">
        <f>VLOOKUP(Table3[[#This Row],[Customer ID]],'Medical Examinations'!$1:$1048576,2,FALSE())</f>
        <v>36.71</v>
      </c>
      <c r="D678" s="20" t="str">
        <f>VLOOKUP(Table3[[#This Row],[Customer ID]],'Medical Examinations'!$1:$1048576,3,FALSE())</f>
        <v xml:space="preserve"> obesity </v>
      </c>
      <c r="E678" s="20">
        <f>VLOOKUP(Table3[[#This Row],[Customer ID]],'Medical Examinations'!$1:$1048576,4,FALSE())</f>
        <v>8.74</v>
      </c>
      <c r="F678" s="20" t="str">
        <f>VLOOKUP(Table3[[#This Row],[Customer ID]],'Medical Examinations'!$1:$1048576,5,FALSE())</f>
        <v xml:space="preserve">diabetes </v>
      </c>
      <c r="G678" s="19" t="str">
        <f>VLOOKUP(Table3[[#This Row],[Customer ID]],'Medical Examinations'!$1:$1048576,6,FALSE())</f>
        <v>yes</v>
      </c>
      <c r="H678" s="19" t="str">
        <f>VLOOKUP(Table3[[#This Row],[Customer ID]],'Medical Examinations'!$1:$1048576,7,FALSE())</f>
        <v>No</v>
      </c>
      <c r="I678" s="19" t="str">
        <f>VLOOKUP(Table3[[#This Row],[Customer ID]],'Medical Examinations'!$1:$1048576,8,FALSE())</f>
        <v>No</v>
      </c>
      <c r="J678" s="19">
        <f>VLOOKUP(Table3[[#This Row],[Customer ID]],'Medical Examinations'!$1:$1048576,9,FALSE())</f>
        <v>0</v>
      </c>
      <c r="K678" s="19" t="str">
        <f>VLOOKUP(Table3[[#This Row],[Customer ID]],'Medical Examinations'!$1:$1048576,10,FALSE())</f>
        <v>No</v>
      </c>
      <c r="L678" s="19" t="str">
        <f>VLOOKUP(Table3[[#This Row],[Customer ID]],'Hospitalisation Details'!677:$1048576,5,FALSE())</f>
        <v>1 Sep 1967</v>
      </c>
      <c r="M678" s="19">
        <f>VLOOKUP(Table3[[#This Row],[Customer ID]],'Hospitalisation Details'!677:$1048576,6,FALSE())</f>
        <v>55</v>
      </c>
      <c r="N678" s="19">
        <f>VLOOKUP(Table3[[#This Row],[Customer ID]],'Hospitalisation Details'!677:$1048576,8,FALSE())</f>
        <v>14640.35</v>
      </c>
      <c r="O678" s="19" t="str">
        <f>VLOOKUP(Table3[[#This Row],[Customer ID]],'Hospitalisation Details'!677:$1048576,9,FALSE())</f>
        <v>tier - 2</v>
      </c>
      <c r="P678" s="19" t="str">
        <f>VLOOKUP(Table3[[#This Row],[Customer ID]],'Hospitalisation Details'!677:$1048576,10,FALSE())</f>
        <v>tier - 3</v>
      </c>
      <c r="Q678" s="19" t="str">
        <f>VLOOKUP(Table3[[#This Row],[Customer ID]],'Hospitalisation Details'!677:$1048576,11,FALSE())</f>
        <v>R1026</v>
      </c>
    </row>
    <row r="679" spans="1:17" x14ac:dyDescent="0.2">
      <c r="A679" s="18" t="s">
        <v>1693</v>
      </c>
      <c r="B679" s="19" t="str">
        <f>VLOOKUP(Table3[[#This Row],[Customer ID]],'Customer name 1'!678:$1048576,4,FALSE())</f>
        <v xml:space="preserve">Ms. Margaret </v>
      </c>
      <c r="C679" s="20">
        <f>VLOOKUP(Table3[[#This Row],[Customer ID]],'Medical Examinations'!$1:$1048576,2,FALSE())</f>
        <v>53.48</v>
      </c>
      <c r="D679" s="20" t="str">
        <f>VLOOKUP(Table3[[#This Row],[Customer ID]],'Medical Examinations'!$1:$1048576,3,FALSE())</f>
        <v xml:space="preserve"> obesity </v>
      </c>
      <c r="E679" s="20">
        <f>VLOOKUP(Table3[[#This Row],[Customer ID]],'Medical Examinations'!$1:$1048576,4,FALSE())</f>
        <v>5.64</v>
      </c>
      <c r="F679" s="20" t="str">
        <f>VLOOKUP(Table3[[#This Row],[Customer ID]],'Medical Examinations'!$1:$1048576,5,FALSE())</f>
        <v xml:space="preserve">normal </v>
      </c>
      <c r="G679" s="19" t="str">
        <f>VLOOKUP(Table3[[#This Row],[Customer ID]],'Medical Examinations'!$1:$1048576,6,FALSE())</f>
        <v>No</v>
      </c>
      <c r="H679" s="19" t="str">
        <f>VLOOKUP(Table3[[#This Row],[Customer ID]],'Medical Examinations'!$1:$1048576,7,FALSE())</f>
        <v>No</v>
      </c>
      <c r="I679" s="19" t="str">
        <f>VLOOKUP(Table3[[#This Row],[Customer ID]],'Medical Examinations'!$1:$1048576,8,FALSE())</f>
        <v>No</v>
      </c>
      <c r="J679" s="19">
        <f>VLOOKUP(Table3[[#This Row],[Customer ID]],'Medical Examinations'!$1:$1048576,9,FALSE())</f>
        <v>0</v>
      </c>
      <c r="K679" s="19" t="str">
        <f>VLOOKUP(Table3[[#This Row],[Customer ID]],'Medical Examinations'!$1:$1048576,10,FALSE())</f>
        <v>No</v>
      </c>
      <c r="L679" s="19" t="str">
        <f>VLOOKUP(Table3[[#This Row],[Customer ID]],'Hospitalisation Details'!678:$1048576,5,FALSE())</f>
        <v>21 Aug 1991</v>
      </c>
      <c r="M679" s="19">
        <f>VLOOKUP(Table3[[#This Row],[Customer ID]],'Hospitalisation Details'!678:$1048576,6,FALSE())</f>
        <v>31</v>
      </c>
      <c r="N679" s="19">
        <f>VLOOKUP(Table3[[#This Row],[Customer ID]],'Hospitalisation Details'!678:$1048576,8,FALSE())</f>
        <v>14630.52</v>
      </c>
      <c r="O679" s="19" t="str">
        <f>VLOOKUP(Table3[[#This Row],[Customer ID]],'Hospitalisation Details'!678:$1048576,9,FALSE())</f>
        <v>tier - 2</v>
      </c>
      <c r="P679" s="19" t="str">
        <f>VLOOKUP(Table3[[#This Row],[Customer ID]],'Hospitalisation Details'!678:$1048576,10,FALSE())</f>
        <v>tier - 3</v>
      </c>
      <c r="Q679" s="19" t="str">
        <f>VLOOKUP(Table3[[#This Row],[Customer ID]],'Hospitalisation Details'!678:$1048576,11,FALSE())</f>
        <v>R1011</v>
      </c>
    </row>
    <row r="680" spans="1:17" x14ac:dyDescent="0.2">
      <c r="A680" s="18" t="s">
        <v>1692</v>
      </c>
      <c r="B680" s="19" t="str">
        <f>VLOOKUP(Table3[[#This Row],[Customer ID]],'Customer name 1'!679:$1048576,4,FALSE())</f>
        <v xml:space="preserve">Mr. Mario </v>
      </c>
      <c r="C680" s="20">
        <f>VLOOKUP(Table3[[#This Row],[Customer ID]],'Medical Examinations'!$1:$1048576,2,FALSE())</f>
        <v>35.5</v>
      </c>
      <c r="D680" s="20" t="str">
        <f>VLOOKUP(Table3[[#This Row],[Customer ID]],'Medical Examinations'!$1:$1048576,3,FALSE())</f>
        <v xml:space="preserve"> obesity </v>
      </c>
      <c r="E680" s="20">
        <f>VLOOKUP(Table3[[#This Row],[Customer ID]],'Medical Examinations'!$1:$1048576,4,FALSE())</f>
        <v>10.37</v>
      </c>
      <c r="F680" s="20" t="str">
        <f>VLOOKUP(Table3[[#This Row],[Customer ID]],'Medical Examinations'!$1:$1048576,5,FALSE())</f>
        <v xml:space="preserve">diabetes </v>
      </c>
      <c r="G680" s="19" t="str">
        <f>VLOOKUP(Table3[[#This Row],[Customer ID]],'Medical Examinations'!$1:$1048576,6,FALSE())</f>
        <v>No</v>
      </c>
      <c r="H680" s="19" t="str">
        <f>VLOOKUP(Table3[[#This Row],[Customer ID]],'Medical Examinations'!$1:$1048576,7,FALSE())</f>
        <v>No</v>
      </c>
      <c r="I680" s="19" t="str">
        <f>VLOOKUP(Table3[[#This Row],[Customer ID]],'Medical Examinations'!$1:$1048576,8,FALSE())</f>
        <v>No</v>
      </c>
      <c r="J680" s="19">
        <f>VLOOKUP(Table3[[#This Row],[Customer ID]],'Medical Examinations'!$1:$1048576,9,FALSE())</f>
        <v>0</v>
      </c>
      <c r="K680" s="19" t="str">
        <f>VLOOKUP(Table3[[#This Row],[Customer ID]],'Medical Examinations'!$1:$1048576,10,FALSE())</f>
        <v>No</v>
      </c>
      <c r="L680" s="19" t="str">
        <f>VLOOKUP(Table3[[#This Row],[Customer ID]],'Hospitalisation Details'!679:$1048576,5,FALSE())</f>
        <v>8 Nov 1965</v>
      </c>
      <c r="M680" s="19">
        <f>VLOOKUP(Table3[[#This Row],[Customer ID]],'Hospitalisation Details'!679:$1048576,6,FALSE())</f>
        <v>57</v>
      </c>
      <c r="N680" s="19">
        <f>VLOOKUP(Table3[[#This Row],[Customer ID]],'Hospitalisation Details'!679:$1048576,8,FALSE())</f>
        <v>14612.33</v>
      </c>
      <c r="O680" s="19" t="str">
        <f>VLOOKUP(Table3[[#This Row],[Customer ID]],'Hospitalisation Details'!679:$1048576,9,FALSE())</f>
        <v>tier - 2</v>
      </c>
      <c r="P680" s="19" t="str">
        <f>VLOOKUP(Table3[[#This Row],[Customer ID]],'Hospitalisation Details'!679:$1048576,10,FALSE())</f>
        <v>tier - 3</v>
      </c>
      <c r="Q680" s="19" t="str">
        <f>VLOOKUP(Table3[[#This Row],[Customer ID]],'Hospitalisation Details'!679:$1048576,11,FALSE())</f>
        <v>R1021</v>
      </c>
    </row>
    <row r="681" spans="1:17" x14ac:dyDescent="0.2">
      <c r="A681" s="18" t="s">
        <v>1691</v>
      </c>
      <c r="B681" s="19" t="str">
        <f>VLOOKUP(Table3[[#This Row],[Customer ID]],'Customer name 1'!680:$1048576,4,FALSE())</f>
        <v xml:space="preserve">Mr. Peter </v>
      </c>
      <c r="C681" s="20">
        <f>VLOOKUP(Table3[[#This Row],[Customer ID]],'Medical Examinations'!$1:$1048576,2,FALSE())</f>
        <v>36.979999999999997</v>
      </c>
      <c r="D681" s="20" t="str">
        <f>VLOOKUP(Table3[[#This Row],[Customer ID]],'Medical Examinations'!$1:$1048576,3,FALSE())</f>
        <v xml:space="preserve"> obesity </v>
      </c>
      <c r="E681" s="20">
        <f>VLOOKUP(Table3[[#This Row],[Customer ID]],'Medical Examinations'!$1:$1048576,4,FALSE())</f>
        <v>9.56</v>
      </c>
      <c r="F681" s="20" t="str">
        <f>VLOOKUP(Table3[[#This Row],[Customer ID]],'Medical Examinations'!$1:$1048576,5,FALSE())</f>
        <v xml:space="preserve">diabetes </v>
      </c>
      <c r="G681" s="19" t="str">
        <f>VLOOKUP(Table3[[#This Row],[Customer ID]],'Medical Examinations'!$1:$1048576,6,FALSE())</f>
        <v>yes</v>
      </c>
      <c r="H681" s="19" t="str">
        <f>VLOOKUP(Table3[[#This Row],[Customer ID]],'Medical Examinations'!$1:$1048576,7,FALSE())</f>
        <v>No</v>
      </c>
      <c r="I681" s="19" t="str">
        <f>VLOOKUP(Table3[[#This Row],[Customer ID]],'Medical Examinations'!$1:$1048576,8,FALSE())</f>
        <v>No</v>
      </c>
      <c r="J681" s="19">
        <f>VLOOKUP(Table3[[#This Row],[Customer ID]],'Medical Examinations'!$1:$1048576,9,FALSE())</f>
        <v>0</v>
      </c>
      <c r="K681" s="19" t="str">
        <f>VLOOKUP(Table3[[#This Row],[Customer ID]],'Medical Examinations'!$1:$1048576,10,FALSE())</f>
        <v>No</v>
      </c>
      <c r="L681" s="19" t="str">
        <f>VLOOKUP(Table3[[#This Row],[Customer ID]],'Hospitalisation Details'!680:$1048576,5,FALSE())</f>
        <v>18 Jul 1967</v>
      </c>
      <c r="M681" s="19">
        <f>VLOOKUP(Table3[[#This Row],[Customer ID]],'Hospitalisation Details'!680:$1048576,6,FALSE())</f>
        <v>55</v>
      </c>
      <c r="N681" s="19">
        <f>VLOOKUP(Table3[[#This Row],[Customer ID]],'Hospitalisation Details'!680:$1048576,8,FALSE())</f>
        <v>14600.62</v>
      </c>
      <c r="O681" s="19" t="str">
        <f>VLOOKUP(Table3[[#This Row],[Customer ID]],'Hospitalisation Details'!680:$1048576,9,FALSE())</f>
        <v>tier - 2</v>
      </c>
      <c r="P681" s="19" t="str">
        <f>VLOOKUP(Table3[[#This Row],[Customer ID]],'Hospitalisation Details'!680:$1048576,10,FALSE())</f>
        <v>tier - 3</v>
      </c>
      <c r="Q681" s="19" t="str">
        <f>VLOOKUP(Table3[[#This Row],[Customer ID]],'Hospitalisation Details'!680:$1048576,11,FALSE())</f>
        <v>R1022</v>
      </c>
    </row>
    <row r="682" spans="1:17" x14ac:dyDescent="0.2">
      <c r="A682" s="18" t="s">
        <v>1690</v>
      </c>
      <c r="B682" s="19" t="str">
        <f>VLOOKUP(Table3[[#This Row],[Customer ID]],'Customer name 1'!681:$1048576,4,FALSE())</f>
        <v xml:space="preserve">Ms. Carolina </v>
      </c>
      <c r="C682" s="20">
        <f>VLOOKUP(Table3[[#This Row],[Customer ID]],'Medical Examinations'!$1:$1048576,2,FALSE())</f>
        <v>32.395000000000003</v>
      </c>
      <c r="D682" s="20" t="str">
        <f>VLOOKUP(Table3[[#This Row],[Customer ID]],'Medical Examinations'!$1:$1048576,3,FALSE())</f>
        <v xml:space="preserve"> obesity </v>
      </c>
      <c r="E682" s="20">
        <f>VLOOKUP(Table3[[#This Row],[Customer ID]],'Medical Examinations'!$1:$1048576,4,FALSE())</f>
        <v>8.23</v>
      </c>
      <c r="F682" s="20" t="str">
        <f>VLOOKUP(Table3[[#This Row],[Customer ID]],'Medical Examinations'!$1:$1048576,5,FALSE())</f>
        <v xml:space="preserve">diabetes </v>
      </c>
      <c r="G682" s="19" t="str">
        <f>VLOOKUP(Table3[[#This Row],[Customer ID]],'Medical Examinations'!$1:$1048576,6,FALSE())</f>
        <v>yes</v>
      </c>
      <c r="H682" s="19" t="str">
        <f>VLOOKUP(Table3[[#This Row],[Customer ID]],'Medical Examinations'!$1:$1048576,7,FALSE())</f>
        <v>No</v>
      </c>
      <c r="I682" s="19" t="str">
        <f>VLOOKUP(Table3[[#This Row],[Customer ID]],'Medical Examinations'!$1:$1048576,8,FALSE())</f>
        <v>Yes</v>
      </c>
      <c r="J682" s="19">
        <f>VLOOKUP(Table3[[#This Row],[Customer ID]],'Medical Examinations'!$1:$1048576,9,FALSE())</f>
        <v>1</v>
      </c>
      <c r="K682" s="19" t="str">
        <f>VLOOKUP(Table3[[#This Row],[Customer ID]],'Medical Examinations'!$1:$1048576,10,FALSE())</f>
        <v>No</v>
      </c>
      <c r="L682" s="19" t="str">
        <f>VLOOKUP(Table3[[#This Row],[Customer ID]],'Hospitalisation Details'!681:$1048576,5,FALSE())</f>
        <v>14 Oct 1963</v>
      </c>
      <c r="M682" s="19">
        <f>VLOOKUP(Table3[[#This Row],[Customer ID]],'Hospitalisation Details'!681:$1048576,6,FALSE())</f>
        <v>59</v>
      </c>
      <c r="N682" s="19">
        <f>VLOOKUP(Table3[[#This Row],[Customer ID]],'Hospitalisation Details'!681:$1048576,8,FALSE())</f>
        <v>14590.63</v>
      </c>
      <c r="O682" s="19" t="str">
        <f>VLOOKUP(Table3[[#This Row],[Customer ID]],'Hospitalisation Details'!681:$1048576,9,FALSE())</f>
        <v>tier - 2</v>
      </c>
      <c r="P682" s="19" t="str">
        <f>VLOOKUP(Table3[[#This Row],[Customer ID]],'Hospitalisation Details'!681:$1048576,10,FALSE())</f>
        <v>tier - 1</v>
      </c>
      <c r="Q682" s="19" t="str">
        <f>VLOOKUP(Table3[[#This Row],[Customer ID]],'Hospitalisation Details'!681:$1048576,11,FALSE())</f>
        <v>R1024</v>
      </c>
    </row>
    <row r="683" spans="1:17" x14ac:dyDescent="0.2">
      <c r="A683" s="18" t="s">
        <v>1689</v>
      </c>
      <c r="B683" s="19" t="str">
        <f>VLOOKUP(Table3[[#This Row],[Customer ID]],'Customer name 1'!682:$1048576,4,FALSE())</f>
        <v xml:space="preserve">Mrs. Jenny </v>
      </c>
      <c r="C683" s="20">
        <f>VLOOKUP(Table3[[#This Row],[Customer ID]],'Medical Examinations'!$1:$1048576,2,FALSE())</f>
        <v>32.729999999999997</v>
      </c>
      <c r="D683" s="20" t="str">
        <f>VLOOKUP(Table3[[#This Row],[Customer ID]],'Medical Examinations'!$1:$1048576,3,FALSE())</f>
        <v xml:space="preserve"> obesity </v>
      </c>
      <c r="E683" s="20">
        <f>VLOOKUP(Table3[[#This Row],[Customer ID]],'Medical Examinations'!$1:$1048576,4,FALSE())</f>
        <v>7.03</v>
      </c>
      <c r="F683" s="20" t="str">
        <f>VLOOKUP(Table3[[#This Row],[Customer ID]],'Medical Examinations'!$1:$1048576,5,FALSE())</f>
        <v xml:space="preserve">diabetes </v>
      </c>
      <c r="G683" s="19" t="str">
        <f>VLOOKUP(Table3[[#This Row],[Customer ID]],'Medical Examinations'!$1:$1048576,6,FALSE())</f>
        <v>No</v>
      </c>
      <c r="H683" s="19" t="str">
        <f>VLOOKUP(Table3[[#This Row],[Customer ID]],'Medical Examinations'!$1:$1048576,7,FALSE())</f>
        <v>No</v>
      </c>
      <c r="I683" s="19" t="str">
        <f>VLOOKUP(Table3[[#This Row],[Customer ID]],'Medical Examinations'!$1:$1048576,8,FALSE())</f>
        <v>No</v>
      </c>
      <c r="J683" s="19">
        <f>VLOOKUP(Table3[[#This Row],[Customer ID]],'Medical Examinations'!$1:$1048576,9,FALSE())</f>
        <v>0</v>
      </c>
      <c r="K683" s="19" t="str">
        <f>VLOOKUP(Table3[[#This Row],[Customer ID]],'Medical Examinations'!$1:$1048576,10,FALSE())</f>
        <v>No</v>
      </c>
      <c r="L683" s="19" t="str">
        <f>VLOOKUP(Table3[[#This Row],[Customer ID]],'Hospitalisation Details'!682:$1048576,5,FALSE())</f>
        <v>3 Dec 1962</v>
      </c>
      <c r="M683" s="19">
        <f>VLOOKUP(Table3[[#This Row],[Customer ID]],'Hospitalisation Details'!682:$1048576,6,FALSE())</f>
        <v>60</v>
      </c>
      <c r="N683" s="19">
        <f>VLOOKUP(Table3[[#This Row],[Customer ID]],'Hospitalisation Details'!682:$1048576,8,FALSE())</f>
        <v>14574.64</v>
      </c>
      <c r="O683" s="19" t="str">
        <f>VLOOKUP(Table3[[#This Row],[Customer ID]],'Hospitalisation Details'!682:$1048576,9,FALSE())</f>
        <v>tier - 2</v>
      </c>
      <c r="P683" s="19" t="str">
        <f>VLOOKUP(Table3[[#This Row],[Customer ID]],'Hospitalisation Details'!682:$1048576,10,FALSE())</f>
        <v>tier - 1</v>
      </c>
      <c r="Q683" s="19" t="str">
        <f>VLOOKUP(Table3[[#This Row],[Customer ID]],'Hospitalisation Details'!682:$1048576,11,FALSE())</f>
        <v>R1025</v>
      </c>
    </row>
    <row r="684" spans="1:17" x14ac:dyDescent="0.2">
      <c r="A684" s="18" t="s">
        <v>1688</v>
      </c>
      <c r="B684" s="19" t="str">
        <f>VLOOKUP(Table3[[#This Row],[Customer ID]],'Customer name 1'!683:$1048576,4,FALSE())</f>
        <v xml:space="preserve">Ms. Jessica </v>
      </c>
      <c r="C684" s="20">
        <f>VLOOKUP(Table3[[#This Row],[Customer ID]],'Medical Examinations'!$1:$1048576,2,FALSE())</f>
        <v>20.52</v>
      </c>
      <c r="D684" s="20" t="str">
        <f>VLOOKUP(Table3[[#This Row],[Customer ID]],'Medical Examinations'!$1:$1048576,3,FALSE())</f>
        <v>normal weight</v>
      </c>
      <c r="E684" s="20">
        <f>VLOOKUP(Table3[[#This Row],[Customer ID]],'Medical Examinations'!$1:$1048576,4,FALSE())</f>
        <v>5.45</v>
      </c>
      <c r="F684" s="20" t="str">
        <f>VLOOKUP(Table3[[#This Row],[Customer ID]],'Medical Examinations'!$1:$1048576,5,FALSE())</f>
        <v xml:space="preserve">normal </v>
      </c>
      <c r="G684" s="19" t="str">
        <f>VLOOKUP(Table3[[#This Row],[Customer ID]],'Medical Examinations'!$1:$1048576,6,FALSE())</f>
        <v>No</v>
      </c>
      <c r="H684" s="19" t="str">
        <f>VLOOKUP(Table3[[#This Row],[Customer ID]],'Medical Examinations'!$1:$1048576,7,FALSE())</f>
        <v>No</v>
      </c>
      <c r="I684" s="19" t="str">
        <f>VLOOKUP(Table3[[#This Row],[Customer ID]],'Medical Examinations'!$1:$1048576,8,FALSE())</f>
        <v>No</v>
      </c>
      <c r="J684" s="19">
        <f>VLOOKUP(Table3[[#This Row],[Customer ID]],'Medical Examinations'!$1:$1048576,9,FALSE())</f>
        <v>1</v>
      </c>
      <c r="K684" s="19" t="str">
        <f>VLOOKUP(Table3[[#This Row],[Customer ID]],'Medical Examinations'!$1:$1048576,10,FALSE())</f>
        <v>yes</v>
      </c>
      <c r="L684" s="19" t="str">
        <f>VLOOKUP(Table3[[#This Row],[Customer ID]],'Hospitalisation Details'!683:$1048576,5,FALSE())</f>
        <v>12 Sep 1998</v>
      </c>
      <c r="M684" s="19">
        <f>VLOOKUP(Table3[[#This Row],[Customer ID]],'Hospitalisation Details'!683:$1048576,6,FALSE())</f>
        <v>24</v>
      </c>
      <c r="N684" s="19">
        <f>VLOOKUP(Table3[[#This Row],[Customer ID]],'Hospitalisation Details'!683:$1048576,8,FALSE())</f>
        <v>14571.89</v>
      </c>
      <c r="O684" s="19" t="str">
        <f>VLOOKUP(Table3[[#This Row],[Customer ID]],'Hospitalisation Details'!683:$1048576,9,FALSE())</f>
        <v>tier - 2</v>
      </c>
      <c r="P684" s="19" t="str">
        <f>VLOOKUP(Table3[[#This Row],[Customer ID]],'Hospitalisation Details'!683:$1048576,10,FALSE())</f>
        <v>tier - 1</v>
      </c>
      <c r="Q684" s="19" t="str">
        <f>VLOOKUP(Table3[[#This Row],[Customer ID]],'Hospitalisation Details'!683:$1048576,11,FALSE())</f>
        <v>R1024</v>
      </c>
    </row>
    <row r="685" spans="1:17" x14ac:dyDescent="0.2">
      <c r="A685" s="18" t="s">
        <v>1687</v>
      </c>
      <c r="B685" s="19" t="str">
        <f>VLOOKUP(Table3[[#This Row],[Customer ID]],'Customer name 1'!684:$1048576,4,FALSE())</f>
        <v xml:space="preserve">Ms. Kimberly </v>
      </c>
      <c r="C685" s="20">
        <f>VLOOKUP(Table3[[#This Row],[Customer ID]],'Medical Examinations'!$1:$1048576,2,FALSE())</f>
        <v>51.72</v>
      </c>
      <c r="D685" s="20" t="str">
        <f>VLOOKUP(Table3[[#This Row],[Customer ID]],'Medical Examinations'!$1:$1048576,3,FALSE())</f>
        <v xml:space="preserve"> obesity </v>
      </c>
      <c r="E685" s="20">
        <f>VLOOKUP(Table3[[#This Row],[Customer ID]],'Medical Examinations'!$1:$1048576,4,FALSE())</f>
        <v>5.76</v>
      </c>
      <c r="F685" s="20" t="str">
        <f>VLOOKUP(Table3[[#This Row],[Customer ID]],'Medical Examinations'!$1:$1048576,5,FALSE())</f>
        <v>prediabetes</v>
      </c>
      <c r="G685" s="19" t="str">
        <f>VLOOKUP(Table3[[#This Row],[Customer ID]],'Medical Examinations'!$1:$1048576,6,FALSE())</f>
        <v>No</v>
      </c>
      <c r="H685" s="19" t="str">
        <f>VLOOKUP(Table3[[#This Row],[Customer ID]],'Medical Examinations'!$1:$1048576,7,FALSE())</f>
        <v>No</v>
      </c>
      <c r="I685" s="19" t="str">
        <f>VLOOKUP(Table3[[#This Row],[Customer ID]],'Medical Examinations'!$1:$1048576,8,FALSE())</f>
        <v>No</v>
      </c>
      <c r="J685" s="19">
        <f>VLOOKUP(Table3[[#This Row],[Customer ID]],'Medical Examinations'!$1:$1048576,9,FALSE())</f>
        <v>0</v>
      </c>
      <c r="K685" s="19" t="str">
        <f>VLOOKUP(Table3[[#This Row],[Customer ID]],'Medical Examinations'!$1:$1048576,10,FALSE())</f>
        <v>No</v>
      </c>
      <c r="L685" s="19" t="str">
        <f>VLOOKUP(Table3[[#This Row],[Customer ID]],'Hospitalisation Details'!684:$1048576,5,FALSE())</f>
        <v>14 Jul 1989</v>
      </c>
      <c r="M685" s="19">
        <f>VLOOKUP(Table3[[#This Row],[Customer ID]],'Hospitalisation Details'!684:$1048576,6,FALSE())</f>
        <v>33</v>
      </c>
      <c r="N685" s="19">
        <f>VLOOKUP(Table3[[#This Row],[Customer ID]],'Hospitalisation Details'!684:$1048576,8,FALSE())</f>
        <v>14547.26</v>
      </c>
      <c r="O685" s="19" t="str">
        <f>VLOOKUP(Table3[[#This Row],[Customer ID]],'Hospitalisation Details'!684:$1048576,9,FALSE())</f>
        <v>tier - 2</v>
      </c>
      <c r="P685" s="19" t="str">
        <f>VLOOKUP(Table3[[#This Row],[Customer ID]],'Hospitalisation Details'!684:$1048576,10,FALSE())</f>
        <v>tier - 3</v>
      </c>
      <c r="Q685" s="19" t="str">
        <f>VLOOKUP(Table3[[#This Row],[Customer ID]],'Hospitalisation Details'!684:$1048576,11,FALSE())</f>
        <v>R1011</v>
      </c>
    </row>
    <row r="686" spans="1:17" x14ac:dyDescent="0.2">
      <c r="A686" s="18" t="s">
        <v>1686</v>
      </c>
      <c r="B686" s="19" t="str">
        <f>VLOOKUP(Table3[[#This Row],[Customer ID]],'Customer name 1'!685:$1048576,4,FALSE())</f>
        <v xml:space="preserve">Mr. Marc-Olivier </v>
      </c>
      <c r="C686" s="20">
        <f>VLOOKUP(Table3[[#This Row],[Customer ID]],'Medical Examinations'!$1:$1048576,2,FALSE())</f>
        <v>50.2</v>
      </c>
      <c r="D686" s="20" t="str">
        <f>VLOOKUP(Table3[[#This Row],[Customer ID]],'Medical Examinations'!$1:$1048576,3,FALSE())</f>
        <v xml:space="preserve"> obesity </v>
      </c>
      <c r="E686" s="20">
        <f>VLOOKUP(Table3[[#This Row],[Customer ID]],'Medical Examinations'!$1:$1048576,4,FALSE())</f>
        <v>5.4</v>
      </c>
      <c r="F686" s="20" t="str">
        <f>VLOOKUP(Table3[[#This Row],[Customer ID]],'Medical Examinations'!$1:$1048576,5,FALSE())</f>
        <v xml:space="preserve">normal </v>
      </c>
      <c r="G686" s="19" t="str">
        <f>VLOOKUP(Table3[[#This Row],[Customer ID]],'Medical Examinations'!$1:$1048576,6,FALSE())</f>
        <v>No</v>
      </c>
      <c r="H686" s="19" t="str">
        <f>VLOOKUP(Table3[[#This Row],[Customer ID]],'Medical Examinations'!$1:$1048576,7,FALSE())</f>
        <v>No</v>
      </c>
      <c r="I686" s="19" t="str">
        <f>VLOOKUP(Table3[[#This Row],[Customer ID]],'Medical Examinations'!$1:$1048576,8,FALSE())</f>
        <v>No</v>
      </c>
      <c r="J686" s="19">
        <f>VLOOKUP(Table3[[#This Row],[Customer ID]],'Medical Examinations'!$1:$1048576,9,FALSE())</f>
        <v>0</v>
      </c>
      <c r="K686" s="19" t="str">
        <f>VLOOKUP(Table3[[#This Row],[Customer ID]],'Medical Examinations'!$1:$1048576,10,FALSE())</f>
        <v>No</v>
      </c>
      <c r="L686" s="19" t="str">
        <f>VLOOKUP(Table3[[#This Row],[Customer ID]],'Hospitalisation Details'!685:$1048576,5,FALSE())</f>
        <v>22 Jul 1989</v>
      </c>
      <c r="M686" s="19">
        <f>VLOOKUP(Table3[[#This Row],[Customer ID]],'Hospitalisation Details'!685:$1048576,6,FALSE())</f>
        <v>33</v>
      </c>
      <c r="N686" s="19">
        <f>VLOOKUP(Table3[[#This Row],[Customer ID]],'Hospitalisation Details'!685:$1048576,8,FALSE())</f>
        <v>14507.46</v>
      </c>
      <c r="O686" s="19" t="str">
        <f>VLOOKUP(Table3[[#This Row],[Customer ID]],'Hospitalisation Details'!685:$1048576,9,FALSE())</f>
        <v>tier - 2</v>
      </c>
      <c r="P686" s="19" t="str">
        <f>VLOOKUP(Table3[[#This Row],[Customer ID]],'Hospitalisation Details'!685:$1048576,10,FALSE())</f>
        <v>tier - 3</v>
      </c>
      <c r="Q686" s="19" t="str">
        <f>VLOOKUP(Table3[[#This Row],[Customer ID]],'Hospitalisation Details'!685:$1048576,11,FALSE())</f>
        <v>R1012</v>
      </c>
    </row>
    <row r="687" spans="1:17" x14ac:dyDescent="0.2">
      <c r="A687" s="18" t="s">
        <v>1685</v>
      </c>
      <c r="B687" s="19" t="str">
        <f>VLOOKUP(Table3[[#This Row],[Customer ID]],'Customer name 1'!686:$1048576,4,FALSE())</f>
        <v xml:space="preserve">Mr. Russell </v>
      </c>
      <c r="C687" s="20">
        <f>VLOOKUP(Table3[[#This Row],[Customer ID]],'Medical Examinations'!$1:$1048576,2,FALSE())</f>
        <v>25.52</v>
      </c>
      <c r="D687" s="20" t="str">
        <f>VLOOKUP(Table3[[#This Row],[Customer ID]],'Medical Examinations'!$1:$1048576,3,FALSE())</f>
        <v>over weight</v>
      </c>
      <c r="E687" s="20">
        <f>VLOOKUP(Table3[[#This Row],[Customer ID]],'Medical Examinations'!$1:$1048576,4,FALSE())</f>
        <v>6.35</v>
      </c>
      <c r="F687" s="20" t="str">
        <f>VLOOKUP(Table3[[#This Row],[Customer ID]],'Medical Examinations'!$1:$1048576,5,FALSE())</f>
        <v>prediabetes</v>
      </c>
      <c r="G687" s="19" t="str">
        <f>VLOOKUP(Table3[[#This Row],[Customer ID]],'Medical Examinations'!$1:$1048576,6,FALSE())</f>
        <v>No</v>
      </c>
      <c r="H687" s="19" t="str">
        <f>VLOOKUP(Table3[[#This Row],[Customer ID]],'Medical Examinations'!$1:$1048576,7,FALSE())</f>
        <v>No</v>
      </c>
      <c r="I687" s="19" t="str">
        <f>VLOOKUP(Table3[[#This Row],[Customer ID]],'Medical Examinations'!$1:$1048576,8,FALSE())</f>
        <v>Yes</v>
      </c>
      <c r="J687" s="19">
        <f>VLOOKUP(Table3[[#This Row],[Customer ID]],'Medical Examinations'!$1:$1048576,9,FALSE())</f>
        <v>1</v>
      </c>
      <c r="K687" s="19" t="str">
        <f>VLOOKUP(Table3[[#This Row],[Customer ID]],'Medical Examinations'!$1:$1048576,10,FALSE())</f>
        <v>No</v>
      </c>
      <c r="L687" s="19" t="str">
        <f>VLOOKUP(Table3[[#This Row],[Customer ID]],'Hospitalisation Details'!686:$1048576,5,FALSE())</f>
        <v>20 Oct 1979</v>
      </c>
      <c r="M687" s="19">
        <f>VLOOKUP(Table3[[#This Row],[Customer ID]],'Hospitalisation Details'!686:$1048576,6,FALSE())</f>
        <v>43</v>
      </c>
      <c r="N687" s="19">
        <f>VLOOKUP(Table3[[#This Row],[Customer ID]],'Hospitalisation Details'!686:$1048576,8,FALSE())</f>
        <v>14478.33</v>
      </c>
      <c r="O687" s="19" t="str">
        <f>VLOOKUP(Table3[[#This Row],[Customer ID]],'Hospitalisation Details'!686:$1048576,9,FALSE())</f>
        <v>tier - 2</v>
      </c>
      <c r="P687" s="19" t="str">
        <f>VLOOKUP(Table3[[#This Row],[Customer ID]],'Hospitalisation Details'!686:$1048576,10,FALSE())</f>
        <v>tier - 2</v>
      </c>
      <c r="Q687" s="19" t="str">
        <f>VLOOKUP(Table3[[#This Row],[Customer ID]],'Hospitalisation Details'!686:$1048576,11,FALSE())</f>
        <v>R1013</v>
      </c>
    </row>
    <row r="688" spans="1:17" x14ac:dyDescent="0.2">
      <c r="A688" s="18" t="s">
        <v>1684</v>
      </c>
      <c r="B688" s="19" t="str">
        <f>VLOOKUP(Table3[[#This Row],[Customer ID]],'Customer name 1'!687:$1048576,4,FALSE())</f>
        <v xml:space="preserve">Ms. Karine </v>
      </c>
      <c r="C688" s="20">
        <f>VLOOKUP(Table3[[#This Row],[Customer ID]],'Medical Examinations'!$1:$1048576,2,FALSE())</f>
        <v>35.200000000000003</v>
      </c>
      <c r="D688" s="20" t="str">
        <f>VLOOKUP(Table3[[#This Row],[Customer ID]],'Medical Examinations'!$1:$1048576,3,FALSE())</f>
        <v xml:space="preserve"> obesity </v>
      </c>
      <c r="E688" s="20">
        <f>VLOOKUP(Table3[[#This Row],[Customer ID]],'Medical Examinations'!$1:$1048576,4,FALSE())</f>
        <v>6.26</v>
      </c>
      <c r="F688" s="20" t="str">
        <f>VLOOKUP(Table3[[#This Row],[Customer ID]],'Medical Examinations'!$1:$1048576,5,FALSE())</f>
        <v>prediabetes</v>
      </c>
      <c r="G688" s="19" t="str">
        <f>VLOOKUP(Table3[[#This Row],[Customer ID]],'Medical Examinations'!$1:$1048576,6,FALSE())</f>
        <v>yes</v>
      </c>
      <c r="H688" s="19" t="str">
        <f>VLOOKUP(Table3[[#This Row],[Customer ID]],'Medical Examinations'!$1:$1048576,7,FALSE())</f>
        <v>No</v>
      </c>
      <c r="I688" s="19" t="str">
        <f>VLOOKUP(Table3[[#This Row],[Customer ID]],'Medical Examinations'!$1:$1048576,8,FALSE())</f>
        <v>No</v>
      </c>
      <c r="J688" s="19">
        <f>VLOOKUP(Table3[[#This Row],[Customer ID]],'Medical Examinations'!$1:$1048576,9,FALSE())</f>
        <v>2</v>
      </c>
      <c r="K688" s="19" t="str">
        <f>VLOOKUP(Table3[[#This Row],[Customer ID]],'Medical Examinations'!$1:$1048576,10,FALSE())</f>
        <v>No</v>
      </c>
      <c r="L688" s="19" t="str">
        <f>VLOOKUP(Table3[[#This Row],[Customer ID]],'Hospitalisation Details'!687:$1048576,5,FALSE())</f>
        <v>20 Nov 1959</v>
      </c>
      <c r="M688" s="19">
        <f>VLOOKUP(Table3[[#This Row],[Customer ID]],'Hospitalisation Details'!687:$1048576,6,FALSE())</f>
        <v>63</v>
      </c>
      <c r="N688" s="19">
        <f>VLOOKUP(Table3[[#This Row],[Customer ID]],'Hospitalisation Details'!687:$1048576,8,FALSE())</f>
        <v>14474.68</v>
      </c>
      <c r="O688" s="19" t="str">
        <f>VLOOKUP(Table3[[#This Row],[Customer ID]],'Hospitalisation Details'!687:$1048576,9,FALSE())</f>
        <v>tier - 2</v>
      </c>
      <c r="P688" s="19" t="str">
        <f>VLOOKUP(Table3[[#This Row],[Customer ID]],'Hospitalisation Details'!687:$1048576,10,FALSE())</f>
        <v>tier - 2</v>
      </c>
      <c r="Q688" s="19" t="str">
        <f>VLOOKUP(Table3[[#This Row],[Customer ID]],'Hospitalisation Details'!687:$1048576,11,FALSE())</f>
        <v>R1013</v>
      </c>
    </row>
    <row r="689" spans="1:17" x14ac:dyDescent="0.2">
      <c r="A689" s="18" t="s">
        <v>1683</v>
      </c>
      <c r="B689" s="19" t="str">
        <f>VLOOKUP(Table3[[#This Row],[Customer ID]],'Customer name 1'!688:$1048576,4,FALSE())</f>
        <v xml:space="preserve">  </v>
      </c>
      <c r="C689" s="20">
        <f>VLOOKUP(Table3[[#This Row],[Customer ID]],'Medical Examinations'!$1:$1048576,2,FALSE())</f>
        <v>41.26</v>
      </c>
      <c r="D689" s="20" t="str">
        <f>VLOOKUP(Table3[[#This Row],[Customer ID]],'Medical Examinations'!$1:$1048576,3,FALSE())</f>
        <v xml:space="preserve"> obesity </v>
      </c>
      <c r="E689" s="20">
        <f>VLOOKUP(Table3[[#This Row],[Customer ID]],'Medical Examinations'!$1:$1048576,4,FALSE())</f>
        <v>5.97</v>
      </c>
      <c r="F689" s="20" t="str">
        <f>VLOOKUP(Table3[[#This Row],[Customer ID]],'Medical Examinations'!$1:$1048576,5,FALSE())</f>
        <v>prediabetes</v>
      </c>
      <c r="G689" s="19" t="str">
        <f>VLOOKUP(Table3[[#This Row],[Customer ID]],'Medical Examinations'!$1:$1048576,6,FALSE())</f>
        <v>yes</v>
      </c>
      <c r="H689" s="19" t="str">
        <f>VLOOKUP(Table3[[#This Row],[Customer ID]],'Medical Examinations'!$1:$1048576,7,FALSE())</f>
        <v>No</v>
      </c>
      <c r="I689" s="19" t="str">
        <f>VLOOKUP(Table3[[#This Row],[Customer ID]],'Medical Examinations'!$1:$1048576,8,FALSE())</f>
        <v>No</v>
      </c>
      <c r="J689" s="19">
        <f>VLOOKUP(Table3[[#This Row],[Customer ID]],'Medical Examinations'!$1:$1048576,9,FALSE())</f>
        <v>0</v>
      </c>
      <c r="K689" s="19" t="str">
        <f>VLOOKUP(Table3[[#This Row],[Customer ID]],'Medical Examinations'!$1:$1048576,10,FALSE())</f>
        <v>No</v>
      </c>
      <c r="L689" s="19" t="str">
        <f>VLOOKUP(Table3[[#This Row],[Customer ID]],'Hospitalisation Details'!688:$1048576,5,FALSE())</f>
        <v>27 Nov 1976</v>
      </c>
      <c r="M689" s="19">
        <f>VLOOKUP(Table3[[#This Row],[Customer ID]],'Hospitalisation Details'!688:$1048576,6,FALSE())</f>
        <v>46</v>
      </c>
      <c r="N689" s="19">
        <f>VLOOKUP(Table3[[#This Row],[Customer ID]],'Hospitalisation Details'!688:$1048576,8,FALSE())</f>
        <v>14470.01</v>
      </c>
      <c r="O689" s="19" t="str">
        <f>VLOOKUP(Table3[[#This Row],[Customer ID]],'Hospitalisation Details'!688:$1048576,9,FALSE())</f>
        <v>tier - 2</v>
      </c>
      <c r="P689" s="19" t="str">
        <f>VLOOKUP(Table3[[#This Row],[Customer ID]],'Hospitalisation Details'!688:$1048576,10,FALSE())</f>
        <v>tier - 3</v>
      </c>
      <c r="Q689" s="19" t="str">
        <f>VLOOKUP(Table3[[#This Row],[Customer ID]],'Hospitalisation Details'!688:$1048576,11,FALSE())</f>
        <v>R1012</v>
      </c>
    </row>
    <row r="690" spans="1:17" x14ac:dyDescent="0.2">
      <c r="A690" s="18" t="s">
        <v>1682</v>
      </c>
      <c r="B690" s="19" t="str">
        <f>VLOOKUP(Table3[[#This Row],[Customer ID]],'Customer name 1'!689:$1048576,4,FALSE())</f>
        <v xml:space="preserve">Ms. Allison </v>
      </c>
      <c r="C690" s="20">
        <f>VLOOKUP(Table3[[#This Row],[Customer ID]],'Medical Examinations'!$1:$1048576,2,FALSE())</f>
        <v>17.195</v>
      </c>
      <c r="D690" s="20" t="str">
        <f>VLOOKUP(Table3[[#This Row],[Customer ID]],'Medical Examinations'!$1:$1048576,3,FALSE())</f>
        <v xml:space="preserve">under weight </v>
      </c>
      <c r="E690" s="20">
        <f>VLOOKUP(Table3[[#This Row],[Customer ID]],'Medical Examinations'!$1:$1048576,4,FALSE())</f>
        <v>5.29</v>
      </c>
      <c r="F690" s="20" t="str">
        <f>VLOOKUP(Table3[[#This Row],[Customer ID]],'Medical Examinations'!$1:$1048576,5,FALSE())</f>
        <v xml:space="preserve">normal </v>
      </c>
      <c r="G690" s="19" t="str">
        <f>VLOOKUP(Table3[[#This Row],[Customer ID]],'Medical Examinations'!$1:$1048576,6,FALSE())</f>
        <v>yes</v>
      </c>
      <c r="H690" s="19" t="str">
        <f>VLOOKUP(Table3[[#This Row],[Customer ID]],'Medical Examinations'!$1:$1048576,7,FALSE())</f>
        <v>No</v>
      </c>
      <c r="I690" s="19" t="str">
        <f>VLOOKUP(Table3[[#This Row],[Customer ID]],'Medical Examinations'!$1:$1048576,8,FALSE())</f>
        <v>No</v>
      </c>
      <c r="J690" s="19">
        <f>VLOOKUP(Table3[[#This Row],[Customer ID]],'Medical Examinations'!$1:$1048576,9,FALSE())</f>
        <v>0</v>
      </c>
      <c r="K690" s="19" t="str">
        <f>VLOOKUP(Table3[[#This Row],[Customer ID]],'Medical Examinations'!$1:$1048576,10,FALSE())</f>
        <v>yes</v>
      </c>
      <c r="L690" s="19" t="str">
        <f>VLOOKUP(Table3[[#This Row],[Customer ID]],'Hospitalisation Details'!689:$1048576,5,FALSE())</f>
        <v>10 Nov 1996</v>
      </c>
      <c r="M690" s="19">
        <f>VLOOKUP(Table3[[#This Row],[Customer ID]],'Hospitalisation Details'!689:$1048576,6,FALSE())</f>
        <v>26</v>
      </c>
      <c r="N690" s="19">
        <f>VLOOKUP(Table3[[#This Row],[Customer ID]],'Hospitalisation Details'!689:$1048576,8,FALSE())</f>
        <v>14455.64</v>
      </c>
      <c r="O690" s="19" t="str">
        <f>VLOOKUP(Table3[[#This Row],[Customer ID]],'Hospitalisation Details'!689:$1048576,9,FALSE())</f>
        <v>tier - 2</v>
      </c>
      <c r="P690" s="19" t="str">
        <f>VLOOKUP(Table3[[#This Row],[Customer ID]],'Hospitalisation Details'!689:$1048576,10,FALSE())</f>
        <v>tier - 3</v>
      </c>
      <c r="Q690" s="19" t="str">
        <f>VLOOKUP(Table3[[#This Row],[Customer ID]],'Hospitalisation Details'!689:$1048576,11,FALSE())</f>
        <v>R1024</v>
      </c>
    </row>
    <row r="691" spans="1:17" x14ac:dyDescent="0.2">
      <c r="A691" s="18" t="s">
        <v>1681</v>
      </c>
      <c r="B691" s="19" t="str">
        <f>VLOOKUP(Table3[[#This Row],[Customer ID]],'Customer name 1'!690:$1048576,4,FALSE())</f>
        <v xml:space="preserve">Ms. Adriana </v>
      </c>
      <c r="C691" s="20">
        <f>VLOOKUP(Table3[[#This Row],[Customer ID]],'Medical Examinations'!$1:$1048576,2,FALSE())</f>
        <v>23.085000000000001</v>
      </c>
      <c r="D691" s="20" t="str">
        <f>VLOOKUP(Table3[[#This Row],[Customer ID]],'Medical Examinations'!$1:$1048576,3,FALSE())</f>
        <v>normal weight</v>
      </c>
      <c r="E691" s="20">
        <f>VLOOKUP(Table3[[#This Row],[Customer ID]],'Medical Examinations'!$1:$1048576,4,FALSE())</f>
        <v>4.2699999999999996</v>
      </c>
      <c r="F691" s="20" t="str">
        <f>VLOOKUP(Table3[[#This Row],[Customer ID]],'Medical Examinations'!$1:$1048576,5,FALSE())</f>
        <v xml:space="preserve">normal </v>
      </c>
      <c r="G691" s="19" t="str">
        <f>VLOOKUP(Table3[[#This Row],[Customer ID]],'Medical Examinations'!$1:$1048576,6,FALSE())</f>
        <v>yes</v>
      </c>
      <c r="H691" s="19" t="str">
        <f>VLOOKUP(Table3[[#This Row],[Customer ID]],'Medical Examinations'!$1:$1048576,7,FALSE())</f>
        <v>No</v>
      </c>
      <c r="I691" s="19" t="str">
        <f>VLOOKUP(Table3[[#This Row],[Customer ID]],'Medical Examinations'!$1:$1048576,8,FALSE())</f>
        <v>No</v>
      </c>
      <c r="J691" s="19">
        <f>VLOOKUP(Table3[[#This Row],[Customer ID]],'Medical Examinations'!$1:$1048576,9,FALSE())</f>
        <v>2</v>
      </c>
      <c r="K691" s="19" t="str">
        <f>VLOOKUP(Table3[[#This Row],[Customer ID]],'Medical Examinations'!$1:$1048576,10,FALSE())</f>
        <v>No</v>
      </c>
      <c r="L691" s="19" t="str">
        <f>VLOOKUP(Table3[[#This Row],[Customer ID]],'Hospitalisation Details'!690:$1048576,5,FALSE())</f>
        <v>3 Aug 1959</v>
      </c>
      <c r="M691" s="19">
        <f>VLOOKUP(Table3[[#This Row],[Customer ID]],'Hospitalisation Details'!690:$1048576,6,FALSE())</f>
        <v>63</v>
      </c>
      <c r="N691" s="19">
        <f>VLOOKUP(Table3[[#This Row],[Customer ID]],'Hospitalisation Details'!690:$1048576,8,FALSE())</f>
        <v>14451.84</v>
      </c>
      <c r="O691" s="19" t="str">
        <f>VLOOKUP(Table3[[#This Row],[Customer ID]],'Hospitalisation Details'!690:$1048576,9,FALSE())</f>
        <v>tier - 2</v>
      </c>
      <c r="P691" s="19" t="str">
        <f>VLOOKUP(Table3[[#This Row],[Customer ID]],'Hospitalisation Details'!690:$1048576,10,FALSE())</f>
        <v>tier - 3</v>
      </c>
      <c r="Q691" s="19" t="str">
        <f>VLOOKUP(Table3[[#This Row],[Customer ID]],'Hospitalisation Details'!690:$1048576,11,FALSE())</f>
        <v>R1023</v>
      </c>
    </row>
    <row r="692" spans="1:17" x14ac:dyDescent="0.2">
      <c r="A692" s="18" t="s">
        <v>1680</v>
      </c>
      <c r="B692" s="19" t="str">
        <f>VLOOKUP(Table3[[#This Row],[Customer ID]],'Customer name 1'!691:$1048576,4,FALSE())</f>
        <v xml:space="preserve">Ms. Miranda </v>
      </c>
      <c r="C692" s="20">
        <f>VLOOKUP(Table3[[#This Row],[Customer ID]],'Medical Examinations'!$1:$1048576,2,FALSE())</f>
        <v>21.66</v>
      </c>
      <c r="D692" s="20" t="str">
        <f>VLOOKUP(Table3[[#This Row],[Customer ID]],'Medical Examinations'!$1:$1048576,3,FALSE())</f>
        <v>normal weight</v>
      </c>
      <c r="E692" s="20">
        <f>VLOOKUP(Table3[[#This Row],[Customer ID]],'Medical Examinations'!$1:$1048576,4,FALSE())</f>
        <v>5.2</v>
      </c>
      <c r="F692" s="20" t="str">
        <f>VLOOKUP(Table3[[#This Row],[Customer ID]],'Medical Examinations'!$1:$1048576,5,FALSE())</f>
        <v xml:space="preserve">normal </v>
      </c>
      <c r="G692" s="19" t="str">
        <f>VLOOKUP(Table3[[#This Row],[Customer ID]],'Medical Examinations'!$1:$1048576,6,FALSE())</f>
        <v>yes</v>
      </c>
      <c r="H692" s="19" t="str">
        <f>VLOOKUP(Table3[[#This Row],[Customer ID]],'Medical Examinations'!$1:$1048576,7,FALSE())</f>
        <v>No</v>
      </c>
      <c r="I692" s="19" t="str">
        <f>VLOOKUP(Table3[[#This Row],[Customer ID]],'Medical Examinations'!$1:$1048576,8,FALSE())</f>
        <v>No</v>
      </c>
      <c r="J692" s="19">
        <f>VLOOKUP(Table3[[#This Row],[Customer ID]],'Medical Examinations'!$1:$1048576,9,FALSE())</f>
        <v>2</v>
      </c>
      <c r="K692" s="19" t="str">
        <f>VLOOKUP(Table3[[#This Row],[Customer ID]],'Medical Examinations'!$1:$1048576,10,FALSE())</f>
        <v>No</v>
      </c>
      <c r="L692" s="19" t="str">
        <f>VLOOKUP(Table3[[#This Row],[Customer ID]],'Hospitalisation Details'!691:$1048576,5,FALSE())</f>
        <v>29 Jun 1959</v>
      </c>
      <c r="M692" s="19">
        <f>VLOOKUP(Table3[[#This Row],[Customer ID]],'Hospitalisation Details'!691:$1048576,6,FALSE())</f>
        <v>63</v>
      </c>
      <c r="N692" s="19">
        <f>VLOOKUP(Table3[[#This Row],[Customer ID]],'Hospitalisation Details'!691:$1048576,8,FALSE())</f>
        <v>14449.85</v>
      </c>
      <c r="O692" s="19" t="str">
        <f>VLOOKUP(Table3[[#This Row],[Customer ID]],'Hospitalisation Details'!691:$1048576,9,FALSE())</f>
        <v>tier - 2</v>
      </c>
      <c r="P692" s="19" t="str">
        <f>VLOOKUP(Table3[[#This Row],[Customer ID]],'Hospitalisation Details'!691:$1048576,10,FALSE())</f>
        <v>tier - 1</v>
      </c>
      <c r="Q692" s="19" t="str">
        <f>VLOOKUP(Table3[[#This Row],[Customer ID]],'Hospitalisation Details'!691:$1048576,11,FALSE())</f>
        <v>R1024</v>
      </c>
    </row>
    <row r="693" spans="1:17" x14ac:dyDescent="0.2">
      <c r="A693" s="18" t="s">
        <v>1679</v>
      </c>
      <c r="B693" s="19" t="str">
        <f>VLOOKUP(Table3[[#This Row],[Customer ID]],'Customer name 1'!692:$1048576,4,FALSE())</f>
        <v xml:space="preserve">  </v>
      </c>
      <c r="C693" s="20">
        <f>VLOOKUP(Table3[[#This Row],[Customer ID]],'Medical Examinations'!$1:$1048576,2,FALSE())</f>
        <v>36.47</v>
      </c>
      <c r="D693" s="20" t="str">
        <f>VLOOKUP(Table3[[#This Row],[Customer ID]],'Medical Examinations'!$1:$1048576,3,FALSE())</f>
        <v xml:space="preserve"> obesity </v>
      </c>
      <c r="E693" s="20">
        <f>VLOOKUP(Table3[[#This Row],[Customer ID]],'Medical Examinations'!$1:$1048576,4,FALSE())</f>
        <v>8.23</v>
      </c>
      <c r="F693" s="20" t="str">
        <f>VLOOKUP(Table3[[#This Row],[Customer ID]],'Medical Examinations'!$1:$1048576,5,FALSE())</f>
        <v xml:space="preserve">diabetes </v>
      </c>
      <c r="G693" s="19" t="str">
        <f>VLOOKUP(Table3[[#This Row],[Customer ID]],'Medical Examinations'!$1:$1048576,6,FALSE())</f>
        <v>yes</v>
      </c>
      <c r="H693" s="19" t="str">
        <f>VLOOKUP(Table3[[#This Row],[Customer ID]],'Medical Examinations'!$1:$1048576,7,FALSE())</f>
        <v>No</v>
      </c>
      <c r="I693" s="19" t="str">
        <f>VLOOKUP(Table3[[#This Row],[Customer ID]],'Medical Examinations'!$1:$1048576,8,FALSE())</f>
        <v>No</v>
      </c>
      <c r="J693" s="19">
        <f>VLOOKUP(Table3[[#This Row],[Customer ID]],'Medical Examinations'!$1:$1048576,9,FALSE())</f>
        <v>0</v>
      </c>
      <c r="K693" s="19" t="str">
        <f>VLOOKUP(Table3[[#This Row],[Customer ID]],'Medical Examinations'!$1:$1048576,10,FALSE())</f>
        <v>No</v>
      </c>
      <c r="L693" s="19" t="str">
        <f>VLOOKUP(Table3[[#This Row],[Customer ID]],'Hospitalisation Details'!692:$1048576,5,FALSE())</f>
        <v>4 Nov 1967</v>
      </c>
      <c r="M693" s="19">
        <f>VLOOKUP(Table3[[#This Row],[Customer ID]],'Hospitalisation Details'!692:$1048576,6,FALSE())</f>
        <v>55</v>
      </c>
      <c r="N693" s="19">
        <f>VLOOKUP(Table3[[#This Row],[Customer ID]],'Hospitalisation Details'!692:$1048576,8,FALSE())</f>
        <v>14427.63</v>
      </c>
      <c r="O693" s="19" t="str">
        <f>VLOOKUP(Table3[[#This Row],[Customer ID]],'Hospitalisation Details'!692:$1048576,9,FALSE())</f>
        <v>tier - 2</v>
      </c>
      <c r="P693" s="19" t="str">
        <f>VLOOKUP(Table3[[#This Row],[Customer ID]],'Hospitalisation Details'!692:$1048576,10,FALSE())</f>
        <v>tier - 2</v>
      </c>
      <c r="Q693" s="19" t="str">
        <f>VLOOKUP(Table3[[#This Row],[Customer ID]],'Hospitalisation Details'!692:$1048576,11,FALSE())</f>
        <v>R1021</v>
      </c>
    </row>
    <row r="694" spans="1:17" x14ac:dyDescent="0.2">
      <c r="A694" s="18" t="s">
        <v>1678</v>
      </c>
      <c r="B694" s="19" t="str">
        <f>VLOOKUP(Table3[[#This Row],[Customer ID]],'Customer name 1'!693:$1048576,4,FALSE())</f>
        <v xml:space="preserve">Mrs. Rebecca </v>
      </c>
      <c r="C694" s="20">
        <f>VLOOKUP(Table3[[#This Row],[Customer ID]],'Medical Examinations'!$1:$1048576,2,FALSE())</f>
        <v>36.08</v>
      </c>
      <c r="D694" s="20" t="str">
        <f>VLOOKUP(Table3[[#This Row],[Customer ID]],'Medical Examinations'!$1:$1048576,3,FALSE())</f>
        <v xml:space="preserve"> obesity </v>
      </c>
      <c r="E694" s="20">
        <f>VLOOKUP(Table3[[#This Row],[Customer ID]],'Medical Examinations'!$1:$1048576,4,FALSE())</f>
        <v>10.33</v>
      </c>
      <c r="F694" s="20" t="str">
        <f>VLOOKUP(Table3[[#This Row],[Customer ID]],'Medical Examinations'!$1:$1048576,5,FALSE())</f>
        <v xml:space="preserve">diabetes </v>
      </c>
      <c r="G694" s="19" t="str">
        <f>VLOOKUP(Table3[[#This Row],[Customer ID]],'Medical Examinations'!$1:$1048576,6,FALSE())</f>
        <v>yes</v>
      </c>
      <c r="H694" s="19" t="str">
        <f>VLOOKUP(Table3[[#This Row],[Customer ID]],'Medical Examinations'!$1:$1048576,7,FALSE())</f>
        <v>No</v>
      </c>
      <c r="I694" s="19" t="str">
        <f>VLOOKUP(Table3[[#This Row],[Customer ID]],'Medical Examinations'!$1:$1048576,8,FALSE())</f>
        <v>No</v>
      </c>
      <c r="J694" s="19">
        <f>VLOOKUP(Table3[[#This Row],[Customer ID]],'Medical Examinations'!$1:$1048576,9,FALSE())</f>
        <v>0</v>
      </c>
      <c r="K694" s="19" t="str">
        <f>VLOOKUP(Table3[[#This Row],[Customer ID]],'Medical Examinations'!$1:$1048576,10,FALSE())</f>
        <v>No</v>
      </c>
      <c r="L694" s="19" t="str">
        <f>VLOOKUP(Table3[[#This Row],[Customer ID]],'Hospitalisation Details'!693:$1048576,5,FALSE())</f>
        <v>15 Aug 1967</v>
      </c>
      <c r="M694" s="19">
        <f>VLOOKUP(Table3[[#This Row],[Customer ID]],'Hospitalisation Details'!693:$1048576,6,FALSE())</f>
        <v>55</v>
      </c>
      <c r="N694" s="19">
        <f>VLOOKUP(Table3[[#This Row],[Customer ID]],'Hospitalisation Details'!693:$1048576,8,FALSE())</f>
        <v>14426.66</v>
      </c>
      <c r="O694" s="19" t="str">
        <f>VLOOKUP(Table3[[#This Row],[Customer ID]],'Hospitalisation Details'!693:$1048576,9,FALSE())</f>
        <v>tier - 2</v>
      </c>
      <c r="P694" s="19" t="str">
        <f>VLOOKUP(Table3[[#This Row],[Customer ID]],'Hospitalisation Details'!693:$1048576,10,FALSE())</f>
        <v>tier - 2</v>
      </c>
      <c r="Q694" s="19" t="str">
        <f>VLOOKUP(Table3[[#This Row],[Customer ID]],'Hospitalisation Details'!693:$1048576,11,FALSE())</f>
        <v>R1026</v>
      </c>
    </row>
    <row r="695" spans="1:17" x14ac:dyDescent="0.2">
      <c r="A695" s="18" t="s">
        <v>1677</v>
      </c>
      <c r="B695" s="19" t="str">
        <f>VLOOKUP(Table3[[#This Row],[Customer ID]],'Customer name 1'!694:$1048576,4,FALSE())</f>
        <v xml:space="preserve">Ms. Tiffany </v>
      </c>
      <c r="C695" s="20">
        <f>VLOOKUP(Table3[[#This Row],[Customer ID]],'Medical Examinations'!$1:$1048576,2,FALSE())</f>
        <v>23.18</v>
      </c>
      <c r="D695" s="20" t="str">
        <f>VLOOKUP(Table3[[#This Row],[Customer ID]],'Medical Examinations'!$1:$1048576,3,FALSE())</f>
        <v>normal weight</v>
      </c>
      <c r="E695" s="20">
        <f>VLOOKUP(Table3[[#This Row],[Customer ID]],'Medical Examinations'!$1:$1048576,4,FALSE())</f>
        <v>6.13</v>
      </c>
      <c r="F695" s="20" t="str">
        <f>VLOOKUP(Table3[[#This Row],[Customer ID]],'Medical Examinations'!$1:$1048576,5,FALSE())</f>
        <v>prediabetes</v>
      </c>
      <c r="G695" s="19" t="str">
        <f>VLOOKUP(Table3[[#This Row],[Customer ID]],'Medical Examinations'!$1:$1048576,6,FALSE())</f>
        <v>No</v>
      </c>
      <c r="H695" s="19" t="str">
        <f>VLOOKUP(Table3[[#This Row],[Customer ID]],'Medical Examinations'!$1:$1048576,7,FALSE())</f>
        <v>No</v>
      </c>
      <c r="I695" s="19" t="str">
        <f>VLOOKUP(Table3[[#This Row],[Customer ID]],'Medical Examinations'!$1:$1048576,8,FALSE())</f>
        <v>No</v>
      </c>
      <c r="J695" s="19">
        <f>VLOOKUP(Table3[[#This Row],[Customer ID]],'Medical Examinations'!$1:$1048576,9,FALSE())</f>
        <v>0</v>
      </c>
      <c r="K695" s="19" t="str">
        <f>VLOOKUP(Table3[[#This Row],[Customer ID]],'Medical Examinations'!$1:$1048576,10,FALSE())</f>
        <v>No</v>
      </c>
      <c r="L695" s="19" t="str">
        <f>VLOOKUP(Table3[[#This Row],[Customer ID]],'Hospitalisation Details'!694:$1048576,5,FALSE())</f>
        <v>10 Aug 1999</v>
      </c>
      <c r="M695" s="19">
        <f>VLOOKUP(Table3[[#This Row],[Customer ID]],'Hospitalisation Details'!694:$1048576,6,FALSE())</f>
        <v>23</v>
      </c>
      <c r="N695" s="19">
        <f>VLOOKUP(Table3[[#This Row],[Customer ID]],'Hospitalisation Details'!694:$1048576,8,FALSE())</f>
        <v>14426.07</v>
      </c>
      <c r="O695" s="19" t="str">
        <f>VLOOKUP(Table3[[#This Row],[Customer ID]],'Hospitalisation Details'!694:$1048576,9,FALSE())</f>
        <v>tier - 2</v>
      </c>
      <c r="P695" s="19" t="str">
        <f>VLOOKUP(Table3[[#This Row],[Customer ID]],'Hospitalisation Details'!694:$1048576,10,FALSE())</f>
        <v>tier - 1</v>
      </c>
      <c r="Q695" s="19" t="str">
        <f>VLOOKUP(Table3[[#This Row],[Customer ID]],'Hospitalisation Details'!694:$1048576,11,FALSE())</f>
        <v>R1012</v>
      </c>
    </row>
    <row r="696" spans="1:17" x14ac:dyDescent="0.2">
      <c r="A696" s="18" t="s">
        <v>1676</v>
      </c>
      <c r="B696" s="19" t="str">
        <f>VLOOKUP(Table3[[#This Row],[Customer ID]],'Customer name 1'!695:$1048576,4,FALSE())</f>
        <v xml:space="preserve">Mr. Alexander </v>
      </c>
      <c r="C696" s="20">
        <f>VLOOKUP(Table3[[#This Row],[Customer ID]],'Medical Examinations'!$1:$1048576,2,FALSE())</f>
        <v>39.159999999999997</v>
      </c>
      <c r="D696" s="20" t="str">
        <f>VLOOKUP(Table3[[#This Row],[Customer ID]],'Medical Examinations'!$1:$1048576,3,FALSE())</f>
        <v xml:space="preserve"> obesity </v>
      </c>
      <c r="E696" s="20">
        <f>VLOOKUP(Table3[[#This Row],[Customer ID]],'Medical Examinations'!$1:$1048576,4,FALSE())</f>
        <v>8.08</v>
      </c>
      <c r="F696" s="20" t="str">
        <f>VLOOKUP(Table3[[#This Row],[Customer ID]],'Medical Examinations'!$1:$1048576,5,FALSE())</f>
        <v xml:space="preserve">diabetes </v>
      </c>
      <c r="G696" s="19" t="str">
        <f>VLOOKUP(Table3[[#This Row],[Customer ID]],'Medical Examinations'!$1:$1048576,6,FALSE())</f>
        <v>No</v>
      </c>
      <c r="H696" s="19" t="str">
        <f>VLOOKUP(Table3[[#This Row],[Customer ID]],'Medical Examinations'!$1:$1048576,7,FALSE())</f>
        <v>No</v>
      </c>
      <c r="I696" s="19" t="str">
        <f>VLOOKUP(Table3[[#This Row],[Customer ID]],'Medical Examinations'!$1:$1048576,8,FALSE())</f>
        <v>No</v>
      </c>
      <c r="J696" s="19">
        <f>VLOOKUP(Table3[[#This Row],[Customer ID]],'Medical Examinations'!$1:$1048576,9,FALSE())</f>
        <v>3</v>
      </c>
      <c r="K696" s="19" t="str">
        <f>VLOOKUP(Table3[[#This Row],[Customer ID]],'Medical Examinations'!$1:$1048576,10,FALSE())</f>
        <v>No</v>
      </c>
      <c r="L696" s="19" t="str">
        <f>VLOOKUP(Table3[[#This Row],[Customer ID]],'Hospitalisation Details'!695:$1048576,5,FALSE())</f>
        <v>20 Sep 1958</v>
      </c>
      <c r="M696" s="19">
        <f>VLOOKUP(Table3[[#This Row],[Customer ID]],'Hospitalisation Details'!695:$1048576,6,FALSE())</f>
        <v>64</v>
      </c>
      <c r="N696" s="19">
        <f>VLOOKUP(Table3[[#This Row],[Customer ID]],'Hospitalisation Details'!695:$1048576,8,FALSE())</f>
        <v>14418.28</v>
      </c>
      <c r="O696" s="19" t="str">
        <f>VLOOKUP(Table3[[#This Row],[Customer ID]],'Hospitalisation Details'!695:$1048576,9,FALSE())</f>
        <v>tier - 2</v>
      </c>
      <c r="P696" s="19" t="str">
        <f>VLOOKUP(Table3[[#This Row],[Customer ID]],'Hospitalisation Details'!695:$1048576,10,FALSE())</f>
        <v>tier - 3</v>
      </c>
      <c r="Q696" s="19" t="str">
        <f>VLOOKUP(Table3[[#This Row],[Customer ID]],'Hospitalisation Details'!695:$1048576,11,FALSE())</f>
        <v>R1013</v>
      </c>
    </row>
    <row r="697" spans="1:17" x14ac:dyDescent="0.2">
      <c r="A697" s="18" t="s">
        <v>1675</v>
      </c>
      <c r="B697" s="19" t="str">
        <f>VLOOKUP(Table3[[#This Row],[Customer ID]],'Customer name 1'!696:$1048576,4,FALSE())</f>
        <v xml:space="preserve">Mr. Rich </v>
      </c>
      <c r="C697" s="20">
        <f>VLOOKUP(Table3[[#This Row],[Customer ID]],'Medical Examinations'!$1:$1048576,2,FALSE())</f>
        <v>38.19</v>
      </c>
      <c r="D697" s="20" t="str">
        <f>VLOOKUP(Table3[[#This Row],[Customer ID]],'Medical Examinations'!$1:$1048576,3,FALSE())</f>
        <v xml:space="preserve"> obesity </v>
      </c>
      <c r="E697" s="20">
        <f>VLOOKUP(Table3[[#This Row],[Customer ID]],'Medical Examinations'!$1:$1048576,4,FALSE())</f>
        <v>10.49</v>
      </c>
      <c r="F697" s="20" t="str">
        <f>VLOOKUP(Table3[[#This Row],[Customer ID]],'Medical Examinations'!$1:$1048576,5,FALSE())</f>
        <v xml:space="preserve">diabetes </v>
      </c>
      <c r="G697" s="19" t="str">
        <f>VLOOKUP(Table3[[#This Row],[Customer ID]],'Medical Examinations'!$1:$1048576,6,FALSE())</f>
        <v>No</v>
      </c>
      <c r="H697" s="19" t="str">
        <f>VLOOKUP(Table3[[#This Row],[Customer ID]],'Medical Examinations'!$1:$1048576,7,FALSE())</f>
        <v>No</v>
      </c>
      <c r="I697" s="19" t="str">
        <f>VLOOKUP(Table3[[#This Row],[Customer ID]],'Medical Examinations'!$1:$1048576,8,FALSE())</f>
        <v>No</v>
      </c>
      <c r="J697" s="19">
        <f>VLOOKUP(Table3[[#This Row],[Customer ID]],'Medical Examinations'!$1:$1048576,9,FALSE())</f>
        <v>3</v>
      </c>
      <c r="K697" s="19" t="str">
        <f>VLOOKUP(Table3[[#This Row],[Customer ID]],'Medical Examinations'!$1:$1048576,10,FALSE())</f>
        <v>No</v>
      </c>
      <c r="L697" s="19" t="str">
        <f>VLOOKUP(Table3[[#This Row],[Customer ID]],'Hospitalisation Details'!696:$1048576,5,FALSE())</f>
        <v>29 Jul 1958</v>
      </c>
      <c r="M697" s="19">
        <f>VLOOKUP(Table3[[#This Row],[Customer ID]],'Hospitalisation Details'!696:$1048576,6,FALSE())</f>
        <v>64</v>
      </c>
      <c r="N697" s="19">
        <f>VLOOKUP(Table3[[#This Row],[Customer ID]],'Hospitalisation Details'!696:$1048576,8,FALSE())</f>
        <v>14410.93</v>
      </c>
      <c r="O697" s="19" t="str">
        <f>VLOOKUP(Table3[[#This Row],[Customer ID]],'Hospitalisation Details'!696:$1048576,9,FALSE())</f>
        <v>tier - 2</v>
      </c>
      <c r="P697" s="19" t="str">
        <f>VLOOKUP(Table3[[#This Row],[Customer ID]],'Hospitalisation Details'!696:$1048576,10,FALSE())</f>
        <v>tier - 2</v>
      </c>
      <c r="Q697" s="19" t="str">
        <f>VLOOKUP(Table3[[#This Row],[Customer ID]],'Hospitalisation Details'!696:$1048576,11,FALSE())</f>
        <v>R1016</v>
      </c>
    </row>
    <row r="698" spans="1:17" x14ac:dyDescent="0.2">
      <c r="A698" s="18" t="s">
        <v>1674</v>
      </c>
      <c r="B698" s="19" t="str">
        <f>VLOOKUP(Table3[[#This Row],[Customer ID]],'Customer name 1'!697:$1048576,4,FALSE())</f>
        <v xml:space="preserve">Mr. Aaron </v>
      </c>
      <c r="C698" s="20">
        <f>VLOOKUP(Table3[[#This Row],[Customer ID]],'Medical Examinations'!$1:$1048576,2,FALSE())</f>
        <v>26.41</v>
      </c>
      <c r="D698" s="20" t="str">
        <f>VLOOKUP(Table3[[#This Row],[Customer ID]],'Medical Examinations'!$1:$1048576,3,FALSE())</f>
        <v>over weight</v>
      </c>
      <c r="E698" s="20">
        <f>VLOOKUP(Table3[[#This Row],[Customer ID]],'Medical Examinations'!$1:$1048576,4,FALSE())</f>
        <v>8.11</v>
      </c>
      <c r="F698" s="20" t="str">
        <f>VLOOKUP(Table3[[#This Row],[Customer ID]],'Medical Examinations'!$1:$1048576,5,FALSE())</f>
        <v xml:space="preserve">diabetes </v>
      </c>
      <c r="G698" s="19" t="str">
        <f>VLOOKUP(Table3[[#This Row],[Customer ID]],'Medical Examinations'!$1:$1048576,6,FALSE())</f>
        <v>No</v>
      </c>
      <c r="H698" s="19" t="str">
        <f>VLOOKUP(Table3[[#This Row],[Customer ID]],'Medical Examinations'!$1:$1048576,7,FALSE())</f>
        <v>No</v>
      </c>
      <c r="I698" s="19" t="str">
        <f>VLOOKUP(Table3[[#This Row],[Customer ID]],'Medical Examinations'!$1:$1048576,8,FALSE())</f>
        <v>No</v>
      </c>
      <c r="J698" s="19">
        <f>VLOOKUP(Table3[[#This Row],[Customer ID]],'Medical Examinations'!$1:$1048576,9,FALSE())</f>
        <v>3</v>
      </c>
      <c r="K698" s="19" t="str">
        <f>VLOOKUP(Table3[[#This Row],[Customer ID]],'Medical Examinations'!$1:$1048576,10,FALSE())</f>
        <v>No</v>
      </c>
      <c r="L698" s="19" t="str">
        <f>VLOOKUP(Table3[[#This Row],[Customer ID]],'Hospitalisation Details'!697:$1048576,5,FALSE())</f>
        <v>14 Sep 1958</v>
      </c>
      <c r="M698" s="19">
        <f>VLOOKUP(Table3[[#This Row],[Customer ID]],'Hospitalisation Details'!697:$1048576,6,FALSE())</f>
        <v>64</v>
      </c>
      <c r="N698" s="19">
        <f>VLOOKUP(Table3[[#This Row],[Customer ID]],'Hospitalisation Details'!697:$1048576,8,FALSE())</f>
        <v>14394.56</v>
      </c>
      <c r="O698" s="19" t="str">
        <f>VLOOKUP(Table3[[#This Row],[Customer ID]],'Hospitalisation Details'!697:$1048576,9,FALSE())</f>
        <v>tier - 2</v>
      </c>
      <c r="P698" s="19" t="str">
        <f>VLOOKUP(Table3[[#This Row],[Customer ID]],'Hospitalisation Details'!697:$1048576,10,FALSE())</f>
        <v>tier - 1</v>
      </c>
      <c r="Q698" s="19" t="str">
        <f>VLOOKUP(Table3[[#This Row],[Customer ID]],'Hospitalisation Details'!697:$1048576,11,FALSE())</f>
        <v>R1018</v>
      </c>
    </row>
    <row r="699" spans="1:17" x14ac:dyDescent="0.2">
      <c r="A699" s="18" t="s">
        <v>1673</v>
      </c>
      <c r="B699" s="19" t="str">
        <f>VLOOKUP(Table3[[#This Row],[Customer ID]],'Customer name 1'!698:$1048576,4,FALSE())</f>
        <v xml:space="preserve">Ms. Kate </v>
      </c>
      <c r="C699" s="20">
        <f>VLOOKUP(Table3[[#This Row],[Customer ID]],'Medical Examinations'!$1:$1048576,2,FALSE())</f>
        <v>28.785</v>
      </c>
      <c r="D699" s="20" t="str">
        <f>VLOOKUP(Table3[[#This Row],[Customer ID]],'Medical Examinations'!$1:$1048576,3,FALSE())</f>
        <v>over weight</v>
      </c>
      <c r="E699" s="20">
        <f>VLOOKUP(Table3[[#This Row],[Customer ID]],'Medical Examinations'!$1:$1048576,4,FALSE())</f>
        <v>6.6</v>
      </c>
      <c r="F699" s="20" t="str">
        <f>VLOOKUP(Table3[[#This Row],[Customer ID]],'Medical Examinations'!$1:$1048576,5,FALSE())</f>
        <v xml:space="preserve">diabetes </v>
      </c>
      <c r="G699" s="19" t="str">
        <f>VLOOKUP(Table3[[#This Row],[Customer ID]],'Medical Examinations'!$1:$1048576,6,FALSE())</f>
        <v>No</v>
      </c>
      <c r="H699" s="19" t="str">
        <f>VLOOKUP(Table3[[#This Row],[Customer ID]],'Medical Examinations'!$1:$1048576,7,FALSE())</f>
        <v>No</v>
      </c>
      <c r="I699" s="19" t="str">
        <f>VLOOKUP(Table3[[#This Row],[Customer ID]],'Medical Examinations'!$1:$1048576,8,FALSE())</f>
        <v>No</v>
      </c>
      <c r="J699" s="19">
        <f>VLOOKUP(Table3[[#This Row],[Customer ID]],'Medical Examinations'!$1:$1048576,9,FALSE())</f>
        <v>0</v>
      </c>
      <c r="K699" s="19" t="str">
        <f>VLOOKUP(Table3[[#This Row],[Customer ID]],'Medical Examinations'!$1:$1048576,10,FALSE())</f>
        <v>No</v>
      </c>
      <c r="L699" s="19" t="str">
        <f>VLOOKUP(Table3[[#This Row],[Customer ID]],'Hospitalisation Details'!698:$1048576,5,FALSE())</f>
        <v>22 Jun 1965</v>
      </c>
      <c r="M699" s="19">
        <f>VLOOKUP(Table3[[#This Row],[Customer ID]],'Hospitalisation Details'!698:$1048576,6,FALSE())</f>
        <v>57</v>
      </c>
      <c r="N699" s="19">
        <f>VLOOKUP(Table3[[#This Row],[Customer ID]],'Hospitalisation Details'!698:$1048576,8,FALSE())</f>
        <v>14394.4</v>
      </c>
      <c r="O699" s="19" t="str">
        <f>VLOOKUP(Table3[[#This Row],[Customer ID]],'Hospitalisation Details'!698:$1048576,9,FALSE())</f>
        <v>tier - 2</v>
      </c>
      <c r="P699" s="19" t="str">
        <f>VLOOKUP(Table3[[#This Row],[Customer ID]],'Hospitalisation Details'!698:$1048576,10,FALSE())</f>
        <v>tier - 3</v>
      </c>
      <c r="Q699" s="19" t="str">
        <f>VLOOKUP(Table3[[#This Row],[Customer ID]],'Hospitalisation Details'!698:$1048576,11,FALSE())</f>
        <v>R1024</v>
      </c>
    </row>
    <row r="700" spans="1:17" x14ac:dyDescent="0.2">
      <c r="A700" s="18" t="s">
        <v>1672</v>
      </c>
      <c r="B700" s="19" t="str">
        <f>VLOOKUP(Table3[[#This Row],[Customer ID]],'Customer name 1'!699:$1048576,4,FALSE())</f>
        <v xml:space="preserve">Ms. Maria </v>
      </c>
      <c r="C700" s="20">
        <f>VLOOKUP(Table3[[#This Row],[Customer ID]],'Medical Examinations'!$1:$1048576,2,FALSE())</f>
        <v>26.695</v>
      </c>
      <c r="D700" s="20" t="str">
        <f>VLOOKUP(Table3[[#This Row],[Customer ID]],'Medical Examinations'!$1:$1048576,3,FALSE())</f>
        <v>over weight</v>
      </c>
      <c r="E700" s="20">
        <f>VLOOKUP(Table3[[#This Row],[Customer ID]],'Medical Examinations'!$1:$1048576,4,FALSE())</f>
        <v>10.14</v>
      </c>
      <c r="F700" s="20" t="str">
        <f>VLOOKUP(Table3[[#This Row],[Customer ID]],'Medical Examinations'!$1:$1048576,5,FALSE())</f>
        <v xml:space="preserve">diabetes </v>
      </c>
      <c r="G700" s="19" t="str">
        <f>VLOOKUP(Table3[[#This Row],[Customer ID]],'Medical Examinations'!$1:$1048576,6,FALSE())</f>
        <v>yes</v>
      </c>
      <c r="H700" s="19" t="str">
        <f>VLOOKUP(Table3[[#This Row],[Customer ID]],'Medical Examinations'!$1:$1048576,7,FALSE())</f>
        <v>No</v>
      </c>
      <c r="I700" s="19" t="str">
        <f>VLOOKUP(Table3[[#This Row],[Customer ID]],'Medical Examinations'!$1:$1048576,8,FALSE())</f>
        <v>Yes</v>
      </c>
      <c r="J700" s="19">
        <f>VLOOKUP(Table3[[#This Row],[Customer ID]],'Medical Examinations'!$1:$1048576,9,FALSE())</f>
        <v>1</v>
      </c>
      <c r="K700" s="19" t="str">
        <f>VLOOKUP(Table3[[#This Row],[Customer ID]],'Medical Examinations'!$1:$1048576,10,FALSE())</f>
        <v>No</v>
      </c>
      <c r="L700" s="19" t="str">
        <f>VLOOKUP(Table3[[#This Row],[Customer ID]],'Hospitalisation Details'!699:$1048576,5,FALSE())</f>
        <v>16 Jul 1963</v>
      </c>
      <c r="M700" s="19">
        <f>VLOOKUP(Table3[[#This Row],[Customer ID]],'Hospitalisation Details'!699:$1048576,6,FALSE())</f>
        <v>59</v>
      </c>
      <c r="N700" s="19">
        <f>VLOOKUP(Table3[[#This Row],[Customer ID]],'Hospitalisation Details'!699:$1048576,8,FALSE())</f>
        <v>14382.71</v>
      </c>
      <c r="O700" s="19" t="str">
        <f>VLOOKUP(Table3[[#This Row],[Customer ID]],'Hospitalisation Details'!699:$1048576,9,FALSE())</f>
        <v>tier - 2</v>
      </c>
      <c r="P700" s="19" t="str">
        <f>VLOOKUP(Table3[[#This Row],[Customer ID]],'Hospitalisation Details'!699:$1048576,10,FALSE())</f>
        <v>tier - 2</v>
      </c>
      <c r="Q700" s="19" t="str">
        <f>VLOOKUP(Table3[[#This Row],[Customer ID]],'Hospitalisation Details'!699:$1048576,11,FALSE())</f>
        <v>R1012</v>
      </c>
    </row>
    <row r="701" spans="1:17" x14ac:dyDescent="0.2">
      <c r="A701" s="18" t="s">
        <v>1671</v>
      </c>
      <c r="B701" s="19" t="str">
        <f>VLOOKUP(Table3[[#This Row],[Customer ID]],'Customer name 1'!700:$1048576,4,FALSE())</f>
        <v xml:space="preserve">Mr. Daven </v>
      </c>
      <c r="C701" s="20">
        <f>VLOOKUP(Table3[[#This Row],[Customer ID]],'Medical Examinations'!$1:$1048576,2,FALSE())</f>
        <v>32.799999999999997</v>
      </c>
      <c r="D701" s="20" t="str">
        <f>VLOOKUP(Table3[[#This Row],[Customer ID]],'Medical Examinations'!$1:$1048576,3,FALSE())</f>
        <v xml:space="preserve"> obesity </v>
      </c>
      <c r="E701" s="20">
        <f>VLOOKUP(Table3[[#This Row],[Customer ID]],'Medical Examinations'!$1:$1048576,4,FALSE())</f>
        <v>6.06</v>
      </c>
      <c r="F701" s="20" t="str">
        <f>VLOOKUP(Table3[[#This Row],[Customer ID]],'Medical Examinations'!$1:$1048576,5,FALSE())</f>
        <v>prediabetes</v>
      </c>
      <c r="G701" s="19" t="str">
        <f>VLOOKUP(Table3[[#This Row],[Customer ID]],'Medical Examinations'!$1:$1048576,6,FALSE())</f>
        <v>yes</v>
      </c>
      <c r="H701" s="19" t="str">
        <f>VLOOKUP(Table3[[#This Row],[Customer ID]],'Medical Examinations'!$1:$1048576,7,FALSE())</f>
        <v>No</v>
      </c>
      <c r="I701" s="19" t="str">
        <f>VLOOKUP(Table3[[#This Row],[Customer ID]],'Medical Examinations'!$1:$1048576,8,FALSE())</f>
        <v>No</v>
      </c>
      <c r="J701" s="19">
        <f>VLOOKUP(Table3[[#This Row],[Customer ID]],'Medical Examinations'!$1:$1048576,9,FALSE())</f>
        <v>1</v>
      </c>
      <c r="K701" s="19" t="str">
        <f>VLOOKUP(Table3[[#This Row],[Customer ID]],'Medical Examinations'!$1:$1048576,10,FALSE())</f>
        <v>No</v>
      </c>
      <c r="L701" s="19" t="str">
        <f>VLOOKUP(Table3[[#This Row],[Customer ID]],'Hospitalisation Details'!700:$1048576,5,FALSE())</f>
        <v>16 Nov 1988</v>
      </c>
      <c r="M701" s="19">
        <f>VLOOKUP(Table3[[#This Row],[Customer ID]],'Hospitalisation Details'!700:$1048576,6,FALSE())</f>
        <v>34</v>
      </c>
      <c r="N701" s="19">
        <f>VLOOKUP(Table3[[#This Row],[Customer ID]],'Hospitalisation Details'!700:$1048576,8,FALSE())</f>
        <v>14358.36</v>
      </c>
      <c r="O701" s="19" t="str">
        <f>VLOOKUP(Table3[[#This Row],[Customer ID]],'Hospitalisation Details'!700:$1048576,9,FALSE())</f>
        <v>tier - 2</v>
      </c>
      <c r="P701" s="19" t="str">
        <f>VLOOKUP(Table3[[#This Row],[Customer ID]],'Hospitalisation Details'!700:$1048576,10,FALSE())</f>
        <v>tier - 2</v>
      </c>
      <c r="Q701" s="19" t="str">
        <f>VLOOKUP(Table3[[#This Row],[Customer ID]],'Hospitalisation Details'!700:$1048576,11,FALSE())</f>
        <v>R1011</v>
      </c>
    </row>
    <row r="702" spans="1:17" x14ac:dyDescent="0.2">
      <c r="A702" s="18" t="s">
        <v>1670</v>
      </c>
      <c r="B702" s="19" t="str">
        <f>VLOOKUP(Table3[[#This Row],[Customer ID]],'Customer name 1'!701:$1048576,4,FALSE())</f>
        <v xml:space="preserve">Mrs. Brianne </v>
      </c>
      <c r="C702" s="20">
        <f>VLOOKUP(Table3[[#This Row],[Customer ID]],'Medical Examinations'!$1:$1048576,2,FALSE())</f>
        <v>35.869999999999997</v>
      </c>
      <c r="D702" s="20" t="str">
        <f>VLOOKUP(Table3[[#This Row],[Customer ID]],'Medical Examinations'!$1:$1048576,3,FALSE())</f>
        <v xml:space="preserve"> obesity </v>
      </c>
      <c r="E702" s="20">
        <f>VLOOKUP(Table3[[#This Row],[Customer ID]],'Medical Examinations'!$1:$1048576,4,FALSE())</f>
        <v>9.91</v>
      </c>
      <c r="F702" s="20" t="str">
        <f>VLOOKUP(Table3[[#This Row],[Customer ID]],'Medical Examinations'!$1:$1048576,5,FALSE())</f>
        <v xml:space="preserve">diabetes </v>
      </c>
      <c r="G702" s="19" t="str">
        <f>VLOOKUP(Table3[[#This Row],[Customer ID]],'Medical Examinations'!$1:$1048576,6,FALSE())</f>
        <v>yes</v>
      </c>
      <c r="H702" s="19" t="str">
        <f>VLOOKUP(Table3[[#This Row],[Customer ID]],'Medical Examinations'!$1:$1048576,7,FALSE())</f>
        <v>No</v>
      </c>
      <c r="I702" s="19" t="str">
        <f>VLOOKUP(Table3[[#This Row],[Customer ID]],'Medical Examinations'!$1:$1048576,8,FALSE())</f>
        <v>No</v>
      </c>
      <c r="J702" s="19">
        <f>VLOOKUP(Table3[[#This Row],[Customer ID]],'Medical Examinations'!$1:$1048576,9,FALSE())</f>
        <v>0</v>
      </c>
      <c r="K702" s="19" t="str">
        <f>VLOOKUP(Table3[[#This Row],[Customer ID]],'Medical Examinations'!$1:$1048576,10,FALSE())</f>
        <v>No</v>
      </c>
      <c r="L702" s="19" t="str">
        <f>VLOOKUP(Table3[[#This Row],[Customer ID]],'Hospitalisation Details'!701:$1048576,5,FALSE())</f>
        <v>10 Oct 1967</v>
      </c>
      <c r="M702" s="19">
        <f>VLOOKUP(Table3[[#This Row],[Customer ID]],'Hospitalisation Details'!701:$1048576,6,FALSE())</f>
        <v>55</v>
      </c>
      <c r="N702" s="19">
        <f>VLOOKUP(Table3[[#This Row],[Customer ID]],'Hospitalisation Details'!701:$1048576,8,FALSE())</f>
        <v>14355.43</v>
      </c>
      <c r="O702" s="19" t="str">
        <f>VLOOKUP(Table3[[#This Row],[Customer ID]],'Hospitalisation Details'!701:$1048576,9,FALSE())</f>
        <v>tier - 2</v>
      </c>
      <c r="P702" s="19" t="str">
        <f>VLOOKUP(Table3[[#This Row],[Customer ID]],'Hospitalisation Details'!701:$1048576,10,FALSE())</f>
        <v>tier - 1</v>
      </c>
      <c r="Q702" s="19" t="str">
        <f>VLOOKUP(Table3[[#This Row],[Customer ID]],'Hospitalisation Details'!701:$1048576,11,FALSE())</f>
        <v>R1026</v>
      </c>
    </row>
    <row r="703" spans="1:17" x14ac:dyDescent="0.2">
      <c r="A703" s="18" t="s">
        <v>1669</v>
      </c>
      <c r="B703" s="19" t="str">
        <f>VLOOKUP(Table3[[#This Row],[Customer ID]],'Customer name 1'!702:$1048576,4,FALSE())</f>
        <v xml:space="preserve">Mr. Hiroki </v>
      </c>
      <c r="C703" s="20">
        <f>VLOOKUP(Table3[[#This Row],[Customer ID]],'Medical Examinations'!$1:$1048576,2,FALSE())</f>
        <v>21.66</v>
      </c>
      <c r="D703" s="20" t="str">
        <f>VLOOKUP(Table3[[#This Row],[Customer ID]],'Medical Examinations'!$1:$1048576,3,FALSE())</f>
        <v>normal weight</v>
      </c>
      <c r="E703" s="20">
        <f>VLOOKUP(Table3[[#This Row],[Customer ID]],'Medical Examinations'!$1:$1048576,4,FALSE())</f>
        <v>4.1399999999999997</v>
      </c>
      <c r="F703" s="20" t="str">
        <f>VLOOKUP(Table3[[#This Row],[Customer ID]],'Medical Examinations'!$1:$1048576,5,FALSE())</f>
        <v xml:space="preserve">normal </v>
      </c>
      <c r="G703" s="19" t="str">
        <f>VLOOKUP(Table3[[#This Row],[Customer ID]],'Medical Examinations'!$1:$1048576,6,FALSE())</f>
        <v>yes</v>
      </c>
      <c r="H703" s="19" t="str">
        <f>VLOOKUP(Table3[[#This Row],[Customer ID]],'Medical Examinations'!$1:$1048576,7,FALSE())</f>
        <v>No</v>
      </c>
      <c r="I703" s="19" t="str">
        <f>VLOOKUP(Table3[[#This Row],[Customer ID]],'Medical Examinations'!$1:$1048576,8,FALSE())</f>
        <v>No</v>
      </c>
      <c r="J703" s="19">
        <f>VLOOKUP(Table3[[#This Row],[Customer ID]],'Medical Examinations'!$1:$1048576,9,FALSE())</f>
        <v>2</v>
      </c>
      <c r="K703" s="19" t="str">
        <f>VLOOKUP(Table3[[#This Row],[Customer ID]],'Medical Examinations'!$1:$1048576,10,FALSE())</f>
        <v>No</v>
      </c>
      <c r="L703" s="19" t="str">
        <f>VLOOKUP(Table3[[#This Row],[Customer ID]],'Hospitalisation Details'!702:$1048576,5,FALSE())</f>
        <v>24 Dec 1959</v>
      </c>
      <c r="M703" s="19">
        <f>VLOOKUP(Table3[[#This Row],[Customer ID]],'Hospitalisation Details'!702:$1048576,6,FALSE())</f>
        <v>63</v>
      </c>
      <c r="N703" s="19">
        <f>VLOOKUP(Table3[[#This Row],[Customer ID]],'Hospitalisation Details'!702:$1048576,8,FALSE())</f>
        <v>14349.85</v>
      </c>
      <c r="O703" s="19" t="str">
        <f>VLOOKUP(Table3[[#This Row],[Customer ID]],'Hospitalisation Details'!702:$1048576,9,FALSE())</f>
        <v>tier - 2</v>
      </c>
      <c r="P703" s="19" t="str">
        <f>VLOOKUP(Table3[[#This Row],[Customer ID]],'Hospitalisation Details'!702:$1048576,10,FALSE())</f>
        <v>tier - 2</v>
      </c>
      <c r="Q703" s="19" t="str">
        <f>VLOOKUP(Table3[[#This Row],[Customer ID]],'Hospitalisation Details'!702:$1048576,11,FALSE())</f>
        <v>R1012</v>
      </c>
    </row>
    <row r="704" spans="1:17" x14ac:dyDescent="0.2">
      <c r="A704" s="18" t="s">
        <v>1668</v>
      </c>
      <c r="B704" s="19" t="str">
        <f>VLOOKUP(Table3[[#This Row],[Customer ID]],'Customer name 1'!703:$1048576,4,FALSE())</f>
        <v xml:space="preserve">Mr. Anders </v>
      </c>
      <c r="C704" s="20">
        <f>VLOOKUP(Table3[[#This Row],[Customer ID]],'Medical Examinations'!$1:$1048576,2,FALSE())</f>
        <v>37.72</v>
      </c>
      <c r="D704" s="20" t="str">
        <f>VLOOKUP(Table3[[#This Row],[Customer ID]],'Medical Examinations'!$1:$1048576,3,FALSE())</f>
        <v xml:space="preserve"> obesity </v>
      </c>
      <c r="E704" s="20">
        <f>VLOOKUP(Table3[[#This Row],[Customer ID]],'Medical Examinations'!$1:$1048576,4,FALSE())</f>
        <v>4.38</v>
      </c>
      <c r="F704" s="20" t="str">
        <f>VLOOKUP(Table3[[#This Row],[Customer ID]],'Medical Examinations'!$1:$1048576,5,FALSE())</f>
        <v xml:space="preserve">normal </v>
      </c>
      <c r="G704" s="19" t="str">
        <f>VLOOKUP(Table3[[#This Row],[Customer ID]],'Medical Examinations'!$1:$1048576,6,FALSE())</f>
        <v>yes</v>
      </c>
      <c r="H704" s="19" t="str">
        <f>VLOOKUP(Table3[[#This Row],[Customer ID]],'Medical Examinations'!$1:$1048576,7,FALSE())</f>
        <v>No</v>
      </c>
      <c r="I704" s="19" t="str">
        <f>VLOOKUP(Table3[[#This Row],[Customer ID]],'Medical Examinations'!$1:$1048576,8,FALSE())</f>
        <v>Yes</v>
      </c>
      <c r="J704" s="19">
        <f>VLOOKUP(Table3[[#This Row],[Customer ID]],'Medical Examinations'!$1:$1048576,9,FALSE())</f>
        <v>1</v>
      </c>
      <c r="K704" s="19" t="str">
        <f>VLOOKUP(Table3[[#This Row],[Customer ID]],'Medical Examinations'!$1:$1048576,10,FALSE())</f>
        <v>No</v>
      </c>
      <c r="L704" s="19" t="str">
        <f>VLOOKUP(Table3[[#This Row],[Customer ID]],'Hospitalisation Details'!703:$1048576,5,FALSE())</f>
        <v>26 Sep 1969</v>
      </c>
      <c r="M704" s="19">
        <f>VLOOKUP(Table3[[#This Row],[Customer ID]],'Hospitalisation Details'!703:$1048576,6,FALSE())</f>
        <v>53</v>
      </c>
      <c r="N704" s="19">
        <f>VLOOKUP(Table3[[#This Row],[Customer ID]],'Hospitalisation Details'!703:$1048576,8,FALSE())</f>
        <v>14337.91</v>
      </c>
      <c r="O704" s="19" t="str">
        <f>VLOOKUP(Table3[[#This Row],[Customer ID]],'Hospitalisation Details'!703:$1048576,9,FALSE())</f>
        <v>tier - 2</v>
      </c>
      <c r="P704" s="19" t="str">
        <f>VLOOKUP(Table3[[#This Row],[Customer ID]],'Hospitalisation Details'!703:$1048576,10,FALSE())</f>
        <v>tier - 3</v>
      </c>
      <c r="Q704" s="19" t="str">
        <f>VLOOKUP(Table3[[#This Row],[Customer ID]],'Hospitalisation Details'!703:$1048576,11,FALSE())</f>
        <v>R1022</v>
      </c>
    </row>
    <row r="705" spans="1:17" x14ac:dyDescent="0.2">
      <c r="A705" s="18" t="s">
        <v>1667</v>
      </c>
      <c r="B705" s="19" t="str">
        <f>VLOOKUP(Table3[[#This Row],[Customer ID]],'Customer name 1'!704:$1048576,4,FALSE())</f>
        <v xml:space="preserve">Ms. Danielle </v>
      </c>
      <c r="C705" s="20">
        <f>VLOOKUP(Table3[[#This Row],[Customer ID]],'Medical Examinations'!$1:$1048576,2,FALSE())</f>
        <v>39.700000000000003</v>
      </c>
      <c r="D705" s="20" t="str">
        <f>VLOOKUP(Table3[[#This Row],[Customer ID]],'Medical Examinations'!$1:$1048576,3,FALSE())</f>
        <v xml:space="preserve"> obesity </v>
      </c>
      <c r="E705" s="20">
        <f>VLOOKUP(Table3[[#This Row],[Customer ID]],'Medical Examinations'!$1:$1048576,4,FALSE())</f>
        <v>9.83</v>
      </c>
      <c r="F705" s="20" t="str">
        <f>VLOOKUP(Table3[[#This Row],[Customer ID]],'Medical Examinations'!$1:$1048576,5,FALSE())</f>
        <v xml:space="preserve">diabetes </v>
      </c>
      <c r="G705" s="19" t="str">
        <f>VLOOKUP(Table3[[#This Row],[Customer ID]],'Medical Examinations'!$1:$1048576,6,FALSE())</f>
        <v>No</v>
      </c>
      <c r="H705" s="19" t="str">
        <f>VLOOKUP(Table3[[#This Row],[Customer ID]],'Medical Examinations'!$1:$1048576,7,FALSE())</f>
        <v>No</v>
      </c>
      <c r="I705" s="19" t="str">
        <f>VLOOKUP(Table3[[#This Row],[Customer ID]],'Medical Examinations'!$1:$1048576,8,FALSE())</f>
        <v>No</v>
      </c>
      <c r="J705" s="19">
        <f>VLOOKUP(Table3[[#This Row],[Customer ID]],'Medical Examinations'!$1:$1048576,9,FALSE())</f>
        <v>3</v>
      </c>
      <c r="K705" s="19" t="str">
        <f>VLOOKUP(Table3[[#This Row],[Customer ID]],'Medical Examinations'!$1:$1048576,10,FALSE())</f>
        <v>No</v>
      </c>
      <c r="L705" s="19" t="str">
        <f>VLOOKUP(Table3[[#This Row],[Customer ID]],'Hospitalisation Details'!704:$1048576,5,FALSE())</f>
        <v>10 Jul 1958</v>
      </c>
      <c r="M705" s="19">
        <f>VLOOKUP(Table3[[#This Row],[Customer ID]],'Hospitalisation Details'!704:$1048576,6,FALSE())</f>
        <v>64</v>
      </c>
      <c r="N705" s="19">
        <f>VLOOKUP(Table3[[#This Row],[Customer ID]],'Hospitalisation Details'!704:$1048576,8,FALSE())</f>
        <v>14319.03</v>
      </c>
      <c r="O705" s="19" t="str">
        <f>VLOOKUP(Table3[[#This Row],[Customer ID]],'Hospitalisation Details'!704:$1048576,9,FALSE())</f>
        <v>tier - 2</v>
      </c>
      <c r="P705" s="19" t="str">
        <f>VLOOKUP(Table3[[#This Row],[Customer ID]],'Hospitalisation Details'!704:$1048576,10,FALSE())</f>
        <v>tier - 2</v>
      </c>
      <c r="Q705" s="19" t="str">
        <f>VLOOKUP(Table3[[#This Row],[Customer ID]],'Hospitalisation Details'!704:$1048576,11,FALSE())</f>
        <v>R1011</v>
      </c>
    </row>
    <row r="706" spans="1:17" x14ac:dyDescent="0.2">
      <c r="A706" s="18" t="s">
        <v>1666</v>
      </c>
      <c r="B706" s="19" t="str">
        <f>VLOOKUP(Table3[[#This Row],[Customer ID]],'Customer name 1'!705:$1048576,4,FALSE())</f>
        <v xml:space="preserve">Ms. Candace </v>
      </c>
      <c r="C706" s="20">
        <f>VLOOKUP(Table3[[#This Row],[Customer ID]],'Medical Examinations'!$1:$1048576,2,FALSE())</f>
        <v>35.97</v>
      </c>
      <c r="D706" s="20" t="str">
        <f>VLOOKUP(Table3[[#This Row],[Customer ID]],'Medical Examinations'!$1:$1048576,3,FALSE())</f>
        <v xml:space="preserve"> obesity </v>
      </c>
      <c r="E706" s="20">
        <f>VLOOKUP(Table3[[#This Row],[Customer ID]],'Medical Examinations'!$1:$1048576,4,FALSE())</f>
        <v>11.08</v>
      </c>
      <c r="F706" s="20" t="str">
        <f>VLOOKUP(Table3[[#This Row],[Customer ID]],'Medical Examinations'!$1:$1048576,5,FALSE())</f>
        <v xml:space="preserve">diabetes </v>
      </c>
      <c r="G706" s="19" t="str">
        <f>VLOOKUP(Table3[[#This Row],[Customer ID]],'Medical Examinations'!$1:$1048576,6,FALSE())</f>
        <v>No</v>
      </c>
      <c r="H706" s="19" t="str">
        <f>VLOOKUP(Table3[[#This Row],[Customer ID]],'Medical Examinations'!$1:$1048576,7,FALSE())</f>
        <v>No</v>
      </c>
      <c r="I706" s="19" t="str">
        <f>VLOOKUP(Table3[[#This Row],[Customer ID]],'Medical Examinations'!$1:$1048576,8,FALSE())</f>
        <v>No</v>
      </c>
      <c r="J706" s="19">
        <f>VLOOKUP(Table3[[#This Row],[Customer ID]],'Medical Examinations'!$1:$1048576,9,FALSE())</f>
        <v>3</v>
      </c>
      <c r="K706" s="19" t="str">
        <f>VLOOKUP(Table3[[#This Row],[Customer ID]],'Medical Examinations'!$1:$1048576,10,FALSE())</f>
        <v>No</v>
      </c>
      <c r="L706" s="19" t="str">
        <f>VLOOKUP(Table3[[#This Row],[Customer ID]],'Hospitalisation Details'!705:$1048576,5,FALSE())</f>
        <v>15 Oct 1958</v>
      </c>
      <c r="M706" s="19">
        <f>VLOOKUP(Table3[[#This Row],[Customer ID]],'Hospitalisation Details'!705:$1048576,6,FALSE())</f>
        <v>64</v>
      </c>
      <c r="N706" s="19">
        <f>VLOOKUP(Table3[[#This Row],[Customer ID]],'Hospitalisation Details'!705:$1048576,8,FALSE())</f>
        <v>14313.85</v>
      </c>
      <c r="O706" s="19" t="str">
        <f>VLOOKUP(Table3[[#This Row],[Customer ID]],'Hospitalisation Details'!705:$1048576,9,FALSE())</f>
        <v>tier - 2</v>
      </c>
      <c r="P706" s="19" t="str">
        <f>VLOOKUP(Table3[[#This Row],[Customer ID]],'Hospitalisation Details'!705:$1048576,10,FALSE())</f>
        <v>tier - 3</v>
      </c>
      <c r="Q706" s="19" t="str">
        <f>VLOOKUP(Table3[[#This Row],[Customer ID]],'Hospitalisation Details'!705:$1048576,11,FALSE())</f>
        <v>R1013</v>
      </c>
    </row>
    <row r="707" spans="1:17" x14ac:dyDescent="0.2">
      <c r="A707" s="18" t="s">
        <v>1665</v>
      </c>
      <c r="B707" s="19" t="str">
        <f>VLOOKUP(Table3[[#This Row],[Customer ID]],'Customer name 1'!706:$1048576,4,FALSE())</f>
        <v xml:space="preserve">Mr. Bruno </v>
      </c>
      <c r="C707" s="20">
        <f>VLOOKUP(Table3[[#This Row],[Customer ID]],'Medical Examinations'!$1:$1048576,2,FALSE())</f>
        <v>37.85</v>
      </c>
      <c r="D707" s="20" t="str">
        <f>VLOOKUP(Table3[[#This Row],[Customer ID]],'Medical Examinations'!$1:$1048576,3,FALSE())</f>
        <v xml:space="preserve"> obesity </v>
      </c>
      <c r="E707" s="20">
        <f>VLOOKUP(Table3[[#This Row],[Customer ID]],'Medical Examinations'!$1:$1048576,4,FALSE())</f>
        <v>11.01</v>
      </c>
      <c r="F707" s="20" t="str">
        <f>VLOOKUP(Table3[[#This Row],[Customer ID]],'Medical Examinations'!$1:$1048576,5,FALSE())</f>
        <v xml:space="preserve">diabetes </v>
      </c>
      <c r="G707" s="19" t="str">
        <f>VLOOKUP(Table3[[#This Row],[Customer ID]],'Medical Examinations'!$1:$1048576,6,FALSE())</f>
        <v>No</v>
      </c>
      <c r="H707" s="19" t="str">
        <f>VLOOKUP(Table3[[#This Row],[Customer ID]],'Medical Examinations'!$1:$1048576,7,FALSE())</f>
        <v>No</v>
      </c>
      <c r="I707" s="19" t="str">
        <f>VLOOKUP(Table3[[#This Row],[Customer ID]],'Medical Examinations'!$1:$1048576,8,FALSE())</f>
        <v>No</v>
      </c>
      <c r="J707" s="19">
        <f>VLOOKUP(Table3[[#This Row],[Customer ID]],'Medical Examinations'!$1:$1048576,9,FALSE())</f>
        <v>0</v>
      </c>
      <c r="K707" s="19" t="str">
        <f>VLOOKUP(Table3[[#This Row],[Customer ID]],'Medical Examinations'!$1:$1048576,10,FALSE())</f>
        <v>No</v>
      </c>
      <c r="L707" s="19" t="str">
        <f>VLOOKUP(Table3[[#This Row],[Customer ID]],'Hospitalisation Details'!706:$1048576,5,FALSE())</f>
        <v>15 Dec 1968</v>
      </c>
      <c r="M707" s="19">
        <f>VLOOKUP(Table3[[#This Row],[Customer ID]],'Hospitalisation Details'!706:$1048576,6,FALSE())</f>
        <v>54</v>
      </c>
      <c r="N707" s="19">
        <f>VLOOKUP(Table3[[#This Row],[Customer ID]],'Hospitalisation Details'!706:$1048576,8,FALSE())</f>
        <v>14285.9</v>
      </c>
      <c r="O707" s="19" t="str">
        <f>VLOOKUP(Table3[[#This Row],[Customer ID]],'Hospitalisation Details'!706:$1048576,9,FALSE())</f>
        <v>tier - 2</v>
      </c>
      <c r="P707" s="19" t="str">
        <f>VLOOKUP(Table3[[#This Row],[Customer ID]],'Hospitalisation Details'!706:$1048576,10,FALSE())</f>
        <v>tier - 3</v>
      </c>
      <c r="Q707" s="19" t="str">
        <f>VLOOKUP(Table3[[#This Row],[Customer ID]],'Hospitalisation Details'!706:$1048576,11,FALSE())</f>
        <v>R1012</v>
      </c>
    </row>
    <row r="708" spans="1:17" x14ac:dyDescent="0.2">
      <c r="A708" s="18" t="s">
        <v>1664</v>
      </c>
      <c r="B708" s="19" t="str">
        <f>VLOOKUP(Table3[[#This Row],[Customer ID]],'Customer name 1'!707:$1048576,4,FALSE())</f>
        <v xml:space="preserve">Ms. Emily </v>
      </c>
      <c r="C708" s="20">
        <f>VLOOKUP(Table3[[#This Row],[Customer ID]],'Medical Examinations'!$1:$1048576,2,FALSE())</f>
        <v>21.66</v>
      </c>
      <c r="D708" s="20" t="str">
        <f>VLOOKUP(Table3[[#This Row],[Customer ID]],'Medical Examinations'!$1:$1048576,3,FALSE())</f>
        <v>normal weight</v>
      </c>
      <c r="E708" s="20">
        <f>VLOOKUP(Table3[[#This Row],[Customer ID]],'Medical Examinations'!$1:$1048576,4,FALSE())</f>
        <v>4.37</v>
      </c>
      <c r="F708" s="20" t="str">
        <f>VLOOKUP(Table3[[#This Row],[Customer ID]],'Medical Examinations'!$1:$1048576,5,FALSE())</f>
        <v xml:space="preserve">normal </v>
      </c>
      <c r="G708" s="19" t="str">
        <f>VLOOKUP(Table3[[#This Row],[Customer ID]],'Medical Examinations'!$1:$1048576,6,FALSE())</f>
        <v>No</v>
      </c>
      <c r="H708" s="19" t="str">
        <f>VLOOKUP(Table3[[#This Row],[Customer ID]],'Medical Examinations'!$1:$1048576,7,FALSE())</f>
        <v>yes</v>
      </c>
      <c r="I708" s="19" t="str">
        <f>VLOOKUP(Table3[[#This Row],[Customer ID]],'Medical Examinations'!$1:$1048576,8,FALSE())</f>
        <v>No</v>
      </c>
      <c r="J708" s="19">
        <f>VLOOKUP(Table3[[#This Row],[Customer ID]],'Medical Examinations'!$1:$1048576,9,FALSE())</f>
        <v>1</v>
      </c>
      <c r="K708" s="19" t="str">
        <f>VLOOKUP(Table3[[#This Row],[Customer ID]],'Medical Examinations'!$1:$1048576,10,FALSE())</f>
        <v>yes</v>
      </c>
      <c r="L708" s="19" t="str">
        <f>VLOOKUP(Table3[[#This Row],[Customer ID]],'Hospitalisation Details'!707:$1048576,5,FALSE())</f>
        <v>6 Sep 2004</v>
      </c>
      <c r="M708" s="19">
        <f>VLOOKUP(Table3[[#This Row],[Customer ID]],'Hospitalisation Details'!707:$1048576,6,FALSE())</f>
        <v>18</v>
      </c>
      <c r="N708" s="19">
        <f>VLOOKUP(Table3[[#This Row],[Customer ID]],'Hospitalisation Details'!707:$1048576,8,FALSE())</f>
        <v>14283.46</v>
      </c>
      <c r="O708" s="19" t="str">
        <f>VLOOKUP(Table3[[#This Row],[Customer ID]],'Hospitalisation Details'!707:$1048576,9,FALSE())</f>
        <v>tier - 2</v>
      </c>
      <c r="P708" s="19" t="str">
        <f>VLOOKUP(Table3[[#This Row],[Customer ID]],'Hospitalisation Details'!707:$1048576,10,FALSE())</f>
        <v>tier - 2</v>
      </c>
      <c r="Q708" s="19" t="str">
        <f>VLOOKUP(Table3[[#This Row],[Customer ID]],'Hospitalisation Details'!707:$1048576,11,FALSE())</f>
        <v>R1024</v>
      </c>
    </row>
    <row r="709" spans="1:17" x14ac:dyDescent="0.2">
      <c r="A709" s="18" t="s">
        <v>1663</v>
      </c>
      <c r="B709" s="19" t="str">
        <f>VLOOKUP(Table3[[#This Row],[Customer ID]],'Customer name 1'!708:$1048576,4,FALSE())</f>
        <v xml:space="preserve">Mrs. Katie </v>
      </c>
      <c r="C709" s="20">
        <f>VLOOKUP(Table3[[#This Row],[Customer ID]],'Medical Examinations'!$1:$1048576,2,FALSE())</f>
        <v>39.369999999999997</v>
      </c>
      <c r="D709" s="20" t="str">
        <f>VLOOKUP(Table3[[#This Row],[Customer ID]],'Medical Examinations'!$1:$1048576,3,FALSE())</f>
        <v xml:space="preserve"> obesity </v>
      </c>
      <c r="E709" s="20">
        <f>VLOOKUP(Table3[[#This Row],[Customer ID]],'Medical Examinations'!$1:$1048576,4,FALSE())</f>
        <v>5.91</v>
      </c>
      <c r="F709" s="20" t="str">
        <f>VLOOKUP(Table3[[#This Row],[Customer ID]],'Medical Examinations'!$1:$1048576,5,FALSE())</f>
        <v>prediabetes</v>
      </c>
      <c r="G709" s="19" t="str">
        <f>VLOOKUP(Table3[[#This Row],[Customer ID]],'Medical Examinations'!$1:$1048576,6,FALSE())</f>
        <v>No</v>
      </c>
      <c r="H709" s="19" t="str">
        <f>VLOOKUP(Table3[[#This Row],[Customer ID]],'Medical Examinations'!$1:$1048576,7,FALSE())</f>
        <v>No</v>
      </c>
      <c r="I709" s="19" t="str">
        <f>VLOOKUP(Table3[[#This Row],[Customer ID]],'Medical Examinations'!$1:$1048576,8,FALSE())</f>
        <v>No</v>
      </c>
      <c r="J709" s="19">
        <f>VLOOKUP(Table3[[#This Row],[Customer ID]],'Medical Examinations'!$1:$1048576,9,FALSE())</f>
        <v>2</v>
      </c>
      <c r="K709" s="19" t="str">
        <f>VLOOKUP(Table3[[#This Row],[Customer ID]],'Medical Examinations'!$1:$1048576,10,FALSE())</f>
        <v>No</v>
      </c>
      <c r="L709" s="19" t="str">
        <f>VLOOKUP(Table3[[#This Row],[Customer ID]],'Hospitalisation Details'!708:$1048576,5,FALSE())</f>
        <v>13 Jul 1972</v>
      </c>
      <c r="M709" s="19">
        <f>VLOOKUP(Table3[[#This Row],[Customer ID]],'Hospitalisation Details'!708:$1048576,6,FALSE())</f>
        <v>50</v>
      </c>
      <c r="N709" s="19">
        <f>VLOOKUP(Table3[[#This Row],[Customer ID]],'Hospitalisation Details'!708:$1048576,8,FALSE())</f>
        <v>14258.33</v>
      </c>
      <c r="O709" s="19" t="str">
        <f>VLOOKUP(Table3[[#This Row],[Customer ID]],'Hospitalisation Details'!708:$1048576,9,FALSE())</f>
        <v>tier - 2</v>
      </c>
      <c r="P709" s="19" t="str">
        <f>VLOOKUP(Table3[[#This Row],[Customer ID]],'Hospitalisation Details'!708:$1048576,10,FALSE())</f>
        <v>tier - 2</v>
      </c>
      <c r="Q709" s="19" t="str">
        <f>VLOOKUP(Table3[[#This Row],[Customer ID]],'Hospitalisation Details'!708:$1048576,11,FALSE())</f>
        <v>R1026</v>
      </c>
    </row>
    <row r="710" spans="1:17" x14ac:dyDescent="0.2">
      <c r="A710" s="18" t="s">
        <v>1662</v>
      </c>
      <c r="B710" s="19" t="str">
        <f>VLOOKUP(Table3[[#This Row],[Customer ID]],'Customer name 1'!709:$1048576,4,FALSE())</f>
        <v xml:space="preserve">Mrs. Sally </v>
      </c>
      <c r="C710" s="20">
        <f>VLOOKUP(Table3[[#This Row],[Customer ID]],'Medical Examinations'!$1:$1048576,2,FALSE())</f>
        <v>40.880000000000003</v>
      </c>
      <c r="D710" s="20" t="str">
        <f>VLOOKUP(Table3[[#This Row],[Customer ID]],'Medical Examinations'!$1:$1048576,3,FALSE())</f>
        <v xml:space="preserve"> obesity </v>
      </c>
      <c r="E710" s="20">
        <f>VLOOKUP(Table3[[#This Row],[Customer ID]],'Medical Examinations'!$1:$1048576,4,FALSE())</f>
        <v>7.65</v>
      </c>
      <c r="F710" s="20" t="str">
        <f>VLOOKUP(Table3[[#This Row],[Customer ID]],'Medical Examinations'!$1:$1048576,5,FALSE())</f>
        <v xml:space="preserve">diabetes </v>
      </c>
      <c r="G710" s="19" t="str">
        <f>VLOOKUP(Table3[[#This Row],[Customer ID]],'Medical Examinations'!$1:$1048576,6,FALSE())</f>
        <v>No</v>
      </c>
      <c r="H710" s="19" t="str">
        <f>VLOOKUP(Table3[[#This Row],[Customer ID]],'Medical Examinations'!$1:$1048576,7,FALSE())</f>
        <v>No</v>
      </c>
      <c r="I710" s="19" t="str">
        <f>VLOOKUP(Table3[[#This Row],[Customer ID]],'Medical Examinations'!$1:$1048576,8,FALSE())</f>
        <v>No</v>
      </c>
      <c r="J710" s="19">
        <f>VLOOKUP(Table3[[#This Row],[Customer ID]],'Medical Examinations'!$1:$1048576,9,FALSE())</f>
        <v>0</v>
      </c>
      <c r="K710" s="19" t="str">
        <f>VLOOKUP(Table3[[#This Row],[Customer ID]],'Medical Examinations'!$1:$1048576,10,FALSE())</f>
        <v>No</v>
      </c>
      <c r="L710" s="19" t="str">
        <f>VLOOKUP(Table3[[#This Row],[Customer ID]],'Hospitalisation Details'!709:$1048576,5,FALSE())</f>
        <v>26 Dec 1974</v>
      </c>
      <c r="M710" s="19">
        <f>VLOOKUP(Table3[[#This Row],[Customer ID]],'Hospitalisation Details'!709:$1048576,6,FALSE())</f>
        <v>48</v>
      </c>
      <c r="N710" s="19">
        <f>VLOOKUP(Table3[[#This Row],[Customer ID]],'Hospitalisation Details'!709:$1048576,8,FALSE())</f>
        <v>14256.79</v>
      </c>
      <c r="O710" s="19" t="str">
        <f>VLOOKUP(Table3[[#This Row],[Customer ID]],'Hospitalisation Details'!709:$1048576,9,FALSE())</f>
        <v>tier - 2</v>
      </c>
      <c r="P710" s="19" t="str">
        <f>VLOOKUP(Table3[[#This Row],[Customer ID]],'Hospitalisation Details'!709:$1048576,10,FALSE())</f>
        <v>tier - 2</v>
      </c>
      <c r="Q710" s="19" t="str">
        <f>VLOOKUP(Table3[[#This Row],[Customer ID]],'Hospitalisation Details'!709:$1048576,11,FALSE())</f>
        <v>R1026</v>
      </c>
    </row>
    <row r="711" spans="1:17" x14ac:dyDescent="0.2">
      <c r="A711" s="18" t="s">
        <v>1661</v>
      </c>
      <c r="B711" s="19" t="str">
        <f>VLOOKUP(Table3[[#This Row],[Customer ID]],'Customer name 1'!710:$1048576,4,FALSE())</f>
        <v xml:space="preserve">Ms. Meaghan </v>
      </c>
      <c r="C711" s="20">
        <f>VLOOKUP(Table3[[#This Row],[Customer ID]],'Medical Examinations'!$1:$1048576,2,FALSE())</f>
        <v>26.22</v>
      </c>
      <c r="D711" s="20" t="str">
        <f>VLOOKUP(Table3[[#This Row],[Customer ID]],'Medical Examinations'!$1:$1048576,3,FALSE())</f>
        <v>over weight</v>
      </c>
      <c r="E711" s="20">
        <f>VLOOKUP(Table3[[#This Row],[Customer ID]],'Medical Examinations'!$1:$1048576,4,FALSE())</f>
        <v>5.37</v>
      </c>
      <c r="F711" s="20" t="str">
        <f>VLOOKUP(Table3[[#This Row],[Customer ID]],'Medical Examinations'!$1:$1048576,5,FALSE())</f>
        <v xml:space="preserve">normal </v>
      </c>
      <c r="G711" s="19" t="str">
        <f>VLOOKUP(Table3[[#This Row],[Customer ID]],'Medical Examinations'!$1:$1048576,6,FALSE())</f>
        <v>yes</v>
      </c>
      <c r="H711" s="19" t="str">
        <f>VLOOKUP(Table3[[#This Row],[Customer ID]],'Medical Examinations'!$1:$1048576,7,FALSE())</f>
        <v>No</v>
      </c>
      <c r="I711" s="19" t="str">
        <f>VLOOKUP(Table3[[#This Row],[Customer ID]],'Medical Examinations'!$1:$1048576,8,FALSE())</f>
        <v>No</v>
      </c>
      <c r="J711" s="19">
        <f>VLOOKUP(Table3[[#This Row],[Customer ID]],'Medical Examinations'!$1:$1048576,9,FALSE())</f>
        <v>2</v>
      </c>
      <c r="K711" s="19" t="str">
        <f>VLOOKUP(Table3[[#This Row],[Customer ID]],'Medical Examinations'!$1:$1048576,10,FALSE())</f>
        <v>No</v>
      </c>
      <c r="L711" s="19" t="str">
        <f>VLOOKUP(Table3[[#This Row],[Customer ID]],'Hospitalisation Details'!710:$1048576,5,FALSE())</f>
        <v>8 Nov 1959</v>
      </c>
      <c r="M711" s="19">
        <f>VLOOKUP(Table3[[#This Row],[Customer ID]],'Hospitalisation Details'!710:$1048576,6,FALSE())</f>
        <v>63</v>
      </c>
      <c r="N711" s="19">
        <f>VLOOKUP(Table3[[#This Row],[Customer ID]],'Hospitalisation Details'!710:$1048576,8,FALSE())</f>
        <v>14256.19</v>
      </c>
      <c r="O711" s="19" t="str">
        <f>VLOOKUP(Table3[[#This Row],[Customer ID]],'Hospitalisation Details'!710:$1048576,9,FALSE())</f>
        <v>tier - 2</v>
      </c>
      <c r="P711" s="19" t="str">
        <f>VLOOKUP(Table3[[#This Row],[Customer ID]],'Hospitalisation Details'!710:$1048576,10,FALSE())</f>
        <v>tier - 3</v>
      </c>
      <c r="Q711" s="19" t="str">
        <f>VLOOKUP(Table3[[#This Row],[Customer ID]],'Hospitalisation Details'!710:$1048576,11,FALSE())</f>
        <v>R1012</v>
      </c>
    </row>
    <row r="712" spans="1:17" x14ac:dyDescent="0.2">
      <c r="A712" s="18" t="s">
        <v>1660</v>
      </c>
      <c r="B712" s="19" t="str">
        <f>VLOOKUP(Table3[[#This Row],[Customer ID]],'Customer name 1'!711:$1048576,4,FALSE())</f>
        <v xml:space="preserve">Ms. Rina </v>
      </c>
      <c r="C712" s="20">
        <f>VLOOKUP(Table3[[#This Row],[Customer ID]],'Medical Examinations'!$1:$1048576,2,FALSE())</f>
        <v>25.08</v>
      </c>
      <c r="D712" s="20" t="str">
        <f>VLOOKUP(Table3[[#This Row],[Customer ID]],'Medical Examinations'!$1:$1048576,3,FALSE())</f>
        <v>over weight</v>
      </c>
      <c r="E712" s="20">
        <f>VLOOKUP(Table3[[#This Row],[Customer ID]],'Medical Examinations'!$1:$1048576,4,FALSE())</f>
        <v>5.75</v>
      </c>
      <c r="F712" s="20" t="str">
        <f>VLOOKUP(Table3[[#This Row],[Customer ID]],'Medical Examinations'!$1:$1048576,5,FALSE())</f>
        <v>prediabetes</v>
      </c>
      <c r="G712" s="19" t="str">
        <f>VLOOKUP(Table3[[#This Row],[Customer ID]],'Medical Examinations'!$1:$1048576,6,FALSE())</f>
        <v>yes</v>
      </c>
      <c r="H712" s="19" t="str">
        <f>VLOOKUP(Table3[[#This Row],[Customer ID]],'Medical Examinations'!$1:$1048576,7,FALSE())</f>
        <v>No</v>
      </c>
      <c r="I712" s="19" t="str">
        <f>VLOOKUP(Table3[[#This Row],[Customer ID]],'Medical Examinations'!$1:$1048576,8,FALSE())</f>
        <v>No</v>
      </c>
      <c r="J712" s="19">
        <f>VLOOKUP(Table3[[#This Row],[Customer ID]],'Medical Examinations'!$1:$1048576,9,FALSE())</f>
        <v>2</v>
      </c>
      <c r="K712" s="19" t="str">
        <f>VLOOKUP(Table3[[#This Row],[Customer ID]],'Medical Examinations'!$1:$1048576,10,FALSE())</f>
        <v>No</v>
      </c>
      <c r="L712" s="19" t="str">
        <f>VLOOKUP(Table3[[#This Row],[Customer ID]],'Hospitalisation Details'!711:$1048576,5,FALSE())</f>
        <v>10 Oct 1959</v>
      </c>
      <c r="M712" s="19">
        <f>VLOOKUP(Table3[[#This Row],[Customer ID]],'Hospitalisation Details'!711:$1048576,6,FALSE())</f>
        <v>63</v>
      </c>
      <c r="N712" s="19">
        <f>VLOOKUP(Table3[[#This Row],[Customer ID]],'Hospitalisation Details'!711:$1048576,8,FALSE())</f>
        <v>14254.61</v>
      </c>
      <c r="O712" s="19" t="str">
        <f>VLOOKUP(Table3[[#This Row],[Customer ID]],'Hospitalisation Details'!711:$1048576,9,FALSE())</f>
        <v>tier - 2</v>
      </c>
      <c r="P712" s="19" t="str">
        <f>VLOOKUP(Table3[[#This Row],[Customer ID]],'Hospitalisation Details'!711:$1048576,10,FALSE())</f>
        <v>tier - 1</v>
      </c>
      <c r="Q712" s="19" t="str">
        <f>VLOOKUP(Table3[[#This Row],[Customer ID]],'Hospitalisation Details'!711:$1048576,11,FALSE())</f>
        <v>R1012</v>
      </c>
    </row>
    <row r="713" spans="1:17" x14ac:dyDescent="0.2">
      <c r="A713" s="18" t="s">
        <v>1659</v>
      </c>
      <c r="B713" s="19" t="str">
        <f>VLOOKUP(Table3[[#This Row],[Customer ID]],'Customer name 1'!712:$1048576,4,FALSE())</f>
        <v xml:space="preserve">Ms. Kristin </v>
      </c>
      <c r="C713" s="20">
        <f>VLOOKUP(Table3[[#This Row],[Customer ID]],'Medical Examinations'!$1:$1048576,2,FALSE())</f>
        <v>39.1</v>
      </c>
      <c r="D713" s="20" t="str">
        <f>VLOOKUP(Table3[[#This Row],[Customer ID]],'Medical Examinations'!$1:$1048576,3,FALSE())</f>
        <v xml:space="preserve"> obesity </v>
      </c>
      <c r="E713" s="20">
        <f>VLOOKUP(Table3[[#This Row],[Customer ID]],'Medical Examinations'!$1:$1048576,4,FALSE())</f>
        <v>6.79</v>
      </c>
      <c r="F713" s="20" t="str">
        <f>VLOOKUP(Table3[[#This Row],[Customer ID]],'Medical Examinations'!$1:$1048576,5,FALSE())</f>
        <v xml:space="preserve">diabetes </v>
      </c>
      <c r="G713" s="19" t="str">
        <f>VLOOKUP(Table3[[#This Row],[Customer ID]],'Medical Examinations'!$1:$1048576,6,FALSE())</f>
        <v>yes</v>
      </c>
      <c r="H713" s="19" t="str">
        <f>VLOOKUP(Table3[[#This Row],[Customer ID]],'Medical Examinations'!$1:$1048576,7,FALSE())</f>
        <v>No</v>
      </c>
      <c r="I713" s="19" t="str">
        <f>VLOOKUP(Table3[[#This Row],[Customer ID]],'Medical Examinations'!$1:$1048576,8,FALSE())</f>
        <v>No</v>
      </c>
      <c r="J713" s="19">
        <f>VLOOKUP(Table3[[#This Row],[Customer ID]],'Medical Examinations'!$1:$1048576,9,FALSE())</f>
        <v>2</v>
      </c>
      <c r="K713" s="19" t="str">
        <f>VLOOKUP(Table3[[#This Row],[Customer ID]],'Medical Examinations'!$1:$1048576,10,FALSE())</f>
        <v>No</v>
      </c>
      <c r="L713" s="19" t="str">
        <f>VLOOKUP(Table3[[#This Row],[Customer ID]],'Hospitalisation Details'!712:$1048576,5,FALSE())</f>
        <v>25 Sep 1961</v>
      </c>
      <c r="M713" s="19">
        <f>VLOOKUP(Table3[[#This Row],[Customer ID]],'Hospitalisation Details'!712:$1048576,6,FALSE())</f>
        <v>61</v>
      </c>
      <c r="N713" s="19">
        <f>VLOOKUP(Table3[[#This Row],[Customer ID]],'Hospitalisation Details'!712:$1048576,8,FALSE())</f>
        <v>14235.07</v>
      </c>
      <c r="O713" s="19" t="str">
        <f>VLOOKUP(Table3[[#This Row],[Customer ID]],'Hospitalisation Details'!712:$1048576,9,FALSE())</f>
        <v>tier - 2</v>
      </c>
      <c r="P713" s="19" t="str">
        <f>VLOOKUP(Table3[[#This Row],[Customer ID]],'Hospitalisation Details'!712:$1048576,10,FALSE())</f>
        <v>tier - 1</v>
      </c>
      <c r="Q713" s="19" t="str">
        <f>VLOOKUP(Table3[[#This Row],[Customer ID]],'Hospitalisation Details'!712:$1048576,11,FALSE())</f>
        <v>R1011</v>
      </c>
    </row>
    <row r="714" spans="1:17" x14ac:dyDescent="0.2">
      <c r="A714" s="18" t="s">
        <v>1658</v>
      </c>
      <c r="B714" s="19" t="str">
        <f>VLOOKUP(Table3[[#This Row],[Customer ID]],'Customer name 1'!713:$1048576,4,FALSE())</f>
        <v xml:space="preserve">Mr. Albert </v>
      </c>
      <c r="C714" s="20">
        <f>VLOOKUP(Table3[[#This Row],[Customer ID]],'Medical Examinations'!$1:$1048576,2,FALSE())</f>
        <v>37.905000000000001</v>
      </c>
      <c r="D714" s="20" t="str">
        <f>VLOOKUP(Table3[[#This Row],[Customer ID]],'Medical Examinations'!$1:$1048576,3,FALSE())</f>
        <v xml:space="preserve"> obesity </v>
      </c>
      <c r="E714" s="20">
        <f>VLOOKUP(Table3[[#This Row],[Customer ID]],'Medical Examinations'!$1:$1048576,4,FALSE())</f>
        <v>7.03</v>
      </c>
      <c r="F714" s="20" t="str">
        <f>VLOOKUP(Table3[[#This Row],[Customer ID]],'Medical Examinations'!$1:$1048576,5,FALSE())</f>
        <v xml:space="preserve">diabetes </v>
      </c>
      <c r="G714" s="19" t="str">
        <f>VLOOKUP(Table3[[#This Row],[Customer ID]],'Medical Examinations'!$1:$1048576,6,FALSE())</f>
        <v>No</v>
      </c>
      <c r="H714" s="19" t="str">
        <f>VLOOKUP(Table3[[#This Row],[Customer ID]],'Medical Examinations'!$1:$1048576,7,FALSE())</f>
        <v>No</v>
      </c>
      <c r="I714" s="19" t="str">
        <f>VLOOKUP(Table3[[#This Row],[Customer ID]],'Medical Examinations'!$1:$1048576,8,FALSE())</f>
        <v>No</v>
      </c>
      <c r="J714" s="19">
        <f>VLOOKUP(Table3[[#This Row],[Customer ID]],'Medical Examinations'!$1:$1048576,9,FALSE())</f>
        <v>3</v>
      </c>
      <c r="K714" s="19" t="str">
        <f>VLOOKUP(Table3[[#This Row],[Customer ID]],'Medical Examinations'!$1:$1048576,10,FALSE())</f>
        <v>No</v>
      </c>
      <c r="L714" s="19" t="str">
        <f>VLOOKUP(Table3[[#This Row],[Customer ID]],'Hospitalisation Details'!713:$1048576,5,FALSE())</f>
        <v>21 Sep 1958</v>
      </c>
      <c r="M714" s="19">
        <f>VLOOKUP(Table3[[#This Row],[Customer ID]],'Hospitalisation Details'!713:$1048576,6,FALSE())</f>
        <v>64</v>
      </c>
      <c r="N714" s="19">
        <f>VLOOKUP(Table3[[#This Row],[Customer ID]],'Hospitalisation Details'!713:$1048576,8,FALSE())</f>
        <v>14210.54</v>
      </c>
      <c r="O714" s="19" t="str">
        <f>VLOOKUP(Table3[[#This Row],[Customer ID]],'Hospitalisation Details'!713:$1048576,9,FALSE())</f>
        <v>tier - 2</v>
      </c>
      <c r="P714" s="19" t="str">
        <f>VLOOKUP(Table3[[#This Row],[Customer ID]],'Hospitalisation Details'!713:$1048576,10,FALSE())</f>
        <v>tier - 2</v>
      </c>
      <c r="Q714" s="19" t="str">
        <f>VLOOKUP(Table3[[#This Row],[Customer ID]],'Hospitalisation Details'!713:$1048576,11,FALSE())</f>
        <v>R1012</v>
      </c>
    </row>
    <row r="715" spans="1:17" x14ac:dyDescent="0.2">
      <c r="A715" s="18" t="s">
        <v>1657</v>
      </c>
      <c r="B715" s="19" t="str">
        <f>VLOOKUP(Table3[[#This Row],[Customer ID]],'Customer name 1'!714:$1048576,4,FALSE())</f>
        <v xml:space="preserve">Mrs. Ashley </v>
      </c>
      <c r="C715" s="20">
        <f>VLOOKUP(Table3[[#This Row],[Customer ID]],'Medical Examinations'!$1:$1048576,2,FALSE())</f>
        <v>43.35</v>
      </c>
      <c r="D715" s="20" t="str">
        <f>VLOOKUP(Table3[[#This Row],[Customer ID]],'Medical Examinations'!$1:$1048576,3,FALSE())</f>
        <v xml:space="preserve"> obesity </v>
      </c>
      <c r="E715" s="20">
        <f>VLOOKUP(Table3[[#This Row],[Customer ID]],'Medical Examinations'!$1:$1048576,4,FALSE())</f>
        <v>5.41</v>
      </c>
      <c r="F715" s="20" t="str">
        <f>VLOOKUP(Table3[[#This Row],[Customer ID]],'Medical Examinations'!$1:$1048576,5,FALSE())</f>
        <v xml:space="preserve">normal </v>
      </c>
      <c r="G715" s="19" t="str">
        <f>VLOOKUP(Table3[[#This Row],[Customer ID]],'Medical Examinations'!$1:$1048576,6,FALSE())</f>
        <v>yes</v>
      </c>
      <c r="H715" s="19" t="str">
        <f>VLOOKUP(Table3[[#This Row],[Customer ID]],'Medical Examinations'!$1:$1048576,7,FALSE())</f>
        <v>No</v>
      </c>
      <c r="I715" s="19" t="str">
        <f>VLOOKUP(Table3[[#This Row],[Customer ID]],'Medical Examinations'!$1:$1048576,8,FALSE())</f>
        <v>Yes</v>
      </c>
      <c r="J715" s="19">
        <f>VLOOKUP(Table3[[#This Row],[Customer ID]],'Medical Examinations'!$1:$1048576,9,FALSE())</f>
        <v>1</v>
      </c>
      <c r="K715" s="19" t="str">
        <f>VLOOKUP(Table3[[#This Row],[Customer ID]],'Medical Examinations'!$1:$1048576,10,FALSE())</f>
        <v>No</v>
      </c>
      <c r="L715" s="19" t="str">
        <f>VLOOKUP(Table3[[#This Row],[Customer ID]],'Hospitalisation Details'!714:$1048576,5,FALSE())</f>
        <v>17 Nov 1983</v>
      </c>
      <c r="M715" s="19">
        <f>VLOOKUP(Table3[[#This Row],[Customer ID]],'Hospitalisation Details'!714:$1048576,6,FALSE())</f>
        <v>39</v>
      </c>
      <c r="N715" s="19">
        <f>VLOOKUP(Table3[[#This Row],[Customer ID]],'Hospitalisation Details'!714:$1048576,8,FALSE())</f>
        <v>14209.4</v>
      </c>
      <c r="O715" s="19" t="str">
        <f>VLOOKUP(Table3[[#This Row],[Customer ID]],'Hospitalisation Details'!714:$1048576,9,FALSE())</f>
        <v>tier - 2</v>
      </c>
      <c r="P715" s="19" t="str">
        <f>VLOOKUP(Table3[[#This Row],[Customer ID]],'Hospitalisation Details'!714:$1048576,10,FALSE())</f>
        <v>tier - 1</v>
      </c>
      <c r="Q715" s="19" t="str">
        <f>VLOOKUP(Table3[[#This Row],[Customer ID]],'Hospitalisation Details'!714:$1048576,11,FALSE())</f>
        <v>R1026</v>
      </c>
    </row>
    <row r="716" spans="1:17" x14ac:dyDescent="0.2">
      <c r="A716" s="18" t="s">
        <v>1656</v>
      </c>
      <c r="B716" s="19" t="str">
        <f>VLOOKUP(Table3[[#This Row],[Customer ID]],'Customer name 1'!715:$1048576,4,FALSE())</f>
        <v xml:space="preserve">Mrs. Shannon </v>
      </c>
      <c r="C716" s="20">
        <f>VLOOKUP(Table3[[#This Row],[Customer ID]],'Medical Examinations'!$1:$1048576,2,FALSE())</f>
        <v>36.15</v>
      </c>
      <c r="D716" s="20" t="str">
        <f>VLOOKUP(Table3[[#This Row],[Customer ID]],'Medical Examinations'!$1:$1048576,3,FALSE())</f>
        <v xml:space="preserve"> obesity </v>
      </c>
      <c r="E716" s="20">
        <f>VLOOKUP(Table3[[#This Row],[Customer ID]],'Medical Examinations'!$1:$1048576,4,FALSE())</f>
        <v>8.0500000000000007</v>
      </c>
      <c r="F716" s="20" t="str">
        <f>VLOOKUP(Table3[[#This Row],[Customer ID]],'Medical Examinations'!$1:$1048576,5,FALSE())</f>
        <v xml:space="preserve">diabetes </v>
      </c>
      <c r="G716" s="19" t="str">
        <f>VLOOKUP(Table3[[#This Row],[Customer ID]],'Medical Examinations'!$1:$1048576,6,FALSE())</f>
        <v>No</v>
      </c>
      <c r="H716" s="19" t="str">
        <f>VLOOKUP(Table3[[#This Row],[Customer ID]],'Medical Examinations'!$1:$1048576,7,FALSE())</f>
        <v>No</v>
      </c>
      <c r="I716" s="19" t="str">
        <f>VLOOKUP(Table3[[#This Row],[Customer ID]],'Medical Examinations'!$1:$1048576,8,FALSE())</f>
        <v>No</v>
      </c>
      <c r="J716" s="19">
        <f>VLOOKUP(Table3[[#This Row],[Customer ID]],'Medical Examinations'!$1:$1048576,9,FALSE())</f>
        <v>0</v>
      </c>
      <c r="K716" s="19" t="str">
        <f>VLOOKUP(Table3[[#This Row],[Customer ID]],'Medical Examinations'!$1:$1048576,10,FALSE())</f>
        <v>No</v>
      </c>
      <c r="L716" s="19" t="str">
        <f>VLOOKUP(Table3[[#This Row],[Customer ID]],'Hospitalisation Details'!715:$1048576,5,FALSE())</f>
        <v>25 Dec 1968</v>
      </c>
      <c r="M716" s="19">
        <f>VLOOKUP(Table3[[#This Row],[Customer ID]],'Hospitalisation Details'!715:$1048576,6,FALSE())</f>
        <v>54</v>
      </c>
      <c r="N716" s="19">
        <f>VLOOKUP(Table3[[#This Row],[Customer ID]],'Hospitalisation Details'!715:$1048576,8,FALSE())</f>
        <v>14193.55</v>
      </c>
      <c r="O716" s="19" t="str">
        <f>VLOOKUP(Table3[[#This Row],[Customer ID]],'Hospitalisation Details'!715:$1048576,9,FALSE())</f>
        <v>tier - 2</v>
      </c>
      <c r="P716" s="19" t="str">
        <f>VLOOKUP(Table3[[#This Row],[Customer ID]],'Hospitalisation Details'!715:$1048576,10,FALSE())</f>
        <v>tier - 1</v>
      </c>
      <c r="Q716" s="19" t="str">
        <f>VLOOKUP(Table3[[#This Row],[Customer ID]],'Hospitalisation Details'!715:$1048576,11,FALSE())</f>
        <v>R1026</v>
      </c>
    </row>
    <row r="717" spans="1:17" x14ac:dyDescent="0.2">
      <c r="A717" s="18" t="s">
        <v>1655</v>
      </c>
      <c r="B717" s="19" t="str">
        <f>VLOOKUP(Table3[[#This Row],[Customer ID]],'Customer name 1'!716:$1048576,4,FALSE())</f>
        <v xml:space="preserve">Ms. Amy </v>
      </c>
      <c r="C717" s="20">
        <f>VLOOKUP(Table3[[#This Row],[Customer ID]],'Medical Examinations'!$1:$1048576,2,FALSE())</f>
        <v>44.98</v>
      </c>
      <c r="D717" s="20" t="str">
        <f>VLOOKUP(Table3[[#This Row],[Customer ID]],'Medical Examinations'!$1:$1048576,3,FALSE())</f>
        <v xml:space="preserve"> obesity </v>
      </c>
      <c r="E717" s="20">
        <f>VLOOKUP(Table3[[#This Row],[Customer ID]],'Medical Examinations'!$1:$1048576,4,FALSE())</f>
        <v>5.94</v>
      </c>
      <c r="F717" s="20" t="str">
        <f>VLOOKUP(Table3[[#This Row],[Customer ID]],'Medical Examinations'!$1:$1048576,5,FALSE())</f>
        <v>prediabetes</v>
      </c>
      <c r="G717" s="19" t="str">
        <f>VLOOKUP(Table3[[#This Row],[Customer ID]],'Medical Examinations'!$1:$1048576,6,FALSE())</f>
        <v>No</v>
      </c>
      <c r="H717" s="19" t="str">
        <f>VLOOKUP(Table3[[#This Row],[Customer ID]],'Medical Examinations'!$1:$1048576,7,FALSE())</f>
        <v>No</v>
      </c>
      <c r="I717" s="19" t="str">
        <f>VLOOKUP(Table3[[#This Row],[Customer ID]],'Medical Examinations'!$1:$1048576,8,FALSE())</f>
        <v>No</v>
      </c>
      <c r="J717" s="19">
        <f>VLOOKUP(Table3[[#This Row],[Customer ID]],'Medical Examinations'!$1:$1048576,9,FALSE())</f>
        <v>1</v>
      </c>
      <c r="K717" s="19" t="str">
        <f>VLOOKUP(Table3[[#This Row],[Customer ID]],'Medical Examinations'!$1:$1048576,10,FALSE())</f>
        <v>No</v>
      </c>
      <c r="L717" s="19" t="str">
        <f>VLOOKUP(Table3[[#This Row],[Customer ID]],'Hospitalisation Details'!716:$1048576,5,FALSE())</f>
        <v>7 Jul 1984</v>
      </c>
      <c r="M717" s="19">
        <f>VLOOKUP(Table3[[#This Row],[Customer ID]],'Hospitalisation Details'!716:$1048576,6,FALSE())</f>
        <v>38</v>
      </c>
      <c r="N717" s="19">
        <f>VLOOKUP(Table3[[#This Row],[Customer ID]],'Hospitalisation Details'!716:$1048576,8,FALSE())</f>
        <v>14152.46</v>
      </c>
      <c r="O717" s="19" t="str">
        <f>VLOOKUP(Table3[[#This Row],[Customer ID]],'Hospitalisation Details'!716:$1048576,9,FALSE())</f>
        <v>tier - 2</v>
      </c>
      <c r="P717" s="19" t="str">
        <f>VLOOKUP(Table3[[#This Row],[Customer ID]],'Hospitalisation Details'!716:$1048576,10,FALSE())</f>
        <v>tier - 1</v>
      </c>
      <c r="Q717" s="19" t="str">
        <f>VLOOKUP(Table3[[#This Row],[Customer ID]],'Hospitalisation Details'!716:$1048576,11,FALSE())</f>
        <v>R1012</v>
      </c>
    </row>
    <row r="718" spans="1:17" x14ac:dyDescent="0.2">
      <c r="A718" s="18" t="s">
        <v>1654</v>
      </c>
      <c r="B718" s="19" t="str">
        <f>VLOOKUP(Table3[[#This Row],[Customer ID]],'Customer name 1'!717:$1048576,4,FALSE())</f>
        <v xml:space="preserve">Ms. A </v>
      </c>
      <c r="C718" s="20">
        <f>VLOOKUP(Table3[[#This Row],[Customer ID]],'Medical Examinations'!$1:$1048576,2,FALSE())</f>
        <v>38.28</v>
      </c>
      <c r="D718" s="20" t="str">
        <f>VLOOKUP(Table3[[#This Row],[Customer ID]],'Medical Examinations'!$1:$1048576,3,FALSE())</f>
        <v xml:space="preserve"> obesity </v>
      </c>
      <c r="E718" s="20">
        <f>VLOOKUP(Table3[[#This Row],[Customer ID]],'Medical Examinations'!$1:$1048576,4,FALSE())</f>
        <v>5.51</v>
      </c>
      <c r="F718" s="20" t="str">
        <f>VLOOKUP(Table3[[#This Row],[Customer ID]],'Medical Examinations'!$1:$1048576,5,FALSE())</f>
        <v xml:space="preserve">normal </v>
      </c>
      <c r="G718" s="19" t="str">
        <f>VLOOKUP(Table3[[#This Row],[Customer ID]],'Medical Examinations'!$1:$1048576,6,FALSE())</f>
        <v>No</v>
      </c>
      <c r="H718" s="19" t="str">
        <f>VLOOKUP(Table3[[#This Row],[Customer ID]],'Medical Examinations'!$1:$1048576,7,FALSE())</f>
        <v>yes</v>
      </c>
      <c r="I718" s="19" t="str">
        <f>VLOOKUP(Table3[[#This Row],[Customer ID]],'Medical Examinations'!$1:$1048576,8,FALSE())</f>
        <v>No</v>
      </c>
      <c r="J718" s="19">
        <f>VLOOKUP(Table3[[#This Row],[Customer ID]],'Medical Examinations'!$1:$1048576,9,FALSE())</f>
        <v>1</v>
      </c>
      <c r="K718" s="19" t="str">
        <f>VLOOKUP(Table3[[#This Row],[Customer ID]],'Medical Examinations'!$1:$1048576,10,FALSE())</f>
        <v>No</v>
      </c>
      <c r="L718" s="19" t="str">
        <f>VLOOKUP(Table3[[#This Row],[Customer ID]],'Hospitalisation Details'!717:$1048576,5,FALSE())</f>
        <v>6 Jul 2004</v>
      </c>
      <c r="M718" s="19">
        <f>VLOOKUP(Table3[[#This Row],[Customer ID]],'Hospitalisation Details'!717:$1048576,6,FALSE())</f>
        <v>18</v>
      </c>
      <c r="N718" s="19">
        <f>VLOOKUP(Table3[[#This Row],[Customer ID]],'Hospitalisation Details'!717:$1048576,8,FALSE())</f>
        <v>14133.04</v>
      </c>
      <c r="O718" s="19" t="str">
        <f>VLOOKUP(Table3[[#This Row],[Customer ID]],'Hospitalisation Details'!717:$1048576,9,FALSE())</f>
        <v>tier - 2</v>
      </c>
      <c r="P718" s="19" t="str">
        <f>VLOOKUP(Table3[[#This Row],[Customer ID]],'Hospitalisation Details'!717:$1048576,10,FALSE())</f>
        <v>tier - 3</v>
      </c>
      <c r="Q718" s="19" t="str">
        <f>VLOOKUP(Table3[[#This Row],[Customer ID]],'Hospitalisation Details'!717:$1048576,11,FALSE())</f>
        <v>R1013</v>
      </c>
    </row>
    <row r="719" spans="1:17" x14ac:dyDescent="0.2">
      <c r="A719" s="18" t="s">
        <v>1653</v>
      </c>
      <c r="B719" s="19" t="str">
        <f>VLOOKUP(Table3[[#This Row],[Customer ID]],'Customer name 1'!718:$1048576,4,FALSE())</f>
        <v xml:space="preserve">Mr. Conrad </v>
      </c>
      <c r="C719" s="20">
        <f>VLOOKUP(Table3[[#This Row],[Customer ID]],'Medical Examinations'!$1:$1048576,2,FALSE())</f>
        <v>32.299999999999997</v>
      </c>
      <c r="D719" s="20" t="str">
        <f>VLOOKUP(Table3[[#This Row],[Customer ID]],'Medical Examinations'!$1:$1048576,3,FALSE())</f>
        <v xml:space="preserve"> obesity </v>
      </c>
      <c r="E719" s="20">
        <f>VLOOKUP(Table3[[#This Row],[Customer ID]],'Medical Examinations'!$1:$1048576,4,FALSE())</f>
        <v>6.55</v>
      </c>
      <c r="F719" s="20" t="str">
        <f>VLOOKUP(Table3[[#This Row],[Customer ID]],'Medical Examinations'!$1:$1048576,5,FALSE())</f>
        <v xml:space="preserve">diabetes </v>
      </c>
      <c r="G719" s="19" t="str">
        <f>VLOOKUP(Table3[[#This Row],[Customer ID]],'Medical Examinations'!$1:$1048576,6,FALSE())</f>
        <v>yes</v>
      </c>
      <c r="H719" s="19" t="str">
        <f>VLOOKUP(Table3[[#This Row],[Customer ID]],'Medical Examinations'!$1:$1048576,7,FALSE())</f>
        <v>No</v>
      </c>
      <c r="I719" s="19" t="str">
        <f>VLOOKUP(Table3[[#This Row],[Customer ID]],'Medical Examinations'!$1:$1048576,8,FALSE())</f>
        <v>No</v>
      </c>
      <c r="J719" s="19">
        <f>VLOOKUP(Table3[[#This Row],[Customer ID]],'Medical Examinations'!$1:$1048576,9,FALSE())</f>
        <v>2</v>
      </c>
      <c r="K719" s="19" t="str">
        <f>VLOOKUP(Table3[[#This Row],[Customer ID]],'Medical Examinations'!$1:$1048576,10,FALSE())</f>
        <v>No</v>
      </c>
      <c r="L719" s="19" t="str">
        <f>VLOOKUP(Table3[[#This Row],[Customer ID]],'Hospitalisation Details'!718:$1048576,5,FALSE())</f>
        <v>14 Jun 1961</v>
      </c>
      <c r="M719" s="19">
        <f>VLOOKUP(Table3[[#This Row],[Customer ID]],'Hospitalisation Details'!718:$1048576,6,FALSE())</f>
        <v>61</v>
      </c>
      <c r="N719" s="19">
        <f>VLOOKUP(Table3[[#This Row],[Customer ID]],'Hospitalisation Details'!718:$1048576,8,FALSE())</f>
        <v>14119.62</v>
      </c>
      <c r="O719" s="19" t="str">
        <f>VLOOKUP(Table3[[#This Row],[Customer ID]],'Hospitalisation Details'!718:$1048576,9,FALSE())</f>
        <v>tier - 2</v>
      </c>
      <c r="P719" s="19" t="str">
        <f>VLOOKUP(Table3[[#This Row],[Customer ID]],'Hospitalisation Details'!718:$1048576,10,FALSE())</f>
        <v>tier - 1</v>
      </c>
      <c r="Q719" s="19" t="str">
        <f>VLOOKUP(Table3[[#This Row],[Customer ID]],'Hospitalisation Details'!718:$1048576,11,FALSE())</f>
        <v>R1012</v>
      </c>
    </row>
    <row r="720" spans="1:17" x14ac:dyDescent="0.2">
      <c r="A720" s="18" t="s">
        <v>1652</v>
      </c>
      <c r="B720" s="19" t="str">
        <f>VLOOKUP(Table3[[#This Row],[Customer ID]],'Customer name 1'!719:$1048576,4,FALSE())</f>
        <v xml:space="preserve">Mr. Josh </v>
      </c>
      <c r="C720" s="20">
        <f>VLOOKUP(Table3[[#This Row],[Customer ID]],'Medical Examinations'!$1:$1048576,2,FALSE())</f>
        <v>39.51</v>
      </c>
      <c r="D720" s="20" t="str">
        <f>VLOOKUP(Table3[[#This Row],[Customer ID]],'Medical Examinations'!$1:$1048576,3,FALSE())</f>
        <v xml:space="preserve"> obesity </v>
      </c>
      <c r="E720" s="20">
        <f>VLOOKUP(Table3[[#This Row],[Customer ID]],'Medical Examinations'!$1:$1048576,4,FALSE())</f>
        <v>5.79</v>
      </c>
      <c r="F720" s="20" t="str">
        <f>VLOOKUP(Table3[[#This Row],[Customer ID]],'Medical Examinations'!$1:$1048576,5,FALSE())</f>
        <v>prediabetes</v>
      </c>
      <c r="G720" s="19" t="str">
        <f>VLOOKUP(Table3[[#This Row],[Customer ID]],'Medical Examinations'!$1:$1048576,6,FALSE())</f>
        <v>yes</v>
      </c>
      <c r="H720" s="19" t="str">
        <f>VLOOKUP(Table3[[#This Row],[Customer ID]],'Medical Examinations'!$1:$1048576,7,FALSE())</f>
        <v>No</v>
      </c>
      <c r="I720" s="19" t="str">
        <f>VLOOKUP(Table3[[#This Row],[Customer ID]],'Medical Examinations'!$1:$1048576,8,FALSE())</f>
        <v>No</v>
      </c>
      <c r="J720" s="19">
        <f>VLOOKUP(Table3[[#This Row],[Customer ID]],'Medical Examinations'!$1:$1048576,9,FALSE())</f>
        <v>0</v>
      </c>
      <c r="K720" s="19" t="str">
        <f>VLOOKUP(Table3[[#This Row],[Customer ID]],'Medical Examinations'!$1:$1048576,10,FALSE())</f>
        <v>No</v>
      </c>
      <c r="L720" s="19" t="str">
        <f>VLOOKUP(Table3[[#This Row],[Customer ID]],'Hospitalisation Details'!719:$1048576,5,FALSE())</f>
        <v>26 Sep 1976</v>
      </c>
      <c r="M720" s="19">
        <f>VLOOKUP(Table3[[#This Row],[Customer ID]],'Hospitalisation Details'!719:$1048576,6,FALSE())</f>
        <v>46</v>
      </c>
      <c r="N720" s="19">
        <f>VLOOKUP(Table3[[#This Row],[Customer ID]],'Hospitalisation Details'!719:$1048576,8,FALSE())</f>
        <v>14098.07</v>
      </c>
      <c r="O720" s="19" t="str">
        <f>VLOOKUP(Table3[[#This Row],[Customer ID]],'Hospitalisation Details'!719:$1048576,9,FALSE())</f>
        <v>tier - 2</v>
      </c>
      <c r="P720" s="19" t="str">
        <f>VLOOKUP(Table3[[#This Row],[Customer ID]],'Hospitalisation Details'!719:$1048576,10,FALSE())</f>
        <v>tier - 3</v>
      </c>
      <c r="Q720" s="19" t="str">
        <f>VLOOKUP(Table3[[#This Row],[Customer ID]],'Hospitalisation Details'!719:$1048576,11,FALSE())</f>
        <v>R1023</v>
      </c>
    </row>
    <row r="721" spans="1:17" x14ac:dyDescent="0.2">
      <c r="A721" s="18" t="s">
        <v>1651</v>
      </c>
      <c r="B721" s="19" t="str">
        <f>VLOOKUP(Table3[[#This Row],[Customer ID]],'Customer name 1'!720:$1048576,4,FALSE())</f>
        <v xml:space="preserve">Mr. Maxime </v>
      </c>
      <c r="C721" s="20">
        <f>VLOOKUP(Table3[[#This Row],[Customer ID]],'Medical Examinations'!$1:$1048576,2,FALSE())</f>
        <v>50.46</v>
      </c>
      <c r="D721" s="20" t="str">
        <f>VLOOKUP(Table3[[#This Row],[Customer ID]],'Medical Examinations'!$1:$1048576,3,FALSE())</f>
        <v xml:space="preserve"> obesity </v>
      </c>
      <c r="E721" s="20">
        <f>VLOOKUP(Table3[[#This Row],[Customer ID]],'Medical Examinations'!$1:$1048576,4,FALSE())</f>
        <v>4.5599999999999996</v>
      </c>
      <c r="F721" s="20" t="str">
        <f>VLOOKUP(Table3[[#This Row],[Customer ID]],'Medical Examinations'!$1:$1048576,5,FALSE())</f>
        <v xml:space="preserve">normal </v>
      </c>
      <c r="G721" s="19" t="str">
        <f>VLOOKUP(Table3[[#This Row],[Customer ID]],'Medical Examinations'!$1:$1048576,6,FALSE())</f>
        <v>No</v>
      </c>
      <c r="H721" s="19" t="str">
        <f>VLOOKUP(Table3[[#This Row],[Customer ID]],'Medical Examinations'!$1:$1048576,7,FALSE())</f>
        <v>No</v>
      </c>
      <c r="I721" s="19" t="str">
        <f>VLOOKUP(Table3[[#This Row],[Customer ID]],'Medical Examinations'!$1:$1048576,8,FALSE())</f>
        <v>No</v>
      </c>
      <c r="J721" s="19">
        <f>VLOOKUP(Table3[[#This Row],[Customer ID]],'Medical Examinations'!$1:$1048576,9,FALSE())</f>
        <v>0</v>
      </c>
      <c r="K721" s="19" t="str">
        <f>VLOOKUP(Table3[[#This Row],[Customer ID]],'Medical Examinations'!$1:$1048576,10,FALSE())</f>
        <v>No</v>
      </c>
      <c r="L721" s="19" t="str">
        <f>VLOOKUP(Table3[[#This Row],[Customer ID]],'Hospitalisation Details'!720:$1048576,5,FALSE())</f>
        <v>12 Sep 1991</v>
      </c>
      <c r="M721" s="19">
        <f>VLOOKUP(Table3[[#This Row],[Customer ID]],'Hospitalisation Details'!720:$1048576,6,FALSE())</f>
        <v>31</v>
      </c>
      <c r="N721" s="19">
        <f>VLOOKUP(Table3[[#This Row],[Customer ID]],'Hospitalisation Details'!720:$1048576,8,FALSE())</f>
        <v>14081.93</v>
      </c>
      <c r="O721" s="19" t="str">
        <f>VLOOKUP(Table3[[#This Row],[Customer ID]],'Hospitalisation Details'!720:$1048576,9,FALSE())</f>
        <v>tier - 2</v>
      </c>
      <c r="P721" s="19" t="str">
        <f>VLOOKUP(Table3[[#This Row],[Customer ID]],'Hospitalisation Details'!720:$1048576,10,FALSE())</f>
        <v>tier - 3</v>
      </c>
      <c r="Q721" s="19" t="str">
        <f>VLOOKUP(Table3[[#This Row],[Customer ID]],'Hospitalisation Details'!720:$1048576,11,FALSE())</f>
        <v>R1012</v>
      </c>
    </row>
    <row r="722" spans="1:17" x14ac:dyDescent="0.2">
      <c r="A722" s="18" t="s">
        <v>1650</v>
      </c>
      <c r="B722" s="19" t="str">
        <f>VLOOKUP(Table3[[#This Row],[Customer ID]],'Customer name 1'!721:$1048576,4,FALSE())</f>
        <v xml:space="preserve">Ms. Natalie </v>
      </c>
      <c r="C722" s="20">
        <f>VLOOKUP(Table3[[#This Row],[Customer ID]],'Medical Examinations'!$1:$1048576,2,FALSE())</f>
        <v>31.73</v>
      </c>
      <c r="D722" s="20" t="str">
        <f>VLOOKUP(Table3[[#This Row],[Customer ID]],'Medical Examinations'!$1:$1048576,3,FALSE())</f>
        <v xml:space="preserve"> obesity </v>
      </c>
      <c r="E722" s="20">
        <f>VLOOKUP(Table3[[#This Row],[Customer ID]],'Medical Examinations'!$1:$1048576,4,FALSE())</f>
        <v>7</v>
      </c>
      <c r="F722" s="20" t="str">
        <f>VLOOKUP(Table3[[#This Row],[Customer ID]],'Medical Examinations'!$1:$1048576,5,FALSE())</f>
        <v xml:space="preserve">diabetes </v>
      </c>
      <c r="G722" s="19" t="str">
        <f>VLOOKUP(Table3[[#This Row],[Customer ID]],'Medical Examinations'!$1:$1048576,6,FALSE())</f>
        <v>No</v>
      </c>
      <c r="H722" s="19" t="str">
        <f>VLOOKUP(Table3[[#This Row],[Customer ID]],'Medical Examinations'!$1:$1048576,7,FALSE())</f>
        <v>No</v>
      </c>
      <c r="I722" s="19" t="str">
        <f>VLOOKUP(Table3[[#This Row],[Customer ID]],'Medical Examinations'!$1:$1048576,8,FALSE())</f>
        <v>No</v>
      </c>
      <c r="J722" s="19">
        <f>VLOOKUP(Table3[[#This Row],[Customer ID]],'Medical Examinations'!$1:$1048576,9,FALSE())</f>
        <v>0</v>
      </c>
      <c r="K722" s="19" t="str">
        <f>VLOOKUP(Table3[[#This Row],[Customer ID]],'Medical Examinations'!$1:$1048576,10,FALSE())</f>
        <v>No</v>
      </c>
      <c r="L722" s="19" t="str">
        <f>VLOOKUP(Table3[[#This Row],[Customer ID]],'Hospitalisation Details'!721:$1048576,5,FALSE())</f>
        <v>8 Nov 1960</v>
      </c>
      <c r="M722" s="19">
        <f>VLOOKUP(Table3[[#This Row],[Customer ID]],'Hospitalisation Details'!721:$1048576,6,FALSE())</f>
        <v>62</v>
      </c>
      <c r="N722" s="19">
        <f>VLOOKUP(Table3[[#This Row],[Customer ID]],'Hospitalisation Details'!721:$1048576,8,FALSE())</f>
        <v>14043.48</v>
      </c>
      <c r="O722" s="19" t="str">
        <f>VLOOKUP(Table3[[#This Row],[Customer ID]],'Hospitalisation Details'!721:$1048576,9,FALSE())</f>
        <v>tier - 2</v>
      </c>
      <c r="P722" s="19" t="str">
        <f>VLOOKUP(Table3[[#This Row],[Customer ID]],'Hospitalisation Details'!721:$1048576,10,FALSE())</f>
        <v>tier - 3</v>
      </c>
      <c r="Q722" s="19" t="str">
        <f>VLOOKUP(Table3[[#This Row],[Customer ID]],'Hospitalisation Details'!721:$1048576,11,FALSE())</f>
        <v>R1024</v>
      </c>
    </row>
    <row r="723" spans="1:17" x14ac:dyDescent="0.2">
      <c r="A723" s="18" t="s">
        <v>1649</v>
      </c>
      <c r="B723" s="19" t="str">
        <f>VLOOKUP(Table3[[#This Row],[Customer ID]],'Customer name 1'!722:$1048576,4,FALSE())</f>
        <v xml:space="preserve">Ms. Melissa </v>
      </c>
      <c r="C723" s="20">
        <f>VLOOKUP(Table3[[#This Row],[Customer ID]],'Medical Examinations'!$1:$1048576,2,FALSE())</f>
        <v>32.1</v>
      </c>
      <c r="D723" s="20" t="str">
        <f>VLOOKUP(Table3[[#This Row],[Customer ID]],'Medical Examinations'!$1:$1048576,3,FALSE())</f>
        <v xml:space="preserve"> obesity </v>
      </c>
      <c r="E723" s="20">
        <f>VLOOKUP(Table3[[#This Row],[Customer ID]],'Medical Examinations'!$1:$1048576,4,FALSE())</f>
        <v>6.57</v>
      </c>
      <c r="F723" s="20" t="str">
        <f>VLOOKUP(Table3[[#This Row],[Customer ID]],'Medical Examinations'!$1:$1048576,5,FALSE())</f>
        <v xml:space="preserve">diabetes </v>
      </c>
      <c r="G723" s="19" t="str">
        <f>VLOOKUP(Table3[[#This Row],[Customer ID]],'Medical Examinations'!$1:$1048576,6,FALSE())</f>
        <v>yes</v>
      </c>
      <c r="H723" s="19" t="str">
        <f>VLOOKUP(Table3[[#This Row],[Customer ID]],'Medical Examinations'!$1:$1048576,7,FALSE())</f>
        <v>No</v>
      </c>
      <c r="I723" s="19" t="str">
        <f>VLOOKUP(Table3[[#This Row],[Customer ID]],'Medical Examinations'!$1:$1048576,8,FALSE())</f>
        <v>Yes</v>
      </c>
      <c r="J723" s="19">
        <f>VLOOKUP(Table3[[#This Row],[Customer ID]],'Medical Examinations'!$1:$1048576,9,FALSE())</f>
        <v>1</v>
      </c>
      <c r="K723" s="19" t="str">
        <f>VLOOKUP(Table3[[#This Row],[Customer ID]],'Medical Examinations'!$1:$1048576,10,FALSE())</f>
        <v>No</v>
      </c>
      <c r="L723" s="19" t="str">
        <f>VLOOKUP(Table3[[#This Row],[Customer ID]],'Hospitalisation Details'!722:$1048576,5,FALSE())</f>
        <v>8 Jul 1963</v>
      </c>
      <c r="M723" s="19">
        <f>VLOOKUP(Table3[[#This Row],[Customer ID]],'Hospitalisation Details'!722:$1048576,6,FALSE())</f>
        <v>59</v>
      </c>
      <c r="N723" s="19">
        <f>VLOOKUP(Table3[[#This Row],[Customer ID]],'Hospitalisation Details'!722:$1048576,8,FALSE())</f>
        <v>14007.22</v>
      </c>
      <c r="O723" s="19" t="str">
        <f>VLOOKUP(Table3[[#This Row],[Customer ID]],'Hospitalisation Details'!722:$1048576,9,FALSE())</f>
        <v>tier - 2</v>
      </c>
      <c r="P723" s="19" t="str">
        <f>VLOOKUP(Table3[[#This Row],[Customer ID]],'Hospitalisation Details'!722:$1048576,10,FALSE())</f>
        <v>tier - 3</v>
      </c>
      <c r="Q723" s="19" t="str">
        <f>VLOOKUP(Table3[[#This Row],[Customer ID]],'Hospitalisation Details'!722:$1048576,11,FALSE())</f>
        <v>R1011</v>
      </c>
    </row>
    <row r="724" spans="1:17" x14ac:dyDescent="0.2">
      <c r="A724" s="18" t="s">
        <v>1648</v>
      </c>
      <c r="B724" s="19" t="str">
        <f>VLOOKUP(Table3[[#This Row],[Customer ID]],'Customer name 1'!723:$1048576,4,FALSE())</f>
        <v xml:space="preserve">Ms. Laura </v>
      </c>
      <c r="C724" s="20">
        <f>VLOOKUP(Table3[[#This Row],[Customer ID]],'Medical Examinations'!$1:$1048576,2,FALSE())</f>
        <v>27.83</v>
      </c>
      <c r="D724" s="20" t="str">
        <f>VLOOKUP(Table3[[#This Row],[Customer ID]],'Medical Examinations'!$1:$1048576,3,FALSE())</f>
        <v>over weight</v>
      </c>
      <c r="E724" s="20">
        <f>VLOOKUP(Table3[[#This Row],[Customer ID]],'Medical Examinations'!$1:$1048576,4,FALSE())</f>
        <v>11.61</v>
      </c>
      <c r="F724" s="20" t="str">
        <f>VLOOKUP(Table3[[#This Row],[Customer ID]],'Medical Examinations'!$1:$1048576,5,FALSE())</f>
        <v xml:space="preserve">diabetes </v>
      </c>
      <c r="G724" s="19" t="str">
        <f>VLOOKUP(Table3[[#This Row],[Customer ID]],'Medical Examinations'!$1:$1048576,6,FALSE())</f>
        <v>yes</v>
      </c>
      <c r="H724" s="19" t="str">
        <f>VLOOKUP(Table3[[#This Row],[Customer ID]],'Medical Examinations'!$1:$1048576,7,FALSE())</f>
        <v>No</v>
      </c>
      <c r="I724" s="19" t="str">
        <f>VLOOKUP(Table3[[#This Row],[Customer ID]],'Medical Examinations'!$1:$1048576,8,FALSE())</f>
        <v>Yes</v>
      </c>
      <c r="J724" s="19">
        <f>VLOOKUP(Table3[[#This Row],[Customer ID]],'Medical Examinations'!$1:$1048576,9,FALSE())</f>
        <v>1</v>
      </c>
      <c r="K724" s="19" t="str">
        <f>VLOOKUP(Table3[[#This Row],[Customer ID]],'Medical Examinations'!$1:$1048576,10,FALSE())</f>
        <v>No</v>
      </c>
      <c r="L724" s="19" t="str">
        <f>VLOOKUP(Table3[[#This Row],[Customer ID]],'Hospitalisation Details'!723:$1048576,5,FALSE())</f>
        <v>6 Jul 1963</v>
      </c>
      <c r="M724" s="19">
        <f>VLOOKUP(Table3[[#This Row],[Customer ID]],'Hospitalisation Details'!723:$1048576,6,FALSE())</f>
        <v>59</v>
      </c>
      <c r="N724" s="19">
        <f>VLOOKUP(Table3[[#This Row],[Customer ID]],'Hospitalisation Details'!723:$1048576,8,FALSE())</f>
        <v>14001.29</v>
      </c>
      <c r="O724" s="19" t="str">
        <f>VLOOKUP(Table3[[#This Row],[Customer ID]],'Hospitalisation Details'!723:$1048576,9,FALSE())</f>
        <v>tier - 2</v>
      </c>
      <c r="P724" s="19" t="str">
        <f>VLOOKUP(Table3[[#This Row],[Customer ID]],'Hospitalisation Details'!723:$1048576,10,FALSE())</f>
        <v>tier - 2</v>
      </c>
      <c r="Q724" s="19" t="str">
        <f>VLOOKUP(Table3[[#This Row],[Customer ID]],'Hospitalisation Details'!723:$1048576,11,FALSE())</f>
        <v>R1013</v>
      </c>
    </row>
    <row r="725" spans="1:17" x14ac:dyDescent="0.2">
      <c r="A725" s="18" t="s">
        <v>1647</v>
      </c>
      <c r="B725" s="19" t="str">
        <f>VLOOKUP(Table3[[#This Row],[Customer ID]],'Customer name 1'!724:$1048576,4,FALSE())</f>
        <v xml:space="preserve">Mrs. Lisa </v>
      </c>
      <c r="C725" s="20">
        <f>VLOOKUP(Table3[[#This Row],[Customer ID]],'Medical Examinations'!$1:$1048576,2,FALSE())</f>
        <v>27.72</v>
      </c>
      <c r="D725" s="20" t="str">
        <f>VLOOKUP(Table3[[#This Row],[Customer ID]],'Medical Examinations'!$1:$1048576,3,FALSE())</f>
        <v>over weight</v>
      </c>
      <c r="E725" s="20">
        <f>VLOOKUP(Table3[[#This Row],[Customer ID]],'Medical Examinations'!$1:$1048576,4,FALSE())</f>
        <v>8.16</v>
      </c>
      <c r="F725" s="20" t="str">
        <f>VLOOKUP(Table3[[#This Row],[Customer ID]],'Medical Examinations'!$1:$1048576,5,FALSE())</f>
        <v xml:space="preserve">diabetes </v>
      </c>
      <c r="G725" s="19" t="str">
        <f>VLOOKUP(Table3[[#This Row],[Customer ID]],'Medical Examinations'!$1:$1048576,6,FALSE())</f>
        <v>yes</v>
      </c>
      <c r="H725" s="19" t="str">
        <f>VLOOKUP(Table3[[#This Row],[Customer ID]],'Medical Examinations'!$1:$1048576,7,FALSE())</f>
        <v>No</v>
      </c>
      <c r="I725" s="19" t="str">
        <f>VLOOKUP(Table3[[#This Row],[Customer ID]],'Medical Examinations'!$1:$1048576,8,FALSE())</f>
        <v>Yes</v>
      </c>
      <c r="J725" s="19">
        <f>VLOOKUP(Table3[[#This Row],[Customer ID]],'Medical Examinations'!$1:$1048576,9,FALSE())</f>
        <v>1</v>
      </c>
      <c r="K725" s="19" t="str">
        <f>VLOOKUP(Table3[[#This Row],[Customer ID]],'Medical Examinations'!$1:$1048576,10,FALSE())</f>
        <v>No</v>
      </c>
      <c r="L725" s="19" t="str">
        <f>VLOOKUP(Table3[[#This Row],[Customer ID]],'Hospitalisation Details'!724:$1048576,5,FALSE())</f>
        <v>23 Dec 1963</v>
      </c>
      <c r="M725" s="19">
        <f>VLOOKUP(Table3[[#This Row],[Customer ID]],'Hospitalisation Details'!724:$1048576,6,FALSE())</f>
        <v>59</v>
      </c>
      <c r="N725" s="19">
        <f>VLOOKUP(Table3[[#This Row],[Customer ID]],'Hospitalisation Details'!724:$1048576,8,FALSE())</f>
        <v>14001.13</v>
      </c>
      <c r="O725" s="19" t="str">
        <f>VLOOKUP(Table3[[#This Row],[Customer ID]],'Hospitalisation Details'!724:$1048576,9,FALSE())</f>
        <v>tier - 2</v>
      </c>
      <c r="P725" s="19" t="str">
        <f>VLOOKUP(Table3[[#This Row],[Customer ID]],'Hospitalisation Details'!724:$1048576,10,FALSE())</f>
        <v>tier - 1</v>
      </c>
      <c r="Q725" s="19" t="str">
        <f>VLOOKUP(Table3[[#This Row],[Customer ID]],'Hospitalisation Details'!724:$1048576,11,FALSE())</f>
        <v>R1013</v>
      </c>
    </row>
    <row r="726" spans="1:17" x14ac:dyDescent="0.2">
      <c r="A726" s="18" t="s">
        <v>1646</v>
      </c>
      <c r="B726" s="19" t="str">
        <f>VLOOKUP(Table3[[#This Row],[Customer ID]],'Customer name 1'!725:$1048576,4,FALSE())</f>
        <v xml:space="preserve">Mr. William </v>
      </c>
      <c r="C726" s="20">
        <f>VLOOKUP(Table3[[#This Row],[Customer ID]],'Medical Examinations'!$1:$1048576,2,FALSE())</f>
        <v>36.765000000000001</v>
      </c>
      <c r="D726" s="20" t="str">
        <f>VLOOKUP(Table3[[#This Row],[Customer ID]],'Medical Examinations'!$1:$1048576,3,FALSE())</f>
        <v xml:space="preserve"> obesity </v>
      </c>
      <c r="E726" s="20">
        <f>VLOOKUP(Table3[[#This Row],[Customer ID]],'Medical Examinations'!$1:$1048576,4,FALSE())</f>
        <v>4.4800000000000004</v>
      </c>
      <c r="F726" s="20" t="str">
        <f>VLOOKUP(Table3[[#This Row],[Customer ID]],'Medical Examinations'!$1:$1048576,5,FALSE())</f>
        <v xml:space="preserve">normal </v>
      </c>
      <c r="G726" s="19" t="str">
        <f>VLOOKUP(Table3[[#This Row],[Customer ID]],'Medical Examinations'!$1:$1048576,6,FALSE())</f>
        <v>yes</v>
      </c>
      <c r="H726" s="19" t="str">
        <f>VLOOKUP(Table3[[#This Row],[Customer ID]],'Medical Examinations'!$1:$1048576,7,FALSE())</f>
        <v>No</v>
      </c>
      <c r="I726" s="19" t="str">
        <f>VLOOKUP(Table3[[#This Row],[Customer ID]],'Medical Examinations'!$1:$1048576,8,FALSE())</f>
        <v>No</v>
      </c>
      <c r="J726" s="19">
        <f>VLOOKUP(Table3[[#This Row],[Customer ID]],'Medical Examinations'!$1:$1048576,9,FALSE())</f>
        <v>2</v>
      </c>
      <c r="K726" s="19" t="str">
        <f>VLOOKUP(Table3[[#This Row],[Customer ID]],'Medical Examinations'!$1:$1048576,10,FALSE())</f>
        <v>No</v>
      </c>
      <c r="L726" s="19" t="str">
        <f>VLOOKUP(Table3[[#This Row],[Customer ID]],'Hospitalisation Details'!725:$1048576,5,FALSE())</f>
        <v>6 Sep 1959</v>
      </c>
      <c r="M726" s="19">
        <f>VLOOKUP(Table3[[#This Row],[Customer ID]],'Hospitalisation Details'!725:$1048576,6,FALSE())</f>
        <v>63</v>
      </c>
      <c r="N726" s="19">
        <f>VLOOKUP(Table3[[#This Row],[Customer ID]],'Hospitalisation Details'!725:$1048576,8,FALSE())</f>
        <v>13981.85</v>
      </c>
      <c r="O726" s="19" t="str">
        <f>VLOOKUP(Table3[[#This Row],[Customer ID]],'Hospitalisation Details'!725:$1048576,9,FALSE())</f>
        <v>tier - 2</v>
      </c>
      <c r="P726" s="19" t="str">
        <f>VLOOKUP(Table3[[#This Row],[Customer ID]],'Hospitalisation Details'!725:$1048576,10,FALSE())</f>
        <v>tier - 1</v>
      </c>
      <c r="Q726" s="19" t="str">
        <f>VLOOKUP(Table3[[#This Row],[Customer ID]],'Hospitalisation Details'!725:$1048576,11,FALSE())</f>
        <v>R1016</v>
      </c>
    </row>
    <row r="727" spans="1:17" x14ac:dyDescent="0.2">
      <c r="A727" s="18" t="s">
        <v>1645</v>
      </c>
      <c r="B727" s="19" t="str">
        <f>VLOOKUP(Table3[[#This Row],[Customer ID]],'Customer name 1'!726:$1048576,4,FALSE())</f>
        <v xml:space="preserve">Mr. James </v>
      </c>
      <c r="C727" s="20">
        <f>VLOOKUP(Table3[[#This Row],[Customer ID]],'Medical Examinations'!$1:$1048576,2,FALSE())</f>
        <v>48.36</v>
      </c>
      <c r="D727" s="20" t="str">
        <f>VLOOKUP(Table3[[#This Row],[Customer ID]],'Medical Examinations'!$1:$1048576,3,FALSE())</f>
        <v xml:space="preserve"> obesity </v>
      </c>
      <c r="E727" s="20">
        <f>VLOOKUP(Table3[[#This Row],[Customer ID]],'Medical Examinations'!$1:$1048576,4,FALSE())</f>
        <v>4.08</v>
      </c>
      <c r="F727" s="20" t="str">
        <f>VLOOKUP(Table3[[#This Row],[Customer ID]],'Medical Examinations'!$1:$1048576,5,FALSE())</f>
        <v xml:space="preserve">normal </v>
      </c>
      <c r="G727" s="19" t="str">
        <f>VLOOKUP(Table3[[#This Row],[Customer ID]],'Medical Examinations'!$1:$1048576,6,FALSE())</f>
        <v>No</v>
      </c>
      <c r="H727" s="19" t="str">
        <f>VLOOKUP(Table3[[#This Row],[Customer ID]],'Medical Examinations'!$1:$1048576,7,FALSE())</f>
        <v>No</v>
      </c>
      <c r="I727" s="19" t="str">
        <f>VLOOKUP(Table3[[#This Row],[Customer ID]],'Medical Examinations'!$1:$1048576,8,FALSE())</f>
        <v>No</v>
      </c>
      <c r="J727" s="19">
        <f>VLOOKUP(Table3[[#This Row],[Customer ID]],'Medical Examinations'!$1:$1048576,9,FALSE())</f>
        <v>0</v>
      </c>
      <c r="K727" s="19" t="str">
        <f>VLOOKUP(Table3[[#This Row],[Customer ID]],'Medical Examinations'!$1:$1048576,10,FALSE())</f>
        <v>No</v>
      </c>
      <c r="L727" s="19" t="str">
        <f>VLOOKUP(Table3[[#This Row],[Customer ID]],'Hospitalisation Details'!726:$1048576,5,FALSE())</f>
        <v>13 Jul 1990</v>
      </c>
      <c r="M727" s="19">
        <f>VLOOKUP(Table3[[#This Row],[Customer ID]],'Hospitalisation Details'!726:$1048576,6,FALSE())</f>
        <v>32</v>
      </c>
      <c r="N727" s="19">
        <f>VLOOKUP(Table3[[#This Row],[Customer ID]],'Hospitalisation Details'!726:$1048576,8,FALSE())</f>
        <v>13979.45</v>
      </c>
      <c r="O727" s="19" t="str">
        <f>VLOOKUP(Table3[[#This Row],[Customer ID]],'Hospitalisation Details'!726:$1048576,9,FALSE())</f>
        <v>tier - 2</v>
      </c>
      <c r="P727" s="19" t="str">
        <f>VLOOKUP(Table3[[#This Row],[Customer ID]],'Hospitalisation Details'!726:$1048576,10,FALSE())</f>
        <v>tier - 1</v>
      </c>
      <c r="Q727" s="19" t="str">
        <f>VLOOKUP(Table3[[#This Row],[Customer ID]],'Hospitalisation Details'!726:$1048576,11,FALSE())</f>
        <v>R1023</v>
      </c>
    </row>
    <row r="728" spans="1:17" x14ac:dyDescent="0.2">
      <c r="A728" s="18" t="s">
        <v>1644</v>
      </c>
      <c r="B728" s="19" t="str">
        <f>VLOOKUP(Table3[[#This Row],[Customer ID]],'Customer name 1'!727:$1048576,4,FALSE())</f>
        <v xml:space="preserve">Mr. John </v>
      </c>
      <c r="C728" s="20">
        <f>VLOOKUP(Table3[[#This Row],[Customer ID]],'Medical Examinations'!$1:$1048576,2,FALSE())</f>
        <v>31.445</v>
      </c>
      <c r="D728" s="20" t="str">
        <f>VLOOKUP(Table3[[#This Row],[Customer ID]],'Medical Examinations'!$1:$1048576,3,FALSE())</f>
        <v xml:space="preserve"> obesity </v>
      </c>
      <c r="E728" s="20">
        <f>VLOOKUP(Table3[[#This Row],[Customer ID]],'Medical Examinations'!$1:$1048576,4,FALSE())</f>
        <v>4.4000000000000004</v>
      </c>
      <c r="F728" s="20" t="str">
        <f>VLOOKUP(Table3[[#This Row],[Customer ID]],'Medical Examinations'!$1:$1048576,5,FALSE())</f>
        <v xml:space="preserve">normal </v>
      </c>
      <c r="G728" s="19" t="str">
        <f>VLOOKUP(Table3[[#This Row],[Customer ID]],'Medical Examinations'!$1:$1048576,6,FALSE())</f>
        <v>yes</v>
      </c>
      <c r="H728" s="19" t="str">
        <f>VLOOKUP(Table3[[#This Row],[Customer ID]],'Medical Examinations'!$1:$1048576,7,FALSE())</f>
        <v>No</v>
      </c>
      <c r="I728" s="19" t="str">
        <f>VLOOKUP(Table3[[#This Row],[Customer ID]],'Medical Examinations'!$1:$1048576,8,FALSE())</f>
        <v>No</v>
      </c>
      <c r="J728" s="19">
        <f>VLOOKUP(Table3[[#This Row],[Customer ID]],'Medical Examinations'!$1:$1048576,9,FALSE())</f>
        <v>2</v>
      </c>
      <c r="K728" s="19" t="str">
        <f>VLOOKUP(Table3[[#This Row],[Customer ID]],'Medical Examinations'!$1:$1048576,10,FALSE())</f>
        <v>No</v>
      </c>
      <c r="L728" s="19" t="str">
        <f>VLOOKUP(Table3[[#This Row],[Customer ID]],'Hospitalisation Details'!727:$1048576,5,FALSE())</f>
        <v>29 Aug 1959</v>
      </c>
      <c r="M728" s="19">
        <f>VLOOKUP(Table3[[#This Row],[Customer ID]],'Hospitalisation Details'!727:$1048576,6,FALSE())</f>
        <v>63</v>
      </c>
      <c r="N728" s="19">
        <f>VLOOKUP(Table3[[#This Row],[Customer ID]],'Hospitalisation Details'!727:$1048576,8,FALSE())</f>
        <v>13974.46</v>
      </c>
      <c r="O728" s="19" t="str">
        <f>VLOOKUP(Table3[[#This Row],[Customer ID]],'Hospitalisation Details'!727:$1048576,9,FALSE())</f>
        <v>tier - 2</v>
      </c>
      <c r="P728" s="19" t="str">
        <f>VLOOKUP(Table3[[#This Row],[Customer ID]],'Hospitalisation Details'!727:$1048576,10,FALSE())</f>
        <v>tier - 2</v>
      </c>
      <c r="Q728" s="19" t="str">
        <f>VLOOKUP(Table3[[#This Row],[Customer ID]],'Hospitalisation Details'!727:$1048576,11,FALSE())</f>
        <v>R1019</v>
      </c>
    </row>
    <row r="729" spans="1:17" x14ac:dyDescent="0.2">
      <c r="A729" s="18" t="s">
        <v>1643</v>
      </c>
      <c r="B729" s="19" t="str">
        <f>VLOOKUP(Table3[[#This Row],[Customer ID]],'Customer name 1'!728:$1048576,4,FALSE())</f>
        <v xml:space="preserve">Mr. Adam </v>
      </c>
      <c r="C729" s="20">
        <f>VLOOKUP(Table3[[#This Row],[Customer ID]],'Medical Examinations'!$1:$1048576,2,FALSE())</f>
        <v>27.55</v>
      </c>
      <c r="D729" s="20" t="str">
        <f>VLOOKUP(Table3[[#This Row],[Customer ID]],'Medical Examinations'!$1:$1048576,3,FALSE())</f>
        <v>over weight</v>
      </c>
      <c r="E729" s="20">
        <f>VLOOKUP(Table3[[#This Row],[Customer ID]],'Medical Examinations'!$1:$1048576,4,FALSE())</f>
        <v>9.02</v>
      </c>
      <c r="F729" s="20" t="str">
        <f>VLOOKUP(Table3[[#This Row],[Customer ID]],'Medical Examinations'!$1:$1048576,5,FALSE())</f>
        <v xml:space="preserve">diabetes </v>
      </c>
      <c r="G729" s="19" t="str">
        <f>VLOOKUP(Table3[[#This Row],[Customer ID]],'Medical Examinations'!$1:$1048576,6,FALSE())</f>
        <v>No</v>
      </c>
      <c r="H729" s="19" t="str">
        <f>VLOOKUP(Table3[[#This Row],[Customer ID]],'Medical Examinations'!$1:$1048576,7,FALSE())</f>
        <v>No</v>
      </c>
      <c r="I729" s="19" t="str">
        <f>VLOOKUP(Table3[[#This Row],[Customer ID]],'Medical Examinations'!$1:$1048576,8,FALSE())</f>
        <v>No</v>
      </c>
      <c r="J729" s="19">
        <f>VLOOKUP(Table3[[#This Row],[Customer ID]],'Medical Examinations'!$1:$1048576,9,FALSE())</f>
        <v>0</v>
      </c>
      <c r="K729" s="19" t="str">
        <f>VLOOKUP(Table3[[#This Row],[Customer ID]],'Medical Examinations'!$1:$1048576,10,FALSE())</f>
        <v>No</v>
      </c>
      <c r="L729" s="19" t="str">
        <f>VLOOKUP(Table3[[#This Row],[Customer ID]],'Hospitalisation Details'!728:$1048576,5,FALSE())</f>
        <v>18 Jun 1960</v>
      </c>
      <c r="M729" s="19">
        <f>VLOOKUP(Table3[[#This Row],[Customer ID]],'Hospitalisation Details'!728:$1048576,6,FALSE())</f>
        <v>62</v>
      </c>
      <c r="N729" s="19">
        <f>VLOOKUP(Table3[[#This Row],[Customer ID]],'Hospitalisation Details'!728:$1048576,8,FALSE())</f>
        <v>13937.67</v>
      </c>
      <c r="O729" s="19" t="str">
        <f>VLOOKUP(Table3[[#This Row],[Customer ID]],'Hospitalisation Details'!728:$1048576,9,FALSE())</f>
        <v>tier - 2</v>
      </c>
      <c r="P729" s="19" t="str">
        <f>VLOOKUP(Table3[[#This Row],[Customer ID]],'Hospitalisation Details'!728:$1048576,10,FALSE())</f>
        <v>tier - 1</v>
      </c>
      <c r="Q729" s="19" t="str">
        <f>VLOOKUP(Table3[[#This Row],[Customer ID]],'Hospitalisation Details'!728:$1048576,11,FALSE())</f>
        <v>R1012</v>
      </c>
    </row>
    <row r="730" spans="1:17" x14ac:dyDescent="0.2">
      <c r="A730" s="18" t="s">
        <v>1642</v>
      </c>
      <c r="B730" s="19" t="str">
        <f>VLOOKUP(Table3[[#This Row],[Customer ID]],'Customer name 1'!729:$1048576,4,FALSE())</f>
        <v xml:space="preserve">Mr. Armando </v>
      </c>
      <c r="C730" s="20">
        <f>VLOOKUP(Table3[[#This Row],[Customer ID]],'Medical Examinations'!$1:$1048576,2,FALSE())</f>
        <v>33.11</v>
      </c>
      <c r="D730" s="20" t="str">
        <f>VLOOKUP(Table3[[#This Row],[Customer ID]],'Medical Examinations'!$1:$1048576,3,FALSE())</f>
        <v xml:space="preserve"> obesity </v>
      </c>
      <c r="E730" s="20">
        <f>VLOOKUP(Table3[[#This Row],[Customer ID]],'Medical Examinations'!$1:$1048576,4,FALSE())</f>
        <v>8.06</v>
      </c>
      <c r="F730" s="20" t="str">
        <f>VLOOKUP(Table3[[#This Row],[Customer ID]],'Medical Examinations'!$1:$1048576,5,FALSE())</f>
        <v xml:space="preserve">diabetes </v>
      </c>
      <c r="G730" s="19" t="str">
        <f>VLOOKUP(Table3[[#This Row],[Customer ID]],'Medical Examinations'!$1:$1048576,6,FALSE())</f>
        <v>No</v>
      </c>
      <c r="H730" s="19" t="str">
        <f>VLOOKUP(Table3[[#This Row],[Customer ID]],'Medical Examinations'!$1:$1048576,7,FALSE())</f>
        <v>No</v>
      </c>
      <c r="I730" s="19" t="str">
        <f>VLOOKUP(Table3[[#This Row],[Customer ID]],'Medical Examinations'!$1:$1048576,8,FALSE())</f>
        <v>No</v>
      </c>
      <c r="J730" s="19">
        <f>VLOOKUP(Table3[[#This Row],[Customer ID]],'Medical Examinations'!$1:$1048576,9,FALSE())</f>
        <v>0</v>
      </c>
      <c r="K730" s="19" t="str">
        <f>VLOOKUP(Table3[[#This Row],[Customer ID]],'Medical Examinations'!$1:$1048576,10,FALSE())</f>
        <v>No</v>
      </c>
      <c r="L730" s="19" t="str">
        <f>VLOOKUP(Table3[[#This Row],[Customer ID]],'Hospitalisation Details'!729:$1048576,5,FALSE())</f>
        <v>27 Jul 1962</v>
      </c>
      <c r="M730" s="19">
        <f>VLOOKUP(Table3[[#This Row],[Customer ID]],'Hospitalisation Details'!729:$1048576,6,FALSE())</f>
        <v>60</v>
      </c>
      <c r="N730" s="19">
        <f>VLOOKUP(Table3[[#This Row],[Customer ID]],'Hospitalisation Details'!729:$1048576,8,FALSE())</f>
        <v>13919.82</v>
      </c>
      <c r="O730" s="19" t="str">
        <f>VLOOKUP(Table3[[#This Row],[Customer ID]],'Hospitalisation Details'!729:$1048576,9,FALSE())</f>
        <v>tier - 2</v>
      </c>
      <c r="P730" s="19" t="str">
        <f>VLOOKUP(Table3[[#This Row],[Customer ID]],'Hospitalisation Details'!729:$1048576,10,FALSE())</f>
        <v>tier - 2</v>
      </c>
      <c r="Q730" s="19" t="str">
        <f>VLOOKUP(Table3[[#This Row],[Customer ID]],'Hospitalisation Details'!729:$1048576,11,FALSE())</f>
        <v>R1013</v>
      </c>
    </row>
    <row r="731" spans="1:17" x14ac:dyDescent="0.2">
      <c r="A731" s="18" t="s">
        <v>1641</v>
      </c>
      <c r="B731" s="19" t="str">
        <f>VLOOKUP(Table3[[#This Row],[Customer ID]],'Customer name 1'!730:$1048576,4,FALSE())</f>
        <v xml:space="preserve">  </v>
      </c>
      <c r="C731" s="20">
        <f>VLOOKUP(Table3[[#This Row],[Customer ID]],'Medical Examinations'!$1:$1048576,2,FALSE())</f>
        <v>36.85</v>
      </c>
      <c r="D731" s="20" t="str">
        <f>VLOOKUP(Table3[[#This Row],[Customer ID]],'Medical Examinations'!$1:$1048576,3,FALSE())</f>
        <v xml:space="preserve"> obesity </v>
      </c>
      <c r="E731" s="20">
        <f>VLOOKUP(Table3[[#This Row],[Customer ID]],'Medical Examinations'!$1:$1048576,4,FALSE())</f>
        <v>6.21</v>
      </c>
      <c r="F731" s="20" t="str">
        <f>VLOOKUP(Table3[[#This Row],[Customer ID]],'Medical Examinations'!$1:$1048576,5,FALSE())</f>
        <v>prediabetes</v>
      </c>
      <c r="G731" s="19" t="str">
        <f>VLOOKUP(Table3[[#This Row],[Customer ID]],'Medical Examinations'!$1:$1048576,6,FALSE())</f>
        <v>yes</v>
      </c>
      <c r="H731" s="19" t="str">
        <f>VLOOKUP(Table3[[#This Row],[Customer ID]],'Medical Examinations'!$1:$1048576,7,FALSE())</f>
        <v>No</v>
      </c>
      <c r="I731" s="19" t="str">
        <f>VLOOKUP(Table3[[#This Row],[Customer ID]],'Medical Examinations'!$1:$1048576,8,FALSE())</f>
        <v>No</v>
      </c>
      <c r="J731" s="19">
        <f>VLOOKUP(Table3[[#This Row],[Customer ID]],'Medical Examinations'!$1:$1048576,9,FALSE())</f>
        <v>2</v>
      </c>
      <c r="K731" s="19" t="str">
        <f>VLOOKUP(Table3[[#This Row],[Customer ID]],'Medical Examinations'!$1:$1048576,10,FALSE())</f>
        <v>No</v>
      </c>
      <c r="L731" s="19" t="str">
        <f>VLOOKUP(Table3[[#This Row],[Customer ID]],'Hospitalisation Details'!730:$1048576,5,FALSE())</f>
        <v>7 Jul 1959</v>
      </c>
      <c r="M731" s="19">
        <f>VLOOKUP(Table3[[#This Row],[Customer ID]],'Hospitalisation Details'!730:$1048576,6,FALSE())</f>
        <v>63</v>
      </c>
      <c r="N731" s="19">
        <f>VLOOKUP(Table3[[#This Row],[Customer ID]],'Hospitalisation Details'!730:$1048576,8,FALSE())</f>
        <v>13887.97</v>
      </c>
      <c r="O731" s="19" t="str">
        <f>VLOOKUP(Table3[[#This Row],[Customer ID]],'Hospitalisation Details'!730:$1048576,9,FALSE())</f>
        <v>tier - 2</v>
      </c>
      <c r="P731" s="19" t="str">
        <f>VLOOKUP(Table3[[#This Row],[Customer ID]],'Hospitalisation Details'!730:$1048576,10,FALSE())</f>
        <v>tier - 2</v>
      </c>
      <c r="Q731" s="19" t="str">
        <f>VLOOKUP(Table3[[#This Row],[Customer ID]],'Hospitalisation Details'!730:$1048576,11,FALSE())</f>
        <v>R1013</v>
      </c>
    </row>
    <row r="732" spans="1:17" x14ac:dyDescent="0.2">
      <c r="A732" s="18" t="s">
        <v>1640</v>
      </c>
      <c r="B732" s="19" t="str">
        <f>VLOOKUP(Table3[[#This Row],[Customer ID]],'Customer name 1'!731:$1048576,4,FALSE())</f>
        <v xml:space="preserve">Ms. Jennifer </v>
      </c>
      <c r="C732" s="20">
        <f>VLOOKUP(Table3[[#This Row],[Customer ID]],'Medical Examinations'!$1:$1048576,2,FALSE())</f>
        <v>36.299999999999997</v>
      </c>
      <c r="D732" s="20" t="str">
        <f>VLOOKUP(Table3[[#This Row],[Customer ID]],'Medical Examinations'!$1:$1048576,3,FALSE())</f>
        <v xml:space="preserve"> obesity </v>
      </c>
      <c r="E732" s="20">
        <f>VLOOKUP(Table3[[#This Row],[Customer ID]],'Medical Examinations'!$1:$1048576,4,FALSE())</f>
        <v>5.79</v>
      </c>
      <c r="F732" s="20" t="str">
        <f>VLOOKUP(Table3[[#This Row],[Customer ID]],'Medical Examinations'!$1:$1048576,5,FALSE())</f>
        <v>prediabetes</v>
      </c>
      <c r="G732" s="19" t="str">
        <f>VLOOKUP(Table3[[#This Row],[Customer ID]],'Medical Examinations'!$1:$1048576,6,FALSE())</f>
        <v>yes</v>
      </c>
      <c r="H732" s="19" t="str">
        <f>VLOOKUP(Table3[[#This Row],[Customer ID]],'Medical Examinations'!$1:$1048576,7,FALSE())</f>
        <v>No</v>
      </c>
      <c r="I732" s="19" t="str">
        <f>VLOOKUP(Table3[[#This Row],[Customer ID]],'Medical Examinations'!$1:$1048576,8,FALSE())</f>
        <v>No</v>
      </c>
      <c r="J732" s="19">
        <f>VLOOKUP(Table3[[#This Row],[Customer ID]],'Medical Examinations'!$1:$1048576,9,FALSE())</f>
        <v>2</v>
      </c>
      <c r="K732" s="19" t="str">
        <f>VLOOKUP(Table3[[#This Row],[Customer ID]],'Medical Examinations'!$1:$1048576,10,FALSE())</f>
        <v>No</v>
      </c>
      <c r="L732" s="19" t="str">
        <f>VLOOKUP(Table3[[#This Row],[Customer ID]],'Hospitalisation Details'!731:$1048576,5,FALSE())</f>
        <v>29 Dec 1959</v>
      </c>
      <c r="M732" s="19">
        <f>VLOOKUP(Table3[[#This Row],[Customer ID]],'Hospitalisation Details'!731:$1048576,6,FALSE())</f>
        <v>63</v>
      </c>
      <c r="N732" s="19">
        <f>VLOOKUP(Table3[[#This Row],[Customer ID]],'Hospitalisation Details'!731:$1048576,8,FALSE())</f>
        <v>13887.2</v>
      </c>
      <c r="O732" s="19" t="str">
        <f>VLOOKUP(Table3[[#This Row],[Customer ID]],'Hospitalisation Details'!731:$1048576,9,FALSE())</f>
        <v>tier - 2</v>
      </c>
      <c r="P732" s="19" t="str">
        <f>VLOOKUP(Table3[[#This Row],[Customer ID]],'Hospitalisation Details'!731:$1048576,10,FALSE())</f>
        <v>tier - 3</v>
      </c>
      <c r="Q732" s="19" t="str">
        <f>VLOOKUP(Table3[[#This Row],[Customer ID]],'Hospitalisation Details'!731:$1048576,11,FALSE())</f>
        <v>R1013</v>
      </c>
    </row>
    <row r="733" spans="1:17" x14ac:dyDescent="0.2">
      <c r="A733" s="18" t="s">
        <v>1639</v>
      </c>
      <c r="B733" s="19" t="str">
        <f>VLOOKUP(Table3[[#This Row],[Customer ID]],'Customer name 1'!732:$1048576,4,FALSE())</f>
        <v xml:space="preserve">Mr. Benjamin </v>
      </c>
      <c r="C733" s="20">
        <f>VLOOKUP(Table3[[#This Row],[Customer ID]],'Medical Examinations'!$1:$1048576,2,FALSE())</f>
        <v>45.34</v>
      </c>
      <c r="D733" s="20" t="str">
        <f>VLOOKUP(Table3[[#This Row],[Customer ID]],'Medical Examinations'!$1:$1048576,3,FALSE())</f>
        <v xml:space="preserve"> obesity </v>
      </c>
      <c r="E733" s="20">
        <f>VLOOKUP(Table3[[#This Row],[Customer ID]],'Medical Examinations'!$1:$1048576,4,FALSE())</f>
        <v>5.69</v>
      </c>
      <c r="F733" s="20" t="str">
        <f>VLOOKUP(Table3[[#This Row],[Customer ID]],'Medical Examinations'!$1:$1048576,5,FALSE())</f>
        <v xml:space="preserve">normal </v>
      </c>
      <c r="G733" s="19" t="str">
        <f>VLOOKUP(Table3[[#This Row],[Customer ID]],'Medical Examinations'!$1:$1048576,6,FALSE())</f>
        <v>yes</v>
      </c>
      <c r="H733" s="19" t="str">
        <f>VLOOKUP(Table3[[#This Row],[Customer ID]],'Medical Examinations'!$1:$1048576,7,FALSE())</f>
        <v>No</v>
      </c>
      <c r="I733" s="19" t="str">
        <f>VLOOKUP(Table3[[#This Row],[Customer ID]],'Medical Examinations'!$1:$1048576,8,FALSE())</f>
        <v>No</v>
      </c>
      <c r="J733" s="19">
        <f>VLOOKUP(Table3[[#This Row],[Customer ID]],'Medical Examinations'!$1:$1048576,9,FALSE())</f>
        <v>0</v>
      </c>
      <c r="K733" s="19" t="str">
        <f>VLOOKUP(Table3[[#This Row],[Customer ID]],'Medical Examinations'!$1:$1048576,10,FALSE())</f>
        <v>No</v>
      </c>
      <c r="L733" s="19" t="str">
        <f>VLOOKUP(Table3[[#This Row],[Customer ID]],'Hospitalisation Details'!732:$1048576,5,FALSE())</f>
        <v>25 Sep 1985</v>
      </c>
      <c r="M733" s="19">
        <f>VLOOKUP(Table3[[#This Row],[Customer ID]],'Hospitalisation Details'!732:$1048576,6,FALSE())</f>
        <v>37</v>
      </c>
      <c r="N733" s="19">
        <f>VLOOKUP(Table3[[#This Row],[Customer ID]],'Hospitalisation Details'!732:$1048576,8,FALSE())</f>
        <v>13886.4</v>
      </c>
      <c r="O733" s="19" t="str">
        <f>VLOOKUP(Table3[[#This Row],[Customer ID]],'Hospitalisation Details'!732:$1048576,9,FALSE())</f>
        <v>tier - 2</v>
      </c>
      <c r="P733" s="19" t="str">
        <f>VLOOKUP(Table3[[#This Row],[Customer ID]],'Hospitalisation Details'!732:$1048576,10,FALSE())</f>
        <v>tier - 2</v>
      </c>
      <c r="Q733" s="19" t="str">
        <f>VLOOKUP(Table3[[#This Row],[Customer ID]],'Hospitalisation Details'!732:$1048576,11,FALSE())</f>
        <v>R1012</v>
      </c>
    </row>
    <row r="734" spans="1:17" x14ac:dyDescent="0.2">
      <c r="A734" s="18" t="s">
        <v>1638</v>
      </c>
      <c r="B734" s="19" t="str">
        <f>VLOOKUP(Table3[[#This Row],[Customer ID]],'Customer name 1'!733:$1048576,4,FALSE())</f>
        <v xml:space="preserve">Ms. Tanya </v>
      </c>
      <c r="C734" s="20">
        <f>VLOOKUP(Table3[[#This Row],[Customer ID]],'Medical Examinations'!$1:$1048576,2,FALSE())</f>
        <v>31.8</v>
      </c>
      <c r="D734" s="20" t="str">
        <f>VLOOKUP(Table3[[#This Row],[Customer ID]],'Medical Examinations'!$1:$1048576,3,FALSE())</f>
        <v xml:space="preserve"> obesity </v>
      </c>
      <c r="E734" s="20">
        <f>VLOOKUP(Table3[[#This Row],[Customer ID]],'Medical Examinations'!$1:$1048576,4,FALSE())</f>
        <v>5.36</v>
      </c>
      <c r="F734" s="20" t="str">
        <f>VLOOKUP(Table3[[#This Row],[Customer ID]],'Medical Examinations'!$1:$1048576,5,FALSE())</f>
        <v xml:space="preserve">normal </v>
      </c>
      <c r="G734" s="19" t="str">
        <f>VLOOKUP(Table3[[#This Row],[Customer ID]],'Medical Examinations'!$1:$1048576,6,FALSE())</f>
        <v>yes</v>
      </c>
      <c r="H734" s="19" t="str">
        <f>VLOOKUP(Table3[[#This Row],[Customer ID]],'Medical Examinations'!$1:$1048576,7,FALSE())</f>
        <v>No</v>
      </c>
      <c r="I734" s="19" t="str">
        <f>VLOOKUP(Table3[[#This Row],[Customer ID]],'Medical Examinations'!$1:$1048576,8,FALSE())</f>
        <v>No</v>
      </c>
      <c r="J734" s="19">
        <f>VLOOKUP(Table3[[#This Row],[Customer ID]],'Medical Examinations'!$1:$1048576,9,FALSE())</f>
        <v>2</v>
      </c>
      <c r="K734" s="19" t="str">
        <f>VLOOKUP(Table3[[#This Row],[Customer ID]],'Medical Examinations'!$1:$1048576,10,FALSE())</f>
        <v>No</v>
      </c>
      <c r="L734" s="19" t="str">
        <f>VLOOKUP(Table3[[#This Row],[Customer ID]],'Hospitalisation Details'!733:$1048576,5,FALSE())</f>
        <v>5 Oct 1959</v>
      </c>
      <c r="M734" s="19">
        <f>VLOOKUP(Table3[[#This Row],[Customer ID]],'Hospitalisation Details'!733:$1048576,6,FALSE())</f>
        <v>63</v>
      </c>
      <c r="N734" s="19">
        <f>VLOOKUP(Table3[[#This Row],[Customer ID]],'Hospitalisation Details'!733:$1048576,8,FALSE())</f>
        <v>13880.95</v>
      </c>
      <c r="O734" s="19" t="str">
        <f>VLOOKUP(Table3[[#This Row],[Customer ID]],'Hospitalisation Details'!733:$1048576,9,FALSE())</f>
        <v>tier - 2</v>
      </c>
      <c r="P734" s="19" t="str">
        <f>VLOOKUP(Table3[[#This Row],[Customer ID]],'Hospitalisation Details'!733:$1048576,10,FALSE())</f>
        <v>tier - 2</v>
      </c>
      <c r="Q734" s="19" t="str">
        <f>VLOOKUP(Table3[[#This Row],[Customer ID]],'Hospitalisation Details'!733:$1048576,11,FALSE())</f>
        <v>R1011</v>
      </c>
    </row>
    <row r="735" spans="1:17" x14ac:dyDescent="0.2">
      <c r="A735" s="18" t="s">
        <v>1637</v>
      </c>
      <c r="B735" s="19" t="str">
        <f>VLOOKUP(Table3[[#This Row],[Customer ID]],'Customer name 1'!734:$1048576,4,FALSE())</f>
        <v xml:space="preserve">Ms. Tracy </v>
      </c>
      <c r="C735" s="20">
        <f>VLOOKUP(Table3[[#This Row],[Customer ID]],'Medical Examinations'!$1:$1048576,2,FALSE())</f>
        <v>41.02</v>
      </c>
      <c r="D735" s="20" t="str">
        <f>VLOOKUP(Table3[[#This Row],[Customer ID]],'Medical Examinations'!$1:$1048576,3,FALSE())</f>
        <v xml:space="preserve"> obesity </v>
      </c>
      <c r="E735" s="20">
        <f>VLOOKUP(Table3[[#This Row],[Customer ID]],'Medical Examinations'!$1:$1048576,4,FALSE())</f>
        <v>11.37</v>
      </c>
      <c r="F735" s="20" t="str">
        <f>VLOOKUP(Table3[[#This Row],[Customer ID]],'Medical Examinations'!$1:$1048576,5,FALSE())</f>
        <v xml:space="preserve">diabetes </v>
      </c>
      <c r="G735" s="19" t="str">
        <f>VLOOKUP(Table3[[#This Row],[Customer ID]],'Medical Examinations'!$1:$1048576,6,FALSE())</f>
        <v>No</v>
      </c>
      <c r="H735" s="19" t="str">
        <f>VLOOKUP(Table3[[#This Row],[Customer ID]],'Medical Examinations'!$1:$1048576,7,FALSE())</f>
        <v>No</v>
      </c>
      <c r="I735" s="19" t="str">
        <f>VLOOKUP(Table3[[#This Row],[Customer ID]],'Medical Examinations'!$1:$1048576,8,FALSE())</f>
        <v>No</v>
      </c>
      <c r="J735" s="19">
        <f>VLOOKUP(Table3[[#This Row],[Customer ID]],'Medical Examinations'!$1:$1048576,9,FALSE())</f>
        <v>0</v>
      </c>
      <c r="K735" s="19" t="str">
        <f>VLOOKUP(Table3[[#This Row],[Customer ID]],'Medical Examinations'!$1:$1048576,10,FALSE())</f>
        <v>No</v>
      </c>
      <c r="L735" s="19" t="str">
        <f>VLOOKUP(Table3[[#This Row],[Customer ID]],'Hospitalisation Details'!734:$1048576,5,FALSE())</f>
        <v>19 Dec 1978</v>
      </c>
      <c r="M735" s="19">
        <f>VLOOKUP(Table3[[#This Row],[Customer ID]],'Hospitalisation Details'!734:$1048576,6,FALSE())</f>
        <v>44</v>
      </c>
      <c r="N735" s="19">
        <f>VLOOKUP(Table3[[#This Row],[Customer ID]],'Hospitalisation Details'!734:$1048576,8,FALSE())</f>
        <v>13874.89</v>
      </c>
      <c r="O735" s="19" t="str">
        <f>VLOOKUP(Table3[[#This Row],[Customer ID]],'Hospitalisation Details'!734:$1048576,9,FALSE())</f>
        <v>tier - 2</v>
      </c>
      <c r="P735" s="19" t="str">
        <f>VLOOKUP(Table3[[#This Row],[Customer ID]],'Hospitalisation Details'!734:$1048576,10,FALSE())</f>
        <v>tier - 1</v>
      </c>
      <c r="Q735" s="19" t="str">
        <f>VLOOKUP(Table3[[#This Row],[Customer ID]],'Hospitalisation Details'!734:$1048576,11,FALSE())</f>
        <v>R1012</v>
      </c>
    </row>
    <row r="736" spans="1:17" x14ac:dyDescent="0.2">
      <c r="A736" s="18" t="s">
        <v>1636</v>
      </c>
      <c r="B736" s="19" t="str">
        <f>VLOOKUP(Table3[[#This Row],[Customer ID]],'Customer name 1'!735:$1048576,4,FALSE())</f>
        <v xml:space="preserve">Ms. Emily </v>
      </c>
      <c r="C736" s="20">
        <f>VLOOKUP(Table3[[#This Row],[Customer ID]],'Medical Examinations'!$1:$1048576,2,FALSE())</f>
        <v>32.68</v>
      </c>
      <c r="D736" s="20" t="str">
        <f>VLOOKUP(Table3[[#This Row],[Customer ID]],'Medical Examinations'!$1:$1048576,3,FALSE())</f>
        <v xml:space="preserve"> obesity </v>
      </c>
      <c r="E736" s="20">
        <f>VLOOKUP(Table3[[#This Row],[Customer ID]],'Medical Examinations'!$1:$1048576,4,FALSE())</f>
        <v>11.87</v>
      </c>
      <c r="F736" s="20" t="str">
        <f>VLOOKUP(Table3[[#This Row],[Customer ID]],'Medical Examinations'!$1:$1048576,5,FALSE())</f>
        <v xml:space="preserve">diabetes </v>
      </c>
      <c r="G736" s="19" t="str">
        <f>VLOOKUP(Table3[[#This Row],[Customer ID]],'Medical Examinations'!$1:$1048576,6,FALSE())</f>
        <v>No</v>
      </c>
      <c r="H736" s="19" t="str">
        <f>VLOOKUP(Table3[[#This Row],[Customer ID]],'Medical Examinations'!$1:$1048576,7,FALSE())</f>
        <v>No</v>
      </c>
      <c r="I736" s="19" t="str">
        <f>VLOOKUP(Table3[[#This Row],[Customer ID]],'Medical Examinations'!$1:$1048576,8,FALSE())</f>
        <v>No</v>
      </c>
      <c r="J736" s="19">
        <f>VLOOKUP(Table3[[#This Row],[Customer ID]],'Medical Examinations'!$1:$1048576,9,FALSE())</f>
        <v>0</v>
      </c>
      <c r="K736" s="19" t="str">
        <f>VLOOKUP(Table3[[#This Row],[Customer ID]],'Medical Examinations'!$1:$1048576,10,FALSE())</f>
        <v>No</v>
      </c>
      <c r="L736" s="19" t="str">
        <f>VLOOKUP(Table3[[#This Row],[Customer ID]],'Hospitalisation Details'!735:$1048576,5,FALSE())</f>
        <v>21 Jul 1960</v>
      </c>
      <c r="M736" s="19">
        <f>VLOOKUP(Table3[[#This Row],[Customer ID]],'Hospitalisation Details'!735:$1048576,6,FALSE())</f>
        <v>62</v>
      </c>
      <c r="N736" s="19">
        <f>VLOOKUP(Table3[[#This Row],[Customer ID]],'Hospitalisation Details'!735:$1048576,8,FALSE())</f>
        <v>13844.8</v>
      </c>
      <c r="O736" s="19" t="str">
        <f>VLOOKUP(Table3[[#This Row],[Customer ID]],'Hospitalisation Details'!735:$1048576,9,FALSE())</f>
        <v>tier - 2</v>
      </c>
      <c r="P736" s="19" t="str">
        <f>VLOOKUP(Table3[[#This Row],[Customer ID]],'Hospitalisation Details'!735:$1048576,10,FALSE())</f>
        <v>tier - 2</v>
      </c>
      <c r="Q736" s="19" t="str">
        <f>VLOOKUP(Table3[[#This Row],[Customer ID]],'Hospitalisation Details'!735:$1048576,11,FALSE())</f>
        <v>R1012</v>
      </c>
    </row>
    <row r="737" spans="1:17" x14ac:dyDescent="0.2">
      <c r="A737" s="18" t="s">
        <v>1635</v>
      </c>
      <c r="B737" s="19" t="str">
        <f>VLOOKUP(Table3[[#This Row],[Customer ID]],'Customer name 1'!736:$1048576,4,FALSE())</f>
        <v xml:space="preserve">Ms. Kelly </v>
      </c>
      <c r="C737" s="20">
        <f>VLOOKUP(Table3[[#This Row],[Customer ID]],'Medical Examinations'!$1:$1048576,2,FALSE())</f>
        <v>21.7</v>
      </c>
      <c r="D737" s="20" t="str">
        <f>VLOOKUP(Table3[[#This Row],[Customer ID]],'Medical Examinations'!$1:$1048576,3,FALSE())</f>
        <v>normal weight</v>
      </c>
      <c r="E737" s="20">
        <f>VLOOKUP(Table3[[#This Row],[Customer ID]],'Medical Examinations'!$1:$1048576,4,FALSE())</f>
        <v>4.9000000000000004</v>
      </c>
      <c r="F737" s="20" t="str">
        <f>VLOOKUP(Table3[[#This Row],[Customer ID]],'Medical Examinations'!$1:$1048576,5,FALSE())</f>
        <v xml:space="preserve">normal </v>
      </c>
      <c r="G737" s="19" t="str">
        <f>VLOOKUP(Table3[[#This Row],[Customer ID]],'Medical Examinations'!$1:$1048576,6,FALSE())</f>
        <v>No</v>
      </c>
      <c r="H737" s="19" t="str">
        <f>VLOOKUP(Table3[[#This Row],[Customer ID]],'Medical Examinations'!$1:$1048576,7,FALSE())</f>
        <v>No</v>
      </c>
      <c r="I737" s="19" t="str">
        <f>VLOOKUP(Table3[[#This Row],[Customer ID]],'Medical Examinations'!$1:$1048576,8,FALSE())</f>
        <v>Yes</v>
      </c>
      <c r="J737" s="19">
        <f>VLOOKUP(Table3[[#This Row],[Customer ID]],'Medical Examinations'!$1:$1048576,9,FALSE())</f>
        <v>1</v>
      </c>
      <c r="K737" s="19" t="str">
        <f>VLOOKUP(Table3[[#This Row],[Customer ID]],'Medical Examinations'!$1:$1048576,10,FALSE())</f>
        <v>yes</v>
      </c>
      <c r="L737" s="19" t="str">
        <f>VLOOKUP(Table3[[#This Row],[Customer ID]],'Hospitalisation Details'!736:$1048576,5,FALSE())</f>
        <v>7 Jun 2003</v>
      </c>
      <c r="M737" s="19">
        <f>VLOOKUP(Table3[[#This Row],[Customer ID]],'Hospitalisation Details'!736:$1048576,6,FALSE())</f>
        <v>20</v>
      </c>
      <c r="N737" s="19">
        <f>VLOOKUP(Table3[[#This Row],[Customer ID]],'Hospitalisation Details'!736:$1048576,8,FALSE())</f>
        <v>13844.51</v>
      </c>
      <c r="O737" s="19" t="str">
        <f>VLOOKUP(Table3[[#This Row],[Customer ID]],'Hospitalisation Details'!736:$1048576,9,FALSE())</f>
        <v>tier - 2</v>
      </c>
      <c r="P737" s="19" t="str">
        <f>VLOOKUP(Table3[[#This Row],[Customer ID]],'Hospitalisation Details'!736:$1048576,10,FALSE())</f>
        <v>tier - 1</v>
      </c>
      <c r="Q737" s="19" t="str">
        <f>VLOOKUP(Table3[[#This Row],[Customer ID]],'Hospitalisation Details'!736:$1048576,11,FALSE())</f>
        <v>R1011</v>
      </c>
    </row>
    <row r="738" spans="1:17" x14ac:dyDescent="0.2">
      <c r="A738" s="18" t="s">
        <v>1634</v>
      </c>
      <c r="B738" s="19" t="str">
        <f>VLOOKUP(Table3[[#This Row],[Customer ID]],'Customer name 1'!737:$1048576,4,FALSE())</f>
        <v xml:space="preserve">Mr. Kyle </v>
      </c>
      <c r="C738" s="20">
        <f>VLOOKUP(Table3[[#This Row],[Customer ID]],'Medical Examinations'!$1:$1048576,2,FALSE())</f>
        <v>40.479999999999997</v>
      </c>
      <c r="D738" s="20" t="str">
        <f>VLOOKUP(Table3[[#This Row],[Customer ID]],'Medical Examinations'!$1:$1048576,3,FALSE())</f>
        <v xml:space="preserve"> obesity </v>
      </c>
      <c r="E738" s="20">
        <f>VLOOKUP(Table3[[#This Row],[Customer ID]],'Medical Examinations'!$1:$1048576,4,FALSE())</f>
        <v>6.7</v>
      </c>
      <c r="F738" s="20" t="str">
        <f>VLOOKUP(Table3[[#This Row],[Customer ID]],'Medical Examinations'!$1:$1048576,5,FALSE())</f>
        <v xml:space="preserve">diabetes </v>
      </c>
      <c r="G738" s="19" t="str">
        <f>VLOOKUP(Table3[[#This Row],[Customer ID]],'Medical Examinations'!$1:$1048576,6,FALSE())</f>
        <v>No</v>
      </c>
      <c r="H738" s="19" t="str">
        <f>VLOOKUP(Table3[[#This Row],[Customer ID]],'Medical Examinations'!$1:$1048576,7,FALSE())</f>
        <v>No</v>
      </c>
      <c r="I738" s="19" t="str">
        <f>VLOOKUP(Table3[[#This Row],[Customer ID]],'Medical Examinations'!$1:$1048576,8,FALSE())</f>
        <v>No</v>
      </c>
      <c r="J738" s="19">
        <f>VLOOKUP(Table3[[#This Row],[Customer ID]],'Medical Examinations'!$1:$1048576,9,FALSE())</f>
        <v>3</v>
      </c>
      <c r="K738" s="19" t="str">
        <f>VLOOKUP(Table3[[#This Row],[Customer ID]],'Medical Examinations'!$1:$1048576,10,FALSE())</f>
        <v>No</v>
      </c>
      <c r="L738" s="19" t="str">
        <f>VLOOKUP(Table3[[#This Row],[Customer ID]],'Hospitalisation Details'!737:$1048576,5,FALSE())</f>
        <v>10 Dec 1958</v>
      </c>
      <c r="M738" s="19">
        <f>VLOOKUP(Table3[[#This Row],[Customer ID]],'Hospitalisation Details'!737:$1048576,6,FALSE())</f>
        <v>64</v>
      </c>
      <c r="N738" s="19">
        <f>VLOOKUP(Table3[[#This Row],[Customer ID]],'Hospitalisation Details'!737:$1048576,8,FALSE())</f>
        <v>13831.12</v>
      </c>
      <c r="O738" s="19" t="str">
        <f>VLOOKUP(Table3[[#This Row],[Customer ID]],'Hospitalisation Details'!737:$1048576,9,FALSE())</f>
        <v>tier - 3</v>
      </c>
      <c r="P738" s="19" t="str">
        <f>VLOOKUP(Table3[[#This Row],[Customer ID]],'Hospitalisation Details'!737:$1048576,10,FALSE())</f>
        <v>tier - 1</v>
      </c>
      <c r="Q738" s="19" t="str">
        <f>VLOOKUP(Table3[[#This Row],[Customer ID]],'Hospitalisation Details'!737:$1048576,11,FALSE())</f>
        <v>R1013</v>
      </c>
    </row>
    <row r="739" spans="1:17" x14ac:dyDescent="0.2">
      <c r="A739" s="18" t="s">
        <v>1633</v>
      </c>
      <c r="B739" s="19" t="str">
        <f>VLOOKUP(Table3[[#This Row],[Customer ID]],'Customer name 1'!738:$1048576,4,FALSE())</f>
        <v xml:space="preserve">Mr. Bruce </v>
      </c>
      <c r="C739" s="20">
        <f>VLOOKUP(Table3[[#This Row],[Customer ID]],'Medical Examinations'!$1:$1048576,2,FALSE())</f>
        <v>34.5</v>
      </c>
      <c r="D739" s="20" t="str">
        <f>VLOOKUP(Table3[[#This Row],[Customer ID]],'Medical Examinations'!$1:$1048576,3,FALSE())</f>
        <v xml:space="preserve"> obesity </v>
      </c>
      <c r="E739" s="20">
        <f>VLOOKUP(Table3[[#This Row],[Customer ID]],'Medical Examinations'!$1:$1048576,4,FALSE())</f>
        <v>10.3</v>
      </c>
      <c r="F739" s="20" t="str">
        <f>VLOOKUP(Table3[[#This Row],[Customer ID]],'Medical Examinations'!$1:$1048576,5,FALSE())</f>
        <v xml:space="preserve">diabetes </v>
      </c>
      <c r="G739" s="19" t="str">
        <f>VLOOKUP(Table3[[#This Row],[Customer ID]],'Medical Examinations'!$1:$1048576,6,FALSE())</f>
        <v>No</v>
      </c>
      <c r="H739" s="19" t="str">
        <f>VLOOKUP(Table3[[#This Row],[Customer ID]],'Medical Examinations'!$1:$1048576,7,FALSE())</f>
        <v>No</v>
      </c>
      <c r="I739" s="19" t="str">
        <f>VLOOKUP(Table3[[#This Row],[Customer ID]],'Medical Examinations'!$1:$1048576,8,FALSE())</f>
        <v>No</v>
      </c>
      <c r="J739" s="19">
        <f>VLOOKUP(Table3[[#This Row],[Customer ID]],'Medical Examinations'!$1:$1048576,9,FALSE())</f>
        <v>3</v>
      </c>
      <c r="K739" s="19" t="str">
        <f>VLOOKUP(Table3[[#This Row],[Customer ID]],'Medical Examinations'!$1:$1048576,10,FALSE())</f>
        <v>No</v>
      </c>
      <c r="L739" s="19" t="str">
        <f>VLOOKUP(Table3[[#This Row],[Customer ID]],'Hospitalisation Details'!738:$1048576,5,FALSE())</f>
        <v>25 Nov 1958</v>
      </c>
      <c r="M739" s="19">
        <f>VLOOKUP(Table3[[#This Row],[Customer ID]],'Hospitalisation Details'!738:$1048576,6,FALSE())</f>
        <v>64</v>
      </c>
      <c r="N739" s="19">
        <f>VLOOKUP(Table3[[#This Row],[Customer ID]],'Hospitalisation Details'!738:$1048576,8,FALSE())</f>
        <v>13822.8</v>
      </c>
      <c r="O739" s="19" t="str">
        <f>VLOOKUP(Table3[[#This Row],[Customer ID]],'Hospitalisation Details'!738:$1048576,9,FALSE())</f>
        <v>tier - 3</v>
      </c>
      <c r="P739" s="19" t="str">
        <f>VLOOKUP(Table3[[#This Row],[Customer ID]],'Hospitalisation Details'!738:$1048576,10,FALSE())</f>
        <v>tier - 3</v>
      </c>
      <c r="Q739" s="19" t="str">
        <f>VLOOKUP(Table3[[#This Row],[Customer ID]],'Hospitalisation Details'!738:$1048576,11,FALSE())</f>
        <v>R1011</v>
      </c>
    </row>
    <row r="740" spans="1:17" x14ac:dyDescent="0.2">
      <c r="A740" s="18" t="s">
        <v>1632</v>
      </c>
      <c r="B740" s="19" t="str">
        <f>VLOOKUP(Table3[[#This Row],[Customer ID]],'Customer name 1'!739:$1048576,4,FALSE())</f>
        <v xml:space="preserve">Mr. Cary </v>
      </c>
      <c r="C740" s="20">
        <f>VLOOKUP(Table3[[#This Row],[Customer ID]],'Medical Examinations'!$1:$1048576,2,FALSE())</f>
        <v>45.9</v>
      </c>
      <c r="D740" s="20" t="str">
        <f>VLOOKUP(Table3[[#This Row],[Customer ID]],'Medical Examinations'!$1:$1048576,3,FALSE())</f>
        <v xml:space="preserve"> obesity </v>
      </c>
      <c r="E740" s="20">
        <f>VLOOKUP(Table3[[#This Row],[Customer ID]],'Medical Examinations'!$1:$1048576,4,FALSE())</f>
        <v>11.14</v>
      </c>
      <c r="F740" s="20" t="str">
        <f>VLOOKUP(Table3[[#This Row],[Customer ID]],'Medical Examinations'!$1:$1048576,5,FALSE())</f>
        <v xml:space="preserve">diabetes </v>
      </c>
      <c r="G740" s="19" t="str">
        <f>VLOOKUP(Table3[[#This Row],[Customer ID]],'Medical Examinations'!$1:$1048576,6,FALSE())</f>
        <v>yes</v>
      </c>
      <c r="H740" s="19" t="str">
        <f>VLOOKUP(Table3[[#This Row],[Customer ID]],'Medical Examinations'!$1:$1048576,7,FALSE())</f>
        <v>No</v>
      </c>
      <c r="I740" s="19" t="str">
        <f>VLOOKUP(Table3[[#This Row],[Customer ID]],'Medical Examinations'!$1:$1048576,8,FALSE())</f>
        <v>No</v>
      </c>
      <c r="J740" s="19">
        <f>VLOOKUP(Table3[[#This Row],[Customer ID]],'Medical Examinations'!$1:$1048576,9,FALSE())</f>
        <v>1</v>
      </c>
      <c r="K740" s="19" t="str">
        <f>VLOOKUP(Table3[[#This Row],[Customer ID]],'Medical Examinations'!$1:$1048576,10,FALSE())</f>
        <v>No</v>
      </c>
      <c r="L740" s="19" t="str">
        <f>VLOOKUP(Table3[[#This Row],[Customer ID]],'Hospitalisation Details'!739:$1048576,5,FALSE())</f>
        <v>8 Dec 1986</v>
      </c>
      <c r="M740" s="19">
        <f>VLOOKUP(Table3[[#This Row],[Customer ID]],'Hospitalisation Details'!739:$1048576,6,FALSE())</f>
        <v>36</v>
      </c>
      <c r="N740" s="19">
        <f>VLOOKUP(Table3[[#This Row],[Customer ID]],'Hospitalisation Details'!739:$1048576,8,FALSE())</f>
        <v>13819.49</v>
      </c>
      <c r="O740" s="19" t="str">
        <f>VLOOKUP(Table3[[#This Row],[Customer ID]],'Hospitalisation Details'!739:$1048576,9,FALSE())</f>
        <v>tier - 3</v>
      </c>
      <c r="P740" s="19" t="str">
        <f>VLOOKUP(Table3[[#This Row],[Customer ID]],'Hospitalisation Details'!739:$1048576,10,FALSE())</f>
        <v>tier - 2</v>
      </c>
      <c r="Q740" s="19" t="str">
        <f>VLOOKUP(Table3[[#This Row],[Customer ID]],'Hospitalisation Details'!739:$1048576,11,FALSE())</f>
        <v>R1012</v>
      </c>
    </row>
    <row r="741" spans="1:17" x14ac:dyDescent="0.2">
      <c r="A741" s="18" t="s">
        <v>1631</v>
      </c>
      <c r="B741" s="19" t="str">
        <f>VLOOKUP(Table3[[#This Row],[Customer ID]],'Customer name 1'!740:$1048576,4,FALSE())</f>
        <v xml:space="preserve">Mrs. Jill </v>
      </c>
      <c r="C741" s="20">
        <f>VLOOKUP(Table3[[#This Row],[Customer ID]],'Medical Examinations'!$1:$1048576,2,FALSE())</f>
        <v>33.479999999999997</v>
      </c>
      <c r="D741" s="20" t="str">
        <f>VLOOKUP(Table3[[#This Row],[Customer ID]],'Medical Examinations'!$1:$1048576,3,FALSE())</f>
        <v xml:space="preserve"> obesity </v>
      </c>
      <c r="E741" s="20">
        <f>VLOOKUP(Table3[[#This Row],[Customer ID]],'Medical Examinations'!$1:$1048576,4,FALSE())</f>
        <v>4.74</v>
      </c>
      <c r="F741" s="20" t="str">
        <f>VLOOKUP(Table3[[#This Row],[Customer ID]],'Medical Examinations'!$1:$1048576,5,FALSE())</f>
        <v xml:space="preserve">normal </v>
      </c>
      <c r="G741" s="19" t="str">
        <f>VLOOKUP(Table3[[#This Row],[Customer ID]],'Medical Examinations'!$1:$1048576,6,FALSE())</f>
        <v>yes</v>
      </c>
      <c r="H741" s="19" t="str">
        <f>VLOOKUP(Table3[[#This Row],[Customer ID]],'Medical Examinations'!$1:$1048576,7,FALSE())</f>
        <v>No</v>
      </c>
      <c r="I741" s="19" t="str">
        <f>VLOOKUP(Table3[[#This Row],[Customer ID]],'Medical Examinations'!$1:$1048576,8,FALSE())</f>
        <v>No</v>
      </c>
      <c r="J741" s="19">
        <f>VLOOKUP(Table3[[#This Row],[Customer ID]],'Medical Examinations'!$1:$1048576,9,FALSE())</f>
        <v>2</v>
      </c>
      <c r="K741" s="19" t="str">
        <f>VLOOKUP(Table3[[#This Row],[Customer ID]],'Medical Examinations'!$1:$1048576,10,FALSE())</f>
        <v>No</v>
      </c>
      <c r="L741" s="19" t="str">
        <f>VLOOKUP(Table3[[#This Row],[Customer ID]],'Hospitalisation Details'!740:$1048576,5,FALSE())</f>
        <v>10 Nov 1966</v>
      </c>
      <c r="M741" s="19">
        <f>VLOOKUP(Table3[[#This Row],[Customer ID]],'Hospitalisation Details'!740:$1048576,6,FALSE())</f>
        <v>56</v>
      </c>
      <c r="N741" s="19">
        <f>VLOOKUP(Table3[[#This Row],[Customer ID]],'Hospitalisation Details'!740:$1048576,8,FALSE())</f>
        <v>13801.61</v>
      </c>
      <c r="O741" s="19" t="str">
        <f>VLOOKUP(Table3[[#This Row],[Customer ID]],'Hospitalisation Details'!740:$1048576,9,FALSE())</f>
        <v>tier - 3</v>
      </c>
      <c r="P741" s="19" t="str">
        <f>VLOOKUP(Table3[[#This Row],[Customer ID]],'Hospitalisation Details'!740:$1048576,10,FALSE())</f>
        <v>tier - 3</v>
      </c>
      <c r="Q741" s="19" t="str">
        <f>VLOOKUP(Table3[[#This Row],[Customer ID]],'Hospitalisation Details'!740:$1048576,11,FALSE())</f>
        <v>R1026</v>
      </c>
    </row>
    <row r="742" spans="1:17" x14ac:dyDescent="0.2">
      <c r="A742" s="18" t="s">
        <v>1630</v>
      </c>
      <c r="B742" s="19" t="str">
        <f>VLOOKUP(Table3[[#This Row],[Customer ID]],'Customer name 1'!741:$1048576,4,FALSE())</f>
        <v xml:space="preserve">Mr. Chris </v>
      </c>
      <c r="C742" s="20">
        <f>VLOOKUP(Table3[[#This Row],[Customer ID]],'Medical Examinations'!$1:$1048576,2,FALSE())</f>
        <v>28.31</v>
      </c>
      <c r="D742" s="20" t="str">
        <f>VLOOKUP(Table3[[#This Row],[Customer ID]],'Medical Examinations'!$1:$1048576,3,FALSE())</f>
        <v>over weight</v>
      </c>
      <c r="E742" s="20">
        <f>VLOOKUP(Table3[[#This Row],[Customer ID]],'Medical Examinations'!$1:$1048576,4,FALSE())</f>
        <v>5.96</v>
      </c>
      <c r="F742" s="20" t="str">
        <f>VLOOKUP(Table3[[#This Row],[Customer ID]],'Medical Examinations'!$1:$1048576,5,FALSE())</f>
        <v>prediabetes</v>
      </c>
      <c r="G742" s="19" t="str">
        <f>VLOOKUP(Table3[[#This Row],[Customer ID]],'Medical Examinations'!$1:$1048576,6,FALSE())</f>
        <v>yes</v>
      </c>
      <c r="H742" s="19" t="str">
        <f>VLOOKUP(Table3[[#This Row],[Customer ID]],'Medical Examinations'!$1:$1048576,7,FALSE())</f>
        <v>No</v>
      </c>
      <c r="I742" s="19" t="str">
        <f>VLOOKUP(Table3[[#This Row],[Customer ID]],'Medical Examinations'!$1:$1048576,8,FALSE())</f>
        <v>No</v>
      </c>
      <c r="J742" s="19">
        <f>VLOOKUP(Table3[[#This Row],[Customer ID]],'Medical Examinations'!$1:$1048576,9,FALSE())</f>
        <v>2</v>
      </c>
      <c r="K742" s="19" t="str">
        <f>VLOOKUP(Table3[[#This Row],[Customer ID]],'Medical Examinations'!$1:$1048576,10,FALSE())</f>
        <v>No</v>
      </c>
      <c r="L742" s="19" t="str">
        <f>VLOOKUP(Table3[[#This Row],[Customer ID]],'Hospitalisation Details'!741:$1048576,5,FALSE())</f>
        <v>6 Aug 1959</v>
      </c>
      <c r="M742" s="19">
        <f>VLOOKUP(Table3[[#This Row],[Customer ID]],'Hospitalisation Details'!741:$1048576,6,FALSE())</f>
        <v>63</v>
      </c>
      <c r="N742" s="19">
        <f>VLOOKUP(Table3[[#This Row],[Customer ID]],'Hospitalisation Details'!741:$1048576,8,FALSE())</f>
        <v>13770.1</v>
      </c>
      <c r="O742" s="19" t="str">
        <f>VLOOKUP(Table3[[#This Row],[Customer ID]],'Hospitalisation Details'!741:$1048576,9,FALSE())</f>
        <v>tier - 3</v>
      </c>
      <c r="P742" s="19" t="str">
        <f>VLOOKUP(Table3[[#This Row],[Customer ID]],'Hospitalisation Details'!741:$1048576,10,FALSE())</f>
        <v>tier - 1</v>
      </c>
      <c r="Q742" s="19" t="str">
        <f>VLOOKUP(Table3[[#This Row],[Customer ID]],'Hospitalisation Details'!741:$1048576,11,FALSE())</f>
        <v>R1012</v>
      </c>
    </row>
    <row r="743" spans="1:17" x14ac:dyDescent="0.2">
      <c r="A743" s="18" t="s">
        <v>1629</v>
      </c>
      <c r="B743" s="19" t="str">
        <f>VLOOKUP(Table3[[#This Row],[Customer ID]],'Customer name 1'!742:$1048576,4,FALSE())</f>
        <v xml:space="preserve">Mr. Michael </v>
      </c>
      <c r="C743" s="20">
        <f>VLOOKUP(Table3[[#This Row],[Customer ID]],'Medical Examinations'!$1:$1048576,2,FALSE())</f>
        <v>21.565000000000001</v>
      </c>
      <c r="D743" s="20" t="str">
        <f>VLOOKUP(Table3[[#This Row],[Customer ID]],'Medical Examinations'!$1:$1048576,3,FALSE())</f>
        <v>normal weight</v>
      </c>
      <c r="E743" s="20">
        <f>VLOOKUP(Table3[[#This Row],[Customer ID]],'Medical Examinations'!$1:$1048576,4,FALSE())</f>
        <v>4.95</v>
      </c>
      <c r="F743" s="20" t="str">
        <f>VLOOKUP(Table3[[#This Row],[Customer ID]],'Medical Examinations'!$1:$1048576,5,FALSE())</f>
        <v xml:space="preserve">normal </v>
      </c>
      <c r="G743" s="19" t="str">
        <f>VLOOKUP(Table3[[#This Row],[Customer ID]],'Medical Examinations'!$1:$1048576,6,FALSE())</f>
        <v>No</v>
      </c>
      <c r="H743" s="19" t="str">
        <f>VLOOKUP(Table3[[#This Row],[Customer ID]],'Medical Examinations'!$1:$1048576,7,FALSE())</f>
        <v>yes</v>
      </c>
      <c r="I743" s="19" t="str">
        <f>VLOOKUP(Table3[[#This Row],[Customer ID]],'Medical Examinations'!$1:$1048576,8,FALSE())</f>
        <v>No</v>
      </c>
      <c r="J743" s="19">
        <f>VLOOKUP(Table3[[#This Row],[Customer ID]],'Medical Examinations'!$1:$1048576,9,FALSE())</f>
        <v>1</v>
      </c>
      <c r="K743" s="19" t="str">
        <f>VLOOKUP(Table3[[#This Row],[Customer ID]],'Medical Examinations'!$1:$1048576,10,FALSE())</f>
        <v>yes</v>
      </c>
      <c r="L743" s="19" t="str">
        <f>VLOOKUP(Table3[[#This Row],[Customer ID]],'Hospitalisation Details'!742:$1048576,5,FALSE())</f>
        <v>16 Jul 2004</v>
      </c>
      <c r="M743" s="19">
        <f>VLOOKUP(Table3[[#This Row],[Customer ID]],'Hospitalisation Details'!742:$1048576,6,FALSE())</f>
        <v>18</v>
      </c>
      <c r="N743" s="19">
        <f>VLOOKUP(Table3[[#This Row],[Customer ID]],'Hospitalisation Details'!742:$1048576,8,FALSE())</f>
        <v>13747.87</v>
      </c>
      <c r="O743" s="19" t="str">
        <f>VLOOKUP(Table3[[#This Row],[Customer ID]],'Hospitalisation Details'!742:$1048576,9,FALSE())</f>
        <v>tier - 3</v>
      </c>
      <c r="P743" s="19" t="str">
        <f>VLOOKUP(Table3[[#This Row],[Customer ID]],'Hospitalisation Details'!742:$1048576,10,FALSE())</f>
        <v>tier - 2</v>
      </c>
      <c r="Q743" s="19" t="str">
        <f>VLOOKUP(Table3[[#This Row],[Customer ID]],'Hospitalisation Details'!742:$1048576,11,FALSE())</f>
        <v>R1018</v>
      </c>
    </row>
    <row r="744" spans="1:17" x14ac:dyDescent="0.2">
      <c r="A744" s="18" t="s">
        <v>1628</v>
      </c>
      <c r="B744" s="19" t="str">
        <f>VLOOKUP(Table3[[#This Row],[Customer ID]],'Customer name 1'!743:$1048576,4,FALSE())</f>
        <v xml:space="preserve">Mrs. Lauren </v>
      </c>
      <c r="C744" s="20">
        <f>VLOOKUP(Table3[[#This Row],[Customer ID]],'Medical Examinations'!$1:$1048576,2,FALSE())</f>
        <v>35.590000000000003</v>
      </c>
      <c r="D744" s="20" t="str">
        <f>VLOOKUP(Table3[[#This Row],[Customer ID]],'Medical Examinations'!$1:$1048576,3,FALSE())</f>
        <v xml:space="preserve"> obesity </v>
      </c>
      <c r="E744" s="20">
        <f>VLOOKUP(Table3[[#This Row],[Customer ID]],'Medical Examinations'!$1:$1048576,4,FALSE())</f>
        <v>5.21</v>
      </c>
      <c r="F744" s="20" t="str">
        <f>VLOOKUP(Table3[[#This Row],[Customer ID]],'Medical Examinations'!$1:$1048576,5,FALSE())</f>
        <v xml:space="preserve">normal </v>
      </c>
      <c r="G744" s="19" t="str">
        <f>VLOOKUP(Table3[[#This Row],[Customer ID]],'Medical Examinations'!$1:$1048576,6,FALSE())</f>
        <v>yes</v>
      </c>
      <c r="H744" s="19" t="str">
        <f>VLOOKUP(Table3[[#This Row],[Customer ID]],'Medical Examinations'!$1:$1048576,7,FALSE())</f>
        <v>No</v>
      </c>
      <c r="I744" s="19" t="str">
        <f>VLOOKUP(Table3[[#This Row],[Customer ID]],'Medical Examinations'!$1:$1048576,8,FALSE())</f>
        <v>Yes</v>
      </c>
      <c r="J744" s="19">
        <f>VLOOKUP(Table3[[#This Row],[Customer ID]],'Medical Examinations'!$1:$1048576,9,FALSE())</f>
        <v>1</v>
      </c>
      <c r="K744" s="19" t="str">
        <f>VLOOKUP(Table3[[#This Row],[Customer ID]],'Medical Examinations'!$1:$1048576,10,FALSE())</f>
        <v>No</v>
      </c>
      <c r="L744" s="19" t="str">
        <f>VLOOKUP(Table3[[#This Row],[Customer ID]],'Hospitalisation Details'!743:$1048576,5,FALSE())</f>
        <v>23 Oct 1969</v>
      </c>
      <c r="M744" s="19">
        <f>VLOOKUP(Table3[[#This Row],[Customer ID]],'Hospitalisation Details'!743:$1048576,6,FALSE())</f>
        <v>53</v>
      </c>
      <c r="N744" s="19">
        <f>VLOOKUP(Table3[[#This Row],[Customer ID]],'Hospitalisation Details'!743:$1048576,8,FALSE())</f>
        <v>13746.74</v>
      </c>
      <c r="O744" s="19" t="str">
        <f>VLOOKUP(Table3[[#This Row],[Customer ID]],'Hospitalisation Details'!743:$1048576,9,FALSE())</f>
        <v>tier - 3</v>
      </c>
      <c r="P744" s="19" t="str">
        <f>VLOOKUP(Table3[[#This Row],[Customer ID]],'Hospitalisation Details'!743:$1048576,10,FALSE())</f>
        <v>tier - 2</v>
      </c>
      <c r="Q744" s="19" t="str">
        <f>VLOOKUP(Table3[[#This Row],[Customer ID]],'Hospitalisation Details'!743:$1048576,11,FALSE())</f>
        <v>R1026</v>
      </c>
    </row>
    <row r="745" spans="1:17" x14ac:dyDescent="0.2">
      <c r="A745" s="18" t="s">
        <v>1627</v>
      </c>
      <c r="B745" s="19" t="str">
        <f>VLOOKUP(Table3[[#This Row],[Customer ID]],'Customer name 1'!744:$1048576,4,FALSE())</f>
        <v xml:space="preserve">Mrs. Kathryn </v>
      </c>
      <c r="C745" s="20">
        <f>VLOOKUP(Table3[[#This Row],[Customer ID]],'Medical Examinations'!$1:$1048576,2,FALSE())</f>
        <v>43.44</v>
      </c>
      <c r="D745" s="20" t="str">
        <f>VLOOKUP(Table3[[#This Row],[Customer ID]],'Medical Examinations'!$1:$1048576,3,FALSE())</f>
        <v xml:space="preserve"> obesity </v>
      </c>
      <c r="E745" s="20">
        <f>VLOOKUP(Table3[[#This Row],[Customer ID]],'Medical Examinations'!$1:$1048576,4,FALSE())</f>
        <v>4.8600000000000003</v>
      </c>
      <c r="F745" s="20" t="str">
        <f>VLOOKUP(Table3[[#This Row],[Customer ID]],'Medical Examinations'!$1:$1048576,5,FALSE())</f>
        <v xml:space="preserve">normal </v>
      </c>
      <c r="G745" s="19" t="str">
        <f>VLOOKUP(Table3[[#This Row],[Customer ID]],'Medical Examinations'!$1:$1048576,6,FALSE())</f>
        <v>yes</v>
      </c>
      <c r="H745" s="19" t="str">
        <f>VLOOKUP(Table3[[#This Row],[Customer ID]],'Medical Examinations'!$1:$1048576,7,FALSE())</f>
        <v>No</v>
      </c>
      <c r="I745" s="19" t="str">
        <f>VLOOKUP(Table3[[#This Row],[Customer ID]],'Medical Examinations'!$1:$1048576,8,FALSE())</f>
        <v>No</v>
      </c>
      <c r="J745" s="19">
        <f>VLOOKUP(Table3[[#This Row],[Customer ID]],'Medical Examinations'!$1:$1048576,9,FALSE())</f>
        <v>0</v>
      </c>
      <c r="K745" s="19" t="str">
        <f>VLOOKUP(Table3[[#This Row],[Customer ID]],'Medical Examinations'!$1:$1048576,10,FALSE())</f>
        <v>No</v>
      </c>
      <c r="L745" s="19" t="str">
        <f>VLOOKUP(Table3[[#This Row],[Customer ID]],'Hospitalisation Details'!744:$1048576,5,FALSE())</f>
        <v>29 Aug 1985</v>
      </c>
      <c r="M745" s="19">
        <f>VLOOKUP(Table3[[#This Row],[Customer ID]],'Hospitalisation Details'!744:$1048576,6,FALSE())</f>
        <v>37</v>
      </c>
      <c r="N745" s="19">
        <f>VLOOKUP(Table3[[#This Row],[Customer ID]],'Hospitalisation Details'!744:$1048576,8,FALSE())</f>
        <v>13726.21</v>
      </c>
      <c r="O745" s="19" t="str">
        <f>VLOOKUP(Table3[[#This Row],[Customer ID]],'Hospitalisation Details'!744:$1048576,9,FALSE())</f>
        <v>tier - 3</v>
      </c>
      <c r="P745" s="19" t="str">
        <f>VLOOKUP(Table3[[#This Row],[Customer ID]],'Hospitalisation Details'!744:$1048576,10,FALSE())</f>
        <v>tier - 3</v>
      </c>
      <c r="Q745" s="19" t="str">
        <f>VLOOKUP(Table3[[#This Row],[Customer ID]],'Hospitalisation Details'!744:$1048576,11,FALSE())</f>
        <v>R1026</v>
      </c>
    </row>
    <row r="746" spans="1:17" x14ac:dyDescent="0.2">
      <c r="A746" s="18" t="s">
        <v>1626</v>
      </c>
      <c r="B746" s="19" t="str">
        <f>VLOOKUP(Table3[[#This Row],[Customer ID]],'Customer name 1'!745:$1048576,4,FALSE())</f>
        <v xml:space="preserve">Ms. Polly </v>
      </c>
      <c r="C746" s="20">
        <f>VLOOKUP(Table3[[#This Row],[Customer ID]],'Medical Examinations'!$1:$1048576,2,FALSE())</f>
        <v>21.754999999999999</v>
      </c>
      <c r="D746" s="20" t="str">
        <f>VLOOKUP(Table3[[#This Row],[Customer ID]],'Medical Examinations'!$1:$1048576,3,FALSE())</f>
        <v>normal weight</v>
      </c>
      <c r="E746" s="20">
        <f>VLOOKUP(Table3[[#This Row],[Customer ID]],'Medical Examinations'!$1:$1048576,4,FALSE())</f>
        <v>7.79</v>
      </c>
      <c r="F746" s="20" t="str">
        <f>VLOOKUP(Table3[[#This Row],[Customer ID]],'Medical Examinations'!$1:$1048576,5,FALSE())</f>
        <v xml:space="preserve">diabetes </v>
      </c>
      <c r="G746" s="19" t="str">
        <f>VLOOKUP(Table3[[#This Row],[Customer ID]],'Medical Examinations'!$1:$1048576,6,FALSE())</f>
        <v>yes</v>
      </c>
      <c r="H746" s="19" t="str">
        <f>VLOOKUP(Table3[[#This Row],[Customer ID]],'Medical Examinations'!$1:$1048576,7,FALSE())</f>
        <v>No</v>
      </c>
      <c r="I746" s="19" t="str">
        <f>VLOOKUP(Table3[[#This Row],[Customer ID]],'Medical Examinations'!$1:$1048576,8,FALSE())</f>
        <v>No</v>
      </c>
      <c r="J746" s="19">
        <f>VLOOKUP(Table3[[#This Row],[Customer ID]],'Medical Examinations'!$1:$1048576,9,FALSE())</f>
        <v>0</v>
      </c>
      <c r="K746" s="19" t="str">
        <f>VLOOKUP(Table3[[#This Row],[Customer ID]],'Medical Examinations'!$1:$1048576,10,FALSE())</f>
        <v>No</v>
      </c>
      <c r="L746" s="19" t="str">
        <f>VLOOKUP(Table3[[#This Row],[Customer ID]],'Hospitalisation Details'!745:$1048576,5,FALSE())</f>
        <v>2 Aug 1981</v>
      </c>
      <c r="M746" s="19">
        <f>VLOOKUP(Table3[[#This Row],[Customer ID]],'Hospitalisation Details'!745:$1048576,6,FALSE())</f>
        <v>41</v>
      </c>
      <c r="N746" s="19">
        <f>VLOOKUP(Table3[[#This Row],[Customer ID]],'Hospitalisation Details'!745:$1048576,8,FALSE())</f>
        <v>13725.47</v>
      </c>
      <c r="O746" s="19" t="str">
        <f>VLOOKUP(Table3[[#This Row],[Customer ID]],'Hospitalisation Details'!745:$1048576,9,FALSE())</f>
        <v>tier - 3</v>
      </c>
      <c r="P746" s="19" t="str">
        <f>VLOOKUP(Table3[[#This Row],[Customer ID]],'Hospitalisation Details'!745:$1048576,10,FALSE())</f>
        <v>tier - 2</v>
      </c>
      <c r="Q746" s="19" t="str">
        <f>VLOOKUP(Table3[[#This Row],[Customer ID]],'Hospitalisation Details'!745:$1048576,11,FALSE())</f>
        <v>R1024</v>
      </c>
    </row>
    <row r="747" spans="1:17" x14ac:dyDescent="0.2">
      <c r="A747" s="18" t="s">
        <v>1625</v>
      </c>
      <c r="B747" s="19" t="str">
        <f>VLOOKUP(Table3[[#This Row],[Customer ID]],'Customer name 1'!746:$1048576,4,FALSE())</f>
        <v xml:space="preserve">Mr. Mark </v>
      </c>
      <c r="C747" s="20">
        <f>VLOOKUP(Table3[[#This Row],[Customer ID]],'Medical Examinations'!$1:$1048576,2,FALSE())</f>
        <v>44.55</v>
      </c>
      <c r="D747" s="20" t="str">
        <f>VLOOKUP(Table3[[#This Row],[Customer ID]],'Medical Examinations'!$1:$1048576,3,FALSE())</f>
        <v xml:space="preserve"> obesity </v>
      </c>
      <c r="E747" s="20">
        <f>VLOOKUP(Table3[[#This Row],[Customer ID]],'Medical Examinations'!$1:$1048576,4,FALSE())</f>
        <v>7.12</v>
      </c>
      <c r="F747" s="20" t="str">
        <f>VLOOKUP(Table3[[#This Row],[Customer ID]],'Medical Examinations'!$1:$1048576,5,FALSE())</f>
        <v xml:space="preserve">diabetes </v>
      </c>
      <c r="G747" s="19" t="str">
        <f>VLOOKUP(Table3[[#This Row],[Customer ID]],'Medical Examinations'!$1:$1048576,6,FALSE())</f>
        <v>yes</v>
      </c>
      <c r="H747" s="19" t="str">
        <f>VLOOKUP(Table3[[#This Row],[Customer ID]],'Medical Examinations'!$1:$1048576,7,FALSE())</f>
        <v>No</v>
      </c>
      <c r="I747" s="19" t="str">
        <f>VLOOKUP(Table3[[#This Row],[Customer ID]],'Medical Examinations'!$1:$1048576,8,FALSE())</f>
        <v>No</v>
      </c>
      <c r="J747" s="19">
        <f>VLOOKUP(Table3[[#This Row],[Customer ID]],'Medical Examinations'!$1:$1048576,9,FALSE())</f>
        <v>1</v>
      </c>
      <c r="K747" s="19" t="str">
        <f>VLOOKUP(Table3[[#This Row],[Customer ID]],'Medical Examinations'!$1:$1048576,10,FALSE())</f>
        <v>No</v>
      </c>
      <c r="L747" s="19" t="str">
        <f>VLOOKUP(Table3[[#This Row],[Customer ID]],'Hospitalisation Details'!746:$1048576,5,FALSE())</f>
        <v>24 Nov 1986</v>
      </c>
      <c r="M747" s="19">
        <f>VLOOKUP(Table3[[#This Row],[Customer ID]],'Hospitalisation Details'!746:$1048576,6,FALSE())</f>
        <v>36</v>
      </c>
      <c r="N747" s="19">
        <f>VLOOKUP(Table3[[#This Row],[Customer ID]],'Hospitalisation Details'!746:$1048576,8,FALSE())</f>
        <v>13714.55</v>
      </c>
      <c r="O747" s="19" t="str">
        <f>VLOOKUP(Table3[[#This Row],[Customer ID]],'Hospitalisation Details'!746:$1048576,9,FALSE())</f>
        <v>tier - 3</v>
      </c>
      <c r="P747" s="19" t="str">
        <f>VLOOKUP(Table3[[#This Row],[Customer ID]],'Hospitalisation Details'!746:$1048576,10,FALSE())</f>
        <v>tier - 2</v>
      </c>
      <c r="Q747" s="19" t="str">
        <f>VLOOKUP(Table3[[#This Row],[Customer ID]],'Hospitalisation Details'!746:$1048576,11,FALSE())</f>
        <v>R1023</v>
      </c>
    </row>
    <row r="748" spans="1:17" x14ac:dyDescent="0.2">
      <c r="A748" s="18" t="s">
        <v>1624</v>
      </c>
      <c r="B748" s="19" t="str">
        <f>VLOOKUP(Table3[[#This Row],[Customer ID]],'Customer name 1'!747:$1048576,4,FALSE())</f>
        <v xml:space="preserve">Mrs. Jessie </v>
      </c>
      <c r="C748" s="20">
        <f>VLOOKUP(Table3[[#This Row],[Customer ID]],'Medical Examinations'!$1:$1048576,2,FALSE())</f>
        <v>43.32</v>
      </c>
      <c r="D748" s="20" t="str">
        <f>VLOOKUP(Table3[[#This Row],[Customer ID]],'Medical Examinations'!$1:$1048576,3,FALSE())</f>
        <v xml:space="preserve"> obesity </v>
      </c>
      <c r="E748" s="20">
        <f>VLOOKUP(Table3[[#This Row],[Customer ID]],'Medical Examinations'!$1:$1048576,4,FALSE())</f>
        <v>4.67</v>
      </c>
      <c r="F748" s="20" t="str">
        <f>VLOOKUP(Table3[[#This Row],[Customer ID]],'Medical Examinations'!$1:$1048576,5,FALSE())</f>
        <v xml:space="preserve">normal </v>
      </c>
      <c r="G748" s="19" t="str">
        <f>VLOOKUP(Table3[[#This Row],[Customer ID]],'Medical Examinations'!$1:$1048576,6,FALSE())</f>
        <v>yes</v>
      </c>
      <c r="H748" s="19" t="str">
        <f>VLOOKUP(Table3[[#This Row],[Customer ID]],'Medical Examinations'!$1:$1048576,7,FALSE())</f>
        <v>No</v>
      </c>
      <c r="I748" s="19" t="str">
        <f>VLOOKUP(Table3[[#This Row],[Customer ID]],'Medical Examinations'!$1:$1048576,8,FALSE())</f>
        <v>No</v>
      </c>
      <c r="J748" s="19">
        <f>VLOOKUP(Table3[[#This Row],[Customer ID]],'Medical Examinations'!$1:$1048576,9,FALSE())</f>
        <v>0</v>
      </c>
      <c r="K748" s="19" t="str">
        <f>VLOOKUP(Table3[[#This Row],[Customer ID]],'Medical Examinations'!$1:$1048576,10,FALSE())</f>
        <v>No</v>
      </c>
      <c r="L748" s="19" t="str">
        <f>VLOOKUP(Table3[[#This Row],[Customer ID]],'Hospitalisation Details'!747:$1048576,5,FALSE())</f>
        <v>14 Sep 1985</v>
      </c>
      <c r="M748" s="19">
        <f>VLOOKUP(Table3[[#This Row],[Customer ID]],'Hospitalisation Details'!747:$1048576,6,FALSE())</f>
        <v>37</v>
      </c>
      <c r="N748" s="19">
        <f>VLOOKUP(Table3[[#This Row],[Customer ID]],'Hospitalisation Details'!747:$1048576,8,FALSE())</f>
        <v>13685.51</v>
      </c>
      <c r="O748" s="19" t="str">
        <f>VLOOKUP(Table3[[#This Row],[Customer ID]],'Hospitalisation Details'!747:$1048576,9,FALSE())</f>
        <v>tier - 3</v>
      </c>
      <c r="P748" s="19" t="str">
        <f>VLOOKUP(Table3[[#This Row],[Customer ID]],'Hospitalisation Details'!747:$1048576,10,FALSE())</f>
        <v>tier - 1</v>
      </c>
      <c r="Q748" s="19" t="str">
        <f>VLOOKUP(Table3[[#This Row],[Customer ID]],'Hospitalisation Details'!747:$1048576,11,FALSE())</f>
        <v>R1026</v>
      </c>
    </row>
    <row r="749" spans="1:17" x14ac:dyDescent="0.2">
      <c r="A749" s="18" t="s">
        <v>1623</v>
      </c>
      <c r="B749" s="19" t="str">
        <f>VLOOKUP(Table3[[#This Row],[Customer ID]],'Customer name 1'!748:$1048576,4,FALSE())</f>
        <v xml:space="preserve">Mr. Chris </v>
      </c>
      <c r="C749" s="20">
        <f>VLOOKUP(Table3[[#This Row],[Customer ID]],'Medical Examinations'!$1:$1048576,2,FALSE())</f>
        <v>31.23</v>
      </c>
      <c r="D749" s="20" t="str">
        <f>VLOOKUP(Table3[[#This Row],[Customer ID]],'Medical Examinations'!$1:$1048576,3,FALSE())</f>
        <v xml:space="preserve"> obesity </v>
      </c>
      <c r="E749" s="20">
        <f>VLOOKUP(Table3[[#This Row],[Customer ID]],'Medical Examinations'!$1:$1048576,4,FALSE())</f>
        <v>9.1199999999999992</v>
      </c>
      <c r="F749" s="20" t="str">
        <f>VLOOKUP(Table3[[#This Row],[Customer ID]],'Medical Examinations'!$1:$1048576,5,FALSE())</f>
        <v xml:space="preserve">diabetes </v>
      </c>
      <c r="G749" s="19" t="str">
        <f>VLOOKUP(Table3[[#This Row],[Customer ID]],'Medical Examinations'!$1:$1048576,6,FALSE())</f>
        <v>yes</v>
      </c>
      <c r="H749" s="19" t="str">
        <f>VLOOKUP(Table3[[#This Row],[Customer ID]],'Medical Examinations'!$1:$1048576,7,FALSE())</f>
        <v>No</v>
      </c>
      <c r="I749" s="19" t="str">
        <f>VLOOKUP(Table3[[#This Row],[Customer ID]],'Medical Examinations'!$1:$1048576,8,FALSE())</f>
        <v>Yes</v>
      </c>
      <c r="J749" s="19">
        <f>VLOOKUP(Table3[[#This Row],[Customer ID]],'Medical Examinations'!$1:$1048576,9,FALSE())</f>
        <v>1</v>
      </c>
      <c r="K749" s="19" t="str">
        <f>VLOOKUP(Table3[[#This Row],[Customer ID]],'Medical Examinations'!$1:$1048576,10,FALSE())</f>
        <v>No</v>
      </c>
      <c r="L749" s="19" t="str">
        <f>VLOOKUP(Table3[[#This Row],[Customer ID]],'Hospitalisation Details'!748:$1048576,5,FALSE())</f>
        <v>4 Aug 1963</v>
      </c>
      <c r="M749" s="19">
        <f>VLOOKUP(Table3[[#This Row],[Customer ID]],'Hospitalisation Details'!748:$1048576,6,FALSE())</f>
        <v>59</v>
      </c>
      <c r="N749" s="19">
        <f>VLOOKUP(Table3[[#This Row],[Customer ID]],'Hospitalisation Details'!748:$1048576,8,FALSE())</f>
        <v>13677.68</v>
      </c>
      <c r="O749" s="19" t="str">
        <f>VLOOKUP(Table3[[#This Row],[Customer ID]],'Hospitalisation Details'!748:$1048576,9,FALSE())</f>
        <v>tier - 3</v>
      </c>
      <c r="P749" s="19" t="str">
        <f>VLOOKUP(Table3[[#This Row],[Customer ID]],'Hospitalisation Details'!748:$1048576,10,FALSE())</f>
        <v>tier - 2</v>
      </c>
      <c r="Q749" s="19" t="str">
        <f>VLOOKUP(Table3[[#This Row],[Customer ID]],'Hospitalisation Details'!748:$1048576,11,FALSE())</f>
        <v>R1021</v>
      </c>
    </row>
    <row r="750" spans="1:17" x14ac:dyDescent="0.2">
      <c r="A750" s="18" t="s">
        <v>1622</v>
      </c>
      <c r="B750" s="19" t="str">
        <f>VLOOKUP(Table3[[#This Row],[Customer ID]],'Customer name 1'!749:$1048576,4,FALSE())</f>
        <v xml:space="preserve">Mr. Daniel </v>
      </c>
      <c r="C750" s="20">
        <f>VLOOKUP(Table3[[#This Row],[Customer ID]],'Medical Examinations'!$1:$1048576,2,FALSE())</f>
        <v>42.81</v>
      </c>
      <c r="D750" s="20" t="str">
        <f>VLOOKUP(Table3[[#This Row],[Customer ID]],'Medical Examinations'!$1:$1048576,3,FALSE())</f>
        <v xml:space="preserve"> obesity </v>
      </c>
      <c r="E750" s="20">
        <f>VLOOKUP(Table3[[#This Row],[Customer ID]],'Medical Examinations'!$1:$1048576,4,FALSE())</f>
        <v>4.1500000000000004</v>
      </c>
      <c r="F750" s="20" t="str">
        <f>VLOOKUP(Table3[[#This Row],[Customer ID]],'Medical Examinations'!$1:$1048576,5,FALSE())</f>
        <v xml:space="preserve">normal </v>
      </c>
      <c r="G750" s="19" t="str">
        <f>VLOOKUP(Table3[[#This Row],[Customer ID]],'Medical Examinations'!$1:$1048576,6,FALSE())</f>
        <v>No</v>
      </c>
      <c r="H750" s="19" t="str">
        <f>VLOOKUP(Table3[[#This Row],[Customer ID]],'Medical Examinations'!$1:$1048576,7,FALSE())</f>
        <v>No</v>
      </c>
      <c r="I750" s="19" t="str">
        <f>VLOOKUP(Table3[[#This Row],[Customer ID]],'Medical Examinations'!$1:$1048576,8,FALSE())</f>
        <v>No</v>
      </c>
      <c r="J750" s="19">
        <f>VLOOKUP(Table3[[#This Row],[Customer ID]],'Medical Examinations'!$1:$1048576,9,FALSE())</f>
        <v>1</v>
      </c>
      <c r="K750" s="19" t="str">
        <f>VLOOKUP(Table3[[#This Row],[Customer ID]],'Medical Examinations'!$1:$1048576,10,FALSE())</f>
        <v>No</v>
      </c>
      <c r="L750" s="19" t="str">
        <f>VLOOKUP(Table3[[#This Row],[Customer ID]],'Hospitalisation Details'!749:$1048576,5,FALSE())</f>
        <v>20 Jul 1984</v>
      </c>
      <c r="M750" s="19">
        <f>VLOOKUP(Table3[[#This Row],[Customer ID]],'Hospitalisation Details'!749:$1048576,6,FALSE())</f>
        <v>38</v>
      </c>
      <c r="N750" s="19">
        <f>VLOOKUP(Table3[[#This Row],[Customer ID]],'Hospitalisation Details'!749:$1048576,8,FALSE())</f>
        <v>13638.06</v>
      </c>
      <c r="O750" s="19" t="str">
        <f>VLOOKUP(Table3[[#This Row],[Customer ID]],'Hospitalisation Details'!749:$1048576,9,FALSE())</f>
        <v>tier - 3</v>
      </c>
      <c r="P750" s="19" t="str">
        <f>VLOOKUP(Table3[[#This Row],[Customer ID]],'Hospitalisation Details'!749:$1048576,10,FALSE())</f>
        <v>tier - 3</v>
      </c>
      <c r="Q750" s="19" t="str">
        <f>VLOOKUP(Table3[[#This Row],[Customer ID]],'Hospitalisation Details'!749:$1048576,11,FALSE())</f>
        <v>R1023</v>
      </c>
    </row>
    <row r="751" spans="1:17" x14ac:dyDescent="0.2">
      <c r="A751" s="18" t="s">
        <v>1621</v>
      </c>
      <c r="B751" s="19" t="str">
        <f>VLOOKUP(Table3[[#This Row],[Customer ID]],'Customer name 1'!750:$1048576,4,FALSE())</f>
        <v xml:space="preserve">Ms. Megan </v>
      </c>
      <c r="C751" s="20">
        <f>VLOOKUP(Table3[[#This Row],[Customer ID]],'Medical Examinations'!$1:$1048576,2,FALSE())</f>
        <v>35.909999999999997</v>
      </c>
      <c r="D751" s="20" t="str">
        <f>VLOOKUP(Table3[[#This Row],[Customer ID]],'Medical Examinations'!$1:$1048576,3,FALSE())</f>
        <v xml:space="preserve"> obesity </v>
      </c>
      <c r="E751" s="20">
        <f>VLOOKUP(Table3[[#This Row],[Customer ID]],'Medical Examinations'!$1:$1048576,4,FALSE())</f>
        <v>6.72</v>
      </c>
      <c r="F751" s="20" t="str">
        <f>VLOOKUP(Table3[[#This Row],[Customer ID]],'Medical Examinations'!$1:$1048576,5,FALSE())</f>
        <v xml:space="preserve">diabetes </v>
      </c>
      <c r="G751" s="19" t="str">
        <f>VLOOKUP(Table3[[#This Row],[Customer ID]],'Medical Examinations'!$1:$1048576,6,FALSE())</f>
        <v>yes</v>
      </c>
      <c r="H751" s="19" t="str">
        <f>VLOOKUP(Table3[[#This Row],[Customer ID]],'Medical Examinations'!$1:$1048576,7,FALSE())</f>
        <v>No</v>
      </c>
      <c r="I751" s="19" t="str">
        <f>VLOOKUP(Table3[[#This Row],[Customer ID]],'Medical Examinations'!$1:$1048576,8,FALSE())</f>
        <v>No</v>
      </c>
      <c r="J751" s="19">
        <f>VLOOKUP(Table3[[#This Row],[Customer ID]],'Medical Examinations'!$1:$1048576,9,FALSE())</f>
        <v>2</v>
      </c>
      <c r="K751" s="19" t="str">
        <f>VLOOKUP(Table3[[#This Row],[Customer ID]],'Medical Examinations'!$1:$1048576,10,FALSE())</f>
        <v>No</v>
      </c>
      <c r="L751" s="19" t="str">
        <f>VLOOKUP(Table3[[#This Row],[Customer ID]],'Hospitalisation Details'!750:$1048576,5,FALSE())</f>
        <v>24 Dec 1961</v>
      </c>
      <c r="M751" s="19">
        <f>VLOOKUP(Table3[[#This Row],[Customer ID]],'Hospitalisation Details'!750:$1048576,6,FALSE())</f>
        <v>61</v>
      </c>
      <c r="N751" s="19">
        <f>VLOOKUP(Table3[[#This Row],[Customer ID]],'Hospitalisation Details'!750:$1048576,8,FALSE())</f>
        <v>13635.64</v>
      </c>
      <c r="O751" s="19" t="str">
        <f>VLOOKUP(Table3[[#This Row],[Customer ID]],'Hospitalisation Details'!750:$1048576,9,FALSE())</f>
        <v>tier - 3</v>
      </c>
      <c r="P751" s="19" t="str">
        <f>VLOOKUP(Table3[[#This Row],[Customer ID]],'Hospitalisation Details'!750:$1048576,10,FALSE())</f>
        <v>tier - 3</v>
      </c>
      <c r="Q751" s="19" t="str">
        <f>VLOOKUP(Table3[[#This Row],[Customer ID]],'Hospitalisation Details'!750:$1048576,11,FALSE())</f>
        <v>R1024</v>
      </c>
    </row>
    <row r="752" spans="1:17" x14ac:dyDescent="0.2">
      <c r="A752" s="18" t="s">
        <v>1620</v>
      </c>
      <c r="B752" s="19" t="str">
        <f>VLOOKUP(Table3[[#This Row],[Customer ID]],'Customer name 1'!751:$1048576,4,FALSE())</f>
        <v xml:space="preserve">Mr. Kevin </v>
      </c>
      <c r="C752" s="20">
        <f>VLOOKUP(Table3[[#This Row],[Customer ID]],'Medical Examinations'!$1:$1048576,2,FALSE())</f>
        <v>36.65</v>
      </c>
      <c r="D752" s="20" t="str">
        <f>VLOOKUP(Table3[[#This Row],[Customer ID]],'Medical Examinations'!$1:$1048576,3,FALSE())</f>
        <v xml:space="preserve"> obesity </v>
      </c>
      <c r="E752" s="20">
        <f>VLOOKUP(Table3[[#This Row],[Customer ID]],'Medical Examinations'!$1:$1048576,4,FALSE())</f>
        <v>5.01</v>
      </c>
      <c r="F752" s="20" t="str">
        <f>VLOOKUP(Table3[[#This Row],[Customer ID]],'Medical Examinations'!$1:$1048576,5,FALSE())</f>
        <v xml:space="preserve">normal </v>
      </c>
      <c r="G752" s="19" t="str">
        <f>VLOOKUP(Table3[[#This Row],[Customer ID]],'Medical Examinations'!$1:$1048576,6,FALSE())</f>
        <v>yes</v>
      </c>
      <c r="H752" s="19" t="str">
        <f>VLOOKUP(Table3[[#This Row],[Customer ID]],'Medical Examinations'!$1:$1048576,7,FALSE())</f>
        <v>No</v>
      </c>
      <c r="I752" s="19" t="str">
        <f>VLOOKUP(Table3[[#This Row],[Customer ID]],'Medical Examinations'!$1:$1048576,8,FALSE())</f>
        <v>Yes</v>
      </c>
      <c r="J752" s="19">
        <f>VLOOKUP(Table3[[#This Row],[Customer ID]],'Medical Examinations'!$1:$1048576,9,FALSE())</f>
        <v>1</v>
      </c>
      <c r="K752" s="19" t="str">
        <f>VLOOKUP(Table3[[#This Row],[Customer ID]],'Medical Examinations'!$1:$1048576,10,FALSE())</f>
        <v>No</v>
      </c>
      <c r="L752" s="19" t="str">
        <f>VLOOKUP(Table3[[#This Row],[Customer ID]],'Hospitalisation Details'!751:$1048576,5,FALSE())</f>
        <v>26 Jul 1969</v>
      </c>
      <c r="M752" s="19">
        <f>VLOOKUP(Table3[[#This Row],[Customer ID]],'Hospitalisation Details'!751:$1048576,6,FALSE())</f>
        <v>53</v>
      </c>
      <c r="N752" s="19">
        <f>VLOOKUP(Table3[[#This Row],[Customer ID]],'Hospitalisation Details'!751:$1048576,8,FALSE())</f>
        <v>13622.01</v>
      </c>
      <c r="O752" s="19" t="str">
        <f>VLOOKUP(Table3[[#This Row],[Customer ID]],'Hospitalisation Details'!751:$1048576,9,FALSE())</f>
        <v>tier - 3</v>
      </c>
      <c r="P752" s="19" t="str">
        <f>VLOOKUP(Table3[[#This Row],[Customer ID]],'Hospitalisation Details'!751:$1048576,10,FALSE())</f>
        <v>tier - 3</v>
      </c>
      <c r="Q752" s="19" t="str">
        <f>VLOOKUP(Table3[[#This Row],[Customer ID]],'Hospitalisation Details'!751:$1048576,11,FALSE())</f>
        <v>R1012</v>
      </c>
    </row>
    <row r="753" spans="1:17" x14ac:dyDescent="0.2">
      <c r="A753" s="18" t="s">
        <v>1619</v>
      </c>
      <c r="B753" s="19" t="str">
        <f>VLOOKUP(Table3[[#This Row],[Customer ID]],'Customer name 1'!752:$1048576,4,FALSE())</f>
        <v xml:space="preserve">Ms. Caroline </v>
      </c>
      <c r="C753" s="20">
        <f>VLOOKUP(Table3[[#This Row],[Customer ID]],'Medical Examinations'!$1:$1048576,2,FALSE())</f>
        <v>22.04</v>
      </c>
      <c r="D753" s="20" t="str">
        <f>VLOOKUP(Table3[[#This Row],[Customer ID]],'Medical Examinations'!$1:$1048576,3,FALSE())</f>
        <v>normal weight</v>
      </c>
      <c r="E753" s="20">
        <f>VLOOKUP(Table3[[#This Row],[Customer ID]],'Medical Examinations'!$1:$1048576,4,FALSE())</f>
        <v>10.9</v>
      </c>
      <c r="F753" s="20" t="str">
        <f>VLOOKUP(Table3[[#This Row],[Customer ID]],'Medical Examinations'!$1:$1048576,5,FALSE())</f>
        <v xml:space="preserve">diabetes </v>
      </c>
      <c r="G753" s="19" t="str">
        <f>VLOOKUP(Table3[[#This Row],[Customer ID]],'Medical Examinations'!$1:$1048576,6,FALSE())</f>
        <v>yes</v>
      </c>
      <c r="H753" s="19" t="str">
        <f>VLOOKUP(Table3[[#This Row],[Customer ID]],'Medical Examinations'!$1:$1048576,7,FALSE())</f>
        <v>No</v>
      </c>
      <c r="I753" s="19" t="str">
        <f>VLOOKUP(Table3[[#This Row],[Customer ID]],'Medical Examinations'!$1:$1048576,8,FALSE())</f>
        <v>No</v>
      </c>
      <c r="J753" s="19">
        <f>VLOOKUP(Table3[[#This Row],[Customer ID]],'Medical Examinations'!$1:$1048576,9,FALSE())</f>
        <v>2</v>
      </c>
      <c r="K753" s="19" t="str">
        <f>VLOOKUP(Table3[[#This Row],[Customer ID]],'Medical Examinations'!$1:$1048576,10,FALSE())</f>
        <v>No</v>
      </c>
      <c r="L753" s="19" t="str">
        <f>VLOOKUP(Table3[[#This Row],[Customer ID]],'Hospitalisation Details'!752:$1048576,5,FALSE())</f>
        <v>18 Nov 1961</v>
      </c>
      <c r="M753" s="19">
        <f>VLOOKUP(Table3[[#This Row],[Customer ID]],'Hospitalisation Details'!752:$1048576,6,FALSE())</f>
        <v>61</v>
      </c>
      <c r="N753" s="19">
        <f>VLOOKUP(Table3[[#This Row],[Customer ID]],'Hospitalisation Details'!752:$1048576,8,FALSE())</f>
        <v>13616.36</v>
      </c>
      <c r="O753" s="19" t="str">
        <f>VLOOKUP(Table3[[#This Row],[Customer ID]],'Hospitalisation Details'!752:$1048576,9,FALSE())</f>
        <v>tier - 3</v>
      </c>
      <c r="P753" s="19" t="str">
        <f>VLOOKUP(Table3[[#This Row],[Customer ID]],'Hospitalisation Details'!752:$1048576,10,FALSE())</f>
        <v>tier - 3</v>
      </c>
      <c r="Q753" s="19" t="str">
        <f>VLOOKUP(Table3[[#This Row],[Customer ID]],'Hospitalisation Details'!752:$1048576,11,FALSE())</f>
        <v>R1024</v>
      </c>
    </row>
    <row r="754" spans="1:17" x14ac:dyDescent="0.2">
      <c r="A754" s="18" t="s">
        <v>1618</v>
      </c>
      <c r="B754" s="19" t="str">
        <f>VLOOKUP(Table3[[#This Row],[Customer ID]],'Customer name 1'!753:$1048576,4,FALSE())</f>
        <v xml:space="preserve">Ms. Nuta </v>
      </c>
      <c r="C754" s="20">
        <f>VLOOKUP(Table3[[#This Row],[Customer ID]],'Medical Examinations'!$1:$1048576,2,FALSE())</f>
        <v>31.824999999999999</v>
      </c>
      <c r="D754" s="20" t="str">
        <f>VLOOKUP(Table3[[#This Row],[Customer ID]],'Medical Examinations'!$1:$1048576,3,FALSE())</f>
        <v xml:space="preserve"> obesity </v>
      </c>
      <c r="E754" s="20">
        <f>VLOOKUP(Table3[[#This Row],[Customer ID]],'Medical Examinations'!$1:$1048576,4,FALSE())</f>
        <v>5.52</v>
      </c>
      <c r="F754" s="20" t="str">
        <f>VLOOKUP(Table3[[#This Row],[Customer ID]],'Medical Examinations'!$1:$1048576,5,FALSE())</f>
        <v xml:space="preserve">normal </v>
      </c>
      <c r="G754" s="19" t="str">
        <f>VLOOKUP(Table3[[#This Row],[Customer ID]],'Medical Examinations'!$1:$1048576,6,FALSE())</f>
        <v>yes</v>
      </c>
      <c r="H754" s="19" t="str">
        <f>VLOOKUP(Table3[[#This Row],[Customer ID]],'Medical Examinations'!$1:$1048576,7,FALSE())</f>
        <v>No</v>
      </c>
      <c r="I754" s="19" t="str">
        <f>VLOOKUP(Table3[[#This Row],[Customer ID]],'Medical Examinations'!$1:$1048576,8,FALSE())</f>
        <v>No</v>
      </c>
      <c r="J754" s="19">
        <f>VLOOKUP(Table3[[#This Row],[Customer ID]],'Medical Examinations'!$1:$1048576,9,FALSE())</f>
        <v>1</v>
      </c>
      <c r="K754" s="19" t="str">
        <f>VLOOKUP(Table3[[#This Row],[Customer ID]],'Medical Examinations'!$1:$1048576,10,FALSE())</f>
        <v>No</v>
      </c>
      <c r="L754" s="19" t="str">
        <f>VLOOKUP(Table3[[#This Row],[Customer ID]],'Hospitalisation Details'!753:$1048576,5,FALSE())</f>
        <v>10 Sep 1964</v>
      </c>
      <c r="M754" s="19">
        <f>VLOOKUP(Table3[[#This Row],[Customer ID]],'Hospitalisation Details'!753:$1048576,6,FALSE())</f>
        <v>58</v>
      </c>
      <c r="N754" s="19">
        <f>VLOOKUP(Table3[[#This Row],[Customer ID]],'Hospitalisation Details'!753:$1048576,8,FALSE())</f>
        <v>13607.37</v>
      </c>
      <c r="O754" s="19" t="str">
        <f>VLOOKUP(Table3[[#This Row],[Customer ID]],'Hospitalisation Details'!753:$1048576,9,FALSE())</f>
        <v>tier - 3</v>
      </c>
      <c r="P754" s="19" t="str">
        <f>VLOOKUP(Table3[[#This Row],[Customer ID]],'Hospitalisation Details'!753:$1048576,10,FALSE())</f>
        <v>tier - 1</v>
      </c>
      <c r="Q754" s="19" t="str">
        <f>VLOOKUP(Table3[[#This Row],[Customer ID]],'Hospitalisation Details'!753:$1048576,11,FALSE())</f>
        <v>R1024</v>
      </c>
    </row>
    <row r="755" spans="1:17" x14ac:dyDescent="0.2">
      <c r="A755" s="18" t="s">
        <v>1617</v>
      </c>
      <c r="B755" s="19" t="str">
        <f>VLOOKUP(Table3[[#This Row],[Customer ID]],'Customer name 1'!754:$1048576,4,FALSE())</f>
        <v xml:space="preserve">Ms. Margie </v>
      </c>
      <c r="C755" s="20">
        <f>VLOOKUP(Table3[[#This Row],[Customer ID]],'Medical Examinations'!$1:$1048576,2,FALSE())</f>
        <v>53.58</v>
      </c>
      <c r="D755" s="20" t="str">
        <f>VLOOKUP(Table3[[#This Row],[Customer ID]],'Medical Examinations'!$1:$1048576,3,FALSE())</f>
        <v xml:space="preserve"> obesity </v>
      </c>
      <c r="E755" s="20">
        <f>VLOOKUP(Table3[[#This Row],[Customer ID]],'Medical Examinations'!$1:$1048576,4,FALSE())</f>
        <v>4.55</v>
      </c>
      <c r="F755" s="20" t="str">
        <f>VLOOKUP(Table3[[#This Row],[Customer ID]],'Medical Examinations'!$1:$1048576,5,FALSE())</f>
        <v xml:space="preserve">normal </v>
      </c>
      <c r="G755" s="19" t="str">
        <f>VLOOKUP(Table3[[#This Row],[Customer ID]],'Medical Examinations'!$1:$1048576,6,FALSE())</f>
        <v>No</v>
      </c>
      <c r="H755" s="19" t="str">
        <f>VLOOKUP(Table3[[#This Row],[Customer ID]],'Medical Examinations'!$1:$1048576,7,FALSE())</f>
        <v>No</v>
      </c>
      <c r="I755" s="19" t="str">
        <f>VLOOKUP(Table3[[#This Row],[Customer ID]],'Medical Examinations'!$1:$1048576,8,FALSE())</f>
        <v>No</v>
      </c>
      <c r="J755" s="19">
        <f>VLOOKUP(Table3[[#This Row],[Customer ID]],'Medical Examinations'!$1:$1048576,9,FALSE())</f>
        <v>1</v>
      </c>
      <c r="K755" s="19" t="str">
        <f>VLOOKUP(Table3[[#This Row],[Customer ID]],'Medical Examinations'!$1:$1048576,10,FALSE())</f>
        <v>No</v>
      </c>
      <c r="L755" s="19" t="str">
        <f>VLOOKUP(Table3[[#This Row],[Customer ID]],'Hospitalisation Details'!754:$1048576,5,FALSE())</f>
        <v>14 Aug 1992</v>
      </c>
      <c r="M755" s="19">
        <f>VLOOKUP(Table3[[#This Row],[Customer ID]],'Hospitalisation Details'!754:$1048576,6,FALSE())</f>
        <v>30</v>
      </c>
      <c r="N755" s="19">
        <f>VLOOKUP(Table3[[#This Row],[Customer ID]],'Hospitalisation Details'!754:$1048576,8,FALSE())</f>
        <v>13588.17</v>
      </c>
      <c r="O755" s="19" t="str">
        <f>VLOOKUP(Table3[[#This Row],[Customer ID]],'Hospitalisation Details'!754:$1048576,9,FALSE())</f>
        <v>tier - 3</v>
      </c>
      <c r="P755" s="19" t="str">
        <f>VLOOKUP(Table3[[#This Row],[Customer ID]],'Hospitalisation Details'!754:$1048576,10,FALSE())</f>
        <v>tier - 1</v>
      </c>
      <c r="Q755" s="19" t="str">
        <f>VLOOKUP(Table3[[#This Row],[Customer ID]],'Hospitalisation Details'!754:$1048576,11,FALSE())</f>
        <v>R1012</v>
      </c>
    </row>
    <row r="756" spans="1:17" x14ac:dyDescent="0.2">
      <c r="A756" s="18" t="s">
        <v>1616</v>
      </c>
      <c r="B756" s="19" t="str">
        <f>VLOOKUP(Table3[[#This Row],[Customer ID]],'Customer name 1'!755:$1048576,4,FALSE())</f>
        <v xml:space="preserve">Mrs. Heidi </v>
      </c>
      <c r="C756" s="20">
        <f>VLOOKUP(Table3[[#This Row],[Customer ID]],'Medical Examinations'!$1:$1048576,2,FALSE())</f>
        <v>34.299999999999997</v>
      </c>
      <c r="D756" s="20" t="str">
        <f>VLOOKUP(Table3[[#This Row],[Customer ID]],'Medical Examinations'!$1:$1048576,3,FALSE())</f>
        <v xml:space="preserve"> obesity </v>
      </c>
      <c r="E756" s="20">
        <f>VLOOKUP(Table3[[#This Row],[Customer ID]],'Medical Examinations'!$1:$1048576,4,FALSE())</f>
        <v>11.76</v>
      </c>
      <c r="F756" s="20" t="str">
        <f>VLOOKUP(Table3[[#This Row],[Customer ID]],'Medical Examinations'!$1:$1048576,5,FALSE())</f>
        <v xml:space="preserve">diabetes </v>
      </c>
      <c r="G756" s="19" t="str">
        <f>VLOOKUP(Table3[[#This Row],[Customer ID]],'Medical Examinations'!$1:$1048576,6,FALSE())</f>
        <v>No</v>
      </c>
      <c r="H756" s="19" t="str">
        <f>VLOOKUP(Table3[[#This Row],[Customer ID]],'Medical Examinations'!$1:$1048576,7,FALSE())</f>
        <v>No</v>
      </c>
      <c r="I756" s="19" t="str">
        <f>VLOOKUP(Table3[[#This Row],[Customer ID]],'Medical Examinations'!$1:$1048576,8,FALSE())</f>
        <v>No</v>
      </c>
      <c r="J756" s="19">
        <f>VLOOKUP(Table3[[#This Row],[Customer ID]],'Medical Examinations'!$1:$1048576,9,FALSE())</f>
        <v>0</v>
      </c>
      <c r="K756" s="19" t="str">
        <f>VLOOKUP(Table3[[#This Row],[Customer ID]],'Medical Examinations'!$1:$1048576,10,FALSE())</f>
        <v>No</v>
      </c>
      <c r="L756" s="19" t="str">
        <f>VLOOKUP(Table3[[#This Row],[Customer ID]],'Hospitalisation Details'!755:$1048576,5,FALSE())</f>
        <v>15 Jul 1968</v>
      </c>
      <c r="M756" s="19">
        <f>VLOOKUP(Table3[[#This Row],[Customer ID]],'Hospitalisation Details'!755:$1048576,6,FALSE())</f>
        <v>54</v>
      </c>
      <c r="N756" s="19">
        <f>VLOOKUP(Table3[[#This Row],[Customer ID]],'Hospitalisation Details'!755:$1048576,8,FALSE())</f>
        <v>13566.04</v>
      </c>
      <c r="O756" s="19" t="str">
        <f>VLOOKUP(Table3[[#This Row],[Customer ID]],'Hospitalisation Details'!755:$1048576,9,FALSE())</f>
        <v>tier - 3</v>
      </c>
      <c r="P756" s="19" t="str">
        <f>VLOOKUP(Table3[[#This Row],[Customer ID]],'Hospitalisation Details'!755:$1048576,10,FALSE())</f>
        <v>tier - 3</v>
      </c>
      <c r="Q756" s="19" t="str">
        <f>VLOOKUP(Table3[[#This Row],[Customer ID]],'Hospitalisation Details'!755:$1048576,11,FALSE())</f>
        <v>R1026</v>
      </c>
    </row>
    <row r="757" spans="1:17" x14ac:dyDescent="0.2">
      <c r="A757" s="18" t="s">
        <v>1615</v>
      </c>
      <c r="B757" s="19" t="str">
        <f>VLOOKUP(Table3[[#This Row],[Customer ID]],'Customer name 1'!756:$1048576,4,FALSE())</f>
        <v xml:space="preserve">Mr. Diego </v>
      </c>
      <c r="C757" s="20">
        <f>VLOOKUP(Table3[[#This Row],[Customer ID]],'Medical Examinations'!$1:$1048576,2,FALSE())</f>
        <v>32.11</v>
      </c>
      <c r="D757" s="20" t="str">
        <f>VLOOKUP(Table3[[#This Row],[Customer ID]],'Medical Examinations'!$1:$1048576,3,FALSE())</f>
        <v xml:space="preserve"> obesity </v>
      </c>
      <c r="E757" s="20">
        <f>VLOOKUP(Table3[[#This Row],[Customer ID]],'Medical Examinations'!$1:$1048576,4,FALSE())</f>
        <v>7.06</v>
      </c>
      <c r="F757" s="20" t="str">
        <f>VLOOKUP(Table3[[#This Row],[Customer ID]],'Medical Examinations'!$1:$1048576,5,FALSE())</f>
        <v xml:space="preserve">diabetes </v>
      </c>
      <c r="G757" s="19" t="str">
        <f>VLOOKUP(Table3[[#This Row],[Customer ID]],'Medical Examinations'!$1:$1048576,6,FALSE())</f>
        <v>No</v>
      </c>
      <c r="H757" s="19" t="str">
        <f>VLOOKUP(Table3[[#This Row],[Customer ID]],'Medical Examinations'!$1:$1048576,7,FALSE())</f>
        <v>No</v>
      </c>
      <c r="I757" s="19" t="str">
        <f>VLOOKUP(Table3[[#This Row],[Customer ID]],'Medical Examinations'!$1:$1048576,8,FALSE())</f>
        <v>No</v>
      </c>
      <c r="J757" s="19">
        <f>VLOOKUP(Table3[[#This Row],[Customer ID]],'Medical Examinations'!$1:$1048576,9,FALSE())</f>
        <v>0</v>
      </c>
      <c r="K757" s="19" t="str">
        <f>VLOOKUP(Table3[[#This Row],[Customer ID]],'Medical Examinations'!$1:$1048576,10,FALSE())</f>
        <v>No</v>
      </c>
      <c r="L757" s="19" t="str">
        <f>VLOOKUP(Table3[[#This Row],[Customer ID]],'Hospitalisation Details'!756:$1048576,5,FALSE())</f>
        <v>11 Jul 1960</v>
      </c>
      <c r="M757" s="19">
        <f>VLOOKUP(Table3[[#This Row],[Customer ID]],'Hospitalisation Details'!756:$1048576,6,FALSE())</f>
        <v>62</v>
      </c>
      <c r="N757" s="19">
        <f>VLOOKUP(Table3[[#This Row],[Customer ID]],'Hospitalisation Details'!756:$1048576,8,FALSE())</f>
        <v>13555</v>
      </c>
      <c r="O757" s="19" t="str">
        <f>VLOOKUP(Table3[[#This Row],[Customer ID]],'Hospitalisation Details'!756:$1048576,9,FALSE())</f>
        <v>tier - 3</v>
      </c>
      <c r="P757" s="19" t="str">
        <f>VLOOKUP(Table3[[#This Row],[Customer ID]],'Hospitalisation Details'!756:$1048576,10,FALSE())</f>
        <v>tier - 3</v>
      </c>
      <c r="Q757" s="19" t="str">
        <f>VLOOKUP(Table3[[#This Row],[Customer ID]],'Hospitalisation Details'!756:$1048576,11,FALSE())</f>
        <v>R1017</v>
      </c>
    </row>
    <row r="758" spans="1:17" x14ac:dyDescent="0.2">
      <c r="A758" s="18" t="s">
        <v>1614</v>
      </c>
      <c r="B758" s="19" t="str">
        <f>VLOOKUP(Table3[[#This Row],[Customer ID]],'Customer name 1'!757:$1048576,4,FALSE())</f>
        <v xml:space="preserve">Mr. Enrique </v>
      </c>
      <c r="C758" s="20">
        <f>VLOOKUP(Table3[[#This Row],[Customer ID]],'Medical Examinations'!$1:$1048576,2,FALSE())</f>
        <v>31.78</v>
      </c>
      <c r="D758" s="20" t="str">
        <f>VLOOKUP(Table3[[#This Row],[Customer ID]],'Medical Examinations'!$1:$1048576,3,FALSE())</f>
        <v xml:space="preserve"> obesity </v>
      </c>
      <c r="E758" s="20">
        <f>VLOOKUP(Table3[[#This Row],[Customer ID]],'Medical Examinations'!$1:$1048576,4,FALSE())</f>
        <v>11.35</v>
      </c>
      <c r="F758" s="20" t="str">
        <f>VLOOKUP(Table3[[#This Row],[Customer ID]],'Medical Examinations'!$1:$1048576,5,FALSE())</f>
        <v xml:space="preserve">diabetes </v>
      </c>
      <c r="G758" s="19" t="str">
        <f>VLOOKUP(Table3[[#This Row],[Customer ID]],'Medical Examinations'!$1:$1048576,6,FALSE())</f>
        <v>yes</v>
      </c>
      <c r="H758" s="19" t="str">
        <f>VLOOKUP(Table3[[#This Row],[Customer ID]],'Medical Examinations'!$1:$1048576,7,FALSE())</f>
        <v>No</v>
      </c>
      <c r="I758" s="19" t="str">
        <f>VLOOKUP(Table3[[#This Row],[Customer ID]],'Medical Examinations'!$1:$1048576,8,FALSE())</f>
        <v>Yes</v>
      </c>
      <c r="J758" s="19">
        <f>VLOOKUP(Table3[[#This Row],[Customer ID]],'Medical Examinations'!$1:$1048576,9,FALSE())</f>
        <v>1</v>
      </c>
      <c r="K758" s="19" t="str">
        <f>VLOOKUP(Table3[[#This Row],[Customer ID]],'Medical Examinations'!$1:$1048576,10,FALSE())</f>
        <v>No</v>
      </c>
      <c r="L758" s="19" t="str">
        <f>VLOOKUP(Table3[[#This Row],[Customer ID]],'Hospitalisation Details'!757:$1048576,5,FALSE())</f>
        <v>14 Oct 1963</v>
      </c>
      <c r="M758" s="19">
        <f>VLOOKUP(Table3[[#This Row],[Customer ID]],'Hospitalisation Details'!757:$1048576,6,FALSE())</f>
        <v>59</v>
      </c>
      <c r="N758" s="19">
        <f>VLOOKUP(Table3[[#This Row],[Customer ID]],'Hospitalisation Details'!757:$1048576,8,FALSE())</f>
        <v>13511.28</v>
      </c>
      <c r="O758" s="19" t="str">
        <f>VLOOKUP(Table3[[#This Row],[Customer ID]],'Hospitalisation Details'!757:$1048576,9,FALSE())</f>
        <v>tier - 3</v>
      </c>
      <c r="P758" s="19" t="str">
        <f>VLOOKUP(Table3[[#This Row],[Customer ID]],'Hospitalisation Details'!757:$1048576,10,FALSE())</f>
        <v>tier - 1</v>
      </c>
      <c r="Q758" s="19" t="str">
        <f>VLOOKUP(Table3[[#This Row],[Customer ID]],'Hospitalisation Details'!757:$1048576,11,FALSE())</f>
        <v>R1012</v>
      </c>
    </row>
    <row r="759" spans="1:17" x14ac:dyDescent="0.2">
      <c r="A759" s="18" t="s">
        <v>1613</v>
      </c>
      <c r="B759" s="19" t="str">
        <f>VLOOKUP(Table3[[#This Row],[Customer ID]],'Customer name 1'!758:$1048576,4,FALSE())</f>
        <v xml:space="preserve">Mr. Greg </v>
      </c>
      <c r="C759" s="20">
        <f>VLOOKUP(Table3[[#This Row],[Customer ID]],'Medical Examinations'!$1:$1048576,2,FALSE())</f>
        <v>46.89</v>
      </c>
      <c r="D759" s="20" t="str">
        <f>VLOOKUP(Table3[[#This Row],[Customer ID]],'Medical Examinations'!$1:$1048576,3,FALSE())</f>
        <v xml:space="preserve"> obesity </v>
      </c>
      <c r="E759" s="20">
        <f>VLOOKUP(Table3[[#This Row],[Customer ID]],'Medical Examinations'!$1:$1048576,4,FALSE())</f>
        <v>5.52</v>
      </c>
      <c r="F759" s="20" t="str">
        <f>VLOOKUP(Table3[[#This Row],[Customer ID]],'Medical Examinations'!$1:$1048576,5,FALSE())</f>
        <v xml:space="preserve">normal </v>
      </c>
      <c r="G759" s="19" t="str">
        <f>VLOOKUP(Table3[[#This Row],[Customer ID]],'Medical Examinations'!$1:$1048576,6,FALSE())</f>
        <v>No</v>
      </c>
      <c r="H759" s="19" t="str">
        <f>VLOOKUP(Table3[[#This Row],[Customer ID]],'Medical Examinations'!$1:$1048576,7,FALSE())</f>
        <v>No</v>
      </c>
      <c r="I759" s="19" t="str">
        <f>VLOOKUP(Table3[[#This Row],[Customer ID]],'Medical Examinations'!$1:$1048576,8,FALSE())</f>
        <v>No</v>
      </c>
      <c r="J759" s="19">
        <f>VLOOKUP(Table3[[#This Row],[Customer ID]],'Medical Examinations'!$1:$1048576,9,FALSE())</f>
        <v>0</v>
      </c>
      <c r="K759" s="19" t="str">
        <f>VLOOKUP(Table3[[#This Row],[Customer ID]],'Medical Examinations'!$1:$1048576,10,FALSE())</f>
        <v>No</v>
      </c>
      <c r="L759" s="19" t="str">
        <f>VLOOKUP(Table3[[#This Row],[Customer ID]],'Hospitalisation Details'!758:$1048576,5,FALSE())</f>
        <v>30 Aug 1990</v>
      </c>
      <c r="M759" s="19">
        <f>VLOOKUP(Table3[[#This Row],[Customer ID]],'Hospitalisation Details'!758:$1048576,6,FALSE())</f>
        <v>32</v>
      </c>
      <c r="N759" s="19">
        <f>VLOOKUP(Table3[[#This Row],[Customer ID]],'Hospitalisation Details'!758:$1048576,8,FALSE())</f>
        <v>13480.83</v>
      </c>
      <c r="O759" s="19" t="str">
        <f>VLOOKUP(Table3[[#This Row],[Customer ID]],'Hospitalisation Details'!758:$1048576,9,FALSE())</f>
        <v>tier - 3</v>
      </c>
      <c r="P759" s="19" t="str">
        <f>VLOOKUP(Table3[[#This Row],[Customer ID]],'Hospitalisation Details'!758:$1048576,10,FALSE())</f>
        <v>tier - 2</v>
      </c>
      <c r="Q759" s="19" t="str">
        <f>VLOOKUP(Table3[[#This Row],[Customer ID]],'Hospitalisation Details'!758:$1048576,11,FALSE())</f>
        <v>R1023</v>
      </c>
    </row>
    <row r="760" spans="1:17" x14ac:dyDescent="0.2">
      <c r="A760" s="18" t="s">
        <v>1612</v>
      </c>
      <c r="B760" s="19" t="str">
        <f>VLOOKUP(Table3[[#This Row],[Customer ID]],'Customer name 1'!759:$1048576,4,FALSE())</f>
        <v xml:space="preserve">Mr. Filip </v>
      </c>
      <c r="C760" s="20">
        <f>VLOOKUP(Table3[[#This Row],[Customer ID]],'Medical Examinations'!$1:$1048576,2,FALSE())</f>
        <v>39.35</v>
      </c>
      <c r="D760" s="20" t="str">
        <f>VLOOKUP(Table3[[#This Row],[Customer ID]],'Medical Examinations'!$1:$1048576,3,FALSE())</f>
        <v xml:space="preserve"> obesity </v>
      </c>
      <c r="E760" s="20">
        <f>VLOOKUP(Table3[[#This Row],[Customer ID]],'Medical Examinations'!$1:$1048576,4,FALSE())</f>
        <v>7.86</v>
      </c>
      <c r="F760" s="20" t="str">
        <f>VLOOKUP(Table3[[#This Row],[Customer ID]],'Medical Examinations'!$1:$1048576,5,FALSE())</f>
        <v xml:space="preserve">diabetes </v>
      </c>
      <c r="G760" s="19" t="str">
        <f>VLOOKUP(Table3[[#This Row],[Customer ID]],'Medical Examinations'!$1:$1048576,6,FALSE())</f>
        <v>yes</v>
      </c>
      <c r="H760" s="19" t="str">
        <f>VLOOKUP(Table3[[#This Row],[Customer ID]],'Medical Examinations'!$1:$1048576,7,FALSE())</f>
        <v>No</v>
      </c>
      <c r="I760" s="19" t="str">
        <f>VLOOKUP(Table3[[#This Row],[Customer ID]],'Medical Examinations'!$1:$1048576,8,FALSE())</f>
        <v>No</v>
      </c>
      <c r="J760" s="19">
        <f>VLOOKUP(Table3[[#This Row],[Customer ID]],'Medical Examinations'!$1:$1048576,9,FALSE())</f>
        <v>1</v>
      </c>
      <c r="K760" s="19" t="str">
        <f>VLOOKUP(Table3[[#This Row],[Customer ID]],'Medical Examinations'!$1:$1048576,10,FALSE())</f>
        <v>No</v>
      </c>
      <c r="L760" s="19" t="str">
        <f>VLOOKUP(Table3[[#This Row],[Customer ID]],'Hospitalisation Details'!759:$1048576,5,FALSE())</f>
        <v>7 Aug 1975</v>
      </c>
      <c r="M760" s="19">
        <f>VLOOKUP(Table3[[#This Row],[Customer ID]],'Hospitalisation Details'!759:$1048576,6,FALSE())</f>
        <v>47</v>
      </c>
      <c r="N760" s="19">
        <f>VLOOKUP(Table3[[#This Row],[Customer ID]],'Hospitalisation Details'!759:$1048576,8,FALSE())</f>
        <v>13472.19</v>
      </c>
      <c r="O760" s="19" t="str">
        <f>VLOOKUP(Table3[[#This Row],[Customer ID]],'Hospitalisation Details'!759:$1048576,9,FALSE())</f>
        <v>tier - 3</v>
      </c>
      <c r="P760" s="19" t="str">
        <f>VLOOKUP(Table3[[#This Row],[Customer ID]],'Hospitalisation Details'!759:$1048576,10,FALSE())</f>
        <v>tier - 2</v>
      </c>
      <c r="Q760" s="19" t="str">
        <f>VLOOKUP(Table3[[#This Row],[Customer ID]],'Hospitalisation Details'!759:$1048576,11,FALSE())</f>
        <v>R1012</v>
      </c>
    </row>
    <row r="761" spans="1:17" x14ac:dyDescent="0.2">
      <c r="A761" s="18" t="s">
        <v>1611</v>
      </c>
      <c r="B761" s="19" t="str">
        <f>VLOOKUP(Table3[[#This Row],[Customer ID]],'Customer name 1'!760:$1048576,4,FALSE())</f>
        <v xml:space="preserve">Ms. Rosemary </v>
      </c>
      <c r="C761" s="20">
        <f>VLOOKUP(Table3[[#This Row],[Customer ID]],'Medical Examinations'!$1:$1048576,2,FALSE())</f>
        <v>39.200000000000003</v>
      </c>
      <c r="D761" s="20" t="str">
        <f>VLOOKUP(Table3[[#This Row],[Customer ID]],'Medical Examinations'!$1:$1048576,3,FALSE())</f>
        <v xml:space="preserve"> obesity </v>
      </c>
      <c r="E761" s="20">
        <f>VLOOKUP(Table3[[#This Row],[Customer ID]],'Medical Examinations'!$1:$1048576,4,FALSE())</f>
        <v>11.38</v>
      </c>
      <c r="F761" s="20" t="str">
        <f>VLOOKUP(Table3[[#This Row],[Customer ID]],'Medical Examinations'!$1:$1048576,5,FALSE())</f>
        <v xml:space="preserve">diabetes </v>
      </c>
      <c r="G761" s="19" t="str">
        <f>VLOOKUP(Table3[[#This Row],[Customer ID]],'Medical Examinations'!$1:$1048576,6,FALSE())</f>
        <v>No</v>
      </c>
      <c r="H761" s="19" t="str">
        <f>VLOOKUP(Table3[[#This Row],[Customer ID]],'Medical Examinations'!$1:$1048576,7,FALSE())</f>
        <v>No</v>
      </c>
      <c r="I761" s="19" t="str">
        <f>VLOOKUP(Table3[[#This Row],[Customer ID]],'Medical Examinations'!$1:$1048576,8,FALSE())</f>
        <v>No</v>
      </c>
      <c r="J761" s="19">
        <f>VLOOKUP(Table3[[#This Row],[Customer ID]],'Medical Examinations'!$1:$1048576,9,FALSE())</f>
        <v>0</v>
      </c>
      <c r="K761" s="19" t="str">
        <f>VLOOKUP(Table3[[#This Row],[Customer ID]],'Medical Examinations'!$1:$1048576,10,FALSE())</f>
        <v>No</v>
      </c>
      <c r="L761" s="19" t="str">
        <f>VLOOKUP(Table3[[#This Row],[Customer ID]],'Hospitalisation Details'!760:$1048576,5,FALSE())</f>
        <v>24 Jul 1960</v>
      </c>
      <c r="M761" s="19">
        <f>VLOOKUP(Table3[[#This Row],[Customer ID]],'Hospitalisation Details'!760:$1048576,6,FALSE())</f>
        <v>62</v>
      </c>
      <c r="N761" s="19">
        <f>VLOOKUP(Table3[[#This Row],[Customer ID]],'Hospitalisation Details'!760:$1048576,8,FALSE())</f>
        <v>13470.86</v>
      </c>
      <c r="O761" s="19" t="str">
        <f>VLOOKUP(Table3[[#This Row],[Customer ID]],'Hospitalisation Details'!760:$1048576,9,FALSE())</f>
        <v>tier - 3</v>
      </c>
      <c r="P761" s="19" t="str">
        <f>VLOOKUP(Table3[[#This Row],[Customer ID]],'Hospitalisation Details'!760:$1048576,10,FALSE())</f>
        <v>tier - 3</v>
      </c>
      <c r="Q761" s="19" t="str">
        <f>VLOOKUP(Table3[[#This Row],[Customer ID]],'Hospitalisation Details'!760:$1048576,11,FALSE())</f>
        <v>R1011</v>
      </c>
    </row>
    <row r="762" spans="1:17" x14ac:dyDescent="0.2">
      <c r="A762" s="18" t="s">
        <v>1610</v>
      </c>
      <c r="B762" s="19" t="str">
        <f>VLOOKUP(Table3[[#This Row],[Customer ID]],'Customer name 1'!761:$1048576,4,FALSE())</f>
        <v xml:space="preserve">Ms. Lisa </v>
      </c>
      <c r="C762" s="20">
        <f>VLOOKUP(Table3[[#This Row],[Customer ID]],'Medical Examinations'!$1:$1048576,2,FALSE())</f>
        <v>39.159999999999997</v>
      </c>
      <c r="D762" s="20" t="str">
        <f>VLOOKUP(Table3[[#This Row],[Customer ID]],'Medical Examinations'!$1:$1048576,3,FALSE())</f>
        <v xml:space="preserve"> obesity </v>
      </c>
      <c r="E762" s="20">
        <f>VLOOKUP(Table3[[#This Row],[Customer ID]],'Medical Examinations'!$1:$1048576,4,FALSE())</f>
        <v>10.48</v>
      </c>
      <c r="F762" s="20" t="str">
        <f>VLOOKUP(Table3[[#This Row],[Customer ID]],'Medical Examinations'!$1:$1048576,5,FALSE())</f>
        <v xml:space="preserve">diabetes </v>
      </c>
      <c r="G762" s="19" t="str">
        <f>VLOOKUP(Table3[[#This Row],[Customer ID]],'Medical Examinations'!$1:$1048576,6,FALSE())</f>
        <v>No</v>
      </c>
      <c r="H762" s="19" t="str">
        <f>VLOOKUP(Table3[[#This Row],[Customer ID]],'Medical Examinations'!$1:$1048576,7,FALSE())</f>
        <v>No</v>
      </c>
      <c r="I762" s="19" t="str">
        <f>VLOOKUP(Table3[[#This Row],[Customer ID]],'Medical Examinations'!$1:$1048576,8,FALSE())</f>
        <v>No</v>
      </c>
      <c r="J762" s="19">
        <f>VLOOKUP(Table3[[#This Row],[Customer ID]],'Medical Examinations'!$1:$1048576,9,FALSE())</f>
        <v>0</v>
      </c>
      <c r="K762" s="19" t="str">
        <f>VLOOKUP(Table3[[#This Row],[Customer ID]],'Medical Examinations'!$1:$1048576,10,FALSE())</f>
        <v>No</v>
      </c>
      <c r="L762" s="19" t="str">
        <f>VLOOKUP(Table3[[#This Row],[Customer ID]],'Hospitalisation Details'!761:$1048576,5,FALSE())</f>
        <v>28 Jul 1960</v>
      </c>
      <c r="M762" s="19">
        <f>VLOOKUP(Table3[[#This Row],[Customer ID]],'Hospitalisation Details'!761:$1048576,6,FALSE())</f>
        <v>62</v>
      </c>
      <c r="N762" s="19">
        <f>VLOOKUP(Table3[[#This Row],[Customer ID]],'Hospitalisation Details'!761:$1048576,8,FALSE())</f>
        <v>13470.8</v>
      </c>
      <c r="O762" s="19" t="str">
        <f>VLOOKUP(Table3[[#This Row],[Customer ID]],'Hospitalisation Details'!761:$1048576,9,FALSE())</f>
        <v>tier - 3</v>
      </c>
      <c r="P762" s="19" t="str">
        <f>VLOOKUP(Table3[[#This Row],[Customer ID]],'Hospitalisation Details'!761:$1048576,10,FALSE())</f>
        <v>tier - 2</v>
      </c>
      <c r="Q762" s="19" t="str">
        <f>VLOOKUP(Table3[[#This Row],[Customer ID]],'Hospitalisation Details'!761:$1048576,11,FALSE())</f>
        <v>R1013</v>
      </c>
    </row>
    <row r="763" spans="1:17" x14ac:dyDescent="0.2">
      <c r="A763" s="18" t="s">
        <v>1609</v>
      </c>
      <c r="B763" s="19" t="str">
        <f>VLOOKUP(Table3[[#This Row],[Customer ID]],'Customer name 1'!762:$1048576,4,FALSE())</f>
        <v xml:space="preserve">Mr. Jason </v>
      </c>
      <c r="C763" s="20">
        <f>VLOOKUP(Table3[[#This Row],[Customer ID]],'Medical Examinations'!$1:$1048576,2,FALSE())</f>
        <v>44.1</v>
      </c>
      <c r="D763" s="20" t="str">
        <f>VLOOKUP(Table3[[#This Row],[Customer ID]],'Medical Examinations'!$1:$1048576,3,FALSE())</f>
        <v xml:space="preserve"> obesity </v>
      </c>
      <c r="E763" s="20">
        <f>VLOOKUP(Table3[[#This Row],[Customer ID]],'Medical Examinations'!$1:$1048576,4,FALSE())</f>
        <v>5.04</v>
      </c>
      <c r="F763" s="20" t="str">
        <f>VLOOKUP(Table3[[#This Row],[Customer ID]],'Medical Examinations'!$1:$1048576,5,FALSE())</f>
        <v xml:space="preserve">normal </v>
      </c>
      <c r="G763" s="19" t="str">
        <f>VLOOKUP(Table3[[#This Row],[Customer ID]],'Medical Examinations'!$1:$1048576,6,FALSE())</f>
        <v>yes</v>
      </c>
      <c r="H763" s="19" t="str">
        <f>VLOOKUP(Table3[[#This Row],[Customer ID]],'Medical Examinations'!$1:$1048576,7,FALSE())</f>
        <v>No</v>
      </c>
      <c r="I763" s="19" t="str">
        <f>VLOOKUP(Table3[[#This Row],[Customer ID]],'Medical Examinations'!$1:$1048576,8,FALSE())</f>
        <v>No</v>
      </c>
      <c r="J763" s="19">
        <f>VLOOKUP(Table3[[#This Row],[Customer ID]],'Medical Examinations'!$1:$1048576,9,FALSE())</f>
        <v>0</v>
      </c>
      <c r="K763" s="19" t="str">
        <f>VLOOKUP(Table3[[#This Row],[Customer ID]],'Medical Examinations'!$1:$1048576,10,FALSE())</f>
        <v>No</v>
      </c>
      <c r="L763" s="19" t="str">
        <f>VLOOKUP(Table3[[#This Row],[Customer ID]],'Hospitalisation Details'!762:$1048576,5,FALSE())</f>
        <v>19 Aug 1985</v>
      </c>
      <c r="M763" s="19">
        <f>VLOOKUP(Table3[[#This Row],[Customer ID]],'Hospitalisation Details'!762:$1048576,6,FALSE())</f>
        <v>37</v>
      </c>
      <c r="N763" s="19">
        <f>VLOOKUP(Table3[[#This Row],[Customer ID]],'Hospitalisation Details'!762:$1048576,8,FALSE())</f>
        <v>13465.8</v>
      </c>
      <c r="O763" s="19" t="str">
        <f>VLOOKUP(Table3[[#This Row],[Customer ID]],'Hospitalisation Details'!762:$1048576,9,FALSE())</f>
        <v>tier - 3</v>
      </c>
      <c r="P763" s="19" t="str">
        <f>VLOOKUP(Table3[[#This Row],[Customer ID]],'Hospitalisation Details'!762:$1048576,10,FALSE())</f>
        <v>tier - 1</v>
      </c>
      <c r="Q763" s="19" t="str">
        <f>VLOOKUP(Table3[[#This Row],[Customer ID]],'Hospitalisation Details'!762:$1048576,11,FALSE())</f>
        <v>R1012</v>
      </c>
    </row>
    <row r="764" spans="1:17" x14ac:dyDescent="0.2">
      <c r="A764" s="18" t="s">
        <v>1608</v>
      </c>
      <c r="B764" s="19" t="str">
        <f>VLOOKUP(Table3[[#This Row],[Customer ID]],'Customer name 1'!763:$1048576,4,FALSE())</f>
        <v xml:space="preserve">Ms. Courtney </v>
      </c>
      <c r="C764" s="20">
        <f>VLOOKUP(Table3[[#This Row],[Customer ID]],'Medical Examinations'!$1:$1048576,2,FALSE())</f>
        <v>33.200000000000003</v>
      </c>
      <c r="D764" s="20" t="str">
        <f>VLOOKUP(Table3[[#This Row],[Customer ID]],'Medical Examinations'!$1:$1048576,3,FALSE())</f>
        <v xml:space="preserve"> obesity </v>
      </c>
      <c r="E764" s="20">
        <f>VLOOKUP(Table3[[#This Row],[Customer ID]],'Medical Examinations'!$1:$1048576,4,FALSE())</f>
        <v>9.06</v>
      </c>
      <c r="F764" s="20" t="str">
        <f>VLOOKUP(Table3[[#This Row],[Customer ID]],'Medical Examinations'!$1:$1048576,5,FALSE())</f>
        <v xml:space="preserve">diabetes </v>
      </c>
      <c r="G764" s="19" t="str">
        <f>VLOOKUP(Table3[[#This Row],[Customer ID]],'Medical Examinations'!$1:$1048576,6,FALSE())</f>
        <v>No</v>
      </c>
      <c r="H764" s="19" t="str">
        <f>VLOOKUP(Table3[[#This Row],[Customer ID]],'Medical Examinations'!$1:$1048576,7,FALSE())</f>
        <v>No</v>
      </c>
      <c r="I764" s="19" t="str">
        <f>VLOOKUP(Table3[[#This Row],[Customer ID]],'Medical Examinations'!$1:$1048576,8,FALSE())</f>
        <v>No</v>
      </c>
      <c r="J764" s="19">
        <f>VLOOKUP(Table3[[#This Row],[Customer ID]],'Medical Examinations'!$1:$1048576,9,FALSE())</f>
        <v>0</v>
      </c>
      <c r="K764" s="19" t="str">
        <f>VLOOKUP(Table3[[#This Row],[Customer ID]],'Medical Examinations'!$1:$1048576,10,FALSE())</f>
        <v>No</v>
      </c>
      <c r="L764" s="19" t="str">
        <f>VLOOKUP(Table3[[#This Row],[Customer ID]],'Hospitalisation Details'!763:$1048576,5,FALSE())</f>
        <v>16 Dec 1960</v>
      </c>
      <c r="M764" s="19">
        <f>VLOOKUP(Table3[[#This Row],[Customer ID]],'Hospitalisation Details'!763:$1048576,6,FALSE())</f>
        <v>62</v>
      </c>
      <c r="N764" s="19">
        <f>VLOOKUP(Table3[[#This Row],[Customer ID]],'Hospitalisation Details'!763:$1048576,8,FALSE())</f>
        <v>13462.52</v>
      </c>
      <c r="O764" s="19" t="str">
        <f>VLOOKUP(Table3[[#This Row],[Customer ID]],'Hospitalisation Details'!763:$1048576,9,FALSE())</f>
        <v>tier - 3</v>
      </c>
      <c r="P764" s="19" t="str">
        <f>VLOOKUP(Table3[[#This Row],[Customer ID]],'Hospitalisation Details'!763:$1048576,10,FALSE())</f>
        <v>tier - 2</v>
      </c>
      <c r="Q764" s="19" t="str">
        <f>VLOOKUP(Table3[[#This Row],[Customer ID]],'Hospitalisation Details'!763:$1048576,11,FALSE())</f>
        <v>R1011</v>
      </c>
    </row>
    <row r="765" spans="1:17" x14ac:dyDescent="0.2">
      <c r="A765" s="18" t="s">
        <v>1607</v>
      </c>
      <c r="B765" s="19" t="str">
        <f>VLOOKUP(Table3[[#This Row],[Customer ID]],'Customer name 1'!764:$1048576,4,FALSE())</f>
        <v xml:space="preserve">Ms. Jennifer </v>
      </c>
      <c r="C765" s="20">
        <f>VLOOKUP(Table3[[#This Row],[Customer ID]],'Medical Examinations'!$1:$1048576,2,FALSE())</f>
        <v>29.92</v>
      </c>
      <c r="D765" s="20" t="str">
        <f>VLOOKUP(Table3[[#This Row],[Customer ID]],'Medical Examinations'!$1:$1048576,3,FALSE())</f>
        <v>over weight</v>
      </c>
      <c r="E765" s="20">
        <f>VLOOKUP(Table3[[#This Row],[Customer ID]],'Medical Examinations'!$1:$1048576,4,FALSE())</f>
        <v>11.07</v>
      </c>
      <c r="F765" s="20" t="str">
        <f>VLOOKUP(Table3[[#This Row],[Customer ID]],'Medical Examinations'!$1:$1048576,5,FALSE())</f>
        <v xml:space="preserve">diabetes </v>
      </c>
      <c r="G765" s="19" t="str">
        <f>VLOOKUP(Table3[[#This Row],[Customer ID]],'Medical Examinations'!$1:$1048576,6,FALSE())</f>
        <v>No</v>
      </c>
      <c r="H765" s="19" t="str">
        <f>VLOOKUP(Table3[[#This Row],[Customer ID]],'Medical Examinations'!$1:$1048576,7,FALSE())</f>
        <v>No</v>
      </c>
      <c r="I765" s="19" t="str">
        <f>VLOOKUP(Table3[[#This Row],[Customer ID]],'Medical Examinations'!$1:$1048576,8,FALSE())</f>
        <v>No</v>
      </c>
      <c r="J765" s="19">
        <f>VLOOKUP(Table3[[#This Row],[Customer ID]],'Medical Examinations'!$1:$1048576,9,FALSE())</f>
        <v>0</v>
      </c>
      <c r="K765" s="19" t="str">
        <f>VLOOKUP(Table3[[#This Row],[Customer ID]],'Medical Examinations'!$1:$1048576,10,FALSE())</f>
        <v>No</v>
      </c>
      <c r="L765" s="19" t="str">
        <f>VLOOKUP(Table3[[#This Row],[Customer ID]],'Hospitalisation Details'!764:$1048576,5,FALSE())</f>
        <v>11 Jul 1960</v>
      </c>
      <c r="M765" s="19">
        <f>VLOOKUP(Table3[[#This Row],[Customer ID]],'Hospitalisation Details'!764:$1048576,6,FALSE())</f>
        <v>62</v>
      </c>
      <c r="N765" s="19">
        <f>VLOOKUP(Table3[[#This Row],[Customer ID]],'Hospitalisation Details'!764:$1048576,8,FALSE())</f>
        <v>13457.96</v>
      </c>
      <c r="O765" s="19" t="str">
        <f>VLOOKUP(Table3[[#This Row],[Customer ID]],'Hospitalisation Details'!764:$1048576,9,FALSE())</f>
        <v>tier - 3</v>
      </c>
      <c r="P765" s="19" t="str">
        <f>VLOOKUP(Table3[[#This Row],[Customer ID]],'Hospitalisation Details'!764:$1048576,10,FALSE())</f>
        <v>tier - 1</v>
      </c>
      <c r="Q765" s="19" t="str">
        <f>VLOOKUP(Table3[[#This Row],[Customer ID]],'Hospitalisation Details'!764:$1048576,11,FALSE())</f>
        <v>R1013</v>
      </c>
    </row>
    <row r="766" spans="1:17" x14ac:dyDescent="0.2">
      <c r="A766" s="18" t="s">
        <v>1606</v>
      </c>
      <c r="B766" s="19" t="str">
        <f>VLOOKUP(Table3[[#This Row],[Customer ID]],'Customer name 1'!765:$1048576,4,FALSE())</f>
        <v xml:space="preserve">Ms. Lauren </v>
      </c>
      <c r="C766" s="20">
        <f>VLOOKUP(Table3[[#This Row],[Customer ID]],'Medical Examinations'!$1:$1048576,2,FALSE())</f>
        <v>25</v>
      </c>
      <c r="D766" s="20" t="str">
        <f>VLOOKUP(Table3[[#This Row],[Customer ID]],'Medical Examinations'!$1:$1048576,3,FALSE())</f>
        <v>over weight</v>
      </c>
      <c r="E766" s="20">
        <f>VLOOKUP(Table3[[#This Row],[Customer ID]],'Medical Examinations'!$1:$1048576,4,FALSE())</f>
        <v>10.45</v>
      </c>
      <c r="F766" s="20" t="str">
        <f>VLOOKUP(Table3[[#This Row],[Customer ID]],'Medical Examinations'!$1:$1048576,5,FALSE())</f>
        <v xml:space="preserve">diabetes </v>
      </c>
      <c r="G766" s="19" t="str">
        <f>VLOOKUP(Table3[[#This Row],[Customer ID]],'Medical Examinations'!$1:$1048576,6,FALSE())</f>
        <v>No</v>
      </c>
      <c r="H766" s="19" t="str">
        <f>VLOOKUP(Table3[[#This Row],[Customer ID]],'Medical Examinations'!$1:$1048576,7,FALSE())</f>
        <v>No</v>
      </c>
      <c r="I766" s="19" t="str">
        <f>VLOOKUP(Table3[[#This Row],[Customer ID]],'Medical Examinations'!$1:$1048576,8,FALSE())</f>
        <v>No</v>
      </c>
      <c r="J766" s="19">
        <f>VLOOKUP(Table3[[#This Row],[Customer ID]],'Medical Examinations'!$1:$1048576,9,FALSE())</f>
        <v>0</v>
      </c>
      <c r="K766" s="19" t="str">
        <f>VLOOKUP(Table3[[#This Row],[Customer ID]],'Medical Examinations'!$1:$1048576,10,FALSE())</f>
        <v>No</v>
      </c>
      <c r="L766" s="19" t="str">
        <f>VLOOKUP(Table3[[#This Row],[Customer ID]],'Hospitalisation Details'!765:$1048576,5,FALSE())</f>
        <v>13 Aug 1960</v>
      </c>
      <c r="M766" s="19">
        <f>VLOOKUP(Table3[[#This Row],[Customer ID]],'Hospitalisation Details'!765:$1048576,6,FALSE())</f>
        <v>62</v>
      </c>
      <c r="N766" s="19">
        <f>VLOOKUP(Table3[[#This Row],[Customer ID]],'Hospitalisation Details'!765:$1048576,8,FALSE())</f>
        <v>13451.12</v>
      </c>
      <c r="O766" s="19" t="str">
        <f>VLOOKUP(Table3[[#This Row],[Customer ID]],'Hospitalisation Details'!765:$1048576,9,FALSE())</f>
        <v>tier - 3</v>
      </c>
      <c r="P766" s="19" t="str">
        <f>VLOOKUP(Table3[[#This Row],[Customer ID]],'Hospitalisation Details'!765:$1048576,10,FALSE())</f>
        <v>tier - 1</v>
      </c>
      <c r="Q766" s="19" t="str">
        <f>VLOOKUP(Table3[[#This Row],[Customer ID]],'Hospitalisation Details'!765:$1048576,11,FALSE())</f>
        <v>R1011</v>
      </c>
    </row>
    <row r="767" spans="1:17" x14ac:dyDescent="0.2">
      <c r="A767" s="18" t="s">
        <v>1605</v>
      </c>
      <c r="B767" s="19" t="str">
        <f>VLOOKUP(Table3[[#This Row],[Customer ID]],'Customer name 1'!766:$1048576,4,FALSE())</f>
        <v xml:space="preserve">Ms. Ashley </v>
      </c>
      <c r="C767" s="20">
        <f>VLOOKUP(Table3[[#This Row],[Customer ID]],'Medical Examinations'!$1:$1048576,2,FALSE())</f>
        <v>38.869999999999997</v>
      </c>
      <c r="D767" s="20" t="str">
        <f>VLOOKUP(Table3[[#This Row],[Customer ID]],'Medical Examinations'!$1:$1048576,3,FALSE())</f>
        <v xml:space="preserve"> obesity </v>
      </c>
      <c r="E767" s="20">
        <f>VLOOKUP(Table3[[#This Row],[Customer ID]],'Medical Examinations'!$1:$1048576,4,FALSE())</f>
        <v>8.6300000000000008</v>
      </c>
      <c r="F767" s="20" t="str">
        <f>VLOOKUP(Table3[[#This Row],[Customer ID]],'Medical Examinations'!$1:$1048576,5,FALSE())</f>
        <v xml:space="preserve">diabetes </v>
      </c>
      <c r="G767" s="19" t="str">
        <f>VLOOKUP(Table3[[#This Row],[Customer ID]],'Medical Examinations'!$1:$1048576,6,FALSE())</f>
        <v>yes</v>
      </c>
      <c r="H767" s="19" t="str">
        <f>VLOOKUP(Table3[[#This Row],[Customer ID]],'Medical Examinations'!$1:$1048576,7,FALSE())</f>
        <v>No</v>
      </c>
      <c r="I767" s="19" t="str">
        <f>VLOOKUP(Table3[[#This Row],[Customer ID]],'Medical Examinations'!$1:$1048576,8,FALSE())</f>
        <v>No</v>
      </c>
      <c r="J767" s="19">
        <f>VLOOKUP(Table3[[#This Row],[Customer ID]],'Medical Examinations'!$1:$1048576,9,FALSE())</f>
        <v>1</v>
      </c>
      <c r="K767" s="19" t="str">
        <f>VLOOKUP(Table3[[#This Row],[Customer ID]],'Medical Examinations'!$1:$1048576,10,FALSE())</f>
        <v>No</v>
      </c>
      <c r="L767" s="19" t="str">
        <f>VLOOKUP(Table3[[#This Row],[Customer ID]],'Hospitalisation Details'!766:$1048576,5,FALSE())</f>
        <v>29 Jun 1975</v>
      </c>
      <c r="M767" s="19">
        <f>VLOOKUP(Table3[[#This Row],[Customer ID]],'Hospitalisation Details'!766:$1048576,6,FALSE())</f>
        <v>47</v>
      </c>
      <c r="N767" s="19">
        <f>VLOOKUP(Table3[[#This Row],[Customer ID]],'Hospitalisation Details'!766:$1048576,8,FALSE())</f>
        <v>13440.7</v>
      </c>
      <c r="O767" s="19" t="str">
        <f>VLOOKUP(Table3[[#This Row],[Customer ID]],'Hospitalisation Details'!766:$1048576,9,FALSE())</f>
        <v>tier - 3</v>
      </c>
      <c r="P767" s="19" t="str">
        <f>VLOOKUP(Table3[[#This Row],[Customer ID]],'Hospitalisation Details'!766:$1048576,10,FALSE())</f>
        <v>tier - 2</v>
      </c>
      <c r="Q767" s="19" t="str">
        <f>VLOOKUP(Table3[[#This Row],[Customer ID]],'Hospitalisation Details'!766:$1048576,11,FALSE())</f>
        <v>R1012</v>
      </c>
    </row>
    <row r="768" spans="1:17" x14ac:dyDescent="0.2">
      <c r="A768" s="18" t="s">
        <v>1604</v>
      </c>
      <c r="B768" s="19" t="str">
        <f>VLOOKUP(Table3[[#This Row],[Customer ID]],'Customer name 1'!767:$1048576,4,FALSE())</f>
        <v xml:space="preserve">Ms. Alison </v>
      </c>
      <c r="C768" s="20">
        <f>VLOOKUP(Table3[[#This Row],[Customer ID]],'Medical Examinations'!$1:$1048576,2,FALSE())</f>
        <v>32.299999999999997</v>
      </c>
      <c r="D768" s="20" t="str">
        <f>VLOOKUP(Table3[[#This Row],[Customer ID]],'Medical Examinations'!$1:$1048576,3,FALSE())</f>
        <v xml:space="preserve"> obesity </v>
      </c>
      <c r="E768" s="20">
        <f>VLOOKUP(Table3[[#This Row],[Customer ID]],'Medical Examinations'!$1:$1048576,4,FALSE())</f>
        <v>5.28</v>
      </c>
      <c r="F768" s="20" t="str">
        <f>VLOOKUP(Table3[[#This Row],[Customer ID]],'Medical Examinations'!$1:$1048576,5,FALSE())</f>
        <v xml:space="preserve">normal </v>
      </c>
      <c r="G768" s="19" t="str">
        <f>VLOOKUP(Table3[[#This Row],[Customer ID]],'Medical Examinations'!$1:$1048576,6,FALSE())</f>
        <v>yes</v>
      </c>
      <c r="H768" s="19" t="str">
        <f>VLOOKUP(Table3[[#This Row],[Customer ID]],'Medical Examinations'!$1:$1048576,7,FALSE())</f>
        <v>No</v>
      </c>
      <c r="I768" s="19" t="str">
        <f>VLOOKUP(Table3[[#This Row],[Customer ID]],'Medical Examinations'!$1:$1048576,8,FALSE())</f>
        <v>No</v>
      </c>
      <c r="J768" s="19">
        <f>VLOOKUP(Table3[[#This Row],[Customer ID]],'Medical Examinations'!$1:$1048576,9,FALSE())</f>
        <v>2</v>
      </c>
      <c r="K768" s="19" t="str">
        <f>VLOOKUP(Table3[[#This Row],[Customer ID]],'Medical Examinations'!$1:$1048576,10,FALSE())</f>
        <v>No</v>
      </c>
      <c r="L768" s="19" t="str">
        <f>VLOOKUP(Table3[[#This Row],[Customer ID]],'Hospitalisation Details'!767:$1048576,5,FALSE())</f>
        <v>14 Nov 1966</v>
      </c>
      <c r="M768" s="19">
        <f>VLOOKUP(Table3[[#This Row],[Customer ID]],'Hospitalisation Details'!767:$1048576,6,FALSE())</f>
        <v>56</v>
      </c>
      <c r="N768" s="19">
        <f>VLOOKUP(Table3[[#This Row],[Customer ID]],'Hospitalisation Details'!767:$1048576,8,FALSE())</f>
        <v>13430.27</v>
      </c>
      <c r="O768" s="19" t="str">
        <f>VLOOKUP(Table3[[#This Row],[Customer ID]],'Hospitalisation Details'!767:$1048576,9,FALSE())</f>
        <v>tier - 3</v>
      </c>
      <c r="P768" s="19" t="str">
        <f>VLOOKUP(Table3[[#This Row],[Customer ID]],'Hospitalisation Details'!767:$1048576,10,FALSE())</f>
        <v>tier - 3</v>
      </c>
      <c r="Q768" s="19" t="str">
        <f>VLOOKUP(Table3[[#This Row],[Customer ID]],'Hospitalisation Details'!767:$1048576,11,FALSE())</f>
        <v>R1024</v>
      </c>
    </row>
    <row r="769" spans="1:17" x14ac:dyDescent="0.2">
      <c r="A769" s="18" t="s">
        <v>1603</v>
      </c>
      <c r="B769" s="19" t="str">
        <f>VLOOKUP(Table3[[#This Row],[Customer ID]],'Customer name 1'!768:$1048576,4,FALSE())</f>
        <v xml:space="preserve">Ms. Madeleine </v>
      </c>
      <c r="C769" s="20">
        <f>VLOOKUP(Table3[[#This Row],[Customer ID]],'Medical Examinations'!$1:$1048576,2,FALSE())</f>
        <v>31.16</v>
      </c>
      <c r="D769" s="20" t="str">
        <f>VLOOKUP(Table3[[#This Row],[Customer ID]],'Medical Examinations'!$1:$1048576,3,FALSE())</f>
        <v xml:space="preserve"> obesity </v>
      </c>
      <c r="E769" s="20">
        <f>VLOOKUP(Table3[[#This Row],[Customer ID]],'Medical Examinations'!$1:$1048576,4,FALSE())</f>
        <v>7.49</v>
      </c>
      <c r="F769" s="20" t="str">
        <f>VLOOKUP(Table3[[#This Row],[Customer ID]],'Medical Examinations'!$1:$1048576,5,FALSE())</f>
        <v xml:space="preserve">diabetes </v>
      </c>
      <c r="G769" s="19" t="str">
        <f>VLOOKUP(Table3[[#This Row],[Customer ID]],'Medical Examinations'!$1:$1048576,6,FALSE())</f>
        <v>yes</v>
      </c>
      <c r="H769" s="19" t="str">
        <f>VLOOKUP(Table3[[#This Row],[Customer ID]],'Medical Examinations'!$1:$1048576,7,FALSE())</f>
        <v>No</v>
      </c>
      <c r="I769" s="19" t="str">
        <f>VLOOKUP(Table3[[#This Row],[Customer ID]],'Medical Examinations'!$1:$1048576,8,FALSE())</f>
        <v>No</v>
      </c>
      <c r="J769" s="19">
        <f>VLOOKUP(Table3[[#This Row],[Customer ID]],'Medical Examinations'!$1:$1048576,9,FALSE())</f>
        <v>2</v>
      </c>
      <c r="K769" s="19" t="str">
        <f>VLOOKUP(Table3[[#This Row],[Customer ID]],'Medical Examinations'!$1:$1048576,10,FALSE())</f>
        <v>No</v>
      </c>
      <c r="L769" s="19" t="str">
        <f>VLOOKUP(Table3[[#This Row],[Customer ID]],'Hospitalisation Details'!768:$1048576,5,FALSE())</f>
        <v>3 Nov 1961</v>
      </c>
      <c r="M769" s="19">
        <f>VLOOKUP(Table3[[#This Row],[Customer ID]],'Hospitalisation Details'!768:$1048576,6,FALSE())</f>
        <v>61</v>
      </c>
      <c r="N769" s="19">
        <f>VLOOKUP(Table3[[#This Row],[Customer ID]],'Hospitalisation Details'!768:$1048576,8,FALSE())</f>
        <v>13429.04</v>
      </c>
      <c r="O769" s="19" t="str">
        <f>VLOOKUP(Table3[[#This Row],[Customer ID]],'Hospitalisation Details'!768:$1048576,9,FALSE())</f>
        <v>tier - 3</v>
      </c>
      <c r="P769" s="19" t="str">
        <f>VLOOKUP(Table3[[#This Row],[Customer ID]],'Hospitalisation Details'!768:$1048576,10,FALSE())</f>
        <v>tier - 3</v>
      </c>
      <c r="Q769" s="19" t="str">
        <f>VLOOKUP(Table3[[#This Row],[Customer ID]],'Hospitalisation Details'!768:$1048576,11,FALSE())</f>
        <v>R1012</v>
      </c>
    </row>
    <row r="770" spans="1:17" x14ac:dyDescent="0.2">
      <c r="A770" s="18" t="s">
        <v>1602</v>
      </c>
      <c r="B770" s="19" t="str">
        <f>VLOOKUP(Table3[[#This Row],[Customer ID]],'Customer name 1'!769:$1048576,4,FALSE())</f>
        <v xml:space="preserve">Ms. Stacey </v>
      </c>
      <c r="C770" s="20">
        <f>VLOOKUP(Table3[[#This Row],[Customer ID]],'Medical Examinations'!$1:$1048576,2,FALSE())</f>
        <v>54.59</v>
      </c>
      <c r="D770" s="20" t="str">
        <f>VLOOKUP(Table3[[#This Row],[Customer ID]],'Medical Examinations'!$1:$1048576,3,FALSE())</f>
        <v xml:space="preserve"> obesity </v>
      </c>
      <c r="E770" s="20">
        <f>VLOOKUP(Table3[[#This Row],[Customer ID]],'Medical Examinations'!$1:$1048576,4,FALSE())</f>
        <v>4.2699999999999996</v>
      </c>
      <c r="F770" s="20" t="str">
        <f>VLOOKUP(Table3[[#This Row],[Customer ID]],'Medical Examinations'!$1:$1048576,5,FALSE())</f>
        <v xml:space="preserve">normal </v>
      </c>
      <c r="G770" s="19" t="str">
        <f>VLOOKUP(Table3[[#This Row],[Customer ID]],'Medical Examinations'!$1:$1048576,6,FALSE())</f>
        <v>No</v>
      </c>
      <c r="H770" s="19" t="str">
        <f>VLOOKUP(Table3[[#This Row],[Customer ID]],'Medical Examinations'!$1:$1048576,7,FALSE())</f>
        <v>No</v>
      </c>
      <c r="I770" s="19" t="str">
        <f>VLOOKUP(Table3[[#This Row],[Customer ID]],'Medical Examinations'!$1:$1048576,8,FALSE())</f>
        <v>No</v>
      </c>
      <c r="J770" s="19">
        <f>VLOOKUP(Table3[[#This Row],[Customer ID]],'Medical Examinations'!$1:$1048576,9,FALSE())</f>
        <v>0</v>
      </c>
      <c r="K770" s="19" t="str">
        <f>VLOOKUP(Table3[[#This Row],[Customer ID]],'Medical Examinations'!$1:$1048576,10,FALSE())</f>
        <v>No</v>
      </c>
      <c r="L770" s="19" t="str">
        <f>VLOOKUP(Table3[[#This Row],[Customer ID]],'Hospitalisation Details'!769:$1048576,5,FALSE())</f>
        <v>17 Jun 1994</v>
      </c>
      <c r="M770" s="19">
        <f>VLOOKUP(Table3[[#This Row],[Customer ID]],'Hospitalisation Details'!769:$1048576,6,FALSE())</f>
        <v>28</v>
      </c>
      <c r="N770" s="19">
        <f>VLOOKUP(Table3[[#This Row],[Customer ID]],'Hospitalisation Details'!769:$1048576,8,FALSE())</f>
        <v>13417.05</v>
      </c>
      <c r="O770" s="19" t="str">
        <f>VLOOKUP(Table3[[#This Row],[Customer ID]],'Hospitalisation Details'!769:$1048576,9,FALSE())</f>
        <v>tier - 3</v>
      </c>
      <c r="P770" s="19" t="str">
        <f>VLOOKUP(Table3[[#This Row],[Customer ID]],'Hospitalisation Details'!769:$1048576,10,FALSE())</f>
        <v>tier - 3</v>
      </c>
      <c r="Q770" s="19" t="str">
        <f>VLOOKUP(Table3[[#This Row],[Customer ID]],'Hospitalisation Details'!769:$1048576,11,FALSE())</f>
        <v>R1012</v>
      </c>
    </row>
    <row r="771" spans="1:17" x14ac:dyDescent="0.2">
      <c r="A771" s="18" t="s">
        <v>1601</v>
      </c>
      <c r="B771" s="19" t="str">
        <f>VLOOKUP(Table3[[#This Row],[Customer ID]],'Customer name 1'!770:$1048576,4,FALSE())</f>
        <v xml:space="preserve">Ms. Kimberly </v>
      </c>
      <c r="C771" s="20">
        <f>VLOOKUP(Table3[[#This Row],[Customer ID]],'Medical Examinations'!$1:$1048576,2,FALSE())</f>
        <v>21.09</v>
      </c>
      <c r="D771" s="20" t="str">
        <f>VLOOKUP(Table3[[#This Row],[Customer ID]],'Medical Examinations'!$1:$1048576,3,FALSE())</f>
        <v>normal weight</v>
      </c>
      <c r="E771" s="20">
        <f>VLOOKUP(Table3[[#This Row],[Customer ID]],'Medical Examinations'!$1:$1048576,4,FALSE())</f>
        <v>9.2200000000000006</v>
      </c>
      <c r="F771" s="20" t="str">
        <f>VLOOKUP(Table3[[#This Row],[Customer ID]],'Medical Examinations'!$1:$1048576,5,FALSE())</f>
        <v xml:space="preserve">diabetes </v>
      </c>
      <c r="G771" s="19" t="str">
        <f>VLOOKUP(Table3[[#This Row],[Customer ID]],'Medical Examinations'!$1:$1048576,6,FALSE())</f>
        <v>yes</v>
      </c>
      <c r="H771" s="19" t="str">
        <f>VLOOKUP(Table3[[#This Row],[Customer ID]],'Medical Examinations'!$1:$1048576,7,FALSE())</f>
        <v>No</v>
      </c>
      <c r="I771" s="19" t="str">
        <f>VLOOKUP(Table3[[#This Row],[Customer ID]],'Medical Examinations'!$1:$1048576,8,FALSE())</f>
        <v>No</v>
      </c>
      <c r="J771" s="19">
        <f>VLOOKUP(Table3[[#This Row],[Customer ID]],'Medical Examinations'!$1:$1048576,9,FALSE())</f>
        <v>2</v>
      </c>
      <c r="K771" s="19" t="str">
        <f>VLOOKUP(Table3[[#This Row],[Customer ID]],'Medical Examinations'!$1:$1048576,10,FALSE())</f>
        <v>No</v>
      </c>
      <c r="L771" s="19" t="str">
        <f>VLOOKUP(Table3[[#This Row],[Customer ID]],'Hospitalisation Details'!770:$1048576,5,FALSE())</f>
        <v>22 Jul 1961</v>
      </c>
      <c r="M771" s="19">
        <f>VLOOKUP(Table3[[#This Row],[Customer ID]],'Hospitalisation Details'!770:$1048576,6,FALSE())</f>
        <v>61</v>
      </c>
      <c r="N771" s="19">
        <f>VLOOKUP(Table3[[#This Row],[Customer ID]],'Hospitalisation Details'!770:$1048576,8,FALSE())</f>
        <v>13415.04</v>
      </c>
      <c r="O771" s="19" t="str">
        <f>VLOOKUP(Table3[[#This Row],[Customer ID]],'Hospitalisation Details'!770:$1048576,9,FALSE())</f>
        <v>tier - 3</v>
      </c>
      <c r="P771" s="19" t="str">
        <f>VLOOKUP(Table3[[#This Row],[Customer ID]],'Hospitalisation Details'!770:$1048576,10,FALSE())</f>
        <v>tier - 2</v>
      </c>
      <c r="Q771" s="19" t="str">
        <f>VLOOKUP(Table3[[#This Row],[Customer ID]],'Hospitalisation Details'!770:$1048576,11,FALSE())</f>
        <v>R1012</v>
      </c>
    </row>
    <row r="772" spans="1:17" x14ac:dyDescent="0.2">
      <c r="A772" s="18" t="s">
        <v>1600</v>
      </c>
      <c r="B772" s="19" t="str">
        <f>VLOOKUP(Table3[[#This Row],[Customer ID]],'Customer name 1'!771:$1048576,4,FALSE())</f>
        <v xml:space="preserve">Mr. Matthew </v>
      </c>
      <c r="C772" s="20">
        <f>VLOOKUP(Table3[[#This Row],[Customer ID]],'Medical Examinations'!$1:$1048576,2,FALSE())</f>
        <v>52.41</v>
      </c>
      <c r="D772" s="20" t="str">
        <f>VLOOKUP(Table3[[#This Row],[Customer ID]],'Medical Examinations'!$1:$1048576,3,FALSE())</f>
        <v xml:space="preserve"> obesity </v>
      </c>
      <c r="E772" s="20">
        <f>VLOOKUP(Table3[[#This Row],[Customer ID]],'Medical Examinations'!$1:$1048576,4,FALSE())</f>
        <v>5.99</v>
      </c>
      <c r="F772" s="20" t="str">
        <f>VLOOKUP(Table3[[#This Row],[Customer ID]],'Medical Examinations'!$1:$1048576,5,FALSE())</f>
        <v>prediabetes</v>
      </c>
      <c r="G772" s="19" t="str">
        <f>VLOOKUP(Table3[[#This Row],[Customer ID]],'Medical Examinations'!$1:$1048576,6,FALSE())</f>
        <v>No</v>
      </c>
      <c r="H772" s="19" t="str">
        <f>VLOOKUP(Table3[[#This Row],[Customer ID]],'Medical Examinations'!$1:$1048576,7,FALSE())</f>
        <v>No</v>
      </c>
      <c r="I772" s="19" t="str">
        <f>VLOOKUP(Table3[[#This Row],[Customer ID]],'Medical Examinations'!$1:$1048576,8,FALSE())</f>
        <v>No</v>
      </c>
      <c r="J772" s="19">
        <f>VLOOKUP(Table3[[#This Row],[Customer ID]],'Medical Examinations'!$1:$1048576,9,FALSE())</f>
        <v>1</v>
      </c>
      <c r="K772" s="19" t="str">
        <f>VLOOKUP(Table3[[#This Row],[Customer ID]],'Medical Examinations'!$1:$1048576,10,FALSE())</f>
        <v>No</v>
      </c>
      <c r="L772" s="19" t="str">
        <f>VLOOKUP(Table3[[#This Row],[Customer ID]],'Hospitalisation Details'!771:$1048576,5,FALSE())</f>
        <v>19 Dec 1992</v>
      </c>
      <c r="M772" s="19">
        <f>VLOOKUP(Table3[[#This Row],[Customer ID]],'Hospitalisation Details'!771:$1048576,6,FALSE())</f>
        <v>30</v>
      </c>
      <c r="N772" s="19">
        <f>VLOOKUP(Table3[[#This Row],[Customer ID]],'Hospitalisation Details'!771:$1048576,8,FALSE())</f>
        <v>13412.97</v>
      </c>
      <c r="O772" s="19" t="str">
        <f>VLOOKUP(Table3[[#This Row],[Customer ID]],'Hospitalisation Details'!771:$1048576,9,FALSE())</f>
        <v>tier - 3</v>
      </c>
      <c r="P772" s="19" t="str">
        <f>VLOOKUP(Table3[[#This Row],[Customer ID]],'Hospitalisation Details'!771:$1048576,10,FALSE())</f>
        <v>tier - 3</v>
      </c>
      <c r="Q772" s="19" t="str">
        <f>VLOOKUP(Table3[[#This Row],[Customer ID]],'Hospitalisation Details'!771:$1048576,11,FALSE())</f>
        <v>R1023</v>
      </c>
    </row>
    <row r="773" spans="1:17" x14ac:dyDescent="0.2">
      <c r="A773" s="18" t="s">
        <v>1599</v>
      </c>
      <c r="B773" s="19" t="str">
        <f>VLOOKUP(Table3[[#This Row],[Customer ID]],'Customer name 1'!772:$1048576,4,FALSE())</f>
        <v xml:space="preserve">Mr. Michael </v>
      </c>
      <c r="C773" s="20">
        <f>VLOOKUP(Table3[[#This Row],[Customer ID]],'Medical Examinations'!$1:$1048576,2,FALSE())</f>
        <v>41.47</v>
      </c>
      <c r="D773" s="20" t="str">
        <f>VLOOKUP(Table3[[#This Row],[Customer ID]],'Medical Examinations'!$1:$1048576,3,FALSE())</f>
        <v xml:space="preserve"> obesity </v>
      </c>
      <c r="E773" s="20">
        <f>VLOOKUP(Table3[[#This Row],[Customer ID]],'Medical Examinations'!$1:$1048576,4,FALSE())</f>
        <v>5.86</v>
      </c>
      <c r="F773" s="20" t="str">
        <f>VLOOKUP(Table3[[#This Row],[Customer ID]],'Medical Examinations'!$1:$1048576,5,FALSE())</f>
        <v>prediabetes</v>
      </c>
      <c r="G773" s="19" t="str">
        <f>VLOOKUP(Table3[[#This Row],[Customer ID]],'Medical Examinations'!$1:$1048576,6,FALSE())</f>
        <v>yes</v>
      </c>
      <c r="H773" s="19" t="str">
        <f>VLOOKUP(Table3[[#This Row],[Customer ID]],'Medical Examinations'!$1:$1048576,7,FALSE())</f>
        <v>No</v>
      </c>
      <c r="I773" s="19" t="str">
        <f>VLOOKUP(Table3[[#This Row],[Customer ID]],'Medical Examinations'!$1:$1048576,8,FALSE())</f>
        <v>No</v>
      </c>
      <c r="J773" s="19">
        <f>VLOOKUP(Table3[[#This Row],[Customer ID]],'Medical Examinations'!$1:$1048576,9,FALSE())</f>
        <v>2</v>
      </c>
      <c r="K773" s="19" t="str">
        <f>VLOOKUP(Table3[[#This Row],[Customer ID]],'Medical Examinations'!$1:$1048576,10,FALSE())</f>
        <v>No</v>
      </c>
      <c r="L773" s="19" t="str">
        <f>VLOOKUP(Table3[[#This Row],[Customer ID]],'Hospitalisation Details'!772:$1048576,5,FALSE())</f>
        <v>20 Dec 1959</v>
      </c>
      <c r="M773" s="19">
        <f>VLOOKUP(Table3[[#This Row],[Customer ID]],'Hospitalisation Details'!772:$1048576,6,FALSE())</f>
        <v>63</v>
      </c>
      <c r="N773" s="19">
        <f>VLOOKUP(Table3[[#This Row],[Customer ID]],'Hospitalisation Details'!772:$1048576,8,FALSE())</f>
        <v>13405.39</v>
      </c>
      <c r="O773" s="19" t="str">
        <f>VLOOKUP(Table3[[#This Row],[Customer ID]],'Hospitalisation Details'!772:$1048576,9,FALSE())</f>
        <v>tier - 3</v>
      </c>
      <c r="P773" s="19" t="str">
        <f>VLOOKUP(Table3[[#This Row],[Customer ID]],'Hospitalisation Details'!772:$1048576,10,FALSE())</f>
        <v>tier - 3</v>
      </c>
      <c r="Q773" s="19" t="str">
        <f>VLOOKUP(Table3[[#This Row],[Customer ID]],'Hospitalisation Details'!772:$1048576,11,FALSE())</f>
        <v>R1013</v>
      </c>
    </row>
    <row r="774" spans="1:17" x14ac:dyDescent="0.2">
      <c r="A774" s="18" t="s">
        <v>1598</v>
      </c>
      <c r="B774" s="19" t="str">
        <f>VLOOKUP(Table3[[#This Row],[Customer ID]],'Customer name 1'!773:$1048576,4,FALSE())</f>
        <v xml:space="preserve">Mr. Ben </v>
      </c>
      <c r="C774" s="20">
        <f>VLOOKUP(Table3[[#This Row],[Customer ID]],'Medical Examinations'!$1:$1048576,2,FALSE())</f>
        <v>33.1</v>
      </c>
      <c r="D774" s="20" t="str">
        <f>VLOOKUP(Table3[[#This Row],[Customer ID]],'Medical Examinations'!$1:$1048576,3,FALSE())</f>
        <v xml:space="preserve"> obesity </v>
      </c>
      <c r="E774" s="20">
        <f>VLOOKUP(Table3[[#This Row],[Customer ID]],'Medical Examinations'!$1:$1048576,4,FALSE())</f>
        <v>5.19</v>
      </c>
      <c r="F774" s="20" t="str">
        <f>VLOOKUP(Table3[[#This Row],[Customer ID]],'Medical Examinations'!$1:$1048576,5,FALSE())</f>
        <v xml:space="preserve">normal </v>
      </c>
      <c r="G774" s="19" t="str">
        <f>VLOOKUP(Table3[[#This Row],[Customer ID]],'Medical Examinations'!$1:$1048576,6,FALSE())</f>
        <v>yes</v>
      </c>
      <c r="H774" s="19" t="str">
        <f>VLOOKUP(Table3[[#This Row],[Customer ID]],'Medical Examinations'!$1:$1048576,7,FALSE())</f>
        <v>No</v>
      </c>
      <c r="I774" s="19" t="str">
        <f>VLOOKUP(Table3[[#This Row],[Customer ID]],'Medical Examinations'!$1:$1048576,8,FALSE())</f>
        <v>No</v>
      </c>
      <c r="J774" s="19">
        <f>VLOOKUP(Table3[[#This Row],[Customer ID]],'Medical Examinations'!$1:$1048576,9,FALSE())</f>
        <v>2</v>
      </c>
      <c r="K774" s="19" t="str">
        <f>VLOOKUP(Table3[[#This Row],[Customer ID]],'Medical Examinations'!$1:$1048576,10,FALSE())</f>
        <v>No</v>
      </c>
      <c r="L774" s="19" t="str">
        <f>VLOOKUP(Table3[[#This Row],[Customer ID]],'Hospitalisation Details'!773:$1048576,5,FALSE())</f>
        <v>25 Nov 1959</v>
      </c>
      <c r="M774" s="19">
        <f>VLOOKUP(Table3[[#This Row],[Customer ID]],'Hospitalisation Details'!773:$1048576,6,FALSE())</f>
        <v>63</v>
      </c>
      <c r="N774" s="19">
        <f>VLOOKUP(Table3[[#This Row],[Customer ID]],'Hospitalisation Details'!773:$1048576,8,FALSE())</f>
        <v>13393.76</v>
      </c>
      <c r="O774" s="19" t="str">
        <f>VLOOKUP(Table3[[#This Row],[Customer ID]],'Hospitalisation Details'!773:$1048576,9,FALSE())</f>
        <v>tier - 3</v>
      </c>
      <c r="P774" s="19" t="str">
        <f>VLOOKUP(Table3[[#This Row],[Customer ID]],'Hospitalisation Details'!773:$1048576,10,FALSE())</f>
        <v>tier - 1</v>
      </c>
      <c r="Q774" s="19" t="str">
        <f>VLOOKUP(Table3[[#This Row],[Customer ID]],'Hospitalisation Details'!773:$1048576,11,FALSE())</f>
        <v>R1011</v>
      </c>
    </row>
    <row r="775" spans="1:17" x14ac:dyDescent="0.2">
      <c r="A775" s="18" t="s">
        <v>1597</v>
      </c>
      <c r="B775" s="19" t="str">
        <f>VLOOKUP(Table3[[#This Row],[Customer ID]],'Customer name 1'!774:$1048576,4,FALSE())</f>
        <v xml:space="preserve">Mr. Chris </v>
      </c>
      <c r="C775" s="20">
        <f>VLOOKUP(Table3[[#This Row],[Customer ID]],'Medical Examinations'!$1:$1048576,2,FALSE())</f>
        <v>30.8</v>
      </c>
      <c r="D775" s="20" t="str">
        <f>VLOOKUP(Table3[[#This Row],[Customer ID]],'Medical Examinations'!$1:$1048576,3,FALSE())</f>
        <v xml:space="preserve"> obesity </v>
      </c>
      <c r="E775" s="20">
        <f>VLOOKUP(Table3[[#This Row],[Customer ID]],'Medical Examinations'!$1:$1048576,4,FALSE())</f>
        <v>4.37</v>
      </c>
      <c r="F775" s="20" t="str">
        <f>VLOOKUP(Table3[[#This Row],[Customer ID]],'Medical Examinations'!$1:$1048576,5,FALSE())</f>
        <v xml:space="preserve">normal </v>
      </c>
      <c r="G775" s="19" t="str">
        <f>VLOOKUP(Table3[[#This Row],[Customer ID]],'Medical Examinations'!$1:$1048576,6,FALSE())</f>
        <v>yes</v>
      </c>
      <c r="H775" s="19" t="str">
        <f>VLOOKUP(Table3[[#This Row],[Customer ID]],'Medical Examinations'!$1:$1048576,7,FALSE())</f>
        <v>No</v>
      </c>
      <c r="I775" s="19" t="str">
        <f>VLOOKUP(Table3[[#This Row],[Customer ID]],'Medical Examinations'!$1:$1048576,8,FALSE())</f>
        <v>No</v>
      </c>
      <c r="J775" s="19">
        <f>VLOOKUP(Table3[[#This Row],[Customer ID]],'Medical Examinations'!$1:$1048576,9,FALSE())</f>
        <v>2</v>
      </c>
      <c r="K775" s="19" t="str">
        <f>VLOOKUP(Table3[[#This Row],[Customer ID]],'Medical Examinations'!$1:$1048576,10,FALSE())</f>
        <v>No</v>
      </c>
      <c r="L775" s="19" t="str">
        <f>VLOOKUP(Table3[[#This Row],[Customer ID]],'Hospitalisation Details'!774:$1048576,5,FALSE())</f>
        <v>9 Dec 1959</v>
      </c>
      <c r="M775" s="19">
        <f>VLOOKUP(Table3[[#This Row],[Customer ID]],'Hospitalisation Details'!774:$1048576,6,FALSE())</f>
        <v>63</v>
      </c>
      <c r="N775" s="19">
        <f>VLOOKUP(Table3[[#This Row],[Customer ID]],'Hospitalisation Details'!774:$1048576,8,FALSE())</f>
        <v>13390.56</v>
      </c>
      <c r="O775" s="19" t="str">
        <f>VLOOKUP(Table3[[#This Row],[Customer ID]],'Hospitalisation Details'!774:$1048576,9,FALSE())</f>
        <v>tier - 3</v>
      </c>
      <c r="P775" s="19" t="str">
        <f>VLOOKUP(Table3[[#This Row],[Customer ID]],'Hospitalisation Details'!774:$1048576,10,FALSE())</f>
        <v>tier - 3</v>
      </c>
      <c r="Q775" s="19" t="str">
        <f>VLOOKUP(Table3[[#This Row],[Customer ID]],'Hospitalisation Details'!774:$1048576,11,FALSE())</f>
        <v>R1011</v>
      </c>
    </row>
    <row r="776" spans="1:17" x14ac:dyDescent="0.2">
      <c r="A776" s="18" t="s">
        <v>1596</v>
      </c>
      <c r="B776" s="19" t="str">
        <f>VLOOKUP(Table3[[#This Row],[Customer ID]],'Customer name 1'!775:$1048576,4,FALSE())</f>
        <v xml:space="preserve">Mr. Jeremy </v>
      </c>
      <c r="C776" s="20">
        <f>VLOOKUP(Table3[[#This Row],[Customer ID]],'Medical Examinations'!$1:$1048576,2,FALSE())</f>
        <v>42.06</v>
      </c>
      <c r="D776" s="20" t="str">
        <f>VLOOKUP(Table3[[#This Row],[Customer ID]],'Medical Examinations'!$1:$1048576,3,FALSE())</f>
        <v xml:space="preserve"> obesity </v>
      </c>
      <c r="E776" s="20">
        <f>VLOOKUP(Table3[[#This Row],[Customer ID]],'Medical Examinations'!$1:$1048576,4,FALSE())</f>
        <v>5.32</v>
      </c>
      <c r="F776" s="20" t="str">
        <f>VLOOKUP(Table3[[#This Row],[Customer ID]],'Medical Examinations'!$1:$1048576,5,FALSE())</f>
        <v xml:space="preserve">normal </v>
      </c>
      <c r="G776" s="19" t="str">
        <f>VLOOKUP(Table3[[#This Row],[Customer ID]],'Medical Examinations'!$1:$1048576,6,FALSE())</f>
        <v>No</v>
      </c>
      <c r="H776" s="19" t="str">
        <f>VLOOKUP(Table3[[#This Row],[Customer ID]],'Medical Examinations'!$1:$1048576,7,FALSE())</f>
        <v>No</v>
      </c>
      <c r="I776" s="19" t="str">
        <f>VLOOKUP(Table3[[#This Row],[Customer ID]],'Medical Examinations'!$1:$1048576,8,FALSE())</f>
        <v>No</v>
      </c>
      <c r="J776" s="19">
        <f>VLOOKUP(Table3[[#This Row],[Customer ID]],'Medical Examinations'!$1:$1048576,9,FALSE())</f>
        <v>1</v>
      </c>
      <c r="K776" s="19" t="str">
        <f>VLOOKUP(Table3[[#This Row],[Customer ID]],'Medical Examinations'!$1:$1048576,10,FALSE())</f>
        <v>No</v>
      </c>
      <c r="L776" s="19" t="str">
        <f>VLOOKUP(Table3[[#This Row],[Customer ID]],'Hospitalisation Details'!775:$1048576,5,FALSE())</f>
        <v>6 Jun 1984</v>
      </c>
      <c r="M776" s="19">
        <f>VLOOKUP(Table3[[#This Row],[Customer ID]],'Hospitalisation Details'!775:$1048576,6,FALSE())</f>
        <v>39</v>
      </c>
      <c r="N776" s="19">
        <f>VLOOKUP(Table3[[#This Row],[Customer ID]],'Hospitalisation Details'!775:$1048576,8,FALSE())</f>
        <v>13383.67</v>
      </c>
      <c r="O776" s="19" t="str">
        <f>VLOOKUP(Table3[[#This Row],[Customer ID]],'Hospitalisation Details'!775:$1048576,9,FALSE())</f>
        <v>tier - 3</v>
      </c>
      <c r="P776" s="19" t="str">
        <f>VLOOKUP(Table3[[#This Row],[Customer ID]],'Hospitalisation Details'!775:$1048576,10,FALSE())</f>
        <v>tier - 2</v>
      </c>
      <c r="Q776" s="19" t="str">
        <f>VLOOKUP(Table3[[#This Row],[Customer ID]],'Hospitalisation Details'!775:$1048576,11,FALSE())</f>
        <v>R1023</v>
      </c>
    </row>
    <row r="777" spans="1:17" x14ac:dyDescent="0.2">
      <c r="A777" s="18" t="s">
        <v>1595</v>
      </c>
      <c r="B777" s="19" t="str">
        <f>VLOOKUP(Table3[[#This Row],[Customer ID]],'Customer name 1'!776:$1048576,4,FALSE())</f>
        <v xml:space="preserve">Mrs. Amy </v>
      </c>
      <c r="C777" s="20">
        <f>VLOOKUP(Table3[[#This Row],[Customer ID]],'Medical Examinations'!$1:$1048576,2,FALSE())</f>
        <v>39.270000000000003</v>
      </c>
      <c r="D777" s="20" t="str">
        <f>VLOOKUP(Table3[[#This Row],[Customer ID]],'Medical Examinations'!$1:$1048576,3,FALSE())</f>
        <v xml:space="preserve"> obesity </v>
      </c>
      <c r="E777" s="20">
        <f>VLOOKUP(Table3[[#This Row],[Customer ID]],'Medical Examinations'!$1:$1048576,4,FALSE())</f>
        <v>5.64</v>
      </c>
      <c r="F777" s="20" t="str">
        <f>VLOOKUP(Table3[[#This Row],[Customer ID]],'Medical Examinations'!$1:$1048576,5,FALSE())</f>
        <v xml:space="preserve">normal </v>
      </c>
      <c r="G777" s="19" t="str">
        <f>VLOOKUP(Table3[[#This Row],[Customer ID]],'Medical Examinations'!$1:$1048576,6,FALSE())</f>
        <v>No</v>
      </c>
      <c r="H777" s="19" t="str">
        <f>VLOOKUP(Table3[[#This Row],[Customer ID]],'Medical Examinations'!$1:$1048576,7,FALSE())</f>
        <v>No</v>
      </c>
      <c r="I777" s="19" t="str">
        <f>VLOOKUP(Table3[[#This Row],[Customer ID]],'Medical Examinations'!$1:$1048576,8,FALSE())</f>
        <v>Yes</v>
      </c>
      <c r="J777" s="19">
        <f>VLOOKUP(Table3[[#This Row],[Customer ID]],'Medical Examinations'!$1:$1048576,9,FALSE())</f>
        <v>1</v>
      </c>
      <c r="K777" s="19" t="str">
        <f>VLOOKUP(Table3[[#This Row],[Customer ID]],'Medical Examinations'!$1:$1048576,10,FALSE())</f>
        <v>No</v>
      </c>
      <c r="L777" s="19" t="str">
        <f>VLOOKUP(Table3[[#This Row],[Customer ID]],'Hospitalisation Details'!776:$1048576,5,FALSE())</f>
        <v>30 Sep 1979</v>
      </c>
      <c r="M777" s="19">
        <f>VLOOKUP(Table3[[#This Row],[Customer ID]],'Hospitalisation Details'!776:$1048576,6,FALSE())</f>
        <v>43</v>
      </c>
      <c r="N777" s="19">
        <f>VLOOKUP(Table3[[#This Row],[Customer ID]],'Hospitalisation Details'!776:$1048576,8,FALSE())</f>
        <v>13377.41</v>
      </c>
      <c r="O777" s="19" t="str">
        <f>VLOOKUP(Table3[[#This Row],[Customer ID]],'Hospitalisation Details'!776:$1048576,9,FALSE())</f>
        <v>tier - 3</v>
      </c>
      <c r="P777" s="19" t="str">
        <f>VLOOKUP(Table3[[#This Row],[Customer ID]],'Hospitalisation Details'!776:$1048576,10,FALSE())</f>
        <v>tier - 3</v>
      </c>
      <c r="Q777" s="19" t="str">
        <f>VLOOKUP(Table3[[#This Row],[Customer ID]],'Hospitalisation Details'!776:$1048576,11,FALSE())</f>
        <v>R1026</v>
      </c>
    </row>
    <row r="778" spans="1:17" x14ac:dyDescent="0.2">
      <c r="A778" s="18" t="s">
        <v>1594</v>
      </c>
      <c r="B778" s="19" t="str">
        <f>VLOOKUP(Table3[[#This Row],[Customer ID]],'Customer name 1'!777:$1048576,4,FALSE())</f>
        <v xml:space="preserve">Mrs. Karen </v>
      </c>
      <c r="C778" s="20">
        <f>VLOOKUP(Table3[[#This Row],[Customer ID]],'Medical Examinations'!$1:$1048576,2,FALSE())</f>
        <v>30.71</v>
      </c>
      <c r="D778" s="20" t="str">
        <f>VLOOKUP(Table3[[#This Row],[Customer ID]],'Medical Examinations'!$1:$1048576,3,FALSE())</f>
        <v xml:space="preserve"> obesity </v>
      </c>
      <c r="E778" s="20">
        <f>VLOOKUP(Table3[[#This Row],[Customer ID]],'Medical Examinations'!$1:$1048576,4,FALSE())</f>
        <v>5.59</v>
      </c>
      <c r="F778" s="20" t="str">
        <f>VLOOKUP(Table3[[#This Row],[Customer ID]],'Medical Examinations'!$1:$1048576,5,FALSE())</f>
        <v xml:space="preserve">normal </v>
      </c>
      <c r="G778" s="19" t="str">
        <f>VLOOKUP(Table3[[#This Row],[Customer ID]],'Medical Examinations'!$1:$1048576,6,FALSE())</f>
        <v>yes</v>
      </c>
      <c r="H778" s="19" t="str">
        <f>VLOOKUP(Table3[[#This Row],[Customer ID]],'Medical Examinations'!$1:$1048576,7,FALSE())</f>
        <v>No</v>
      </c>
      <c r="I778" s="19" t="str">
        <f>VLOOKUP(Table3[[#This Row],[Customer ID]],'Medical Examinations'!$1:$1048576,8,FALSE())</f>
        <v>No</v>
      </c>
      <c r="J778" s="19">
        <f>VLOOKUP(Table3[[#This Row],[Customer ID]],'Medical Examinations'!$1:$1048576,9,FALSE())</f>
        <v>1</v>
      </c>
      <c r="K778" s="19" t="str">
        <f>VLOOKUP(Table3[[#This Row],[Customer ID]],'Medical Examinations'!$1:$1048576,10,FALSE())</f>
        <v>No</v>
      </c>
      <c r="L778" s="19" t="str">
        <f>VLOOKUP(Table3[[#This Row],[Customer ID]],'Hospitalisation Details'!777:$1048576,5,FALSE())</f>
        <v>24 Sep 1964</v>
      </c>
      <c r="M778" s="19">
        <f>VLOOKUP(Table3[[#This Row],[Customer ID]],'Hospitalisation Details'!777:$1048576,6,FALSE())</f>
        <v>58</v>
      </c>
      <c r="N778" s="19">
        <f>VLOOKUP(Table3[[#This Row],[Customer ID]],'Hospitalisation Details'!777:$1048576,8,FALSE())</f>
        <v>13375.76</v>
      </c>
      <c r="O778" s="19" t="str">
        <f>VLOOKUP(Table3[[#This Row],[Customer ID]],'Hospitalisation Details'!777:$1048576,9,FALSE())</f>
        <v>tier - 3</v>
      </c>
      <c r="P778" s="19" t="str">
        <f>VLOOKUP(Table3[[#This Row],[Customer ID]],'Hospitalisation Details'!777:$1048576,10,FALSE())</f>
        <v>tier - 2</v>
      </c>
      <c r="Q778" s="19" t="str">
        <f>VLOOKUP(Table3[[#This Row],[Customer ID]],'Hospitalisation Details'!777:$1048576,11,FALSE())</f>
        <v>R1025</v>
      </c>
    </row>
    <row r="779" spans="1:17" x14ac:dyDescent="0.2">
      <c r="A779" s="18" t="s">
        <v>1593</v>
      </c>
      <c r="B779" s="19" t="str">
        <f>VLOOKUP(Table3[[#This Row],[Customer ID]],'Customer name 1'!778:$1048576,4,FALSE())</f>
        <v xml:space="preserve">Ms. Tennille </v>
      </c>
      <c r="C779" s="20">
        <f>VLOOKUP(Table3[[#This Row],[Customer ID]],'Medical Examinations'!$1:$1048576,2,FALSE())</f>
        <v>47.19</v>
      </c>
      <c r="D779" s="20" t="str">
        <f>VLOOKUP(Table3[[#This Row],[Customer ID]],'Medical Examinations'!$1:$1048576,3,FALSE())</f>
        <v xml:space="preserve"> obesity </v>
      </c>
      <c r="E779" s="20">
        <f>VLOOKUP(Table3[[#This Row],[Customer ID]],'Medical Examinations'!$1:$1048576,4,FALSE())</f>
        <v>5.29</v>
      </c>
      <c r="F779" s="20" t="str">
        <f>VLOOKUP(Table3[[#This Row],[Customer ID]],'Medical Examinations'!$1:$1048576,5,FALSE())</f>
        <v xml:space="preserve">normal </v>
      </c>
      <c r="G779" s="19" t="str">
        <f>VLOOKUP(Table3[[#This Row],[Customer ID]],'Medical Examinations'!$1:$1048576,6,FALSE())</f>
        <v>No</v>
      </c>
      <c r="H779" s="19" t="str">
        <f>VLOOKUP(Table3[[#This Row],[Customer ID]],'Medical Examinations'!$1:$1048576,7,FALSE())</f>
        <v>No</v>
      </c>
      <c r="I779" s="19" t="str">
        <f>VLOOKUP(Table3[[#This Row],[Customer ID]],'Medical Examinations'!$1:$1048576,8,FALSE())</f>
        <v>No</v>
      </c>
      <c r="J779" s="19">
        <f>VLOOKUP(Table3[[#This Row],[Customer ID]],'Medical Examinations'!$1:$1048576,9,FALSE())</f>
        <v>0</v>
      </c>
      <c r="K779" s="19" t="str">
        <f>VLOOKUP(Table3[[#This Row],[Customer ID]],'Medical Examinations'!$1:$1048576,10,FALSE())</f>
        <v>No</v>
      </c>
      <c r="L779" s="19" t="str">
        <f>VLOOKUP(Table3[[#This Row],[Customer ID]],'Hospitalisation Details'!778:$1048576,5,FALSE())</f>
        <v>2 Oct 1990</v>
      </c>
      <c r="M779" s="19">
        <f>VLOOKUP(Table3[[#This Row],[Customer ID]],'Hospitalisation Details'!778:$1048576,6,FALSE())</f>
        <v>32</v>
      </c>
      <c r="N779" s="19">
        <f>VLOOKUP(Table3[[#This Row],[Customer ID]],'Hospitalisation Details'!778:$1048576,8,FALSE())</f>
        <v>13360.94</v>
      </c>
      <c r="O779" s="19" t="str">
        <f>VLOOKUP(Table3[[#This Row],[Customer ID]],'Hospitalisation Details'!778:$1048576,9,FALSE())</f>
        <v>tier - 3</v>
      </c>
      <c r="P779" s="19" t="str">
        <f>VLOOKUP(Table3[[#This Row],[Customer ID]],'Hospitalisation Details'!778:$1048576,10,FALSE())</f>
        <v>tier - 1</v>
      </c>
      <c r="Q779" s="19" t="str">
        <f>VLOOKUP(Table3[[#This Row],[Customer ID]],'Hospitalisation Details'!778:$1048576,11,FALSE())</f>
        <v>R1012</v>
      </c>
    </row>
    <row r="780" spans="1:17" x14ac:dyDescent="0.2">
      <c r="A780" s="18" t="s">
        <v>1592</v>
      </c>
      <c r="B780" s="19" t="str">
        <f>VLOOKUP(Table3[[#This Row],[Customer ID]],'Customer name 1'!779:$1048576,4,FALSE())</f>
        <v xml:space="preserve">Mr. Matt </v>
      </c>
      <c r="C780" s="20">
        <f>VLOOKUP(Table3[[#This Row],[Customer ID]],'Medical Examinations'!$1:$1048576,2,FALSE())</f>
        <v>30.02</v>
      </c>
      <c r="D780" s="20" t="str">
        <f>VLOOKUP(Table3[[#This Row],[Customer ID]],'Medical Examinations'!$1:$1048576,3,FALSE())</f>
        <v xml:space="preserve"> obesity </v>
      </c>
      <c r="E780" s="20">
        <f>VLOOKUP(Table3[[#This Row],[Customer ID]],'Medical Examinations'!$1:$1048576,4,FALSE())</f>
        <v>6.65</v>
      </c>
      <c r="F780" s="20" t="str">
        <f>VLOOKUP(Table3[[#This Row],[Customer ID]],'Medical Examinations'!$1:$1048576,5,FALSE())</f>
        <v xml:space="preserve">diabetes </v>
      </c>
      <c r="G780" s="19" t="str">
        <f>VLOOKUP(Table3[[#This Row],[Customer ID]],'Medical Examinations'!$1:$1048576,6,FALSE())</f>
        <v>No</v>
      </c>
      <c r="H780" s="19" t="str">
        <f>VLOOKUP(Table3[[#This Row],[Customer ID]],'Medical Examinations'!$1:$1048576,7,FALSE())</f>
        <v>No</v>
      </c>
      <c r="I780" s="19" t="str">
        <f>VLOOKUP(Table3[[#This Row],[Customer ID]],'Medical Examinations'!$1:$1048576,8,FALSE())</f>
        <v>No</v>
      </c>
      <c r="J780" s="19">
        <f>VLOOKUP(Table3[[#This Row],[Customer ID]],'Medical Examinations'!$1:$1048576,9,FALSE())</f>
        <v>0</v>
      </c>
      <c r="K780" s="19" t="str">
        <f>VLOOKUP(Table3[[#This Row],[Customer ID]],'Medical Examinations'!$1:$1048576,10,FALSE())</f>
        <v>No</v>
      </c>
      <c r="L780" s="19" t="str">
        <f>VLOOKUP(Table3[[#This Row],[Customer ID]],'Hospitalisation Details'!779:$1048576,5,FALSE())</f>
        <v>11 Nov 1960</v>
      </c>
      <c r="M780" s="19">
        <f>VLOOKUP(Table3[[#This Row],[Customer ID]],'Hospitalisation Details'!779:$1048576,6,FALSE())</f>
        <v>62</v>
      </c>
      <c r="N780" s="19">
        <f>VLOOKUP(Table3[[#This Row],[Customer ID]],'Hospitalisation Details'!779:$1048576,8,FALSE())</f>
        <v>13352.1</v>
      </c>
      <c r="O780" s="19" t="str">
        <f>VLOOKUP(Table3[[#This Row],[Customer ID]],'Hospitalisation Details'!779:$1048576,9,FALSE())</f>
        <v>tier - 3</v>
      </c>
      <c r="P780" s="19" t="str">
        <f>VLOOKUP(Table3[[#This Row],[Customer ID]],'Hospitalisation Details'!779:$1048576,10,FALSE())</f>
        <v>tier - 1</v>
      </c>
      <c r="Q780" s="19" t="str">
        <f>VLOOKUP(Table3[[#This Row],[Customer ID]],'Hospitalisation Details'!779:$1048576,11,FALSE())</f>
        <v>R1012</v>
      </c>
    </row>
    <row r="781" spans="1:17" x14ac:dyDescent="0.2">
      <c r="A781" s="18" t="s">
        <v>1591</v>
      </c>
      <c r="B781" s="19" t="str">
        <f>VLOOKUP(Table3[[#This Row],[Customer ID]],'Customer name 1'!780:$1048576,4,FALSE())</f>
        <v xml:space="preserve">Ms. Emily </v>
      </c>
      <c r="C781" s="20">
        <f>VLOOKUP(Table3[[#This Row],[Customer ID]],'Medical Examinations'!$1:$1048576,2,FALSE())</f>
        <v>37.909999999999997</v>
      </c>
      <c r="D781" s="20" t="str">
        <f>VLOOKUP(Table3[[#This Row],[Customer ID]],'Medical Examinations'!$1:$1048576,3,FALSE())</f>
        <v xml:space="preserve"> obesity </v>
      </c>
      <c r="E781" s="20">
        <f>VLOOKUP(Table3[[#This Row],[Customer ID]],'Medical Examinations'!$1:$1048576,4,FALSE())</f>
        <v>5.68</v>
      </c>
      <c r="F781" s="20" t="str">
        <f>VLOOKUP(Table3[[#This Row],[Customer ID]],'Medical Examinations'!$1:$1048576,5,FALSE())</f>
        <v xml:space="preserve">normal </v>
      </c>
      <c r="G781" s="19" t="str">
        <f>VLOOKUP(Table3[[#This Row],[Customer ID]],'Medical Examinations'!$1:$1048576,6,FALSE())</f>
        <v>yes</v>
      </c>
      <c r="H781" s="19" t="str">
        <f>VLOOKUP(Table3[[#This Row],[Customer ID]],'Medical Examinations'!$1:$1048576,7,FALSE())</f>
        <v>No</v>
      </c>
      <c r="I781" s="19" t="str">
        <f>VLOOKUP(Table3[[#This Row],[Customer ID]],'Medical Examinations'!$1:$1048576,8,FALSE())</f>
        <v>No</v>
      </c>
      <c r="J781" s="19">
        <f>VLOOKUP(Table3[[#This Row],[Customer ID]],'Medical Examinations'!$1:$1048576,9,FALSE())</f>
        <v>0</v>
      </c>
      <c r="K781" s="19" t="str">
        <f>VLOOKUP(Table3[[#This Row],[Customer ID]],'Medical Examinations'!$1:$1048576,10,FALSE())</f>
        <v>No</v>
      </c>
      <c r="L781" s="19" t="str">
        <f>VLOOKUP(Table3[[#This Row],[Customer ID]],'Hospitalisation Details'!780:$1048576,5,FALSE())</f>
        <v>23 Aug 1976</v>
      </c>
      <c r="M781" s="19">
        <f>VLOOKUP(Table3[[#This Row],[Customer ID]],'Hospitalisation Details'!780:$1048576,6,FALSE())</f>
        <v>46</v>
      </c>
      <c r="N781" s="19">
        <f>VLOOKUP(Table3[[#This Row],[Customer ID]],'Hospitalisation Details'!780:$1048576,8,FALSE())</f>
        <v>13333.71</v>
      </c>
      <c r="O781" s="19" t="str">
        <f>VLOOKUP(Table3[[#This Row],[Customer ID]],'Hospitalisation Details'!780:$1048576,9,FALSE())</f>
        <v>tier - 3</v>
      </c>
      <c r="P781" s="19" t="str">
        <f>VLOOKUP(Table3[[#This Row],[Customer ID]],'Hospitalisation Details'!780:$1048576,10,FALSE())</f>
        <v>tier - 2</v>
      </c>
      <c r="Q781" s="19" t="str">
        <f>VLOOKUP(Table3[[#This Row],[Customer ID]],'Hospitalisation Details'!780:$1048576,11,FALSE())</f>
        <v>R1012</v>
      </c>
    </row>
    <row r="782" spans="1:17" x14ac:dyDescent="0.2">
      <c r="A782" s="18" t="s">
        <v>1590</v>
      </c>
      <c r="B782" s="19" t="str">
        <f>VLOOKUP(Table3[[#This Row],[Customer ID]],'Customer name 1'!781:$1048576,4,FALSE())</f>
        <v xml:space="preserve">Mr. Justin </v>
      </c>
      <c r="C782" s="20">
        <f>VLOOKUP(Table3[[#This Row],[Customer ID]],'Medical Examinations'!$1:$1048576,2,FALSE())</f>
        <v>54.61</v>
      </c>
      <c r="D782" s="20" t="str">
        <f>VLOOKUP(Table3[[#This Row],[Customer ID]],'Medical Examinations'!$1:$1048576,3,FALSE())</f>
        <v xml:space="preserve"> obesity </v>
      </c>
      <c r="E782" s="20">
        <f>VLOOKUP(Table3[[#This Row],[Customer ID]],'Medical Examinations'!$1:$1048576,4,FALSE())</f>
        <v>4.49</v>
      </c>
      <c r="F782" s="20" t="str">
        <f>VLOOKUP(Table3[[#This Row],[Customer ID]],'Medical Examinations'!$1:$1048576,5,FALSE())</f>
        <v xml:space="preserve">normal </v>
      </c>
      <c r="G782" s="19" t="str">
        <f>VLOOKUP(Table3[[#This Row],[Customer ID]],'Medical Examinations'!$1:$1048576,6,FALSE())</f>
        <v>No</v>
      </c>
      <c r="H782" s="19" t="str">
        <f>VLOOKUP(Table3[[#This Row],[Customer ID]],'Medical Examinations'!$1:$1048576,7,FALSE())</f>
        <v>No</v>
      </c>
      <c r="I782" s="19" t="str">
        <f>VLOOKUP(Table3[[#This Row],[Customer ID]],'Medical Examinations'!$1:$1048576,8,FALSE())</f>
        <v>No</v>
      </c>
      <c r="J782" s="19">
        <f>VLOOKUP(Table3[[#This Row],[Customer ID]],'Medical Examinations'!$1:$1048576,9,FALSE())</f>
        <v>0</v>
      </c>
      <c r="K782" s="19" t="str">
        <f>VLOOKUP(Table3[[#This Row],[Customer ID]],'Medical Examinations'!$1:$1048576,10,FALSE())</f>
        <v>No</v>
      </c>
      <c r="L782" s="19" t="str">
        <f>VLOOKUP(Table3[[#This Row],[Customer ID]],'Hospitalisation Details'!781:$1048576,5,FALSE())</f>
        <v>1 Jul 1994</v>
      </c>
      <c r="M782" s="19">
        <f>VLOOKUP(Table3[[#This Row],[Customer ID]],'Hospitalisation Details'!781:$1048576,6,FALSE())</f>
        <v>28</v>
      </c>
      <c r="N782" s="19">
        <f>VLOOKUP(Table3[[#This Row],[Customer ID]],'Hospitalisation Details'!781:$1048576,8,FALSE())</f>
        <v>13292.52</v>
      </c>
      <c r="O782" s="19" t="str">
        <f>VLOOKUP(Table3[[#This Row],[Customer ID]],'Hospitalisation Details'!781:$1048576,9,FALSE())</f>
        <v>tier - 3</v>
      </c>
      <c r="P782" s="19" t="str">
        <f>VLOOKUP(Table3[[#This Row],[Customer ID]],'Hospitalisation Details'!781:$1048576,10,FALSE())</f>
        <v>tier - 3</v>
      </c>
      <c r="Q782" s="19" t="str">
        <f>VLOOKUP(Table3[[#This Row],[Customer ID]],'Hospitalisation Details'!781:$1048576,11,FALSE())</f>
        <v>R1012</v>
      </c>
    </row>
    <row r="783" spans="1:17" x14ac:dyDescent="0.2">
      <c r="A783" s="18" t="s">
        <v>1589</v>
      </c>
      <c r="B783" s="19" t="str">
        <f>VLOOKUP(Table3[[#This Row],[Customer ID]],'Customer name 1'!782:$1048576,4,FALSE())</f>
        <v xml:space="preserve">Ms. Shalane </v>
      </c>
      <c r="C783" s="20">
        <f>VLOOKUP(Table3[[#This Row],[Customer ID]],'Medical Examinations'!$1:$1048576,2,FALSE())</f>
        <v>36.005000000000003</v>
      </c>
      <c r="D783" s="20" t="str">
        <f>VLOOKUP(Table3[[#This Row],[Customer ID]],'Medical Examinations'!$1:$1048576,3,FALSE())</f>
        <v xml:space="preserve"> obesity </v>
      </c>
      <c r="E783" s="20">
        <f>VLOOKUP(Table3[[#This Row],[Customer ID]],'Medical Examinations'!$1:$1048576,4,FALSE())</f>
        <v>6.9</v>
      </c>
      <c r="F783" s="20" t="str">
        <f>VLOOKUP(Table3[[#This Row],[Customer ID]],'Medical Examinations'!$1:$1048576,5,FALSE())</f>
        <v xml:space="preserve">diabetes </v>
      </c>
      <c r="G783" s="19" t="str">
        <f>VLOOKUP(Table3[[#This Row],[Customer ID]],'Medical Examinations'!$1:$1048576,6,FALSE())</f>
        <v>No</v>
      </c>
      <c r="H783" s="19" t="str">
        <f>VLOOKUP(Table3[[#This Row],[Customer ID]],'Medical Examinations'!$1:$1048576,7,FALSE())</f>
        <v>No</v>
      </c>
      <c r="I783" s="19" t="str">
        <f>VLOOKUP(Table3[[#This Row],[Customer ID]],'Medical Examinations'!$1:$1048576,8,FALSE())</f>
        <v>No</v>
      </c>
      <c r="J783" s="19">
        <f>VLOOKUP(Table3[[#This Row],[Customer ID]],'Medical Examinations'!$1:$1048576,9,FALSE())</f>
        <v>0</v>
      </c>
      <c r="K783" s="19" t="str">
        <f>VLOOKUP(Table3[[#This Row],[Customer ID]],'Medical Examinations'!$1:$1048576,10,FALSE())</f>
        <v>No</v>
      </c>
      <c r="L783" s="19" t="str">
        <f>VLOOKUP(Table3[[#This Row],[Customer ID]],'Hospitalisation Details'!782:$1048576,5,FALSE())</f>
        <v>11 Oct 1962</v>
      </c>
      <c r="M783" s="19">
        <f>VLOOKUP(Table3[[#This Row],[Customer ID]],'Hospitalisation Details'!782:$1048576,6,FALSE())</f>
        <v>60</v>
      </c>
      <c r="N783" s="19">
        <f>VLOOKUP(Table3[[#This Row],[Customer ID]],'Hospitalisation Details'!782:$1048576,8,FALSE())</f>
        <v>13228.85</v>
      </c>
      <c r="O783" s="19" t="str">
        <f>VLOOKUP(Table3[[#This Row],[Customer ID]],'Hospitalisation Details'!782:$1048576,9,FALSE())</f>
        <v>tier - 3</v>
      </c>
      <c r="P783" s="19" t="str">
        <f>VLOOKUP(Table3[[#This Row],[Customer ID]],'Hospitalisation Details'!782:$1048576,10,FALSE())</f>
        <v>tier - 3</v>
      </c>
      <c r="Q783" s="19" t="str">
        <f>VLOOKUP(Table3[[#This Row],[Customer ID]],'Hospitalisation Details'!782:$1048576,11,FALSE())</f>
        <v>R1023</v>
      </c>
    </row>
    <row r="784" spans="1:17" x14ac:dyDescent="0.2">
      <c r="A784" s="18" t="s">
        <v>1588</v>
      </c>
      <c r="B784" s="19" t="str">
        <f>VLOOKUP(Table3[[#This Row],[Customer ID]],'Customer name 1'!783:$1048576,4,FALSE())</f>
        <v xml:space="preserve">Ms. Jessica </v>
      </c>
      <c r="C784" s="20">
        <f>VLOOKUP(Table3[[#This Row],[Customer ID]],'Medical Examinations'!$1:$1048576,2,FALSE())</f>
        <v>28.7</v>
      </c>
      <c r="D784" s="20" t="str">
        <f>VLOOKUP(Table3[[#This Row],[Customer ID]],'Medical Examinations'!$1:$1048576,3,FALSE())</f>
        <v>over weight</v>
      </c>
      <c r="E784" s="20">
        <f>VLOOKUP(Table3[[#This Row],[Customer ID]],'Medical Examinations'!$1:$1048576,4,FALSE())</f>
        <v>11.52</v>
      </c>
      <c r="F784" s="20" t="str">
        <f>VLOOKUP(Table3[[#This Row],[Customer ID]],'Medical Examinations'!$1:$1048576,5,FALSE())</f>
        <v xml:space="preserve">diabetes </v>
      </c>
      <c r="G784" s="19" t="str">
        <f>VLOOKUP(Table3[[#This Row],[Customer ID]],'Medical Examinations'!$1:$1048576,6,FALSE())</f>
        <v>No</v>
      </c>
      <c r="H784" s="19" t="str">
        <f>VLOOKUP(Table3[[#This Row],[Customer ID]],'Medical Examinations'!$1:$1048576,7,FALSE())</f>
        <v>No</v>
      </c>
      <c r="I784" s="19" t="str">
        <f>VLOOKUP(Table3[[#This Row],[Customer ID]],'Medical Examinations'!$1:$1048576,8,FALSE())</f>
        <v>No</v>
      </c>
      <c r="J784" s="19">
        <f>VLOOKUP(Table3[[#This Row],[Customer ID]],'Medical Examinations'!$1:$1048576,9,FALSE())</f>
        <v>0</v>
      </c>
      <c r="K784" s="19" t="str">
        <f>VLOOKUP(Table3[[#This Row],[Customer ID]],'Medical Examinations'!$1:$1048576,10,FALSE())</f>
        <v>No</v>
      </c>
      <c r="L784" s="19" t="str">
        <f>VLOOKUP(Table3[[#This Row],[Customer ID]],'Hospitalisation Details'!783:$1048576,5,FALSE())</f>
        <v>24 Nov 1962</v>
      </c>
      <c r="M784" s="19">
        <f>VLOOKUP(Table3[[#This Row],[Customer ID]],'Hospitalisation Details'!783:$1048576,6,FALSE())</f>
        <v>60</v>
      </c>
      <c r="N784" s="19">
        <f>VLOOKUP(Table3[[#This Row],[Customer ID]],'Hospitalisation Details'!783:$1048576,8,FALSE())</f>
        <v>13224.69</v>
      </c>
      <c r="O784" s="19" t="str">
        <f>VLOOKUP(Table3[[#This Row],[Customer ID]],'Hospitalisation Details'!783:$1048576,9,FALSE())</f>
        <v>tier - 3</v>
      </c>
      <c r="P784" s="19" t="str">
        <f>VLOOKUP(Table3[[#This Row],[Customer ID]],'Hospitalisation Details'!783:$1048576,10,FALSE())</f>
        <v>tier - 2</v>
      </c>
      <c r="Q784" s="19" t="str">
        <f>VLOOKUP(Table3[[#This Row],[Customer ID]],'Hospitalisation Details'!783:$1048576,11,FALSE())</f>
        <v>R1011</v>
      </c>
    </row>
    <row r="785" spans="1:17" x14ac:dyDescent="0.2">
      <c r="A785" s="18" t="s">
        <v>1587</v>
      </c>
      <c r="B785" s="19" t="str">
        <f>VLOOKUP(Table3[[#This Row],[Customer ID]],'Customer name 1'!784:$1048576,4,FALSE())</f>
        <v xml:space="preserve">Ms. Melanie </v>
      </c>
      <c r="C785" s="20">
        <f>VLOOKUP(Table3[[#This Row],[Customer ID]],'Medical Examinations'!$1:$1048576,2,FALSE())</f>
        <v>34.295000000000002</v>
      </c>
      <c r="D785" s="20" t="str">
        <f>VLOOKUP(Table3[[#This Row],[Customer ID]],'Medical Examinations'!$1:$1048576,3,FALSE())</f>
        <v xml:space="preserve"> obesity </v>
      </c>
      <c r="E785" s="20">
        <f>VLOOKUP(Table3[[#This Row],[Customer ID]],'Medical Examinations'!$1:$1048576,4,FALSE())</f>
        <v>11.24</v>
      </c>
      <c r="F785" s="20" t="str">
        <f>VLOOKUP(Table3[[#This Row],[Customer ID]],'Medical Examinations'!$1:$1048576,5,FALSE())</f>
        <v xml:space="preserve">diabetes </v>
      </c>
      <c r="G785" s="19" t="str">
        <f>VLOOKUP(Table3[[#This Row],[Customer ID]],'Medical Examinations'!$1:$1048576,6,FALSE())</f>
        <v>No</v>
      </c>
      <c r="H785" s="19" t="str">
        <f>VLOOKUP(Table3[[#This Row],[Customer ID]],'Medical Examinations'!$1:$1048576,7,FALSE())</f>
        <v>No</v>
      </c>
      <c r="I785" s="19" t="str">
        <f>VLOOKUP(Table3[[#This Row],[Customer ID]],'Medical Examinations'!$1:$1048576,8,FALSE())</f>
        <v>No</v>
      </c>
      <c r="J785" s="19">
        <f>VLOOKUP(Table3[[#This Row],[Customer ID]],'Medical Examinations'!$1:$1048576,9,FALSE())</f>
        <v>0</v>
      </c>
      <c r="K785" s="19" t="str">
        <f>VLOOKUP(Table3[[#This Row],[Customer ID]],'Medical Examinations'!$1:$1048576,10,FALSE())</f>
        <v>No</v>
      </c>
      <c r="L785" s="19" t="str">
        <f>VLOOKUP(Table3[[#This Row],[Customer ID]],'Hospitalisation Details'!784:$1048576,5,FALSE())</f>
        <v>13 Nov 1965</v>
      </c>
      <c r="M785" s="19">
        <f>VLOOKUP(Table3[[#This Row],[Customer ID]],'Hospitalisation Details'!784:$1048576,6,FALSE())</f>
        <v>57</v>
      </c>
      <c r="N785" s="19">
        <f>VLOOKUP(Table3[[#This Row],[Customer ID]],'Hospitalisation Details'!784:$1048576,8,FALSE())</f>
        <v>13224.06</v>
      </c>
      <c r="O785" s="19" t="str">
        <f>VLOOKUP(Table3[[#This Row],[Customer ID]],'Hospitalisation Details'!784:$1048576,9,FALSE())</f>
        <v>tier - 3</v>
      </c>
      <c r="P785" s="19" t="str">
        <f>VLOOKUP(Table3[[#This Row],[Customer ID]],'Hospitalisation Details'!784:$1048576,10,FALSE())</f>
        <v>tier - 3</v>
      </c>
      <c r="Q785" s="19" t="str">
        <f>VLOOKUP(Table3[[#This Row],[Customer ID]],'Hospitalisation Details'!784:$1048576,11,FALSE())</f>
        <v>R1024</v>
      </c>
    </row>
    <row r="786" spans="1:17" x14ac:dyDescent="0.2">
      <c r="A786" s="18" t="s">
        <v>1586</v>
      </c>
      <c r="B786" s="19" t="str">
        <f>VLOOKUP(Table3[[#This Row],[Customer ID]],'Customer name 1'!785:$1048576,4,FALSE())</f>
        <v xml:space="preserve">  </v>
      </c>
      <c r="C786" s="20">
        <f>VLOOKUP(Table3[[#This Row],[Customer ID]],'Medical Examinations'!$1:$1048576,2,FALSE())</f>
        <v>27.55</v>
      </c>
      <c r="D786" s="20" t="str">
        <f>VLOOKUP(Table3[[#This Row],[Customer ID]],'Medical Examinations'!$1:$1048576,3,FALSE())</f>
        <v>over weight</v>
      </c>
      <c r="E786" s="20">
        <f>VLOOKUP(Table3[[#This Row],[Customer ID]],'Medical Examinations'!$1:$1048576,4,FALSE())</f>
        <v>10.98</v>
      </c>
      <c r="F786" s="20" t="str">
        <f>VLOOKUP(Table3[[#This Row],[Customer ID]],'Medical Examinations'!$1:$1048576,5,FALSE())</f>
        <v xml:space="preserve">diabetes </v>
      </c>
      <c r="G786" s="19" t="str">
        <f>VLOOKUP(Table3[[#This Row],[Customer ID]],'Medical Examinations'!$1:$1048576,6,FALSE())</f>
        <v>No</v>
      </c>
      <c r="H786" s="19" t="str">
        <f>VLOOKUP(Table3[[#This Row],[Customer ID]],'Medical Examinations'!$1:$1048576,7,FALSE())</f>
        <v>No</v>
      </c>
      <c r="I786" s="19" t="str">
        <f>VLOOKUP(Table3[[#This Row],[Customer ID]],'Medical Examinations'!$1:$1048576,8,FALSE())</f>
        <v>No</v>
      </c>
      <c r="J786" s="19">
        <f>VLOOKUP(Table3[[#This Row],[Customer ID]],'Medical Examinations'!$1:$1048576,9,FALSE())</f>
        <v>0</v>
      </c>
      <c r="K786" s="19" t="str">
        <f>VLOOKUP(Table3[[#This Row],[Customer ID]],'Medical Examinations'!$1:$1048576,10,FALSE())</f>
        <v>No</v>
      </c>
      <c r="L786" s="19" t="str">
        <f>VLOOKUP(Table3[[#This Row],[Customer ID]],'Hospitalisation Details'!785:$1048576,5,FALSE())</f>
        <v>7 Dec 1962</v>
      </c>
      <c r="M786" s="19">
        <f>VLOOKUP(Table3[[#This Row],[Customer ID]],'Hospitalisation Details'!785:$1048576,6,FALSE())</f>
        <v>60</v>
      </c>
      <c r="N786" s="19">
        <f>VLOOKUP(Table3[[#This Row],[Customer ID]],'Hospitalisation Details'!785:$1048576,8,FALSE())</f>
        <v>13217.09</v>
      </c>
      <c r="O786" s="19" t="str">
        <f>VLOOKUP(Table3[[#This Row],[Customer ID]],'Hospitalisation Details'!785:$1048576,9,FALSE())</f>
        <v>tier - 3</v>
      </c>
      <c r="P786" s="19" t="str">
        <f>VLOOKUP(Table3[[#This Row],[Customer ID]],'Hospitalisation Details'!785:$1048576,10,FALSE())</f>
        <v>tier - 1</v>
      </c>
      <c r="Q786" s="19" t="str">
        <f>VLOOKUP(Table3[[#This Row],[Customer ID]],'Hospitalisation Details'!785:$1048576,11,FALSE())</f>
        <v>R1024</v>
      </c>
    </row>
    <row r="787" spans="1:17" x14ac:dyDescent="0.2">
      <c r="A787" s="18" t="s">
        <v>1585</v>
      </c>
      <c r="B787" s="19" t="str">
        <f>VLOOKUP(Table3[[#This Row],[Customer ID]],'Customer name 1'!786:$1048576,4,FALSE())</f>
        <v xml:space="preserve">Ms. Una </v>
      </c>
      <c r="C787" s="20">
        <f>VLOOKUP(Table3[[#This Row],[Customer ID]],'Medical Examinations'!$1:$1048576,2,FALSE())</f>
        <v>40.700000000000003</v>
      </c>
      <c r="D787" s="20" t="str">
        <f>VLOOKUP(Table3[[#This Row],[Customer ID]],'Medical Examinations'!$1:$1048576,3,FALSE())</f>
        <v xml:space="preserve"> obesity </v>
      </c>
      <c r="E787" s="20">
        <f>VLOOKUP(Table3[[#This Row],[Customer ID]],'Medical Examinations'!$1:$1048576,4,FALSE())</f>
        <v>5.42</v>
      </c>
      <c r="F787" s="20" t="str">
        <f>VLOOKUP(Table3[[#This Row],[Customer ID]],'Medical Examinations'!$1:$1048576,5,FALSE())</f>
        <v xml:space="preserve">normal </v>
      </c>
      <c r="G787" s="19" t="str">
        <f>VLOOKUP(Table3[[#This Row],[Customer ID]],'Medical Examinations'!$1:$1048576,6,FALSE())</f>
        <v>No</v>
      </c>
      <c r="H787" s="19" t="str">
        <f>VLOOKUP(Table3[[#This Row],[Customer ID]],'Medical Examinations'!$1:$1048576,7,FALSE())</f>
        <v>No</v>
      </c>
      <c r="I787" s="19" t="str">
        <f>VLOOKUP(Table3[[#This Row],[Customer ID]],'Medical Examinations'!$1:$1048576,8,FALSE())</f>
        <v>No</v>
      </c>
      <c r="J787" s="19">
        <f>VLOOKUP(Table3[[#This Row],[Customer ID]],'Medical Examinations'!$1:$1048576,9,FALSE())</f>
        <v>0</v>
      </c>
      <c r="K787" s="19" t="str">
        <f>VLOOKUP(Table3[[#This Row],[Customer ID]],'Medical Examinations'!$1:$1048576,10,FALSE())</f>
        <v>No</v>
      </c>
      <c r="L787" s="19" t="str">
        <f>VLOOKUP(Table3[[#This Row],[Customer ID]],'Hospitalisation Details'!786:$1048576,5,FALSE())</f>
        <v>15 Oct 1982</v>
      </c>
      <c r="M787" s="19">
        <f>VLOOKUP(Table3[[#This Row],[Customer ID]],'Hospitalisation Details'!786:$1048576,6,FALSE())</f>
        <v>40</v>
      </c>
      <c r="N787" s="19">
        <f>VLOOKUP(Table3[[#This Row],[Customer ID]],'Hospitalisation Details'!786:$1048576,8,FALSE())</f>
        <v>13214.43</v>
      </c>
      <c r="O787" s="19" t="str">
        <f>VLOOKUP(Table3[[#This Row],[Customer ID]],'Hospitalisation Details'!786:$1048576,9,FALSE())</f>
        <v>tier - 3</v>
      </c>
      <c r="P787" s="19" t="str">
        <f>VLOOKUP(Table3[[#This Row],[Customer ID]],'Hospitalisation Details'!786:$1048576,10,FALSE())</f>
        <v>tier - 2</v>
      </c>
      <c r="Q787" s="19" t="str">
        <f>VLOOKUP(Table3[[#This Row],[Customer ID]],'Hospitalisation Details'!786:$1048576,11,FALSE())</f>
        <v>R1012</v>
      </c>
    </row>
    <row r="788" spans="1:17" x14ac:dyDescent="0.2">
      <c r="A788" s="18" t="s">
        <v>1584</v>
      </c>
      <c r="B788" s="19" t="str">
        <f>VLOOKUP(Table3[[#This Row],[Customer ID]],'Customer name 1'!787:$1048576,4,FALSE())</f>
        <v xml:space="preserve">Ms. Taralyn </v>
      </c>
      <c r="C788" s="20">
        <f>VLOOKUP(Table3[[#This Row],[Customer ID]],'Medical Examinations'!$1:$1048576,2,FALSE())</f>
        <v>18.335000000000001</v>
      </c>
      <c r="D788" s="20" t="str">
        <f>VLOOKUP(Table3[[#This Row],[Customer ID]],'Medical Examinations'!$1:$1048576,3,FALSE())</f>
        <v xml:space="preserve">under weight </v>
      </c>
      <c r="E788" s="20">
        <f>VLOOKUP(Table3[[#This Row],[Customer ID]],'Medical Examinations'!$1:$1048576,4,FALSE())</f>
        <v>10.97</v>
      </c>
      <c r="F788" s="20" t="str">
        <f>VLOOKUP(Table3[[#This Row],[Customer ID]],'Medical Examinations'!$1:$1048576,5,FALSE())</f>
        <v xml:space="preserve">diabetes </v>
      </c>
      <c r="G788" s="19" t="str">
        <f>VLOOKUP(Table3[[#This Row],[Customer ID]],'Medical Examinations'!$1:$1048576,6,FALSE())</f>
        <v>No</v>
      </c>
      <c r="H788" s="19" t="str">
        <f>VLOOKUP(Table3[[#This Row],[Customer ID]],'Medical Examinations'!$1:$1048576,7,FALSE())</f>
        <v>No</v>
      </c>
      <c r="I788" s="19" t="str">
        <f>VLOOKUP(Table3[[#This Row],[Customer ID]],'Medical Examinations'!$1:$1048576,8,FALSE())</f>
        <v>No</v>
      </c>
      <c r="J788" s="19">
        <f>VLOOKUP(Table3[[#This Row],[Customer ID]],'Medical Examinations'!$1:$1048576,9,FALSE())</f>
        <v>0</v>
      </c>
      <c r="K788" s="19" t="str">
        <f>VLOOKUP(Table3[[#This Row],[Customer ID]],'Medical Examinations'!$1:$1048576,10,FALSE())</f>
        <v>No</v>
      </c>
      <c r="L788" s="19" t="str">
        <f>VLOOKUP(Table3[[#This Row],[Customer ID]],'Hospitalisation Details'!787:$1048576,5,FALSE())</f>
        <v>5 Aug 1962</v>
      </c>
      <c r="M788" s="19">
        <f>VLOOKUP(Table3[[#This Row],[Customer ID]],'Hospitalisation Details'!787:$1048576,6,FALSE())</f>
        <v>60</v>
      </c>
      <c r="N788" s="19">
        <f>VLOOKUP(Table3[[#This Row],[Customer ID]],'Hospitalisation Details'!787:$1048576,8,FALSE())</f>
        <v>13204.29</v>
      </c>
      <c r="O788" s="19" t="str">
        <f>VLOOKUP(Table3[[#This Row],[Customer ID]],'Hospitalisation Details'!787:$1048576,9,FALSE())</f>
        <v>tier - 3</v>
      </c>
      <c r="P788" s="19" t="str">
        <f>VLOOKUP(Table3[[#This Row],[Customer ID]],'Hospitalisation Details'!787:$1048576,10,FALSE())</f>
        <v>tier - 1</v>
      </c>
      <c r="Q788" s="19" t="str">
        <f>VLOOKUP(Table3[[#This Row],[Customer ID]],'Hospitalisation Details'!787:$1048576,11,FALSE())</f>
        <v>R1024</v>
      </c>
    </row>
    <row r="789" spans="1:17" x14ac:dyDescent="0.2">
      <c r="A789" s="18" t="s">
        <v>1583</v>
      </c>
      <c r="B789" s="19" t="str">
        <f>VLOOKUP(Table3[[#This Row],[Customer ID]],'Customer name 1'!788:$1048576,4,FALSE())</f>
        <v xml:space="preserve">Mr. James </v>
      </c>
      <c r="C789" s="20">
        <f>VLOOKUP(Table3[[#This Row],[Customer ID]],'Medical Examinations'!$1:$1048576,2,FALSE())</f>
        <v>33.914999999999999</v>
      </c>
      <c r="D789" s="20" t="str">
        <f>VLOOKUP(Table3[[#This Row],[Customer ID]],'Medical Examinations'!$1:$1048576,3,FALSE())</f>
        <v xml:space="preserve"> obesity </v>
      </c>
      <c r="E789" s="20">
        <f>VLOOKUP(Table3[[#This Row],[Customer ID]],'Medical Examinations'!$1:$1048576,4,FALSE())</f>
        <v>9.56</v>
      </c>
      <c r="F789" s="20" t="str">
        <f>VLOOKUP(Table3[[#This Row],[Customer ID]],'Medical Examinations'!$1:$1048576,5,FALSE())</f>
        <v xml:space="preserve">diabetes </v>
      </c>
      <c r="G789" s="19" t="str">
        <f>VLOOKUP(Table3[[#This Row],[Customer ID]],'Medical Examinations'!$1:$1048576,6,FALSE())</f>
        <v>yes</v>
      </c>
      <c r="H789" s="19" t="str">
        <f>VLOOKUP(Table3[[#This Row],[Customer ID]],'Medical Examinations'!$1:$1048576,7,FALSE())</f>
        <v>No</v>
      </c>
      <c r="I789" s="19" t="str">
        <f>VLOOKUP(Table3[[#This Row],[Customer ID]],'Medical Examinations'!$1:$1048576,8,FALSE())</f>
        <v>No</v>
      </c>
      <c r="J789" s="19">
        <f>VLOOKUP(Table3[[#This Row],[Customer ID]],'Medical Examinations'!$1:$1048576,9,FALSE())</f>
        <v>2</v>
      </c>
      <c r="K789" s="19" t="str">
        <f>VLOOKUP(Table3[[#This Row],[Customer ID]],'Medical Examinations'!$1:$1048576,10,FALSE())</f>
        <v>No</v>
      </c>
      <c r="L789" s="19" t="str">
        <f>VLOOKUP(Table3[[#This Row],[Customer ID]],'Hospitalisation Details'!788:$1048576,5,FALSE())</f>
        <v>6 Dec 1961</v>
      </c>
      <c r="M789" s="19">
        <f>VLOOKUP(Table3[[#This Row],[Customer ID]],'Hospitalisation Details'!788:$1048576,6,FALSE())</f>
        <v>61</v>
      </c>
      <c r="N789" s="19">
        <f>VLOOKUP(Table3[[#This Row],[Customer ID]],'Hospitalisation Details'!788:$1048576,8,FALSE())</f>
        <v>13143.86</v>
      </c>
      <c r="O789" s="19" t="str">
        <f>VLOOKUP(Table3[[#This Row],[Customer ID]],'Hospitalisation Details'!788:$1048576,9,FALSE())</f>
        <v>tier - 3</v>
      </c>
      <c r="P789" s="19" t="str">
        <f>VLOOKUP(Table3[[#This Row],[Customer ID]],'Hospitalisation Details'!788:$1048576,10,FALSE())</f>
        <v>tier - 2</v>
      </c>
      <c r="Q789" s="19" t="str">
        <f>VLOOKUP(Table3[[#This Row],[Customer ID]],'Hospitalisation Details'!788:$1048576,11,FALSE())</f>
        <v>R1016</v>
      </c>
    </row>
    <row r="790" spans="1:17" x14ac:dyDescent="0.2">
      <c r="A790" s="18" t="s">
        <v>1582</v>
      </c>
      <c r="B790" s="19" t="str">
        <f>VLOOKUP(Table3[[#This Row],[Customer ID]],'Customer name 1'!789:$1048576,4,FALSE())</f>
        <v xml:space="preserve">Mr. Ning </v>
      </c>
      <c r="C790" s="20">
        <f>VLOOKUP(Table3[[#This Row],[Customer ID]],'Medical Examinations'!$1:$1048576,2,FALSE())</f>
        <v>33.534999999999997</v>
      </c>
      <c r="D790" s="20" t="str">
        <f>VLOOKUP(Table3[[#This Row],[Customer ID]],'Medical Examinations'!$1:$1048576,3,FALSE())</f>
        <v xml:space="preserve"> obesity </v>
      </c>
      <c r="E790" s="20">
        <f>VLOOKUP(Table3[[#This Row],[Customer ID]],'Medical Examinations'!$1:$1048576,4,FALSE())</f>
        <v>9.4</v>
      </c>
      <c r="F790" s="20" t="str">
        <f>VLOOKUP(Table3[[#This Row],[Customer ID]],'Medical Examinations'!$1:$1048576,5,FALSE())</f>
        <v xml:space="preserve">diabetes </v>
      </c>
      <c r="G790" s="19" t="str">
        <f>VLOOKUP(Table3[[#This Row],[Customer ID]],'Medical Examinations'!$1:$1048576,6,FALSE())</f>
        <v>yes</v>
      </c>
      <c r="H790" s="19" t="str">
        <f>VLOOKUP(Table3[[#This Row],[Customer ID]],'Medical Examinations'!$1:$1048576,7,FALSE())</f>
        <v>No</v>
      </c>
      <c r="I790" s="19" t="str">
        <f>VLOOKUP(Table3[[#This Row],[Customer ID]],'Medical Examinations'!$1:$1048576,8,FALSE())</f>
        <v>No</v>
      </c>
      <c r="J790" s="19">
        <f>VLOOKUP(Table3[[#This Row],[Customer ID]],'Medical Examinations'!$1:$1048576,9,FALSE())</f>
        <v>2</v>
      </c>
      <c r="K790" s="19" t="str">
        <f>VLOOKUP(Table3[[#This Row],[Customer ID]],'Medical Examinations'!$1:$1048576,10,FALSE())</f>
        <v>No</v>
      </c>
      <c r="L790" s="19" t="str">
        <f>VLOOKUP(Table3[[#This Row],[Customer ID]],'Hospitalisation Details'!789:$1048576,5,FALSE())</f>
        <v>6 Dec 1961</v>
      </c>
      <c r="M790" s="19">
        <f>VLOOKUP(Table3[[#This Row],[Customer ID]],'Hospitalisation Details'!789:$1048576,6,FALSE())</f>
        <v>61</v>
      </c>
      <c r="N790" s="19">
        <f>VLOOKUP(Table3[[#This Row],[Customer ID]],'Hospitalisation Details'!789:$1048576,8,FALSE())</f>
        <v>13143.34</v>
      </c>
      <c r="O790" s="19" t="str">
        <f>VLOOKUP(Table3[[#This Row],[Customer ID]],'Hospitalisation Details'!789:$1048576,9,FALSE())</f>
        <v>tier - 3</v>
      </c>
      <c r="P790" s="19" t="str">
        <f>VLOOKUP(Table3[[#This Row],[Customer ID]],'Hospitalisation Details'!789:$1048576,10,FALSE())</f>
        <v>tier - 2</v>
      </c>
      <c r="Q790" s="19" t="str">
        <f>VLOOKUP(Table3[[#This Row],[Customer ID]],'Hospitalisation Details'!789:$1048576,11,FALSE())</f>
        <v>R1020</v>
      </c>
    </row>
    <row r="791" spans="1:17" x14ac:dyDescent="0.2">
      <c r="A791" s="18" t="s">
        <v>1581</v>
      </c>
      <c r="B791" s="19" t="str">
        <f>VLOOKUP(Table3[[#This Row],[Customer ID]],'Customer name 1'!790:$1048576,4,FALSE())</f>
        <v xml:space="preserve">Mr. Joel </v>
      </c>
      <c r="C791" s="20">
        <f>VLOOKUP(Table3[[#This Row],[Customer ID]],'Medical Examinations'!$1:$1048576,2,FALSE())</f>
        <v>23.655000000000001</v>
      </c>
      <c r="D791" s="20" t="str">
        <f>VLOOKUP(Table3[[#This Row],[Customer ID]],'Medical Examinations'!$1:$1048576,3,FALSE())</f>
        <v>normal weight</v>
      </c>
      <c r="E791" s="20">
        <f>VLOOKUP(Table3[[#This Row],[Customer ID]],'Medical Examinations'!$1:$1048576,4,FALSE())</f>
        <v>8.48</v>
      </c>
      <c r="F791" s="20" t="str">
        <f>VLOOKUP(Table3[[#This Row],[Customer ID]],'Medical Examinations'!$1:$1048576,5,FALSE())</f>
        <v xml:space="preserve">diabetes </v>
      </c>
      <c r="G791" s="19" t="str">
        <f>VLOOKUP(Table3[[#This Row],[Customer ID]],'Medical Examinations'!$1:$1048576,6,FALSE())</f>
        <v>yes</v>
      </c>
      <c r="H791" s="19" t="str">
        <f>VLOOKUP(Table3[[#This Row],[Customer ID]],'Medical Examinations'!$1:$1048576,7,FALSE())</f>
        <v>No</v>
      </c>
      <c r="I791" s="19" t="str">
        <f>VLOOKUP(Table3[[#This Row],[Customer ID]],'Medical Examinations'!$1:$1048576,8,FALSE())</f>
        <v>No</v>
      </c>
      <c r="J791" s="19">
        <f>VLOOKUP(Table3[[#This Row],[Customer ID]],'Medical Examinations'!$1:$1048576,9,FALSE())</f>
        <v>2</v>
      </c>
      <c r="K791" s="19" t="str">
        <f>VLOOKUP(Table3[[#This Row],[Customer ID]],'Medical Examinations'!$1:$1048576,10,FALSE())</f>
        <v>No</v>
      </c>
      <c r="L791" s="19" t="str">
        <f>VLOOKUP(Table3[[#This Row],[Customer ID]],'Hospitalisation Details'!790:$1048576,5,FALSE())</f>
        <v>7 Sep 1961</v>
      </c>
      <c r="M791" s="19">
        <f>VLOOKUP(Table3[[#This Row],[Customer ID]],'Hospitalisation Details'!790:$1048576,6,FALSE())</f>
        <v>61</v>
      </c>
      <c r="N791" s="19">
        <f>VLOOKUP(Table3[[#This Row],[Customer ID]],'Hospitalisation Details'!790:$1048576,8,FALSE())</f>
        <v>13129.6</v>
      </c>
      <c r="O791" s="19" t="str">
        <f>VLOOKUP(Table3[[#This Row],[Customer ID]],'Hospitalisation Details'!790:$1048576,9,FALSE())</f>
        <v>tier - 3</v>
      </c>
      <c r="P791" s="19" t="str">
        <f>VLOOKUP(Table3[[#This Row],[Customer ID]],'Hospitalisation Details'!790:$1048576,10,FALSE())</f>
        <v>tier - 2</v>
      </c>
      <c r="Q791" s="19" t="str">
        <f>VLOOKUP(Table3[[#This Row],[Customer ID]],'Hospitalisation Details'!790:$1048576,11,FALSE())</f>
        <v>R1017</v>
      </c>
    </row>
    <row r="792" spans="1:17" x14ac:dyDescent="0.2">
      <c r="A792" s="18" t="s">
        <v>1580</v>
      </c>
      <c r="B792" s="19" t="str">
        <f>VLOOKUP(Table3[[#This Row],[Customer ID]],'Customer name 1'!791:$1048576,4,FALSE())</f>
        <v xml:space="preserve">Ms. Pamela </v>
      </c>
      <c r="C792" s="20">
        <f>VLOOKUP(Table3[[#This Row],[Customer ID]],'Medical Examinations'!$1:$1048576,2,FALSE())</f>
        <v>28</v>
      </c>
      <c r="D792" s="20" t="str">
        <f>VLOOKUP(Table3[[#This Row],[Customer ID]],'Medical Examinations'!$1:$1048576,3,FALSE())</f>
        <v>over weight</v>
      </c>
      <c r="E792" s="20">
        <f>VLOOKUP(Table3[[#This Row],[Customer ID]],'Medical Examinations'!$1:$1048576,4,FALSE())</f>
        <v>5.57</v>
      </c>
      <c r="F792" s="20" t="str">
        <f>VLOOKUP(Table3[[#This Row],[Customer ID]],'Medical Examinations'!$1:$1048576,5,FALSE())</f>
        <v xml:space="preserve">normal </v>
      </c>
      <c r="G792" s="19" t="str">
        <f>VLOOKUP(Table3[[#This Row],[Customer ID]],'Medical Examinations'!$1:$1048576,6,FALSE())</f>
        <v>No</v>
      </c>
      <c r="H792" s="19" t="str">
        <f>VLOOKUP(Table3[[#This Row],[Customer ID]],'Medical Examinations'!$1:$1048576,7,FALSE())</f>
        <v>No</v>
      </c>
      <c r="I792" s="19" t="str">
        <f>VLOOKUP(Table3[[#This Row],[Customer ID]],'Medical Examinations'!$1:$1048576,8,FALSE())</f>
        <v>No</v>
      </c>
      <c r="J792" s="19">
        <f>VLOOKUP(Table3[[#This Row],[Customer ID]],'Medical Examinations'!$1:$1048576,9,FALSE())</f>
        <v>0</v>
      </c>
      <c r="K792" s="19" t="str">
        <f>VLOOKUP(Table3[[#This Row],[Customer ID]],'Medical Examinations'!$1:$1048576,10,FALSE())</f>
        <v>No</v>
      </c>
      <c r="L792" s="19" t="str">
        <f>VLOOKUP(Table3[[#This Row],[Customer ID]],'Hospitalisation Details'!791:$1048576,5,FALSE())</f>
        <v>16 Aug 1999</v>
      </c>
      <c r="M792" s="19">
        <f>VLOOKUP(Table3[[#This Row],[Customer ID]],'Hospitalisation Details'!791:$1048576,6,FALSE())</f>
        <v>23</v>
      </c>
      <c r="N792" s="19">
        <f>VLOOKUP(Table3[[#This Row],[Customer ID]],'Hospitalisation Details'!791:$1048576,8,FALSE())</f>
        <v>13126.68</v>
      </c>
      <c r="O792" s="19" t="str">
        <f>VLOOKUP(Table3[[#This Row],[Customer ID]],'Hospitalisation Details'!791:$1048576,9,FALSE())</f>
        <v>tier - 3</v>
      </c>
      <c r="P792" s="19" t="str">
        <f>VLOOKUP(Table3[[#This Row],[Customer ID]],'Hospitalisation Details'!791:$1048576,10,FALSE())</f>
        <v>tier - 3</v>
      </c>
      <c r="Q792" s="19" t="str">
        <f>VLOOKUP(Table3[[#This Row],[Customer ID]],'Hospitalisation Details'!791:$1048576,11,FALSE())</f>
        <v>R1011</v>
      </c>
    </row>
    <row r="793" spans="1:17" x14ac:dyDescent="0.2">
      <c r="A793" s="18" t="s">
        <v>1579</v>
      </c>
      <c r="B793" s="19" t="str">
        <f>VLOOKUP(Table3[[#This Row],[Customer ID]],'Customer name 1'!792:$1048576,4,FALSE())</f>
        <v xml:space="preserve">Ms. Brittney </v>
      </c>
      <c r="C793" s="20">
        <f>VLOOKUP(Table3[[#This Row],[Customer ID]],'Medical Examinations'!$1:$1048576,2,FALSE())</f>
        <v>30.23</v>
      </c>
      <c r="D793" s="20" t="str">
        <f>VLOOKUP(Table3[[#This Row],[Customer ID]],'Medical Examinations'!$1:$1048576,3,FALSE())</f>
        <v xml:space="preserve"> obesity </v>
      </c>
      <c r="E793" s="20">
        <f>VLOOKUP(Table3[[#This Row],[Customer ID]],'Medical Examinations'!$1:$1048576,4,FALSE())</f>
        <v>6.94</v>
      </c>
      <c r="F793" s="20" t="str">
        <f>VLOOKUP(Table3[[#This Row],[Customer ID]],'Medical Examinations'!$1:$1048576,5,FALSE())</f>
        <v xml:space="preserve">diabetes </v>
      </c>
      <c r="G793" s="19" t="str">
        <f>VLOOKUP(Table3[[#This Row],[Customer ID]],'Medical Examinations'!$1:$1048576,6,FALSE())</f>
        <v>yes</v>
      </c>
      <c r="H793" s="19" t="str">
        <f>VLOOKUP(Table3[[#This Row],[Customer ID]],'Medical Examinations'!$1:$1048576,7,FALSE())</f>
        <v>No</v>
      </c>
      <c r="I793" s="19" t="str">
        <f>VLOOKUP(Table3[[#This Row],[Customer ID]],'Medical Examinations'!$1:$1048576,8,FALSE())</f>
        <v>Yes</v>
      </c>
      <c r="J793" s="19">
        <f>VLOOKUP(Table3[[#This Row],[Customer ID]],'Medical Examinations'!$1:$1048576,9,FALSE())</f>
        <v>1</v>
      </c>
      <c r="K793" s="19" t="str">
        <f>VLOOKUP(Table3[[#This Row],[Customer ID]],'Medical Examinations'!$1:$1048576,10,FALSE())</f>
        <v>No</v>
      </c>
      <c r="L793" s="19" t="str">
        <f>VLOOKUP(Table3[[#This Row],[Customer ID]],'Hospitalisation Details'!792:$1048576,5,FALSE())</f>
        <v>14 Sep 1963</v>
      </c>
      <c r="M793" s="19">
        <f>VLOOKUP(Table3[[#This Row],[Customer ID]],'Hospitalisation Details'!792:$1048576,6,FALSE())</f>
        <v>59</v>
      </c>
      <c r="N793" s="19">
        <f>VLOOKUP(Table3[[#This Row],[Customer ID]],'Hospitalisation Details'!792:$1048576,8,FALSE())</f>
        <v>13116.84</v>
      </c>
      <c r="O793" s="19" t="str">
        <f>VLOOKUP(Table3[[#This Row],[Customer ID]],'Hospitalisation Details'!792:$1048576,9,FALSE())</f>
        <v>tier - 3</v>
      </c>
      <c r="P793" s="19" t="str">
        <f>VLOOKUP(Table3[[#This Row],[Customer ID]],'Hospitalisation Details'!792:$1048576,10,FALSE())</f>
        <v>tier - 1</v>
      </c>
      <c r="Q793" s="19" t="str">
        <f>VLOOKUP(Table3[[#This Row],[Customer ID]],'Hospitalisation Details'!792:$1048576,11,FALSE())</f>
        <v>R1012</v>
      </c>
    </row>
    <row r="794" spans="1:17" x14ac:dyDescent="0.2">
      <c r="A794" s="18" t="s">
        <v>1578</v>
      </c>
      <c r="B794" s="19" t="str">
        <f>VLOOKUP(Table3[[#This Row],[Customer ID]],'Customer name 1'!793:$1048576,4,FALSE())</f>
        <v xml:space="preserve">Mrs. Sheila </v>
      </c>
      <c r="C794" s="20">
        <f>VLOOKUP(Table3[[#This Row],[Customer ID]],'Medical Examinations'!$1:$1048576,2,FALSE())</f>
        <v>51.14</v>
      </c>
      <c r="D794" s="20" t="str">
        <f>VLOOKUP(Table3[[#This Row],[Customer ID]],'Medical Examinations'!$1:$1048576,3,FALSE())</f>
        <v xml:space="preserve"> obesity </v>
      </c>
      <c r="E794" s="20">
        <f>VLOOKUP(Table3[[#This Row],[Customer ID]],'Medical Examinations'!$1:$1048576,4,FALSE())</f>
        <v>4.05</v>
      </c>
      <c r="F794" s="20" t="str">
        <f>VLOOKUP(Table3[[#This Row],[Customer ID]],'Medical Examinations'!$1:$1048576,5,FALSE())</f>
        <v xml:space="preserve">normal </v>
      </c>
      <c r="G794" s="19" t="str">
        <f>VLOOKUP(Table3[[#This Row],[Customer ID]],'Medical Examinations'!$1:$1048576,6,FALSE())</f>
        <v>No</v>
      </c>
      <c r="H794" s="19" t="str">
        <f>VLOOKUP(Table3[[#This Row],[Customer ID]],'Medical Examinations'!$1:$1048576,7,FALSE())</f>
        <v>No</v>
      </c>
      <c r="I794" s="19" t="str">
        <f>VLOOKUP(Table3[[#This Row],[Customer ID]],'Medical Examinations'!$1:$1048576,8,FALSE())</f>
        <v>No</v>
      </c>
      <c r="J794" s="19">
        <f>VLOOKUP(Table3[[#This Row],[Customer ID]],'Medical Examinations'!$1:$1048576,9,FALSE())</f>
        <v>1</v>
      </c>
      <c r="K794" s="19" t="str">
        <f>VLOOKUP(Table3[[#This Row],[Customer ID]],'Medical Examinations'!$1:$1048576,10,FALSE())</f>
        <v>No</v>
      </c>
      <c r="L794" s="19" t="str">
        <f>VLOOKUP(Table3[[#This Row],[Customer ID]],'Hospitalisation Details'!793:$1048576,5,FALSE())</f>
        <v>12 Aug 1992</v>
      </c>
      <c r="M794" s="19">
        <f>VLOOKUP(Table3[[#This Row],[Customer ID]],'Hospitalisation Details'!793:$1048576,6,FALSE())</f>
        <v>30</v>
      </c>
      <c r="N794" s="19">
        <f>VLOOKUP(Table3[[#This Row],[Customer ID]],'Hospitalisation Details'!793:$1048576,8,FALSE())</f>
        <v>13113.51</v>
      </c>
      <c r="O794" s="19" t="str">
        <f>VLOOKUP(Table3[[#This Row],[Customer ID]],'Hospitalisation Details'!793:$1048576,9,FALSE())</f>
        <v>tier - 3</v>
      </c>
      <c r="P794" s="19" t="str">
        <f>VLOOKUP(Table3[[#This Row],[Customer ID]],'Hospitalisation Details'!793:$1048576,10,FALSE())</f>
        <v>tier - 2</v>
      </c>
      <c r="Q794" s="19" t="str">
        <f>VLOOKUP(Table3[[#This Row],[Customer ID]],'Hospitalisation Details'!793:$1048576,11,FALSE())</f>
        <v>R1026</v>
      </c>
    </row>
    <row r="795" spans="1:17" x14ac:dyDescent="0.2">
      <c r="A795" s="18" t="s">
        <v>1577</v>
      </c>
      <c r="B795" s="19" t="str">
        <f>VLOOKUP(Table3[[#This Row],[Customer ID]],'Customer name 1'!794:$1048576,4,FALSE())</f>
        <v xml:space="preserve">Mr. Koji </v>
      </c>
      <c r="C795" s="20">
        <f>VLOOKUP(Table3[[#This Row],[Customer ID]],'Medical Examinations'!$1:$1048576,2,FALSE())</f>
        <v>24.32</v>
      </c>
      <c r="D795" s="20" t="str">
        <f>VLOOKUP(Table3[[#This Row],[Customer ID]],'Medical Examinations'!$1:$1048576,3,FALSE())</f>
        <v>normal weight</v>
      </c>
      <c r="E795" s="20">
        <f>VLOOKUP(Table3[[#This Row],[Customer ID]],'Medical Examinations'!$1:$1048576,4,FALSE())</f>
        <v>10.220000000000001</v>
      </c>
      <c r="F795" s="20" t="str">
        <f>VLOOKUP(Table3[[#This Row],[Customer ID]],'Medical Examinations'!$1:$1048576,5,FALSE())</f>
        <v xml:space="preserve">diabetes </v>
      </c>
      <c r="G795" s="19" t="str">
        <f>VLOOKUP(Table3[[#This Row],[Customer ID]],'Medical Examinations'!$1:$1048576,6,FALSE())</f>
        <v>No</v>
      </c>
      <c r="H795" s="19" t="str">
        <f>VLOOKUP(Table3[[#This Row],[Customer ID]],'Medical Examinations'!$1:$1048576,7,FALSE())</f>
        <v>No</v>
      </c>
      <c r="I795" s="19" t="str">
        <f>VLOOKUP(Table3[[#This Row],[Customer ID]],'Medical Examinations'!$1:$1048576,8,FALSE())</f>
        <v>No</v>
      </c>
      <c r="J795" s="19">
        <f>VLOOKUP(Table3[[#This Row],[Customer ID]],'Medical Examinations'!$1:$1048576,9,FALSE())</f>
        <v>0</v>
      </c>
      <c r="K795" s="19" t="str">
        <f>VLOOKUP(Table3[[#This Row],[Customer ID]],'Medical Examinations'!$1:$1048576,10,FALSE())</f>
        <v>No</v>
      </c>
      <c r="L795" s="19" t="str">
        <f>VLOOKUP(Table3[[#This Row],[Customer ID]],'Hospitalisation Details'!794:$1048576,5,FALSE())</f>
        <v>2 Aug 1962</v>
      </c>
      <c r="M795" s="19">
        <f>VLOOKUP(Table3[[#This Row],[Customer ID]],'Hospitalisation Details'!794:$1048576,6,FALSE())</f>
        <v>60</v>
      </c>
      <c r="N795" s="19">
        <f>VLOOKUP(Table3[[#This Row],[Customer ID]],'Hospitalisation Details'!794:$1048576,8,FALSE())</f>
        <v>13112.6</v>
      </c>
      <c r="O795" s="19" t="str">
        <f>VLOOKUP(Table3[[#This Row],[Customer ID]],'Hospitalisation Details'!794:$1048576,9,FALSE())</f>
        <v>tier - 3</v>
      </c>
      <c r="P795" s="19" t="str">
        <f>VLOOKUP(Table3[[#This Row],[Customer ID]],'Hospitalisation Details'!794:$1048576,10,FALSE())</f>
        <v>tier - 3</v>
      </c>
      <c r="Q795" s="19" t="str">
        <f>VLOOKUP(Table3[[#This Row],[Customer ID]],'Hospitalisation Details'!794:$1048576,11,FALSE())</f>
        <v>R1012</v>
      </c>
    </row>
    <row r="796" spans="1:17" x14ac:dyDescent="0.2">
      <c r="A796" s="18" t="s">
        <v>1576</v>
      </c>
      <c r="B796" s="19" t="str">
        <f>VLOOKUP(Table3[[#This Row],[Customer ID]],'Customer name 1'!795:$1048576,4,FALSE())</f>
        <v xml:space="preserve">Ms. Sarah </v>
      </c>
      <c r="C796" s="20">
        <f>VLOOKUP(Table3[[#This Row],[Customer ID]],'Medical Examinations'!$1:$1048576,2,FALSE())</f>
        <v>38.06</v>
      </c>
      <c r="D796" s="20" t="str">
        <f>VLOOKUP(Table3[[#This Row],[Customer ID]],'Medical Examinations'!$1:$1048576,3,FALSE())</f>
        <v xml:space="preserve"> obesity </v>
      </c>
      <c r="E796" s="20">
        <f>VLOOKUP(Table3[[#This Row],[Customer ID]],'Medical Examinations'!$1:$1048576,4,FALSE())</f>
        <v>9.24</v>
      </c>
      <c r="F796" s="20" t="str">
        <f>VLOOKUP(Table3[[#This Row],[Customer ID]],'Medical Examinations'!$1:$1048576,5,FALSE())</f>
        <v xml:space="preserve">diabetes </v>
      </c>
      <c r="G796" s="19" t="str">
        <f>VLOOKUP(Table3[[#This Row],[Customer ID]],'Medical Examinations'!$1:$1048576,6,FALSE())</f>
        <v>No</v>
      </c>
      <c r="H796" s="19" t="str">
        <f>VLOOKUP(Table3[[#This Row],[Customer ID]],'Medical Examinations'!$1:$1048576,7,FALSE())</f>
        <v>No</v>
      </c>
      <c r="I796" s="19" t="str">
        <f>VLOOKUP(Table3[[#This Row],[Customer ID]],'Medical Examinations'!$1:$1048576,8,FALSE())</f>
        <v>No</v>
      </c>
      <c r="J796" s="19">
        <f>VLOOKUP(Table3[[#This Row],[Customer ID]],'Medical Examinations'!$1:$1048576,9,FALSE())</f>
        <v>0</v>
      </c>
      <c r="K796" s="19" t="str">
        <f>VLOOKUP(Table3[[#This Row],[Customer ID]],'Medical Examinations'!$1:$1048576,10,FALSE())</f>
        <v>No</v>
      </c>
      <c r="L796" s="19" t="str">
        <f>VLOOKUP(Table3[[#This Row],[Customer ID]],'Hospitalisation Details'!795:$1048576,5,FALSE())</f>
        <v>30 Oct 1971</v>
      </c>
      <c r="M796" s="19">
        <f>VLOOKUP(Table3[[#This Row],[Customer ID]],'Hospitalisation Details'!795:$1048576,6,FALSE())</f>
        <v>51</v>
      </c>
      <c r="N796" s="19">
        <f>VLOOKUP(Table3[[#This Row],[Customer ID]],'Hospitalisation Details'!795:$1048576,8,FALSE())</f>
        <v>13110.79</v>
      </c>
      <c r="O796" s="19" t="str">
        <f>VLOOKUP(Table3[[#This Row],[Customer ID]],'Hospitalisation Details'!795:$1048576,9,FALSE())</f>
        <v>tier - 3</v>
      </c>
      <c r="P796" s="19" t="str">
        <f>VLOOKUP(Table3[[#This Row],[Customer ID]],'Hospitalisation Details'!795:$1048576,10,FALSE())</f>
        <v>tier - 2</v>
      </c>
      <c r="Q796" s="19" t="str">
        <f>VLOOKUP(Table3[[#This Row],[Customer ID]],'Hospitalisation Details'!795:$1048576,11,FALSE())</f>
        <v>R1011</v>
      </c>
    </row>
    <row r="797" spans="1:17" x14ac:dyDescent="0.2">
      <c r="A797" s="18" t="s">
        <v>1575</v>
      </c>
      <c r="B797" s="19" t="str">
        <f>VLOOKUP(Table3[[#This Row],[Customer ID]],'Customer name 1'!796:$1048576,4,FALSE())</f>
        <v xml:space="preserve">Mrs. Colleen </v>
      </c>
      <c r="C797" s="20">
        <f>VLOOKUP(Table3[[#This Row],[Customer ID]],'Medical Examinations'!$1:$1048576,2,FALSE())</f>
        <v>37.700000000000003</v>
      </c>
      <c r="D797" s="20" t="str">
        <f>VLOOKUP(Table3[[#This Row],[Customer ID]],'Medical Examinations'!$1:$1048576,3,FALSE())</f>
        <v xml:space="preserve"> obesity </v>
      </c>
      <c r="E797" s="20">
        <f>VLOOKUP(Table3[[#This Row],[Customer ID]],'Medical Examinations'!$1:$1048576,4,FALSE())</f>
        <v>8.6</v>
      </c>
      <c r="F797" s="20" t="str">
        <f>VLOOKUP(Table3[[#This Row],[Customer ID]],'Medical Examinations'!$1:$1048576,5,FALSE())</f>
        <v xml:space="preserve">diabetes </v>
      </c>
      <c r="G797" s="19" t="str">
        <f>VLOOKUP(Table3[[#This Row],[Customer ID]],'Medical Examinations'!$1:$1048576,6,FALSE())</f>
        <v>No</v>
      </c>
      <c r="H797" s="19" t="str">
        <f>VLOOKUP(Table3[[#This Row],[Customer ID]],'Medical Examinations'!$1:$1048576,7,FALSE())</f>
        <v>No</v>
      </c>
      <c r="I797" s="19" t="str">
        <f>VLOOKUP(Table3[[#This Row],[Customer ID]],'Medical Examinations'!$1:$1048576,8,FALSE())</f>
        <v>No</v>
      </c>
      <c r="J797" s="19">
        <f>VLOOKUP(Table3[[#This Row],[Customer ID]],'Medical Examinations'!$1:$1048576,9,FALSE())</f>
        <v>0</v>
      </c>
      <c r="K797" s="19" t="str">
        <f>VLOOKUP(Table3[[#This Row],[Customer ID]],'Medical Examinations'!$1:$1048576,10,FALSE())</f>
        <v>No</v>
      </c>
      <c r="L797" s="19" t="str">
        <f>VLOOKUP(Table3[[#This Row],[Customer ID]],'Hospitalisation Details'!796:$1048576,5,FALSE())</f>
        <v>17 Jul 1978</v>
      </c>
      <c r="M797" s="19">
        <f>VLOOKUP(Table3[[#This Row],[Customer ID]],'Hospitalisation Details'!796:$1048576,6,FALSE())</f>
        <v>44</v>
      </c>
      <c r="N797" s="19">
        <f>VLOOKUP(Table3[[#This Row],[Customer ID]],'Hospitalisation Details'!796:$1048576,8,FALSE())</f>
        <v>13101.74</v>
      </c>
      <c r="O797" s="19" t="str">
        <f>VLOOKUP(Table3[[#This Row],[Customer ID]],'Hospitalisation Details'!796:$1048576,9,FALSE())</f>
        <v>tier - 3</v>
      </c>
      <c r="P797" s="19" t="str">
        <f>VLOOKUP(Table3[[#This Row],[Customer ID]],'Hospitalisation Details'!796:$1048576,10,FALSE())</f>
        <v>tier - 2</v>
      </c>
      <c r="Q797" s="19" t="str">
        <f>VLOOKUP(Table3[[#This Row],[Customer ID]],'Hospitalisation Details'!796:$1048576,11,FALSE())</f>
        <v>R1026</v>
      </c>
    </row>
    <row r="798" spans="1:17" x14ac:dyDescent="0.2">
      <c r="A798" s="18" t="s">
        <v>1574</v>
      </c>
      <c r="B798" s="19" t="str">
        <f>VLOOKUP(Table3[[#This Row],[Customer ID]],'Customer name 1'!797:$1048576,4,FALSE())</f>
        <v xml:space="preserve">Ms. Deedra </v>
      </c>
      <c r="C798" s="20">
        <f>VLOOKUP(Table3[[#This Row],[Customer ID]],'Medical Examinations'!$1:$1048576,2,FALSE())</f>
        <v>44</v>
      </c>
      <c r="D798" s="20" t="str">
        <f>VLOOKUP(Table3[[#This Row],[Customer ID]],'Medical Examinations'!$1:$1048576,3,FALSE())</f>
        <v xml:space="preserve"> obesity </v>
      </c>
      <c r="E798" s="20">
        <f>VLOOKUP(Table3[[#This Row],[Customer ID]],'Medical Examinations'!$1:$1048576,4,FALSE())</f>
        <v>9.32</v>
      </c>
      <c r="F798" s="20" t="str">
        <f>VLOOKUP(Table3[[#This Row],[Customer ID]],'Medical Examinations'!$1:$1048576,5,FALSE())</f>
        <v xml:space="preserve">diabetes </v>
      </c>
      <c r="G798" s="19" t="str">
        <f>VLOOKUP(Table3[[#This Row],[Customer ID]],'Medical Examinations'!$1:$1048576,6,FALSE())</f>
        <v>yes</v>
      </c>
      <c r="H798" s="19" t="str">
        <f>VLOOKUP(Table3[[#This Row],[Customer ID]],'Medical Examinations'!$1:$1048576,7,FALSE())</f>
        <v>No</v>
      </c>
      <c r="I798" s="19" t="str">
        <f>VLOOKUP(Table3[[#This Row],[Customer ID]],'Medical Examinations'!$1:$1048576,8,FALSE())</f>
        <v>No</v>
      </c>
      <c r="J798" s="19">
        <f>VLOOKUP(Table3[[#This Row],[Customer ID]],'Medical Examinations'!$1:$1048576,9,FALSE())</f>
        <v>2</v>
      </c>
      <c r="K798" s="19" t="str">
        <f>VLOOKUP(Table3[[#This Row],[Customer ID]],'Medical Examinations'!$1:$1048576,10,FALSE())</f>
        <v>No</v>
      </c>
      <c r="L798" s="19" t="str">
        <f>VLOOKUP(Table3[[#This Row],[Customer ID]],'Hospitalisation Details'!797:$1048576,5,FALSE())</f>
        <v>6 Nov 1961</v>
      </c>
      <c r="M798" s="19">
        <f>VLOOKUP(Table3[[#This Row],[Customer ID]],'Hospitalisation Details'!797:$1048576,6,FALSE())</f>
        <v>61</v>
      </c>
      <c r="N798" s="19">
        <f>VLOOKUP(Table3[[#This Row],[Customer ID]],'Hospitalisation Details'!797:$1048576,8,FALSE())</f>
        <v>13063.88</v>
      </c>
      <c r="O798" s="19" t="str">
        <f>VLOOKUP(Table3[[#This Row],[Customer ID]],'Hospitalisation Details'!797:$1048576,9,FALSE())</f>
        <v>tier - 3</v>
      </c>
      <c r="P798" s="19" t="str">
        <f>VLOOKUP(Table3[[#This Row],[Customer ID]],'Hospitalisation Details'!797:$1048576,10,FALSE())</f>
        <v>tier - 2</v>
      </c>
      <c r="Q798" s="19" t="str">
        <f>VLOOKUP(Table3[[#This Row],[Customer ID]],'Hospitalisation Details'!797:$1048576,11,FALSE())</f>
        <v>R1011</v>
      </c>
    </row>
    <row r="799" spans="1:17" x14ac:dyDescent="0.2">
      <c r="A799" s="18" t="s">
        <v>1573</v>
      </c>
      <c r="B799" s="19" t="str">
        <f>VLOOKUP(Table3[[#This Row],[Customer ID]],'Customer name 1'!798:$1048576,4,FALSE())</f>
        <v xml:space="preserve">Mrs. Kulwinder </v>
      </c>
      <c r="C799" s="20">
        <f>VLOOKUP(Table3[[#This Row],[Customer ID]],'Medical Examinations'!$1:$1048576,2,FALSE())</f>
        <v>41.45</v>
      </c>
      <c r="D799" s="20" t="str">
        <f>VLOOKUP(Table3[[#This Row],[Customer ID]],'Medical Examinations'!$1:$1048576,3,FALSE())</f>
        <v xml:space="preserve"> obesity </v>
      </c>
      <c r="E799" s="20">
        <f>VLOOKUP(Table3[[#This Row],[Customer ID]],'Medical Examinations'!$1:$1048576,4,FALSE())</f>
        <v>6.12</v>
      </c>
      <c r="F799" s="20" t="str">
        <f>VLOOKUP(Table3[[#This Row],[Customer ID]],'Medical Examinations'!$1:$1048576,5,FALSE())</f>
        <v>prediabetes</v>
      </c>
      <c r="G799" s="19" t="str">
        <f>VLOOKUP(Table3[[#This Row],[Customer ID]],'Medical Examinations'!$1:$1048576,6,FALSE())</f>
        <v>yes</v>
      </c>
      <c r="H799" s="19" t="str">
        <f>VLOOKUP(Table3[[#This Row],[Customer ID]],'Medical Examinations'!$1:$1048576,7,FALSE())</f>
        <v>No</v>
      </c>
      <c r="I799" s="19" t="str">
        <f>VLOOKUP(Table3[[#This Row],[Customer ID]],'Medical Examinations'!$1:$1048576,8,FALSE())</f>
        <v>No</v>
      </c>
      <c r="J799" s="19">
        <f>VLOOKUP(Table3[[#This Row],[Customer ID]],'Medical Examinations'!$1:$1048576,9,FALSE())</f>
        <v>0</v>
      </c>
      <c r="K799" s="19" t="str">
        <f>VLOOKUP(Table3[[#This Row],[Customer ID]],'Medical Examinations'!$1:$1048576,10,FALSE())</f>
        <v>No</v>
      </c>
      <c r="L799" s="19" t="str">
        <f>VLOOKUP(Table3[[#This Row],[Customer ID]],'Hospitalisation Details'!798:$1048576,5,FALSE())</f>
        <v>26 Oct 1985</v>
      </c>
      <c r="M799" s="19">
        <f>VLOOKUP(Table3[[#This Row],[Customer ID]],'Hospitalisation Details'!798:$1048576,6,FALSE())</f>
        <v>37</v>
      </c>
      <c r="N799" s="19">
        <f>VLOOKUP(Table3[[#This Row],[Customer ID]],'Hospitalisation Details'!798:$1048576,8,FALSE())</f>
        <v>13051.22</v>
      </c>
      <c r="O799" s="19" t="str">
        <f>VLOOKUP(Table3[[#This Row],[Customer ID]],'Hospitalisation Details'!798:$1048576,9,FALSE())</f>
        <v>tier - 3</v>
      </c>
      <c r="P799" s="19" t="str">
        <f>VLOOKUP(Table3[[#This Row],[Customer ID]],'Hospitalisation Details'!798:$1048576,10,FALSE())</f>
        <v>tier - 1</v>
      </c>
      <c r="Q799" s="19" t="str">
        <f>VLOOKUP(Table3[[#This Row],[Customer ID]],'Hospitalisation Details'!798:$1048576,11,FALSE())</f>
        <v>R1026</v>
      </c>
    </row>
    <row r="800" spans="1:17" x14ac:dyDescent="0.2">
      <c r="A800" s="18" t="s">
        <v>1572</v>
      </c>
      <c r="B800" s="19" t="str">
        <f>VLOOKUP(Table3[[#This Row],[Customer ID]],'Customer name 1'!799:$1048576,4,FALSE())</f>
        <v xml:space="preserve">Ms. Ann </v>
      </c>
      <c r="C800" s="20">
        <f>VLOOKUP(Table3[[#This Row],[Customer ID]],'Medical Examinations'!$1:$1048576,2,FALSE())</f>
        <v>25.364999999999998</v>
      </c>
      <c r="D800" s="20" t="str">
        <f>VLOOKUP(Table3[[#This Row],[Customer ID]],'Medical Examinations'!$1:$1048576,3,FALSE())</f>
        <v>over weight</v>
      </c>
      <c r="E800" s="20">
        <f>VLOOKUP(Table3[[#This Row],[Customer ID]],'Medical Examinations'!$1:$1048576,4,FALSE())</f>
        <v>9.19</v>
      </c>
      <c r="F800" s="20" t="str">
        <f>VLOOKUP(Table3[[#This Row],[Customer ID]],'Medical Examinations'!$1:$1048576,5,FALSE())</f>
        <v xml:space="preserve">diabetes </v>
      </c>
      <c r="G800" s="19" t="str">
        <f>VLOOKUP(Table3[[#This Row],[Customer ID]],'Medical Examinations'!$1:$1048576,6,FALSE())</f>
        <v>yes</v>
      </c>
      <c r="H800" s="19" t="str">
        <f>VLOOKUP(Table3[[#This Row],[Customer ID]],'Medical Examinations'!$1:$1048576,7,FALSE())</f>
        <v>No</v>
      </c>
      <c r="I800" s="19" t="str">
        <f>VLOOKUP(Table3[[#This Row],[Customer ID]],'Medical Examinations'!$1:$1048576,8,FALSE())</f>
        <v>No</v>
      </c>
      <c r="J800" s="19">
        <f>VLOOKUP(Table3[[#This Row],[Customer ID]],'Medical Examinations'!$1:$1048576,9,FALSE())</f>
        <v>0</v>
      </c>
      <c r="K800" s="19" t="str">
        <f>VLOOKUP(Table3[[#This Row],[Customer ID]],'Medical Examinations'!$1:$1048576,10,FALSE())</f>
        <v>No</v>
      </c>
      <c r="L800" s="19" t="str">
        <f>VLOOKUP(Table3[[#This Row],[Customer ID]],'Hospitalisation Details'!799:$1048576,5,FALSE())</f>
        <v>6 Aug 1967</v>
      </c>
      <c r="M800" s="19">
        <f>VLOOKUP(Table3[[#This Row],[Customer ID]],'Hospitalisation Details'!799:$1048576,6,FALSE())</f>
        <v>55</v>
      </c>
      <c r="N800" s="19">
        <f>VLOOKUP(Table3[[#This Row],[Customer ID]],'Hospitalisation Details'!799:$1048576,8,FALSE())</f>
        <v>13047.33</v>
      </c>
      <c r="O800" s="19" t="str">
        <f>VLOOKUP(Table3[[#This Row],[Customer ID]],'Hospitalisation Details'!799:$1048576,9,FALSE())</f>
        <v>tier - 3</v>
      </c>
      <c r="P800" s="19" t="str">
        <f>VLOOKUP(Table3[[#This Row],[Customer ID]],'Hospitalisation Details'!799:$1048576,10,FALSE())</f>
        <v>tier - 3</v>
      </c>
      <c r="Q800" s="19" t="str">
        <f>VLOOKUP(Table3[[#This Row],[Customer ID]],'Hospitalisation Details'!799:$1048576,11,FALSE())</f>
        <v>R1024</v>
      </c>
    </row>
    <row r="801" spans="1:17" x14ac:dyDescent="0.2">
      <c r="A801" s="18" t="s">
        <v>1571</v>
      </c>
      <c r="B801" s="19" t="str">
        <f>VLOOKUP(Table3[[#This Row],[Customer ID]],'Customer name 1'!800:$1048576,4,FALSE())</f>
        <v xml:space="preserve">Ms. Sarah </v>
      </c>
      <c r="C801" s="20">
        <f>VLOOKUP(Table3[[#This Row],[Customer ID]],'Medical Examinations'!$1:$1048576,2,FALSE())</f>
        <v>34.56</v>
      </c>
      <c r="D801" s="20" t="str">
        <f>VLOOKUP(Table3[[#This Row],[Customer ID]],'Medical Examinations'!$1:$1048576,3,FALSE())</f>
        <v xml:space="preserve"> obesity </v>
      </c>
      <c r="E801" s="20">
        <f>VLOOKUP(Table3[[#This Row],[Customer ID]],'Medical Examinations'!$1:$1048576,4,FALSE())</f>
        <v>5.84</v>
      </c>
      <c r="F801" s="20" t="str">
        <f>VLOOKUP(Table3[[#This Row],[Customer ID]],'Medical Examinations'!$1:$1048576,5,FALSE())</f>
        <v>prediabetes</v>
      </c>
      <c r="G801" s="19" t="str">
        <f>VLOOKUP(Table3[[#This Row],[Customer ID]],'Medical Examinations'!$1:$1048576,6,FALSE())</f>
        <v>yes</v>
      </c>
      <c r="H801" s="19" t="str">
        <f>VLOOKUP(Table3[[#This Row],[Customer ID]],'Medical Examinations'!$1:$1048576,7,FALSE())</f>
        <v>No</v>
      </c>
      <c r="I801" s="19" t="str">
        <f>VLOOKUP(Table3[[#This Row],[Customer ID]],'Medical Examinations'!$1:$1048576,8,FALSE())</f>
        <v>Yes</v>
      </c>
      <c r="J801" s="19">
        <f>VLOOKUP(Table3[[#This Row],[Customer ID]],'Medical Examinations'!$1:$1048576,9,FALSE())</f>
        <v>1</v>
      </c>
      <c r="K801" s="19" t="str">
        <f>VLOOKUP(Table3[[#This Row],[Customer ID]],'Medical Examinations'!$1:$1048576,10,FALSE())</f>
        <v>No</v>
      </c>
      <c r="L801" s="19" t="str">
        <f>VLOOKUP(Table3[[#This Row],[Customer ID]],'Hospitalisation Details'!800:$1048576,5,FALSE())</f>
        <v>23 Sep 1969</v>
      </c>
      <c r="M801" s="19">
        <f>VLOOKUP(Table3[[#This Row],[Customer ID]],'Hospitalisation Details'!800:$1048576,6,FALSE())</f>
        <v>53</v>
      </c>
      <c r="N801" s="19">
        <f>VLOOKUP(Table3[[#This Row],[Customer ID]],'Hospitalisation Details'!800:$1048576,8,FALSE())</f>
        <v>13044.41</v>
      </c>
      <c r="O801" s="19" t="str">
        <f>VLOOKUP(Table3[[#This Row],[Customer ID]],'Hospitalisation Details'!800:$1048576,9,FALSE())</f>
        <v>tier - 3</v>
      </c>
      <c r="P801" s="19" t="str">
        <f>VLOOKUP(Table3[[#This Row],[Customer ID]],'Hospitalisation Details'!800:$1048576,10,FALSE())</f>
        <v>tier - 1</v>
      </c>
      <c r="Q801" s="19" t="str">
        <f>VLOOKUP(Table3[[#This Row],[Customer ID]],'Hospitalisation Details'!800:$1048576,11,FALSE())</f>
        <v>R1012</v>
      </c>
    </row>
    <row r="802" spans="1:17" x14ac:dyDescent="0.2">
      <c r="A802" s="18" t="s">
        <v>1570</v>
      </c>
      <c r="B802" s="19" t="str">
        <f>VLOOKUP(Table3[[#This Row],[Customer ID]],'Customer name 1'!801:$1048576,4,FALSE())</f>
        <v xml:space="preserve">Ms. Apryl </v>
      </c>
      <c r="C802" s="20">
        <f>VLOOKUP(Table3[[#This Row],[Customer ID]],'Medical Examinations'!$1:$1048576,2,FALSE())</f>
        <v>28.2</v>
      </c>
      <c r="D802" s="20" t="str">
        <f>VLOOKUP(Table3[[#This Row],[Customer ID]],'Medical Examinations'!$1:$1048576,3,FALSE())</f>
        <v>over weight</v>
      </c>
      <c r="E802" s="20">
        <f>VLOOKUP(Table3[[#This Row],[Customer ID]],'Medical Examinations'!$1:$1048576,4,FALSE())</f>
        <v>7.19</v>
      </c>
      <c r="F802" s="20" t="str">
        <f>VLOOKUP(Table3[[#This Row],[Customer ID]],'Medical Examinations'!$1:$1048576,5,FALSE())</f>
        <v xml:space="preserve">diabetes </v>
      </c>
      <c r="G802" s="19" t="str">
        <f>VLOOKUP(Table3[[#This Row],[Customer ID]],'Medical Examinations'!$1:$1048576,6,FALSE())</f>
        <v>yes</v>
      </c>
      <c r="H802" s="19" t="str">
        <f>VLOOKUP(Table3[[#This Row],[Customer ID]],'Medical Examinations'!$1:$1048576,7,FALSE())</f>
        <v>No</v>
      </c>
      <c r="I802" s="19" t="str">
        <f>VLOOKUP(Table3[[#This Row],[Customer ID]],'Medical Examinations'!$1:$1048576,8,FALSE())</f>
        <v>No</v>
      </c>
      <c r="J802" s="19">
        <f>VLOOKUP(Table3[[#This Row],[Customer ID]],'Medical Examinations'!$1:$1048576,9,FALSE())</f>
        <v>2</v>
      </c>
      <c r="K802" s="19" t="str">
        <f>VLOOKUP(Table3[[#This Row],[Customer ID]],'Medical Examinations'!$1:$1048576,10,FALSE())</f>
        <v>No</v>
      </c>
      <c r="L802" s="19" t="str">
        <f>VLOOKUP(Table3[[#This Row],[Customer ID]],'Hospitalisation Details'!801:$1048576,5,FALSE())</f>
        <v>9 Nov 1961</v>
      </c>
      <c r="M802" s="19">
        <f>VLOOKUP(Table3[[#This Row],[Customer ID]],'Hospitalisation Details'!801:$1048576,6,FALSE())</f>
        <v>61</v>
      </c>
      <c r="N802" s="19">
        <f>VLOOKUP(Table3[[#This Row],[Customer ID]],'Hospitalisation Details'!801:$1048576,8,FALSE())</f>
        <v>13041.92</v>
      </c>
      <c r="O802" s="19" t="str">
        <f>VLOOKUP(Table3[[#This Row],[Customer ID]],'Hospitalisation Details'!801:$1048576,9,FALSE())</f>
        <v>tier - 3</v>
      </c>
      <c r="P802" s="19" t="str">
        <f>VLOOKUP(Table3[[#This Row],[Customer ID]],'Hospitalisation Details'!801:$1048576,10,FALSE())</f>
        <v>tier - 1</v>
      </c>
      <c r="Q802" s="19" t="str">
        <f>VLOOKUP(Table3[[#This Row],[Customer ID]],'Hospitalisation Details'!801:$1048576,11,FALSE())</f>
        <v>R1011</v>
      </c>
    </row>
    <row r="803" spans="1:17" x14ac:dyDescent="0.2">
      <c r="A803" s="18" t="s">
        <v>1569</v>
      </c>
      <c r="B803" s="19" t="str">
        <f>VLOOKUP(Table3[[#This Row],[Customer ID]],'Customer name 1'!802:$1048576,4,FALSE())</f>
        <v xml:space="preserve">Mrs. Ilana </v>
      </c>
      <c r="C803" s="20">
        <f>VLOOKUP(Table3[[#This Row],[Customer ID]],'Medical Examinations'!$1:$1048576,2,FALSE())</f>
        <v>30.43</v>
      </c>
      <c r="D803" s="20" t="str">
        <f>VLOOKUP(Table3[[#This Row],[Customer ID]],'Medical Examinations'!$1:$1048576,3,FALSE())</f>
        <v xml:space="preserve"> obesity </v>
      </c>
      <c r="E803" s="20">
        <f>VLOOKUP(Table3[[#This Row],[Customer ID]],'Medical Examinations'!$1:$1048576,4,FALSE())</f>
        <v>9.39</v>
      </c>
      <c r="F803" s="20" t="str">
        <f>VLOOKUP(Table3[[#This Row],[Customer ID]],'Medical Examinations'!$1:$1048576,5,FALSE())</f>
        <v xml:space="preserve">diabetes </v>
      </c>
      <c r="G803" s="19" t="str">
        <f>VLOOKUP(Table3[[#This Row],[Customer ID]],'Medical Examinations'!$1:$1048576,6,FALSE())</f>
        <v>No</v>
      </c>
      <c r="H803" s="19" t="str">
        <f>VLOOKUP(Table3[[#This Row],[Customer ID]],'Medical Examinations'!$1:$1048576,7,FALSE())</f>
        <v>No</v>
      </c>
      <c r="I803" s="19" t="str">
        <f>VLOOKUP(Table3[[#This Row],[Customer ID]],'Medical Examinations'!$1:$1048576,8,FALSE())</f>
        <v>No</v>
      </c>
      <c r="J803" s="19">
        <f>VLOOKUP(Table3[[#This Row],[Customer ID]],'Medical Examinations'!$1:$1048576,9,FALSE())</f>
        <v>0</v>
      </c>
      <c r="K803" s="19" t="str">
        <f>VLOOKUP(Table3[[#This Row],[Customer ID]],'Medical Examinations'!$1:$1048576,10,FALSE())</f>
        <v>No</v>
      </c>
      <c r="L803" s="19" t="str">
        <f>VLOOKUP(Table3[[#This Row],[Customer ID]],'Hospitalisation Details'!802:$1048576,5,FALSE())</f>
        <v>4 Nov 1965</v>
      </c>
      <c r="M803" s="19">
        <f>VLOOKUP(Table3[[#This Row],[Customer ID]],'Hospitalisation Details'!802:$1048576,6,FALSE())</f>
        <v>57</v>
      </c>
      <c r="N803" s="19">
        <f>VLOOKUP(Table3[[#This Row],[Customer ID]],'Hospitalisation Details'!802:$1048576,8,FALSE())</f>
        <v>13023.93</v>
      </c>
      <c r="O803" s="19" t="str">
        <f>VLOOKUP(Table3[[#This Row],[Customer ID]],'Hospitalisation Details'!802:$1048576,9,FALSE())</f>
        <v>tier - 3</v>
      </c>
      <c r="P803" s="19" t="str">
        <f>VLOOKUP(Table3[[#This Row],[Customer ID]],'Hospitalisation Details'!802:$1048576,10,FALSE())</f>
        <v>tier - 2</v>
      </c>
      <c r="Q803" s="19" t="str">
        <f>VLOOKUP(Table3[[#This Row],[Customer ID]],'Hospitalisation Details'!802:$1048576,11,FALSE())</f>
        <v>R1025</v>
      </c>
    </row>
    <row r="804" spans="1:17" x14ac:dyDescent="0.2">
      <c r="A804" s="18" t="s">
        <v>1568</v>
      </c>
      <c r="B804" s="19" t="str">
        <f>VLOOKUP(Table3[[#This Row],[Customer ID]],'Customer name 1'!803:$1048576,4,FALSE())</f>
        <v xml:space="preserve">Ms. Katherine </v>
      </c>
      <c r="C804" s="20">
        <f>VLOOKUP(Table3[[#This Row],[Customer ID]],'Medical Examinations'!$1:$1048576,2,FALSE())</f>
        <v>32.395000000000003</v>
      </c>
      <c r="D804" s="20" t="str">
        <f>VLOOKUP(Table3[[#This Row],[Customer ID]],'Medical Examinations'!$1:$1048576,3,FALSE())</f>
        <v xml:space="preserve"> obesity </v>
      </c>
      <c r="E804" s="20">
        <f>VLOOKUP(Table3[[#This Row],[Customer ID]],'Medical Examinations'!$1:$1048576,4,FALSE())</f>
        <v>4.2699999999999996</v>
      </c>
      <c r="F804" s="20" t="str">
        <f>VLOOKUP(Table3[[#This Row],[Customer ID]],'Medical Examinations'!$1:$1048576,5,FALSE())</f>
        <v xml:space="preserve">normal </v>
      </c>
      <c r="G804" s="19" t="str">
        <f>VLOOKUP(Table3[[#This Row],[Customer ID]],'Medical Examinations'!$1:$1048576,6,FALSE())</f>
        <v>yes</v>
      </c>
      <c r="H804" s="19" t="str">
        <f>VLOOKUP(Table3[[#This Row],[Customer ID]],'Medical Examinations'!$1:$1048576,7,FALSE())</f>
        <v>No</v>
      </c>
      <c r="I804" s="19" t="str">
        <f>VLOOKUP(Table3[[#This Row],[Customer ID]],'Medical Examinations'!$1:$1048576,8,FALSE())</f>
        <v>No</v>
      </c>
      <c r="J804" s="19">
        <f>VLOOKUP(Table3[[#This Row],[Customer ID]],'Medical Examinations'!$1:$1048576,9,FALSE())</f>
        <v>1</v>
      </c>
      <c r="K804" s="19" t="str">
        <f>VLOOKUP(Table3[[#This Row],[Customer ID]],'Medical Examinations'!$1:$1048576,10,FALSE())</f>
        <v>No</v>
      </c>
      <c r="L804" s="19" t="str">
        <f>VLOOKUP(Table3[[#This Row],[Customer ID]],'Hospitalisation Details'!803:$1048576,5,FALSE())</f>
        <v>23 Sep 1964</v>
      </c>
      <c r="M804" s="19">
        <f>VLOOKUP(Table3[[#This Row],[Customer ID]],'Hospitalisation Details'!803:$1048576,6,FALSE())</f>
        <v>58</v>
      </c>
      <c r="N804" s="19">
        <f>VLOOKUP(Table3[[#This Row],[Customer ID]],'Hospitalisation Details'!803:$1048576,8,FALSE())</f>
        <v>13019.16</v>
      </c>
      <c r="O804" s="19" t="str">
        <f>VLOOKUP(Table3[[#This Row],[Customer ID]],'Hospitalisation Details'!803:$1048576,9,FALSE())</f>
        <v>tier - 3</v>
      </c>
      <c r="P804" s="19" t="str">
        <f>VLOOKUP(Table3[[#This Row],[Customer ID]],'Hospitalisation Details'!803:$1048576,10,FALSE())</f>
        <v>tier - 1</v>
      </c>
      <c r="Q804" s="19" t="str">
        <f>VLOOKUP(Table3[[#This Row],[Customer ID]],'Hospitalisation Details'!803:$1048576,11,FALSE())</f>
        <v>R1024</v>
      </c>
    </row>
    <row r="805" spans="1:17" x14ac:dyDescent="0.2">
      <c r="A805" s="18" t="s">
        <v>1567</v>
      </c>
      <c r="B805" s="19" t="str">
        <f>VLOOKUP(Table3[[#This Row],[Customer ID]],'Customer name 1'!804:$1048576,4,FALSE())</f>
        <v xml:space="preserve">Ms. Katherine </v>
      </c>
      <c r="C805" s="20">
        <f>VLOOKUP(Table3[[#This Row],[Customer ID]],'Medical Examinations'!$1:$1048576,2,FALSE())</f>
        <v>24.035</v>
      </c>
      <c r="D805" s="20" t="str">
        <f>VLOOKUP(Table3[[#This Row],[Customer ID]],'Medical Examinations'!$1:$1048576,3,FALSE())</f>
        <v>normal weight</v>
      </c>
      <c r="E805" s="20">
        <f>VLOOKUP(Table3[[#This Row],[Customer ID]],'Medical Examinations'!$1:$1048576,4,FALSE())</f>
        <v>11.71</v>
      </c>
      <c r="F805" s="20" t="str">
        <f>VLOOKUP(Table3[[#This Row],[Customer ID]],'Medical Examinations'!$1:$1048576,5,FALSE())</f>
        <v xml:space="preserve">diabetes </v>
      </c>
      <c r="G805" s="19" t="str">
        <f>VLOOKUP(Table3[[#This Row],[Customer ID]],'Medical Examinations'!$1:$1048576,6,FALSE())</f>
        <v>No</v>
      </c>
      <c r="H805" s="19" t="str">
        <f>VLOOKUP(Table3[[#This Row],[Customer ID]],'Medical Examinations'!$1:$1048576,7,FALSE())</f>
        <v>No</v>
      </c>
      <c r="I805" s="19" t="str">
        <f>VLOOKUP(Table3[[#This Row],[Customer ID]],'Medical Examinations'!$1:$1048576,8,FALSE())</f>
        <v>No</v>
      </c>
      <c r="J805" s="19">
        <f>VLOOKUP(Table3[[#This Row],[Customer ID]],'Medical Examinations'!$1:$1048576,9,FALSE())</f>
        <v>0</v>
      </c>
      <c r="K805" s="19" t="str">
        <f>VLOOKUP(Table3[[#This Row],[Customer ID]],'Medical Examinations'!$1:$1048576,10,FALSE())</f>
        <v>No</v>
      </c>
      <c r="L805" s="19" t="str">
        <f>VLOOKUP(Table3[[#This Row],[Customer ID]],'Hospitalisation Details'!804:$1048576,5,FALSE())</f>
        <v>20 Jul 1962</v>
      </c>
      <c r="M805" s="19">
        <f>VLOOKUP(Table3[[#This Row],[Customer ID]],'Hospitalisation Details'!804:$1048576,6,FALSE())</f>
        <v>60</v>
      </c>
      <c r="N805" s="19">
        <f>VLOOKUP(Table3[[#This Row],[Customer ID]],'Hospitalisation Details'!804:$1048576,8,FALSE())</f>
        <v>13012.21</v>
      </c>
      <c r="O805" s="19" t="str">
        <f>VLOOKUP(Table3[[#This Row],[Customer ID]],'Hospitalisation Details'!804:$1048576,9,FALSE())</f>
        <v>tier - 3</v>
      </c>
      <c r="P805" s="19" t="str">
        <f>VLOOKUP(Table3[[#This Row],[Customer ID]],'Hospitalisation Details'!804:$1048576,10,FALSE())</f>
        <v>tier - 1</v>
      </c>
      <c r="Q805" s="19" t="str">
        <f>VLOOKUP(Table3[[#This Row],[Customer ID]],'Hospitalisation Details'!804:$1048576,11,FALSE())</f>
        <v>R1012</v>
      </c>
    </row>
    <row r="806" spans="1:17" x14ac:dyDescent="0.2">
      <c r="A806" s="18" t="s">
        <v>1566</v>
      </c>
      <c r="B806" s="19" t="str">
        <f>VLOOKUP(Table3[[#This Row],[Customer ID]],'Customer name 1'!805:$1048576,4,FALSE())</f>
        <v xml:space="preserve">Mr. Karl </v>
      </c>
      <c r="C806" s="20">
        <f>VLOOKUP(Table3[[#This Row],[Customer ID]],'Medical Examinations'!$1:$1048576,2,FALSE())</f>
        <v>37.119999999999997</v>
      </c>
      <c r="D806" s="20" t="str">
        <f>VLOOKUP(Table3[[#This Row],[Customer ID]],'Medical Examinations'!$1:$1048576,3,FALSE())</f>
        <v xml:space="preserve"> obesity </v>
      </c>
      <c r="E806" s="20">
        <f>VLOOKUP(Table3[[#This Row],[Customer ID]],'Medical Examinations'!$1:$1048576,4,FALSE())</f>
        <v>5.29</v>
      </c>
      <c r="F806" s="20" t="str">
        <f>VLOOKUP(Table3[[#This Row],[Customer ID]],'Medical Examinations'!$1:$1048576,5,FALSE())</f>
        <v xml:space="preserve">normal </v>
      </c>
      <c r="G806" s="19" t="str">
        <f>VLOOKUP(Table3[[#This Row],[Customer ID]],'Medical Examinations'!$1:$1048576,6,FALSE())</f>
        <v>No</v>
      </c>
      <c r="H806" s="19" t="str">
        <f>VLOOKUP(Table3[[#This Row],[Customer ID]],'Medical Examinations'!$1:$1048576,7,FALSE())</f>
        <v>No</v>
      </c>
      <c r="I806" s="19" t="str">
        <f>VLOOKUP(Table3[[#This Row],[Customer ID]],'Medical Examinations'!$1:$1048576,8,FALSE())</f>
        <v>No</v>
      </c>
      <c r="J806" s="19">
        <f>VLOOKUP(Table3[[#This Row],[Customer ID]],'Medical Examinations'!$1:$1048576,9,FALSE())</f>
        <v>2</v>
      </c>
      <c r="K806" s="19" t="str">
        <f>VLOOKUP(Table3[[#This Row],[Customer ID]],'Medical Examinations'!$1:$1048576,10,FALSE())</f>
        <v>No</v>
      </c>
      <c r="L806" s="19" t="str">
        <f>VLOOKUP(Table3[[#This Row],[Customer ID]],'Hospitalisation Details'!805:$1048576,5,FALSE())</f>
        <v>27 Sep 1972</v>
      </c>
      <c r="M806" s="19">
        <f>VLOOKUP(Table3[[#This Row],[Customer ID]],'Hospitalisation Details'!805:$1048576,6,FALSE())</f>
        <v>50</v>
      </c>
      <c r="N806" s="19">
        <f>VLOOKUP(Table3[[#This Row],[Customer ID]],'Hospitalisation Details'!805:$1048576,8,FALSE())</f>
        <v>13010.86</v>
      </c>
      <c r="O806" s="19" t="str">
        <f>VLOOKUP(Table3[[#This Row],[Customer ID]],'Hospitalisation Details'!805:$1048576,9,FALSE())</f>
        <v>tier - 3</v>
      </c>
      <c r="P806" s="19" t="str">
        <f>VLOOKUP(Table3[[#This Row],[Customer ID]],'Hospitalisation Details'!805:$1048576,10,FALSE())</f>
        <v>tier - 2</v>
      </c>
      <c r="Q806" s="19" t="str">
        <f>VLOOKUP(Table3[[#This Row],[Customer ID]],'Hospitalisation Details'!805:$1048576,11,FALSE())</f>
        <v>R1012</v>
      </c>
    </row>
    <row r="807" spans="1:17" x14ac:dyDescent="0.2">
      <c r="A807" s="18" t="s">
        <v>1565</v>
      </c>
      <c r="B807" s="19" t="str">
        <f>VLOOKUP(Table3[[#This Row],[Customer ID]],'Customer name 1'!806:$1048576,4,FALSE())</f>
        <v xml:space="preserve">Mr. Stephen </v>
      </c>
      <c r="C807" s="20">
        <f>VLOOKUP(Table3[[#This Row],[Customer ID]],'Medical Examinations'!$1:$1048576,2,FALSE())</f>
        <v>34.840000000000003</v>
      </c>
      <c r="D807" s="20" t="str">
        <f>VLOOKUP(Table3[[#This Row],[Customer ID]],'Medical Examinations'!$1:$1048576,3,FALSE())</f>
        <v xml:space="preserve"> obesity </v>
      </c>
      <c r="E807" s="20">
        <f>VLOOKUP(Table3[[#This Row],[Customer ID]],'Medical Examinations'!$1:$1048576,4,FALSE())</f>
        <v>6</v>
      </c>
      <c r="F807" s="20" t="str">
        <f>VLOOKUP(Table3[[#This Row],[Customer ID]],'Medical Examinations'!$1:$1048576,5,FALSE())</f>
        <v>prediabetes</v>
      </c>
      <c r="G807" s="19" t="str">
        <f>VLOOKUP(Table3[[#This Row],[Customer ID]],'Medical Examinations'!$1:$1048576,6,FALSE())</f>
        <v>yes</v>
      </c>
      <c r="H807" s="19" t="str">
        <f>VLOOKUP(Table3[[#This Row],[Customer ID]],'Medical Examinations'!$1:$1048576,7,FALSE())</f>
        <v>No</v>
      </c>
      <c r="I807" s="19" t="str">
        <f>VLOOKUP(Table3[[#This Row],[Customer ID]],'Medical Examinations'!$1:$1048576,8,FALSE())</f>
        <v>Yes</v>
      </c>
      <c r="J807" s="19">
        <f>VLOOKUP(Table3[[#This Row],[Customer ID]],'Medical Examinations'!$1:$1048576,9,FALSE())</f>
        <v>1</v>
      </c>
      <c r="K807" s="19" t="str">
        <f>VLOOKUP(Table3[[#This Row],[Customer ID]],'Medical Examinations'!$1:$1048576,10,FALSE())</f>
        <v>No</v>
      </c>
      <c r="L807" s="19" t="str">
        <f>VLOOKUP(Table3[[#This Row],[Customer ID]],'Hospitalisation Details'!806:$1048576,5,FALSE())</f>
        <v>13 Dec 1969</v>
      </c>
      <c r="M807" s="19">
        <f>VLOOKUP(Table3[[#This Row],[Customer ID]],'Hospitalisation Details'!806:$1048576,6,FALSE())</f>
        <v>53</v>
      </c>
      <c r="N807" s="19">
        <f>VLOOKUP(Table3[[#This Row],[Customer ID]],'Hospitalisation Details'!806:$1048576,8,FALSE())</f>
        <v>13008.07</v>
      </c>
      <c r="O807" s="19" t="str">
        <f>VLOOKUP(Table3[[#This Row],[Customer ID]],'Hospitalisation Details'!806:$1048576,9,FALSE())</f>
        <v>tier - 3</v>
      </c>
      <c r="P807" s="19" t="str">
        <f>VLOOKUP(Table3[[#This Row],[Customer ID]],'Hospitalisation Details'!806:$1048576,10,FALSE())</f>
        <v>tier - 3</v>
      </c>
      <c r="Q807" s="19" t="str">
        <f>VLOOKUP(Table3[[#This Row],[Customer ID]],'Hospitalisation Details'!806:$1048576,11,FALSE())</f>
        <v>R1012</v>
      </c>
    </row>
    <row r="808" spans="1:17" x14ac:dyDescent="0.2">
      <c r="A808" s="18" t="s">
        <v>1564</v>
      </c>
      <c r="B808" s="19" t="str">
        <f>VLOOKUP(Table3[[#This Row],[Customer ID]],'Customer name 1'!807:$1048576,4,FALSE())</f>
        <v xml:space="preserve">Mr. Will </v>
      </c>
      <c r="C808" s="20">
        <f>VLOOKUP(Table3[[#This Row],[Customer ID]],'Medical Examinations'!$1:$1048576,2,FALSE())</f>
        <v>29.53</v>
      </c>
      <c r="D808" s="20" t="str">
        <f>VLOOKUP(Table3[[#This Row],[Customer ID]],'Medical Examinations'!$1:$1048576,3,FALSE())</f>
        <v>over weight</v>
      </c>
      <c r="E808" s="20">
        <f>VLOOKUP(Table3[[#This Row],[Customer ID]],'Medical Examinations'!$1:$1048576,4,FALSE())</f>
        <v>10.64</v>
      </c>
      <c r="F808" s="20" t="str">
        <f>VLOOKUP(Table3[[#This Row],[Customer ID]],'Medical Examinations'!$1:$1048576,5,FALSE())</f>
        <v xml:space="preserve">diabetes </v>
      </c>
      <c r="G808" s="19" t="str">
        <f>VLOOKUP(Table3[[#This Row],[Customer ID]],'Medical Examinations'!$1:$1048576,6,FALSE())</f>
        <v>No</v>
      </c>
      <c r="H808" s="19" t="str">
        <f>VLOOKUP(Table3[[#This Row],[Customer ID]],'Medical Examinations'!$1:$1048576,7,FALSE())</f>
        <v>No</v>
      </c>
      <c r="I808" s="19" t="str">
        <f>VLOOKUP(Table3[[#This Row],[Customer ID]],'Medical Examinations'!$1:$1048576,8,FALSE())</f>
        <v>No</v>
      </c>
      <c r="J808" s="19">
        <f>VLOOKUP(Table3[[#This Row],[Customer ID]],'Medical Examinations'!$1:$1048576,9,FALSE())</f>
        <v>0</v>
      </c>
      <c r="K808" s="19" t="str">
        <f>VLOOKUP(Table3[[#This Row],[Customer ID]],'Medical Examinations'!$1:$1048576,10,FALSE())</f>
        <v>No</v>
      </c>
      <c r="L808" s="19" t="str">
        <f>VLOOKUP(Table3[[#This Row],[Customer ID]],'Hospitalisation Details'!807:$1048576,5,FALSE())</f>
        <v>24 Jun 1962</v>
      </c>
      <c r="M808" s="19">
        <f>VLOOKUP(Table3[[#This Row],[Customer ID]],'Hospitalisation Details'!807:$1048576,6,FALSE())</f>
        <v>60</v>
      </c>
      <c r="N808" s="19">
        <f>VLOOKUP(Table3[[#This Row],[Customer ID]],'Hospitalisation Details'!807:$1048576,8,FALSE())</f>
        <v>13004.95</v>
      </c>
      <c r="O808" s="19" t="str">
        <f>VLOOKUP(Table3[[#This Row],[Customer ID]],'Hospitalisation Details'!807:$1048576,9,FALSE())</f>
        <v>tier - 3</v>
      </c>
      <c r="P808" s="19" t="str">
        <f>VLOOKUP(Table3[[#This Row],[Customer ID]],'Hospitalisation Details'!807:$1048576,10,FALSE())</f>
        <v>tier - 1</v>
      </c>
      <c r="Q808" s="19" t="str">
        <f>VLOOKUP(Table3[[#This Row],[Customer ID]],'Hospitalisation Details'!807:$1048576,11,FALSE())</f>
        <v>R1012</v>
      </c>
    </row>
    <row r="809" spans="1:17" x14ac:dyDescent="0.2">
      <c r="A809" s="18" t="s">
        <v>1563</v>
      </c>
      <c r="B809" s="19" t="str">
        <f>VLOOKUP(Table3[[#This Row],[Customer ID]],'Customer name 1'!808:$1048576,4,FALSE())</f>
        <v xml:space="preserve">Mr. Bradley </v>
      </c>
      <c r="C809" s="20">
        <f>VLOOKUP(Table3[[#This Row],[Customer ID]],'Medical Examinations'!$1:$1048576,2,FALSE())</f>
        <v>42.51</v>
      </c>
      <c r="D809" s="20" t="str">
        <f>VLOOKUP(Table3[[#This Row],[Customer ID]],'Medical Examinations'!$1:$1048576,3,FALSE())</f>
        <v xml:space="preserve"> obesity </v>
      </c>
      <c r="E809" s="20">
        <f>VLOOKUP(Table3[[#This Row],[Customer ID]],'Medical Examinations'!$1:$1048576,4,FALSE())</f>
        <v>8.2100000000000009</v>
      </c>
      <c r="F809" s="20" t="str">
        <f>VLOOKUP(Table3[[#This Row],[Customer ID]],'Medical Examinations'!$1:$1048576,5,FALSE())</f>
        <v xml:space="preserve">diabetes </v>
      </c>
      <c r="G809" s="19" t="str">
        <f>VLOOKUP(Table3[[#This Row],[Customer ID]],'Medical Examinations'!$1:$1048576,6,FALSE())</f>
        <v>yes</v>
      </c>
      <c r="H809" s="19" t="str">
        <f>VLOOKUP(Table3[[#This Row],[Customer ID]],'Medical Examinations'!$1:$1048576,7,FALSE())</f>
        <v>No</v>
      </c>
      <c r="I809" s="19" t="str">
        <f>VLOOKUP(Table3[[#This Row],[Customer ID]],'Medical Examinations'!$1:$1048576,8,FALSE())</f>
        <v>No</v>
      </c>
      <c r="J809" s="19">
        <f>VLOOKUP(Table3[[#This Row],[Customer ID]],'Medical Examinations'!$1:$1048576,9,FALSE())</f>
        <v>0</v>
      </c>
      <c r="K809" s="19" t="str">
        <f>VLOOKUP(Table3[[#This Row],[Customer ID]],'Medical Examinations'!$1:$1048576,10,FALSE())</f>
        <v>No</v>
      </c>
      <c r="L809" s="19" t="str">
        <f>VLOOKUP(Table3[[#This Row],[Customer ID]],'Hospitalisation Details'!808:$1048576,5,FALSE())</f>
        <v>30 Oct 1981</v>
      </c>
      <c r="M809" s="19">
        <f>VLOOKUP(Table3[[#This Row],[Customer ID]],'Hospitalisation Details'!808:$1048576,6,FALSE())</f>
        <v>41</v>
      </c>
      <c r="N809" s="19">
        <f>VLOOKUP(Table3[[#This Row],[Customer ID]],'Hospitalisation Details'!808:$1048576,8,FALSE())</f>
        <v>13002.91</v>
      </c>
      <c r="O809" s="19" t="str">
        <f>VLOOKUP(Table3[[#This Row],[Customer ID]],'Hospitalisation Details'!808:$1048576,9,FALSE())</f>
        <v>tier - 3</v>
      </c>
      <c r="P809" s="19" t="str">
        <f>VLOOKUP(Table3[[#This Row],[Customer ID]],'Hospitalisation Details'!808:$1048576,10,FALSE())</f>
        <v>tier - 1</v>
      </c>
      <c r="Q809" s="19" t="str">
        <f>VLOOKUP(Table3[[#This Row],[Customer ID]],'Hospitalisation Details'!808:$1048576,11,FALSE())</f>
        <v>R1012</v>
      </c>
    </row>
    <row r="810" spans="1:17" x14ac:dyDescent="0.2">
      <c r="A810" s="18" t="s">
        <v>1562</v>
      </c>
      <c r="B810" s="19" t="str">
        <f>VLOOKUP(Table3[[#This Row],[Customer ID]],'Customer name 1'!809:$1048576,4,FALSE())</f>
        <v xml:space="preserve">Mrs. Amy </v>
      </c>
      <c r="C810" s="20">
        <f>VLOOKUP(Table3[[#This Row],[Customer ID]],'Medical Examinations'!$1:$1048576,2,FALSE())</f>
        <v>38.14</v>
      </c>
      <c r="D810" s="20" t="str">
        <f>VLOOKUP(Table3[[#This Row],[Customer ID]],'Medical Examinations'!$1:$1048576,3,FALSE())</f>
        <v xml:space="preserve"> obesity </v>
      </c>
      <c r="E810" s="20">
        <f>VLOOKUP(Table3[[#This Row],[Customer ID]],'Medical Examinations'!$1:$1048576,4,FALSE())</f>
        <v>5.58</v>
      </c>
      <c r="F810" s="20" t="str">
        <f>VLOOKUP(Table3[[#This Row],[Customer ID]],'Medical Examinations'!$1:$1048576,5,FALSE())</f>
        <v xml:space="preserve">normal </v>
      </c>
      <c r="G810" s="19" t="str">
        <f>VLOOKUP(Table3[[#This Row],[Customer ID]],'Medical Examinations'!$1:$1048576,6,FALSE())</f>
        <v>No</v>
      </c>
      <c r="H810" s="19" t="str">
        <f>VLOOKUP(Table3[[#This Row],[Customer ID]],'Medical Examinations'!$1:$1048576,7,FALSE())</f>
        <v>No</v>
      </c>
      <c r="I810" s="19" t="str">
        <f>VLOOKUP(Table3[[#This Row],[Customer ID]],'Medical Examinations'!$1:$1048576,8,FALSE())</f>
        <v>Yes</v>
      </c>
      <c r="J810" s="19">
        <f>VLOOKUP(Table3[[#This Row],[Customer ID]],'Medical Examinations'!$1:$1048576,9,FALSE())</f>
        <v>1</v>
      </c>
      <c r="K810" s="19" t="str">
        <f>VLOOKUP(Table3[[#This Row],[Customer ID]],'Medical Examinations'!$1:$1048576,10,FALSE())</f>
        <v>No</v>
      </c>
      <c r="L810" s="19" t="str">
        <f>VLOOKUP(Table3[[#This Row],[Customer ID]],'Hospitalisation Details'!809:$1048576,5,FALSE())</f>
        <v>27 Nov 1979</v>
      </c>
      <c r="M810" s="19">
        <f>VLOOKUP(Table3[[#This Row],[Customer ID]],'Hospitalisation Details'!809:$1048576,6,FALSE())</f>
        <v>43</v>
      </c>
      <c r="N810" s="19">
        <f>VLOOKUP(Table3[[#This Row],[Customer ID]],'Hospitalisation Details'!809:$1048576,8,FALSE())</f>
        <v>12994.12</v>
      </c>
      <c r="O810" s="19" t="str">
        <f>VLOOKUP(Table3[[#This Row],[Customer ID]],'Hospitalisation Details'!809:$1048576,9,FALSE())</f>
        <v>tier - 3</v>
      </c>
      <c r="P810" s="19" t="str">
        <f>VLOOKUP(Table3[[#This Row],[Customer ID]],'Hospitalisation Details'!809:$1048576,10,FALSE())</f>
        <v>tier - 2</v>
      </c>
      <c r="Q810" s="19" t="str">
        <f>VLOOKUP(Table3[[#This Row],[Customer ID]],'Hospitalisation Details'!809:$1048576,11,FALSE())</f>
        <v>R1026</v>
      </c>
    </row>
    <row r="811" spans="1:17" x14ac:dyDescent="0.2">
      <c r="A811" s="18" t="s">
        <v>1561</v>
      </c>
      <c r="B811" s="19" t="str">
        <f>VLOOKUP(Table3[[#This Row],[Customer ID]],'Customer name 1'!810:$1048576,4,FALSE())</f>
        <v xml:space="preserve">Mr. Matthew </v>
      </c>
      <c r="C811" s="20">
        <f>VLOOKUP(Table3[[#This Row],[Customer ID]],'Medical Examinations'!$1:$1048576,2,FALSE())</f>
        <v>39.93</v>
      </c>
      <c r="D811" s="20" t="str">
        <f>VLOOKUP(Table3[[#This Row],[Customer ID]],'Medical Examinations'!$1:$1048576,3,FALSE())</f>
        <v xml:space="preserve"> obesity </v>
      </c>
      <c r="E811" s="20">
        <f>VLOOKUP(Table3[[#This Row],[Customer ID]],'Medical Examinations'!$1:$1048576,4,FALSE())</f>
        <v>8.75</v>
      </c>
      <c r="F811" s="20" t="str">
        <f>VLOOKUP(Table3[[#This Row],[Customer ID]],'Medical Examinations'!$1:$1048576,5,FALSE())</f>
        <v xml:space="preserve">diabetes </v>
      </c>
      <c r="G811" s="19" t="str">
        <f>VLOOKUP(Table3[[#This Row],[Customer ID]],'Medical Examinations'!$1:$1048576,6,FALSE())</f>
        <v>No</v>
      </c>
      <c r="H811" s="19" t="str">
        <f>VLOOKUP(Table3[[#This Row],[Customer ID]],'Medical Examinations'!$1:$1048576,7,FALSE())</f>
        <v>No</v>
      </c>
      <c r="I811" s="19" t="str">
        <f>VLOOKUP(Table3[[#This Row],[Customer ID]],'Medical Examinations'!$1:$1048576,8,FALSE())</f>
        <v>No</v>
      </c>
      <c r="J811" s="19">
        <f>VLOOKUP(Table3[[#This Row],[Customer ID]],'Medical Examinations'!$1:$1048576,9,FALSE())</f>
        <v>0</v>
      </c>
      <c r="K811" s="19" t="str">
        <f>VLOOKUP(Table3[[#This Row],[Customer ID]],'Medical Examinations'!$1:$1048576,10,FALSE())</f>
        <v>No</v>
      </c>
      <c r="L811" s="19" t="str">
        <f>VLOOKUP(Table3[[#This Row],[Customer ID]],'Hospitalisation Details'!810:$1048576,5,FALSE())</f>
        <v>28 Nov 1960</v>
      </c>
      <c r="M811" s="19">
        <f>VLOOKUP(Table3[[#This Row],[Customer ID]],'Hospitalisation Details'!810:$1048576,6,FALSE())</f>
        <v>62</v>
      </c>
      <c r="N811" s="19">
        <f>VLOOKUP(Table3[[#This Row],[Customer ID]],'Hospitalisation Details'!810:$1048576,8,FALSE())</f>
        <v>12982.87</v>
      </c>
      <c r="O811" s="19" t="str">
        <f>VLOOKUP(Table3[[#This Row],[Customer ID]],'Hospitalisation Details'!810:$1048576,9,FALSE())</f>
        <v>tier - 3</v>
      </c>
      <c r="P811" s="19" t="str">
        <f>VLOOKUP(Table3[[#This Row],[Customer ID]],'Hospitalisation Details'!810:$1048576,10,FALSE())</f>
        <v>tier - 1</v>
      </c>
      <c r="Q811" s="19" t="str">
        <f>VLOOKUP(Table3[[#This Row],[Customer ID]],'Hospitalisation Details'!810:$1048576,11,FALSE())</f>
        <v>R1013</v>
      </c>
    </row>
    <row r="812" spans="1:17" x14ac:dyDescent="0.2">
      <c r="A812" s="18" t="s">
        <v>1560</v>
      </c>
      <c r="B812" s="19" t="str">
        <f>VLOOKUP(Table3[[#This Row],[Customer ID]],'Customer name 1'!811:$1048576,4,FALSE())</f>
        <v xml:space="preserve">Mr. Doug </v>
      </c>
      <c r="C812" s="20">
        <f>VLOOKUP(Table3[[#This Row],[Customer ID]],'Medical Examinations'!$1:$1048576,2,FALSE())</f>
        <v>38.83</v>
      </c>
      <c r="D812" s="20" t="str">
        <f>VLOOKUP(Table3[[#This Row],[Customer ID]],'Medical Examinations'!$1:$1048576,3,FALSE())</f>
        <v xml:space="preserve"> obesity </v>
      </c>
      <c r="E812" s="20">
        <f>VLOOKUP(Table3[[#This Row],[Customer ID]],'Medical Examinations'!$1:$1048576,4,FALSE())</f>
        <v>11.86</v>
      </c>
      <c r="F812" s="20" t="str">
        <f>VLOOKUP(Table3[[#This Row],[Customer ID]],'Medical Examinations'!$1:$1048576,5,FALSE())</f>
        <v xml:space="preserve">diabetes </v>
      </c>
      <c r="G812" s="19" t="str">
        <f>VLOOKUP(Table3[[#This Row],[Customer ID]],'Medical Examinations'!$1:$1048576,6,FALSE())</f>
        <v>No</v>
      </c>
      <c r="H812" s="19" t="str">
        <f>VLOOKUP(Table3[[#This Row],[Customer ID]],'Medical Examinations'!$1:$1048576,7,FALSE())</f>
        <v>No</v>
      </c>
      <c r="I812" s="19" t="str">
        <f>VLOOKUP(Table3[[#This Row],[Customer ID]],'Medical Examinations'!$1:$1048576,8,FALSE())</f>
        <v>No</v>
      </c>
      <c r="J812" s="19">
        <f>VLOOKUP(Table3[[#This Row],[Customer ID]],'Medical Examinations'!$1:$1048576,9,FALSE())</f>
        <v>0</v>
      </c>
      <c r="K812" s="19" t="str">
        <f>VLOOKUP(Table3[[#This Row],[Customer ID]],'Medical Examinations'!$1:$1048576,10,FALSE())</f>
        <v>No</v>
      </c>
      <c r="L812" s="19" t="str">
        <f>VLOOKUP(Table3[[#This Row],[Customer ID]],'Hospitalisation Details'!811:$1048576,5,FALSE())</f>
        <v>23 Sep 1960</v>
      </c>
      <c r="M812" s="19">
        <f>VLOOKUP(Table3[[#This Row],[Customer ID]],'Hospitalisation Details'!811:$1048576,6,FALSE())</f>
        <v>62</v>
      </c>
      <c r="N812" s="19">
        <f>VLOOKUP(Table3[[#This Row],[Customer ID]],'Hospitalisation Details'!811:$1048576,8,FALSE())</f>
        <v>12981.35</v>
      </c>
      <c r="O812" s="19" t="str">
        <f>VLOOKUP(Table3[[#This Row],[Customer ID]],'Hospitalisation Details'!811:$1048576,9,FALSE())</f>
        <v>tier - 3</v>
      </c>
      <c r="P812" s="19" t="str">
        <f>VLOOKUP(Table3[[#This Row],[Customer ID]],'Hospitalisation Details'!811:$1048576,10,FALSE())</f>
        <v>tier - 3</v>
      </c>
      <c r="Q812" s="19" t="str">
        <f>VLOOKUP(Table3[[#This Row],[Customer ID]],'Hospitalisation Details'!811:$1048576,11,FALSE())</f>
        <v>R1013</v>
      </c>
    </row>
    <row r="813" spans="1:17" x14ac:dyDescent="0.2">
      <c r="A813" s="18" t="s">
        <v>1559</v>
      </c>
      <c r="B813" s="19" t="str">
        <f>VLOOKUP(Table3[[#This Row],[Customer ID]],'Customer name 1'!812:$1048576,4,FALSE())</f>
        <v xml:space="preserve">Mr. Tom </v>
      </c>
      <c r="C813" s="20">
        <f>VLOOKUP(Table3[[#This Row],[Customer ID]],'Medical Examinations'!$1:$1048576,2,FALSE())</f>
        <v>37.4</v>
      </c>
      <c r="D813" s="20" t="str">
        <f>VLOOKUP(Table3[[#This Row],[Customer ID]],'Medical Examinations'!$1:$1048576,3,FALSE())</f>
        <v xml:space="preserve"> obesity </v>
      </c>
      <c r="E813" s="20">
        <f>VLOOKUP(Table3[[#This Row],[Customer ID]],'Medical Examinations'!$1:$1048576,4,FALSE())</f>
        <v>11.46</v>
      </c>
      <c r="F813" s="20" t="str">
        <f>VLOOKUP(Table3[[#This Row],[Customer ID]],'Medical Examinations'!$1:$1048576,5,FALSE())</f>
        <v xml:space="preserve">diabetes </v>
      </c>
      <c r="G813" s="19" t="str">
        <f>VLOOKUP(Table3[[#This Row],[Customer ID]],'Medical Examinations'!$1:$1048576,6,FALSE())</f>
        <v>No</v>
      </c>
      <c r="H813" s="19" t="str">
        <f>VLOOKUP(Table3[[#This Row],[Customer ID]],'Medical Examinations'!$1:$1048576,7,FALSE())</f>
        <v>No</v>
      </c>
      <c r="I813" s="19" t="str">
        <f>VLOOKUP(Table3[[#This Row],[Customer ID]],'Medical Examinations'!$1:$1048576,8,FALSE())</f>
        <v>No</v>
      </c>
      <c r="J813" s="19">
        <f>VLOOKUP(Table3[[#This Row],[Customer ID]],'Medical Examinations'!$1:$1048576,9,FALSE())</f>
        <v>0</v>
      </c>
      <c r="K813" s="19" t="str">
        <f>VLOOKUP(Table3[[#This Row],[Customer ID]],'Medical Examinations'!$1:$1048576,10,FALSE())</f>
        <v>No</v>
      </c>
      <c r="L813" s="19" t="str">
        <f>VLOOKUP(Table3[[#This Row],[Customer ID]],'Hospitalisation Details'!812:$1048576,5,FALSE())</f>
        <v>22 Jun 1960</v>
      </c>
      <c r="M813" s="19">
        <f>VLOOKUP(Table3[[#This Row],[Customer ID]],'Hospitalisation Details'!812:$1048576,6,FALSE())</f>
        <v>62</v>
      </c>
      <c r="N813" s="19">
        <f>VLOOKUP(Table3[[#This Row],[Customer ID]],'Hospitalisation Details'!812:$1048576,8,FALSE())</f>
        <v>12979.36</v>
      </c>
      <c r="O813" s="19" t="str">
        <f>VLOOKUP(Table3[[#This Row],[Customer ID]],'Hospitalisation Details'!812:$1048576,9,FALSE())</f>
        <v>tier - 3</v>
      </c>
      <c r="P813" s="19" t="str">
        <f>VLOOKUP(Table3[[#This Row],[Customer ID]],'Hospitalisation Details'!812:$1048576,10,FALSE())</f>
        <v>tier - 1</v>
      </c>
      <c r="Q813" s="19" t="str">
        <f>VLOOKUP(Table3[[#This Row],[Customer ID]],'Hospitalisation Details'!812:$1048576,11,FALSE())</f>
        <v>R1011</v>
      </c>
    </row>
    <row r="814" spans="1:17" x14ac:dyDescent="0.2">
      <c r="A814" s="18" t="s">
        <v>1558</v>
      </c>
      <c r="B814" s="19" t="str">
        <f>VLOOKUP(Table3[[#This Row],[Customer ID]],'Customer name 1'!813:$1048576,4,FALSE())</f>
        <v xml:space="preserve">Mr. Jonathan </v>
      </c>
      <c r="C814" s="20">
        <f>VLOOKUP(Table3[[#This Row],[Customer ID]],'Medical Examinations'!$1:$1048576,2,FALSE())</f>
        <v>21.4</v>
      </c>
      <c r="D814" s="20" t="str">
        <f>VLOOKUP(Table3[[#This Row],[Customer ID]],'Medical Examinations'!$1:$1048576,3,FALSE())</f>
        <v>normal weight</v>
      </c>
      <c r="E814" s="20">
        <f>VLOOKUP(Table3[[#This Row],[Customer ID]],'Medical Examinations'!$1:$1048576,4,FALSE())</f>
        <v>9.0299999999999994</v>
      </c>
      <c r="F814" s="20" t="str">
        <f>VLOOKUP(Table3[[#This Row],[Customer ID]],'Medical Examinations'!$1:$1048576,5,FALSE())</f>
        <v xml:space="preserve">diabetes </v>
      </c>
      <c r="G814" s="19" t="str">
        <f>VLOOKUP(Table3[[#This Row],[Customer ID]],'Medical Examinations'!$1:$1048576,6,FALSE())</f>
        <v>No</v>
      </c>
      <c r="H814" s="19" t="str">
        <f>VLOOKUP(Table3[[#This Row],[Customer ID]],'Medical Examinations'!$1:$1048576,7,FALSE())</f>
        <v>No</v>
      </c>
      <c r="I814" s="19" t="str">
        <f>VLOOKUP(Table3[[#This Row],[Customer ID]],'Medical Examinations'!$1:$1048576,8,FALSE())</f>
        <v>No</v>
      </c>
      <c r="J814" s="19">
        <f>VLOOKUP(Table3[[#This Row],[Customer ID]],'Medical Examinations'!$1:$1048576,9,FALSE())</f>
        <v>0</v>
      </c>
      <c r="K814" s="19" t="str">
        <f>VLOOKUP(Table3[[#This Row],[Customer ID]],'Medical Examinations'!$1:$1048576,10,FALSE())</f>
        <v>No</v>
      </c>
      <c r="L814" s="19" t="str">
        <f>VLOOKUP(Table3[[#This Row],[Customer ID]],'Hospitalisation Details'!813:$1048576,5,FALSE())</f>
        <v>4 Nov 1960</v>
      </c>
      <c r="M814" s="19">
        <f>VLOOKUP(Table3[[#This Row],[Customer ID]],'Hospitalisation Details'!813:$1048576,6,FALSE())</f>
        <v>62</v>
      </c>
      <c r="N814" s="19">
        <f>VLOOKUP(Table3[[#This Row],[Customer ID]],'Hospitalisation Details'!813:$1048576,8,FALSE())</f>
        <v>12957.12</v>
      </c>
      <c r="O814" s="19" t="str">
        <f>VLOOKUP(Table3[[#This Row],[Customer ID]],'Hospitalisation Details'!813:$1048576,9,FALSE())</f>
        <v>tier - 3</v>
      </c>
      <c r="P814" s="19" t="str">
        <f>VLOOKUP(Table3[[#This Row],[Customer ID]],'Hospitalisation Details'!813:$1048576,10,FALSE())</f>
        <v>tier - 1</v>
      </c>
      <c r="Q814" s="19" t="str">
        <f>VLOOKUP(Table3[[#This Row],[Customer ID]],'Hospitalisation Details'!813:$1048576,11,FALSE())</f>
        <v>R1011</v>
      </c>
    </row>
    <row r="815" spans="1:17" x14ac:dyDescent="0.2">
      <c r="A815" s="18" t="s">
        <v>1557</v>
      </c>
      <c r="B815" s="19" t="str">
        <f>VLOOKUP(Table3[[#This Row],[Customer ID]],'Customer name 1'!814:$1048576,4,FALSE())</f>
        <v xml:space="preserve">Mr. Wayne </v>
      </c>
      <c r="C815" s="20">
        <f>VLOOKUP(Table3[[#This Row],[Customer ID]],'Medical Examinations'!$1:$1048576,2,FALSE())</f>
        <v>38.380000000000003</v>
      </c>
      <c r="D815" s="20" t="str">
        <f>VLOOKUP(Table3[[#This Row],[Customer ID]],'Medical Examinations'!$1:$1048576,3,FALSE())</f>
        <v xml:space="preserve"> obesity </v>
      </c>
      <c r="E815" s="20">
        <f>VLOOKUP(Table3[[#This Row],[Customer ID]],'Medical Examinations'!$1:$1048576,4,FALSE())</f>
        <v>8.26</v>
      </c>
      <c r="F815" s="20" t="str">
        <f>VLOOKUP(Table3[[#This Row],[Customer ID]],'Medical Examinations'!$1:$1048576,5,FALSE())</f>
        <v xml:space="preserve">diabetes </v>
      </c>
      <c r="G815" s="19" t="str">
        <f>VLOOKUP(Table3[[#This Row],[Customer ID]],'Medical Examinations'!$1:$1048576,6,FALSE())</f>
        <v>yes</v>
      </c>
      <c r="H815" s="19" t="str">
        <f>VLOOKUP(Table3[[#This Row],[Customer ID]],'Medical Examinations'!$1:$1048576,7,FALSE())</f>
        <v>No</v>
      </c>
      <c r="I815" s="19" t="str">
        <f>VLOOKUP(Table3[[#This Row],[Customer ID]],'Medical Examinations'!$1:$1048576,8,FALSE())</f>
        <v>No</v>
      </c>
      <c r="J815" s="19">
        <f>VLOOKUP(Table3[[#This Row],[Customer ID]],'Medical Examinations'!$1:$1048576,9,FALSE())</f>
        <v>2</v>
      </c>
      <c r="K815" s="19" t="str">
        <f>VLOOKUP(Table3[[#This Row],[Customer ID]],'Medical Examinations'!$1:$1048576,10,FALSE())</f>
        <v>No</v>
      </c>
      <c r="L815" s="19" t="str">
        <f>VLOOKUP(Table3[[#This Row],[Customer ID]],'Hospitalisation Details'!814:$1048576,5,FALSE())</f>
        <v>20 Aug 1961</v>
      </c>
      <c r="M815" s="19">
        <f>VLOOKUP(Table3[[#This Row],[Customer ID]],'Hospitalisation Details'!814:$1048576,6,FALSE())</f>
        <v>61</v>
      </c>
      <c r="N815" s="19">
        <f>VLOOKUP(Table3[[#This Row],[Customer ID]],'Hospitalisation Details'!814:$1048576,8,FALSE())</f>
        <v>12950.07</v>
      </c>
      <c r="O815" s="19" t="str">
        <f>VLOOKUP(Table3[[#This Row],[Customer ID]],'Hospitalisation Details'!814:$1048576,9,FALSE())</f>
        <v>tier - 3</v>
      </c>
      <c r="P815" s="19" t="str">
        <f>VLOOKUP(Table3[[#This Row],[Customer ID]],'Hospitalisation Details'!814:$1048576,10,FALSE())</f>
        <v>tier - 1</v>
      </c>
      <c r="Q815" s="19" t="str">
        <f>VLOOKUP(Table3[[#This Row],[Customer ID]],'Hospitalisation Details'!814:$1048576,11,FALSE())</f>
        <v>R1012</v>
      </c>
    </row>
    <row r="816" spans="1:17" x14ac:dyDescent="0.2">
      <c r="A816" s="18" t="s">
        <v>1556</v>
      </c>
      <c r="B816" s="19" t="str">
        <f>VLOOKUP(Table3[[#This Row],[Customer ID]],'Customer name 1'!815:$1048576,4,FALSE())</f>
        <v xml:space="preserve">Mr. Nobuyori </v>
      </c>
      <c r="C816" s="20">
        <f>VLOOKUP(Table3[[#This Row],[Customer ID]],'Medical Examinations'!$1:$1048576,2,FALSE())</f>
        <v>33.659999999999997</v>
      </c>
      <c r="D816" s="20" t="str">
        <f>VLOOKUP(Table3[[#This Row],[Customer ID]],'Medical Examinations'!$1:$1048576,3,FALSE())</f>
        <v xml:space="preserve"> obesity </v>
      </c>
      <c r="E816" s="20">
        <f>VLOOKUP(Table3[[#This Row],[Customer ID]],'Medical Examinations'!$1:$1048576,4,FALSE())</f>
        <v>5.42</v>
      </c>
      <c r="F816" s="20" t="str">
        <f>VLOOKUP(Table3[[#This Row],[Customer ID]],'Medical Examinations'!$1:$1048576,5,FALSE())</f>
        <v xml:space="preserve">normal </v>
      </c>
      <c r="G816" s="19" t="str">
        <f>VLOOKUP(Table3[[#This Row],[Customer ID]],'Medical Examinations'!$1:$1048576,6,FALSE())</f>
        <v>yes</v>
      </c>
      <c r="H816" s="19" t="str">
        <f>VLOOKUP(Table3[[#This Row],[Customer ID]],'Medical Examinations'!$1:$1048576,7,FALSE())</f>
        <v>No</v>
      </c>
      <c r="I816" s="19" t="str">
        <f>VLOOKUP(Table3[[#This Row],[Customer ID]],'Medical Examinations'!$1:$1048576,8,FALSE())</f>
        <v>No</v>
      </c>
      <c r="J816" s="19">
        <f>VLOOKUP(Table3[[#This Row],[Customer ID]],'Medical Examinations'!$1:$1048576,9,FALSE())</f>
        <v>2</v>
      </c>
      <c r="K816" s="19" t="str">
        <f>VLOOKUP(Table3[[#This Row],[Customer ID]],'Medical Examinations'!$1:$1048576,10,FALSE())</f>
        <v>No</v>
      </c>
      <c r="L816" s="19" t="str">
        <f>VLOOKUP(Table3[[#This Row],[Customer ID]],'Hospitalisation Details'!815:$1048576,5,FALSE())</f>
        <v>22 Dec 1966</v>
      </c>
      <c r="M816" s="19">
        <f>VLOOKUP(Table3[[#This Row],[Customer ID]],'Hospitalisation Details'!815:$1048576,6,FALSE())</f>
        <v>56</v>
      </c>
      <c r="N816" s="19">
        <f>VLOOKUP(Table3[[#This Row],[Customer ID]],'Hospitalisation Details'!815:$1048576,8,FALSE())</f>
        <v>12949.16</v>
      </c>
      <c r="O816" s="19" t="str">
        <f>VLOOKUP(Table3[[#This Row],[Customer ID]],'Hospitalisation Details'!815:$1048576,9,FALSE())</f>
        <v>tier - 3</v>
      </c>
      <c r="P816" s="19" t="str">
        <f>VLOOKUP(Table3[[#This Row],[Customer ID]],'Hospitalisation Details'!815:$1048576,10,FALSE())</f>
        <v>tier - 3</v>
      </c>
      <c r="Q816" s="19" t="str">
        <f>VLOOKUP(Table3[[#This Row],[Customer ID]],'Hospitalisation Details'!815:$1048576,11,FALSE())</f>
        <v>R1013</v>
      </c>
    </row>
    <row r="817" spans="1:17" x14ac:dyDescent="0.2">
      <c r="A817" s="18" t="s">
        <v>1555</v>
      </c>
      <c r="B817" s="19" t="str">
        <f>VLOOKUP(Table3[[#This Row],[Customer ID]],'Customer name 1'!816:$1048576,4,FALSE())</f>
        <v xml:space="preserve">Mr. Rich </v>
      </c>
      <c r="C817" s="20">
        <f>VLOOKUP(Table3[[#This Row],[Customer ID]],'Medical Examinations'!$1:$1048576,2,FALSE())</f>
        <v>31.79</v>
      </c>
      <c r="D817" s="20" t="str">
        <f>VLOOKUP(Table3[[#This Row],[Customer ID]],'Medical Examinations'!$1:$1048576,3,FALSE())</f>
        <v xml:space="preserve"> obesity </v>
      </c>
      <c r="E817" s="20">
        <f>VLOOKUP(Table3[[#This Row],[Customer ID]],'Medical Examinations'!$1:$1048576,4,FALSE())</f>
        <v>11.33</v>
      </c>
      <c r="F817" s="20" t="str">
        <f>VLOOKUP(Table3[[#This Row],[Customer ID]],'Medical Examinations'!$1:$1048576,5,FALSE())</f>
        <v xml:space="preserve">diabetes </v>
      </c>
      <c r="G817" s="19" t="str">
        <f>VLOOKUP(Table3[[#This Row],[Customer ID]],'Medical Examinations'!$1:$1048576,6,FALSE())</f>
        <v>yes</v>
      </c>
      <c r="H817" s="19" t="str">
        <f>VLOOKUP(Table3[[#This Row],[Customer ID]],'Medical Examinations'!$1:$1048576,7,FALSE())</f>
        <v>No</v>
      </c>
      <c r="I817" s="19" t="str">
        <f>VLOOKUP(Table3[[#This Row],[Customer ID]],'Medical Examinations'!$1:$1048576,8,FALSE())</f>
        <v>Yes</v>
      </c>
      <c r="J817" s="19">
        <f>VLOOKUP(Table3[[#This Row],[Customer ID]],'Medical Examinations'!$1:$1048576,9,FALSE())</f>
        <v>1</v>
      </c>
      <c r="K817" s="19" t="str">
        <f>VLOOKUP(Table3[[#This Row],[Customer ID]],'Medical Examinations'!$1:$1048576,10,FALSE())</f>
        <v>No</v>
      </c>
      <c r="L817" s="19" t="str">
        <f>VLOOKUP(Table3[[#This Row],[Customer ID]],'Hospitalisation Details'!816:$1048576,5,FALSE())</f>
        <v>14 Aug 1963</v>
      </c>
      <c r="M817" s="19">
        <f>VLOOKUP(Table3[[#This Row],[Customer ID]],'Hospitalisation Details'!816:$1048576,6,FALSE())</f>
        <v>59</v>
      </c>
      <c r="N817" s="19">
        <f>VLOOKUP(Table3[[#This Row],[Customer ID]],'Hospitalisation Details'!816:$1048576,8,FALSE())</f>
        <v>12928.79</v>
      </c>
      <c r="O817" s="19" t="str">
        <f>VLOOKUP(Table3[[#This Row],[Customer ID]],'Hospitalisation Details'!816:$1048576,9,FALSE())</f>
        <v>tier - 3</v>
      </c>
      <c r="P817" s="19" t="str">
        <f>VLOOKUP(Table3[[#This Row],[Customer ID]],'Hospitalisation Details'!816:$1048576,10,FALSE())</f>
        <v>tier - 2</v>
      </c>
      <c r="Q817" s="19" t="str">
        <f>VLOOKUP(Table3[[#This Row],[Customer ID]],'Hospitalisation Details'!816:$1048576,11,FALSE())</f>
        <v>R1013</v>
      </c>
    </row>
    <row r="818" spans="1:17" x14ac:dyDescent="0.2">
      <c r="A818" s="18" t="s">
        <v>1554</v>
      </c>
      <c r="B818" s="19" t="str">
        <f>VLOOKUP(Table3[[#This Row],[Customer ID]],'Customer name 1'!817:$1048576,4,FALSE())</f>
        <v xml:space="preserve">Mr. Marcos </v>
      </c>
      <c r="C818" s="20">
        <f>VLOOKUP(Table3[[#This Row],[Customer ID]],'Medical Examinations'!$1:$1048576,2,FALSE())</f>
        <v>29.7</v>
      </c>
      <c r="D818" s="20" t="str">
        <f>VLOOKUP(Table3[[#This Row],[Customer ID]],'Medical Examinations'!$1:$1048576,3,FALSE())</f>
        <v>over weight</v>
      </c>
      <c r="E818" s="20">
        <f>VLOOKUP(Table3[[#This Row],[Customer ID]],'Medical Examinations'!$1:$1048576,4,FALSE())</f>
        <v>7.69</v>
      </c>
      <c r="F818" s="20" t="str">
        <f>VLOOKUP(Table3[[#This Row],[Customer ID]],'Medical Examinations'!$1:$1048576,5,FALSE())</f>
        <v xml:space="preserve">diabetes </v>
      </c>
      <c r="G818" s="19" t="str">
        <f>VLOOKUP(Table3[[#This Row],[Customer ID]],'Medical Examinations'!$1:$1048576,6,FALSE())</f>
        <v>yes</v>
      </c>
      <c r="H818" s="19" t="str">
        <f>VLOOKUP(Table3[[#This Row],[Customer ID]],'Medical Examinations'!$1:$1048576,7,FALSE())</f>
        <v>No</v>
      </c>
      <c r="I818" s="19" t="str">
        <f>VLOOKUP(Table3[[#This Row],[Customer ID]],'Medical Examinations'!$1:$1048576,8,FALSE())</f>
        <v>Yes</v>
      </c>
      <c r="J818" s="19">
        <f>VLOOKUP(Table3[[#This Row],[Customer ID]],'Medical Examinations'!$1:$1048576,9,FALSE())</f>
        <v>1</v>
      </c>
      <c r="K818" s="19" t="str">
        <f>VLOOKUP(Table3[[#This Row],[Customer ID]],'Medical Examinations'!$1:$1048576,10,FALSE())</f>
        <v>No</v>
      </c>
      <c r="L818" s="19" t="str">
        <f>VLOOKUP(Table3[[#This Row],[Customer ID]],'Hospitalisation Details'!817:$1048576,5,FALSE())</f>
        <v>1 Sep 1963</v>
      </c>
      <c r="M818" s="19">
        <f>VLOOKUP(Table3[[#This Row],[Customer ID]],'Hospitalisation Details'!817:$1048576,6,FALSE())</f>
        <v>59</v>
      </c>
      <c r="N818" s="19">
        <f>VLOOKUP(Table3[[#This Row],[Customer ID]],'Hospitalisation Details'!817:$1048576,8,FALSE())</f>
        <v>12925.89</v>
      </c>
      <c r="O818" s="19" t="str">
        <f>VLOOKUP(Table3[[#This Row],[Customer ID]],'Hospitalisation Details'!817:$1048576,9,FALSE())</f>
        <v>tier - 3</v>
      </c>
      <c r="P818" s="19" t="str">
        <f>VLOOKUP(Table3[[#This Row],[Customer ID]],'Hospitalisation Details'!817:$1048576,10,FALSE())</f>
        <v>tier - 2</v>
      </c>
      <c r="Q818" s="19" t="str">
        <f>VLOOKUP(Table3[[#This Row],[Customer ID]],'Hospitalisation Details'!817:$1048576,11,FALSE())</f>
        <v>R1013</v>
      </c>
    </row>
    <row r="819" spans="1:17" x14ac:dyDescent="0.2">
      <c r="A819" s="18" t="s">
        <v>1553</v>
      </c>
      <c r="B819" s="19" t="str">
        <f>VLOOKUP(Table3[[#This Row],[Customer ID]],'Customer name 1'!818:$1048576,4,FALSE())</f>
        <v xml:space="preserve">Mr. Dave </v>
      </c>
      <c r="C819" s="20">
        <f>VLOOKUP(Table3[[#This Row],[Customer ID]],'Medical Examinations'!$1:$1048576,2,FALSE())</f>
        <v>25.46</v>
      </c>
      <c r="D819" s="20" t="str">
        <f>VLOOKUP(Table3[[#This Row],[Customer ID]],'Medical Examinations'!$1:$1048576,3,FALSE())</f>
        <v>over weight</v>
      </c>
      <c r="E819" s="20">
        <f>VLOOKUP(Table3[[#This Row],[Customer ID]],'Medical Examinations'!$1:$1048576,4,FALSE())</f>
        <v>8.77</v>
      </c>
      <c r="F819" s="20" t="str">
        <f>VLOOKUP(Table3[[#This Row],[Customer ID]],'Medical Examinations'!$1:$1048576,5,FALSE())</f>
        <v xml:space="preserve">diabetes </v>
      </c>
      <c r="G819" s="19" t="str">
        <f>VLOOKUP(Table3[[#This Row],[Customer ID]],'Medical Examinations'!$1:$1048576,6,FALSE())</f>
        <v>yes</v>
      </c>
      <c r="H819" s="19" t="str">
        <f>VLOOKUP(Table3[[#This Row],[Customer ID]],'Medical Examinations'!$1:$1048576,7,FALSE())</f>
        <v>No</v>
      </c>
      <c r="I819" s="19" t="str">
        <f>VLOOKUP(Table3[[#This Row],[Customer ID]],'Medical Examinations'!$1:$1048576,8,FALSE())</f>
        <v>Yes</v>
      </c>
      <c r="J819" s="19">
        <f>VLOOKUP(Table3[[#This Row],[Customer ID]],'Medical Examinations'!$1:$1048576,9,FALSE())</f>
        <v>1</v>
      </c>
      <c r="K819" s="19" t="str">
        <f>VLOOKUP(Table3[[#This Row],[Customer ID]],'Medical Examinations'!$1:$1048576,10,FALSE())</f>
        <v>No</v>
      </c>
      <c r="L819" s="19" t="str">
        <f>VLOOKUP(Table3[[#This Row],[Customer ID]],'Hospitalisation Details'!818:$1048576,5,FALSE())</f>
        <v>16 Aug 1963</v>
      </c>
      <c r="M819" s="19">
        <f>VLOOKUP(Table3[[#This Row],[Customer ID]],'Hospitalisation Details'!818:$1048576,6,FALSE())</f>
        <v>59</v>
      </c>
      <c r="N819" s="19">
        <f>VLOOKUP(Table3[[#This Row],[Customer ID]],'Hospitalisation Details'!818:$1048576,8,FALSE())</f>
        <v>12913.99</v>
      </c>
      <c r="O819" s="19" t="str">
        <f>VLOOKUP(Table3[[#This Row],[Customer ID]],'Hospitalisation Details'!818:$1048576,9,FALSE())</f>
        <v>tier - 3</v>
      </c>
      <c r="P819" s="19" t="str">
        <f>VLOOKUP(Table3[[#This Row],[Customer ID]],'Hospitalisation Details'!818:$1048576,10,FALSE())</f>
        <v>tier - 2</v>
      </c>
      <c r="Q819" s="19" t="str">
        <f>VLOOKUP(Table3[[#This Row],[Customer ID]],'Hospitalisation Details'!818:$1048576,11,FALSE())</f>
        <v>R1016</v>
      </c>
    </row>
    <row r="820" spans="1:17" x14ac:dyDescent="0.2">
      <c r="A820" s="18" t="s">
        <v>1552</v>
      </c>
      <c r="B820" s="19" t="str">
        <f>VLOOKUP(Table3[[#This Row],[Customer ID]],'Customer name 1'!819:$1048576,4,FALSE())</f>
        <v xml:space="preserve">Mr. Andy </v>
      </c>
      <c r="C820" s="20">
        <f>VLOOKUP(Table3[[#This Row],[Customer ID]],'Medical Examinations'!$1:$1048576,2,FALSE())</f>
        <v>39.14</v>
      </c>
      <c r="D820" s="20" t="str">
        <f>VLOOKUP(Table3[[#This Row],[Customer ID]],'Medical Examinations'!$1:$1048576,3,FALSE())</f>
        <v xml:space="preserve"> obesity </v>
      </c>
      <c r="E820" s="20">
        <f>VLOOKUP(Table3[[#This Row],[Customer ID]],'Medical Examinations'!$1:$1048576,4,FALSE())</f>
        <v>4.91</v>
      </c>
      <c r="F820" s="20" t="str">
        <f>VLOOKUP(Table3[[#This Row],[Customer ID]],'Medical Examinations'!$1:$1048576,5,FALSE())</f>
        <v xml:space="preserve">normal </v>
      </c>
      <c r="G820" s="19" t="str">
        <f>VLOOKUP(Table3[[#This Row],[Customer ID]],'Medical Examinations'!$1:$1048576,6,FALSE())</f>
        <v>No</v>
      </c>
      <c r="H820" s="19" t="str">
        <f>VLOOKUP(Table3[[#This Row],[Customer ID]],'Medical Examinations'!$1:$1048576,7,FALSE())</f>
        <v>yes</v>
      </c>
      <c r="I820" s="19" t="str">
        <f>VLOOKUP(Table3[[#This Row],[Customer ID]],'Medical Examinations'!$1:$1048576,8,FALSE())</f>
        <v>No</v>
      </c>
      <c r="J820" s="19">
        <f>VLOOKUP(Table3[[#This Row],[Customer ID]],'Medical Examinations'!$1:$1048576,9,FALSE())</f>
        <v>1</v>
      </c>
      <c r="K820" s="19" t="str">
        <f>VLOOKUP(Table3[[#This Row],[Customer ID]],'Medical Examinations'!$1:$1048576,10,FALSE())</f>
        <v>No</v>
      </c>
      <c r="L820" s="19" t="str">
        <f>VLOOKUP(Table3[[#This Row],[Customer ID]],'Hospitalisation Details'!819:$1048576,5,FALSE())</f>
        <v>9 Jul 2004</v>
      </c>
      <c r="M820" s="19">
        <f>VLOOKUP(Table3[[#This Row],[Customer ID]],'Hospitalisation Details'!819:$1048576,6,FALSE())</f>
        <v>18</v>
      </c>
      <c r="N820" s="19">
        <f>VLOOKUP(Table3[[#This Row],[Customer ID]],'Hospitalisation Details'!819:$1048576,8,FALSE())</f>
        <v>12890.06</v>
      </c>
      <c r="O820" s="19" t="str">
        <f>VLOOKUP(Table3[[#This Row],[Customer ID]],'Hospitalisation Details'!819:$1048576,9,FALSE())</f>
        <v>tier - 3</v>
      </c>
      <c r="P820" s="19" t="str">
        <f>VLOOKUP(Table3[[#This Row],[Customer ID]],'Hospitalisation Details'!819:$1048576,10,FALSE())</f>
        <v>tier - 1</v>
      </c>
      <c r="Q820" s="19" t="str">
        <f>VLOOKUP(Table3[[#This Row],[Customer ID]],'Hospitalisation Details'!819:$1048576,11,FALSE())</f>
        <v>R1019</v>
      </c>
    </row>
    <row r="821" spans="1:17" x14ac:dyDescent="0.2">
      <c r="A821" s="18" t="s">
        <v>1551</v>
      </c>
      <c r="B821" s="19" t="str">
        <f>VLOOKUP(Table3[[#This Row],[Customer ID]],'Customer name 1'!820:$1048576,4,FALSE())</f>
        <v xml:space="preserve">Ms. Mary </v>
      </c>
      <c r="C821" s="20">
        <f>VLOOKUP(Table3[[#This Row],[Customer ID]],'Medical Examinations'!$1:$1048576,2,FALSE())</f>
        <v>41.2</v>
      </c>
      <c r="D821" s="20" t="str">
        <f>VLOOKUP(Table3[[#This Row],[Customer ID]],'Medical Examinations'!$1:$1048576,3,FALSE())</f>
        <v xml:space="preserve"> obesity </v>
      </c>
      <c r="E821" s="20">
        <f>VLOOKUP(Table3[[#This Row],[Customer ID]],'Medical Examinations'!$1:$1048576,4,FALSE())</f>
        <v>4.95</v>
      </c>
      <c r="F821" s="20" t="str">
        <f>VLOOKUP(Table3[[#This Row],[Customer ID]],'Medical Examinations'!$1:$1048576,5,FALSE())</f>
        <v xml:space="preserve">normal </v>
      </c>
      <c r="G821" s="19" t="str">
        <f>VLOOKUP(Table3[[#This Row],[Customer ID]],'Medical Examinations'!$1:$1048576,6,FALSE())</f>
        <v>No</v>
      </c>
      <c r="H821" s="19" t="str">
        <f>VLOOKUP(Table3[[#This Row],[Customer ID]],'Medical Examinations'!$1:$1048576,7,FALSE())</f>
        <v>No</v>
      </c>
      <c r="I821" s="19" t="str">
        <f>VLOOKUP(Table3[[#This Row],[Customer ID]],'Medical Examinations'!$1:$1048576,8,FALSE())</f>
        <v>No</v>
      </c>
      <c r="J821" s="19">
        <f>VLOOKUP(Table3[[#This Row],[Customer ID]],'Medical Examinations'!$1:$1048576,9,FALSE())</f>
        <v>1</v>
      </c>
      <c r="K821" s="19" t="str">
        <f>VLOOKUP(Table3[[#This Row],[Customer ID]],'Medical Examinations'!$1:$1048576,10,FALSE())</f>
        <v>No</v>
      </c>
      <c r="L821" s="19" t="str">
        <f>VLOOKUP(Table3[[#This Row],[Customer ID]],'Hospitalisation Details'!820:$1048576,5,FALSE())</f>
        <v>6 Aug 1984</v>
      </c>
      <c r="M821" s="19">
        <f>VLOOKUP(Table3[[#This Row],[Customer ID]],'Hospitalisation Details'!820:$1048576,6,FALSE())</f>
        <v>38</v>
      </c>
      <c r="N821" s="19">
        <f>VLOOKUP(Table3[[#This Row],[Customer ID]],'Hospitalisation Details'!820:$1048576,8,FALSE())</f>
        <v>12870.31</v>
      </c>
      <c r="O821" s="19" t="str">
        <f>VLOOKUP(Table3[[#This Row],[Customer ID]],'Hospitalisation Details'!820:$1048576,9,FALSE())</f>
        <v>tier - 3</v>
      </c>
      <c r="P821" s="19" t="str">
        <f>VLOOKUP(Table3[[#This Row],[Customer ID]],'Hospitalisation Details'!820:$1048576,10,FALSE())</f>
        <v>tier - 3</v>
      </c>
      <c r="Q821" s="19" t="str">
        <f>VLOOKUP(Table3[[#This Row],[Customer ID]],'Hospitalisation Details'!820:$1048576,11,FALSE())</f>
        <v>R1012</v>
      </c>
    </row>
    <row r="822" spans="1:17" x14ac:dyDescent="0.2">
      <c r="A822" s="18" t="s">
        <v>1550</v>
      </c>
      <c r="B822" s="19" t="str">
        <f>VLOOKUP(Table3[[#This Row],[Customer ID]],'Customer name 1'!821:$1048576,4,FALSE())</f>
        <v xml:space="preserve">Mr. Marcus </v>
      </c>
      <c r="C822" s="20">
        <f>VLOOKUP(Table3[[#This Row],[Customer ID]],'Medical Examinations'!$1:$1048576,2,FALSE())</f>
        <v>28.81</v>
      </c>
      <c r="D822" s="20" t="str">
        <f>VLOOKUP(Table3[[#This Row],[Customer ID]],'Medical Examinations'!$1:$1048576,3,FALSE())</f>
        <v>over weight</v>
      </c>
      <c r="E822" s="20">
        <f>VLOOKUP(Table3[[#This Row],[Customer ID]],'Medical Examinations'!$1:$1048576,4,FALSE())</f>
        <v>10.8</v>
      </c>
      <c r="F822" s="20" t="str">
        <f>VLOOKUP(Table3[[#This Row],[Customer ID]],'Medical Examinations'!$1:$1048576,5,FALSE())</f>
        <v xml:space="preserve">diabetes </v>
      </c>
      <c r="G822" s="19" t="str">
        <f>VLOOKUP(Table3[[#This Row],[Customer ID]],'Medical Examinations'!$1:$1048576,6,FALSE())</f>
        <v>yes</v>
      </c>
      <c r="H822" s="19" t="str">
        <f>VLOOKUP(Table3[[#This Row],[Customer ID]],'Medical Examinations'!$1:$1048576,7,FALSE())</f>
        <v>No</v>
      </c>
      <c r="I822" s="19" t="str">
        <f>VLOOKUP(Table3[[#This Row],[Customer ID]],'Medical Examinations'!$1:$1048576,8,FALSE())</f>
        <v>Yes</v>
      </c>
      <c r="J822" s="19">
        <f>VLOOKUP(Table3[[#This Row],[Customer ID]],'Medical Examinations'!$1:$1048576,9,FALSE())</f>
        <v>1</v>
      </c>
      <c r="K822" s="19" t="str">
        <f>VLOOKUP(Table3[[#This Row],[Customer ID]],'Medical Examinations'!$1:$1048576,10,FALSE())</f>
        <v>No</v>
      </c>
      <c r="L822" s="19" t="str">
        <f>VLOOKUP(Table3[[#This Row],[Customer ID]],'Hospitalisation Details'!821:$1048576,5,FALSE())</f>
        <v>27 Sep 1963</v>
      </c>
      <c r="M822" s="19">
        <f>VLOOKUP(Table3[[#This Row],[Customer ID]],'Hospitalisation Details'!821:$1048576,6,FALSE())</f>
        <v>59</v>
      </c>
      <c r="N822" s="19">
        <f>VLOOKUP(Table3[[#This Row],[Customer ID]],'Hospitalisation Details'!821:$1048576,8,FALSE())</f>
        <v>12856.84</v>
      </c>
      <c r="O822" s="19" t="str">
        <f>VLOOKUP(Table3[[#This Row],[Customer ID]],'Hospitalisation Details'!821:$1048576,9,FALSE())</f>
        <v>tier - 3</v>
      </c>
      <c r="P822" s="19" t="str">
        <f>VLOOKUP(Table3[[#This Row],[Customer ID]],'Hospitalisation Details'!821:$1048576,10,FALSE())</f>
        <v>tier - 3</v>
      </c>
      <c r="Q822" s="19" t="str">
        <f>VLOOKUP(Table3[[#This Row],[Customer ID]],'Hospitalisation Details'!821:$1048576,11,FALSE())</f>
        <v>R1021</v>
      </c>
    </row>
    <row r="823" spans="1:17" x14ac:dyDescent="0.2">
      <c r="A823" s="18" t="s">
        <v>1549</v>
      </c>
      <c r="B823" s="19" t="str">
        <f>VLOOKUP(Table3[[#This Row],[Customer ID]],'Customer name 1'!822:$1048576,4,FALSE())</f>
        <v xml:space="preserve">Mr. Thomas </v>
      </c>
      <c r="C823" s="20">
        <f>VLOOKUP(Table3[[#This Row],[Customer ID]],'Medical Examinations'!$1:$1048576,2,FALSE())</f>
        <v>37.409999999999997</v>
      </c>
      <c r="D823" s="20" t="str">
        <f>VLOOKUP(Table3[[#This Row],[Customer ID]],'Medical Examinations'!$1:$1048576,3,FALSE())</f>
        <v xml:space="preserve"> obesity </v>
      </c>
      <c r="E823" s="20">
        <f>VLOOKUP(Table3[[#This Row],[Customer ID]],'Medical Examinations'!$1:$1048576,4,FALSE())</f>
        <v>7.21</v>
      </c>
      <c r="F823" s="20" t="str">
        <f>VLOOKUP(Table3[[#This Row],[Customer ID]],'Medical Examinations'!$1:$1048576,5,FALSE())</f>
        <v xml:space="preserve">diabetes </v>
      </c>
      <c r="G823" s="19" t="str">
        <f>VLOOKUP(Table3[[#This Row],[Customer ID]],'Medical Examinations'!$1:$1048576,6,FALSE())</f>
        <v>No</v>
      </c>
      <c r="H823" s="19" t="str">
        <f>VLOOKUP(Table3[[#This Row],[Customer ID]],'Medical Examinations'!$1:$1048576,7,FALSE())</f>
        <v>No</v>
      </c>
      <c r="I823" s="19" t="str">
        <f>VLOOKUP(Table3[[#This Row],[Customer ID]],'Medical Examinations'!$1:$1048576,8,FALSE())</f>
        <v>No</v>
      </c>
      <c r="J823" s="19">
        <f>VLOOKUP(Table3[[#This Row],[Customer ID]],'Medical Examinations'!$1:$1048576,9,FALSE())</f>
        <v>2</v>
      </c>
      <c r="K823" s="19" t="str">
        <f>VLOOKUP(Table3[[#This Row],[Customer ID]],'Medical Examinations'!$1:$1048576,10,FALSE())</f>
        <v>No</v>
      </c>
      <c r="L823" s="19" t="str">
        <f>VLOOKUP(Table3[[#This Row],[Customer ID]],'Hospitalisation Details'!822:$1048576,5,FALSE())</f>
        <v>22 Sep 1973</v>
      </c>
      <c r="M823" s="19">
        <f>VLOOKUP(Table3[[#This Row],[Customer ID]],'Hospitalisation Details'!822:$1048576,6,FALSE())</f>
        <v>49</v>
      </c>
      <c r="N823" s="19">
        <f>VLOOKUP(Table3[[#This Row],[Customer ID]],'Hospitalisation Details'!822:$1048576,8,FALSE())</f>
        <v>12852.37</v>
      </c>
      <c r="O823" s="19" t="str">
        <f>VLOOKUP(Table3[[#This Row],[Customer ID]],'Hospitalisation Details'!822:$1048576,9,FALSE())</f>
        <v>tier - 3</v>
      </c>
      <c r="P823" s="19" t="str">
        <f>VLOOKUP(Table3[[#This Row],[Customer ID]],'Hospitalisation Details'!822:$1048576,10,FALSE())</f>
        <v>tier - 1</v>
      </c>
      <c r="Q823" s="19" t="str">
        <f>VLOOKUP(Table3[[#This Row],[Customer ID]],'Hospitalisation Details'!822:$1048576,11,FALSE())</f>
        <v>R1012</v>
      </c>
    </row>
    <row r="824" spans="1:17" x14ac:dyDescent="0.2">
      <c r="A824" s="18" t="s">
        <v>1548</v>
      </c>
      <c r="B824" s="19" t="str">
        <f>VLOOKUP(Table3[[#This Row],[Customer ID]],'Customer name 1'!823:$1048576,4,FALSE())</f>
        <v xml:space="preserve">Mr. Robert </v>
      </c>
      <c r="C824" s="20">
        <f>VLOOKUP(Table3[[#This Row],[Customer ID]],'Medical Examinations'!$1:$1048576,2,FALSE())</f>
        <v>52.54</v>
      </c>
      <c r="D824" s="20" t="str">
        <f>VLOOKUP(Table3[[#This Row],[Customer ID]],'Medical Examinations'!$1:$1048576,3,FALSE())</f>
        <v xml:space="preserve"> obesity </v>
      </c>
      <c r="E824" s="20">
        <f>VLOOKUP(Table3[[#This Row],[Customer ID]],'Medical Examinations'!$1:$1048576,4,FALSE())</f>
        <v>5.12</v>
      </c>
      <c r="F824" s="20" t="str">
        <f>VLOOKUP(Table3[[#This Row],[Customer ID]],'Medical Examinations'!$1:$1048576,5,FALSE())</f>
        <v xml:space="preserve">normal </v>
      </c>
      <c r="G824" s="19" t="str">
        <f>VLOOKUP(Table3[[#This Row],[Customer ID]],'Medical Examinations'!$1:$1048576,6,FALSE())</f>
        <v>No</v>
      </c>
      <c r="H824" s="19" t="str">
        <f>VLOOKUP(Table3[[#This Row],[Customer ID]],'Medical Examinations'!$1:$1048576,7,FALSE())</f>
        <v>No</v>
      </c>
      <c r="I824" s="19" t="str">
        <f>VLOOKUP(Table3[[#This Row],[Customer ID]],'Medical Examinations'!$1:$1048576,8,FALSE())</f>
        <v>Yes</v>
      </c>
      <c r="J824" s="19">
        <f>VLOOKUP(Table3[[#This Row],[Customer ID]],'Medical Examinations'!$1:$1048576,9,FALSE())</f>
        <v>1</v>
      </c>
      <c r="K824" s="19" t="str">
        <f>VLOOKUP(Table3[[#This Row],[Customer ID]],'Medical Examinations'!$1:$1048576,10,FALSE())</f>
        <v>No</v>
      </c>
      <c r="L824" s="19" t="str">
        <f>VLOOKUP(Table3[[#This Row],[Customer ID]],'Hospitalisation Details'!823:$1048576,5,FALSE())</f>
        <v>27 Sep 1993</v>
      </c>
      <c r="M824" s="19">
        <f>VLOOKUP(Table3[[#This Row],[Customer ID]],'Hospitalisation Details'!823:$1048576,6,FALSE())</f>
        <v>29</v>
      </c>
      <c r="N824" s="19">
        <f>VLOOKUP(Table3[[#This Row],[Customer ID]],'Hospitalisation Details'!823:$1048576,8,FALSE())</f>
        <v>12847.24</v>
      </c>
      <c r="O824" s="19" t="str">
        <f>VLOOKUP(Table3[[#This Row],[Customer ID]],'Hospitalisation Details'!823:$1048576,9,FALSE())</f>
        <v>tier - 3</v>
      </c>
      <c r="P824" s="19" t="str">
        <f>VLOOKUP(Table3[[#This Row],[Customer ID]],'Hospitalisation Details'!823:$1048576,10,FALSE())</f>
        <v>tier - 2</v>
      </c>
      <c r="Q824" s="19" t="str">
        <f>VLOOKUP(Table3[[#This Row],[Customer ID]],'Hospitalisation Details'!823:$1048576,11,FALSE())</f>
        <v>R1012</v>
      </c>
    </row>
    <row r="825" spans="1:17" x14ac:dyDescent="0.2">
      <c r="A825" s="18" t="s">
        <v>1547</v>
      </c>
      <c r="B825" s="19" t="str">
        <f>VLOOKUP(Table3[[#This Row],[Customer ID]],'Customer name 1'!824:$1048576,4,FALSE())</f>
        <v xml:space="preserve">Mr. Geoff </v>
      </c>
      <c r="C825" s="20">
        <f>VLOOKUP(Table3[[#This Row],[Customer ID]],'Medical Examinations'!$1:$1048576,2,FALSE())</f>
        <v>17.29</v>
      </c>
      <c r="D825" s="20" t="str">
        <f>VLOOKUP(Table3[[#This Row],[Customer ID]],'Medical Examinations'!$1:$1048576,3,FALSE())</f>
        <v xml:space="preserve">under weight </v>
      </c>
      <c r="E825" s="20">
        <f>VLOOKUP(Table3[[#This Row],[Customer ID]],'Medical Examinations'!$1:$1048576,4,FALSE())</f>
        <v>4.62</v>
      </c>
      <c r="F825" s="20" t="str">
        <f>VLOOKUP(Table3[[#This Row],[Customer ID]],'Medical Examinations'!$1:$1048576,5,FALSE())</f>
        <v xml:space="preserve">normal </v>
      </c>
      <c r="G825" s="19" t="str">
        <f>VLOOKUP(Table3[[#This Row],[Customer ID]],'Medical Examinations'!$1:$1048576,6,FALSE())</f>
        <v>No</v>
      </c>
      <c r="H825" s="19" t="str">
        <f>VLOOKUP(Table3[[#This Row],[Customer ID]],'Medical Examinations'!$1:$1048576,7,FALSE())</f>
        <v>yes</v>
      </c>
      <c r="I825" s="19" t="str">
        <f>VLOOKUP(Table3[[#This Row],[Customer ID]],'Medical Examinations'!$1:$1048576,8,FALSE())</f>
        <v>No</v>
      </c>
      <c r="J825" s="19">
        <f>VLOOKUP(Table3[[#This Row],[Customer ID]],'Medical Examinations'!$1:$1048576,9,FALSE())</f>
        <v>1</v>
      </c>
      <c r="K825" s="19" t="str">
        <f>VLOOKUP(Table3[[#This Row],[Customer ID]],'Medical Examinations'!$1:$1048576,10,FALSE())</f>
        <v>yes</v>
      </c>
      <c r="L825" s="19" t="str">
        <f>VLOOKUP(Table3[[#This Row],[Customer ID]],'Hospitalisation Details'!824:$1048576,5,FALSE())</f>
        <v>9 Nov 2004</v>
      </c>
      <c r="M825" s="19">
        <f>VLOOKUP(Table3[[#This Row],[Customer ID]],'Hospitalisation Details'!824:$1048576,6,FALSE())</f>
        <v>18</v>
      </c>
      <c r="N825" s="19">
        <f>VLOOKUP(Table3[[#This Row],[Customer ID]],'Hospitalisation Details'!824:$1048576,8,FALSE())</f>
        <v>12829.46</v>
      </c>
      <c r="O825" s="19" t="str">
        <f>VLOOKUP(Table3[[#This Row],[Customer ID]],'Hospitalisation Details'!824:$1048576,9,FALSE())</f>
        <v>tier - 3</v>
      </c>
      <c r="P825" s="19" t="str">
        <f>VLOOKUP(Table3[[#This Row],[Customer ID]],'Hospitalisation Details'!824:$1048576,10,FALSE())</f>
        <v>tier - 3</v>
      </c>
      <c r="Q825" s="19" t="str">
        <f>VLOOKUP(Table3[[#This Row],[Customer ID]],'Hospitalisation Details'!824:$1048576,11,FALSE())</f>
        <v>R1016</v>
      </c>
    </row>
    <row r="826" spans="1:17" x14ac:dyDescent="0.2">
      <c r="A826" s="18" t="s">
        <v>1546</v>
      </c>
      <c r="B826" s="19" t="str">
        <f>VLOOKUP(Table3[[#This Row],[Customer ID]],'Customer name 1'!825:$1048576,4,FALSE())</f>
        <v xml:space="preserve">Mr. Chris </v>
      </c>
      <c r="C826" s="20">
        <f>VLOOKUP(Table3[[#This Row],[Customer ID]],'Medical Examinations'!$1:$1048576,2,FALSE())</f>
        <v>31.74</v>
      </c>
      <c r="D826" s="20" t="str">
        <f>VLOOKUP(Table3[[#This Row],[Customer ID]],'Medical Examinations'!$1:$1048576,3,FALSE())</f>
        <v xml:space="preserve"> obesity </v>
      </c>
      <c r="E826" s="20">
        <f>VLOOKUP(Table3[[#This Row],[Customer ID]],'Medical Examinations'!$1:$1048576,4,FALSE())</f>
        <v>7.68</v>
      </c>
      <c r="F826" s="20" t="str">
        <f>VLOOKUP(Table3[[#This Row],[Customer ID]],'Medical Examinations'!$1:$1048576,5,FALSE())</f>
        <v xml:space="preserve">diabetes </v>
      </c>
      <c r="G826" s="19" t="str">
        <f>VLOOKUP(Table3[[#This Row],[Customer ID]],'Medical Examinations'!$1:$1048576,6,FALSE())</f>
        <v>yes</v>
      </c>
      <c r="H826" s="19" t="str">
        <f>VLOOKUP(Table3[[#This Row],[Customer ID]],'Medical Examinations'!$1:$1048576,7,FALSE())</f>
        <v>No</v>
      </c>
      <c r="I826" s="19" t="str">
        <f>VLOOKUP(Table3[[#This Row],[Customer ID]],'Medical Examinations'!$1:$1048576,8,FALSE())</f>
        <v>No</v>
      </c>
      <c r="J826" s="19">
        <f>VLOOKUP(Table3[[#This Row],[Customer ID]],'Medical Examinations'!$1:$1048576,9,FALSE())</f>
        <v>0</v>
      </c>
      <c r="K826" s="19" t="str">
        <f>VLOOKUP(Table3[[#This Row],[Customer ID]],'Medical Examinations'!$1:$1048576,10,FALSE())</f>
        <v>No</v>
      </c>
      <c r="L826" s="19" t="str">
        <f>VLOOKUP(Table3[[#This Row],[Customer ID]],'Hospitalisation Details'!825:$1048576,5,FALSE())</f>
        <v>25 Sep 1967</v>
      </c>
      <c r="M826" s="19">
        <f>VLOOKUP(Table3[[#This Row],[Customer ID]],'Hospitalisation Details'!825:$1048576,6,FALSE())</f>
        <v>55</v>
      </c>
      <c r="N826" s="19">
        <f>VLOOKUP(Table3[[#This Row],[Customer ID]],'Hospitalisation Details'!825:$1048576,8,FALSE())</f>
        <v>12823.25</v>
      </c>
      <c r="O826" s="19" t="str">
        <f>VLOOKUP(Table3[[#This Row],[Customer ID]],'Hospitalisation Details'!825:$1048576,9,FALSE())</f>
        <v>tier - 3</v>
      </c>
      <c r="P826" s="19" t="str">
        <f>VLOOKUP(Table3[[#This Row],[Customer ID]],'Hospitalisation Details'!825:$1048576,10,FALSE())</f>
        <v>tier - 3</v>
      </c>
      <c r="Q826" s="19" t="str">
        <f>VLOOKUP(Table3[[#This Row],[Customer ID]],'Hospitalisation Details'!825:$1048576,11,FALSE())</f>
        <v>R1021</v>
      </c>
    </row>
    <row r="827" spans="1:17" x14ac:dyDescent="0.2">
      <c r="A827" s="18" t="s">
        <v>1545</v>
      </c>
      <c r="B827" s="19" t="str">
        <f>VLOOKUP(Table3[[#This Row],[Customer ID]],'Customer name 1'!826:$1048576,4,FALSE())</f>
        <v xml:space="preserve">Ms. Kate </v>
      </c>
      <c r="C827" s="20">
        <f>VLOOKUP(Table3[[#This Row],[Customer ID]],'Medical Examinations'!$1:$1048576,2,FALSE())</f>
        <v>26.504999999999999</v>
      </c>
      <c r="D827" s="20" t="str">
        <f>VLOOKUP(Table3[[#This Row],[Customer ID]],'Medical Examinations'!$1:$1048576,3,FALSE())</f>
        <v>over weight</v>
      </c>
      <c r="E827" s="20">
        <f>VLOOKUP(Table3[[#This Row],[Customer ID]],'Medical Examinations'!$1:$1048576,4,FALSE())</f>
        <v>6.79</v>
      </c>
      <c r="F827" s="20" t="str">
        <f>VLOOKUP(Table3[[#This Row],[Customer ID]],'Medical Examinations'!$1:$1048576,5,FALSE())</f>
        <v xml:space="preserve">diabetes </v>
      </c>
      <c r="G827" s="19" t="str">
        <f>VLOOKUP(Table3[[#This Row],[Customer ID]],'Medical Examinations'!$1:$1048576,6,FALSE())</f>
        <v>yes</v>
      </c>
      <c r="H827" s="19" t="str">
        <f>VLOOKUP(Table3[[#This Row],[Customer ID]],'Medical Examinations'!$1:$1048576,7,FALSE())</f>
        <v>No</v>
      </c>
      <c r="I827" s="19" t="str">
        <f>VLOOKUP(Table3[[#This Row],[Customer ID]],'Medical Examinations'!$1:$1048576,8,FALSE())</f>
        <v>Yes</v>
      </c>
      <c r="J827" s="19">
        <f>VLOOKUP(Table3[[#This Row],[Customer ID]],'Medical Examinations'!$1:$1048576,9,FALSE())</f>
        <v>1</v>
      </c>
      <c r="K827" s="19" t="str">
        <f>VLOOKUP(Table3[[#This Row],[Customer ID]],'Medical Examinations'!$1:$1048576,10,FALSE())</f>
        <v>No</v>
      </c>
      <c r="L827" s="19" t="str">
        <f>VLOOKUP(Table3[[#This Row],[Customer ID]],'Hospitalisation Details'!826:$1048576,5,FALSE())</f>
        <v>20 Jul 1963</v>
      </c>
      <c r="M827" s="19">
        <f>VLOOKUP(Table3[[#This Row],[Customer ID]],'Hospitalisation Details'!826:$1048576,6,FALSE())</f>
        <v>59</v>
      </c>
      <c r="N827" s="19">
        <f>VLOOKUP(Table3[[#This Row],[Customer ID]],'Hospitalisation Details'!826:$1048576,8,FALSE())</f>
        <v>12815.44</v>
      </c>
      <c r="O827" s="19" t="str">
        <f>VLOOKUP(Table3[[#This Row],[Customer ID]],'Hospitalisation Details'!826:$1048576,9,FALSE())</f>
        <v>tier - 3</v>
      </c>
      <c r="P827" s="19" t="str">
        <f>VLOOKUP(Table3[[#This Row],[Customer ID]],'Hospitalisation Details'!826:$1048576,10,FALSE())</f>
        <v>tier - 3</v>
      </c>
      <c r="Q827" s="19" t="str">
        <f>VLOOKUP(Table3[[#This Row],[Customer ID]],'Hospitalisation Details'!826:$1048576,11,FALSE())</f>
        <v>R1024</v>
      </c>
    </row>
    <row r="828" spans="1:17" x14ac:dyDescent="0.2">
      <c r="A828" s="18" t="s">
        <v>1544</v>
      </c>
      <c r="B828" s="19" t="str">
        <f>VLOOKUP(Table3[[#This Row],[Customer ID]],'Customer name 1'!827:$1048576,4,FALSE())</f>
        <v xml:space="preserve">Ms. Kelli </v>
      </c>
      <c r="C828" s="20">
        <f>VLOOKUP(Table3[[#This Row],[Customer ID]],'Medical Examinations'!$1:$1048576,2,FALSE())</f>
        <v>36.479999999999997</v>
      </c>
      <c r="D828" s="20" t="str">
        <f>VLOOKUP(Table3[[#This Row],[Customer ID]],'Medical Examinations'!$1:$1048576,3,FALSE())</f>
        <v xml:space="preserve"> obesity </v>
      </c>
      <c r="E828" s="20">
        <f>VLOOKUP(Table3[[#This Row],[Customer ID]],'Medical Examinations'!$1:$1048576,4,FALSE())</f>
        <v>11.09</v>
      </c>
      <c r="F828" s="20" t="str">
        <f>VLOOKUP(Table3[[#This Row],[Customer ID]],'Medical Examinations'!$1:$1048576,5,FALSE())</f>
        <v xml:space="preserve">diabetes </v>
      </c>
      <c r="G828" s="19" t="str">
        <f>VLOOKUP(Table3[[#This Row],[Customer ID]],'Medical Examinations'!$1:$1048576,6,FALSE())</f>
        <v>No</v>
      </c>
      <c r="H828" s="19" t="str">
        <f>VLOOKUP(Table3[[#This Row],[Customer ID]],'Medical Examinations'!$1:$1048576,7,FALSE())</f>
        <v>No</v>
      </c>
      <c r="I828" s="19" t="str">
        <f>VLOOKUP(Table3[[#This Row],[Customer ID]],'Medical Examinations'!$1:$1048576,8,FALSE())</f>
        <v>No</v>
      </c>
      <c r="J828" s="19">
        <f>VLOOKUP(Table3[[#This Row],[Customer ID]],'Medical Examinations'!$1:$1048576,9,FALSE())</f>
        <v>0</v>
      </c>
      <c r="K828" s="19" t="str">
        <f>VLOOKUP(Table3[[#This Row],[Customer ID]],'Medical Examinations'!$1:$1048576,10,FALSE())</f>
        <v>No</v>
      </c>
      <c r="L828" s="19" t="str">
        <f>VLOOKUP(Table3[[#This Row],[Customer ID]],'Hospitalisation Details'!827:$1048576,5,FALSE())</f>
        <v>24 Jul 1978</v>
      </c>
      <c r="M828" s="19">
        <f>VLOOKUP(Table3[[#This Row],[Customer ID]],'Hospitalisation Details'!827:$1048576,6,FALSE())</f>
        <v>44</v>
      </c>
      <c r="N828" s="19">
        <f>VLOOKUP(Table3[[#This Row],[Customer ID]],'Hospitalisation Details'!827:$1048576,8,FALSE())</f>
        <v>12797.21</v>
      </c>
      <c r="O828" s="19" t="str">
        <f>VLOOKUP(Table3[[#This Row],[Customer ID]],'Hospitalisation Details'!827:$1048576,9,FALSE())</f>
        <v>tier - 3</v>
      </c>
      <c r="P828" s="19" t="str">
        <f>VLOOKUP(Table3[[#This Row],[Customer ID]],'Hospitalisation Details'!827:$1048576,10,FALSE())</f>
        <v>tier - 1</v>
      </c>
      <c r="Q828" s="19" t="str">
        <f>VLOOKUP(Table3[[#This Row],[Customer ID]],'Hospitalisation Details'!827:$1048576,11,FALSE())</f>
        <v>R1024</v>
      </c>
    </row>
    <row r="829" spans="1:17" x14ac:dyDescent="0.2">
      <c r="A829" s="18" t="s">
        <v>1543</v>
      </c>
      <c r="B829" s="19" t="str">
        <f>VLOOKUP(Table3[[#This Row],[Customer ID]],'Customer name 1'!828:$1048576,4,FALSE())</f>
        <v xml:space="preserve">Mrs. Maggie </v>
      </c>
      <c r="C829" s="20">
        <f>VLOOKUP(Table3[[#This Row],[Customer ID]],'Medical Examinations'!$1:$1048576,2,FALSE())</f>
        <v>39.159999999999997</v>
      </c>
      <c r="D829" s="20" t="str">
        <f>VLOOKUP(Table3[[#This Row],[Customer ID]],'Medical Examinations'!$1:$1048576,3,FALSE())</f>
        <v xml:space="preserve"> obesity </v>
      </c>
      <c r="E829" s="20">
        <f>VLOOKUP(Table3[[#This Row],[Customer ID]],'Medical Examinations'!$1:$1048576,4,FALSE())</f>
        <v>5.24</v>
      </c>
      <c r="F829" s="20" t="str">
        <f>VLOOKUP(Table3[[#This Row],[Customer ID]],'Medical Examinations'!$1:$1048576,5,FALSE())</f>
        <v xml:space="preserve">normal </v>
      </c>
      <c r="G829" s="19" t="str">
        <f>VLOOKUP(Table3[[#This Row],[Customer ID]],'Medical Examinations'!$1:$1048576,6,FALSE())</f>
        <v>yes</v>
      </c>
      <c r="H829" s="19" t="str">
        <f>VLOOKUP(Table3[[#This Row],[Customer ID]],'Medical Examinations'!$1:$1048576,7,FALSE())</f>
        <v>No</v>
      </c>
      <c r="I829" s="19" t="str">
        <f>VLOOKUP(Table3[[#This Row],[Customer ID]],'Medical Examinations'!$1:$1048576,8,FALSE())</f>
        <v>Yes</v>
      </c>
      <c r="J829" s="19">
        <f>VLOOKUP(Table3[[#This Row],[Customer ID]],'Medical Examinations'!$1:$1048576,9,FALSE())</f>
        <v>1</v>
      </c>
      <c r="K829" s="19" t="str">
        <f>VLOOKUP(Table3[[#This Row],[Customer ID]],'Medical Examinations'!$1:$1048576,10,FALSE())</f>
        <v>No</v>
      </c>
      <c r="L829" s="19" t="str">
        <f>VLOOKUP(Table3[[#This Row],[Customer ID]],'Hospitalisation Details'!828:$1048576,5,FALSE())</f>
        <v>29 Oct 1983</v>
      </c>
      <c r="M829" s="19">
        <f>VLOOKUP(Table3[[#This Row],[Customer ID]],'Hospitalisation Details'!828:$1048576,6,FALSE())</f>
        <v>39</v>
      </c>
      <c r="N829" s="19">
        <f>VLOOKUP(Table3[[#This Row],[Customer ID]],'Hospitalisation Details'!828:$1048576,8,FALSE())</f>
        <v>12788.18</v>
      </c>
      <c r="O829" s="19" t="str">
        <f>VLOOKUP(Table3[[#This Row],[Customer ID]],'Hospitalisation Details'!828:$1048576,9,FALSE())</f>
        <v>tier - 3</v>
      </c>
      <c r="P829" s="19" t="str">
        <f>VLOOKUP(Table3[[#This Row],[Customer ID]],'Hospitalisation Details'!828:$1048576,10,FALSE())</f>
        <v>tier - 1</v>
      </c>
      <c r="Q829" s="19" t="str">
        <f>VLOOKUP(Table3[[#This Row],[Customer ID]],'Hospitalisation Details'!828:$1048576,11,FALSE())</f>
        <v>R1026</v>
      </c>
    </row>
    <row r="830" spans="1:17" x14ac:dyDescent="0.2">
      <c r="A830" s="18" t="s">
        <v>1542</v>
      </c>
      <c r="B830" s="19" t="str">
        <f>VLOOKUP(Table3[[#This Row],[Customer ID]],'Customer name 1'!829:$1048576,4,FALSE())</f>
        <v xml:space="preserve">Mrs. Michelle </v>
      </c>
      <c r="C830" s="20">
        <f>VLOOKUP(Table3[[#This Row],[Customer ID]],'Medical Examinations'!$1:$1048576,2,FALSE())</f>
        <v>28.22</v>
      </c>
      <c r="D830" s="20" t="str">
        <f>VLOOKUP(Table3[[#This Row],[Customer ID]],'Medical Examinations'!$1:$1048576,3,FALSE())</f>
        <v>over weight</v>
      </c>
      <c r="E830" s="20">
        <f>VLOOKUP(Table3[[#This Row],[Customer ID]],'Medical Examinations'!$1:$1048576,4,FALSE())</f>
        <v>7.51</v>
      </c>
      <c r="F830" s="20" t="str">
        <f>VLOOKUP(Table3[[#This Row],[Customer ID]],'Medical Examinations'!$1:$1048576,5,FALSE())</f>
        <v xml:space="preserve">diabetes </v>
      </c>
      <c r="G830" s="19" t="str">
        <f>VLOOKUP(Table3[[#This Row],[Customer ID]],'Medical Examinations'!$1:$1048576,6,FALSE())</f>
        <v>yes</v>
      </c>
      <c r="H830" s="19" t="str">
        <f>VLOOKUP(Table3[[#This Row],[Customer ID]],'Medical Examinations'!$1:$1048576,7,FALSE())</f>
        <v>No</v>
      </c>
      <c r="I830" s="19" t="str">
        <f>VLOOKUP(Table3[[#This Row],[Customer ID]],'Medical Examinations'!$1:$1048576,8,FALSE())</f>
        <v>Yes</v>
      </c>
      <c r="J830" s="19">
        <f>VLOOKUP(Table3[[#This Row],[Customer ID]],'Medical Examinations'!$1:$1048576,9,FALSE())</f>
        <v>1</v>
      </c>
      <c r="K830" s="19" t="str">
        <f>VLOOKUP(Table3[[#This Row],[Customer ID]],'Medical Examinations'!$1:$1048576,10,FALSE())</f>
        <v>No</v>
      </c>
      <c r="L830" s="19" t="str">
        <f>VLOOKUP(Table3[[#This Row],[Customer ID]],'Hospitalisation Details'!829:$1048576,5,FALSE())</f>
        <v>5 Dec 1963</v>
      </c>
      <c r="M830" s="19">
        <f>VLOOKUP(Table3[[#This Row],[Customer ID]],'Hospitalisation Details'!829:$1048576,6,FALSE())</f>
        <v>59</v>
      </c>
      <c r="N830" s="19">
        <f>VLOOKUP(Table3[[#This Row],[Customer ID]],'Hospitalisation Details'!829:$1048576,8,FALSE())</f>
        <v>12788.03</v>
      </c>
      <c r="O830" s="19" t="str">
        <f>VLOOKUP(Table3[[#This Row],[Customer ID]],'Hospitalisation Details'!829:$1048576,9,FALSE())</f>
        <v>tier - 3</v>
      </c>
      <c r="P830" s="19" t="str">
        <f>VLOOKUP(Table3[[#This Row],[Customer ID]],'Hospitalisation Details'!829:$1048576,10,FALSE())</f>
        <v>tier - 3</v>
      </c>
      <c r="Q830" s="19" t="str">
        <f>VLOOKUP(Table3[[#This Row],[Customer ID]],'Hospitalisation Details'!829:$1048576,11,FALSE())</f>
        <v>R1025</v>
      </c>
    </row>
    <row r="831" spans="1:17" x14ac:dyDescent="0.2">
      <c r="A831" s="18" t="s">
        <v>1541</v>
      </c>
      <c r="B831" s="19" t="str">
        <f>VLOOKUP(Table3[[#This Row],[Customer ID]],'Customer name 1'!830:$1048576,4,FALSE())</f>
        <v xml:space="preserve">Mrs. Ashley </v>
      </c>
      <c r="C831" s="20">
        <f>VLOOKUP(Table3[[#This Row],[Customer ID]],'Medical Examinations'!$1:$1048576,2,FALSE())</f>
        <v>35</v>
      </c>
      <c r="D831" s="20" t="str">
        <f>VLOOKUP(Table3[[#This Row],[Customer ID]],'Medical Examinations'!$1:$1048576,3,FALSE())</f>
        <v xml:space="preserve"> obesity </v>
      </c>
      <c r="E831" s="20">
        <f>VLOOKUP(Table3[[#This Row],[Customer ID]],'Medical Examinations'!$1:$1048576,4,FALSE())</f>
        <v>4.13</v>
      </c>
      <c r="F831" s="20" t="str">
        <f>VLOOKUP(Table3[[#This Row],[Customer ID]],'Medical Examinations'!$1:$1048576,5,FALSE())</f>
        <v xml:space="preserve">normal </v>
      </c>
      <c r="G831" s="19" t="str">
        <f>VLOOKUP(Table3[[#This Row],[Customer ID]],'Medical Examinations'!$1:$1048576,6,FALSE())</f>
        <v>No</v>
      </c>
      <c r="H831" s="19" t="str">
        <f>VLOOKUP(Table3[[#This Row],[Customer ID]],'Medical Examinations'!$1:$1048576,7,FALSE())</f>
        <v>No</v>
      </c>
      <c r="I831" s="19" t="str">
        <f>VLOOKUP(Table3[[#This Row],[Customer ID]],'Medical Examinations'!$1:$1048576,8,FALSE())</f>
        <v>No</v>
      </c>
      <c r="J831" s="19">
        <f>VLOOKUP(Table3[[#This Row],[Customer ID]],'Medical Examinations'!$1:$1048576,9,FALSE())</f>
        <v>2</v>
      </c>
      <c r="K831" s="19" t="str">
        <f>VLOOKUP(Table3[[#This Row],[Customer ID]],'Medical Examinations'!$1:$1048576,10,FALSE())</f>
        <v>No</v>
      </c>
      <c r="L831" s="19" t="str">
        <f>VLOOKUP(Table3[[#This Row],[Customer ID]],'Hospitalisation Details'!830:$1048576,5,FALSE())</f>
        <v>7 Oct 1972</v>
      </c>
      <c r="M831" s="19">
        <f>VLOOKUP(Table3[[#This Row],[Customer ID]],'Hospitalisation Details'!830:$1048576,6,FALSE())</f>
        <v>50</v>
      </c>
      <c r="N831" s="19">
        <f>VLOOKUP(Table3[[#This Row],[Customer ID]],'Hospitalisation Details'!830:$1048576,8,FALSE())</f>
        <v>12776.05</v>
      </c>
      <c r="O831" s="19" t="str">
        <f>VLOOKUP(Table3[[#This Row],[Customer ID]],'Hospitalisation Details'!830:$1048576,9,FALSE())</f>
        <v>tier - 3</v>
      </c>
      <c r="P831" s="19" t="str">
        <f>VLOOKUP(Table3[[#This Row],[Customer ID]],'Hospitalisation Details'!830:$1048576,10,FALSE())</f>
        <v>tier - 3</v>
      </c>
      <c r="Q831" s="19" t="str">
        <f>VLOOKUP(Table3[[#This Row],[Customer ID]],'Hospitalisation Details'!830:$1048576,11,FALSE())</f>
        <v>R1026</v>
      </c>
    </row>
    <row r="832" spans="1:17" x14ac:dyDescent="0.2">
      <c r="A832" s="18" t="s">
        <v>1540</v>
      </c>
      <c r="B832" s="19" t="str">
        <f>VLOOKUP(Table3[[#This Row],[Customer ID]],'Customer name 1'!831:$1048576,4,FALSE())</f>
        <v xml:space="preserve">Mr. Michael </v>
      </c>
      <c r="C832" s="20">
        <f>VLOOKUP(Table3[[#This Row],[Customer ID]],'Medical Examinations'!$1:$1048576,2,FALSE())</f>
        <v>36.24</v>
      </c>
      <c r="D832" s="20" t="str">
        <f>VLOOKUP(Table3[[#This Row],[Customer ID]],'Medical Examinations'!$1:$1048576,3,FALSE())</f>
        <v xml:space="preserve"> obesity </v>
      </c>
      <c r="E832" s="20">
        <f>VLOOKUP(Table3[[#This Row],[Customer ID]],'Medical Examinations'!$1:$1048576,4,FALSE())</f>
        <v>8.3800000000000008</v>
      </c>
      <c r="F832" s="20" t="str">
        <f>VLOOKUP(Table3[[#This Row],[Customer ID]],'Medical Examinations'!$1:$1048576,5,FALSE())</f>
        <v xml:space="preserve">diabetes </v>
      </c>
      <c r="G832" s="19" t="str">
        <f>VLOOKUP(Table3[[#This Row],[Customer ID]],'Medical Examinations'!$1:$1048576,6,FALSE())</f>
        <v>yes</v>
      </c>
      <c r="H832" s="19" t="str">
        <f>VLOOKUP(Table3[[#This Row],[Customer ID]],'Medical Examinations'!$1:$1048576,7,FALSE())</f>
        <v>No</v>
      </c>
      <c r="I832" s="19" t="str">
        <f>VLOOKUP(Table3[[#This Row],[Customer ID]],'Medical Examinations'!$1:$1048576,8,FALSE())</f>
        <v>No</v>
      </c>
      <c r="J832" s="19">
        <f>VLOOKUP(Table3[[#This Row],[Customer ID]],'Medical Examinations'!$1:$1048576,9,FALSE())</f>
        <v>1</v>
      </c>
      <c r="K832" s="19" t="str">
        <f>VLOOKUP(Table3[[#This Row],[Customer ID]],'Medical Examinations'!$1:$1048576,10,FALSE())</f>
        <v>No</v>
      </c>
      <c r="L832" s="19" t="str">
        <f>VLOOKUP(Table3[[#This Row],[Customer ID]],'Hospitalisation Details'!831:$1048576,5,FALSE())</f>
        <v>25 Sep 1975</v>
      </c>
      <c r="M832" s="19">
        <f>VLOOKUP(Table3[[#This Row],[Customer ID]],'Hospitalisation Details'!831:$1048576,6,FALSE())</f>
        <v>47</v>
      </c>
      <c r="N832" s="19">
        <f>VLOOKUP(Table3[[#This Row],[Customer ID]],'Hospitalisation Details'!831:$1048576,8,FALSE())</f>
        <v>12770.27</v>
      </c>
      <c r="O832" s="19" t="str">
        <f>VLOOKUP(Table3[[#This Row],[Customer ID]],'Hospitalisation Details'!831:$1048576,9,FALSE())</f>
        <v>tier - 3</v>
      </c>
      <c r="P832" s="19" t="str">
        <f>VLOOKUP(Table3[[#This Row],[Customer ID]],'Hospitalisation Details'!831:$1048576,10,FALSE())</f>
        <v>tier - 3</v>
      </c>
      <c r="Q832" s="19" t="str">
        <f>VLOOKUP(Table3[[#This Row],[Customer ID]],'Hospitalisation Details'!831:$1048576,11,FALSE())</f>
        <v>R1021</v>
      </c>
    </row>
    <row r="833" spans="1:17" x14ac:dyDescent="0.2">
      <c r="A833" s="18" t="s">
        <v>1539</v>
      </c>
      <c r="B833" s="19" t="str">
        <f>VLOOKUP(Table3[[#This Row],[Customer ID]],'Customer name 1'!832:$1048576,4,FALSE())</f>
        <v xml:space="preserve">Mr. Ryan </v>
      </c>
      <c r="C833" s="20">
        <f>VLOOKUP(Table3[[#This Row],[Customer ID]],'Medical Examinations'!$1:$1048576,2,FALSE())</f>
        <v>36.954999999999998</v>
      </c>
      <c r="D833" s="20" t="str">
        <f>VLOOKUP(Table3[[#This Row],[Customer ID]],'Medical Examinations'!$1:$1048576,3,FALSE())</f>
        <v xml:space="preserve"> obesity </v>
      </c>
      <c r="E833" s="20">
        <f>VLOOKUP(Table3[[#This Row],[Customer ID]],'Medical Examinations'!$1:$1048576,4,FALSE())</f>
        <v>8.07</v>
      </c>
      <c r="F833" s="20" t="str">
        <f>VLOOKUP(Table3[[#This Row],[Customer ID]],'Medical Examinations'!$1:$1048576,5,FALSE())</f>
        <v xml:space="preserve">diabetes </v>
      </c>
      <c r="G833" s="19" t="str">
        <f>VLOOKUP(Table3[[#This Row],[Customer ID]],'Medical Examinations'!$1:$1048576,6,FALSE())</f>
        <v>No</v>
      </c>
      <c r="H833" s="19" t="str">
        <f>VLOOKUP(Table3[[#This Row],[Customer ID]],'Medical Examinations'!$1:$1048576,7,FALSE())</f>
        <v>No</v>
      </c>
      <c r="I833" s="19" t="str">
        <f>VLOOKUP(Table3[[#This Row],[Customer ID]],'Medical Examinations'!$1:$1048576,8,FALSE())</f>
        <v>No</v>
      </c>
      <c r="J833" s="19">
        <f>VLOOKUP(Table3[[#This Row],[Customer ID]],'Medical Examinations'!$1:$1048576,9,FALSE())</f>
        <v>0</v>
      </c>
      <c r="K833" s="19" t="str">
        <f>VLOOKUP(Table3[[#This Row],[Customer ID]],'Medical Examinations'!$1:$1048576,10,FALSE())</f>
        <v>No</v>
      </c>
      <c r="L833" s="19" t="str">
        <f>VLOOKUP(Table3[[#This Row],[Customer ID]],'Hospitalisation Details'!832:$1048576,5,FALSE())</f>
        <v>1 Oct 1962</v>
      </c>
      <c r="M833" s="19">
        <f>VLOOKUP(Table3[[#This Row],[Customer ID]],'Hospitalisation Details'!832:$1048576,6,FALSE())</f>
        <v>60</v>
      </c>
      <c r="N833" s="19">
        <f>VLOOKUP(Table3[[#This Row],[Customer ID]],'Hospitalisation Details'!832:$1048576,8,FALSE())</f>
        <v>12741.17</v>
      </c>
      <c r="O833" s="19" t="str">
        <f>VLOOKUP(Table3[[#This Row],[Customer ID]],'Hospitalisation Details'!832:$1048576,9,FALSE())</f>
        <v>tier - 3</v>
      </c>
      <c r="P833" s="19" t="str">
        <f>VLOOKUP(Table3[[#This Row],[Customer ID]],'Hospitalisation Details'!832:$1048576,10,FALSE())</f>
        <v>tier - 1</v>
      </c>
      <c r="Q833" s="19" t="str">
        <f>VLOOKUP(Table3[[#This Row],[Customer ID]],'Hospitalisation Details'!832:$1048576,11,FALSE())</f>
        <v>R1017</v>
      </c>
    </row>
    <row r="834" spans="1:17" x14ac:dyDescent="0.2">
      <c r="A834" s="18" t="s">
        <v>1538</v>
      </c>
      <c r="B834" s="19" t="str">
        <f>VLOOKUP(Table3[[#This Row],[Customer ID]],'Customer name 1'!833:$1048576,4,FALSE())</f>
        <v xml:space="preserve">Mr. Matthew </v>
      </c>
      <c r="C834" s="20">
        <f>VLOOKUP(Table3[[#This Row],[Customer ID]],'Medical Examinations'!$1:$1048576,2,FALSE())</f>
        <v>29.64</v>
      </c>
      <c r="D834" s="20" t="str">
        <f>VLOOKUP(Table3[[#This Row],[Customer ID]],'Medical Examinations'!$1:$1048576,3,FALSE())</f>
        <v>over weight</v>
      </c>
      <c r="E834" s="20">
        <f>VLOOKUP(Table3[[#This Row],[Customer ID]],'Medical Examinations'!$1:$1048576,4,FALSE())</f>
        <v>8.9499999999999993</v>
      </c>
      <c r="F834" s="20" t="str">
        <f>VLOOKUP(Table3[[#This Row],[Customer ID]],'Medical Examinations'!$1:$1048576,5,FALSE())</f>
        <v xml:space="preserve">diabetes </v>
      </c>
      <c r="G834" s="19" t="str">
        <f>VLOOKUP(Table3[[#This Row],[Customer ID]],'Medical Examinations'!$1:$1048576,6,FALSE())</f>
        <v>No</v>
      </c>
      <c r="H834" s="19" t="str">
        <f>VLOOKUP(Table3[[#This Row],[Customer ID]],'Medical Examinations'!$1:$1048576,7,FALSE())</f>
        <v>No</v>
      </c>
      <c r="I834" s="19" t="str">
        <f>VLOOKUP(Table3[[#This Row],[Customer ID]],'Medical Examinations'!$1:$1048576,8,FALSE())</f>
        <v>No</v>
      </c>
      <c r="J834" s="19">
        <f>VLOOKUP(Table3[[#This Row],[Customer ID]],'Medical Examinations'!$1:$1048576,9,FALSE())</f>
        <v>0</v>
      </c>
      <c r="K834" s="19" t="str">
        <f>VLOOKUP(Table3[[#This Row],[Customer ID]],'Medical Examinations'!$1:$1048576,10,FALSE())</f>
        <v>No</v>
      </c>
      <c r="L834" s="19" t="str">
        <f>VLOOKUP(Table3[[#This Row],[Customer ID]],'Hospitalisation Details'!833:$1048576,5,FALSE())</f>
        <v>2 Sep 1962</v>
      </c>
      <c r="M834" s="19">
        <f>VLOOKUP(Table3[[#This Row],[Customer ID]],'Hospitalisation Details'!833:$1048576,6,FALSE())</f>
        <v>60</v>
      </c>
      <c r="N834" s="19">
        <f>VLOOKUP(Table3[[#This Row],[Customer ID]],'Hospitalisation Details'!833:$1048576,8,FALSE())</f>
        <v>12731</v>
      </c>
      <c r="O834" s="19" t="str">
        <f>VLOOKUP(Table3[[#This Row],[Customer ID]],'Hospitalisation Details'!833:$1048576,9,FALSE())</f>
        <v>tier - 3</v>
      </c>
      <c r="P834" s="19" t="str">
        <f>VLOOKUP(Table3[[#This Row],[Customer ID]],'Hospitalisation Details'!833:$1048576,10,FALSE())</f>
        <v>tier - 3</v>
      </c>
      <c r="Q834" s="19" t="str">
        <f>VLOOKUP(Table3[[#This Row],[Customer ID]],'Hospitalisation Details'!833:$1048576,11,FALSE())</f>
        <v>R1016</v>
      </c>
    </row>
    <row r="835" spans="1:17" x14ac:dyDescent="0.2">
      <c r="A835" s="18" t="s">
        <v>1537</v>
      </c>
      <c r="B835" s="19" t="str">
        <f>VLOOKUP(Table3[[#This Row],[Customer ID]],'Customer name 1'!834:$1048576,4,FALSE())</f>
        <v xml:space="preserve">Mrs. Karine </v>
      </c>
      <c r="C835" s="20">
        <f>VLOOKUP(Table3[[#This Row],[Customer ID]],'Medical Examinations'!$1:$1048576,2,FALSE())</f>
        <v>42.74</v>
      </c>
      <c r="D835" s="20" t="str">
        <f>VLOOKUP(Table3[[#This Row],[Customer ID]],'Medical Examinations'!$1:$1048576,3,FALSE())</f>
        <v xml:space="preserve"> obesity </v>
      </c>
      <c r="E835" s="20">
        <f>VLOOKUP(Table3[[#This Row],[Customer ID]],'Medical Examinations'!$1:$1048576,4,FALSE())</f>
        <v>6.31</v>
      </c>
      <c r="F835" s="20" t="str">
        <f>VLOOKUP(Table3[[#This Row],[Customer ID]],'Medical Examinations'!$1:$1048576,5,FALSE())</f>
        <v>prediabetes</v>
      </c>
      <c r="G835" s="19" t="str">
        <f>VLOOKUP(Table3[[#This Row],[Customer ID]],'Medical Examinations'!$1:$1048576,6,FALSE())</f>
        <v>yes</v>
      </c>
      <c r="H835" s="19" t="str">
        <f>VLOOKUP(Table3[[#This Row],[Customer ID]],'Medical Examinations'!$1:$1048576,7,FALSE())</f>
        <v>No</v>
      </c>
      <c r="I835" s="19" t="str">
        <f>VLOOKUP(Table3[[#This Row],[Customer ID]],'Medical Examinations'!$1:$1048576,8,FALSE())</f>
        <v>No</v>
      </c>
      <c r="J835" s="19">
        <f>VLOOKUP(Table3[[#This Row],[Customer ID]],'Medical Examinations'!$1:$1048576,9,FALSE())</f>
        <v>1</v>
      </c>
      <c r="K835" s="19" t="str">
        <f>VLOOKUP(Table3[[#This Row],[Customer ID]],'Medical Examinations'!$1:$1048576,10,FALSE())</f>
        <v>No</v>
      </c>
      <c r="L835" s="19" t="str">
        <f>VLOOKUP(Table3[[#This Row],[Customer ID]],'Hospitalisation Details'!834:$1048576,5,FALSE())</f>
        <v>17 Jul 1988</v>
      </c>
      <c r="M835" s="19">
        <f>VLOOKUP(Table3[[#This Row],[Customer ID]],'Hospitalisation Details'!834:$1048576,6,FALSE())</f>
        <v>34</v>
      </c>
      <c r="N835" s="19">
        <f>VLOOKUP(Table3[[#This Row],[Customer ID]],'Hospitalisation Details'!834:$1048576,8,FALSE())</f>
        <v>12718.21</v>
      </c>
      <c r="O835" s="19" t="str">
        <f>VLOOKUP(Table3[[#This Row],[Customer ID]],'Hospitalisation Details'!834:$1048576,9,FALSE())</f>
        <v>tier - 3</v>
      </c>
      <c r="P835" s="19" t="str">
        <f>VLOOKUP(Table3[[#This Row],[Customer ID]],'Hospitalisation Details'!834:$1048576,10,FALSE())</f>
        <v>tier - 1</v>
      </c>
      <c r="Q835" s="19" t="str">
        <f>VLOOKUP(Table3[[#This Row],[Customer ID]],'Hospitalisation Details'!834:$1048576,11,FALSE())</f>
        <v>R1026</v>
      </c>
    </row>
    <row r="836" spans="1:17" x14ac:dyDescent="0.2">
      <c r="A836" s="18" t="s">
        <v>1536</v>
      </c>
      <c r="B836" s="19" t="str">
        <f>VLOOKUP(Table3[[#This Row],[Customer ID]],'Customer name 1'!835:$1048576,4,FALSE())</f>
        <v xml:space="preserve">Ms. Antonia </v>
      </c>
      <c r="C836" s="20">
        <f>VLOOKUP(Table3[[#This Row],[Customer ID]],'Medical Examinations'!$1:$1048576,2,FALSE())</f>
        <v>36.130000000000003</v>
      </c>
      <c r="D836" s="20" t="str">
        <f>VLOOKUP(Table3[[#This Row],[Customer ID]],'Medical Examinations'!$1:$1048576,3,FALSE())</f>
        <v xml:space="preserve"> obesity </v>
      </c>
      <c r="E836" s="20">
        <f>VLOOKUP(Table3[[#This Row],[Customer ID]],'Medical Examinations'!$1:$1048576,4,FALSE())</f>
        <v>7.19</v>
      </c>
      <c r="F836" s="20" t="str">
        <f>VLOOKUP(Table3[[#This Row],[Customer ID]],'Medical Examinations'!$1:$1048576,5,FALSE())</f>
        <v xml:space="preserve">diabetes </v>
      </c>
      <c r="G836" s="19" t="str">
        <f>VLOOKUP(Table3[[#This Row],[Customer ID]],'Medical Examinations'!$1:$1048576,6,FALSE())</f>
        <v>yes</v>
      </c>
      <c r="H836" s="19" t="str">
        <f>VLOOKUP(Table3[[#This Row],[Customer ID]],'Medical Examinations'!$1:$1048576,7,FALSE())</f>
        <v>No</v>
      </c>
      <c r="I836" s="19" t="str">
        <f>VLOOKUP(Table3[[#This Row],[Customer ID]],'Medical Examinations'!$1:$1048576,8,FALSE())</f>
        <v>No</v>
      </c>
      <c r="J836" s="19">
        <f>VLOOKUP(Table3[[#This Row],[Customer ID]],'Medical Examinations'!$1:$1048576,9,FALSE())</f>
        <v>2</v>
      </c>
      <c r="K836" s="19" t="str">
        <f>VLOOKUP(Table3[[#This Row],[Customer ID]],'Medical Examinations'!$1:$1048576,10,FALSE())</f>
        <v>No</v>
      </c>
      <c r="L836" s="19" t="str">
        <f>VLOOKUP(Table3[[#This Row],[Customer ID]],'Hospitalisation Details'!835:$1048576,5,FALSE())</f>
        <v>8 Jul 1970</v>
      </c>
      <c r="M836" s="19">
        <f>VLOOKUP(Table3[[#This Row],[Customer ID]],'Hospitalisation Details'!835:$1048576,6,FALSE())</f>
        <v>52</v>
      </c>
      <c r="N836" s="19">
        <f>VLOOKUP(Table3[[#This Row],[Customer ID]],'Hospitalisation Details'!835:$1048576,8,FALSE())</f>
        <v>12713</v>
      </c>
      <c r="O836" s="19" t="str">
        <f>VLOOKUP(Table3[[#This Row],[Customer ID]],'Hospitalisation Details'!835:$1048576,9,FALSE())</f>
        <v>tier - 3</v>
      </c>
      <c r="P836" s="19" t="str">
        <f>VLOOKUP(Table3[[#This Row],[Customer ID]],'Hospitalisation Details'!835:$1048576,10,FALSE())</f>
        <v>tier - 1</v>
      </c>
      <c r="Q836" s="19" t="str">
        <f>VLOOKUP(Table3[[#This Row],[Customer ID]],'Hospitalisation Details'!835:$1048576,11,FALSE())</f>
        <v>R1011</v>
      </c>
    </row>
    <row r="837" spans="1:17" x14ac:dyDescent="0.2">
      <c r="A837" s="18" t="s">
        <v>1535</v>
      </c>
      <c r="B837" s="19" t="str">
        <f>VLOOKUP(Table3[[#This Row],[Customer ID]],'Customer name 1'!836:$1048576,4,FALSE())</f>
        <v xml:space="preserve">Ms. Casondra </v>
      </c>
      <c r="C837" s="20">
        <f>VLOOKUP(Table3[[#This Row],[Customer ID]],'Medical Examinations'!$1:$1048576,2,FALSE())</f>
        <v>31.55</v>
      </c>
      <c r="D837" s="20" t="str">
        <f>VLOOKUP(Table3[[#This Row],[Customer ID]],'Medical Examinations'!$1:$1048576,3,FALSE())</f>
        <v xml:space="preserve"> obesity </v>
      </c>
      <c r="E837" s="20">
        <f>VLOOKUP(Table3[[#This Row],[Customer ID]],'Medical Examinations'!$1:$1048576,4,FALSE())</f>
        <v>6.11</v>
      </c>
      <c r="F837" s="20" t="str">
        <f>VLOOKUP(Table3[[#This Row],[Customer ID]],'Medical Examinations'!$1:$1048576,5,FALSE())</f>
        <v>prediabetes</v>
      </c>
      <c r="G837" s="19" t="str">
        <f>VLOOKUP(Table3[[#This Row],[Customer ID]],'Medical Examinations'!$1:$1048576,6,FALSE())</f>
        <v>yes</v>
      </c>
      <c r="H837" s="19" t="str">
        <f>VLOOKUP(Table3[[#This Row],[Customer ID]],'Medical Examinations'!$1:$1048576,7,FALSE())</f>
        <v>No</v>
      </c>
      <c r="I837" s="19" t="str">
        <f>VLOOKUP(Table3[[#This Row],[Customer ID]],'Medical Examinations'!$1:$1048576,8,FALSE())</f>
        <v>No</v>
      </c>
      <c r="J837" s="19">
        <f>VLOOKUP(Table3[[#This Row],[Customer ID]],'Medical Examinations'!$1:$1048576,9,FALSE())</f>
        <v>1</v>
      </c>
      <c r="K837" s="19" t="str">
        <f>VLOOKUP(Table3[[#This Row],[Customer ID]],'Medical Examinations'!$1:$1048576,10,FALSE())</f>
        <v>No</v>
      </c>
      <c r="L837" s="19" t="str">
        <f>VLOOKUP(Table3[[#This Row],[Customer ID]],'Hospitalisation Details'!836:$1048576,5,FALSE())</f>
        <v>28 Nov 1964</v>
      </c>
      <c r="M837" s="19">
        <f>VLOOKUP(Table3[[#This Row],[Customer ID]],'Hospitalisation Details'!836:$1048576,6,FALSE())</f>
        <v>58</v>
      </c>
      <c r="N837" s="19">
        <f>VLOOKUP(Table3[[#This Row],[Customer ID]],'Hospitalisation Details'!836:$1048576,8,FALSE())</f>
        <v>12700.63</v>
      </c>
      <c r="O837" s="19" t="str">
        <f>VLOOKUP(Table3[[#This Row],[Customer ID]],'Hospitalisation Details'!836:$1048576,9,FALSE())</f>
        <v>tier - 3</v>
      </c>
      <c r="P837" s="19" t="str">
        <f>VLOOKUP(Table3[[#This Row],[Customer ID]],'Hospitalisation Details'!836:$1048576,10,FALSE())</f>
        <v>tier - 3</v>
      </c>
      <c r="Q837" s="19" t="str">
        <f>VLOOKUP(Table3[[#This Row],[Customer ID]],'Hospitalisation Details'!836:$1048576,11,FALSE())</f>
        <v>R1011</v>
      </c>
    </row>
    <row r="838" spans="1:17" x14ac:dyDescent="0.2">
      <c r="A838" s="18" t="s">
        <v>1534</v>
      </c>
      <c r="B838" s="19" t="str">
        <f>VLOOKUP(Table3[[#This Row],[Customer ID]],'Customer name 1'!837:$1048576,4,FALSE())</f>
        <v xml:space="preserve">Ms. Wendy </v>
      </c>
      <c r="C838" s="20">
        <f>VLOOKUP(Table3[[#This Row],[Customer ID]],'Medical Examinations'!$1:$1048576,2,FALSE())</f>
        <v>52.75</v>
      </c>
      <c r="D838" s="20" t="str">
        <f>VLOOKUP(Table3[[#This Row],[Customer ID]],'Medical Examinations'!$1:$1048576,3,FALSE())</f>
        <v xml:space="preserve"> obesity </v>
      </c>
      <c r="E838" s="20">
        <f>VLOOKUP(Table3[[#This Row],[Customer ID]],'Medical Examinations'!$1:$1048576,4,FALSE())</f>
        <v>6.02</v>
      </c>
      <c r="F838" s="20" t="str">
        <f>VLOOKUP(Table3[[#This Row],[Customer ID]],'Medical Examinations'!$1:$1048576,5,FALSE())</f>
        <v>prediabetes</v>
      </c>
      <c r="G838" s="19" t="str">
        <f>VLOOKUP(Table3[[#This Row],[Customer ID]],'Medical Examinations'!$1:$1048576,6,FALSE())</f>
        <v>No</v>
      </c>
      <c r="H838" s="19" t="str">
        <f>VLOOKUP(Table3[[#This Row],[Customer ID]],'Medical Examinations'!$1:$1048576,7,FALSE())</f>
        <v>No</v>
      </c>
      <c r="I838" s="19" t="str">
        <f>VLOOKUP(Table3[[#This Row],[Customer ID]],'Medical Examinations'!$1:$1048576,8,FALSE())</f>
        <v>No</v>
      </c>
      <c r="J838" s="19">
        <f>VLOOKUP(Table3[[#This Row],[Customer ID]],'Medical Examinations'!$1:$1048576,9,FALSE())</f>
        <v>1</v>
      </c>
      <c r="K838" s="19" t="str">
        <f>VLOOKUP(Table3[[#This Row],[Customer ID]],'Medical Examinations'!$1:$1048576,10,FALSE())</f>
        <v>No</v>
      </c>
      <c r="L838" s="19" t="str">
        <f>VLOOKUP(Table3[[#This Row],[Customer ID]],'Hospitalisation Details'!837:$1048576,5,FALSE())</f>
        <v>7 Jul 1992</v>
      </c>
      <c r="M838" s="19">
        <f>VLOOKUP(Table3[[#This Row],[Customer ID]],'Hospitalisation Details'!837:$1048576,6,FALSE())</f>
        <v>30</v>
      </c>
      <c r="N838" s="19">
        <f>VLOOKUP(Table3[[#This Row],[Customer ID]],'Hospitalisation Details'!837:$1048576,8,FALSE())</f>
        <v>12699.56</v>
      </c>
      <c r="O838" s="19" t="str">
        <f>VLOOKUP(Table3[[#This Row],[Customer ID]],'Hospitalisation Details'!837:$1048576,9,FALSE())</f>
        <v>tier - 3</v>
      </c>
      <c r="P838" s="19" t="str">
        <f>VLOOKUP(Table3[[#This Row],[Customer ID]],'Hospitalisation Details'!837:$1048576,10,FALSE())</f>
        <v>tier - 2</v>
      </c>
      <c r="Q838" s="19" t="str">
        <f>VLOOKUP(Table3[[#This Row],[Customer ID]],'Hospitalisation Details'!837:$1048576,11,FALSE())</f>
        <v>R1011</v>
      </c>
    </row>
    <row r="839" spans="1:17" x14ac:dyDescent="0.2">
      <c r="A839" s="18" t="s">
        <v>1533</v>
      </c>
      <c r="B839" s="19" t="str">
        <f>VLOOKUP(Table3[[#This Row],[Customer ID]],'Customer name 1'!838:$1048576,4,FALSE())</f>
        <v xml:space="preserve">Mr. Eric </v>
      </c>
      <c r="C839" s="20">
        <f>VLOOKUP(Table3[[#This Row],[Customer ID]],'Medical Examinations'!$1:$1048576,2,FALSE())</f>
        <v>36.67</v>
      </c>
      <c r="D839" s="20" t="str">
        <f>VLOOKUP(Table3[[#This Row],[Customer ID]],'Medical Examinations'!$1:$1048576,3,FALSE())</f>
        <v xml:space="preserve"> obesity </v>
      </c>
      <c r="E839" s="20">
        <f>VLOOKUP(Table3[[#This Row],[Customer ID]],'Medical Examinations'!$1:$1048576,4,FALSE())</f>
        <v>11.86</v>
      </c>
      <c r="F839" s="20" t="str">
        <f>VLOOKUP(Table3[[#This Row],[Customer ID]],'Medical Examinations'!$1:$1048576,5,FALSE())</f>
        <v xml:space="preserve">diabetes </v>
      </c>
      <c r="G839" s="19" t="str">
        <f>VLOOKUP(Table3[[#This Row],[Customer ID]],'Medical Examinations'!$1:$1048576,6,FALSE())</f>
        <v>No</v>
      </c>
      <c r="H839" s="19" t="str">
        <f>VLOOKUP(Table3[[#This Row],[Customer ID]],'Medical Examinations'!$1:$1048576,7,FALSE())</f>
        <v>No</v>
      </c>
      <c r="I839" s="19" t="str">
        <f>VLOOKUP(Table3[[#This Row],[Customer ID]],'Medical Examinations'!$1:$1048576,8,FALSE())</f>
        <v>No</v>
      </c>
      <c r="J839" s="19">
        <f>VLOOKUP(Table3[[#This Row],[Customer ID]],'Medical Examinations'!$1:$1048576,9,FALSE())</f>
        <v>0</v>
      </c>
      <c r="K839" s="19" t="str">
        <f>VLOOKUP(Table3[[#This Row],[Customer ID]],'Medical Examinations'!$1:$1048576,10,FALSE())</f>
        <v>No</v>
      </c>
      <c r="L839" s="19" t="str">
        <f>VLOOKUP(Table3[[#This Row],[Customer ID]],'Hospitalisation Details'!838:$1048576,5,FALSE())</f>
        <v>24 Sep 1974</v>
      </c>
      <c r="M839" s="19">
        <f>VLOOKUP(Table3[[#This Row],[Customer ID]],'Hospitalisation Details'!838:$1048576,6,FALSE())</f>
        <v>48</v>
      </c>
      <c r="N839" s="19">
        <f>VLOOKUP(Table3[[#This Row],[Customer ID]],'Hospitalisation Details'!838:$1048576,8,FALSE())</f>
        <v>12697.48</v>
      </c>
      <c r="O839" s="19" t="str">
        <f>VLOOKUP(Table3[[#This Row],[Customer ID]],'Hospitalisation Details'!838:$1048576,9,FALSE())</f>
        <v>tier - 3</v>
      </c>
      <c r="P839" s="19" t="str">
        <f>VLOOKUP(Table3[[#This Row],[Customer ID]],'Hospitalisation Details'!838:$1048576,10,FALSE())</f>
        <v>tier - 3</v>
      </c>
      <c r="Q839" s="19" t="str">
        <f>VLOOKUP(Table3[[#This Row],[Customer ID]],'Hospitalisation Details'!838:$1048576,11,FALSE())</f>
        <v>R1021</v>
      </c>
    </row>
    <row r="840" spans="1:17" x14ac:dyDescent="0.2">
      <c r="A840" s="18" t="s">
        <v>1532</v>
      </c>
      <c r="B840" s="19" t="str">
        <f>VLOOKUP(Table3[[#This Row],[Customer ID]],'Customer name 1'!839:$1048576,4,FALSE())</f>
        <v xml:space="preserve">Ms. Elizabeth </v>
      </c>
      <c r="C840" s="20">
        <f>VLOOKUP(Table3[[#This Row],[Customer ID]],'Medical Examinations'!$1:$1048576,2,FALSE())</f>
        <v>38.06</v>
      </c>
      <c r="D840" s="20" t="str">
        <f>VLOOKUP(Table3[[#This Row],[Customer ID]],'Medical Examinations'!$1:$1048576,3,FALSE())</f>
        <v xml:space="preserve"> obesity </v>
      </c>
      <c r="E840" s="20">
        <f>VLOOKUP(Table3[[#This Row],[Customer ID]],'Medical Examinations'!$1:$1048576,4,FALSE())</f>
        <v>8.25</v>
      </c>
      <c r="F840" s="20" t="str">
        <f>VLOOKUP(Table3[[#This Row],[Customer ID]],'Medical Examinations'!$1:$1048576,5,FALSE())</f>
        <v xml:space="preserve">diabetes </v>
      </c>
      <c r="G840" s="19" t="str">
        <f>VLOOKUP(Table3[[#This Row],[Customer ID]],'Medical Examinations'!$1:$1048576,6,FALSE())</f>
        <v>No</v>
      </c>
      <c r="H840" s="19" t="str">
        <f>VLOOKUP(Table3[[#This Row],[Customer ID]],'Medical Examinations'!$1:$1048576,7,FALSE())</f>
        <v>No</v>
      </c>
      <c r="I840" s="19" t="str">
        <f>VLOOKUP(Table3[[#This Row],[Customer ID]],'Medical Examinations'!$1:$1048576,8,FALSE())</f>
        <v>No</v>
      </c>
      <c r="J840" s="19">
        <f>VLOOKUP(Table3[[#This Row],[Customer ID]],'Medical Examinations'!$1:$1048576,9,FALSE())</f>
        <v>0</v>
      </c>
      <c r="K840" s="19" t="str">
        <f>VLOOKUP(Table3[[#This Row],[Customer ID]],'Medical Examinations'!$1:$1048576,10,FALSE())</f>
        <v>No</v>
      </c>
      <c r="L840" s="19" t="str">
        <f>VLOOKUP(Table3[[#This Row],[Customer ID]],'Hospitalisation Details'!839:$1048576,5,FALSE())</f>
        <v>27 Aug 1962</v>
      </c>
      <c r="M840" s="19">
        <f>VLOOKUP(Table3[[#This Row],[Customer ID]],'Hospitalisation Details'!839:$1048576,6,FALSE())</f>
        <v>60</v>
      </c>
      <c r="N840" s="19">
        <f>VLOOKUP(Table3[[#This Row],[Customer ID]],'Hospitalisation Details'!839:$1048576,8,FALSE())</f>
        <v>12648.7</v>
      </c>
      <c r="O840" s="19" t="str">
        <f>VLOOKUP(Table3[[#This Row],[Customer ID]],'Hospitalisation Details'!839:$1048576,9,FALSE())</f>
        <v>tier - 3</v>
      </c>
      <c r="P840" s="19" t="str">
        <f>VLOOKUP(Table3[[#This Row],[Customer ID]],'Hospitalisation Details'!839:$1048576,10,FALSE())</f>
        <v>tier - 2</v>
      </c>
      <c r="Q840" s="19" t="str">
        <f>VLOOKUP(Table3[[#This Row],[Customer ID]],'Hospitalisation Details'!839:$1048576,11,FALSE())</f>
        <v>R1013</v>
      </c>
    </row>
    <row r="841" spans="1:17" x14ac:dyDescent="0.2">
      <c r="A841" s="18" t="s">
        <v>1531</v>
      </c>
      <c r="B841" s="19" t="str">
        <f>VLOOKUP(Table3[[#This Row],[Customer ID]],'Customer name 1'!840:$1048576,4,FALSE())</f>
        <v xml:space="preserve">Ms. Laura </v>
      </c>
      <c r="C841" s="20">
        <f>VLOOKUP(Table3[[#This Row],[Customer ID]],'Medical Examinations'!$1:$1048576,2,FALSE())</f>
        <v>38</v>
      </c>
      <c r="D841" s="20" t="str">
        <f>VLOOKUP(Table3[[#This Row],[Customer ID]],'Medical Examinations'!$1:$1048576,3,FALSE())</f>
        <v xml:space="preserve"> obesity </v>
      </c>
      <c r="E841" s="20">
        <f>VLOOKUP(Table3[[#This Row],[Customer ID]],'Medical Examinations'!$1:$1048576,4,FALSE())</f>
        <v>8.1300000000000008</v>
      </c>
      <c r="F841" s="20" t="str">
        <f>VLOOKUP(Table3[[#This Row],[Customer ID]],'Medical Examinations'!$1:$1048576,5,FALSE())</f>
        <v xml:space="preserve">diabetes </v>
      </c>
      <c r="G841" s="19" t="str">
        <f>VLOOKUP(Table3[[#This Row],[Customer ID]],'Medical Examinations'!$1:$1048576,6,FALSE())</f>
        <v>No</v>
      </c>
      <c r="H841" s="19" t="str">
        <f>VLOOKUP(Table3[[#This Row],[Customer ID]],'Medical Examinations'!$1:$1048576,7,FALSE())</f>
        <v>No</v>
      </c>
      <c r="I841" s="19" t="str">
        <f>VLOOKUP(Table3[[#This Row],[Customer ID]],'Medical Examinations'!$1:$1048576,8,FALSE())</f>
        <v>No</v>
      </c>
      <c r="J841" s="19">
        <f>VLOOKUP(Table3[[#This Row],[Customer ID]],'Medical Examinations'!$1:$1048576,9,FALSE())</f>
        <v>0</v>
      </c>
      <c r="K841" s="19" t="str">
        <f>VLOOKUP(Table3[[#This Row],[Customer ID]],'Medical Examinations'!$1:$1048576,10,FALSE())</f>
        <v>No</v>
      </c>
      <c r="L841" s="19" t="str">
        <f>VLOOKUP(Table3[[#This Row],[Customer ID]],'Hospitalisation Details'!840:$1048576,5,FALSE())</f>
        <v>14 Sep 1965</v>
      </c>
      <c r="M841" s="19">
        <f>VLOOKUP(Table3[[#This Row],[Customer ID]],'Hospitalisation Details'!840:$1048576,6,FALSE())</f>
        <v>57</v>
      </c>
      <c r="N841" s="19">
        <f>VLOOKUP(Table3[[#This Row],[Customer ID]],'Hospitalisation Details'!840:$1048576,8,FALSE())</f>
        <v>12646.21</v>
      </c>
      <c r="O841" s="19" t="str">
        <f>VLOOKUP(Table3[[#This Row],[Customer ID]],'Hospitalisation Details'!840:$1048576,9,FALSE())</f>
        <v>tier - 3</v>
      </c>
      <c r="P841" s="19" t="str">
        <f>VLOOKUP(Table3[[#This Row],[Customer ID]],'Hospitalisation Details'!840:$1048576,10,FALSE())</f>
        <v>tier - 2</v>
      </c>
      <c r="Q841" s="19" t="str">
        <f>VLOOKUP(Table3[[#This Row],[Customer ID]],'Hospitalisation Details'!840:$1048576,11,FALSE())</f>
        <v>R1011</v>
      </c>
    </row>
    <row r="842" spans="1:17" x14ac:dyDescent="0.2">
      <c r="A842" s="18" t="s">
        <v>1530</v>
      </c>
      <c r="B842" s="19" t="str">
        <f>VLOOKUP(Table3[[#This Row],[Customer ID]],'Customer name 1'!841:$1048576,4,FALSE())</f>
        <v xml:space="preserve">Ms. Amelia </v>
      </c>
      <c r="C842" s="20">
        <f>VLOOKUP(Table3[[#This Row],[Customer ID]],'Medical Examinations'!$1:$1048576,2,FALSE())</f>
        <v>35.1</v>
      </c>
      <c r="D842" s="20" t="str">
        <f>VLOOKUP(Table3[[#This Row],[Customer ID]],'Medical Examinations'!$1:$1048576,3,FALSE())</f>
        <v xml:space="preserve"> obesity </v>
      </c>
      <c r="E842" s="20">
        <f>VLOOKUP(Table3[[#This Row],[Customer ID]],'Medical Examinations'!$1:$1048576,4,FALSE())</f>
        <v>10.1</v>
      </c>
      <c r="F842" s="20" t="str">
        <f>VLOOKUP(Table3[[#This Row],[Customer ID]],'Medical Examinations'!$1:$1048576,5,FALSE())</f>
        <v xml:space="preserve">diabetes </v>
      </c>
      <c r="G842" s="19" t="str">
        <f>VLOOKUP(Table3[[#This Row],[Customer ID]],'Medical Examinations'!$1:$1048576,6,FALSE())</f>
        <v>No</v>
      </c>
      <c r="H842" s="19" t="str">
        <f>VLOOKUP(Table3[[#This Row],[Customer ID]],'Medical Examinations'!$1:$1048576,7,FALSE())</f>
        <v>No</v>
      </c>
      <c r="I842" s="19" t="str">
        <f>VLOOKUP(Table3[[#This Row],[Customer ID]],'Medical Examinations'!$1:$1048576,8,FALSE())</f>
        <v>No</v>
      </c>
      <c r="J842" s="19">
        <f>VLOOKUP(Table3[[#This Row],[Customer ID]],'Medical Examinations'!$1:$1048576,9,FALSE())</f>
        <v>0</v>
      </c>
      <c r="K842" s="19" t="str">
        <f>VLOOKUP(Table3[[#This Row],[Customer ID]],'Medical Examinations'!$1:$1048576,10,FALSE())</f>
        <v>No</v>
      </c>
      <c r="L842" s="19" t="str">
        <f>VLOOKUP(Table3[[#This Row],[Customer ID]],'Hospitalisation Details'!841:$1048576,5,FALSE())</f>
        <v>11 Jul 1962</v>
      </c>
      <c r="M842" s="19">
        <f>VLOOKUP(Table3[[#This Row],[Customer ID]],'Hospitalisation Details'!841:$1048576,6,FALSE())</f>
        <v>60</v>
      </c>
      <c r="N842" s="19">
        <f>VLOOKUP(Table3[[#This Row],[Customer ID]],'Hospitalisation Details'!841:$1048576,8,FALSE())</f>
        <v>12644.59</v>
      </c>
      <c r="O842" s="19" t="str">
        <f>VLOOKUP(Table3[[#This Row],[Customer ID]],'Hospitalisation Details'!841:$1048576,9,FALSE())</f>
        <v>tier - 3</v>
      </c>
      <c r="P842" s="19" t="str">
        <f>VLOOKUP(Table3[[#This Row],[Customer ID]],'Hospitalisation Details'!841:$1048576,10,FALSE())</f>
        <v>tier - 2</v>
      </c>
      <c r="Q842" s="19" t="str">
        <f>VLOOKUP(Table3[[#This Row],[Customer ID]],'Hospitalisation Details'!841:$1048576,11,FALSE())</f>
        <v>R1011</v>
      </c>
    </row>
    <row r="843" spans="1:17" x14ac:dyDescent="0.2">
      <c r="A843" s="18" t="s">
        <v>1529</v>
      </c>
      <c r="B843" s="19" t="str">
        <f>VLOOKUP(Table3[[#This Row],[Customer ID]],'Customer name 1'!842:$1048576,4,FALSE())</f>
        <v xml:space="preserve">Ms. Amy </v>
      </c>
      <c r="C843" s="20">
        <f>VLOOKUP(Table3[[#This Row],[Customer ID]],'Medical Examinations'!$1:$1048576,2,FALSE())</f>
        <v>33.82</v>
      </c>
      <c r="D843" s="20" t="str">
        <f>VLOOKUP(Table3[[#This Row],[Customer ID]],'Medical Examinations'!$1:$1048576,3,FALSE())</f>
        <v xml:space="preserve"> obesity </v>
      </c>
      <c r="E843" s="20">
        <f>VLOOKUP(Table3[[#This Row],[Customer ID]],'Medical Examinations'!$1:$1048576,4,FALSE())</f>
        <v>5.89</v>
      </c>
      <c r="F843" s="20" t="str">
        <f>VLOOKUP(Table3[[#This Row],[Customer ID]],'Medical Examinations'!$1:$1048576,5,FALSE())</f>
        <v>prediabetes</v>
      </c>
      <c r="G843" s="19" t="str">
        <f>VLOOKUP(Table3[[#This Row],[Customer ID]],'Medical Examinations'!$1:$1048576,6,FALSE())</f>
        <v>yes</v>
      </c>
      <c r="H843" s="19" t="str">
        <f>VLOOKUP(Table3[[#This Row],[Customer ID]],'Medical Examinations'!$1:$1048576,7,FALSE())</f>
        <v>No</v>
      </c>
      <c r="I843" s="19" t="str">
        <f>VLOOKUP(Table3[[#This Row],[Customer ID]],'Medical Examinations'!$1:$1048576,8,FALSE())</f>
        <v>No</v>
      </c>
      <c r="J843" s="19">
        <f>VLOOKUP(Table3[[#This Row],[Customer ID]],'Medical Examinations'!$1:$1048576,9,FALSE())</f>
        <v>2</v>
      </c>
      <c r="K843" s="19" t="str">
        <f>VLOOKUP(Table3[[#This Row],[Customer ID]],'Medical Examinations'!$1:$1048576,10,FALSE())</f>
        <v>No</v>
      </c>
      <c r="L843" s="19" t="str">
        <f>VLOOKUP(Table3[[#This Row],[Customer ID]],'Hospitalisation Details'!842:$1048576,5,FALSE())</f>
        <v>17 Dec 1966</v>
      </c>
      <c r="M843" s="19">
        <f>VLOOKUP(Table3[[#This Row],[Customer ID]],'Hospitalisation Details'!842:$1048576,6,FALSE())</f>
        <v>56</v>
      </c>
      <c r="N843" s="19">
        <f>VLOOKUP(Table3[[#This Row],[Customer ID]],'Hospitalisation Details'!842:$1048576,8,FALSE())</f>
        <v>12643.38</v>
      </c>
      <c r="O843" s="19" t="str">
        <f>VLOOKUP(Table3[[#This Row],[Customer ID]],'Hospitalisation Details'!842:$1048576,9,FALSE())</f>
        <v>tier - 3</v>
      </c>
      <c r="P843" s="19" t="str">
        <f>VLOOKUP(Table3[[#This Row],[Customer ID]],'Hospitalisation Details'!842:$1048576,10,FALSE())</f>
        <v>tier - 1</v>
      </c>
      <c r="Q843" s="19" t="str">
        <f>VLOOKUP(Table3[[#This Row],[Customer ID]],'Hospitalisation Details'!842:$1048576,11,FALSE())</f>
        <v>R1012</v>
      </c>
    </row>
    <row r="844" spans="1:17" x14ac:dyDescent="0.2">
      <c r="A844" s="18" t="s">
        <v>1528</v>
      </c>
      <c r="B844" s="19" t="str">
        <f>VLOOKUP(Table3[[#This Row],[Customer ID]],'Customer name 1'!843:$1048576,4,FALSE())</f>
        <v xml:space="preserve">Ms. Katie </v>
      </c>
      <c r="C844" s="20">
        <f>VLOOKUP(Table3[[#This Row],[Customer ID]],'Medical Examinations'!$1:$1048576,2,FALSE())</f>
        <v>37.43</v>
      </c>
      <c r="D844" s="20" t="str">
        <f>VLOOKUP(Table3[[#This Row],[Customer ID]],'Medical Examinations'!$1:$1048576,3,FALSE())</f>
        <v xml:space="preserve"> obesity </v>
      </c>
      <c r="E844" s="20">
        <f>VLOOKUP(Table3[[#This Row],[Customer ID]],'Medical Examinations'!$1:$1048576,4,FALSE())</f>
        <v>4.97</v>
      </c>
      <c r="F844" s="20" t="str">
        <f>VLOOKUP(Table3[[#This Row],[Customer ID]],'Medical Examinations'!$1:$1048576,5,FALSE())</f>
        <v xml:space="preserve">normal </v>
      </c>
      <c r="G844" s="19" t="str">
        <f>VLOOKUP(Table3[[#This Row],[Customer ID]],'Medical Examinations'!$1:$1048576,6,FALSE())</f>
        <v>No</v>
      </c>
      <c r="H844" s="19" t="str">
        <f>VLOOKUP(Table3[[#This Row],[Customer ID]],'Medical Examinations'!$1:$1048576,7,FALSE())</f>
        <v>No</v>
      </c>
      <c r="I844" s="19" t="str">
        <f>VLOOKUP(Table3[[#This Row],[Customer ID]],'Medical Examinations'!$1:$1048576,8,FALSE())</f>
        <v>No</v>
      </c>
      <c r="J844" s="19">
        <f>VLOOKUP(Table3[[#This Row],[Customer ID]],'Medical Examinations'!$1:$1048576,9,FALSE())</f>
        <v>2</v>
      </c>
      <c r="K844" s="19" t="str">
        <f>VLOOKUP(Table3[[#This Row],[Customer ID]],'Medical Examinations'!$1:$1048576,10,FALSE())</f>
        <v>No</v>
      </c>
      <c r="L844" s="19" t="str">
        <f>VLOOKUP(Table3[[#This Row],[Customer ID]],'Hospitalisation Details'!843:$1048576,5,FALSE())</f>
        <v>5 Sep 1972</v>
      </c>
      <c r="M844" s="19">
        <f>VLOOKUP(Table3[[#This Row],[Customer ID]],'Hospitalisation Details'!843:$1048576,6,FALSE())</f>
        <v>50</v>
      </c>
      <c r="N844" s="19">
        <f>VLOOKUP(Table3[[#This Row],[Customer ID]],'Hospitalisation Details'!843:$1048576,8,FALSE())</f>
        <v>12640.24</v>
      </c>
      <c r="O844" s="19" t="str">
        <f>VLOOKUP(Table3[[#This Row],[Customer ID]],'Hospitalisation Details'!843:$1048576,9,FALSE())</f>
        <v>tier - 3</v>
      </c>
      <c r="P844" s="19" t="str">
        <f>VLOOKUP(Table3[[#This Row],[Customer ID]],'Hospitalisation Details'!843:$1048576,10,FALSE())</f>
        <v>tier - 1</v>
      </c>
      <c r="Q844" s="19" t="str">
        <f>VLOOKUP(Table3[[#This Row],[Customer ID]],'Hospitalisation Details'!843:$1048576,11,FALSE())</f>
        <v>R1011</v>
      </c>
    </row>
    <row r="845" spans="1:17" x14ac:dyDescent="0.2">
      <c r="A845" s="18" t="s">
        <v>1527</v>
      </c>
      <c r="B845" s="19" t="str">
        <f>VLOOKUP(Table3[[#This Row],[Customer ID]],'Customer name 1'!844:$1048576,4,FALSE())</f>
        <v xml:space="preserve">Ms. Laura </v>
      </c>
      <c r="C845" s="20">
        <f>VLOOKUP(Table3[[#This Row],[Customer ID]],'Medical Examinations'!$1:$1048576,2,FALSE())</f>
        <v>30.5</v>
      </c>
      <c r="D845" s="20" t="str">
        <f>VLOOKUP(Table3[[#This Row],[Customer ID]],'Medical Examinations'!$1:$1048576,3,FALSE())</f>
        <v xml:space="preserve"> obesity </v>
      </c>
      <c r="E845" s="20">
        <f>VLOOKUP(Table3[[#This Row],[Customer ID]],'Medical Examinations'!$1:$1048576,4,FALSE())</f>
        <v>9.9</v>
      </c>
      <c r="F845" s="20" t="str">
        <f>VLOOKUP(Table3[[#This Row],[Customer ID]],'Medical Examinations'!$1:$1048576,5,FALSE())</f>
        <v xml:space="preserve">diabetes </v>
      </c>
      <c r="G845" s="19" t="str">
        <f>VLOOKUP(Table3[[#This Row],[Customer ID]],'Medical Examinations'!$1:$1048576,6,FALSE())</f>
        <v>No</v>
      </c>
      <c r="H845" s="19" t="str">
        <f>VLOOKUP(Table3[[#This Row],[Customer ID]],'Medical Examinations'!$1:$1048576,7,FALSE())</f>
        <v>No</v>
      </c>
      <c r="I845" s="19" t="str">
        <f>VLOOKUP(Table3[[#This Row],[Customer ID]],'Medical Examinations'!$1:$1048576,8,FALSE())</f>
        <v>No</v>
      </c>
      <c r="J845" s="19">
        <f>VLOOKUP(Table3[[#This Row],[Customer ID]],'Medical Examinations'!$1:$1048576,9,FALSE())</f>
        <v>0</v>
      </c>
      <c r="K845" s="19" t="str">
        <f>VLOOKUP(Table3[[#This Row],[Customer ID]],'Medical Examinations'!$1:$1048576,10,FALSE())</f>
        <v>No</v>
      </c>
      <c r="L845" s="19" t="str">
        <f>VLOOKUP(Table3[[#This Row],[Customer ID]],'Hospitalisation Details'!844:$1048576,5,FALSE())</f>
        <v>22 Jul 1962</v>
      </c>
      <c r="M845" s="19">
        <f>VLOOKUP(Table3[[#This Row],[Customer ID]],'Hospitalisation Details'!844:$1048576,6,FALSE())</f>
        <v>60</v>
      </c>
      <c r="N845" s="19">
        <f>VLOOKUP(Table3[[#This Row],[Customer ID]],'Hospitalisation Details'!844:$1048576,8,FALSE())</f>
        <v>12638.2</v>
      </c>
      <c r="O845" s="19" t="str">
        <f>VLOOKUP(Table3[[#This Row],[Customer ID]],'Hospitalisation Details'!844:$1048576,9,FALSE())</f>
        <v>tier - 3</v>
      </c>
      <c r="P845" s="19" t="str">
        <f>VLOOKUP(Table3[[#This Row],[Customer ID]],'Hospitalisation Details'!844:$1048576,10,FALSE())</f>
        <v>tier - 1</v>
      </c>
      <c r="Q845" s="19" t="str">
        <f>VLOOKUP(Table3[[#This Row],[Customer ID]],'Hospitalisation Details'!844:$1048576,11,FALSE())</f>
        <v>R1011</v>
      </c>
    </row>
    <row r="846" spans="1:17" x14ac:dyDescent="0.2">
      <c r="A846" s="18" t="s">
        <v>1526</v>
      </c>
      <c r="B846" s="19" t="str">
        <f>VLOOKUP(Table3[[#This Row],[Customer ID]],'Customer name 1'!845:$1048576,4,FALSE())</f>
        <v xml:space="preserve">Mrs. Mayumi </v>
      </c>
      <c r="C846" s="20">
        <f>VLOOKUP(Table3[[#This Row],[Customer ID]],'Medical Examinations'!$1:$1048576,2,FALSE())</f>
        <v>24.53</v>
      </c>
      <c r="D846" s="20" t="str">
        <f>VLOOKUP(Table3[[#This Row],[Customer ID]],'Medical Examinations'!$1:$1048576,3,FALSE())</f>
        <v>normal weight</v>
      </c>
      <c r="E846" s="20">
        <f>VLOOKUP(Table3[[#This Row],[Customer ID]],'Medical Examinations'!$1:$1048576,4,FALSE())</f>
        <v>9.0500000000000007</v>
      </c>
      <c r="F846" s="20" t="str">
        <f>VLOOKUP(Table3[[#This Row],[Customer ID]],'Medical Examinations'!$1:$1048576,5,FALSE())</f>
        <v xml:space="preserve">diabetes </v>
      </c>
      <c r="G846" s="19" t="str">
        <f>VLOOKUP(Table3[[#This Row],[Customer ID]],'Medical Examinations'!$1:$1048576,6,FALSE())</f>
        <v>No</v>
      </c>
      <c r="H846" s="19" t="str">
        <f>VLOOKUP(Table3[[#This Row],[Customer ID]],'Medical Examinations'!$1:$1048576,7,FALSE())</f>
        <v>No</v>
      </c>
      <c r="I846" s="19" t="str">
        <f>VLOOKUP(Table3[[#This Row],[Customer ID]],'Medical Examinations'!$1:$1048576,8,FALSE())</f>
        <v>No</v>
      </c>
      <c r="J846" s="19">
        <f>VLOOKUP(Table3[[#This Row],[Customer ID]],'Medical Examinations'!$1:$1048576,9,FALSE())</f>
        <v>0</v>
      </c>
      <c r="K846" s="19" t="str">
        <f>VLOOKUP(Table3[[#This Row],[Customer ID]],'Medical Examinations'!$1:$1048576,10,FALSE())</f>
        <v>No</v>
      </c>
      <c r="L846" s="19" t="str">
        <f>VLOOKUP(Table3[[#This Row],[Customer ID]],'Hospitalisation Details'!845:$1048576,5,FALSE())</f>
        <v>22 Nov 1962</v>
      </c>
      <c r="M846" s="19">
        <f>VLOOKUP(Table3[[#This Row],[Customer ID]],'Hospitalisation Details'!845:$1048576,6,FALSE())</f>
        <v>60</v>
      </c>
      <c r="N846" s="19">
        <f>VLOOKUP(Table3[[#This Row],[Customer ID]],'Hospitalisation Details'!845:$1048576,8,FALSE())</f>
        <v>12629.9</v>
      </c>
      <c r="O846" s="19" t="str">
        <f>VLOOKUP(Table3[[#This Row],[Customer ID]],'Hospitalisation Details'!845:$1048576,9,FALSE())</f>
        <v>tier - 3</v>
      </c>
      <c r="P846" s="19" t="str">
        <f>VLOOKUP(Table3[[#This Row],[Customer ID]],'Hospitalisation Details'!845:$1048576,10,FALSE())</f>
        <v>tier - 3</v>
      </c>
      <c r="Q846" s="19" t="str">
        <f>VLOOKUP(Table3[[#This Row],[Customer ID]],'Hospitalisation Details'!845:$1048576,11,FALSE())</f>
        <v>R1013</v>
      </c>
    </row>
    <row r="847" spans="1:17" x14ac:dyDescent="0.2">
      <c r="A847" s="18" t="s">
        <v>1525</v>
      </c>
      <c r="B847" s="19" t="str">
        <f>VLOOKUP(Table3[[#This Row],[Customer ID]],'Customer name 1'!846:$1048576,4,FALSE())</f>
        <v xml:space="preserve">Ms. Vanessa </v>
      </c>
      <c r="C847" s="20">
        <f>VLOOKUP(Table3[[#This Row],[Customer ID]],'Medical Examinations'!$1:$1048576,2,FALSE())</f>
        <v>25.74</v>
      </c>
      <c r="D847" s="20" t="str">
        <f>VLOOKUP(Table3[[#This Row],[Customer ID]],'Medical Examinations'!$1:$1048576,3,FALSE())</f>
        <v>over weight</v>
      </c>
      <c r="E847" s="20">
        <f>VLOOKUP(Table3[[#This Row],[Customer ID]],'Medical Examinations'!$1:$1048576,4,FALSE())</f>
        <v>10.93</v>
      </c>
      <c r="F847" s="20" t="str">
        <f>VLOOKUP(Table3[[#This Row],[Customer ID]],'Medical Examinations'!$1:$1048576,5,FALSE())</f>
        <v xml:space="preserve">diabetes </v>
      </c>
      <c r="G847" s="19" t="str">
        <f>VLOOKUP(Table3[[#This Row],[Customer ID]],'Medical Examinations'!$1:$1048576,6,FALSE())</f>
        <v>No</v>
      </c>
      <c r="H847" s="19" t="str">
        <f>VLOOKUP(Table3[[#This Row],[Customer ID]],'Medical Examinations'!$1:$1048576,7,FALSE())</f>
        <v>No</v>
      </c>
      <c r="I847" s="19" t="str">
        <f>VLOOKUP(Table3[[#This Row],[Customer ID]],'Medical Examinations'!$1:$1048576,8,FALSE())</f>
        <v>No</v>
      </c>
      <c r="J847" s="19">
        <f>VLOOKUP(Table3[[#This Row],[Customer ID]],'Medical Examinations'!$1:$1048576,9,FALSE())</f>
        <v>0</v>
      </c>
      <c r="K847" s="19" t="str">
        <f>VLOOKUP(Table3[[#This Row],[Customer ID]],'Medical Examinations'!$1:$1048576,10,FALSE())</f>
        <v>No</v>
      </c>
      <c r="L847" s="19" t="str">
        <f>VLOOKUP(Table3[[#This Row],[Customer ID]],'Hospitalisation Details'!846:$1048576,5,FALSE())</f>
        <v>4 Oct 1965</v>
      </c>
      <c r="M847" s="19">
        <f>VLOOKUP(Table3[[#This Row],[Customer ID]],'Hospitalisation Details'!846:$1048576,6,FALSE())</f>
        <v>57</v>
      </c>
      <c r="N847" s="19">
        <f>VLOOKUP(Table3[[#This Row],[Customer ID]],'Hospitalisation Details'!846:$1048576,8,FALSE())</f>
        <v>12629.17</v>
      </c>
      <c r="O847" s="19" t="str">
        <f>VLOOKUP(Table3[[#This Row],[Customer ID]],'Hospitalisation Details'!846:$1048576,9,FALSE())</f>
        <v>tier - 3</v>
      </c>
      <c r="P847" s="19" t="str">
        <f>VLOOKUP(Table3[[#This Row],[Customer ID]],'Hospitalisation Details'!846:$1048576,10,FALSE())</f>
        <v>tier - 1</v>
      </c>
      <c r="Q847" s="19" t="str">
        <f>VLOOKUP(Table3[[#This Row],[Customer ID]],'Hospitalisation Details'!846:$1048576,11,FALSE())</f>
        <v>R1013</v>
      </c>
    </row>
    <row r="848" spans="1:17" x14ac:dyDescent="0.2">
      <c r="A848" s="18" t="s">
        <v>1524</v>
      </c>
      <c r="B848" s="19" t="str">
        <f>VLOOKUP(Table3[[#This Row],[Customer ID]],'Customer name 1'!847:$1048576,4,FALSE())</f>
        <v xml:space="preserve">Ms. Natali </v>
      </c>
      <c r="C848" s="20">
        <f>VLOOKUP(Table3[[#This Row],[Customer ID]],'Medical Examinations'!$1:$1048576,2,FALSE())</f>
        <v>34.08</v>
      </c>
      <c r="D848" s="20" t="str">
        <f>VLOOKUP(Table3[[#This Row],[Customer ID]],'Medical Examinations'!$1:$1048576,3,FALSE())</f>
        <v xml:space="preserve"> obesity </v>
      </c>
      <c r="E848" s="20">
        <f>VLOOKUP(Table3[[#This Row],[Customer ID]],'Medical Examinations'!$1:$1048576,4,FALSE())</f>
        <v>7.58</v>
      </c>
      <c r="F848" s="20" t="str">
        <f>VLOOKUP(Table3[[#This Row],[Customer ID]],'Medical Examinations'!$1:$1048576,5,FALSE())</f>
        <v xml:space="preserve">diabetes </v>
      </c>
      <c r="G848" s="19" t="str">
        <f>VLOOKUP(Table3[[#This Row],[Customer ID]],'Medical Examinations'!$1:$1048576,6,FALSE())</f>
        <v>yes</v>
      </c>
      <c r="H848" s="19" t="str">
        <f>VLOOKUP(Table3[[#This Row],[Customer ID]],'Medical Examinations'!$1:$1048576,7,FALSE())</f>
        <v>No</v>
      </c>
      <c r="I848" s="19" t="str">
        <f>VLOOKUP(Table3[[#This Row],[Customer ID]],'Medical Examinations'!$1:$1048576,8,FALSE())</f>
        <v>No</v>
      </c>
      <c r="J848" s="19">
        <f>VLOOKUP(Table3[[#This Row],[Customer ID]],'Medical Examinations'!$1:$1048576,9,FALSE())</f>
        <v>2</v>
      </c>
      <c r="K848" s="19" t="str">
        <f>VLOOKUP(Table3[[#This Row],[Customer ID]],'Medical Examinations'!$1:$1048576,10,FALSE())</f>
        <v>No</v>
      </c>
      <c r="L848" s="19" t="str">
        <f>VLOOKUP(Table3[[#This Row],[Customer ID]],'Hospitalisation Details'!847:$1048576,5,FALSE())</f>
        <v>28 Dec 1970</v>
      </c>
      <c r="M848" s="19">
        <f>VLOOKUP(Table3[[#This Row],[Customer ID]],'Hospitalisation Details'!847:$1048576,6,FALSE())</f>
        <v>52</v>
      </c>
      <c r="N848" s="19">
        <f>VLOOKUP(Table3[[#This Row],[Customer ID]],'Hospitalisation Details'!847:$1048576,8,FALSE())</f>
        <v>12624.74</v>
      </c>
      <c r="O848" s="19" t="str">
        <f>VLOOKUP(Table3[[#This Row],[Customer ID]],'Hospitalisation Details'!847:$1048576,9,FALSE())</f>
        <v>tier - 3</v>
      </c>
      <c r="P848" s="19" t="str">
        <f>VLOOKUP(Table3[[#This Row],[Customer ID]],'Hospitalisation Details'!847:$1048576,10,FALSE())</f>
        <v>tier - 1</v>
      </c>
      <c r="Q848" s="19" t="str">
        <f>VLOOKUP(Table3[[#This Row],[Customer ID]],'Hospitalisation Details'!847:$1048576,11,FALSE())</f>
        <v>R1012</v>
      </c>
    </row>
    <row r="849" spans="1:17" x14ac:dyDescent="0.2">
      <c r="A849" s="18" t="s">
        <v>1523</v>
      </c>
      <c r="B849" s="19" t="str">
        <f>VLOOKUP(Table3[[#This Row],[Customer ID]],'Customer name 1'!848:$1048576,4,FALSE())</f>
        <v xml:space="preserve">Ms. Beth </v>
      </c>
      <c r="C849" s="20">
        <f>VLOOKUP(Table3[[#This Row],[Customer ID]],'Medical Examinations'!$1:$1048576,2,FALSE())</f>
        <v>31.35</v>
      </c>
      <c r="D849" s="20" t="str">
        <f>VLOOKUP(Table3[[#This Row],[Customer ID]],'Medical Examinations'!$1:$1048576,3,FALSE())</f>
        <v xml:space="preserve"> obesity </v>
      </c>
      <c r="E849" s="20">
        <f>VLOOKUP(Table3[[#This Row],[Customer ID]],'Medical Examinations'!$1:$1048576,4,FALSE())</f>
        <v>11</v>
      </c>
      <c r="F849" s="20" t="str">
        <f>VLOOKUP(Table3[[#This Row],[Customer ID]],'Medical Examinations'!$1:$1048576,5,FALSE())</f>
        <v xml:space="preserve">diabetes </v>
      </c>
      <c r="G849" s="19" t="str">
        <f>VLOOKUP(Table3[[#This Row],[Customer ID]],'Medical Examinations'!$1:$1048576,6,FALSE())</f>
        <v>yes</v>
      </c>
      <c r="H849" s="19" t="str">
        <f>VLOOKUP(Table3[[#This Row],[Customer ID]],'Medical Examinations'!$1:$1048576,7,FALSE())</f>
        <v>No</v>
      </c>
      <c r="I849" s="19" t="str">
        <f>VLOOKUP(Table3[[#This Row],[Customer ID]],'Medical Examinations'!$1:$1048576,8,FALSE())</f>
        <v>Yes</v>
      </c>
      <c r="J849" s="19">
        <f>VLOOKUP(Table3[[#This Row],[Customer ID]],'Medical Examinations'!$1:$1048576,9,FALSE())</f>
        <v>1</v>
      </c>
      <c r="K849" s="19" t="str">
        <f>VLOOKUP(Table3[[#This Row],[Customer ID]],'Medical Examinations'!$1:$1048576,10,FALSE())</f>
        <v>No</v>
      </c>
      <c r="L849" s="19" t="str">
        <f>VLOOKUP(Table3[[#This Row],[Customer ID]],'Hospitalisation Details'!848:$1048576,5,FALSE())</f>
        <v>19 Aug 1963</v>
      </c>
      <c r="M849" s="19">
        <f>VLOOKUP(Table3[[#This Row],[Customer ID]],'Hospitalisation Details'!848:$1048576,6,FALSE())</f>
        <v>59</v>
      </c>
      <c r="N849" s="19">
        <f>VLOOKUP(Table3[[#This Row],[Customer ID]],'Hospitalisation Details'!848:$1048576,8,FALSE())</f>
        <v>12622.18</v>
      </c>
      <c r="O849" s="19" t="str">
        <f>VLOOKUP(Table3[[#This Row],[Customer ID]],'Hospitalisation Details'!848:$1048576,9,FALSE())</f>
        <v>tier - 3</v>
      </c>
      <c r="P849" s="19" t="str">
        <f>VLOOKUP(Table3[[#This Row],[Customer ID]],'Hospitalisation Details'!848:$1048576,10,FALSE())</f>
        <v>tier - 1</v>
      </c>
      <c r="Q849" s="19" t="str">
        <f>VLOOKUP(Table3[[#This Row],[Customer ID]],'Hospitalisation Details'!848:$1048576,11,FALSE())</f>
        <v>R1012</v>
      </c>
    </row>
    <row r="850" spans="1:17" x14ac:dyDescent="0.2">
      <c r="A850" s="18" t="s">
        <v>1522</v>
      </c>
      <c r="B850" s="19" t="str">
        <f>VLOOKUP(Table3[[#This Row],[Customer ID]],'Customer name 1'!849:$1048576,4,FALSE())</f>
        <v xml:space="preserve">Mr. Alex </v>
      </c>
      <c r="C850" s="20">
        <f>VLOOKUP(Table3[[#This Row],[Customer ID]],'Medical Examinations'!$1:$1048576,2,FALSE())</f>
        <v>26.79</v>
      </c>
      <c r="D850" s="20" t="str">
        <f>VLOOKUP(Table3[[#This Row],[Customer ID]],'Medical Examinations'!$1:$1048576,3,FALSE())</f>
        <v>over weight</v>
      </c>
      <c r="E850" s="20">
        <f>VLOOKUP(Table3[[#This Row],[Customer ID]],'Medical Examinations'!$1:$1048576,4,FALSE())</f>
        <v>5.0599999999999996</v>
      </c>
      <c r="F850" s="20" t="str">
        <f>VLOOKUP(Table3[[#This Row],[Customer ID]],'Medical Examinations'!$1:$1048576,5,FALSE())</f>
        <v xml:space="preserve">normal </v>
      </c>
      <c r="G850" s="19" t="str">
        <f>VLOOKUP(Table3[[#This Row],[Customer ID]],'Medical Examinations'!$1:$1048576,6,FALSE())</f>
        <v>No</v>
      </c>
      <c r="H850" s="19" t="str">
        <f>VLOOKUP(Table3[[#This Row],[Customer ID]],'Medical Examinations'!$1:$1048576,7,FALSE())</f>
        <v>No</v>
      </c>
      <c r="I850" s="19" t="str">
        <f>VLOOKUP(Table3[[#This Row],[Customer ID]],'Medical Examinations'!$1:$1048576,8,FALSE())</f>
        <v>No</v>
      </c>
      <c r="J850" s="19">
        <f>VLOOKUP(Table3[[#This Row],[Customer ID]],'Medical Examinations'!$1:$1048576,9,FALSE())</f>
        <v>1</v>
      </c>
      <c r="K850" s="19" t="str">
        <f>VLOOKUP(Table3[[#This Row],[Customer ID]],'Medical Examinations'!$1:$1048576,10,FALSE())</f>
        <v>No</v>
      </c>
      <c r="L850" s="19" t="str">
        <f>VLOOKUP(Table3[[#This Row],[Customer ID]],'Hospitalisation Details'!849:$1048576,5,FALSE())</f>
        <v>18 Nov 1998</v>
      </c>
      <c r="M850" s="19">
        <f>VLOOKUP(Table3[[#This Row],[Customer ID]],'Hospitalisation Details'!849:$1048576,6,FALSE())</f>
        <v>24</v>
      </c>
      <c r="N850" s="19">
        <f>VLOOKUP(Table3[[#This Row],[Customer ID]],'Hospitalisation Details'!849:$1048576,8,FALSE())</f>
        <v>12609.89</v>
      </c>
      <c r="O850" s="19" t="str">
        <f>VLOOKUP(Table3[[#This Row],[Customer ID]],'Hospitalisation Details'!849:$1048576,9,FALSE())</f>
        <v>tier - 3</v>
      </c>
      <c r="P850" s="19" t="str">
        <f>VLOOKUP(Table3[[#This Row],[Customer ID]],'Hospitalisation Details'!849:$1048576,10,FALSE())</f>
        <v>tier - 3</v>
      </c>
      <c r="Q850" s="19" t="str">
        <f>VLOOKUP(Table3[[#This Row],[Customer ID]],'Hospitalisation Details'!849:$1048576,11,FALSE())</f>
        <v>R1012</v>
      </c>
    </row>
    <row r="851" spans="1:17" x14ac:dyDescent="0.2">
      <c r="A851" s="18" t="s">
        <v>1521</v>
      </c>
      <c r="B851" s="19" t="str">
        <f>VLOOKUP(Table3[[#This Row],[Customer ID]],'Customer name 1'!850:$1048576,4,FALSE())</f>
        <v xml:space="preserve">Mr. Spencer </v>
      </c>
      <c r="C851" s="20">
        <f>VLOOKUP(Table3[[#This Row],[Customer ID]],'Medical Examinations'!$1:$1048576,2,FALSE())</f>
        <v>42.78</v>
      </c>
      <c r="D851" s="20" t="str">
        <f>VLOOKUP(Table3[[#This Row],[Customer ID]],'Medical Examinations'!$1:$1048576,3,FALSE())</f>
        <v xml:space="preserve"> obesity </v>
      </c>
      <c r="E851" s="20">
        <f>VLOOKUP(Table3[[#This Row],[Customer ID]],'Medical Examinations'!$1:$1048576,4,FALSE())</f>
        <v>6.11</v>
      </c>
      <c r="F851" s="20" t="str">
        <f>VLOOKUP(Table3[[#This Row],[Customer ID]],'Medical Examinations'!$1:$1048576,5,FALSE())</f>
        <v>prediabetes</v>
      </c>
      <c r="G851" s="19" t="str">
        <f>VLOOKUP(Table3[[#This Row],[Customer ID]],'Medical Examinations'!$1:$1048576,6,FALSE())</f>
        <v>yes</v>
      </c>
      <c r="H851" s="19" t="str">
        <f>VLOOKUP(Table3[[#This Row],[Customer ID]],'Medical Examinations'!$1:$1048576,7,FALSE())</f>
        <v>No</v>
      </c>
      <c r="I851" s="19" t="str">
        <f>VLOOKUP(Table3[[#This Row],[Customer ID]],'Medical Examinations'!$1:$1048576,8,FALSE())</f>
        <v>No</v>
      </c>
      <c r="J851" s="19">
        <f>VLOOKUP(Table3[[#This Row],[Customer ID]],'Medical Examinations'!$1:$1048576,9,FALSE())</f>
        <v>1</v>
      </c>
      <c r="K851" s="19" t="str">
        <f>VLOOKUP(Table3[[#This Row],[Customer ID]],'Medical Examinations'!$1:$1048576,10,FALSE())</f>
        <v>No</v>
      </c>
      <c r="L851" s="19" t="str">
        <f>VLOOKUP(Table3[[#This Row],[Customer ID]],'Hospitalisation Details'!850:$1048576,5,FALSE())</f>
        <v>11 Aug 1988</v>
      </c>
      <c r="M851" s="19">
        <f>VLOOKUP(Table3[[#This Row],[Customer ID]],'Hospitalisation Details'!850:$1048576,6,FALSE())</f>
        <v>34</v>
      </c>
      <c r="N851" s="19">
        <f>VLOOKUP(Table3[[#This Row],[Customer ID]],'Hospitalisation Details'!850:$1048576,8,FALSE())</f>
        <v>12600.46</v>
      </c>
      <c r="O851" s="19" t="str">
        <f>VLOOKUP(Table3[[#This Row],[Customer ID]],'Hospitalisation Details'!850:$1048576,9,FALSE())</f>
        <v>tier - 3</v>
      </c>
      <c r="P851" s="19" t="str">
        <f>VLOOKUP(Table3[[#This Row],[Customer ID]],'Hospitalisation Details'!850:$1048576,10,FALSE())</f>
        <v>tier - 1</v>
      </c>
      <c r="Q851" s="19" t="str">
        <f>VLOOKUP(Table3[[#This Row],[Customer ID]],'Hospitalisation Details'!850:$1048576,11,FALSE())</f>
        <v>R1023</v>
      </c>
    </row>
    <row r="852" spans="1:17" x14ac:dyDescent="0.2">
      <c r="A852" s="18" t="s">
        <v>1520</v>
      </c>
      <c r="B852" s="19" t="str">
        <f>VLOOKUP(Table3[[#This Row],[Customer ID]],'Customer name 1'!851:$1048576,4,FALSE())</f>
        <v xml:space="preserve">Ms. Andee </v>
      </c>
      <c r="C852" s="20">
        <f>VLOOKUP(Table3[[#This Row],[Customer ID]],'Medical Examinations'!$1:$1048576,2,FALSE())</f>
        <v>46.75</v>
      </c>
      <c r="D852" s="20" t="str">
        <f>VLOOKUP(Table3[[#This Row],[Customer ID]],'Medical Examinations'!$1:$1048576,3,FALSE())</f>
        <v xml:space="preserve"> obesity </v>
      </c>
      <c r="E852" s="20">
        <f>VLOOKUP(Table3[[#This Row],[Customer ID]],'Medical Examinations'!$1:$1048576,4,FALSE())</f>
        <v>6.66</v>
      </c>
      <c r="F852" s="20" t="str">
        <f>VLOOKUP(Table3[[#This Row],[Customer ID]],'Medical Examinations'!$1:$1048576,5,FALSE())</f>
        <v xml:space="preserve">diabetes </v>
      </c>
      <c r="G852" s="19" t="str">
        <f>VLOOKUP(Table3[[#This Row],[Customer ID]],'Medical Examinations'!$1:$1048576,6,FALSE())</f>
        <v>yes</v>
      </c>
      <c r="H852" s="19" t="str">
        <f>VLOOKUP(Table3[[#This Row],[Customer ID]],'Medical Examinations'!$1:$1048576,7,FALSE())</f>
        <v>No</v>
      </c>
      <c r="I852" s="19" t="str">
        <f>VLOOKUP(Table3[[#This Row],[Customer ID]],'Medical Examinations'!$1:$1048576,8,FALSE())</f>
        <v>No</v>
      </c>
      <c r="J852" s="19">
        <f>VLOOKUP(Table3[[#This Row],[Customer ID]],'Medical Examinations'!$1:$1048576,9,FALSE())</f>
        <v>2</v>
      </c>
      <c r="K852" s="19" t="str">
        <f>VLOOKUP(Table3[[#This Row],[Customer ID]],'Medical Examinations'!$1:$1048576,10,FALSE())</f>
        <v>No</v>
      </c>
      <c r="L852" s="19" t="str">
        <f>VLOOKUP(Table3[[#This Row],[Customer ID]],'Hospitalisation Details'!851:$1048576,5,FALSE())</f>
        <v>18 Jun 1970</v>
      </c>
      <c r="M852" s="19">
        <f>VLOOKUP(Table3[[#This Row],[Customer ID]],'Hospitalisation Details'!851:$1048576,6,FALSE())</f>
        <v>52</v>
      </c>
      <c r="N852" s="19">
        <f>VLOOKUP(Table3[[#This Row],[Customer ID]],'Hospitalisation Details'!851:$1048576,8,FALSE())</f>
        <v>12592.53</v>
      </c>
      <c r="O852" s="19" t="str">
        <f>VLOOKUP(Table3[[#This Row],[Customer ID]],'Hospitalisation Details'!851:$1048576,9,FALSE())</f>
        <v>tier - 3</v>
      </c>
      <c r="P852" s="19" t="str">
        <f>VLOOKUP(Table3[[#This Row],[Customer ID]],'Hospitalisation Details'!851:$1048576,10,FALSE())</f>
        <v>tier - 2</v>
      </c>
      <c r="Q852" s="19" t="str">
        <f>VLOOKUP(Table3[[#This Row],[Customer ID]],'Hospitalisation Details'!851:$1048576,11,FALSE())</f>
        <v>R1013</v>
      </c>
    </row>
    <row r="853" spans="1:17" x14ac:dyDescent="0.2">
      <c r="A853" s="18" t="s">
        <v>1519</v>
      </c>
      <c r="B853" s="19" t="str">
        <f>VLOOKUP(Table3[[#This Row],[Customer ID]],'Customer name 1'!852:$1048576,4,FALSE())</f>
        <v xml:space="preserve">Mrs. Amy </v>
      </c>
      <c r="C853" s="20">
        <f>VLOOKUP(Table3[[#This Row],[Customer ID]],'Medical Examinations'!$1:$1048576,2,FALSE())</f>
        <v>32.15</v>
      </c>
      <c r="D853" s="20" t="str">
        <f>VLOOKUP(Table3[[#This Row],[Customer ID]],'Medical Examinations'!$1:$1048576,3,FALSE())</f>
        <v xml:space="preserve"> obesity </v>
      </c>
      <c r="E853" s="20">
        <f>VLOOKUP(Table3[[#This Row],[Customer ID]],'Medical Examinations'!$1:$1048576,4,FALSE())</f>
        <v>4.0199999999999996</v>
      </c>
      <c r="F853" s="20" t="str">
        <f>VLOOKUP(Table3[[#This Row],[Customer ID]],'Medical Examinations'!$1:$1048576,5,FALSE())</f>
        <v xml:space="preserve">normal </v>
      </c>
      <c r="G853" s="19" t="str">
        <f>VLOOKUP(Table3[[#This Row],[Customer ID]],'Medical Examinations'!$1:$1048576,6,FALSE())</f>
        <v>yes</v>
      </c>
      <c r="H853" s="19" t="str">
        <f>VLOOKUP(Table3[[#This Row],[Customer ID]],'Medical Examinations'!$1:$1048576,7,FALSE())</f>
        <v>No</v>
      </c>
      <c r="I853" s="19" t="str">
        <f>VLOOKUP(Table3[[#This Row],[Customer ID]],'Medical Examinations'!$1:$1048576,8,FALSE())</f>
        <v>Yes</v>
      </c>
      <c r="J853" s="19">
        <f>VLOOKUP(Table3[[#This Row],[Customer ID]],'Medical Examinations'!$1:$1048576,9,FALSE())</f>
        <v>1</v>
      </c>
      <c r="K853" s="19" t="str">
        <f>VLOOKUP(Table3[[#This Row],[Customer ID]],'Medical Examinations'!$1:$1048576,10,FALSE())</f>
        <v>No</v>
      </c>
      <c r="L853" s="19" t="str">
        <f>VLOOKUP(Table3[[#This Row],[Customer ID]],'Hospitalisation Details'!852:$1048576,5,FALSE())</f>
        <v>26 Nov 1969</v>
      </c>
      <c r="M853" s="19">
        <f>VLOOKUP(Table3[[#This Row],[Customer ID]],'Hospitalisation Details'!852:$1048576,6,FALSE())</f>
        <v>53</v>
      </c>
      <c r="N853" s="19">
        <f>VLOOKUP(Table3[[#This Row],[Customer ID]],'Hospitalisation Details'!852:$1048576,8,FALSE())</f>
        <v>12579.92</v>
      </c>
      <c r="O853" s="19" t="str">
        <f>VLOOKUP(Table3[[#This Row],[Customer ID]],'Hospitalisation Details'!852:$1048576,9,FALSE())</f>
        <v>tier - 3</v>
      </c>
      <c r="P853" s="19" t="str">
        <f>VLOOKUP(Table3[[#This Row],[Customer ID]],'Hospitalisation Details'!852:$1048576,10,FALSE())</f>
        <v>tier - 1</v>
      </c>
      <c r="Q853" s="19" t="str">
        <f>VLOOKUP(Table3[[#This Row],[Customer ID]],'Hospitalisation Details'!852:$1048576,11,FALSE())</f>
        <v>R1025</v>
      </c>
    </row>
    <row r="854" spans="1:17" x14ac:dyDescent="0.2">
      <c r="A854" s="18" t="s">
        <v>1518</v>
      </c>
      <c r="B854" s="19" t="str">
        <f>VLOOKUP(Table3[[#This Row],[Customer ID]],'Customer name 1'!853:$1048576,4,FALSE())</f>
        <v xml:space="preserve">Mr. Joshua </v>
      </c>
      <c r="C854" s="20">
        <f>VLOOKUP(Table3[[#This Row],[Customer ID]],'Medical Examinations'!$1:$1048576,2,FALSE())</f>
        <v>43.4</v>
      </c>
      <c r="D854" s="20" t="str">
        <f>VLOOKUP(Table3[[#This Row],[Customer ID]],'Medical Examinations'!$1:$1048576,3,FALSE())</f>
        <v xml:space="preserve"> obesity </v>
      </c>
      <c r="E854" s="20">
        <f>VLOOKUP(Table3[[#This Row],[Customer ID]],'Medical Examinations'!$1:$1048576,4,FALSE())</f>
        <v>8.81</v>
      </c>
      <c r="F854" s="20" t="str">
        <f>VLOOKUP(Table3[[#This Row],[Customer ID]],'Medical Examinations'!$1:$1048576,5,FALSE())</f>
        <v xml:space="preserve">diabetes </v>
      </c>
      <c r="G854" s="19" t="str">
        <f>VLOOKUP(Table3[[#This Row],[Customer ID]],'Medical Examinations'!$1:$1048576,6,FALSE())</f>
        <v>yes</v>
      </c>
      <c r="H854" s="19" t="str">
        <f>VLOOKUP(Table3[[#This Row],[Customer ID]],'Medical Examinations'!$1:$1048576,7,FALSE())</f>
        <v>No</v>
      </c>
      <c r="I854" s="19" t="str">
        <f>VLOOKUP(Table3[[#This Row],[Customer ID]],'Medical Examinations'!$1:$1048576,8,FALSE())</f>
        <v>No</v>
      </c>
      <c r="J854" s="19">
        <f>VLOOKUP(Table3[[#This Row],[Customer ID]],'Medical Examinations'!$1:$1048576,9,FALSE())</f>
        <v>2</v>
      </c>
      <c r="K854" s="19" t="str">
        <f>VLOOKUP(Table3[[#This Row],[Customer ID]],'Medical Examinations'!$1:$1048576,10,FALSE())</f>
        <v>No</v>
      </c>
      <c r="L854" s="19" t="str">
        <f>VLOOKUP(Table3[[#This Row],[Customer ID]],'Hospitalisation Details'!853:$1048576,5,FALSE())</f>
        <v>28 Nov 1961</v>
      </c>
      <c r="M854" s="19">
        <f>VLOOKUP(Table3[[#This Row],[Customer ID]],'Hospitalisation Details'!853:$1048576,6,FALSE())</f>
        <v>61</v>
      </c>
      <c r="N854" s="19">
        <f>VLOOKUP(Table3[[#This Row],[Customer ID]],'Hospitalisation Details'!853:$1048576,8,FALSE())</f>
        <v>12574.05</v>
      </c>
      <c r="O854" s="19" t="str">
        <f>VLOOKUP(Table3[[#This Row],[Customer ID]],'Hospitalisation Details'!853:$1048576,9,FALSE())</f>
        <v>tier - 3</v>
      </c>
      <c r="P854" s="19" t="str">
        <f>VLOOKUP(Table3[[#This Row],[Customer ID]],'Hospitalisation Details'!853:$1048576,10,FALSE())</f>
        <v>tier - 1</v>
      </c>
      <c r="Q854" s="19" t="str">
        <f>VLOOKUP(Table3[[#This Row],[Customer ID]],'Hospitalisation Details'!853:$1048576,11,FALSE())</f>
        <v>R1011</v>
      </c>
    </row>
    <row r="855" spans="1:17" x14ac:dyDescent="0.2">
      <c r="A855" s="18" t="s">
        <v>1517</v>
      </c>
      <c r="B855" s="19" t="str">
        <f>VLOOKUP(Table3[[#This Row],[Customer ID]],'Customer name 1'!854:$1048576,4,FALSE())</f>
        <v xml:space="preserve">Mr. C </v>
      </c>
      <c r="C855" s="20">
        <f>VLOOKUP(Table3[[#This Row],[Customer ID]],'Medical Examinations'!$1:$1048576,2,FALSE())</f>
        <v>31.57</v>
      </c>
      <c r="D855" s="20" t="str">
        <f>VLOOKUP(Table3[[#This Row],[Customer ID]],'Medical Examinations'!$1:$1048576,3,FALSE())</f>
        <v xml:space="preserve"> obesity </v>
      </c>
      <c r="E855" s="20">
        <f>VLOOKUP(Table3[[#This Row],[Customer ID]],'Medical Examinations'!$1:$1048576,4,FALSE())</f>
        <v>7.92</v>
      </c>
      <c r="F855" s="20" t="str">
        <f>VLOOKUP(Table3[[#This Row],[Customer ID]],'Medical Examinations'!$1:$1048576,5,FALSE())</f>
        <v xml:space="preserve">diabetes </v>
      </c>
      <c r="G855" s="19" t="str">
        <f>VLOOKUP(Table3[[#This Row],[Customer ID]],'Medical Examinations'!$1:$1048576,6,FALSE())</f>
        <v>yes</v>
      </c>
      <c r="H855" s="19" t="str">
        <f>VLOOKUP(Table3[[#This Row],[Customer ID]],'Medical Examinations'!$1:$1048576,7,FALSE())</f>
        <v>No</v>
      </c>
      <c r="I855" s="19" t="str">
        <f>VLOOKUP(Table3[[#This Row],[Customer ID]],'Medical Examinations'!$1:$1048576,8,FALSE())</f>
        <v>No</v>
      </c>
      <c r="J855" s="19">
        <f>VLOOKUP(Table3[[#This Row],[Customer ID]],'Medical Examinations'!$1:$1048576,9,FALSE())</f>
        <v>2</v>
      </c>
      <c r="K855" s="19" t="str">
        <f>VLOOKUP(Table3[[#This Row],[Customer ID]],'Medical Examinations'!$1:$1048576,10,FALSE())</f>
        <v>No</v>
      </c>
      <c r="L855" s="19" t="str">
        <f>VLOOKUP(Table3[[#This Row],[Customer ID]],'Hospitalisation Details'!854:$1048576,5,FALSE())</f>
        <v>28 Nov 1961</v>
      </c>
      <c r="M855" s="19">
        <f>VLOOKUP(Table3[[#This Row],[Customer ID]],'Hospitalisation Details'!854:$1048576,6,FALSE())</f>
        <v>61</v>
      </c>
      <c r="N855" s="19">
        <f>VLOOKUP(Table3[[#This Row],[Customer ID]],'Hospitalisation Details'!854:$1048576,8,FALSE())</f>
        <v>12557.61</v>
      </c>
      <c r="O855" s="19" t="str">
        <f>VLOOKUP(Table3[[#This Row],[Customer ID]],'Hospitalisation Details'!854:$1048576,9,FALSE())</f>
        <v>tier - 3</v>
      </c>
      <c r="P855" s="19" t="str">
        <f>VLOOKUP(Table3[[#This Row],[Customer ID]],'Hospitalisation Details'!854:$1048576,10,FALSE())</f>
        <v>tier - 3</v>
      </c>
      <c r="Q855" s="19" t="str">
        <f>VLOOKUP(Table3[[#This Row],[Customer ID]],'Hospitalisation Details'!854:$1048576,11,FALSE())</f>
        <v>R1013</v>
      </c>
    </row>
    <row r="856" spans="1:17" x14ac:dyDescent="0.2">
      <c r="A856" s="18" t="s">
        <v>1516</v>
      </c>
      <c r="B856" s="19" t="str">
        <f>VLOOKUP(Table3[[#This Row],[Customer ID]],'Customer name 1'!855:$1048576,4,FALSE())</f>
        <v xml:space="preserve">Mr. Jeremy </v>
      </c>
      <c r="C856" s="20">
        <f>VLOOKUP(Table3[[#This Row],[Customer ID]],'Medical Examinations'!$1:$1048576,2,FALSE())</f>
        <v>24.32</v>
      </c>
      <c r="D856" s="20" t="str">
        <f>VLOOKUP(Table3[[#This Row],[Customer ID]],'Medical Examinations'!$1:$1048576,3,FALSE())</f>
        <v>normal weight</v>
      </c>
      <c r="E856" s="20">
        <f>VLOOKUP(Table3[[#This Row],[Customer ID]],'Medical Examinations'!$1:$1048576,4,FALSE())</f>
        <v>7.48</v>
      </c>
      <c r="F856" s="20" t="str">
        <f>VLOOKUP(Table3[[#This Row],[Customer ID]],'Medical Examinations'!$1:$1048576,5,FALSE())</f>
        <v xml:space="preserve">diabetes </v>
      </c>
      <c r="G856" s="19" t="str">
        <f>VLOOKUP(Table3[[#This Row],[Customer ID]],'Medical Examinations'!$1:$1048576,6,FALSE())</f>
        <v>No</v>
      </c>
      <c r="H856" s="19" t="str">
        <f>VLOOKUP(Table3[[#This Row],[Customer ID]],'Medical Examinations'!$1:$1048576,7,FALSE())</f>
        <v>No</v>
      </c>
      <c r="I856" s="19" t="str">
        <f>VLOOKUP(Table3[[#This Row],[Customer ID]],'Medical Examinations'!$1:$1048576,8,FALSE())</f>
        <v>No</v>
      </c>
      <c r="J856" s="19">
        <f>VLOOKUP(Table3[[#This Row],[Customer ID]],'Medical Examinations'!$1:$1048576,9,FALSE())</f>
        <v>0</v>
      </c>
      <c r="K856" s="19" t="str">
        <f>VLOOKUP(Table3[[#This Row],[Customer ID]],'Medical Examinations'!$1:$1048576,10,FALSE())</f>
        <v>No</v>
      </c>
      <c r="L856" s="19" t="str">
        <f>VLOOKUP(Table3[[#This Row],[Customer ID]],'Hospitalisation Details'!855:$1048576,5,FALSE())</f>
        <v>16 Oct 1962</v>
      </c>
      <c r="M856" s="19">
        <f>VLOOKUP(Table3[[#This Row],[Customer ID]],'Hospitalisation Details'!855:$1048576,6,FALSE())</f>
        <v>60</v>
      </c>
      <c r="N856" s="19">
        <f>VLOOKUP(Table3[[#This Row],[Customer ID]],'Hospitalisation Details'!855:$1048576,8,FALSE())</f>
        <v>12523.6</v>
      </c>
      <c r="O856" s="19" t="str">
        <f>VLOOKUP(Table3[[#This Row],[Customer ID]],'Hospitalisation Details'!855:$1048576,9,FALSE())</f>
        <v>tier - 3</v>
      </c>
      <c r="P856" s="19" t="str">
        <f>VLOOKUP(Table3[[#This Row],[Customer ID]],'Hospitalisation Details'!855:$1048576,10,FALSE())</f>
        <v>tier - 3</v>
      </c>
      <c r="Q856" s="19" t="str">
        <f>VLOOKUP(Table3[[#This Row],[Customer ID]],'Hospitalisation Details'!855:$1048576,11,FALSE())</f>
        <v>R1012</v>
      </c>
    </row>
    <row r="857" spans="1:17" x14ac:dyDescent="0.2">
      <c r="A857" s="18" t="s">
        <v>1515</v>
      </c>
      <c r="B857" s="19" t="str">
        <f>VLOOKUP(Table3[[#This Row],[Customer ID]],'Customer name 1'!856:$1048576,4,FALSE())</f>
        <v xml:space="preserve">Mr. Patrick </v>
      </c>
      <c r="C857" s="20">
        <f>VLOOKUP(Table3[[#This Row],[Customer ID]],'Medical Examinations'!$1:$1048576,2,FALSE())</f>
        <v>31.07</v>
      </c>
      <c r="D857" s="20" t="str">
        <f>VLOOKUP(Table3[[#This Row],[Customer ID]],'Medical Examinations'!$1:$1048576,3,FALSE())</f>
        <v xml:space="preserve"> obesity </v>
      </c>
      <c r="E857" s="20">
        <f>VLOOKUP(Table3[[#This Row],[Customer ID]],'Medical Examinations'!$1:$1048576,4,FALSE())</f>
        <v>4.62</v>
      </c>
      <c r="F857" s="20" t="str">
        <f>VLOOKUP(Table3[[#This Row],[Customer ID]],'Medical Examinations'!$1:$1048576,5,FALSE())</f>
        <v xml:space="preserve">normal </v>
      </c>
      <c r="G857" s="19" t="str">
        <f>VLOOKUP(Table3[[#This Row],[Customer ID]],'Medical Examinations'!$1:$1048576,6,FALSE())</f>
        <v>yes</v>
      </c>
      <c r="H857" s="19" t="str">
        <f>VLOOKUP(Table3[[#This Row],[Customer ID]],'Medical Examinations'!$1:$1048576,7,FALSE())</f>
        <v>No</v>
      </c>
      <c r="I857" s="19" t="str">
        <f>VLOOKUP(Table3[[#This Row],[Customer ID]],'Medical Examinations'!$1:$1048576,8,FALSE())</f>
        <v>No</v>
      </c>
      <c r="J857" s="19">
        <f>VLOOKUP(Table3[[#This Row],[Customer ID]],'Medical Examinations'!$1:$1048576,9,FALSE())</f>
        <v>2</v>
      </c>
      <c r="K857" s="19" t="str">
        <f>VLOOKUP(Table3[[#This Row],[Customer ID]],'Medical Examinations'!$1:$1048576,10,FALSE())</f>
        <v>No</v>
      </c>
      <c r="L857" s="19" t="str">
        <f>VLOOKUP(Table3[[#This Row],[Customer ID]],'Hospitalisation Details'!856:$1048576,5,FALSE())</f>
        <v>12 Jul 1966</v>
      </c>
      <c r="M857" s="19">
        <f>VLOOKUP(Table3[[#This Row],[Customer ID]],'Hospitalisation Details'!856:$1048576,6,FALSE())</f>
        <v>56</v>
      </c>
      <c r="N857" s="19">
        <f>VLOOKUP(Table3[[#This Row],[Customer ID]],'Hospitalisation Details'!856:$1048576,8,FALSE())</f>
        <v>12499.88</v>
      </c>
      <c r="O857" s="19" t="str">
        <f>VLOOKUP(Table3[[#This Row],[Customer ID]],'Hospitalisation Details'!856:$1048576,9,FALSE())</f>
        <v>tier - 3</v>
      </c>
      <c r="P857" s="19" t="str">
        <f>VLOOKUP(Table3[[#This Row],[Customer ID]],'Hospitalisation Details'!856:$1048576,10,FALSE())</f>
        <v>tier - 2</v>
      </c>
      <c r="Q857" s="19" t="str">
        <f>VLOOKUP(Table3[[#This Row],[Customer ID]],'Hospitalisation Details'!856:$1048576,11,FALSE())</f>
        <v>R1012</v>
      </c>
    </row>
    <row r="858" spans="1:17" x14ac:dyDescent="0.2">
      <c r="A858" s="18" t="s">
        <v>1514</v>
      </c>
      <c r="B858" s="19" t="str">
        <f>VLOOKUP(Table3[[#This Row],[Customer ID]],'Customer name 1'!857:$1048576,4,FALSE())</f>
        <v xml:space="preserve">Ms. Kelly </v>
      </c>
      <c r="C858" s="20">
        <f>VLOOKUP(Table3[[#This Row],[Customer ID]],'Medical Examinations'!$1:$1048576,2,FALSE())</f>
        <v>35.814999999999998</v>
      </c>
      <c r="D858" s="20" t="str">
        <f>VLOOKUP(Table3[[#This Row],[Customer ID]],'Medical Examinations'!$1:$1048576,3,FALSE())</f>
        <v xml:space="preserve"> obesity </v>
      </c>
      <c r="E858" s="20">
        <f>VLOOKUP(Table3[[#This Row],[Customer ID]],'Medical Examinations'!$1:$1048576,4,FALSE())</f>
        <v>8.4700000000000006</v>
      </c>
      <c r="F858" s="20" t="str">
        <f>VLOOKUP(Table3[[#This Row],[Customer ID]],'Medical Examinations'!$1:$1048576,5,FALSE())</f>
        <v xml:space="preserve">diabetes </v>
      </c>
      <c r="G858" s="19" t="str">
        <f>VLOOKUP(Table3[[#This Row],[Customer ID]],'Medical Examinations'!$1:$1048576,6,FALSE())</f>
        <v>No</v>
      </c>
      <c r="H858" s="19" t="str">
        <f>VLOOKUP(Table3[[#This Row],[Customer ID]],'Medical Examinations'!$1:$1048576,7,FALSE())</f>
        <v>No</v>
      </c>
      <c r="I858" s="19" t="str">
        <f>VLOOKUP(Table3[[#This Row],[Customer ID]],'Medical Examinations'!$1:$1048576,8,FALSE())</f>
        <v>No</v>
      </c>
      <c r="J858" s="19">
        <f>VLOOKUP(Table3[[#This Row],[Customer ID]],'Medical Examinations'!$1:$1048576,9,FALSE())</f>
        <v>0</v>
      </c>
      <c r="K858" s="19" t="str">
        <f>VLOOKUP(Table3[[#This Row],[Customer ID]],'Medical Examinations'!$1:$1048576,10,FALSE())</f>
        <v>No</v>
      </c>
      <c r="L858" s="19" t="str">
        <f>VLOOKUP(Table3[[#This Row],[Customer ID]],'Hospitalisation Details'!857:$1048576,5,FALSE())</f>
        <v>3 Dec 1968</v>
      </c>
      <c r="M858" s="19">
        <f>VLOOKUP(Table3[[#This Row],[Customer ID]],'Hospitalisation Details'!857:$1048576,6,FALSE())</f>
        <v>54</v>
      </c>
      <c r="N858" s="19">
        <f>VLOOKUP(Table3[[#This Row],[Customer ID]],'Hospitalisation Details'!857:$1048576,8,FALSE())</f>
        <v>12495.29</v>
      </c>
      <c r="O858" s="19" t="str">
        <f>VLOOKUP(Table3[[#This Row],[Customer ID]],'Hospitalisation Details'!857:$1048576,9,FALSE())</f>
        <v>tier - 3</v>
      </c>
      <c r="P858" s="19" t="str">
        <f>VLOOKUP(Table3[[#This Row],[Customer ID]],'Hospitalisation Details'!857:$1048576,10,FALSE())</f>
        <v>tier - 3</v>
      </c>
      <c r="Q858" s="19" t="str">
        <f>VLOOKUP(Table3[[#This Row],[Customer ID]],'Hospitalisation Details'!857:$1048576,11,FALSE())</f>
        <v>R1012</v>
      </c>
    </row>
    <row r="859" spans="1:17" x14ac:dyDescent="0.2">
      <c r="A859" s="18" t="s">
        <v>1513</v>
      </c>
      <c r="B859" s="19" t="str">
        <f>VLOOKUP(Table3[[#This Row],[Customer ID]],'Customer name 1'!858:$1048576,4,FALSE())</f>
        <v xml:space="preserve">Ms. Katherine </v>
      </c>
      <c r="C859" s="20">
        <f>VLOOKUP(Table3[[#This Row],[Customer ID]],'Medical Examinations'!$1:$1048576,2,FALSE())</f>
        <v>40.81</v>
      </c>
      <c r="D859" s="20" t="str">
        <f>VLOOKUP(Table3[[#This Row],[Customer ID]],'Medical Examinations'!$1:$1048576,3,FALSE())</f>
        <v xml:space="preserve"> obesity </v>
      </c>
      <c r="E859" s="20">
        <f>VLOOKUP(Table3[[#This Row],[Customer ID]],'Medical Examinations'!$1:$1048576,4,FALSE())</f>
        <v>10.58</v>
      </c>
      <c r="F859" s="20" t="str">
        <f>VLOOKUP(Table3[[#This Row],[Customer ID]],'Medical Examinations'!$1:$1048576,5,FALSE())</f>
        <v xml:space="preserve">diabetes </v>
      </c>
      <c r="G859" s="19" t="str">
        <f>VLOOKUP(Table3[[#This Row],[Customer ID]],'Medical Examinations'!$1:$1048576,6,FALSE())</f>
        <v>yes</v>
      </c>
      <c r="H859" s="19" t="str">
        <f>VLOOKUP(Table3[[#This Row],[Customer ID]],'Medical Examinations'!$1:$1048576,7,FALSE())</f>
        <v>No</v>
      </c>
      <c r="I859" s="19" t="str">
        <f>VLOOKUP(Table3[[#This Row],[Customer ID]],'Medical Examinations'!$1:$1048576,8,FALSE())</f>
        <v>No</v>
      </c>
      <c r="J859" s="19">
        <f>VLOOKUP(Table3[[#This Row],[Customer ID]],'Medical Examinations'!$1:$1048576,9,FALSE())</f>
        <v>0</v>
      </c>
      <c r="K859" s="19" t="str">
        <f>VLOOKUP(Table3[[#This Row],[Customer ID]],'Medical Examinations'!$1:$1048576,10,FALSE())</f>
        <v>No</v>
      </c>
      <c r="L859" s="19" t="str">
        <f>VLOOKUP(Table3[[#This Row],[Customer ID]],'Hospitalisation Details'!858:$1048576,5,FALSE())</f>
        <v>1 Sep 1967</v>
      </c>
      <c r="M859" s="19">
        <f>VLOOKUP(Table3[[#This Row],[Customer ID]],'Hospitalisation Details'!858:$1048576,6,FALSE())</f>
        <v>55</v>
      </c>
      <c r="N859" s="19">
        <f>VLOOKUP(Table3[[#This Row],[Customer ID]],'Hospitalisation Details'!858:$1048576,8,FALSE())</f>
        <v>12485.8</v>
      </c>
      <c r="O859" s="19" t="str">
        <f>VLOOKUP(Table3[[#This Row],[Customer ID]],'Hospitalisation Details'!858:$1048576,9,FALSE())</f>
        <v>tier - 3</v>
      </c>
      <c r="P859" s="19" t="str">
        <f>VLOOKUP(Table3[[#This Row],[Customer ID]],'Hospitalisation Details'!858:$1048576,10,FALSE())</f>
        <v>tier - 3</v>
      </c>
      <c r="Q859" s="19" t="str">
        <f>VLOOKUP(Table3[[#This Row],[Customer ID]],'Hospitalisation Details'!858:$1048576,11,FALSE())</f>
        <v>R1013</v>
      </c>
    </row>
    <row r="860" spans="1:17" x14ac:dyDescent="0.2">
      <c r="A860" s="18" t="s">
        <v>1512</v>
      </c>
      <c r="B860" s="19" t="str">
        <f>VLOOKUP(Table3[[#This Row],[Customer ID]],'Customer name 1'!859:$1048576,4,FALSE())</f>
        <v xml:space="preserve">Ms. Keila </v>
      </c>
      <c r="C860" s="20">
        <f>VLOOKUP(Table3[[#This Row],[Customer ID]],'Medical Examinations'!$1:$1048576,2,FALSE())</f>
        <v>24.605</v>
      </c>
      <c r="D860" s="20" t="str">
        <f>VLOOKUP(Table3[[#This Row],[Customer ID]],'Medical Examinations'!$1:$1048576,3,FALSE())</f>
        <v>normal weight</v>
      </c>
      <c r="E860" s="20">
        <f>VLOOKUP(Table3[[#This Row],[Customer ID]],'Medical Examinations'!$1:$1048576,4,FALSE())</f>
        <v>7.48</v>
      </c>
      <c r="F860" s="20" t="str">
        <f>VLOOKUP(Table3[[#This Row],[Customer ID]],'Medical Examinations'!$1:$1048576,5,FALSE())</f>
        <v xml:space="preserve">diabetes </v>
      </c>
      <c r="G860" s="19" t="str">
        <f>VLOOKUP(Table3[[#This Row],[Customer ID]],'Medical Examinations'!$1:$1048576,6,FALSE())</f>
        <v>No</v>
      </c>
      <c r="H860" s="19" t="str">
        <f>VLOOKUP(Table3[[#This Row],[Customer ID]],'Medical Examinations'!$1:$1048576,7,FALSE())</f>
        <v>No</v>
      </c>
      <c r="I860" s="19" t="str">
        <f>VLOOKUP(Table3[[#This Row],[Customer ID]],'Medical Examinations'!$1:$1048576,8,FALSE())</f>
        <v>No</v>
      </c>
      <c r="J860" s="19">
        <f>VLOOKUP(Table3[[#This Row],[Customer ID]],'Medical Examinations'!$1:$1048576,9,FALSE())</f>
        <v>0</v>
      </c>
      <c r="K860" s="19" t="str">
        <f>VLOOKUP(Table3[[#This Row],[Customer ID]],'Medical Examinations'!$1:$1048576,10,FALSE())</f>
        <v>No</v>
      </c>
      <c r="L860" s="19" t="str">
        <f>VLOOKUP(Table3[[#This Row],[Customer ID]],'Hospitalisation Details'!859:$1048576,5,FALSE())</f>
        <v>12 Nov 1968</v>
      </c>
      <c r="M860" s="19">
        <f>VLOOKUP(Table3[[#This Row],[Customer ID]],'Hospitalisation Details'!859:$1048576,6,FALSE())</f>
        <v>54</v>
      </c>
      <c r="N860" s="19">
        <f>VLOOKUP(Table3[[#This Row],[Customer ID]],'Hospitalisation Details'!859:$1048576,8,FALSE())</f>
        <v>12479.71</v>
      </c>
      <c r="O860" s="19" t="str">
        <f>VLOOKUP(Table3[[#This Row],[Customer ID]],'Hospitalisation Details'!859:$1048576,9,FALSE())</f>
        <v>tier - 3</v>
      </c>
      <c r="P860" s="19" t="str">
        <f>VLOOKUP(Table3[[#This Row],[Customer ID]],'Hospitalisation Details'!859:$1048576,10,FALSE())</f>
        <v>tier - 3</v>
      </c>
      <c r="Q860" s="19" t="str">
        <f>VLOOKUP(Table3[[#This Row],[Customer ID]],'Hospitalisation Details'!859:$1048576,11,FALSE())</f>
        <v>R1012</v>
      </c>
    </row>
    <row r="861" spans="1:17" x14ac:dyDescent="0.2">
      <c r="A861" s="18" t="s">
        <v>1511</v>
      </c>
      <c r="B861" s="19" t="str">
        <f>VLOOKUP(Table3[[#This Row],[Customer ID]],'Customer name 1'!860:$1048576,4,FALSE())</f>
        <v xml:space="preserve">Ms. Zanae </v>
      </c>
      <c r="C861" s="20">
        <f>VLOOKUP(Table3[[#This Row],[Customer ID]],'Medical Examinations'!$1:$1048576,2,FALSE())</f>
        <v>21.47</v>
      </c>
      <c r="D861" s="20" t="str">
        <f>VLOOKUP(Table3[[#This Row],[Customer ID]],'Medical Examinations'!$1:$1048576,3,FALSE())</f>
        <v>normal weight</v>
      </c>
      <c r="E861" s="20">
        <f>VLOOKUP(Table3[[#This Row],[Customer ID]],'Medical Examinations'!$1:$1048576,4,FALSE())</f>
        <v>7.82</v>
      </c>
      <c r="F861" s="20" t="str">
        <f>VLOOKUP(Table3[[#This Row],[Customer ID]],'Medical Examinations'!$1:$1048576,5,FALSE())</f>
        <v xml:space="preserve">diabetes </v>
      </c>
      <c r="G861" s="19" t="str">
        <f>VLOOKUP(Table3[[#This Row],[Customer ID]],'Medical Examinations'!$1:$1048576,6,FALSE())</f>
        <v>No</v>
      </c>
      <c r="H861" s="19" t="str">
        <f>VLOOKUP(Table3[[#This Row],[Customer ID]],'Medical Examinations'!$1:$1048576,7,FALSE())</f>
        <v>No</v>
      </c>
      <c r="I861" s="19" t="str">
        <f>VLOOKUP(Table3[[#This Row],[Customer ID]],'Medical Examinations'!$1:$1048576,8,FALSE())</f>
        <v>No</v>
      </c>
      <c r="J861" s="19">
        <f>VLOOKUP(Table3[[#This Row],[Customer ID]],'Medical Examinations'!$1:$1048576,9,FALSE())</f>
        <v>0</v>
      </c>
      <c r="K861" s="19" t="str">
        <f>VLOOKUP(Table3[[#This Row],[Customer ID]],'Medical Examinations'!$1:$1048576,10,FALSE())</f>
        <v>No</v>
      </c>
      <c r="L861" s="19" t="str">
        <f>VLOOKUP(Table3[[#This Row],[Customer ID]],'Hospitalisation Details'!860:$1048576,5,FALSE())</f>
        <v>26 Nov 1968</v>
      </c>
      <c r="M861" s="19">
        <f>VLOOKUP(Table3[[#This Row],[Customer ID]],'Hospitalisation Details'!860:$1048576,6,FALSE())</f>
        <v>54</v>
      </c>
      <c r="N861" s="19">
        <f>VLOOKUP(Table3[[#This Row],[Customer ID]],'Hospitalisation Details'!860:$1048576,8,FALSE())</f>
        <v>12475.35</v>
      </c>
      <c r="O861" s="19" t="str">
        <f>VLOOKUP(Table3[[#This Row],[Customer ID]],'Hospitalisation Details'!860:$1048576,9,FALSE())</f>
        <v>tier - 3</v>
      </c>
      <c r="P861" s="19" t="str">
        <f>VLOOKUP(Table3[[#This Row],[Customer ID]],'Hospitalisation Details'!860:$1048576,10,FALSE())</f>
        <v>tier - 1</v>
      </c>
      <c r="Q861" s="19" t="str">
        <f>VLOOKUP(Table3[[#This Row],[Customer ID]],'Hospitalisation Details'!860:$1048576,11,FALSE())</f>
        <v>R1012</v>
      </c>
    </row>
    <row r="862" spans="1:17" x14ac:dyDescent="0.2">
      <c r="A862" s="18" t="s">
        <v>1510</v>
      </c>
      <c r="B862" s="19" t="str">
        <f>VLOOKUP(Table3[[#This Row],[Customer ID]],'Customer name 1'!861:$1048576,4,FALSE())</f>
        <v xml:space="preserve">Mr. Alex </v>
      </c>
      <c r="C862" s="20">
        <f>VLOOKUP(Table3[[#This Row],[Customer ID]],'Medical Examinations'!$1:$1048576,2,FALSE())</f>
        <v>52.89</v>
      </c>
      <c r="D862" s="20" t="str">
        <f>VLOOKUP(Table3[[#This Row],[Customer ID]],'Medical Examinations'!$1:$1048576,3,FALSE())</f>
        <v xml:space="preserve"> obesity </v>
      </c>
      <c r="E862" s="20">
        <f>VLOOKUP(Table3[[#This Row],[Customer ID]],'Medical Examinations'!$1:$1048576,4,FALSE())</f>
        <v>4.96</v>
      </c>
      <c r="F862" s="20" t="str">
        <f>VLOOKUP(Table3[[#This Row],[Customer ID]],'Medical Examinations'!$1:$1048576,5,FALSE())</f>
        <v xml:space="preserve">normal </v>
      </c>
      <c r="G862" s="19" t="str">
        <f>VLOOKUP(Table3[[#This Row],[Customer ID]],'Medical Examinations'!$1:$1048576,6,FALSE())</f>
        <v>yes</v>
      </c>
      <c r="H862" s="19" t="str">
        <f>VLOOKUP(Table3[[#This Row],[Customer ID]],'Medical Examinations'!$1:$1048576,7,FALSE())</f>
        <v>No</v>
      </c>
      <c r="I862" s="19" t="str">
        <f>VLOOKUP(Table3[[#This Row],[Customer ID]],'Medical Examinations'!$1:$1048576,8,FALSE())</f>
        <v>No</v>
      </c>
      <c r="J862" s="19">
        <f>VLOOKUP(Table3[[#This Row],[Customer ID]],'Medical Examinations'!$1:$1048576,9,FALSE())</f>
        <v>1</v>
      </c>
      <c r="K862" s="19" t="str">
        <f>VLOOKUP(Table3[[#This Row],[Customer ID]],'Medical Examinations'!$1:$1048576,10,FALSE())</f>
        <v>No</v>
      </c>
      <c r="L862" s="19" t="str">
        <f>VLOOKUP(Table3[[#This Row],[Customer ID]],'Hospitalisation Details'!861:$1048576,5,FALSE())</f>
        <v>9 Aug 1995</v>
      </c>
      <c r="M862" s="19">
        <f>VLOOKUP(Table3[[#This Row],[Customer ID]],'Hospitalisation Details'!861:$1048576,6,FALSE())</f>
        <v>27</v>
      </c>
      <c r="N862" s="19">
        <f>VLOOKUP(Table3[[#This Row],[Customer ID]],'Hospitalisation Details'!861:$1048576,8,FALSE())</f>
        <v>12452.25</v>
      </c>
      <c r="O862" s="19" t="str">
        <f>VLOOKUP(Table3[[#This Row],[Customer ID]],'Hospitalisation Details'!861:$1048576,9,FALSE())</f>
        <v>tier - 3</v>
      </c>
      <c r="P862" s="19" t="str">
        <f>VLOOKUP(Table3[[#This Row],[Customer ID]],'Hospitalisation Details'!861:$1048576,10,FALSE())</f>
        <v>tier - 3</v>
      </c>
      <c r="Q862" s="19" t="str">
        <f>VLOOKUP(Table3[[#This Row],[Customer ID]],'Hospitalisation Details'!861:$1048576,11,FALSE())</f>
        <v>R1012</v>
      </c>
    </row>
    <row r="863" spans="1:17" x14ac:dyDescent="0.2">
      <c r="A863" s="18" t="s">
        <v>1509</v>
      </c>
      <c r="B863" s="19" t="str">
        <f>VLOOKUP(Table3[[#This Row],[Customer ID]],'Customer name 1'!862:$1048576,4,FALSE())</f>
        <v xml:space="preserve">Ms. Kathryn </v>
      </c>
      <c r="C863" s="20">
        <f>VLOOKUP(Table3[[#This Row],[Customer ID]],'Medical Examinations'!$1:$1048576,2,FALSE())</f>
        <v>32.965000000000003</v>
      </c>
      <c r="D863" s="20" t="str">
        <f>VLOOKUP(Table3[[#This Row],[Customer ID]],'Medical Examinations'!$1:$1048576,3,FALSE())</f>
        <v xml:space="preserve"> obesity </v>
      </c>
      <c r="E863" s="20">
        <f>VLOOKUP(Table3[[#This Row],[Customer ID]],'Medical Examinations'!$1:$1048576,4,FALSE())</f>
        <v>6.15</v>
      </c>
      <c r="F863" s="20" t="str">
        <f>VLOOKUP(Table3[[#This Row],[Customer ID]],'Medical Examinations'!$1:$1048576,5,FALSE())</f>
        <v>prediabetes</v>
      </c>
      <c r="G863" s="19" t="str">
        <f>VLOOKUP(Table3[[#This Row],[Customer ID]],'Medical Examinations'!$1:$1048576,6,FALSE())</f>
        <v>yes</v>
      </c>
      <c r="H863" s="19" t="str">
        <f>VLOOKUP(Table3[[#This Row],[Customer ID]],'Medical Examinations'!$1:$1048576,7,FALSE())</f>
        <v>No</v>
      </c>
      <c r="I863" s="19" t="str">
        <f>VLOOKUP(Table3[[#This Row],[Customer ID]],'Medical Examinations'!$1:$1048576,8,FALSE())</f>
        <v>No</v>
      </c>
      <c r="J863" s="19">
        <f>VLOOKUP(Table3[[#This Row],[Customer ID]],'Medical Examinations'!$1:$1048576,9,FALSE())</f>
        <v>1</v>
      </c>
      <c r="K863" s="19" t="str">
        <f>VLOOKUP(Table3[[#This Row],[Customer ID]],'Medical Examinations'!$1:$1048576,10,FALSE())</f>
        <v>No</v>
      </c>
      <c r="L863" s="19" t="str">
        <f>VLOOKUP(Table3[[#This Row],[Customer ID]],'Hospitalisation Details'!862:$1048576,5,FALSE())</f>
        <v>4 Aug 1964</v>
      </c>
      <c r="M863" s="19">
        <f>VLOOKUP(Table3[[#This Row],[Customer ID]],'Hospitalisation Details'!862:$1048576,6,FALSE())</f>
        <v>58</v>
      </c>
      <c r="N863" s="19">
        <f>VLOOKUP(Table3[[#This Row],[Customer ID]],'Hospitalisation Details'!862:$1048576,8,FALSE())</f>
        <v>12430.95</v>
      </c>
      <c r="O863" s="19" t="str">
        <f>VLOOKUP(Table3[[#This Row],[Customer ID]],'Hospitalisation Details'!862:$1048576,9,FALSE())</f>
        <v>tier - 3</v>
      </c>
      <c r="P863" s="19" t="str">
        <f>VLOOKUP(Table3[[#This Row],[Customer ID]],'Hospitalisation Details'!862:$1048576,10,FALSE())</f>
        <v>tier - 3</v>
      </c>
      <c r="Q863" s="19" t="str">
        <f>VLOOKUP(Table3[[#This Row],[Customer ID]],'Hospitalisation Details'!862:$1048576,11,FALSE())</f>
        <v>R1024</v>
      </c>
    </row>
    <row r="864" spans="1:17" x14ac:dyDescent="0.2">
      <c r="A864" s="18" t="s">
        <v>1508</v>
      </c>
      <c r="B864" s="19" t="str">
        <f>VLOOKUP(Table3[[#This Row],[Customer ID]],'Customer name 1'!863:$1048576,4,FALSE())</f>
        <v xml:space="preserve">Mr. Jason </v>
      </c>
      <c r="C864" s="20">
        <f>VLOOKUP(Table3[[#This Row],[Customer ID]],'Medical Examinations'!$1:$1048576,2,FALSE())</f>
        <v>36.799999999999997</v>
      </c>
      <c r="D864" s="20" t="str">
        <f>VLOOKUP(Table3[[#This Row],[Customer ID]],'Medical Examinations'!$1:$1048576,3,FALSE())</f>
        <v xml:space="preserve"> obesity </v>
      </c>
      <c r="E864" s="20">
        <f>VLOOKUP(Table3[[#This Row],[Customer ID]],'Medical Examinations'!$1:$1048576,4,FALSE())</f>
        <v>4.62</v>
      </c>
      <c r="F864" s="20" t="str">
        <f>VLOOKUP(Table3[[#This Row],[Customer ID]],'Medical Examinations'!$1:$1048576,5,FALSE())</f>
        <v xml:space="preserve">normal </v>
      </c>
      <c r="G864" s="19" t="str">
        <f>VLOOKUP(Table3[[#This Row],[Customer ID]],'Medical Examinations'!$1:$1048576,6,FALSE())</f>
        <v>No</v>
      </c>
      <c r="H864" s="19" t="str">
        <f>VLOOKUP(Table3[[#This Row],[Customer ID]],'Medical Examinations'!$1:$1048576,7,FALSE())</f>
        <v>No</v>
      </c>
      <c r="I864" s="19" t="str">
        <f>VLOOKUP(Table3[[#This Row],[Customer ID]],'Medical Examinations'!$1:$1048576,8,FALSE())</f>
        <v>Yes</v>
      </c>
      <c r="J864" s="19">
        <f>VLOOKUP(Table3[[#This Row],[Customer ID]],'Medical Examinations'!$1:$1048576,9,FALSE())</f>
        <v>1</v>
      </c>
      <c r="K864" s="19" t="str">
        <f>VLOOKUP(Table3[[#This Row],[Customer ID]],'Medical Examinations'!$1:$1048576,10,FALSE())</f>
        <v>No</v>
      </c>
      <c r="L864" s="19" t="str">
        <f>VLOOKUP(Table3[[#This Row],[Customer ID]],'Hospitalisation Details'!863:$1048576,5,FALSE())</f>
        <v>14 Jul 1979</v>
      </c>
      <c r="M864" s="19">
        <f>VLOOKUP(Table3[[#This Row],[Customer ID]],'Hospitalisation Details'!863:$1048576,6,FALSE())</f>
        <v>43</v>
      </c>
      <c r="N864" s="19">
        <f>VLOOKUP(Table3[[#This Row],[Customer ID]],'Hospitalisation Details'!863:$1048576,8,FALSE())</f>
        <v>12408.29</v>
      </c>
      <c r="O864" s="19" t="str">
        <f>VLOOKUP(Table3[[#This Row],[Customer ID]],'Hospitalisation Details'!863:$1048576,9,FALSE())</f>
        <v>tier - 3</v>
      </c>
      <c r="P864" s="19" t="str">
        <f>VLOOKUP(Table3[[#This Row],[Customer ID]],'Hospitalisation Details'!863:$1048576,10,FALSE())</f>
        <v>tier - 1</v>
      </c>
      <c r="Q864" s="19" t="str">
        <f>VLOOKUP(Table3[[#This Row],[Customer ID]],'Hospitalisation Details'!863:$1048576,11,FALSE())</f>
        <v>R1022</v>
      </c>
    </row>
    <row r="865" spans="1:17" x14ac:dyDescent="0.2">
      <c r="A865" s="18" t="s">
        <v>1507</v>
      </c>
      <c r="B865" s="19" t="str">
        <f>VLOOKUP(Table3[[#This Row],[Customer ID]],'Customer name 1'!864:$1048576,4,FALSE())</f>
        <v xml:space="preserve">Mr. Benjamin </v>
      </c>
      <c r="C865" s="20">
        <f>VLOOKUP(Table3[[#This Row],[Customer ID]],'Medical Examinations'!$1:$1048576,2,FALSE())</f>
        <v>34.299999999999997</v>
      </c>
      <c r="D865" s="20" t="str">
        <f>VLOOKUP(Table3[[#This Row],[Customer ID]],'Medical Examinations'!$1:$1048576,3,FALSE())</f>
        <v xml:space="preserve"> obesity </v>
      </c>
      <c r="E865" s="20">
        <f>VLOOKUP(Table3[[#This Row],[Customer ID]],'Medical Examinations'!$1:$1048576,4,FALSE())</f>
        <v>4.87</v>
      </c>
      <c r="F865" s="20" t="str">
        <f>VLOOKUP(Table3[[#This Row],[Customer ID]],'Medical Examinations'!$1:$1048576,5,FALSE())</f>
        <v xml:space="preserve">normal </v>
      </c>
      <c r="G865" s="19" t="str">
        <f>VLOOKUP(Table3[[#This Row],[Customer ID]],'Medical Examinations'!$1:$1048576,6,FALSE())</f>
        <v>No</v>
      </c>
      <c r="H865" s="19" t="str">
        <f>VLOOKUP(Table3[[#This Row],[Customer ID]],'Medical Examinations'!$1:$1048576,7,FALSE())</f>
        <v>No</v>
      </c>
      <c r="I865" s="19" t="str">
        <f>VLOOKUP(Table3[[#This Row],[Customer ID]],'Medical Examinations'!$1:$1048576,8,FALSE())</f>
        <v>No</v>
      </c>
      <c r="J865" s="19">
        <f>VLOOKUP(Table3[[#This Row],[Customer ID]],'Medical Examinations'!$1:$1048576,9,FALSE())</f>
        <v>2</v>
      </c>
      <c r="K865" s="19" t="str">
        <f>VLOOKUP(Table3[[#This Row],[Customer ID]],'Medical Examinations'!$1:$1048576,10,FALSE())</f>
        <v>No</v>
      </c>
      <c r="L865" s="19" t="str">
        <f>VLOOKUP(Table3[[#This Row],[Customer ID]],'Hospitalisation Details'!864:$1048576,5,FALSE())</f>
        <v>21 Aug 1972</v>
      </c>
      <c r="M865" s="19">
        <f>VLOOKUP(Table3[[#This Row],[Customer ID]],'Hospitalisation Details'!864:$1048576,6,FALSE())</f>
        <v>50</v>
      </c>
      <c r="N865" s="19">
        <f>VLOOKUP(Table3[[#This Row],[Customer ID]],'Hospitalisation Details'!864:$1048576,8,FALSE())</f>
        <v>12407.3</v>
      </c>
      <c r="O865" s="19" t="str">
        <f>VLOOKUP(Table3[[#This Row],[Customer ID]],'Hospitalisation Details'!864:$1048576,9,FALSE())</f>
        <v>tier - 3</v>
      </c>
      <c r="P865" s="19" t="str">
        <f>VLOOKUP(Table3[[#This Row],[Customer ID]],'Hospitalisation Details'!864:$1048576,10,FALSE())</f>
        <v>tier - 2</v>
      </c>
      <c r="Q865" s="19" t="str">
        <f>VLOOKUP(Table3[[#This Row],[Customer ID]],'Hospitalisation Details'!864:$1048576,11,FALSE())</f>
        <v>R1021</v>
      </c>
    </row>
    <row r="866" spans="1:17" x14ac:dyDescent="0.2">
      <c r="A866" s="18" t="s">
        <v>1506</v>
      </c>
      <c r="B866" s="19" t="str">
        <f>VLOOKUP(Table3[[#This Row],[Customer ID]],'Customer name 1'!865:$1048576,4,FALSE())</f>
        <v xml:space="preserve">Mr. Steven </v>
      </c>
      <c r="C866" s="20">
        <f>VLOOKUP(Table3[[#This Row],[Customer ID]],'Medical Examinations'!$1:$1048576,2,FALSE())</f>
        <v>35.244999999999997</v>
      </c>
      <c r="D866" s="20" t="str">
        <f>VLOOKUP(Table3[[#This Row],[Customer ID]],'Medical Examinations'!$1:$1048576,3,FALSE())</f>
        <v xml:space="preserve"> obesity </v>
      </c>
      <c r="E866" s="20">
        <f>VLOOKUP(Table3[[#This Row],[Customer ID]],'Medical Examinations'!$1:$1048576,4,FALSE())</f>
        <v>4.63</v>
      </c>
      <c r="F866" s="20" t="str">
        <f>VLOOKUP(Table3[[#This Row],[Customer ID]],'Medical Examinations'!$1:$1048576,5,FALSE())</f>
        <v xml:space="preserve">normal </v>
      </c>
      <c r="G866" s="19" t="str">
        <f>VLOOKUP(Table3[[#This Row],[Customer ID]],'Medical Examinations'!$1:$1048576,6,FALSE())</f>
        <v>No</v>
      </c>
      <c r="H866" s="19" t="str">
        <f>VLOOKUP(Table3[[#This Row],[Customer ID]],'Medical Examinations'!$1:$1048576,7,FALSE())</f>
        <v>No</v>
      </c>
      <c r="I866" s="19" t="str">
        <f>VLOOKUP(Table3[[#This Row],[Customer ID]],'Medical Examinations'!$1:$1048576,8,FALSE())</f>
        <v>No</v>
      </c>
      <c r="J866" s="19">
        <f>VLOOKUP(Table3[[#This Row],[Customer ID]],'Medical Examinations'!$1:$1048576,9,FALSE())</f>
        <v>0</v>
      </c>
      <c r="K866" s="19" t="str">
        <f>VLOOKUP(Table3[[#This Row],[Customer ID]],'Medical Examinations'!$1:$1048576,10,FALSE())</f>
        <v>No</v>
      </c>
      <c r="L866" s="19" t="str">
        <f>VLOOKUP(Table3[[#This Row],[Customer ID]],'Hospitalisation Details'!865:$1048576,5,FALSE())</f>
        <v>29 Dec 1989</v>
      </c>
      <c r="M866" s="19">
        <f>VLOOKUP(Table3[[#This Row],[Customer ID]],'Hospitalisation Details'!865:$1048576,6,FALSE())</f>
        <v>33</v>
      </c>
      <c r="N866" s="19">
        <f>VLOOKUP(Table3[[#This Row],[Customer ID]],'Hospitalisation Details'!865:$1048576,8,FALSE())</f>
        <v>12404.88</v>
      </c>
      <c r="O866" s="19" t="str">
        <f>VLOOKUP(Table3[[#This Row],[Customer ID]],'Hospitalisation Details'!865:$1048576,9,FALSE())</f>
        <v>tier - 3</v>
      </c>
      <c r="P866" s="19" t="str">
        <f>VLOOKUP(Table3[[#This Row],[Customer ID]],'Hospitalisation Details'!865:$1048576,10,FALSE())</f>
        <v>tier - 3</v>
      </c>
      <c r="Q866" s="19" t="str">
        <f>VLOOKUP(Table3[[#This Row],[Customer ID]],'Hospitalisation Details'!865:$1048576,11,FALSE())</f>
        <v>R1016</v>
      </c>
    </row>
    <row r="867" spans="1:17" x14ac:dyDescent="0.2">
      <c r="A867" s="18" t="s">
        <v>1505</v>
      </c>
      <c r="B867" s="19" t="str">
        <f>VLOOKUP(Table3[[#This Row],[Customer ID]],'Customer name 1'!866:$1048576,4,FALSE())</f>
        <v xml:space="preserve">Mrs. Erika </v>
      </c>
      <c r="C867" s="20">
        <f>VLOOKUP(Table3[[#This Row],[Customer ID]],'Medical Examinations'!$1:$1048576,2,FALSE())</f>
        <v>26.23</v>
      </c>
      <c r="D867" s="20" t="str">
        <f>VLOOKUP(Table3[[#This Row],[Customer ID]],'Medical Examinations'!$1:$1048576,3,FALSE())</f>
        <v>over weight</v>
      </c>
      <c r="E867" s="20">
        <f>VLOOKUP(Table3[[#This Row],[Customer ID]],'Medical Examinations'!$1:$1048576,4,FALSE())</f>
        <v>11.93</v>
      </c>
      <c r="F867" s="20" t="str">
        <f>VLOOKUP(Table3[[#This Row],[Customer ID]],'Medical Examinations'!$1:$1048576,5,FALSE())</f>
        <v xml:space="preserve">diabetes </v>
      </c>
      <c r="G867" s="19" t="str">
        <f>VLOOKUP(Table3[[#This Row],[Customer ID]],'Medical Examinations'!$1:$1048576,6,FALSE())</f>
        <v>No</v>
      </c>
      <c r="H867" s="19" t="str">
        <f>VLOOKUP(Table3[[#This Row],[Customer ID]],'Medical Examinations'!$1:$1048576,7,FALSE())</f>
        <v>No</v>
      </c>
      <c r="I867" s="19" t="str">
        <f>VLOOKUP(Table3[[#This Row],[Customer ID]],'Medical Examinations'!$1:$1048576,8,FALSE())</f>
        <v>No</v>
      </c>
      <c r="J867" s="19">
        <f>VLOOKUP(Table3[[#This Row],[Customer ID]],'Medical Examinations'!$1:$1048576,9,FALSE())</f>
        <v>0</v>
      </c>
      <c r="K867" s="19" t="str">
        <f>VLOOKUP(Table3[[#This Row],[Customer ID]],'Medical Examinations'!$1:$1048576,10,FALSE())</f>
        <v>No</v>
      </c>
      <c r="L867" s="19" t="str">
        <f>VLOOKUP(Table3[[#This Row],[Customer ID]],'Hospitalisation Details'!866:$1048576,5,FALSE())</f>
        <v>26 Sep 1962</v>
      </c>
      <c r="M867" s="19">
        <f>VLOOKUP(Table3[[#This Row],[Customer ID]],'Hospitalisation Details'!866:$1048576,6,FALSE())</f>
        <v>60</v>
      </c>
      <c r="N867" s="19">
        <f>VLOOKUP(Table3[[#This Row],[Customer ID]],'Hospitalisation Details'!866:$1048576,8,FALSE())</f>
        <v>12369.89</v>
      </c>
      <c r="O867" s="19" t="str">
        <f>VLOOKUP(Table3[[#This Row],[Customer ID]],'Hospitalisation Details'!866:$1048576,9,FALSE())</f>
        <v>tier - 3</v>
      </c>
      <c r="P867" s="19" t="str">
        <f>VLOOKUP(Table3[[#This Row],[Customer ID]],'Hospitalisation Details'!866:$1048576,10,FALSE())</f>
        <v>tier - 2</v>
      </c>
      <c r="Q867" s="19" t="str">
        <f>VLOOKUP(Table3[[#This Row],[Customer ID]],'Hospitalisation Details'!866:$1048576,11,FALSE())</f>
        <v>R1024</v>
      </c>
    </row>
    <row r="868" spans="1:17" x14ac:dyDescent="0.2">
      <c r="A868" s="18" t="s">
        <v>1504</v>
      </c>
      <c r="B868" s="19" t="str">
        <f>VLOOKUP(Table3[[#This Row],[Customer ID]],'Customer name 1'!867:$1048576,4,FALSE())</f>
        <v xml:space="preserve">Mr. Chad </v>
      </c>
      <c r="C868" s="20">
        <f>VLOOKUP(Table3[[#This Row],[Customer ID]],'Medical Examinations'!$1:$1048576,2,FALSE())</f>
        <v>36.1</v>
      </c>
      <c r="D868" s="20" t="str">
        <f>VLOOKUP(Table3[[#This Row],[Customer ID]],'Medical Examinations'!$1:$1048576,3,FALSE())</f>
        <v xml:space="preserve"> obesity </v>
      </c>
      <c r="E868" s="20">
        <f>VLOOKUP(Table3[[#This Row],[Customer ID]],'Medical Examinations'!$1:$1048576,4,FALSE())</f>
        <v>5.65</v>
      </c>
      <c r="F868" s="20" t="str">
        <f>VLOOKUP(Table3[[#This Row],[Customer ID]],'Medical Examinations'!$1:$1048576,5,FALSE())</f>
        <v xml:space="preserve">normal </v>
      </c>
      <c r="G868" s="19" t="str">
        <f>VLOOKUP(Table3[[#This Row],[Customer ID]],'Medical Examinations'!$1:$1048576,6,FALSE())</f>
        <v>yes</v>
      </c>
      <c r="H868" s="19" t="str">
        <f>VLOOKUP(Table3[[#This Row],[Customer ID]],'Medical Examinations'!$1:$1048576,7,FALSE())</f>
        <v>No</v>
      </c>
      <c r="I868" s="19" t="str">
        <f>VLOOKUP(Table3[[#This Row],[Customer ID]],'Medical Examinations'!$1:$1048576,8,FALSE())</f>
        <v>No</v>
      </c>
      <c r="J868" s="19">
        <f>VLOOKUP(Table3[[#This Row],[Customer ID]],'Medical Examinations'!$1:$1048576,9,FALSE())</f>
        <v>2</v>
      </c>
      <c r="K868" s="19" t="str">
        <f>VLOOKUP(Table3[[#This Row],[Customer ID]],'Medical Examinations'!$1:$1048576,10,FALSE())</f>
        <v>No</v>
      </c>
      <c r="L868" s="19" t="str">
        <f>VLOOKUP(Table3[[#This Row],[Customer ID]],'Hospitalisation Details'!867:$1048576,5,FALSE())</f>
        <v>29 Dec 1966</v>
      </c>
      <c r="M868" s="19">
        <f>VLOOKUP(Table3[[#This Row],[Customer ID]],'Hospitalisation Details'!867:$1048576,6,FALSE())</f>
        <v>56</v>
      </c>
      <c r="N868" s="19">
        <f>VLOOKUP(Table3[[#This Row],[Customer ID]],'Hospitalisation Details'!867:$1048576,8,FALSE())</f>
        <v>12363.55</v>
      </c>
      <c r="O868" s="19" t="str">
        <f>VLOOKUP(Table3[[#This Row],[Customer ID]],'Hospitalisation Details'!867:$1048576,9,FALSE())</f>
        <v>tier - 3</v>
      </c>
      <c r="P868" s="19" t="str">
        <f>VLOOKUP(Table3[[#This Row],[Customer ID]],'Hospitalisation Details'!867:$1048576,10,FALSE())</f>
        <v>tier - 3</v>
      </c>
      <c r="Q868" s="19" t="str">
        <f>VLOOKUP(Table3[[#This Row],[Customer ID]],'Hospitalisation Details'!867:$1048576,11,FALSE())</f>
        <v>R1011</v>
      </c>
    </row>
    <row r="869" spans="1:17" x14ac:dyDescent="0.2">
      <c r="A869" s="18" t="s">
        <v>1503</v>
      </c>
      <c r="B869" s="19" t="str">
        <f>VLOOKUP(Table3[[#This Row],[Customer ID]],'Customer name 1'!868:$1048576,4,FALSE())</f>
        <v xml:space="preserve">Mr. Mark </v>
      </c>
      <c r="C869" s="20">
        <f>VLOOKUP(Table3[[#This Row],[Customer ID]],'Medical Examinations'!$1:$1048576,2,FALSE())</f>
        <v>37.1</v>
      </c>
      <c r="D869" s="20" t="str">
        <f>VLOOKUP(Table3[[#This Row],[Customer ID]],'Medical Examinations'!$1:$1048576,3,FALSE())</f>
        <v xml:space="preserve"> obesity </v>
      </c>
      <c r="E869" s="20">
        <f>VLOOKUP(Table3[[#This Row],[Customer ID]],'Medical Examinations'!$1:$1048576,4,FALSE())</f>
        <v>11.21</v>
      </c>
      <c r="F869" s="20" t="str">
        <f>VLOOKUP(Table3[[#This Row],[Customer ID]],'Medical Examinations'!$1:$1048576,5,FALSE())</f>
        <v xml:space="preserve">diabetes </v>
      </c>
      <c r="G869" s="19" t="str">
        <f>VLOOKUP(Table3[[#This Row],[Customer ID]],'Medical Examinations'!$1:$1048576,6,FALSE())</f>
        <v>yes</v>
      </c>
      <c r="H869" s="19" t="str">
        <f>VLOOKUP(Table3[[#This Row],[Customer ID]],'Medical Examinations'!$1:$1048576,7,FALSE())</f>
        <v>No</v>
      </c>
      <c r="I869" s="19" t="str">
        <f>VLOOKUP(Table3[[#This Row],[Customer ID]],'Medical Examinations'!$1:$1048576,8,FALSE())</f>
        <v>Yes</v>
      </c>
      <c r="J869" s="19">
        <f>VLOOKUP(Table3[[#This Row],[Customer ID]],'Medical Examinations'!$1:$1048576,9,FALSE())</f>
        <v>1</v>
      </c>
      <c r="K869" s="19" t="str">
        <f>VLOOKUP(Table3[[#This Row],[Customer ID]],'Medical Examinations'!$1:$1048576,10,FALSE())</f>
        <v>No</v>
      </c>
      <c r="L869" s="19" t="str">
        <f>VLOOKUP(Table3[[#This Row],[Customer ID]],'Hospitalisation Details'!868:$1048576,5,FALSE())</f>
        <v>22 Sep 1963</v>
      </c>
      <c r="M869" s="19">
        <f>VLOOKUP(Table3[[#This Row],[Customer ID]],'Hospitalisation Details'!868:$1048576,6,FALSE())</f>
        <v>59</v>
      </c>
      <c r="N869" s="19">
        <f>VLOOKUP(Table3[[#This Row],[Customer ID]],'Hospitalisation Details'!868:$1048576,8,FALSE())</f>
        <v>12347.17</v>
      </c>
      <c r="O869" s="19" t="str">
        <f>VLOOKUP(Table3[[#This Row],[Customer ID]],'Hospitalisation Details'!868:$1048576,9,FALSE())</f>
        <v>tier - 3</v>
      </c>
      <c r="P869" s="19" t="str">
        <f>VLOOKUP(Table3[[#This Row],[Customer ID]],'Hospitalisation Details'!868:$1048576,10,FALSE())</f>
        <v>tier - 3</v>
      </c>
      <c r="Q869" s="19" t="str">
        <f>VLOOKUP(Table3[[#This Row],[Customer ID]],'Hospitalisation Details'!868:$1048576,11,FALSE())</f>
        <v>R1011</v>
      </c>
    </row>
    <row r="870" spans="1:17" x14ac:dyDescent="0.2">
      <c r="A870" s="18" t="s">
        <v>1502</v>
      </c>
      <c r="B870" s="19" t="str">
        <f>VLOOKUP(Table3[[#This Row],[Customer ID]],'Customer name 1'!869:$1048576,4,FALSE())</f>
        <v xml:space="preserve">Mr. David </v>
      </c>
      <c r="C870" s="20">
        <f>VLOOKUP(Table3[[#This Row],[Customer ID]],'Medical Examinations'!$1:$1048576,2,FALSE())</f>
        <v>27.5</v>
      </c>
      <c r="D870" s="20" t="str">
        <f>VLOOKUP(Table3[[#This Row],[Customer ID]],'Medical Examinations'!$1:$1048576,3,FALSE())</f>
        <v>over weight</v>
      </c>
      <c r="E870" s="20">
        <f>VLOOKUP(Table3[[#This Row],[Customer ID]],'Medical Examinations'!$1:$1048576,4,FALSE())</f>
        <v>10.62</v>
      </c>
      <c r="F870" s="20" t="str">
        <f>VLOOKUP(Table3[[#This Row],[Customer ID]],'Medical Examinations'!$1:$1048576,5,FALSE())</f>
        <v xml:space="preserve">diabetes </v>
      </c>
      <c r="G870" s="19" t="str">
        <f>VLOOKUP(Table3[[#This Row],[Customer ID]],'Medical Examinations'!$1:$1048576,6,FALSE())</f>
        <v>yes</v>
      </c>
      <c r="H870" s="19" t="str">
        <f>VLOOKUP(Table3[[#This Row],[Customer ID]],'Medical Examinations'!$1:$1048576,7,FALSE())</f>
        <v>No</v>
      </c>
      <c r="I870" s="19" t="str">
        <f>VLOOKUP(Table3[[#This Row],[Customer ID]],'Medical Examinations'!$1:$1048576,8,FALSE())</f>
        <v>Yes</v>
      </c>
      <c r="J870" s="19">
        <f>VLOOKUP(Table3[[#This Row],[Customer ID]],'Medical Examinations'!$1:$1048576,9,FALSE())</f>
        <v>1</v>
      </c>
      <c r="K870" s="19" t="str">
        <f>VLOOKUP(Table3[[#This Row],[Customer ID]],'Medical Examinations'!$1:$1048576,10,FALSE())</f>
        <v>No</v>
      </c>
      <c r="L870" s="19" t="str">
        <f>VLOOKUP(Table3[[#This Row],[Customer ID]],'Hospitalisation Details'!869:$1048576,5,FALSE())</f>
        <v>2 Aug 1963</v>
      </c>
      <c r="M870" s="19">
        <f>VLOOKUP(Table3[[#This Row],[Customer ID]],'Hospitalisation Details'!869:$1048576,6,FALSE())</f>
        <v>59</v>
      </c>
      <c r="N870" s="19">
        <f>VLOOKUP(Table3[[#This Row],[Customer ID]],'Hospitalisation Details'!869:$1048576,8,FALSE())</f>
        <v>12333.83</v>
      </c>
      <c r="O870" s="19" t="str">
        <f>VLOOKUP(Table3[[#This Row],[Customer ID]],'Hospitalisation Details'!869:$1048576,9,FALSE())</f>
        <v>tier - 3</v>
      </c>
      <c r="P870" s="19" t="str">
        <f>VLOOKUP(Table3[[#This Row],[Customer ID]],'Hospitalisation Details'!869:$1048576,10,FALSE())</f>
        <v>tier - 2</v>
      </c>
      <c r="Q870" s="19" t="str">
        <f>VLOOKUP(Table3[[#This Row],[Customer ID]],'Hospitalisation Details'!869:$1048576,11,FALSE())</f>
        <v>R1011</v>
      </c>
    </row>
    <row r="871" spans="1:17" x14ac:dyDescent="0.2">
      <c r="A871" s="18" t="s">
        <v>1501</v>
      </c>
      <c r="B871" s="19" t="str">
        <f>VLOOKUP(Table3[[#This Row],[Customer ID]],'Customer name 1'!870:$1048576,4,FALSE())</f>
        <v xml:space="preserve">Mr. Matthew </v>
      </c>
      <c r="C871" s="20">
        <f>VLOOKUP(Table3[[#This Row],[Customer ID]],'Medical Examinations'!$1:$1048576,2,FALSE())</f>
        <v>24.7</v>
      </c>
      <c r="D871" s="20" t="str">
        <f>VLOOKUP(Table3[[#This Row],[Customer ID]],'Medical Examinations'!$1:$1048576,3,FALSE())</f>
        <v>normal weight</v>
      </c>
      <c r="E871" s="20">
        <f>VLOOKUP(Table3[[#This Row],[Customer ID]],'Medical Examinations'!$1:$1048576,4,FALSE())</f>
        <v>10.7</v>
      </c>
      <c r="F871" s="20" t="str">
        <f>VLOOKUP(Table3[[#This Row],[Customer ID]],'Medical Examinations'!$1:$1048576,5,FALSE())</f>
        <v xml:space="preserve">diabetes </v>
      </c>
      <c r="G871" s="19" t="str">
        <f>VLOOKUP(Table3[[#This Row],[Customer ID]],'Medical Examinations'!$1:$1048576,6,FALSE())</f>
        <v>yes</v>
      </c>
      <c r="H871" s="19" t="str">
        <f>VLOOKUP(Table3[[#This Row],[Customer ID]],'Medical Examinations'!$1:$1048576,7,FALSE())</f>
        <v>No</v>
      </c>
      <c r="I871" s="19" t="str">
        <f>VLOOKUP(Table3[[#This Row],[Customer ID]],'Medical Examinations'!$1:$1048576,8,FALSE())</f>
        <v>Yes</v>
      </c>
      <c r="J871" s="19">
        <f>VLOOKUP(Table3[[#This Row],[Customer ID]],'Medical Examinations'!$1:$1048576,9,FALSE())</f>
        <v>1</v>
      </c>
      <c r="K871" s="19" t="str">
        <f>VLOOKUP(Table3[[#This Row],[Customer ID]],'Medical Examinations'!$1:$1048576,10,FALSE())</f>
        <v>No</v>
      </c>
      <c r="L871" s="19" t="str">
        <f>VLOOKUP(Table3[[#This Row],[Customer ID]],'Hospitalisation Details'!870:$1048576,5,FALSE())</f>
        <v>29 Aug 1963</v>
      </c>
      <c r="M871" s="19">
        <f>VLOOKUP(Table3[[#This Row],[Customer ID]],'Hospitalisation Details'!870:$1048576,6,FALSE())</f>
        <v>59</v>
      </c>
      <c r="N871" s="19">
        <f>VLOOKUP(Table3[[#This Row],[Customer ID]],'Hospitalisation Details'!870:$1048576,8,FALSE())</f>
        <v>12323.94</v>
      </c>
      <c r="O871" s="19" t="str">
        <f>VLOOKUP(Table3[[#This Row],[Customer ID]],'Hospitalisation Details'!870:$1048576,9,FALSE())</f>
        <v>tier - 3</v>
      </c>
      <c r="P871" s="19" t="str">
        <f>VLOOKUP(Table3[[#This Row],[Customer ID]],'Hospitalisation Details'!870:$1048576,10,FALSE())</f>
        <v>tier - 3</v>
      </c>
      <c r="Q871" s="19" t="str">
        <f>VLOOKUP(Table3[[#This Row],[Customer ID]],'Hospitalisation Details'!870:$1048576,11,FALSE())</f>
        <v>R1017</v>
      </c>
    </row>
    <row r="872" spans="1:17" x14ac:dyDescent="0.2">
      <c r="A872" s="18" t="s">
        <v>1500</v>
      </c>
      <c r="B872" s="19" t="str">
        <f>VLOOKUP(Table3[[#This Row],[Customer ID]],'Customer name 1'!871:$1048576,4,FALSE())</f>
        <v xml:space="preserve">Mrs. Orla </v>
      </c>
      <c r="C872" s="20">
        <f>VLOOKUP(Table3[[#This Row],[Customer ID]],'Medical Examinations'!$1:$1048576,2,FALSE())</f>
        <v>26.78</v>
      </c>
      <c r="D872" s="20" t="str">
        <f>VLOOKUP(Table3[[#This Row],[Customer ID]],'Medical Examinations'!$1:$1048576,3,FALSE())</f>
        <v>over weight</v>
      </c>
      <c r="E872" s="20">
        <f>VLOOKUP(Table3[[#This Row],[Customer ID]],'Medical Examinations'!$1:$1048576,4,FALSE())</f>
        <v>10.02</v>
      </c>
      <c r="F872" s="20" t="str">
        <f>VLOOKUP(Table3[[#This Row],[Customer ID]],'Medical Examinations'!$1:$1048576,5,FALSE())</f>
        <v xml:space="preserve">diabetes </v>
      </c>
      <c r="G872" s="19" t="str">
        <f>VLOOKUP(Table3[[#This Row],[Customer ID]],'Medical Examinations'!$1:$1048576,6,FALSE())</f>
        <v>yes</v>
      </c>
      <c r="H872" s="19" t="str">
        <f>VLOOKUP(Table3[[#This Row],[Customer ID]],'Medical Examinations'!$1:$1048576,7,FALSE())</f>
        <v>No</v>
      </c>
      <c r="I872" s="19" t="str">
        <f>VLOOKUP(Table3[[#This Row],[Customer ID]],'Medical Examinations'!$1:$1048576,8,FALSE())</f>
        <v>Yes</v>
      </c>
      <c r="J872" s="19">
        <f>VLOOKUP(Table3[[#This Row],[Customer ID]],'Medical Examinations'!$1:$1048576,9,FALSE())</f>
        <v>1</v>
      </c>
      <c r="K872" s="19" t="str">
        <f>VLOOKUP(Table3[[#This Row],[Customer ID]],'Medical Examinations'!$1:$1048576,10,FALSE())</f>
        <v>No</v>
      </c>
      <c r="L872" s="19" t="str">
        <f>VLOOKUP(Table3[[#This Row],[Customer ID]],'Hospitalisation Details'!871:$1048576,5,FALSE())</f>
        <v>28 Oct 1963</v>
      </c>
      <c r="M872" s="19">
        <f>VLOOKUP(Table3[[#This Row],[Customer ID]],'Hospitalisation Details'!871:$1048576,6,FALSE())</f>
        <v>59</v>
      </c>
      <c r="N872" s="19">
        <f>VLOOKUP(Table3[[#This Row],[Customer ID]],'Hospitalisation Details'!871:$1048576,8,FALSE())</f>
        <v>12299.59</v>
      </c>
      <c r="O872" s="19" t="str">
        <f>VLOOKUP(Table3[[#This Row],[Customer ID]],'Hospitalisation Details'!871:$1048576,9,FALSE())</f>
        <v>tier - 3</v>
      </c>
      <c r="P872" s="19" t="str">
        <f>VLOOKUP(Table3[[#This Row],[Customer ID]],'Hospitalisation Details'!871:$1048576,10,FALSE())</f>
        <v>tier - 1</v>
      </c>
      <c r="Q872" s="19" t="str">
        <f>VLOOKUP(Table3[[#This Row],[Customer ID]],'Hospitalisation Details'!871:$1048576,11,FALSE())</f>
        <v>R1025</v>
      </c>
    </row>
    <row r="873" spans="1:17" x14ac:dyDescent="0.2">
      <c r="A873" s="18" t="s">
        <v>1499</v>
      </c>
      <c r="B873" s="19" t="str">
        <f>VLOOKUP(Table3[[#This Row],[Customer ID]],'Customer name 1'!872:$1048576,4,FALSE())</f>
        <v xml:space="preserve">Ms. Shaista </v>
      </c>
      <c r="C873" s="20">
        <f>VLOOKUP(Table3[[#This Row],[Customer ID]],'Medical Examinations'!$1:$1048576,2,FALSE())</f>
        <v>45.8</v>
      </c>
      <c r="D873" s="20" t="str">
        <f>VLOOKUP(Table3[[#This Row],[Customer ID]],'Medical Examinations'!$1:$1048576,3,FALSE())</f>
        <v xml:space="preserve"> obesity </v>
      </c>
      <c r="E873" s="20">
        <f>VLOOKUP(Table3[[#This Row],[Customer ID]],'Medical Examinations'!$1:$1048576,4,FALSE())</f>
        <v>4.8499999999999996</v>
      </c>
      <c r="F873" s="20" t="str">
        <f>VLOOKUP(Table3[[#This Row],[Customer ID]],'Medical Examinations'!$1:$1048576,5,FALSE())</f>
        <v xml:space="preserve">normal </v>
      </c>
      <c r="G873" s="19" t="str">
        <f>VLOOKUP(Table3[[#This Row],[Customer ID]],'Medical Examinations'!$1:$1048576,6,FALSE())</f>
        <v>No</v>
      </c>
      <c r="H873" s="19" t="str">
        <f>VLOOKUP(Table3[[#This Row],[Customer ID]],'Medical Examinations'!$1:$1048576,7,FALSE())</f>
        <v>No</v>
      </c>
      <c r="I873" s="19" t="str">
        <f>VLOOKUP(Table3[[#This Row],[Customer ID]],'Medical Examinations'!$1:$1048576,8,FALSE())</f>
        <v>No</v>
      </c>
      <c r="J873" s="19">
        <f>VLOOKUP(Table3[[#This Row],[Customer ID]],'Medical Examinations'!$1:$1048576,9,FALSE())</f>
        <v>0</v>
      </c>
      <c r="K873" s="19" t="str">
        <f>VLOOKUP(Table3[[#This Row],[Customer ID]],'Medical Examinations'!$1:$1048576,10,FALSE())</f>
        <v>No</v>
      </c>
      <c r="L873" s="19" t="str">
        <f>VLOOKUP(Table3[[#This Row],[Customer ID]],'Hospitalisation Details'!872:$1048576,5,FALSE())</f>
        <v>29 Oct 1990</v>
      </c>
      <c r="M873" s="19">
        <f>VLOOKUP(Table3[[#This Row],[Customer ID]],'Hospitalisation Details'!872:$1048576,6,FALSE())</f>
        <v>32</v>
      </c>
      <c r="N873" s="19">
        <f>VLOOKUP(Table3[[#This Row],[Customer ID]],'Hospitalisation Details'!872:$1048576,8,FALSE())</f>
        <v>12282.38</v>
      </c>
      <c r="O873" s="19" t="str">
        <f>VLOOKUP(Table3[[#This Row],[Customer ID]],'Hospitalisation Details'!872:$1048576,9,FALSE())</f>
        <v>tier - 3</v>
      </c>
      <c r="P873" s="19" t="str">
        <f>VLOOKUP(Table3[[#This Row],[Customer ID]],'Hospitalisation Details'!872:$1048576,10,FALSE())</f>
        <v>tier - 1</v>
      </c>
      <c r="Q873" s="19" t="str">
        <f>VLOOKUP(Table3[[#This Row],[Customer ID]],'Hospitalisation Details'!872:$1048576,11,FALSE())</f>
        <v>R1011</v>
      </c>
    </row>
    <row r="874" spans="1:17" x14ac:dyDescent="0.2">
      <c r="A874" s="18" t="s">
        <v>1498</v>
      </c>
      <c r="B874" s="19" t="str">
        <f>VLOOKUP(Table3[[#This Row],[Customer ID]],'Customer name 1'!873:$1048576,4,FALSE())</f>
        <v xml:space="preserve">Mrs. Emily </v>
      </c>
      <c r="C874" s="20">
        <f>VLOOKUP(Table3[[#This Row],[Customer ID]],'Medical Examinations'!$1:$1048576,2,FALSE())</f>
        <v>29</v>
      </c>
      <c r="D874" s="20" t="str">
        <f>VLOOKUP(Table3[[#This Row],[Customer ID]],'Medical Examinations'!$1:$1048576,3,FALSE())</f>
        <v>over weight</v>
      </c>
      <c r="E874" s="20">
        <f>VLOOKUP(Table3[[#This Row],[Customer ID]],'Medical Examinations'!$1:$1048576,4,FALSE())</f>
        <v>4.3899999999999997</v>
      </c>
      <c r="F874" s="20" t="str">
        <f>VLOOKUP(Table3[[#This Row],[Customer ID]],'Medical Examinations'!$1:$1048576,5,FALSE())</f>
        <v xml:space="preserve">normal </v>
      </c>
      <c r="G874" s="19" t="str">
        <f>VLOOKUP(Table3[[#This Row],[Customer ID]],'Medical Examinations'!$1:$1048576,6,FALSE())</f>
        <v>yes</v>
      </c>
      <c r="H874" s="19" t="str">
        <f>VLOOKUP(Table3[[#This Row],[Customer ID]],'Medical Examinations'!$1:$1048576,7,FALSE())</f>
        <v>No</v>
      </c>
      <c r="I874" s="19" t="str">
        <f>VLOOKUP(Table3[[#This Row],[Customer ID]],'Medical Examinations'!$1:$1048576,8,FALSE())</f>
        <v>No</v>
      </c>
      <c r="J874" s="19">
        <f>VLOOKUP(Table3[[#This Row],[Customer ID]],'Medical Examinations'!$1:$1048576,9,FALSE())</f>
        <v>2</v>
      </c>
      <c r="K874" s="19" t="str">
        <f>VLOOKUP(Table3[[#This Row],[Customer ID]],'Medical Examinations'!$1:$1048576,10,FALSE())</f>
        <v>No</v>
      </c>
      <c r="L874" s="19" t="str">
        <f>VLOOKUP(Table3[[#This Row],[Customer ID]],'Hospitalisation Details'!873:$1048576,5,FALSE())</f>
        <v>16 Nov 1966</v>
      </c>
      <c r="M874" s="19">
        <f>VLOOKUP(Table3[[#This Row],[Customer ID]],'Hospitalisation Details'!873:$1048576,6,FALSE())</f>
        <v>56</v>
      </c>
      <c r="N874" s="19">
        <f>VLOOKUP(Table3[[#This Row],[Customer ID]],'Hospitalisation Details'!873:$1048576,8,FALSE())</f>
        <v>12282.03</v>
      </c>
      <c r="O874" s="19" t="str">
        <f>VLOOKUP(Table3[[#This Row],[Customer ID]],'Hospitalisation Details'!873:$1048576,9,FALSE())</f>
        <v>tier - 3</v>
      </c>
      <c r="P874" s="19" t="str">
        <f>VLOOKUP(Table3[[#This Row],[Customer ID]],'Hospitalisation Details'!873:$1048576,10,FALSE())</f>
        <v>tier - 1</v>
      </c>
      <c r="Q874" s="19" t="str">
        <f>VLOOKUP(Table3[[#This Row],[Customer ID]],'Hospitalisation Details'!873:$1048576,11,FALSE())</f>
        <v>R1025</v>
      </c>
    </row>
    <row r="875" spans="1:17" x14ac:dyDescent="0.2">
      <c r="A875" s="18" t="s">
        <v>1497</v>
      </c>
      <c r="B875" s="19" t="str">
        <f>VLOOKUP(Table3[[#This Row],[Customer ID]],'Customer name 1'!874:$1048576,4,FALSE())</f>
        <v xml:space="preserve">Ms. Julie </v>
      </c>
      <c r="C875" s="20">
        <f>VLOOKUP(Table3[[#This Row],[Customer ID]],'Medical Examinations'!$1:$1048576,2,FALSE())</f>
        <v>33.534999999999997</v>
      </c>
      <c r="D875" s="20" t="str">
        <f>VLOOKUP(Table3[[#This Row],[Customer ID]],'Medical Examinations'!$1:$1048576,3,FALSE())</f>
        <v xml:space="preserve"> obesity </v>
      </c>
      <c r="E875" s="20">
        <f>VLOOKUP(Table3[[#This Row],[Customer ID]],'Medical Examinations'!$1:$1048576,4,FALSE())</f>
        <v>8.24</v>
      </c>
      <c r="F875" s="20" t="str">
        <f>VLOOKUP(Table3[[#This Row],[Customer ID]],'Medical Examinations'!$1:$1048576,5,FALSE())</f>
        <v xml:space="preserve">diabetes </v>
      </c>
      <c r="G875" s="19" t="str">
        <f>VLOOKUP(Table3[[#This Row],[Customer ID]],'Medical Examinations'!$1:$1048576,6,FALSE())</f>
        <v>yes</v>
      </c>
      <c r="H875" s="19" t="str">
        <f>VLOOKUP(Table3[[#This Row],[Customer ID]],'Medical Examinations'!$1:$1048576,7,FALSE())</f>
        <v>No</v>
      </c>
      <c r="I875" s="19" t="str">
        <f>VLOOKUP(Table3[[#This Row],[Customer ID]],'Medical Examinations'!$1:$1048576,8,FALSE())</f>
        <v>No</v>
      </c>
      <c r="J875" s="19">
        <f>VLOOKUP(Table3[[#This Row],[Customer ID]],'Medical Examinations'!$1:$1048576,9,FALSE())</f>
        <v>0</v>
      </c>
      <c r="K875" s="19" t="str">
        <f>VLOOKUP(Table3[[#This Row],[Customer ID]],'Medical Examinations'!$1:$1048576,10,FALSE())</f>
        <v>No</v>
      </c>
      <c r="L875" s="19" t="str">
        <f>VLOOKUP(Table3[[#This Row],[Customer ID]],'Hospitalisation Details'!874:$1048576,5,FALSE())</f>
        <v>28 Aug 1967</v>
      </c>
      <c r="M875" s="19">
        <f>VLOOKUP(Table3[[#This Row],[Customer ID]],'Hospitalisation Details'!874:$1048576,6,FALSE())</f>
        <v>55</v>
      </c>
      <c r="N875" s="19">
        <f>VLOOKUP(Table3[[#This Row],[Customer ID]],'Hospitalisation Details'!874:$1048576,8,FALSE())</f>
        <v>12269.69</v>
      </c>
      <c r="O875" s="19" t="str">
        <f>VLOOKUP(Table3[[#This Row],[Customer ID]],'Hospitalisation Details'!874:$1048576,9,FALSE())</f>
        <v>tier - 3</v>
      </c>
      <c r="P875" s="19" t="str">
        <f>VLOOKUP(Table3[[#This Row],[Customer ID]],'Hospitalisation Details'!874:$1048576,10,FALSE())</f>
        <v>tier - 2</v>
      </c>
      <c r="Q875" s="19" t="str">
        <f>VLOOKUP(Table3[[#This Row],[Customer ID]],'Hospitalisation Details'!874:$1048576,11,FALSE())</f>
        <v>R1012</v>
      </c>
    </row>
    <row r="876" spans="1:17" x14ac:dyDescent="0.2">
      <c r="A876" s="18" t="s">
        <v>1496</v>
      </c>
      <c r="B876" s="19" t="str">
        <f>VLOOKUP(Table3[[#This Row],[Customer ID]],'Customer name 1'!875:$1048576,4,FALSE())</f>
        <v xml:space="preserve">Ms. Megumi </v>
      </c>
      <c r="C876" s="20">
        <f>VLOOKUP(Table3[[#This Row],[Customer ID]],'Medical Examinations'!$1:$1048576,2,FALSE())</f>
        <v>32.774999999999999</v>
      </c>
      <c r="D876" s="20" t="str">
        <f>VLOOKUP(Table3[[#This Row],[Customer ID]],'Medical Examinations'!$1:$1048576,3,FALSE())</f>
        <v xml:space="preserve"> obesity </v>
      </c>
      <c r="E876" s="20">
        <f>VLOOKUP(Table3[[#This Row],[Customer ID]],'Medical Examinations'!$1:$1048576,4,FALSE())</f>
        <v>9.77</v>
      </c>
      <c r="F876" s="20" t="str">
        <f>VLOOKUP(Table3[[#This Row],[Customer ID]],'Medical Examinations'!$1:$1048576,5,FALSE())</f>
        <v xml:space="preserve">diabetes </v>
      </c>
      <c r="G876" s="19" t="str">
        <f>VLOOKUP(Table3[[#This Row],[Customer ID]],'Medical Examinations'!$1:$1048576,6,FALSE())</f>
        <v>yes</v>
      </c>
      <c r="H876" s="19" t="str">
        <f>VLOOKUP(Table3[[#This Row],[Customer ID]],'Medical Examinations'!$1:$1048576,7,FALSE())</f>
        <v>No</v>
      </c>
      <c r="I876" s="19" t="str">
        <f>VLOOKUP(Table3[[#This Row],[Customer ID]],'Medical Examinations'!$1:$1048576,8,FALSE())</f>
        <v>No</v>
      </c>
      <c r="J876" s="19">
        <f>VLOOKUP(Table3[[#This Row],[Customer ID]],'Medical Examinations'!$1:$1048576,9,FALSE())</f>
        <v>0</v>
      </c>
      <c r="K876" s="19" t="str">
        <f>VLOOKUP(Table3[[#This Row],[Customer ID]],'Medical Examinations'!$1:$1048576,10,FALSE())</f>
        <v>No</v>
      </c>
      <c r="L876" s="19" t="str">
        <f>VLOOKUP(Table3[[#This Row],[Customer ID]],'Hospitalisation Details'!875:$1048576,5,FALSE())</f>
        <v>30 Dec 1967</v>
      </c>
      <c r="M876" s="19">
        <f>VLOOKUP(Table3[[#This Row],[Customer ID]],'Hospitalisation Details'!875:$1048576,6,FALSE())</f>
        <v>55</v>
      </c>
      <c r="N876" s="19">
        <f>VLOOKUP(Table3[[#This Row],[Customer ID]],'Hospitalisation Details'!875:$1048576,8,FALSE())</f>
        <v>12268.63</v>
      </c>
      <c r="O876" s="19" t="str">
        <f>VLOOKUP(Table3[[#This Row],[Customer ID]],'Hospitalisation Details'!875:$1048576,9,FALSE())</f>
        <v>tier - 3</v>
      </c>
      <c r="P876" s="19" t="str">
        <f>VLOOKUP(Table3[[#This Row],[Customer ID]],'Hospitalisation Details'!875:$1048576,10,FALSE())</f>
        <v>tier - 1</v>
      </c>
      <c r="Q876" s="19" t="str">
        <f>VLOOKUP(Table3[[#This Row],[Customer ID]],'Hospitalisation Details'!875:$1048576,11,FALSE())</f>
        <v>R1012</v>
      </c>
    </row>
    <row r="877" spans="1:17" x14ac:dyDescent="0.2">
      <c r="A877" s="18" t="s">
        <v>1495</v>
      </c>
      <c r="B877" s="19" t="str">
        <f>VLOOKUP(Table3[[#This Row],[Customer ID]],'Customer name 1'!876:$1048576,4,FALSE())</f>
        <v xml:space="preserve">Ms. Skylar </v>
      </c>
      <c r="C877" s="20">
        <f>VLOOKUP(Table3[[#This Row],[Customer ID]],'Medical Examinations'!$1:$1048576,2,FALSE())</f>
        <v>37.51</v>
      </c>
      <c r="D877" s="20" t="str">
        <f>VLOOKUP(Table3[[#This Row],[Customer ID]],'Medical Examinations'!$1:$1048576,3,FALSE())</f>
        <v xml:space="preserve"> obesity </v>
      </c>
      <c r="E877" s="20">
        <f>VLOOKUP(Table3[[#This Row],[Customer ID]],'Medical Examinations'!$1:$1048576,4,FALSE())</f>
        <v>5.5</v>
      </c>
      <c r="F877" s="20" t="str">
        <f>VLOOKUP(Table3[[#This Row],[Customer ID]],'Medical Examinations'!$1:$1048576,5,FALSE())</f>
        <v xml:space="preserve">normal </v>
      </c>
      <c r="G877" s="19" t="str">
        <f>VLOOKUP(Table3[[#This Row],[Customer ID]],'Medical Examinations'!$1:$1048576,6,FALSE())</f>
        <v>yes</v>
      </c>
      <c r="H877" s="19" t="str">
        <f>VLOOKUP(Table3[[#This Row],[Customer ID]],'Medical Examinations'!$1:$1048576,7,FALSE())</f>
        <v>No</v>
      </c>
      <c r="I877" s="19" t="str">
        <f>VLOOKUP(Table3[[#This Row],[Customer ID]],'Medical Examinations'!$1:$1048576,8,FALSE())</f>
        <v>No</v>
      </c>
      <c r="J877" s="19">
        <f>VLOOKUP(Table3[[#This Row],[Customer ID]],'Medical Examinations'!$1:$1048576,9,FALSE())</f>
        <v>2</v>
      </c>
      <c r="K877" s="19" t="str">
        <f>VLOOKUP(Table3[[#This Row],[Customer ID]],'Medical Examinations'!$1:$1048576,10,FALSE())</f>
        <v>No</v>
      </c>
      <c r="L877" s="19" t="str">
        <f>VLOOKUP(Table3[[#This Row],[Customer ID]],'Hospitalisation Details'!876:$1048576,5,FALSE())</f>
        <v>6 Dec 1966</v>
      </c>
      <c r="M877" s="19">
        <f>VLOOKUP(Table3[[#This Row],[Customer ID]],'Hospitalisation Details'!876:$1048576,6,FALSE())</f>
        <v>56</v>
      </c>
      <c r="N877" s="19">
        <f>VLOOKUP(Table3[[#This Row],[Customer ID]],'Hospitalisation Details'!876:$1048576,8,FALSE())</f>
        <v>12265.51</v>
      </c>
      <c r="O877" s="19" t="str">
        <f>VLOOKUP(Table3[[#This Row],[Customer ID]],'Hospitalisation Details'!876:$1048576,9,FALSE())</f>
        <v>tier - 3</v>
      </c>
      <c r="P877" s="19" t="str">
        <f>VLOOKUP(Table3[[#This Row],[Customer ID]],'Hospitalisation Details'!876:$1048576,10,FALSE())</f>
        <v>tier - 3</v>
      </c>
      <c r="Q877" s="19" t="str">
        <f>VLOOKUP(Table3[[#This Row],[Customer ID]],'Hospitalisation Details'!876:$1048576,11,FALSE())</f>
        <v>R1013</v>
      </c>
    </row>
    <row r="878" spans="1:17" x14ac:dyDescent="0.2">
      <c r="A878" s="18" t="s">
        <v>1494</v>
      </c>
      <c r="B878" s="19" t="str">
        <f>VLOOKUP(Table3[[#This Row],[Customer ID]],'Customer name 1'!877:$1048576,4,FALSE())</f>
        <v xml:space="preserve">Mrs. Victoria </v>
      </c>
      <c r="C878" s="20">
        <f>VLOOKUP(Table3[[#This Row],[Customer ID]],'Medical Examinations'!$1:$1048576,2,FALSE())</f>
        <v>39.86</v>
      </c>
      <c r="D878" s="20" t="str">
        <f>VLOOKUP(Table3[[#This Row],[Customer ID]],'Medical Examinations'!$1:$1048576,3,FALSE())</f>
        <v xml:space="preserve"> obesity </v>
      </c>
      <c r="E878" s="20">
        <f>VLOOKUP(Table3[[#This Row],[Customer ID]],'Medical Examinations'!$1:$1048576,4,FALSE())</f>
        <v>11.84</v>
      </c>
      <c r="F878" s="20" t="str">
        <f>VLOOKUP(Table3[[#This Row],[Customer ID]],'Medical Examinations'!$1:$1048576,5,FALSE())</f>
        <v xml:space="preserve">diabetes </v>
      </c>
      <c r="G878" s="19" t="str">
        <f>VLOOKUP(Table3[[#This Row],[Customer ID]],'Medical Examinations'!$1:$1048576,6,FALSE())</f>
        <v>yes</v>
      </c>
      <c r="H878" s="19" t="str">
        <f>VLOOKUP(Table3[[#This Row],[Customer ID]],'Medical Examinations'!$1:$1048576,7,FALSE())</f>
        <v>No</v>
      </c>
      <c r="I878" s="19" t="str">
        <f>VLOOKUP(Table3[[#This Row],[Customer ID]],'Medical Examinations'!$1:$1048576,8,FALSE())</f>
        <v>No</v>
      </c>
      <c r="J878" s="19">
        <f>VLOOKUP(Table3[[#This Row],[Customer ID]],'Medical Examinations'!$1:$1048576,9,FALSE())</f>
        <v>1</v>
      </c>
      <c r="K878" s="19" t="str">
        <f>VLOOKUP(Table3[[#This Row],[Customer ID]],'Medical Examinations'!$1:$1048576,10,FALSE())</f>
        <v>No</v>
      </c>
      <c r="L878" s="19" t="str">
        <f>VLOOKUP(Table3[[#This Row],[Customer ID]],'Hospitalisation Details'!877:$1048576,5,FALSE())</f>
        <v>13 Aug 1986</v>
      </c>
      <c r="M878" s="19">
        <f>VLOOKUP(Table3[[#This Row],[Customer ID]],'Hospitalisation Details'!877:$1048576,6,FALSE())</f>
        <v>36</v>
      </c>
      <c r="N878" s="19">
        <f>VLOOKUP(Table3[[#This Row],[Customer ID]],'Hospitalisation Details'!877:$1048576,8,FALSE())</f>
        <v>12255.04</v>
      </c>
      <c r="O878" s="19" t="str">
        <f>VLOOKUP(Table3[[#This Row],[Customer ID]],'Hospitalisation Details'!877:$1048576,9,FALSE())</f>
        <v>tier - 3</v>
      </c>
      <c r="P878" s="19" t="str">
        <f>VLOOKUP(Table3[[#This Row],[Customer ID]],'Hospitalisation Details'!877:$1048576,10,FALSE())</f>
        <v>tier - 2</v>
      </c>
      <c r="Q878" s="19" t="str">
        <f>VLOOKUP(Table3[[#This Row],[Customer ID]],'Hospitalisation Details'!877:$1048576,11,FALSE())</f>
        <v>R1026</v>
      </c>
    </row>
    <row r="879" spans="1:17" x14ac:dyDescent="0.2">
      <c r="A879" s="18" t="s">
        <v>1493</v>
      </c>
      <c r="B879" s="19" t="str">
        <f>VLOOKUP(Table3[[#This Row],[Customer ID]],'Customer name 1'!878:$1048576,4,FALSE())</f>
        <v xml:space="preserve">Mrs. Amanda </v>
      </c>
      <c r="C879" s="20">
        <f>VLOOKUP(Table3[[#This Row],[Customer ID]],'Medical Examinations'!$1:$1048576,2,FALSE())</f>
        <v>42.13</v>
      </c>
      <c r="D879" s="20" t="str">
        <f>VLOOKUP(Table3[[#This Row],[Customer ID]],'Medical Examinations'!$1:$1048576,3,FALSE())</f>
        <v xml:space="preserve"> obesity </v>
      </c>
      <c r="E879" s="20">
        <f>VLOOKUP(Table3[[#This Row],[Customer ID]],'Medical Examinations'!$1:$1048576,4,FALSE())</f>
        <v>4.66</v>
      </c>
      <c r="F879" s="20" t="str">
        <f>VLOOKUP(Table3[[#This Row],[Customer ID]],'Medical Examinations'!$1:$1048576,5,FALSE())</f>
        <v xml:space="preserve">normal </v>
      </c>
      <c r="G879" s="19" t="str">
        <f>VLOOKUP(Table3[[#This Row],[Customer ID]],'Medical Examinations'!$1:$1048576,6,FALSE())</f>
        <v>No</v>
      </c>
      <c r="H879" s="19" t="str">
        <f>VLOOKUP(Table3[[#This Row],[Customer ID]],'Medical Examinations'!$1:$1048576,7,FALSE())</f>
        <v>No</v>
      </c>
      <c r="I879" s="19" t="str">
        <f>VLOOKUP(Table3[[#This Row],[Customer ID]],'Medical Examinations'!$1:$1048576,8,FALSE())</f>
        <v>No</v>
      </c>
      <c r="J879" s="19">
        <f>VLOOKUP(Table3[[#This Row],[Customer ID]],'Medical Examinations'!$1:$1048576,9,FALSE())</f>
        <v>0</v>
      </c>
      <c r="K879" s="19" t="str">
        <f>VLOOKUP(Table3[[#This Row],[Customer ID]],'Medical Examinations'!$1:$1048576,10,FALSE())</f>
        <v>No</v>
      </c>
      <c r="L879" s="19" t="str">
        <f>VLOOKUP(Table3[[#This Row],[Customer ID]],'Hospitalisation Details'!878:$1048576,5,FALSE())</f>
        <v>23 Nov 1989</v>
      </c>
      <c r="M879" s="19">
        <f>VLOOKUP(Table3[[#This Row],[Customer ID]],'Hospitalisation Details'!878:$1048576,6,FALSE())</f>
        <v>33</v>
      </c>
      <c r="N879" s="19">
        <f>VLOOKUP(Table3[[#This Row],[Customer ID]],'Hospitalisation Details'!878:$1048576,8,FALSE())</f>
        <v>12254.44</v>
      </c>
      <c r="O879" s="19" t="str">
        <f>VLOOKUP(Table3[[#This Row],[Customer ID]],'Hospitalisation Details'!878:$1048576,9,FALSE())</f>
        <v>tier - 3</v>
      </c>
      <c r="P879" s="19" t="str">
        <f>VLOOKUP(Table3[[#This Row],[Customer ID]],'Hospitalisation Details'!878:$1048576,10,FALSE())</f>
        <v>tier - 3</v>
      </c>
      <c r="Q879" s="19" t="str">
        <f>VLOOKUP(Table3[[#This Row],[Customer ID]],'Hospitalisation Details'!878:$1048576,11,FALSE())</f>
        <v>R1026</v>
      </c>
    </row>
    <row r="880" spans="1:17" x14ac:dyDescent="0.2">
      <c r="A880" s="18" t="s">
        <v>1492</v>
      </c>
      <c r="B880" s="19" t="str">
        <f>VLOOKUP(Table3[[#This Row],[Customer ID]],'Customer name 1'!879:$1048576,4,FALSE())</f>
        <v xml:space="preserve">  </v>
      </c>
      <c r="C880" s="20">
        <f>VLOOKUP(Table3[[#This Row],[Customer ID]],'Medical Examinations'!$1:$1048576,2,FALSE())</f>
        <v>35.99</v>
      </c>
      <c r="D880" s="20" t="str">
        <f>VLOOKUP(Table3[[#This Row],[Customer ID]],'Medical Examinations'!$1:$1048576,3,FALSE())</f>
        <v xml:space="preserve"> obesity </v>
      </c>
      <c r="E880" s="20">
        <f>VLOOKUP(Table3[[#This Row],[Customer ID]],'Medical Examinations'!$1:$1048576,4,FALSE())</f>
        <v>11.11</v>
      </c>
      <c r="F880" s="20" t="str">
        <f>VLOOKUP(Table3[[#This Row],[Customer ID]],'Medical Examinations'!$1:$1048576,5,FALSE())</f>
        <v xml:space="preserve">diabetes </v>
      </c>
      <c r="G880" s="19" t="str">
        <f>VLOOKUP(Table3[[#This Row],[Customer ID]],'Medical Examinations'!$1:$1048576,6,FALSE())</f>
        <v>No</v>
      </c>
      <c r="H880" s="19" t="str">
        <f>VLOOKUP(Table3[[#This Row],[Customer ID]],'Medical Examinations'!$1:$1048576,7,FALSE())</f>
        <v>No</v>
      </c>
      <c r="I880" s="19" t="str">
        <f>VLOOKUP(Table3[[#This Row],[Customer ID]],'Medical Examinations'!$1:$1048576,8,FALSE())</f>
        <v>No</v>
      </c>
      <c r="J880" s="19">
        <f>VLOOKUP(Table3[[#This Row],[Customer ID]],'Medical Examinations'!$1:$1048576,9,FALSE())</f>
        <v>0</v>
      </c>
      <c r="K880" s="19" t="str">
        <f>VLOOKUP(Table3[[#This Row],[Customer ID]],'Medical Examinations'!$1:$1048576,10,FALSE())</f>
        <v>No</v>
      </c>
      <c r="L880" s="19" t="str">
        <f>VLOOKUP(Table3[[#This Row],[Customer ID]],'Hospitalisation Details'!879:$1048576,5,FALSE())</f>
        <v>23 Jun 1974</v>
      </c>
      <c r="M880" s="19">
        <f>VLOOKUP(Table3[[#This Row],[Customer ID]],'Hospitalisation Details'!879:$1048576,6,FALSE())</f>
        <v>48</v>
      </c>
      <c r="N880" s="19">
        <f>VLOOKUP(Table3[[#This Row],[Customer ID]],'Hospitalisation Details'!879:$1048576,8,FALSE())</f>
        <v>12245.17</v>
      </c>
      <c r="O880" s="19" t="str">
        <f>VLOOKUP(Table3[[#This Row],[Customer ID]],'Hospitalisation Details'!879:$1048576,9,FALSE())</f>
        <v>tier - 3</v>
      </c>
      <c r="P880" s="19" t="str">
        <f>VLOOKUP(Table3[[#This Row],[Customer ID]],'Hospitalisation Details'!879:$1048576,10,FALSE())</f>
        <v>tier - 1</v>
      </c>
      <c r="Q880" s="19" t="str">
        <f>VLOOKUP(Table3[[#This Row],[Customer ID]],'Hospitalisation Details'!879:$1048576,11,FALSE())</f>
        <v>R1012</v>
      </c>
    </row>
    <row r="881" spans="1:17" x14ac:dyDescent="0.2">
      <c r="A881" s="18" t="s">
        <v>1491</v>
      </c>
      <c r="B881" s="19" t="str">
        <f>VLOOKUP(Table3[[#This Row],[Customer ID]],'Customer name 1'!880:$1048576,4,FALSE())</f>
        <v xml:space="preserve">Ms. Nellie </v>
      </c>
      <c r="C881" s="20">
        <f>VLOOKUP(Table3[[#This Row],[Customer ID]],'Medical Examinations'!$1:$1048576,2,FALSE())</f>
        <v>35.200000000000003</v>
      </c>
      <c r="D881" s="20" t="str">
        <f>VLOOKUP(Table3[[#This Row],[Customer ID]],'Medical Examinations'!$1:$1048576,3,FALSE())</f>
        <v xml:space="preserve"> obesity </v>
      </c>
      <c r="E881" s="20">
        <f>VLOOKUP(Table3[[#This Row],[Customer ID]],'Medical Examinations'!$1:$1048576,4,FALSE())</f>
        <v>7.72</v>
      </c>
      <c r="F881" s="20" t="str">
        <f>VLOOKUP(Table3[[#This Row],[Customer ID]],'Medical Examinations'!$1:$1048576,5,FALSE())</f>
        <v xml:space="preserve">diabetes </v>
      </c>
      <c r="G881" s="19" t="str">
        <f>VLOOKUP(Table3[[#This Row],[Customer ID]],'Medical Examinations'!$1:$1048576,6,FALSE())</f>
        <v>yes</v>
      </c>
      <c r="H881" s="19" t="str">
        <f>VLOOKUP(Table3[[#This Row],[Customer ID]],'Medical Examinations'!$1:$1048576,7,FALSE())</f>
        <v>No</v>
      </c>
      <c r="I881" s="19" t="str">
        <f>VLOOKUP(Table3[[#This Row],[Customer ID]],'Medical Examinations'!$1:$1048576,8,FALSE())</f>
        <v>Yes</v>
      </c>
      <c r="J881" s="19">
        <f>VLOOKUP(Table3[[#This Row],[Customer ID]],'Medical Examinations'!$1:$1048576,9,FALSE())</f>
        <v>1</v>
      </c>
      <c r="K881" s="19" t="str">
        <f>VLOOKUP(Table3[[#This Row],[Customer ID]],'Medical Examinations'!$1:$1048576,10,FALSE())</f>
        <v>No</v>
      </c>
      <c r="L881" s="19" t="str">
        <f>VLOOKUP(Table3[[#This Row],[Customer ID]],'Hospitalisation Details'!880:$1048576,5,FALSE())</f>
        <v>17 Jul 1963</v>
      </c>
      <c r="M881" s="19">
        <f>VLOOKUP(Table3[[#This Row],[Customer ID]],'Hospitalisation Details'!880:$1048576,6,FALSE())</f>
        <v>59</v>
      </c>
      <c r="N881" s="19">
        <f>VLOOKUP(Table3[[#This Row],[Customer ID]],'Hospitalisation Details'!880:$1048576,8,FALSE())</f>
        <v>12244.53</v>
      </c>
      <c r="O881" s="19" t="str">
        <f>VLOOKUP(Table3[[#This Row],[Customer ID]],'Hospitalisation Details'!880:$1048576,9,FALSE())</f>
        <v>tier - 3</v>
      </c>
      <c r="P881" s="19" t="str">
        <f>VLOOKUP(Table3[[#This Row],[Customer ID]],'Hospitalisation Details'!880:$1048576,10,FALSE())</f>
        <v>tier - 1</v>
      </c>
      <c r="Q881" s="19" t="str">
        <f>VLOOKUP(Table3[[#This Row],[Customer ID]],'Hospitalisation Details'!880:$1048576,11,FALSE())</f>
        <v>R1013</v>
      </c>
    </row>
    <row r="882" spans="1:17" x14ac:dyDescent="0.2">
      <c r="A882" s="18" t="s">
        <v>1490</v>
      </c>
      <c r="B882" s="19" t="str">
        <f>VLOOKUP(Table3[[#This Row],[Customer ID]],'Customer name 1'!881:$1048576,4,FALSE())</f>
        <v xml:space="preserve">Ms. Tamara </v>
      </c>
      <c r="C882" s="20">
        <f>VLOOKUP(Table3[[#This Row],[Customer ID]],'Medical Examinations'!$1:$1048576,2,FALSE())</f>
        <v>29.91</v>
      </c>
      <c r="D882" s="20" t="str">
        <f>VLOOKUP(Table3[[#This Row],[Customer ID]],'Medical Examinations'!$1:$1048576,3,FALSE())</f>
        <v>over weight</v>
      </c>
      <c r="E882" s="20">
        <f>VLOOKUP(Table3[[#This Row],[Customer ID]],'Medical Examinations'!$1:$1048576,4,FALSE())</f>
        <v>5.55</v>
      </c>
      <c r="F882" s="20" t="str">
        <f>VLOOKUP(Table3[[#This Row],[Customer ID]],'Medical Examinations'!$1:$1048576,5,FALSE())</f>
        <v xml:space="preserve">normal </v>
      </c>
      <c r="G882" s="19" t="str">
        <f>VLOOKUP(Table3[[#This Row],[Customer ID]],'Medical Examinations'!$1:$1048576,6,FALSE())</f>
        <v>yes</v>
      </c>
      <c r="H882" s="19" t="str">
        <f>VLOOKUP(Table3[[#This Row],[Customer ID]],'Medical Examinations'!$1:$1048576,7,FALSE())</f>
        <v>No</v>
      </c>
      <c r="I882" s="19" t="str">
        <f>VLOOKUP(Table3[[#This Row],[Customer ID]],'Medical Examinations'!$1:$1048576,8,FALSE())</f>
        <v>No</v>
      </c>
      <c r="J882" s="19">
        <f>VLOOKUP(Table3[[#This Row],[Customer ID]],'Medical Examinations'!$1:$1048576,9,FALSE())</f>
        <v>2</v>
      </c>
      <c r="K882" s="19" t="str">
        <f>VLOOKUP(Table3[[#This Row],[Customer ID]],'Medical Examinations'!$1:$1048576,10,FALSE())</f>
        <v>No</v>
      </c>
      <c r="L882" s="19" t="str">
        <f>VLOOKUP(Table3[[#This Row],[Customer ID]],'Hospitalisation Details'!881:$1048576,5,FALSE())</f>
        <v>29 Jul 1966</v>
      </c>
      <c r="M882" s="19">
        <f>VLOOKUP(Table3[[#This Row],[Customer ID]],'Hospitalisation Details'!881:$1048576,6,FALSE())</f>
        <v>56</v>
      </c>
      <c r="N882" s="19">
        <f>VLOOKUP(Table3[[#This Row],[Customer ID]],'Hospitalisation Details'!881:$1048576,8,FALSE())</f>
        <v>12237.73</v>
      </c>
      <c r="O882" s="19" t="str">
        <f>VLOOKUP(Table3[[#This Row],[Customer ID]],'Hospitalisation Details'!881:$1048576,9,FALSE())</f>
        <v>tier - 3</v>
      </c>
      <c r="P882" s="19" t="str">
        <f>VLOOKUP(Table3[[#This Row],[Customer ID]],'Hospitalisation Details'!881:$1048576,10,FALSE())</f>
        <v>tier - 3</v>
      </c>
      <c r="Q882" s="19" t="str">
        <f>VLOOKUP(Table3[[#This Row],[Customer ID]],'Hospitalisation Details'!881:$1048576,11,FALSE())</f>
        <v>R1012</v>
      </c>
    </row>
    <row r="883" spans="1:17" x14ac:dyDescent="0.2">
      <c r="A883" s="18" t="s">
        <v>1489</v>
      </c>
      <c r="B883" s="19" t="str">
        <f>VLOOKUP(Table3[[#This Row],[Customer ID]],'Customer name 1'!882:$1048576,4,FALSE())</f>
        <v xml:space="preserve">Ms. Joan </v>
      </c>
      <c r="C883" s="20">
        <f>VLOOKUP(Table3[[#This Row],[Customer ID]],'Medical Examinations'!$1:$1048576,2,FALSE())</f>
        <v>36.479999999999997</v>
      </c>
      <c r="D883" s="20" t="str">
        <f>VLOOKUP(Table3[[#This Row],[Customer ID]],'Medical Examinations'!$1:$1048576,3,FALSE())</f>
        <v xml:space="preserve"> obesity </v>
      </c>
      <c r="E883" s="20">
        <f>VLOOKUP(Table3[[#This Row],[Customer ID]],'Medical Examinations'!$1:$1048576,4,FALSE())</f>
        <v>5.05</v>
      </c>
      <c r="F883" s="20" t="str">
        <f>VLOOKUP(Table3[[#This Row],[Customer ID]],'Medical Examinations'!$1:$1048576,5,FALSE())</f>
        <v xml:space="preserve">normal </v>
      </c>
      <c r="G883" s="19" t="str">
        <f>VLOOKUP(Table3[[#This Row],[Customer ID]],'Medical Examinations'!$1:$1048576,6,FALSE())</f>
        <v>yes</v>
      </c>
      <c r="H883" s="19" t="str">
        <f>VLOOKUP(Table3[[#This Row],[Customer ID]],'Medical Examinations'!$1:$1048576,7,FALSE())</f>
        <v>No</v>
      </c>
      <c r="I883" s="19" t="str">
        <f>VLOOKUP(Table3[[#This Row],[Customer ID]],'Medical Examinations'!$1:$1048576,8,FALSE())</f>
        <v>No</v>
      </c>
      <c r="J883" s="19">
        <f>VLOOKUP(Table3[[#This Row],[Customer ID]],'Medical Examinations'!$1:$1048576,9,FALSE())</f>
        <v>1</v>
      </c>
      <c r="K883" s="19" t="str">
        <f>VLOOKUP(Table3[[#This Row],[Customer ID]],'Medical Examinations'!$1:$1048576,10,FALSE())</f>
        <v>No</v>
      </c>
      <c r="L883" s="19" t="str">
        <f>VLOOKUP(Table3[[#This Row],[Customer ID]],'Hospitalisation Details'!882:$1048576,5,FALSE())</f>
        <v>15 Oct 1964</v>
      </c>
      <c r="M883" s="19">
        <f>VLOOKUP(Table3[[#This Row],[Customer ID]],'Hospitalisation Details'!882:$1048576,6,FALSE())</f>
        <v>58</v>
      </c>
      <c r="N883" s="19">
        <f>VLOOKUP(Table3[[#This Row],[Customer ID]],'Hospitalisation Details'!882:$1048576,8,FALSE())</f>
        <v>12235.84</v>
      </c>
      <c r="O883" s="19" t="str">
        <f>VLOOKUP(Table3[[#This Row],[Customer ID]],'Hospitalisation Details'!882:$1048576,9,FALSE())</f>
        <v>tier - 3</v>
      </c>
      <c r="P883" s="19" t="str">
        <f>VLOOKUP(Table3[[#This Row],[Customer ID]],'Hospitalisation Details'!882:$1048576,10,FALSE())</f>
        <v>tier - 3</v>
      </c>
      <c r="Q883" s="19" t="str">
        <f>VLOOKUP(Table3[[#This Row],[Customer ID]],'Hospitalisation Details'!882:$1048576,11,FALSE())</f>
        <v>R1012</v>
      </c>
    </row>
    <row r="884" spans="1:17" x14ac:dyDescent="0.2">
      <c r="A884" s="18" t="s">
        <v>1488</v>
      </c>
      <c r="B884" s="19" t="str">
        <f>VLOOKUP(Table3[[#This Row],[Customer ID]],'Customer name 1'!883:$1048576,4,FALSE())</f>
        <v xml:space="preserve">Ms. Aimee </v>
      </c>
      <c r="C884" s="20">
        <f>VLOOKUP(Table3[[#This Row],[Customer ID]],'Medical Examinations'!$1:$1048576,2,FALSE())</f>
        <v>27.5</v>
      </c>
      <c r="D884" s="20" t="str">
        <f>VLOOKUP(Table3[[#This Row],[Customer ID]],'Medical Examinations'!$1:$1048576,3,FALSE())</f>
        <v>over weight</v>
      </c>
      <c r="E884" s="20">
        <f>VLOOKUP(Table3[[#This Row],[Customer ID]],'Medical Examinations'!$1:$1048576,4,FALSE())</f>
        <v>8.69</v>
      </c>
      <c r="F884" s="20" t="str">
        <f>VLOOKUP(Table3[[#This Row],[Customer ID]],'Medical Examinations'!$1:$1048576,5,FALSE())</f>
        <v xml:space="preserve">diabetes </v>
      </c>
      <c r="G884" s="19" t="str">
        <f>VLOOKUP(Table3[[#This Row],[Customer ID]],'Medical Examinations'!$1:$1048576,6,FALSE())</f>
        <v>yes</v>
      </c>
      <c r="H884" s="19" t="str">
        <f>VLOOKUP(Table3[[#This Row],[Customer ID]],'Medical Examinations'!$1:$1048576,7,FALSE())</f>
        <v>No</v>
      </c>
      <c r="I884" s="19" t="str">
        <f>VLOOKUP(Table3[[#This Row],[Customer ID]],'Medical Examinations'!$1:$1048576,8,FALSE())</f>
        <v>Yes</v>
      </c>
      <c r="J884" s="19">
        <f>VLOOKUP(Table3[[#This Row],[Customer ID]],'Medical Examinations'!$1:$1048576,9,FALSE())</f>
        <v>1</v>
      </c>
      <c r="K884" s="19" t="str">
        <f>VLOOKUP(Table3[[#This Row],[Customer ID]],'Medical Examinations'!$1:$1048576,10,FALSE())</f>
        <v>No</v>
      </c>
      <c r="L884" s="19" t="str">
        <f>VLOOKUP(Table3[[#This Row],[Customer ID]],'Hospitalisation Details'!883:$1048576,5,FALSE())</f>
        <v>19 Jul 1963</v>
      </c>
      <c r="M884" s="19">
        <f>VLOOKUP(Table3[[#This Row],[Customer ID]],'Hospitalisation Details'!883:$1048576,6,FALSE())</f>
        <v>59</v>
      </c>
      <c r="N884" s="19">
        <f>VLOOKUP(Table3[[#This Row],[Customer ID]],'Hospitalisation Details'!883:$1048576,8,FALSE())</f>
        <v>12233.83</v>
      </c>
      <c r="O884" s="19" t="str">
        <f>VLOOKUP(Table3[[#This Row],[Customer ID]],'Hospitalisation Details'!883:$1048576,9,FALSE())</f>
        <v>tier - 3</v>
      </c>
      <c r="P884" s="19" t="str">
        <f>VLOOKUP(Table3[[#This Row],[Customer ID]],'Hospitalisation Details'!883:$1048576,10,FALSE())</f>
        <v>tier - 1</v>
      </c>
      <c r="Q884" s="19" t="str">
        <f>VLOOKUP(Table3[[#This Row],[Customer ID]],'Hospitalisation Details'!883:$1048576,11,FALSE())</f>
        <v>R1011</v>
      </c>
    </row>
    <row r="885" spans="1:17" x14ac:dyDescent="0.2">
      <c r="A885" s="18" t="s">
        <v>1487</v>
      </c>
      <c r="B885" s="19" t="str">
        <f>VLOOKUP(Table3[[#This Row],[Customer ID]],'Customer name 1'!884:$1048576,4,FALSE())</f>
        <v xml:space="preserve">Ms. Suzanne </v>
      </c>
      <c r="C885" s="20">
        <f>VLOOKUP(Table3[[#This Row],[Customer ID]],'Medical Examinations'!$1:$1048576,2,FALSE())</f>
        <v>33.44</v>
      </c>
      <c r="D885" s="20" t="str">
        <f>VLOOKUP(Table3[[#This Row],[Customer ID]],'Medical Examinations'!$1:$1048576,3,FALSE())</f>
        <v xml:space="preserve"> obesity </v>
      </c>
      <c r="E885" s="20">
        <f>VLOOKUP(Table3[[#This Row],[Customer ID]],'Medical Examinations'!$1:$1048576,4,FALSE())</f>
        <v>5.9</v>
      </c>
      <c r="F885" s="20" t="str">
        <f>VLOOKUP(Table3[[#This Row],[Customer ID]],'Medical Examinations'!$1:$1048576,5,FALSE())</f>
        <v>prediabetes</v>
      </c>
      <c r="G885" s="19" t="str">
        <f>VLOOKUP(Table3[[#This Row],[Customer ID]],'Medical Examinations'!$1:$1048576,6,FALSE())</f>
        <v>yes</v>
      </c>
      <c r="H885" s="19" t="str">
        <f>VLOOKUP(Table3[[#This Row],[Customer ID]],'Medical Examinations'!$1:$1048576,7,FALSE())</f>
        <v>No</v>
      </c>
      <c r="I885" s="19" t="str">
        <f>VLOOKUP(Table3[[#This Row],[Customer ID]],'Medical Examinations'!$1:$1048576,8,FALSE())</f>
        <v>No</v>
      </c>
      <c r="J885" s="19">
        <f>VLOOKUP(Table3[[#This Row],[Customer ID]],'Medical Examinations'!$1:$1048576,9,FALSE())</f>
        <v>1</v>
      </c>
      <c r="K885" s="19" t="str">
        <f>VLOOKUP(Table3[[#This Row],[Customer ID]],'Medical Examinations'!$1:$1048576,10,FALSE())</f>
        <v>No</v>
      </c>
      <c r="L885" s="19" t="str">
        <f>VLOOKUP(Table3[[#This Row],[Customer ID]],'Hospitalisation Details'!884:$1048576,5,FALSE())</f>
        <v>24 Jun 1964</v>
      </c>
      <c r="M885" s="19">
        <f>VLOOKUP(Table3[[#This Row],[Customer ID]],'Hospitalisation Details'!884:$1048576,6,FALSE())</f>
        <v>58</v>
      </c>
      <c r="N885" s="19">
        <f>VLOOKUP(Table3[[#This Row],[Customer ID]],'Hospitalisation Details'!884:$1048576,8,FALSE())</f>
        <v>12231.61</v>
      </c>
      <c r="O885" s="19" t="str">
        <f>VLOOKUP(Table3[[#This Row],[Customer ID]],'Hospitalisation Details'!884:$1048576,9,FALSE())</f>
        <v>tier - 3</v>
      </c>
      <c r="P885" s="19" t="str">
        <f>VLOOKUP(Table3[[#This Row],[Customer ID]],'Hospitalisation Details'!884:$1048576,10,FALSE())</f>
        <v>tier - 3</v>
      </c>
      <c r="Q885" s="19" t="str">
        <f>VLOOKUP(Table3[[#This Row],[Customer ID]],'Hospitalisation Details'!884:$1048576,11,FALSE())</f>
        <v>R1012</v>
      </c>
    </row>
    <row r="886" spans="1:17" x14ac:dyDescent="0.2">
      <c r="A886" s="18" t="s">
        <v>1486</v>
      </c>
      <c r="B886" s="19" t="str">
        <f>VLOOKUP(Table3[[#This Row],[Customer ID]],'Customer name 1'!885:$1048576,4,FALSE())</f>
        <v xml:space="preserve">Ms. Kristin </v>
      </c>
      <c r="C886" s="20">
        <f>VLOOKUP(Table3[[#This Row],[Customer ID]],'Medical Examinations'!$1:$1048576,2,FALSE())</f>
        <v>28.215</v>
      </c>
      <c r="D886" s="20" t="str">
        <f>VLOOKUP(Table3[[#This Row],[Customer ID]],'Medical Examinations'!$1:$1048576,3,FALSE())</f>
        <v>over weight</v>
      </c>
      <c r="E886" s="20">
        <f>VLOOKUP(Table3[[#This Row],[Customer ID]],'Medical Examinations'!$1:$1048576,4,FALSE())</f>
        <v>6.29</v>
      </c>
      <c r="F886" s="20" t="str">
        <f>VLOOKUP(Table3[[#This Row],[Customer ID]],'Medical Examinations'!$1:$1048576,5,FALSE())</f>
        <v>prediabetes</v>
      </c>
      <c r="G886" s="19" t="str">
        <f>VLOOKUP(Table3[[#This Row],[Customer ID]],'Medical Examinations'!$1:$1048576,6,FALSE())</f>
        <v>yes</v>
      </c>
      <c r="H886" s="19" t="str">
        <f>VLOOKUP(Table3[[#This Row],[Customer ID]],'Medical Examinations'!$1:$1048576,7,FALSE())</f>
        <v>No</v>
      </c>
      <c r="I886" s="19" t="str">
        <f>VLOOKUP(Table3[[#This Row],[Customer ID]],'Medical Examinations'!$1:$1048576,8,FALSE())</f>
        <v>No</v>
      </c>
      <c r="J886" s="19">
        <f>VLOOKUP(Table3[[#This Row],[Customer ID]],'Medical Examinations'!$1:$1048576,9,FALSE())</f>
        <v>1</v>
      </c>
      <c r="K886" s="19" t="str">
        <f>VLOOKUP(Table3[[#This Row],[Customer ID]],'Medical Examinations'!$1:$1048576,10,FALSE())</f>
        <v>No</v>
      </c>
      <c r="L886" s="19" t="str">
        <f>VLOOKUP(Table3[[#This Row],[Customer ID]],'Hospitalisation Details'!885:$1048576,5,FALSE())</f>
        <v>2 Jul 1964</v>
      </c>
      <c r="M886" s="19">
        <f>VLOOKUP(Table3[[#This Row],[Customer ID]],'Hospitalisation Details'!885:$1048576,6,FALSE())</f>
        <v>58</v>
      </c>
      <c r="N886" s="19">
        <f>VLOOKUP(Table3[[#This Row],[Customer ID]],'Hospitalisation Details'!885:$1048576,8,FALSE())</f>
        <v>12224.35</v>
      </c>
      <c r="O886" s="19" t="str">
        <f>VLOOKUP(Table3[[#This Row],[Customer ID]],'Hospitalisation Details'!885:$1048576,9,FALSE())</f>
        <v>tier - 3</v>
      </c>
      <c r="P886" s="19" t="str">
        <f>VLOOKUP(Table3[[#This Row],[Customer ID]],'Hospitalisation Details'!885:$1048576,10,FALSE())</f>
        <v>tier - 1</v>
      </c>
      <c r="Q886" s="19" t="str">
        <f>VLOOKUP(Table3[[#This Row],[Customer ID]],'Hospitalisation Details'!885:$1048576,11,FALSE())</f>
        <v>R1012</v>
      </c>
    </row>
    <row r="887" spans="1:17" x14ac:dyDescent="0.2">
      <c r="A887" s="18" t="s">
        <v>1485</v>
      </c>
      <c r="B887" s="19" t="str">
        <f>VLOOKUP(Table3[[#This Row],[Customer ID]],'Customer name 1'!886:$1048576,4,FALSE())</f>
        <v xml:space="preserve">  </v>
      </c>
      <c r="C887" s="20">
        <f>VLOOKUP(Table3[[#This Row],[Customer ID]],'Medical Examinations'!$1:$1048576,2,FALSE())</f>
        <v>27.17</v>
      </c>
      <c r="D887" s="20" t="str">
        <f>VLOOKUP(Table3[[#This Row],[Customer ID]],'Medical Examinations'!$1:$1048576,3,FALSE())</f>
        <v>over weight</v>
      </c>
      <c r="E887" s="20">
        <f>VLOOKUP(Table3[[#This Row],[Customer ID]],'Medical Examinations'!$1:$1048576,4,FALSE())</f>
        <v>5.84</v>
      </c>
      <c r="F887" s="20" t="str">
        <f>VLOOKUP(Table3[[#This Row],[Customer ID]],'Medical Examinations'!$1:$1048576,5,FALSE())</f>
        <v>prediabetes</v>
      </c>
      <c r="G887" s="19" t="str">
        <f>VLOOKUP(Table3[[#This Row],[Customer ID]],'Medical Examinations'!$1:$1048576,6,FALSE())</f>
        <v>yes</v>
      </c>
      <c r="H887" s="19" t="str">
        <f>VLOOKUP(Table3[[#This Row],[Customer ID]],'Medical Examinations'!$1:$1048576,7,FALSE())</f>
        <v>No</v>
      </c>
      <c r="I887" s="19" t="str">
        <f>VLOOKUP(Table3[[#This Row],[Customer ID]],'Medical Examinations'!$1:$1048576,8,FALSE())</f>
        <v>No</v>
      </c>
      <c r="J887" s="19">
        <f>VLOOKUP(Table3[[#This Row],[Customer ID]],'Medical Examinations'!$1:$1048576,9,FALSE())</f>
        <v>1</v>
      </c>
      <c r="K887" s="19" t="str">
        <f>VLOOKUP(Table3[[#This Row],[Customer ID]],'Medical Examinations'!$1:$1048576,10,FALSE())</f>
        <v>No</v>
      </c>
      <c r="L887" s="19" t="str">
        <f>VLOOKUP(Table3[[#This Row],[Customer ID]],'Hospitalisation Details'!886:$1048576,5,FALSE())</f>
        <v>20 Jul 1964</v>
      </c>
      <c r="M887" s="19">
        <f>VLOOKUP(Table3[[#This Row],[Customer ID]],'Hospitalisation Details'!886:$1048576,6,FALSE())</f>
        <v>58</v>
      </c>
      <c r="N887" s="19">
        <f>VLOOKUP(Table3[[#This Row],[Customer ID]],'Hospitalisation Details'!886:$1048576,8,FALSE())</f>
        <v>12222.9</v>
      </c>
      <c r="O887" s="19" t="str">
        <f>VLOOKUP(Table3[[#This Row],[Customer ID]],'Hospitalisation Details'!886:$1048576,9,FALSE())</f>
        <v>tier - 3</v>
      </c>
      <c r="P887" s="19" t="str">
        <f>VLOOKUP(Table3[[#This Row],[Customer ID]],'Hospitalisation Details'!886:$1048576,10,FALSE())</f>
        <v>tier - 2</v>
      </c>
      <c r="Q887" s="19" t="str">
        <f>VLOOKUP(Table3[[#This Row],[Customer ID]],'Hospitalisation Details'!886:$1048576,11,FALSE())</f>
        <v>R1012</v>
      </c>
    </row>
    <row r="888" spans="1:17" x14ac:dyDescent="0.2">
      <c r="A888" s="18" t="s">
        <v>1484</v>
      </c>
      <c r="B888" s="19" t="str">
        <f>VLOOKUP(Table3[[#This Row],[Customer ID]],'Customer name 1'!887:$1048576,4,FALSE())</f>
        <v xml:space="preserve">Ms. Taylor </v>
      </c>
      <c r="C888" s="20">
        <f>VLOOKUP(Table3[[#This Row],[Customer ID]],'Medical Examinations'!$1:$1048576,2,FALSE())</f>
        <v>35.380000000000003</v>
      </c>
      <c r="D888" s="20" t="str">
        <f>VLOOKUP(Table3[[#This Row],[Customer ID]],'Medical Examinations'!$1:$1048576,3,FALSE())</f>
        <v xml:space="preserve"> obesity </v>
      </c>
      <c r="E888" s="20">
        <f>VLOOKUP(Table3[[#This Row],[Customer ID]],'Medical Examinations'!$1:$1048576,4,FALSE())</f>
        <v>6.12</v>
      </c>
      <c r="F888" s="20" t="str">
        <f>VLOOKUP(Table3[[#This Row],[Customer ID]],'Medical Examinations'!$1:$1048576,5,FALSE())</f>
        <v>prediabetes</v>
      </c>
      <c r="G888" s="19" t="str">
        <f>VLOOKUP(Table3[[#This Row],[Customer ID]],'Medical Examinations'!$1:$1048576,6,FALSE())</f>
        <v>No</v>
      </c>
      <c r="H888" s="19" t="str">
        <f>VLOOKUP(Table3[[#This Row],[Customer ID]],'Medical Examinations'!$1:$1048576,7,FALSE())</f>
        <v>No</v>
      </c>
      <c r="I888" s="19" t="str">
        <f>VLOOKUP(Table3[[#This Row],[Customer ID]],'Medical Examinations'!$1:$1048576,8,FALSE())</f>
        <v>No</v>
      </c>
      <c r="J888" s="19">
        <f>VLOOKUP(Table3[[#This Row],[Customer ID]],'Medical Examinations'!$1:$1048576,9,FALSE())</f>
        <v>0</v>
      </c>
      <c r="K888" s="19" t="str">
        <f>VLOOKUP(Table3[[#This Row],[Customer ID]],'Medical Examinations'!$1:$1048576,10,FALSE())</f>
        <v>No</v>
      </c>
      <c r="L888" s="19" t="str">
        <f>VLOOKUP(Table3[[#This Row],[Customer ID]],'Hospitalisation Details'!887:$1048576,5,FALSE())</f>
        <v>14 Aug 1977</v>
      </c>
      <c r="M888" s="19">
        <f>VLOOKUP(Table3[[#This Row],[Customer ID]],'Hospitalisation Details'!887:$1048576,6,FALSE())</f>
        <v>45</v>
      </c>
      <c r="N888" s="19">
        <f>VLOOKUP(Table3[[#This Row],[Customer ID]],'Hospitalisation Details'!887:$1048576,8,FALSE())</f>
        <v>12218.7</v>
      </c>
      <c r="O888" s="19" t="str">
        <f>VLOOKUP(Table3[[#This Row],[Customer ID]],'Hospitalisation Details'!887:$1048576,9,FALSE())</f>
        <v>tier - 3</v>
      </c>
      <c r="P888" s="19" t="str">
        <f>VLOOKUP(Table3[[#This Row],[Customer ID]],'Hospitalisation Details'!887:$1048576,10,FALSE())</f>
        <v>tier - 1</v>
      </c>
      <c r="Q888" s="19" t="str">
        <f>VLOOKUP(Table3[[#This Row],[Customer ID]],'Hospitalisation Details'!887:$1048576,11,FALSE())</f>
        <v>R1012</v>
      </c>
    </row>
    <row r="889" spans="1:17" x14ac:dyDescent="0.2">
      <c r="A889" s="18" t="s">
        <v>1483</v>
      </c>
      <c r="B889" s="19" t="str">
        <f>VLOOKUP(Table3[[#This Row],[Customer ID]],'Customer name 1'!888:$1048576,4,FALSE())</f>
        <v xml:space="preserve">Mrs. Kimberly </v>
      </c>
      <c r="C889" s="20">
        <f>VLOOKUP(Table3[[#This Row],[Customer ID]],'Medical Examinations'!$1:$1048576,2,FALSE())</f>
        <v>43.48</v>
      </c>
      <c r="D889" s="20" t="str">
        <f>VLOOKUP(Table3[[#This Row],[Customer ID]],'Medical Examinations'!$1:$1048576,3,FALSE())</f>
        <v xml:space="preserve"> obesity </v>
      </c>
      <c r="E889" s="20">
        <f>VLOOKUP(Table3[[#This Row],[Customer ID]],'Medical Examinations'!$1:$1048576,4,FALSE())</f>
        <v>6.24</v>
      </c>
      <c r="F889" s="20" t="str">
        <f>VLOOKUP(Table3[[#This Row],[Customer ID]],'Medical Examinations'!$1:$1048576,5,FALSE())</f>
        <v>prediabetes</v>
      </c>
      <c r="G889" s="19" t="str">
        <f>VLOOKUP(Table3[[#This Row],[Customer ID]],'Medical Examinations'!$1:$1048576,6,FALSE())</f>
        <v>No</v>
      </c>
      <c r="H889" s="19" t="str">
        <f>VLOOKUP(Table3[[#This Row],[Customer ID]],'Medical Examinations'!$1:$1048576,7,FALSE())</f>
        <v>No</v>
      </c>
      <c r="I889" s="19" t="str">
        <f>VLOOKUP(Table3[[#This Row],[Customer ID]],'Medical Examinations'!$1:$1048576,8,FALSE())</f>
        <v>No</v>
      </c>
      <c r="J889" s="19">
        <f>VLOOKUP(Table3[[#This Row],[Customer ID]],'Medical Examinations'!$1:$1048576,9,FALSE())</f>
        <v>0</v>
      </c>
      <c r="K889" s="19" t="str">
        <f>VLOOKUP(Table3[[#This Row],[Customer ID]],'Medical Examinations'!$1:$1048576,10,FALSE())</f>
        <v>No</v>
      </c>
      <c r="L889" s="19" t="str">
        <f>VLOOKUP(Table3[[#This Row],[Customer ID]],'Hospitalisation Details'!888:$1048576,5,FALSE())</f>
        <v>29 Aug 1991</v>
      </c>
      <c r="M889" s="19">
        <f>VLOOKUP(Table3[[#This Row],[Customer ID]],'Hospitalisation Details'!888:$1048576,6,FALSE())</f>
        <v>31</v>
      </c>
      <c r="N889" s="19">
        <f>VLOOKUP(Table3[[#This Row],[Customer ID]],'Hospitalisation Details'!888:$1048576,8,FALSE())</f>
        <v>12198.64</v>
      </c>
      <c r="O889" s="19" t="str">
        <f>VLOOKUP(Table3[[#This Row],[Customer ID]],'Hospitalisation Details'!888:$1048576,9,FALSE())</f>
        <v>tier - 3</v>
      </c>
      <c r="P889" s="19" t="str">
        <f>VLOOKUP(Table3[[#This Row],[Customer ID]],'Hospitalisation Details'!888:$1048576,10,FALSE())</f>
        <v>tier - 3</v>
      </c>
      <c r="Q889" s="19" t="str">
        <f>VLOOKUP(Table3[[#This Row],[Customer ID]],'Hospitalisation Details'!888:$1048576,11,FALSE())</f>
        <v>R1026</v>
      </c>
    </row>
    <row r="890" spans="1:17" x14ac:dyDescent="0.2">
      <c r="A890" s="18" t="s">
        <v>1482</v>
      </c>
      <c r="B890" s="19" t="str">
        <f>VLOOKUP(Table3[[#This Row],[Customer ID]],'Customer name 1'!889:$1048576,4,FALSE())</f>
        <v xml:space="preserve">Mr. Joshua </v>
      </c>
      <c r="C890" s="20">
        <f>VLOOKUP(Table3[[#This Row],[Customer ID]],'Medical Examinations'!$1:$1048576,2,FALSE())</f>
        <v>41.73</v>
      </c>
      <c r="D890" s="20" t="str">
        <f>VLOOKUP(Table3[[#This Row],[Customer ID]],'Medical Examinations'!$1:$1048576,3,FALSE())</f>
        <v xml:space="preserve"> obesity </v>
      </c>
      <c r="E890" s="20">
        <f>VLOOKUP(Table3[[#This Row],[Customer ID]],'Medical Examinations'!$1:$1048576,4,FALSE())</f>
        <v>6.25</v>
      </c>
      <c r="F890" s="20" t="str">
        <f>VLOOKUP(Table3[[#This Row],[Customer ID]],'Medical Examinations'!$1:$1048576,5,FALSE())</f>
        <v>prediabetes</v>
      </c>
      <c r="G890" s="19" t="str">
        <f>VLOOKUP(Table3[[#This Row],[Customer ID]],'Medical Examinations'!$1:$1048576,6,FALSE())</f>
        <v>No</v>
      </c>
      <c r="H890" s="19" t="str">
        <f>VLOOKUP(Table3[[#This Row],[Customer ID]],'Medical Examinations'!$1:$1048576,7,FALSE())</f>
        <v>No</v>
      </c>
      <c r="I890" s="19" t="str">
        <f>VLOOKUP(Table3[[#This Row],[Customer ID]],'Medical Examinations'!$1:$1048576,8,FALSE())</f>
        <v>No</v>
      </c>
      <c r="J890" s="19">
        <f>VLOOKUP(Table3[[#This Row],[Customer ID]],'Medical Examinations'!$1:$1048576,9,FALSE())</f>
        <v>1</v>
      </c>
      <c r="K890" s="19" t="str">
        <f>VLOOKUP(Table3[[#This Row],[Customer ID]],'Medical Examinations'!$1:$1048576,10,FALSE())</f>
        <v>No</v>
      </c>
      <c r="L890" s="19" t="str">
        <f>VLOOKUP(Table3[[#This Row],[Customer ID]],'Hospitalisation Details'!889:$1048576,5,FALSE())</f>
        <v>5 Oct 1987</v>
      </c>
      <c r="M890" s="19">
        <f>VLOOKUP(Table3[[#This Row],[Customer ID]],'Hospitalisation Details'!889:$1048576,6,FALSE())</f>
        <v>35</v>
      </c>
      <c r="N890" s="19">
        <f>VLOOKUP(Table3[[#This Row],[Customer ID]],'Hospitalisation Details'!889:$1048576,8,FALSE())</f>
        <v>12148.2</v>
      </c>
      <c r="O890" s="19" t="str">
        <f>VLOOKUP(Table3[[#This Row],[Customer ID]],'Hospitalisation Details'!889:$1048576,9,FALSE())</f>
        <v>tier - 3</v>
      </c>
      <c r="P890" s="19" t="str">
        <f>VLOOKUP(Table3[[#This Row],[Customer ID]],'Hospitalisation Details'!889:$1048576,10,FALSE())</f>
        <v>tier - 3</v>
      </c>
      <c r="Q890" s="19" t="str">
        <f>VLOOKUP(Table3[[#This Row],[Customer ID]],'Hospitalisation Details'!889:$1048576,11,FALSE())</f>
        <v>R1012</v>
      </c>
    </row>
    <row r="891" spans="1:17" x14ac:dyDescent="0.2">
      <c r="A891" s="18" t="s">
        <v>1481</v>
      </c>
      <c r="B891" s="19" t="str">
        <f>VLOOKUP(Table3[[#This Row],[Customer ID]],'Customer name 1'!890:$1048576,4,FALSE())</f>
        <v xml:space="preserve">Mr. Jeffrey </v>
      </c>
      <c r="C891" s="20">
        <f>VLOOKUP(Table3[[#This Row],[Customer ID]],'Medical Examinations'!$1:$1048576,2,FALSE())</f>
        <v>28.9</v>
      </c>
      <c r="D891" s="20" t="str">
        <f>VLOOKUP(Table3[[#This Row],[Customer ID]],'Medical Examinations'!$1:$1048576,3,FALSE())</f>
        <v>over weight</v>
      </c>
      <c r="E891" s="20">
        <f>VLOOKUP(Table3[[#This Row],[Customer ID]],'Medical Examinations'!$1:$1048576,4,FALSE())</f>
        <v>11.96</v>
      </c>
      <c r="F891" s="20" t="str">
        <f>VLOOKUP(Table3[[#This Row],[Customer ID]],'Medical Examinations'!$1:$1048576,5,FALSE())</f>
        <v xml:space="preserve">diabetes </v>
      </c>
      <c r="G891" s="19" t="str">
        <f>VLOOKUP(Table3[[#This Row],[Customer ID]],'Medical Examinations'!$1:$1048576,6,FALSE())</f>
        <v>No</v>
      </c>
      <c r="H891" s="19" t="str">
        <f>VLOOKUP(Table3[[#This Row],[Customer ID]],'Medical Examinations'!$1:$1048576,7,FALSE())</f>
        <v>No</v>
      </c>
      <c r="I891" s="19" t="str">
        <f>VLOOKUP(Table3[[#This Row],[Customer ID]],'Medical Examinations'!$1:$1048576,8,FALSE())</f>
        <v>No</v>
      </c>
      <c r="J891" s="19">
        <f>VLOOKUP(Table3[[#This Row],[Customer ID]],'Medical Examinations'!$1:$1048576,9,FALSE())</f>
        <v>0</v>
      </c>
      <c r="K891" s="19" t="str">
        <f>VLOOKUP(Table3[[#This Row],[Customer ID]],'Medical Examinations'!$1:$1048576,10,FALSE())</f>
        <v>No</v>
      </c>
      <c r="L891" s="19" t="str">
        <f>VLOOKUP(Table3[[#This Row],[Customer ID]],'Hospitalisation Details'!890:$1048576,5,FALSE())</f>
        <v>15 Sep 1962</v>
      </c>
      <c r="M891" s="19">
        <f>VLOOKUP(Table3[[#This Row],[Customer ID]],'Hospitalisation Details'!890:$1048576,6,FALSE())</f>
        <v>60</v>
      </c>
      <c r="N891" s="19">
        <f>VLOOKUP(Table3[[#This Row],[Customer ID]],'Hospitalisation Details'!890:$1048576,8,FALSE())</f>
        <v>12146.97</v>
      </c>
      <c r="O891" s="19" t="str">
        <f>VLOOKUP(Table3[[#This Row],[Customer ID]],'Hospitalisation Details'!890:$1048576,9,FALSE())</f>
        <v>tier - 3</v>
      </c>
      <c r="P891" s="19" t="str">
        <f>VLOOKUP(Table3[[#This Row],[Customer ID]],'Hospitalisation Details'!890:$1048576,10,FALSE())</f>
        <v>tier - 3</v>
      </c>
      <c r="Q891" s="19" t="str">
        <f>VLOOKUP(Table3[[#This Row],[Customer ID]],'Hospitalisation Details'!890:$1048576,11,FALSE())</f>
        <v>R1011</v>
      </c>
    </row>
    <row r="892" spans="1:17" x14ac:dyDescent="0.2">
      <c r="A892" s="18" t="s">
        <v>1480</v>
      </c>
      <c r="B892" s="19" t="str">
        <f>VLOOKUP(Table3[[#This Row],[Customer ID]],'Customer name 1'!891:$1048576,4,FALSE())</f>
        <v xml:space="preserve">Mr. Andrew </v>
      </c>
      <c r="C892" s="20">
        <f>VLOOKUP(Table3[[#This Row],[Customer ID]],'Medical Examinations'!$1:$1048576,2,FALSE())</f>
        <v>25.74</v>
      </c>
      <c r="D892" s="20" t="str">
        <f>VLOOKUP(Table3[[#This Row],[Customer ID]],'Medical Examinations'!$1:$1048576,3,FALSE())</f>
        <v>over weight</v>
      </c>
      <c r="E892" s="20">
        <f>VLOOKUP(Table3[[#This Row],[Customer ID]],'Medical Examinations'!$1:$1048576,4,FALSE())</f>
        <v>7.69</v>
      </c>
      <c r="F892" s="20" t="str">
        <f>VLOOKUP(Table3[[#This Row],[Customer ID]],'Medical Examinations'!$1:$1048576,5,FALSE())</f>
        <v xml:space="preserve">diabetes </v>
      </c>
      <c r="G892" s="19" t="str">
        <f>VLOOKUP(Table3[[#This Row],[Customer ID]],'Medical Examinations'!$1:$1048576,6,FALSE())</f>
        <v>No</v>
      </c>
      <c r="H892" s="19" t="str">
        <f>VLOOKUP(Table3[[#This Row],[Customer ID]],'Medical Examinations'!$1:$1048576,7,FALSE())</f>
        <v>No</v>
      </c>
      <c r="I892" s="19" t="str">
        <f>VLOOKUP(Table3[[#This Row],[Customer ID]],'Medical Examinations'!$1:$1048576,8,FALSE())</f>
        <v>No</v>
      </c>
      <c r="J892" s="19">
        <f>VLOOKUP(Table3[[#This Row],[Customer ID]],'Medical Examinations'!$1:$1048576,9,FALSE())</f>
        <v>0</v>
      </c>
      <c r="K892" s="19" t="str">
        <f>VLOOKUP(Table3[[#This Row],[Customer ID]],'Medical Examinations'!$1:$1048576,10,FALSE())</f>
        <v>No</v>
      </c>
      <c r="L892" s="19" t="str">
        <f>VLOOKUP(Table3[[#This Row],[Customer ID]],'Hospitalisation Details'!891:$1048576,5,FALSE())</f>
        <v>4 Nov 1962</v>
      </c>
      <c r="M892" s="19">
        <f>VLOOKUP(Table3[[#This Row],[Customer ID]],'Hospitalisation Details'!891:$1048576,6,FALSE())</f>
        <v>60</v>
      </c>
      <c r="N892" s="19">
        <f>VLOOKUP(Table3[[#This Row],[Customer ID]],'Hospitalisation Details'!891:$1048576,8,FALSE())</f>
        <v>12142.58</v>
      </c>
      <c r="O892" s="19" t="str">
        <f>VLOOKUP(Table3[[#This Row],[Customer ID]],'Hospitalisation Details'!891:$1048576,9,FALSE())</f>
        <v>tier - 3</v>
      </c>
      <c r="P892" s="19" t="str">
        <f>VLOOKUP(Table3[[#This Row],[Customer ID]],'Hospitalisation Details'!891:$1048576,10,FALSE())</f>
        <v>tier - 2</v>
      </c>
      <c r="Q892" s="19" t="str">
        <f>VLOOKUP(Table3[[#This Row],[Customer ID]],'Hospitalisation Details'!891:$1048576,11,FALSE())</f>
        <v>R1013</v>
      </c>
    </row>
    <row r="893" spans="1:17" x14ac:dyDescent="0.2">
      <c r="A893" s="18" t="s">
        <v>1479</v>
      </c>
      <c r="B893" s="19" t="str">
        <f>VLOOKUP(Table3[[#This Row],[Customer ID]],'Customer name 1'!892:$1048576,4,FALSE())</f>
        <v xml:space="preserve">Mr. Francisco </v>
      </c>
      <c r="C893" s="20">
        <f>VLOOKUP(Table3[[#This Row],[Customer ID]],'Medical Examinations'!$1:$1048576,2,FALSE())</f>
        <v>36.06</v>
      </c>
      <c r="D893" s="20" t="str">
        <f>VLOOKUP(Table3[[#This Row],[Customer ID]],'Medical Examinations'!$1:$1048576,3,FALSE())</f>
        <v xml:space="preserve"> obesity </v>
      </c>
      <c r="E893" s="20">
        <f>VLOOKUP(Table3[[#This Row],[Customer ID]],'Medical Examinations'!$1:$1048576,4,FALSE())</f>
        <v>8.83</v>
      </c>
      <c r="F893" s="20" t="str">
        <f>VLOOKUP(Table3[[#This Row],[Customer ID]],'Medical Examinations'!$1:$1048576,5,FALSE())</f>
        <v xml:space="preserve">diabetes </v>
      </c>
      <c r="G893" s="19" t="str">
        <f>VLOOKUP(Table3[[#This Row],[Customer ID]],'Medical Examinations'!$1:$1048576,6,FALSE())</f>
        <v>No</v>
      </c>
      <c r="H893" s="19" t="str">
        <f>VLOOKUP(Table3[[#This Row],[Customer ID]],'Medical Examinations'!$1:$1048576,7,FALSE())</f>
        <v>No</v>
      </c>
      <c r="I893" s="19" t="str">
        <f>VLOOKUP(Table3[[#This Row],[Customer ID]],'Medical Examinations'!$1:$1048576,8,FALSE())</f>
        <v>No</v>
      </c>
      <c r="J893" s="19">
        <f>VLOOKUP(Table3[[#This Row],[Customer ID]],'Medical Examinations'!$1:$1048576,9,FALSE())</f>
        <v>0</v>
      </c>
      <c r="K893" s="19" t="str">
        <f>VLOOKUP(Table3[[#This Row],[Customer ID]],'Medical Examinations'!$1:$1048576,10,FALSE())</f>
        <v>No</v>
      </c>
      <c r="L893" s="19" t="str">
        <f>VLOOKUP(Table3[[#This Row],[Customer ID]],'Hospitalisation Details'!892:$1048576,5,FALSE())</f>
        <v>16 Sep 1974</v>
      </c>
      <c r="M893" s="19">
        <f>VLOOKUP(Table3[[#This Row],[Customer ID]],'Hospitalisation Details'!892:$1048576,6,FALSE())</f>
        <v>48</v>
      </c>
      <c r="N893" s="19">
        <f>VLOOKUP(Table3[[#This Row],[Customer ID]],'Hospitalisation Details'!892:$1048576,8,FALSE())</f>
        <v>12137.6</v>
      </c>
      <c r="O893" s="19" t="str">
        <f>VLOOKUP(Table3[[#This Row],[Customer ID]],'Hospitalisation Details'!892:$1048576,9,FALSE())</f>
        <v>tier - 3</v>
      </c>
      <c r="P893" s="19" t="str">
        <f>VLOOKUP(Table3[[#This Row],[Customer ID]],'Hospitalisation Details'!892:$1048576,10,FALSE())</f>
        <v>tier - 3</v>
      </c>
      <c r="Q893" s="19" t="str">
        <f>VLOOKUP(Table3[[#This Row],[Customer ID]],'Hospitalisation Details'!892:$1048576,11,FALSE())</f>
        <v>R1012</v>
      </c>
    </row>
    <row r="894" spans="1:17" x14ac:dyDescent="0.2">
      <c r="A894" s="18" t="s">
        <v>1478</v>
      </c>
      <c r="B894" s="19" t="str">
        <f>VLOOKUP(Table3[[#This Row],[Customer ID]],'Customer name 1'!893:$1048576,4,FALSE())</f>
        <v xml:space="preserve">Mrs. Rhonda </v>
      </c>
      <c r="C894" s="20">
        <f>VLOOKUP(Table3[[#This Row],[Customer ID]],'Medical Examinations'!$1:$1048576,2,FALSE())</f>
        <v>43.28</v>
      </c>
      <c r="D894" s="20" t="str">
        <f>VLOOKUP(Table3[[#This Row],[Customer ID]],'Medical Examinations'!$1:$1048576,3,FALSE())</f>
        <v xml:space="preserve"> obesity </v>
      </c>
      <c r="E894" s="20">
        <f>VLOOKUP(Table3[[#This Row],[Customer ID]],'Medical Examinations'!$1:$1048576,4,FALSE())</f>
        <v>4.41</v>
      </c>
      <c r="F894" s="20" t="str">
        <f>VLOOKUP(Table3[[#This Row],[Customer ID]],'Medical Examinations'!$1:$1048576,5,FALSE())</f>
        <v xml:space="preserve">normal </v>
      </c>
      <c r="G894" s="19" t="str">
        <f>VLOOKUP(Table3[[#This Row],[Customer ID]],'Medical Examinations'!$1:$1048576,6,FALSE())</f>
        <v>No</v>
      </c>
      <c r="H894" s="19" t="str">
        <f>VLOOKUP(Table3[[#This Row],[Customer ID]],'Medical Examinations'!$1:$1048576,7,FALSE())</f>
        <v>No</v>
      </c>
      <c r="I894" s="19" t="str">
        <f>VLOOKUP(Table3[[#This Row],[Customer ID]],'Medical Examinations'!$1:$1048576,8,FALSE())</f>
        <v>No</v>
      </c>
      <c r="J894" s="19">
        <f>VLOOKUP(Table3[[#This Row],[Customer ID]],'Medical Examinations'!$1:$1048576,9,FALSE())</f>
        <v>0</v>
      </c>
      <c r="K894" s="19" t="str">
        <f>VLOOKUP(Table3[[#This Row],[Customer ID]],'Medical Examinations'!$1:$1048576,10,FALSE())</f>
        <v>No</v>
      </c>
      <c r="L894" s="19" t="str">
        <f>VLOOKUP(Table3[[#This Row],[Customer ID]],'Hospitalisation Details'!893:$1048576,5,FALSE())</f>
        <v>6 Nov 1991</v>
      </c>
      <c r="M894" s="19">
        <f>VLOOKUP(Table3[[#This Row],[Customer ID]],'Hospitalisation Details'!893:$1048576,6,FALSE())</f>
        <v>31</v>
      </c>
      <c r="N894" s="19">
        <f>VLOOKUP(Table3[[#This Row],[Customer ID]],'Hospitalisation Details'!893:$1048576,8,FALSE())</f>
        <v>12130.8</v>
      </c>
      <c r="O894" s="19" t="str">
        <f>VLOOKUP(Table3[[#This Row],[Customer ID]],'Hospitalisation Details'!893:$1048576,9,FALSE())</f>
        <v>tier - 3</v>
      </c>
      <c r="P894" s="19" t="str">
        <f>VLOOKUP(Table3[[#This Row],[Customer ID]],'Hospitalisation Details'!893:$1048576,10,FALSE())</f>
        <v>tier - 3</v>
      </c>
      <c r="Q894" s="19" t="str">
        <f>VLOOKUP(Table3[[#This Row],[Customer ID]],'Hospitalisation Details'!893:$1048576,11,FALSE())</f>
        <v>R1026</v>
      </c>
    </row>
    <row r="895" spans="1:17" x14ac:dyDescent="0.2">
      <c r="A895" s="18" t="s">
        <v>1477</v>
      </c>
      <c r="B895" s="19" t="str">
        <f>VLOOKUP(Table3[[#This Row],[Customer ID]],'Customer name 1'!894:$1048576,4,FALSE())</f>
        <v xml:space="preserve">Mr. John </v>
      </c>
      <c r="C895" s="20">
        <f>VLOOKUP(Table3[[#This Row],[Customer ID]],'Medical Examinations'!$1:$1048576,2,FALSE())</f>
        <v>28.785</v>
      </c>
      <c r="D895" s="20" t="str">
        <f>VLOOKUP(Table3[[#This Row],[Customer ID]],'Medical Examinations'!$1:$1048576,3,FALSE())</f>
        <v>over weight</v>
      </c>
      <c r="E895" s="20">
        <f>VLOOKUP(Table3[[#This Row],[Customer ID]],'Medical Examinations'!$1:$1048576,4,FALSE())</f>
        <v>9.1</v>
      </c>
      <c r="F895" s="20" t="str">
        <f>VLOOKUP(Table3[[#This Row],[Customer ID]],'Medical Examinations'!$1:$1048576,5,FALSE())</f>
        <v xml:space="preserve">diabetes </v>
      </c>
      <c r="G895" s="19" t="str">
        <f>VLOOKUP(Table3[[#This Row],[Customer ID]],'Medical Examinations'!$1:$1048576,6,FALSE())</f>
        <v>yes</v>
      </c>
      <c r="H895" s="19" t="str">
        <f>VLOOKUP(Table3[[#This Row],[Customer ID]],'Medical Examinations'!$1:$1048576,7,FALSE())</f>
        <v>No</v>
      </c>
      <c r="I895" s="19" t="str">
        <f>VLOOKUP(Table3[[#This Row],[Customer ID]],'Medical Examinations'!$1:$1048576,8,FALSE())</f>
        <v>Yes</v>
      </c>
      <c r="J895" s="19">
        <f>VLOOKUP(Table3[[#This Row],[Customer ID]],'Medical Examinations'!$1:$1048576,9,FALSE())</f>
        <v>1</v>
      </c>
      <c r="K895" s="19" t="str">
        <f>VLOOKUP(Table3[[#This Row],[Customer ID]],'Medical Examinations'!$1:$1048576,10,FALSE())</f>
        <v>No</v>
      </c>
      <c r="L895" s="19" t="str">
        <f>VLOOKUP(Table3[[#This Row],[Customer ID]],'Hospitalisation Details'!894:$1048576,5,FALSE())</f>
        <v>4 Jun 1963</v>
      </c>
      <c r="M895" s="19">
        <f>VLOOKUP(Table3[[#This Row],[Customer ID]],'Hospitalisation Details'!894:$1048576,6,FALSE())</f>
        <v>60</v>
      </c>
      <c r="N895" s="19">
        <f>VLOOKUP(Table3[[#This Row],[Customer ID]],'Hospitalisation Details'!894:$1048576,8,FALSE())</f>
        <v>12129.61</v>
      </c>
      <c r="O895" s="19" t="str">
        <f>VLOOKUP(Table3[[#This Row],[Customer ID]],'Hospitalisation Details'!894:$1048576,9,FALSE())</f>
        <v>tier - 3</v>
      </c>
      <c r="P895" s="19" t="str">
        <f>VLOOKUP(Table3[[#This Row],[Customer ID]],'Hospitalisation Details'!894:$1048576,10,FALSE())</f>
        <v>tier - 1</v>
      </c>
      <c r="Q895" s="19" t="str">
        <f>VLOOKUP(Table3[[#This Row],[Customer ID]],'Hospitalisation Details'!894:$1048576,11,FALSE())</f>
        <v>R1012</v>
      </c>
    </row>
    <row r="896" spans="1:17" x14ac:dyDescent="0.2">
      <c r="A896" s="18" t="s">
        <v>1476</v>
      </c>
      <c r="B896" s="19" t="str">
        <f>VLOOKUP(Table3[[#This Row],[Customer ID]],'Customer name 1'!895:$1048576,4,FALSE())</f>
        <v xml:space="preserve">Mr. Miles </v>
      </c>
      <c r="C896" s="20">
        <f>VLOOKUP(Table3[[#This Row],[Customer ID]],'Medical Examinations'!$1:$1048576,2,FALSE())</f>
        <v>25.46</v>
      </c>
      <c r="D896" s="20" t="str">
        <f>VLOOKUP(Table3[[#This Row],[Customer ID]],'Medical Examinations'!$1:$1048576,3,FALSE())</f>
        <v>over weight</v>
      </c>
      <c r="E896" s="20">
        <f>VLOOKUP(Table3[[#This Row],[Customer ID]],'Medical Examinations'!$1:$1048576,4,FALSE())</f>
        <v>11.52</v>
      </c>
      <c r="F896" s="20" t="str">
        <f>VLOOKUP(Table3[[#This Row],[Customer ID]],'Medical Examinations'!$1:$1048576,5,FALSE())</f>
        <v xml:space="preserve">diabetes </v>
      </c>
      <c r="G896" s="19" t="str">
        <f>VLOOKUP(Table3[[#This Row],[Customer ID]],'Medical Examinations'!$1:$1048576,6,FALSE())</f>
        <v>yes</v>
      </c>
      <c r="H896" s="19" t="str">
        <f>VLOOKUP(Table3[[#This Row],[Customer ID]],'Medical Examinations'!$1:$1048576,7,FALSE())</f>
        <v>No</v>
      </c>
      <c r="I896" s="19" t="str">
        <f>VLOOKUP(Table3[[#This Row],[Customer ID]],'Medical Examinations'!$1:$1048576,8,FALSE())</f>
        <v>Yes</v>
      </c>
      <c r="J896" s="19">
        <f>VLOOKUP(Table3[[#This Row],[Customer ID]],'Medical Examinations'!$1:$1048576,9,FALSE())</f>
        <v>1</v>
      </c>
      <c r="K896" s="19" t="str">
        <f>VLOOKUP(Table3[[#This Row],[Customer ID]],'Medical Examinations'!$1:$1048576,10,FALSE())</f>
        <v>No</v>
      </c>
      <c r="L896" s="19" t="str">
        <f>VLOOKUP(Table3[[#This Row],[Customer ID]],'Hospitalisation Details'!895:$1048576,5,FALSE())</f>
        <v>20 Jul 1963</v>
      </c>
      <c r="M896" s="19">
        <f>VLOOKUP(Table3[[#This Row],[Customer ID]],'Hospitalisation Details'!895:$1048576,6,FALSE())</f>
        <v>59</v>
      </c>
      <c r="N896" s="19">
        <f>VLOOKUP(Table3[[#This Row],[Customer ID]],'Hospitalisation Details'!895:$1048576,8,FALSE())</f>
        <v>12124.99</v>
      </c>
      <c r="O896" s="19" t="str">
        <f>VLOOKUP(Table3[[#This Row],[Customer ID]],'Hospitalisation Details'!895:$1048576,9,FALSE())</f>
        <v>tier - 3</v>
      </c>
      <c r="P896" s="19" t="str">
        <f>VLOOKUP(Table3[[#This Row],[Customer ID]],'Hospitalisation Details'!895:$1048576,10,FALSE())</f>
        <v>tier - 1</v>
      </c>
      <c r="Q896" s="19" t="str">
        <f>VLOOKUP(Table3[[#This Row],[Customer ID]],'Hospitalisation Details'!895:$1048576,11,FALSE())</f>
        <v>R1012</v>
      </c>
    </row>
    <row r="897" spans="1:17" x14ac:dyDescent="0.2">
      <c r="A897" s="18" t="s">
        <v>1475</v>
      </c>
      <c r="B897" s="19" t="str">
        <f>VLOOKUP(Table3[[#This Row],[Customer ID]],'Customer name 1'!896:$1048576,4,FALSE())</f>
        <v xml:space="preserve">Ms. Justyna </v>
      </c>
      <c r="C897" s="20">
        <f>VLOOKUP(Table3[[#This Row],[Customer ID]],'Medical Examinations'!$1:$1048576,2,FALSE())</f>
        <v>30.8</v>
      </c>
      <c r="D897" s="20" t="str">
        <f>VLOOKUP(Table3[[#This Row],[Customer ID]],'Medical Examinations'!$1:$1048576,3,FALSE())</f>
        <v xml:space="preserve"> obesity </v>
      </c>
      <c r="E897" s="20">
        <f>VLOOKUP(Table3[[#This Row],[Customer ID]],'Medical Examinations'!$1:$1048576,4,FALSE())</f>
        <v>10.95</v>
      </c>
      <c r="F897" s="20" t="str">
        <f>VLOOKUP(Table3[[#This Row],[Customer ID]],'Medical Examinations'!$1:$1048576,5,FALSE())</f>
        <v xml:space="preserve">diabetes </v>
      </c>
      <c r="G897" s="19" t="str">
        <f>VLOOKUP(Table3[[#This Row],[Customer ID]],'Medical Examinations'!$1:$1048576,6,FALSE())</f>
        <v>No</v>
      </c>
      <c r="H897" s="19" t="str">
        <f>VLOOKUP(Table3[[#This Row],[Customer ID]],'Medical Examinations'!$1:$1048576,7,FALSE())</f>
        <v>No</v>
      </c>
      <c r="I897" s="19" t="str">
        <f>VLOOKUP(Table3[[#This Row],[Customer ID]],'Medical Examinations'!$1:$1048576,8,FALSE())</f>
        <v>No</v>
      </c>
      <c r="J897" s="19">
        <f>VLOOKUP(Table3[[#This Row],[Customer ID]],'Medical Examinations'!$1:$1048576,9,FALSE())</f>
        <v>0</v>
      </c>
      <c r="K897" s="19" t="str">
        <f>VLOOKUP(Table3[[#This Row],[Customer ID]],'Medical Examinations'!$1:$1048576,10,FALSE())</f>
        <v>No</v>
      </c>
      <c r="L897" s="19" t="str">
        <f>VLOOKUP(Table3[[#This Row],[Customer ID]],'Hospitalisation Details'!896:$1048576,5,FALSE())</f>
        <v>25 Oct 1968</v>
      </c>
      <c r="M897" s="19">
        <f>VLOOKUP(Table3[[#This Row],[Customer ID]],'Hospitalisation Details'!896:$1048576,6,FALSE())</f>
        <v>54</v>
      </c>
      <c r="N897" s="19">
        <f>VLOOKUP(Table3[[#This Row],[Customer ID]],'Hospitalisation Details'!896:$1048576,8,FALSE())</f>
        <v>12105.32</v>
      </c>
      <c r="O897" s="19" t="str">
        <f>VLOOKUP(Table3[[#This Row],[Customer ID]],'Hospitalisation Details'!896:$1048576,9,FALSE())</f>
        <v>tier - 3</v>
      </c>
      <c r="P897" s="19" t="str">
        <f>VLOOKUP(Table3[[#This Row],[Customer ID]],'Hospitalisation Details'!896:$1048576,10,FALSE())</f>
        <v>tier - 3</v>
      </c>
      <c r="Q897" s="19" t="str">
        <f>VLOOKUP(Table3[[#This Row],[Customer ID]],'Hospitalisation Details'!896:$1048576,11,FALSE())</f>
        <v>R1011</v>
      </c>
    </row>
    <row r="898" spans="1:17" x14ac:dyDescent="0.2">
      <c r="A898" s="18" t="s">
        <v>1474</v>
      </c>
      <c r="B898" s="19" t="str">
        <f>VLOOKUP(Table3[[#This Row],[Customer ID]],'Customer name 1'!897:$1048576,4,FALSE())</f>
        <v xml:space="preserve">Ms. Lucille </v>
      </c>
      <c r="C898" s="20">
        <f>VLOOKUP(Table3[[#This Row],[Customer ID]],'Medical Examinations'!$1:$1048576,2,FALSE())</f>
        <v>28.88</v>
      </c>
      <c r="D898" s="20" t="str">
        <f>VLOOKUP(Table3[[#This Row],[Customer ID]],'Medical Examinations'!$1:$1048576,3,FALSE())</f>
        <v>over weight</v>
      </c>
      <c r="E898" s="20">
        <f>VLOOKUP(Table3[[#This Row],[Customer ID]],'Medical Examinations'!$1:$1048576,4,FALSE())</f>
        <v>11.5</v>
      </c>
      <c r="F898" s="20" t="str">
        <f>VLOOKUP(Table3[[#This Row],[Customer ID]],'Medical Examinations'!$1:$1048576,5,FALSE())</f>
        <v xml:space="preserve">diabetes </v>
      </c>
      <c r="G898" s="19" t="str">
        <f>VLOOKUP(Table3[[#This Row],[Customer ID]],'Medical Examinations'!$1:$1048576,6,FALSE())</f>
        <v>No</v>
      </c>
      <c r="H898" s="19" t="str">
        <f>VLOOKUP(Table3[[#This Row],[Customer ID]],'Medical Examinations'!$1:$1048576,7,FALSE())</f>
        <v>No</v>
      </c>
      <c r="I898" s="19" t="str">
        <f>VLOOKUP(Table3[[#This Row],[Customer ID]],'Medical Examinations'!$1:$1048576,8,FALSE())</f>
        <v>No</v>
      </c>
      <c r="J898" s="19">
        <f>VLOOKUP(Table3[[#This Row],[Customer ID]],'Medical Examinations'!$1:$1048576,9,FALSE())</f>
        <v>0</v>
      </c>
      <c r="K898" s="19" t="str">
        <f>VLOOKUP(Table3[[#This Row],[Customer ID]],'Medical Examinations'!$1:$1048576,10,FALSE())</f>
        <v>No</v>
      </c>
      <c r="L898" s="19" t="str">
        <f>VLOOKUP(Table3[[#This Row],[Customer ID]],'Hospitalisation Details'!897:$1048576,5,FALSE())</f>
        <v>9 Dec 1968</v>
      </c>
      <c r="M898" s="19">
        <f>VLOOKUP(Table3[[#This Row],[Customer ID]],'Hospitalisation Details'!897:$1048576,6,FALSE())</f>
        <v>54</v>
      </c>
      <c r="N898" s="19">
        <f>VLOOKUP(Table3[[#This Row],[Customer ID]],'Hospitalisation Details'!897:$1048576,8,FALSE())</f>
        <v>12096.65</v>
      </c>
      <c r="O898" s="19" t="str">
        <f>VLOOKUP(Table3[[#This Row],[Customer ID]],'Hospitalisation Details'!897:$1048576,9,FALSE())</f>
        <v>tier - 3</v>
      </c>
      <c r="P898" s="19" t="str">
        <f>VLOOKUP(Table3[[#This Row],[Customer ID]],'Hospitalisation Details'!897:$1048576,10,FALSE())</f>
        <v>tier - 1</v>
      </c>
      <c r="Q898" s="19" t="str">
        <f>VLOOKUP(Table3[[#This Row],[Customer ID]],'Hospitalisation Details'!897:$1048576,11,FALSE())</f>
        <v>R1024</v>
      </c>
    </row>
    <row r="899" spans="1:17" x14ac:dyDescent="0.2">
      <c r="A899" s="18" t="s">
        <v>1473</v>
      </c>
      <c r="B899" s="19" t="str">
        <f>VLOOKUP(Table3[[#This Row],[Customer ID]],'Customer name 1'!898:$1048576,4,FALSE())</f>
        <v xml:space="preserve">Ms. April </v>
      </c>
      <c r="C899" s="20">
        <f>VLOOKUP(Table3[[#This Row],[Customer ID]],'Medical Examinations'!$1:$1048576,2,FALSE())</f>
        <v>23</v>
      </c>
      <c r="D899" s="20" t="str">
        <f>VLOOKUP(Table3[[#This Row],[Customer ID]],'Medical Examinations'!$1:$1048576,3,FALSE())</f>
        <v>normal weight</v>
      </c>
      <c r="E899" s="20">
        <f>VLOOKUP(Table3[[#This Row],[Customer ID]],'Medical Examinations'!$1:$1048576,4,FALSE())</f>
        <v>9.8800000000000008</v>
      </c>
      <c r="F899" s="20" t="str">
        <f>VLOOKUP(Table3[[#This Row],[Customer ID]],'Medical Examinations'!$1:$1048576,5,FALSE())</f>
        <v xml:space="preserve">diabetes </v>
      </c>
      <c r="G899" s="19" t="str">
        <f>VLOOKUP(Table3[[#This Row],[Customer ID]],'Medical Examinations'!$1:$1048576,6,FALSE())</f>
        <v>No</v>
      </c>
      <c r="H899" s="19" t="str">
        <f>VLOOKUP(Table3[[#This Row],[Customer ID]],'Medical Examinations'!$1:$1048576,7,FALSE())</f>
        <v>No</v>
      </c>
      <c r="I899" s="19" t="str">
        <f>VLOOKUP(Table3[[#This Row],[Customer ID]],'Medical Examinations'!$1:$1048576,8,FALSE())</f>
        <v>No</v>
      </c>
      <c r="J899" s="19">
        <f>VLOOKUP(Table3[[#This Row],[Customer ID]],'Medical Examinations'!$1:$1048576,9,FALSE())</f>
        <v>0</v>
      </c>
      <c r="K899" s="19" t="str">
        <f>VLOOKUP(Table3[[#This Row],[Customer ID]],'Medical Examinations'!$1:$1048576,10,FALSE())</f>
        <v>No</v>
      </c>
      <c r="L899" s="19" t="str">
        <f>VLOOKUP(Table3[[#This Row],[Customer ID]],'Hospitalisation Details'!898:$1048576,5,FALSE())</f>
        <v>21 Jun 1968</v>
      </c>
      <c r="M899" s="19">
        <f>VLOOKUP(Table3[[#This Row],[Customer ID]],'Hospitalisation Details'!898:$1048576,6,FALSE())</f>
        <v>54</v>
      </c>
      <c r="N899" s="19">
        <f>VLOOKUP(Table3[[#This Row],[Customer ID]],'Hospitalisation Details'!898:$1048576,8,FALSE())</f>
        <v>12094.48</v>
      </c>
      <c r="O899" s="19" t="str">
        <f>VLOOKUP(Table3[[#This Row],[Customer ID]],'Hospitalisation Details'!898:$1048576,9,FALSE())</f>
        <v>tier - 3</v>
      </c>
      <c r="P899" s="19" t="str">
        <f>VLOOKUP(Table3[[#This Row],[Customer ID]],'Hospitalisation Details'!898:$1048576,10,FALSE())</f>
        <v>tier - 3</v>
      </c>
      <c r="Q899" s="19" t="str">
        <f>VLOOKUP(Table3[[#This Row],[Customer ID]],'Hospitalisation Details'!898:$1048576,11,FALSE())</f>
        <v>R1011</v>
      </c>
    </row>
    <row r="900" spans="1:17" x14ac:dyDescent="0.2">
      <c r="A900" s="18" t="s">
        <v>1472</v>
      </c>
      <c r="B900" s="19" t="str">
        <f>VLOOKUP(Table3[[#This Row],[Customer ID]],'Customer name 1'!899:$1048576,4,FALSE())</f>
        <v xml:space="preserve">Mr. Robert </v>
      </c>
      <c r="C900" s="20">
        <f>VLOOKUP(Table3[[#This Row],[Customer ID]],'Medical Examinations'!$1:$1048576,2,FALSE())</f>
        <v>38.25</v>
      </c>
      <c r="D900" s="20" t="str">
        <f>VLOOKUP(Table3[[#This Row],[Customer ID]],'Medical Examinations'!$1:$1048576,3,FALSE())</f>
        <v xml:space="preserve"> obesity </v>
      </c>
      <c r="E900" s="20">
        <f>VLOOKUP(Table3[[#This Row],[Customer ID]],'Medical Examinations'!$1:$1048576,4,FALSE())</f>
        <v>6.2</v>
      </c>
      <c r="F900" s="20" t="str">
        <f>VLOOKUP(Table3[[#This Row],[Customer ID]],'Medical Examinations'!$1:$1048576,5,FALSE())</f>
        <v>prediabetes</v>
      </c>
      <c r="G900" s="19" t="str">
        <f>VLOOKUP(Table3[[#This Row],[Customer ID]],'Medical Examinations'!$1:$1048576,6,FALSE())</f>
        <v>No</v>
      </c>
      <c r="H900" s="19" t="str">
        <f>VLOOKUP(Table3[[#This Row],[Customer ID]],'Medical Examinations'!$1:$1048576,7,FALSE())</f>
        <v>No</v>
      </c>
      <c r="I900" s="19" t="str">
        <f>VLOOKUP(Table3[[#This Row],[Customer ID]],'Medical Examinations'!$1:$1048576,8,FALSE())</f>
        <v>No</v>
      </c>
      <c r="J900" s="19">
        <f>VLOOKUP(Table3[[#This Row],[Customer ID]],'Medical Examinations'!$1:$1048576,9,FALSE())</f>
        <v>1</v>
      </c>
      <c r="K900" s="19" t="str">
        <f>VLOOKUP(Table3[[#This Row],[Customer ID]],'Medical Examinations'!$1:$1048576,10,FALSE())</f>
        <v>No</v>
      </c>
      <c r="L900" s="19" t="str">
        <f>VLOOKUP(Table3[[#This Row],[Customer ID]],'Hospitalisation Details'!899:$1048576,5,FALSE())</f>
        <v>2 Sep 1984</v>
      </c>
      <c r="M900" s="19">
        <f>VLOOKUP(Table3[[#This Row],[Customer ID]],'Hospitalisation Details'!899:$1048576,6,FALSE())</f>
        <v>38</v>
      </c>
      <c r="N900" s="19">
        <f>VLOOKUP(Table3[[#This Row],[Customer ID]],'Hospitalisation Details'!899:$1048576,8,FALSE())</f>
        <v>12091.34</v>
      </c>
      <c r="O900" s="19" t="str">
        <f>VLOOKUP(Table3[[#This Row],[Customer ID]],'Hospitalisation Details'!899:$1048576,9,FALSE())</f>
        <v>tier - 3</v>
      </c>
      <c r="P900" s="19" t="str">
        <f>VLOOKUP(Table3[[#This Row],[Customer ID]],'Hospitalisation Details'!899:$1048576,10,FALSE())</f>
        <v>tier - 2</v>
      </c>
      <c r="Q900" s="19" t="str">
        <f>VLOOKUP(Table3[[#This Row],[Customer ID]],'Hospitalisation Details'!899:$1048576,11,FALSE())</f>
        <v>R1022</v>
      </c>
    </row>
    <row r="901" spans="1:17" x14ac:dyDescent="0.2">
      <c r="A901" s="18" t="s">
        <v>1471</v>
      </c>
      <c r="B901" s="19" t="str">
        <f>VLOOKUP(Table3[[#This Row],[Customer ID]],'Customer name 1'!900:$1048576,4,FALSE())</f>
        <v xml:space="preserve">Mrs. Alyssa </v>
      </c>
      <c r="C901" s="20">
        <f>VLOOKUP(Table3[[#This Row],[Customer ID]],'Medical Examinations'!$1:$1048576,2,FALSE())</f>
        <v>39.25</v>
      </c>
      <c r="D901" s="20" t="str">
        <f>VLOOKUP(Table3[[#This Row],[Customer ID]],'Medical Examinations'!$1:$1048576,3,FALSE())</f>
        <v xml:space="preserve"> obesity </v>
      </c>
      <c r="E901" s="20">
        <f>VLOOKUP(Table3[[#This Row],[Customer ID]],'Medical Examinations'!$1:$1048576,4,FALSE())</f>
        <v>8.41</v>
      </c>
      <c r="F901" s="20" t="str">
        <f>VLOOKUP(Table3[[#This Row],[Customer ID]],'Medical Examinations'!$1:$1048576,5,FALSE())</f>
        <v xml:space="preserve">diabetes </v>
      </c>
      <c r="G901" s="19" t="str">
        <f>VLOOKUP(Table3[[#This Row],[Customer ID]],'Medical Examinations'!$1:$1048576,6,FALSE())</f>
        <v>yes</v>
      </c>
      <c r="H901" s="19" t="str">
        <f>VLOOKUP(Table3[[#This Row],[Customer ID]],'Medical Examinations'!$1:$1048576,7,FALSE())</f>
        <v>No</v>
      </c>
      <c r="I901" s="19" t="str">
        <f>VLOOKUP(Table3[[#This Row],[Customer ID]],'Medical Examinations'!$1:$1048576,8,FALSE())</f>
        <v>No</v>
      </c>
      <c r="J901" s="19">
        <f>VLOOKUP(Table3[[#This Row],[Customer ID]],'Medical Examinations'!$1:$1048576,9,FALSE())</f>
        <v>1</v>
      </c>
      <c r="K901" s="19" t="str">
        <f>VLOOKUP(Table3[[#This Row],[Customer ID]],'Medical Examinations'!$1:$1048576,10,FALSE())</f>
        <v>No</v>
      </c>
      <c r="L901" s="19" t="str">
        <f>VLOOKUP(Table3[[#This Row],[Customer ID]],'Hospitalisation Details'!900:$1048576,5,FALSE())</f>
        <v>7 Sep 1986</v>
      </c>
      <c r="M901" s="19">
        <f>VLOOKUP(Table3[[#This Row],[Customer ID]],'Hospitalisation Details'!900:$1048576,6,FALSE())</f>
        <v>36</v>
      </c>
      <c r="N901" s="19">
        <f>VLOOKUP(Table3[[#This Row],[Customer ID]],'Hospitalisation Details'!900:$1048576,8,FALSE())</f>
        <v>12048.13</v>
      </c>
      <c r="O901" s="19" t="str">
        <f>VLOOKUP(Table3[[#This Row],[Customer ID]],'Hospitalisation Details'!900:$1048576,9,FALSE())</f>
        <v>tier - 3</v>
      </c>
      <c r="P901" s="19" t="str">
        <f>VLOOKUP(Table3[[#This Row],[Customer ID]],'Hospitalisation Details'!900:$1048576,10,FALSE())</f>
        <v>tier - 2</v>
      </c>
      <c r="Q901" s="19" t="str">
        <f>VLOOKUP(Table3[[#This Row],[Customer ID]],'Hospitalisation Details'!900:$1048576,11,FALSE())</f>
        <v>R1026</v>
      </c>
    </row>
    <row r="902" spans="1:17" x14ac:dyDescent="0.2">
      <c r="A902" s="18" t="s">
        <v>1470</v>
      </c>
      <c r="B902" s="19" t="str">
        <f>VLOOKUP(Table3[[#This Row],[Customer ID]],'Customer name 1'!901:$1048576,4,FALSE())</f>
        <v xml:space="preserve">Ms. Jessica </v>
      </c>
      <c r="C902" s="20">
        <f>VLOOKUP(Table3[[#This Row],[Customer ID]],'Medical Examinations'!$1:$1048576,2,FALSE())</f>
        <v>26.6</v>
      </c>
      <c r="D902" s="20" t="str">
        <f>VLOOKUP(Table3[[#This Row],[Customer ID]],'Medical Examinations'!$1:$1048576,3,FALSE())</f>
        <v>over weight</v>
      </c>
      <c r="E902" s="20">
        <f>VLOOKUP(Table3[[#This Row],[Customer ID]],'Medical Examinations'!$1:$1048576,4,FALSE())</f>
        <v>5.07</v>
      </c>
      <c r="F902" s="20" t="str">
        <f>VLOOKUP(Table3[[#This Row],[Customer ID]],'Medical Examinations'!$1:$1048576,5,FALSE())</f>
        <v xml:space="preserve">normal </v>
      </c>
      <c r="G902" s="19" t="str">
        <f>VLOOKUP(Table3[[#This Row],[Customer ID]],'Medical Examinations'!$1:$1048576,6,FALSE())</f>
        <v>yes</v>
      </c>
      <c r="H902" s="19" t="str">
        <f>VLOOKUP(Table3[[#This Row],[Customer ID]],'Medical Examinations'!$1:$1048576,7,FALSE())</f>
        <v>No</v>
      </c>
      <c r="I902" s="19" t="str">
        <f>VLOOKUP(Table3[[#This Row],[Customer ID]],'Medical Examinations'!$1:$1048576,8,FALSE())</f>
        <v>No</v>
      </c>
      <c r="J902" s="19">
        <f>VLOOKUP(Table3[[#This Row],[Customer ID]],'Medical Examinations'!$1:$1048576,9,FALSE())</f>
        <v>2</v>
      </c>
      <c r="K902" s="19" t="str">
        <f>VLOOKUP(Table3[[#This Row],[Customer ID]],'Medical Examinations'!$1:$1048576,10,FALSE())</f>
        <v>No</v>
      </c>
      <c r="L902" s="19" t="str">
        <f>VLOOKUP(Table3[[#This Row],[Customer ID]],'Hospitalisation Details'!901:$1048576,5,FALSE())</f>
        <v>24 Nov 1966</v>
      </c>
      <c r="M902" s="19">
        <f>VLOOKUP(Table3[[#This Row],[Customer ID]],'Hospitalisation Details'!901:$1048576,6,FALSE())</f>
        <v>56</v>
      </c>
      <c r="N902" s="19">
        <f>VLOOKUP(Table3[[#This Row],[Customer ID]],'Hospitalisation Details'!901:$1048576,8,FALSE())</f>
        <v>12044.34</v>
      </c>
      <c r="O902" s="19" t="str">
        <f>VLOOKUP(Table3[[#This Row],[Customer ID]],'Hospitalisation Details'!901:$1048576,9,FALSE())</f>
        <v>tier - 3</v>
      </c>
      <c r="P902" s="19" t="str">
        <f>VLOOKUP(Table3[[#This Row],[Customer ID]],'Hospitalisation Details'!901:$1048576,10,FALSE())</f>
        <v>tier - 1</v>
      </c>
      <c r="Q902" s="19" t="str">
        <f>VLOOKUP(Table3[[#This Row],[Customer ID]],'Hospitalisation Details'!901:$1048576,11,FALSE())</f>
        <v>R1012</v>
      </c>
    </row>
    <row r="903" spans="1:17" x14ac:dyDescent="0.2">
      <c r="A903" s="18" t="s">
        <v>1469</v>
      </c>
      <c r="B903" s="19" t="str">
        <f>VLOOKUP(Table3[[#This Row],[Customer ID]],'Customer name 1'!902:$1048576,4,FALSE())</f>
        <v xml:space="preserve">Mr. Patrick </v>
      </c>
      <c r="C903" s="20">
        <f>VLOOKUP(Table3[[#This Row],[Customer ID]],'Medical Examinations'!$1:$1048576,2,FALSE())</f>
        <v>35.700000000000003</v>
      </c>
      <c r="D903" s="20" t="str">
        <f>VLOOKUP(Table3[[#This Row],[Customer ID]],'Medical Examinations'!$1:$1048576,3,FALSE())</f>
        <v xml:space="preserve"> obesity </v>
      </c>
      <c r="E903" s="20">
        <f>VLOOKUP(Table3[[#This Row],[Customer ID]],'Medical Examinations'!$1:$1048576,4,FALSE())</f>
        <v>4.0599999999999996</v>
      </c>
      <c r="F903" s="20" t="str">
        <f>VLOOKUP(Table3[[#This Row],[Customer ID]],'Medical Examinations'!$1:$1048576,5,FALSE())</f>
        <v xml:space="preserve">normal </v>
      </c>
      <c r="G903" s="19" t="str">
        <f>VLOOKUP(Table3[[#This Row],[Customer ID]],'Medical Examinations'!$1:$1048576,6,FALSE())</f>
        <v>No</v>
      </c>
      <c r="H903" s="19" t="str">
        <f>VLOOKUP(Table3[[#This Row],[Customer ID]],'Medical Examinations'!$1:$1048576,7,FALSE())</f>
        <v>No</v>
      </c>
      <c r="I903" s="19" t="str">
        <f>VLOOKUP(Table3[[#This Row],[Customer ID]],'Medical Examinations'!$1:$1048576,8,FALSE())</f>
        <v>Yes</v>
      </c>
      <c r="J903" s="19">
        <f>VLOOKUP(Table3[[#This Row],[Customer ID]],'Medical Examinations'!$1:$1048576,9,FALSE())</f>
        <v>1</v>
      </c>
      <c r="K903" s="19" t="str">
        <f>VLOOKUP(Table3[[#This Row],[Customer ID]],'Medical Examinations'!$1:$1048576,10,FALSE())</f>
        <v>No</v>
      </c>
      <c r="L903" s="19" t="str">
        <f>VLOOKUP(Table3[[#This Row],[Customer ID]],'Hospitalisation Details'!902:$1048576,5,FALSE())</f>
        <v>16 Oct 1979</v>
      </c>
      <c r="M903" s="19">
        <f>VLOOKUP(Table3[[#This Row],[Customer ID]],'Hospitalisation Details'!902:$1048576,6,FALSE())</f>
        <v>43</v>
      </c>
      <c r="N903" s="19">
        <f>VLOOKUP(Table3[[#This Row],[Customer ID]],'Hospitalisation Details'!902:$1048576,8,FALSE())</f>
        <v>12035.18</v>
      </c>
      <c r="O903" s="19" t="str">
        <f>VLOOKUP(Table3[[#This Row],[Customer ID]],'Hospitalisation Details'!902:$1048576,9,FALSE())</f>
        <v>tier - 3</v>
      </c>
      <c r="P903" s="19" t="str">
        <f>VLOOKUP(Table3[[#This Row],[Customer ID]],'Hospitalisation Details'!902:$1048576,10,FALSE())</f>
        <v>tier - 3</v>
      </c>
      <c r="Q903" s="19" t="str">
        <f>VLOOKUP(Table3[[#This Row],[Customer ID]],'Hospitalisation Details'!902:$1048576,11,FALSE())</f>
        <v>R1021</v>
      </c>
    </row>
    <row r="904" spans="1:17" x14ac:dyDescent="0.2">
      <c r="A904" s="18" t="s">
        <v>1468</v>
      </c>
      <c r="B904" s="19" t="str">
        <f>VLOOKUP(Table3[[#This Row],[Customer ID]],'Customer name 1'!903:$1048576,4,FALSE())</f>
        <v xml:space="preserve">Ms. Emilie </v>
      </c>
      <c r="C904" s="20">
        <f>VLOOKUP(Table3[[#This Row],[Customer ID]],'Medical Examinations'!$1:$1048576,2,FALSE())</f>
        <v>20.100000000000001</v>
      </c>
      <c r="D904" s="20" t="str">
        <f>VLOOKUP(Table3[[#This Row],[Customer ID]],'Medical Examinations'!$1:$1048576,3,FALSE())</f>
        <v>normal weight</v>
      </c>
      <c r="E904" s="20">
        <f>VLOOKUP(Table3[[#This Row],[Customer ID]],'Medical Examinations'!$1:$1048576,4,FALSE())</f>
        <v>10.52</v>
      </c>
      <c r="F904" s="20" t="str">
        <f>VLOOKUP(Table3[[#This Row],[Customer ID]],'Medical Examinations'!$1:$1048576,5,FALSE())</f>
        <v xml:space="preserve">diabetes </v>
      </c>
      <c r="G904" s="19" t="str">
        <f>VLOOKUP(Table3[[#This Row],[Customer ID]],'Medical Examinations'!$1:$1048576,6,FALSE())</f>
        <v>No</v>
      </c>
      <c r="H904" s="19" t="str">
        <f>VLOOKUP(Table3[[#This Row],[Customer ID]],'Medical Examinations'!$1:$1048576,7,FALSE())</f>
        <v>No</v>
      </c>
      <c r="I904" s="19" t="str">
        <f>VLOOKUP(Table3[[#This Row],[Customer ID]],'Medical Examinations'!$1:$1048576,8,FALSE())</f>
        <v>No</v>
      </c>
      <c r="J904" s="19">
        <f>VLOOKUP(Table3[[#This Row],[Customer ID]],'Medical Examinations'!$1:$1048576,9,FALSE())</f>
        <v>0</v>
      </c>
      <c r="K904" s="19" t="str">
        <f>VLOOKUP(Table3[[#This Row],[Customer ID]],'Medical Examinations'!$1:$1048576,10,FALSE())</f>
        <v>No</v>
      </c>
      <c r="L904" s="19" t="str">
        <f>VLOOKUP(Table3[[#This Row],[Customer ID]],'Hospitalisation Details'!903:$1048576,5,FALSE())</f>
        <v>29 Oct 1965</v>
      </c>
      <c r="M904" s="19">
        <f>VLOOKUP(Table3[[#This Row],[Customer ID]],'Hospitalisation Details'!903:$1048576,6,FALSE())</f>
        <v>57</v>
      </c>
      <c r="N904" s="19">
        <f>VLOOKUP(Table3[[#This Row],[Customer ID]],'Hospitalisation Details'!903:$1048576,8,FALSE())</f>
        <v>12032.33</v>
      </c>
      <c r="O904" s="19" t="str">
        <f>VLOOKUP(Table3[[#This Row],[Customer ID]],'Hospitalisation Details'!903:$1048576,9,FALSE())</f>
        <v>tier - 3</v>
      </c>
      <c r="P904" s="19" t="str">
        <f>VLOOKUP(Table3[[#This Row],[Customer ID]],'Hospitalisation Details'!903:$1048576,10,FALSE())</f>
        <v>tier - 1</v>
      </c>
      <c r="Q904" s="19" t="str">
        <f>VLOOKUP(Table3[[#This Row],[Customer ID]],'Hospitalisation Details'!903:$1048576,11,FALSE())</f>
        <v>R1011</v>
      </c>
    </row>
    <row r="905" spans="1:17" x14ac:dyDescent="0.2">
      <c r="A905" s="18" t="s">
        <v>1467</v>
      </c>
      <c r="B905" s="19" t="str">
        <f>VLOOKUP(Table3[[#This Row],[Customer ID]],'Customer name 1'!904:$1048576,4,FALSE())</f>
        <v xml:space="preserve">Ms. Caitlin </v>
      </c>
      <c r="C905" s="20">
        <f>VLOOKUP(Table3[[#This Row],[Customer ID]],'Medical Examinations'!$1:$1048576,2,FALSE())</f>
        <v>22.23</v>
      </c>
      <c r="D905" s="20" t="str">
        <f>VLOOKUP(Table3[[#This Row],[Customer ID]],'Medical Examinations'!$1:$1048576,3,FALSE())</f>
        <v>normal weight</v>
      </c>
      <c r="E905" s="20">
        <f>VLOOKUP(Table3[[#This Row],[Customer ID]],'Medical Examinations'!$1:$1048576,4,FALSE())</f>
        <v>9.65</v>
      </c>
      <c r="F905" s="20" t="str">
        <f>VLOOKUP(Table3[[#This Row],[Customer ID]],'Medical Examinations'!$1:$1048576,5,FALSE())</f>
        <v xml:space="preserve">diabetes </v>
      </c>
      <c r="G905" s="19" t="str">
        <f>VLOOKUP(Table3[[#This Row],[Customer ID]],'Medical Examinations'!$1:$1048576,6,FALSE())</f>
        <v>No</v>
      </c>
      <c r="H905" s="19" t="str">
        <f>VLOOKUP(Table3[[#This Row],[Customer ID]],'Medical Examinations'!$1:$1048576,7,FALSE())</f>
        <v>No</v>
      </c>
      <c r="I905" s="19" t="str">
        <f>VLOOKUP(Table3[[#This Row],[Customer ID]],'Medical Examinations'!$1:$1048576,8,FALSE())</f>
        <v>No</v>
      </c>
      <c r="J905" s="19">
        <f>VLOOKUP(Table3[[#This Row],[Customer ID]],'Medical Examinations'!$1:$1048576,9,FALSE())</f>
        <v>0</v>
      </c>
      <c r="K905" s="19" t="str">
        <f>VLOOKUP(Table3[[#This Row],[Customer ID]],'Medical Examinations'!$1:$1048576,10,FALSE())</f>
        <v>No</v>
      </c>
      <c r="L905" s="19" t="str">
        <f>VLOOKUP(Table3[[#This Row],[Customer ID]],'Hospitalisation Details'!904:$1048576,5,FALSE())</f>
        <v>9 Jun 1965</v>
      </c>
      <c r="M905" s="19">
        <f>VLOOKUP(Table3[[#This Row],[Customer ID]],'Hospitalisation Details'!904:$1048576,6,FALSE())</f>
        <v>57</v>
      </c>
      <c r="N905" s="19">
        <f>VLOOKUP(Table3[[#This Row],[Customer ID]],'Hospitalisation Details'!904:$1048576,8,FALSE())</f>
        <v>12029.29</v>
      </c>
      <c r="O905" s="19" t="str">
        <f>VLOOKUP(Table3[[#This Row],[Customer ID]],'Hospitalisation Details'!904:$1048576,9,FALSE())</f>
        <v>tier - 3</v>
      </c>
      <c r="P905" s="19" t="str">
        <f>VLOOKUP(Table3[[#This Row],[Customer ID]],'Hospitalisation Details'!904:$1048576,10,FALSE())</f>
        <v>tier - 2</v>
      </c>
      <c r="Q905" s="19" t="str">
        <f>VLOOKUP(Table3[[#This Row],[Customer ID]],'Hospitalisation Details'!904:$1048576,11,FALSE())</f>
        <v>R1024</v>
      </c>
    </row>
    <row r="906" spans="1:17" x14ac:dyDescent="0.2">
      <c r="A906" s="18" t="s">
        <v>1466</v>
      </c>
      <c r="B906" s="19" t="str">
        <f>VLOOKUP(Table3[[#This Row],[Customer ID]],'Customer name 1'!905:$1048576,4,FALSE())</f>
        <v xml:space="preserve">Mr. Joseph </v>
      </c>
      <c r="C906" s="20">
        <f>VLOOKUP(Table3[[#This Row],[Customer ID]],'Medical Examinations'!$1:$1048576,2,FALSE())</f>
        <v>36.47</v>
      </c>
      <c r="D906" s="20" t="str">
        <f>VLOOKUP(Table3[[#This Row],[Customer ID]],'Medical Examinations'!$1:$1048576,3,FALSE())</f>
        <v xml:space="preserve"> obesity </v>
      </c>
      <c r="E906" s="20">
        <f>VLOOKUP(Table3[[#This Row],[Customer ID]],'Medical Examinations'!$1:$1048576,4,FALSE())</f>
        <v>6.21</v>
      </c>
      <c r="F906" s="20" t="str">
        <f>VLOOKUP(Table3[[#This Row],[Customer ID]],'Medical Examinations'!$1:$1048576,5,FALSE())</f>
        <v>prediabetes</v>
      </c>
      <c r="G906" s="19" t="str">
        <f>VLOOKUP(Table3[[#This Row],[Customer ID]],'Medical Examinations'!$1:$1048576,6,FALSE())</f>
        <v>No</v>
      </c>
      <c r="H906" s="19" t="str">
        <f>VLOOKUP(Table3[[#This Row],[Customer ID]],'Medical Examinations'!$1:$1048576,7,FALSE())</f>
        <v>No</v>
      </c>
      <c r="I906" s="19" t="str">
        <f>VLOOKUP(Table3[[#This Row],[Customer ID]],'Medical Examinations'!$1:$1048576,8,FALSE())</f>
        <v>No</v>
      </c>
      <c r="J906" s="19">
        <f>VLOOKUP(Table3[[#This Row],[Customer ID]],'Medical Examinations'!$1:$1048576,9,FALSE())</f>
        <v>0</v>
      </c>
      <c r="K906" s="19" t="str">
        <f>VLOOKUP(Table3[[#This Row],[Customer ID]],'Medical Examinations'!$1:$1048576,10,FALSE())</f>
        <v>No</v>
      </c>
      <c r="L906" s="19" t="str">
        <f>VLOOKUP(Table3[[#This Row],[Customer ID]],'Hospitalisation Details'!905:$1048576,5,FALSE())</f>
        <v>17 Oct 1982</v>
      </c>
      <c r="M906" s="19">
        <f>VLOOKUP(Table3[[#This Row],[Customer ID]],'Hospitalisation Details'!905:$1048576,6,FALSE())</f>
        <v>40</v>
      </c>
      <c r="N906" s="19">
        <f>VLOOKUP(Table3[[#This Row],[Customer ID]],'Hospitalisation Details'!905:$1048576,8,FALSE())</f>
        <v>12001.29</v>
      </c>
      <c r="O906" s="19" t="str">
        <f>VLOOKUP(Table3[[#This Row],[Customer ID]],'Hospitalisation Details'!905:$1048576,9,FALSE())</f>
        <v>tier - 3</v>
      </c>
      <c r="P906" s="19" t="str">
        <f>VLOOKUP(Table3[[#This Row],[Customer ID]],'Hospitalisation Details'!905:$1048576,10,FALSE())</f>
        <v>tier - 3</v>
      </c>
      <c r="Q906" s="19" t="str">
        <f>VLOOKUP(Table3[[#This Row],[Customer ID]],'Hospitalisation Details'!905:$1048576,11,FALSE())</f>
        <v>R1021</v>
      </c>
    </row>
    <row r="907" spans="1:17" x14ac:dyDescent="0.2">
      <c r="A907" s="18" t="s">
        <v>1465</v>
      </c>
      <c r="B907" s="19" t="str">
        <f>VLOOKUP(Table3[[#This Row],[Customer ID]],'Customer name 1'!906:$1048576,4,FALSE())</f>
        <v xml:space="preserve">Ms. Wendy </v>
      </c>
      <c r="C907" s="20">
        <f>VLOOKUP(Table3[[#This Row],[Customer ID]],'Medical Examinations'!$1:$1048576,2,FALSE())</f>
        <v>49.64</v>
      </c>
      <c r="D907" s="20" t="str">
        <f>VLOOKUP(Table3[[#This Row],[Customer ID]],'Medical Examinations'!$1:$1048576,3,FALSE())</f>
        <v xml:space="preserve"> obesity </v>
      </c>
      <c r="E907" s="20">
        <f>VLOOKUP(Table3[[#This Row],[Customer ID]],'Medical Examinations'!$1:$1048576,4,FALSE())</f>
        <v>4.76</v>
      </c>
      <c r="F907" s="20" t="str">
        <f>VLOOKUP(Table3[[#This Row],[Customer ID]],'Medical Examinations'!$1:$1048576,5,FALSE())</f>
        <v xml:space="preserve">normal </v>
      </c>
      <c r="G907" s="19" t="str">
        <f>VLOOKUP(Table3[[#This Row],[Customer ID]],'Medical Examinations'!$1:$1048576,6,FALSE())</f>
        <v>No</v>
      </c>
      <c r="H907" s="19" t="str">
        <f>VLOOKUP(Table3[[#This Row],[Customer ID]],'Medical Examinations'!$1:$1048576,7,FALSE())</f>
        <v>No</v>
      </c>
      <c r="I907" s="19" t="str">
        <f>VLOOKUP(Table3[[#This Row],[Customer ID]],'Medical Examinations'!$1:$1048576,8,FALSE())</f>
        <v>Yes</v>
      </c>
      <c r="J907" s="19">
        <f>VLOOKUP(Table3[[#This Row],[Customer ID]],'Medical Examinations'!$1:$1048576,9,FALSE())</f>
        <v>1</v>
      </c>
      <c r="K907" s="19" t="str">
        <f>VLOOKUP(Table3[[#This Row],[Customer ID]],'Medical Examinations'!$1:$1048576,10,FALSE())</f>
        <v>No</v>
      </c>
      <c r="L907" s="19" t="str">
        <f>VLOOKUP(Table3[[#This Row],[Customer ID]],'Hospitalisation Details'!906:$1048576,5,FALSE())</f>
        <v>12 Dec 1993</v>
      </c>
      <c r="M907" s="19">
        <f>VLOOKUP(Table3[[#This Row],[Customer ID]],'Hospitalisation Details'!906:$1048576,6,FALSE())</f>
        <v>29</v>
      </c>
      <c r="N907" s="19">
        <f>VLOOKUP(Table3[[#This Row],[Customer ID]],'Hospitalisation Details'!906:$1048576,8,FALSE())</f>
        <v>11994.89</v>
      </c>
      <c r="O907" s="19" t="str">
        <f>VLOOKUP(Table3[[#This Row],[Customer ID]],'Hospitalisation Details'!906:$1048576,9,FALSE())</f>
        <v>tier - 3</v>
      </c>
      <c r="P907" s="19" t="str">
        <f>VLOOKUP(Table3[[#This Row],[Customer ID]],'Hospitalisation Details'!906:$1048576,10,FALSE())</f>
        <v>tier - 2</v>
      </c>
      <c r="Q907" s="19" t="str">
        <f>VLOOKUP(Table3[[#This Row],[Customer ID]],'Hospitalisation Details'!906:$1048576,11,FALSE())</f>
        <v>R1012</v>
      </c>
    </row>
    <row r="908" spans="1:17" x14ac:dyDescent="0.2">
      <c r="A908" s="18" t="s">
        <v>1464</v>
      </c>
      <c r="B908" s="19" t="str">
        <f>VLOOKUP(Table3[[#This Row],[Customer ID]],'Customer name 1'!907:$1048576,4,FALSE())</f>
        <v xml:space="preserve">Mrs. Leah </v>
      </c>
      <c r="C908" s="20">
        <f>VLOOKUP(Table3[[#This Row],[Customer ID]],'Medical Examinations'!$1:$1048576,2,FALSE())</f>
        <v>36.799999999999997</v>
      </c>
      <c r="D908" s="20" t="str">
        <f>VLOOKUP(Table3[[#This Row],[Customer ID]],'Medical Examinations'!$1:$1048576,3,FALSE())</f>
        <v xml:space="preserve"> obesity </v>
      </c>
      <c r="E908" s="20">
        <f>VLOOKUP(Table3[[#This Row],[Customer ID]],'Medical Examinations'!$1:$1048576,4,FALSE())</f>
        <v>5.73</v>
      </c>
      <c r="F908" s="20" t="str">
        <f>VLOOKUP(Table3[[#This Row],[Customer ID]],'Medical Examinations'!$1:$1048576,5,FALSE())</f>
        <v>prediabetes</v>
      </c>
      <c r="G908" s="19" t="str">
        <f>VLOOKUP(Table3[[#This Row],[Customer ID]],'Medical Examinations'!$1:$1048576,6,FALSE())</f>
        <v>yes</v>
      </c>
      <c r="H908" s="19" t="str">
        <f>VLOOKUP(Table3[[#This Row],[Customer ID]],'Medical Examinations'!$1:$1048576,7,FALSE())</f>
        <v>No</v>
      </c>
      <c r="I908" s="19" t="str">
        <f>VLOOKUP(Table3[[#This Row],[Customer ID]],'Medical Examinations'!$1:$1048576,8,FALSE())</f>
        <v>Yes</v>
      </c>
      <c r="J908" s="19">
        <f>VLOOKUP(Table3[[#This Row],[Customer ID]],'Medical Examinations'!$1:$1048576,9,FALSE())</f>
        <v>1</v>
      </c>
      <c r="K908" s="19" t="str">
        <f>VLOOKUP(Table3[[#This Row],[Customer ID]],'Medical Examinations'!$1:$1048576,10,FALSE())</f>
        <v>No</v>
      </c>
      <c r="L908" s="19" t="str">
        <f>VLOOKUP(Table3[[#This Row],[Customer ID]],'Hospitalisation Details'!907:$1048576,5,FALSE())</f>
        <v>4 Jul 1983</v>
      </c>
      <c r="M908" s="19">
        <f>VLOOKUP(Table3[[#This Row],[Customer ID]],'Hospitalisation Details'!907:$1048576,6,FALSE())</f>
        <v>39</v>
      </c>
      <c r="N908" s="19">
        <f>VLOOKUP(Table3[[#This Row],[Customer ID]],'Hospitalisation Details'!907:$1048576,8,FALSE())</f>
        <v>11987.68</v>
      </c>
      <c r="O908" s="19" t="str">
        <f>VLOOKUP(Table3[[#This Row],[Customer ID]],'Hospitalisation Details'!907:$1048576,9,FALSE())</f>
        <v>tier - 3</v>
      </c>
      <c r="P908" s="19" t="str">
        <f>VLOOKUP(Table3[[#This Row],[Customer ID]],'Hospitalisation Details'!907:$1048576,10,FALSE())</f>
        <v>tier - 2</v>
      </c>
      <c r="Q908" s="19" t="str">
        <f>VLOOKUP(Table3[[#This Row],[Customer ID]],'Hospitalisation Details'!907:$1048576,11,FALSE())</f>
        <v>R1026</v>
      </c>
    </row>
    <row r="909" spans="1:17" x14ac:dyDescent="0.2">
      <c r="A909" s="18" t="s">
        <v>1463</v>
      </c>
      <c r="B909" s="19" t="str">
        <f>VLOOKUP(Table3[[#This Row],[Customer ID]],'Customer name 1'!908:$1048576,4,FALSE())</f>
        <v xml:space="preserve">Mr. Wayne </v>
      </c>
      <c r="C909" s="20">
        <f>VLOOKUP(Table3[[#This Row],[Customer ID]],'Medical Examinations'!$1:$1048576,2,FALSE())</f>
        <v>33.880000000000003</v>
      </c>
      <c r="D909" s="20" t="str">
        <f>VLOOKUP(Table3[[#This Row],[Customer ID]],'Medical Examinations'!$1:$1048576,3,FALSE())</f>
        <v xml:space="preserve"> obesity </v>
      </c>
      <c r="E909" s="20">
        <f>VLOOKUP(Table3[[#This Row],[Customer ID]],'Medical Examinations'!$1:$1048576,4,FALSE())</f>
        <v>10.78</v>
      </c>
      <c r="F909" s="20" t="str">
        <f>VLOOKUP(Table3[[#This Row],[Customer ID]],'Medical Examinations'!$1:$1048576,5,FALSE())</f>
        <v xml:space="preserve">diabetes </v>
      </c>
      <c r="G909" s="19" t="str">
        <f>VLOOKUP(Table3[[#This Row],[Customer ID]],'Medical Examinations'!$1:$1048576,6,FALSE())</f>
        <v>yes</v>
      </c>
      <c r="H909" s="19" t="str">
        <f>VLOOKUP(Table3[[#This Row],[Customer ID]],'Medical Examinations'!$1:$1048576,7,FALSE())</f>
        <v>No</v>
      </c>
      <c r="I909" s="19" t="str">
        <f>VLOOKUP(Table3[[#This Row],[Customer ID]],'Medical Examinations'!$1:$1048576,8,FALSE())</f>
        <v>No</v>
      </c>
      <c r="J909" s="19">
        <f>VLOOKUP(Table3[[#This Row],[Customer ID]],'Medical Examinations'!$1:$1048576,9,FALSE())</f>
        <v>0</v>
      </c>
      <c r="K909" s="19" t="str">
        <f>VLOOKUP(Table3[[#This Row],[Customer ID]],'Medical Examinations'!$1:$1048576,10,FALSE())</f>
        <v>No</v>
      </c>
      <c r="L909" s="19" t="str">
        <f>VLOOKUP(Table3[[#This Row],[Customer ID]],'Hospitalisation Details'!908:$1048576,5,FALSE())</f>
        <v>22 Dec 1967</v>
      </c>
      <c r="M909" s="19">
        <f>VLOOKUP(Table3[[#This Row],[Customer ID]],'Hospitalisation Details'!908:$1048576,6,FALSE())</f>
        <v>55</v>
      </c>
      <c r="N909" s="19">
        <f>VLOOKUP(Table3[[#This Row],[Customer ID]],'Hospitalisation Details'!908:$1048576,8,FALSE())</f>
        <v>11987.17</v>
      </c>
      <c r="O909" s="19" t="str">
        <f>VLOOKUP(Table3[[#This Row],[Customer ID]],'Hospitalisation Details'!908:$1048576,9,FALSE())</f>
        <v>tier - 3</v>
      </c>
      <c r="P909" s="19" t="str">
        <f>VLOOKUP(Table3[[#This Row],[Customer ID]],'Hospitalisation Details'!908:$1048576,10,FALSE())</f>
        <v>tier - 3</v>
      </c>
      <c r="Q909" s="19" t="str">
        <f>VLOOKUP(Table3[[#This Row],[Customer ID]],'Hospitalisation Details'!908:$1048576,11,FALSE())</f>
        <v>R1013</v>
      </c>
    </row>
    <row r="910" spans="1:17" x14ac:dyDescent="0.2">
      <c r="A910" s="18" t="s">
        <v>1462</v>
      </c>
      <c r="B910" s="19" t="str">
        <f>VLOOKUP(Table3[[#This Row],[Customer ID]],'Customer name 1'!909:$1048576,4,FALSE())</f>
        <v xml:space="preserve">Mr. Jason </v>
      </c>
      <c r="C910" s="20">
        <f>VLOOKUP(Table3[[#This Row],[Customer ID]],'Medical Examinations'!$1:$1048576,2,FALSE())</f>
        <v>32.01</v>
      </c>
      <c r="D910" s="20" t="str">
        <f>VLOOKUP(Table3[[#This Row],[Customer ID]],'Medical Examinations'!$1:$1048576,3,FALSE())</f>
        <v xml:space="preserve"> obesity </v>
      </c>
      <c r="E910" s="20">
        <f>VLOOKUP(Table3[[#This Row],[Customer ID]],'Medical Examinations'!$1:$1048576,4,FALSE())</f>
        <v>5.08</v>
      </c>
      <c r="F910" s="20" t="str">
        <f>VLOOKUP(Table3[[#This Row],[Customer ID]],'Medical Examinations'!$1:$1048576,5,FALSE())</f>
        <v xml:space="preserve">normal </v>
      </c>
      <c r="G910" s="19" t="str">
        <f>VLOOKUP(Table3[[#This Row],[Customer ID]],'Medical Examinations'!$1:$1048576,6,FALSE())</f>
        <v>yes</v>
      </c>
      <c r="H910" s="19" t="str">
        <f>VLOOKUP(Table3[[#This Row],[Customer ID]],'Medical Examinations'!$1:$1048576,7,FALSE())</f>
        <v>No</v>
      </c>
      <c r="I910" s="19" t="str">
        <f>VLOOKUP(Table3[[#This Row],[Customer ID]],'Medical Examinations'!$1:$1048576,8,FALSE())</f>
        <v>No</v>
      </c>
      <c r="J910" s="19">
        <f>VLOOKUP(Table3[[#This Row],[Customer ID]],'Medical Examinations'!$1:$1048576,9,FALSE())</f>
        <v>1</v>
      </c>
      <c r="K910" s="19" t="str">
        <f>VLOOKUP(Table3[[#This Row],[Customer ID]],'Medical Examinations'!$1:$1048576,10,FALSE())</f>
        <v>No</v>
      </c>
      <c r="L910" s="19" t="str">
        <f>VLOOKUP(Table3[[#This Row],[Customer ID]],'Hospitalisation Details'!909:$1048576,5,FALSE())</f>
        <v>29 Sep 1964</v>
      </c>
      <c r="M910" s="19">
        <f>VLOOKUP(Table3[[#This Row],[Customer ID]],'Hospitalisation Details'!909:$1048576,6,FALSE())</f>
        <v>58</v>
      </c>
      <c r="N910" s="19">
        <f>VLOOKUP(Table3[[#This Row],[Customer ID]],'Hospitalisation Details'!909:$1048576,8,FALSE())</f>
        <v>11946.63</v>
      </c>
      <c r="O910" s="19" t="str">
        <f>VLOOKUP(Table3[[#This Row],[Customer ID]],'Hospitalisation Details'!909:$1048576,9,FALSE())</f>
        <v>tier - 3</v>
      </c>
      <c r="P910" s="19" t="str">
        <f>VLOOKUP(Table3[[#This Row],[Customer ID]],'Hospitalisation Details'!909:$1048576,10,FALSE())</f>
        <v>tier - 2</v>
      </c>
      <c r="Q910" s="19" t="str">
        <f>VLOOKUP(Table3[[#This Row],[Customer ID]],'Hospitalisation Details'!909:$1048576,11,FALSE())</f>
        <v>R1013</v>
      </c>
    </row>
    <row r="911" spans="1:17" x14ac:dyDescent="0.2">
      <c r="A911" s="18" t="s">
        <v>1461</v>
      </c>
      <c r="B911" s="19" t="str">
        <f>VLOOKUP(Table3[[#This Row],[Customer ID]],'Customer name 1'!910:$1048576,4,FALSE())</f>
        <v xml:space="preserve">Mr. Floris </v>
      </c>
      <c r="C911" s="20">
        <f>VLOOKUP(Table3[[#This Row],[Customer ID]],'Medical Examinations'!$1:$1048576,2,FALSE())</f>
        <v>33.630000000000003</v>
      </c>
      <c r="D911" s="20" t="str">
        <f>VLOOKUP(Table3[[#This Row],[Customer ID]],'Medical Examinations'!$1:$1048576,3,FALSE())</f>
        <v xml:space="preserve"> obesity </v>
      </c>
      <c r="E911" s="20">
        <f>VLOOKUP(Table3[[#This Row],[Customer ID]],'Medical Examinations'!$1:$1048576,4,FALSE())</f>
        <v>11.39</v>
      </c>
      <c r="F911" s="20" t="str">
        <f>VLOOKUP(Table3[[#This Row],[Customer ID]],'Medical Examinations'!$1:$1048576,5,FALSE())</f>
        <v xml:space="preserve">diabetes </v>
      </c>
      <c r="G911" s="19" t="str">
        <f>VLOOKUP(Table3[[#This Row],[Customer ID]],'Medical Examinations'!$1:$1048576,6,FALSE())</f>
        <v>No</v>
      </c>
      <c r="H911" s="19" t="str">
        <f>VLOOKUP(Table3[[#This Row],[Customer ID]],'Medical Examinations'!$1:$1048576,7,FALSE())</f>
        <v>No</v>
      </c>
      <c r="I911" s="19" t="str">
        <f>VLOOKUP(Table3[[#This Row],[Customer ID]],'Medical Examinations'!$1:$1048576,8,FALSE())</f>
        <v>No</v>
      </c>
      <c r="J911" s="19">
        <f>VLOOKUP(Table3[[#This Row],[Customer ID]],'Medical Examinations'!$1:$1048576,9,FALSE())</f>
        <v>0</v>
      </c>
      <c r="K911" s="19" t="str">
        <f>VLOOKUP(Table3[[#This Row],[Customer ID]],'Medical Examinations'!$1:$1048576,10,FALSE())</f>
        <v>No</v>
      </c>
      <c r="L911" s="19" t="str">
        <f>VLOOKUP(Table3[[#This Row],[Customer ID]],'Hospitalisation Details'!910:$1048576,5,FALSE())</f>
        <v>1 Nov 1965</v>
      </c>
      <c r="M911" s="19">
        <f>VLOOKUP(Table3[[#This Row],[Customer ID]],'Hospitalisation Details'!910:$1048576,6,FALSE())</f>
        <v>57</v>
      </c>
      <c r="N911" s="19">
        <f>VLOOKUP(Table3[[#This Row],[Customer ID]],'Hospitalisation Details'!910:$1048576,8,FALSE())</f>
        <v>11945.13</v>
      </c>
      <c r="O911" s="19" t="str">
        <f>VLOOKUP(Table3[[#This Row],[Customer ID]],'Hospitalisation Details'!910:$1048576,9,FALSE())</f>
        <v>tier - 3</v>
      </c>
      <c r="P911" s="19" t="str">
        <f>VLOOKUP(Table3[[#This Row],[Customer ID]],'Hospitalisation Details'!910:$1048576,10,FALSE())</f>
        <v>tier - 2</v>
      </c>
      <c r="Q911" s="19" t="str">
        <f>VLOOKUP(Table3[[#This Row],[Customer ID]],'Hospitalisation Details'!910:$1048576,11,FALSE())</f>
        <v>R1012</v>
      </c>
    </row>
    <row r="912" spans="1:17" x14ac:dyDescent="0.2">
      <c r="A912" s="18" t="s">
        <v>1460</v>
      </c>
      <c r="B912" s="19" t="str">
        <f>VLOOKUP(Table3[[#This Row],[Customer ID]],'Customer name 1'!911:$1048576,4,FALSE())</f>
        <v xml:space="preserve">Mr. Marc </v>
      </c>
      <c r="C912" s="20">
        <f>VLOOKUP(Table3[[#This Row],[Customer ID]],'Medical Examinations'!$1:$1048576,2,FALSE())</f>
        <v>34.865000000000002</v>
      </c>
      <c r="D912" s="20" t="str">
        <f>VLOOKUP(Table3[[#This Row],[Customer ID]],'Medical Examinations'!$1:$1048576,3,FALSE())</f>
        <v xml:space="preserve"> obesity </v>
      </c>
      <c r="E912" s="20">
        <f>VLOOKUP(Table3[[#This Row],[Customer ID]],'Medical Examinations'!$1:$1048576,4,FALSE())</f>
        <v>5.35</v>
      </c>
      <c r="F912" s="20" t="str">
        <f>VLOOKUP(Table3[[#This Row],[Customer ID]],'Medical Examinations'!$1:$1048576,5,FALSE())</f>
        <v xml:space="preserve">normal </v>
      </c>
      <c r="G912" s="19" t="str">
        <f>VLOOKUP(Table3[[#This Row],[Customer ID]],'Medical Examinations'!$1:$1048576,6,FALSE())</f>
        <v>yes</v>
      </c>
      <c r="H912" s="19" t="str">
        <f>VLOOKUP(Table3[[#This Row],[Customer ID]],'Medical Examinations'!$1:$1048576,7,FALSE())</f>
        <v>No</v>
      </c>
      <c r="I912" s="19" t="str">
        <f>VLOOKUP(Table3[[#This Row],[Customer ID]],'Medical Examinations'!$1:$1048576,8,FALSE())</f>
        <v>No</v>
      </c>
      <c r="J912" s="19">
        <f>VLOOKUP(Table3[[#This Row],[Customer ID]],'Medical Examinations'!$1:$1048576,9,FALSE())</f>
        <v>1</v>
      </c>
      <c r="K912" s="19" t="str">
        <f>VLOOKUP(Table3[[#This Row],[Customer ID]],'Medical Examinations'!$1:$1048576,10,FALSE())</f>
        <v>No</v>
      </c>
      <c r="L912" s="19" t="str">
        <f>VLOOKUP(Table3[[#This Row],[Customer ID]],'Hospitalisation Details'!911:$1048576,5,FALSE())</f>
        <v>25 Dec 1964</v>
      </c>
      <c r="M912" s="19">
        <f>VLOOKUP(Table3[[#This Row],[Customer ID]],'Hospitalisation Details'!911:$1048576,6,FALSE())</f>
        <v>58</v>
      </c>
      <c r="N912" s="19">
        <f>VLOOKUP(Table3[[#This Row],[Customer ID]],'Hospitalisation Details'!911:$1048576,8,FALSE())</f>
        <v>11944.59</v>
      </c>
      <c r="O912" s="19" t="str">
        <f>VLOOKUP(Table3[[#This Row],[Customer ID]],'Hospitalisation Details'!911:$1048576,9,FALSE())</f>
        <v>tier - 3</v>
      </c>
      <c r="P912" s="19" t="str">
        <f>VLOOKUP(Table3[[#This Row],[Customer ID]],'Hospitalisation Details'!911:$1048576,10,FALSE())</f>
        <v>tier - 2</v>
      </c>
      <c r="Q912" s="19" t="str">
        <f>VLOOKUP(Table3[[#This Row],[Customer ID]],'Hospitalisation Details'!911:$1048576,11,FALSE())</f>
        <v>R1016</v>
      </c>
    </row>
    <row r="913" spans="1:17" x14ac:dyDescent="0.2">
      <c r="A913" s="18" t="s">
        <v>1459</v>
      </c>
      <c r="B913" s="19" t="str">
        <f>VLOOKUP(Table3[[#This Row],[Customer ID]],'Customer name 1'!912:$1048576,4,FALSE())</f>
        <v xml:space="preserve">Mr. Christopher </v>
      </c>
      <c r="C913" s="20">
        <f>VLOOKUP(Table3[[#This Row],[Customer ID]],'Medical Examinations'!$1:$1048576,2,FALSE())</f>
        <v>43.11</v>
      </c>
      <c r="D913" s="20" t="str">
        <f>VLOOKUP(Table3[[#This Row],[Customer ID]],'Medical Examinations'!$1:$1048576,3,FALSE())</f>
        <v xml:space="preserve"> obesity </v>
      </c>
      <c r="E913" s="20">
        <f>VLOOKUP(Table3[[#This Row],[Customer ID]],'Medical Examinations'!$1:$1048576,4,FALSE())</f>
        <v>5.6</v>
      </c>
      <c r="F913" s="20" t="str">
        <f>VLOOKUP(Table3[[#This Row],[Customer ID]],'Medical Examinations'!$1:$1048576,5,FALSE())</f>
        <v xml:space="preserve">normal </v>
      </c>
      <c r="G913" s="19" t="str">
        <f>VLOOKUP(Table3[[#This Row],[Customer ID]],'Medical Examinations'!$1:$1048576,6,FALSE())</f>
        <v>No</v>
      </c>
      <c r="H913" s="19" t="str">
        <f>VLOOKUP(Table3[[#This Row],[Customer ID]],'Medical Examinations'!$1:$1048576,7,FALSE())</f>
        <v>No</v>
      </c>
      <c r="I913" s="19" t="str">
        <f>VLOOKUP(Table3[[#This Row],[Customer ID]],'Medical Examinations'!$1:$1048576,8,FALSE())</f>
        <v>No</v>
      </c>
      <c r="J913" s="19">
        <f>VLOOKUP(Table3[[#This Row],[Customer ID]],'Medical Examinations'!$1:$1048576,9,FALSE())</f>
        <v>0</v>
      </c>
      <c r="K913" s="19" t="str">
        <f>VLOOKUP(Table3[[#This Row],[Customer ID]],'Medical Examinations'!$1:$1048576,10,FALSE())</f>
        <v>No</v>
      </c>
      <c r="L913" s="19" t="str">
        <f>VLOOKUP(Table3[[#This Row],[Customer ID]],'Hospitalisation Details'!912:$1048576,5,FALSE())</f>
        <v>19 Oct 1991</v>
      </c>
      <c r="M913" s="19">
        <f>VLOOKUP(Table3[[#This Row],[Customer ID]],'Hospitalisation Details'!912:$1048576,6,FALSE())</f>
        <v>31</v>
      </c>
      <c r="N913" s="19">
        <f>VLOOKUP(Table3[[#This Row],[Customer ID]],'Hospitalisation Details'!912:$1048576,8,FALSE())</f>
        <v>11941.83</v>
      </c>
      <c r="O913" s="19" t="str">
        <f>VLOOKUP(Table3[[#This Row],[Customer ID]],'Hospitalisation Details'!912:$1048576,9,FALSE())</f>
        <v>tier - 3</v>
      </c>
      <c r="P913" s="19" t="str">
        <f>VLOOKUP(Table3[[#This Row],[Customer ID]],'Hospitalisation Details'!912:$1048576,10,FALSE())</f>
        <v>tier - 1</v>
      </c>
      <c r="Q913" s="19" t="str">
        <f>VLOOKUP(Table3[[#This Row],[Customer ID]],'Hospitalisation Details'!912:$1048576,11,FALSE())</f>
        <v>R1023</v>
      </c>
    </row>
    <row r="914" spans="1:17" x14ac:dyDescent="0.2">
      <c r="A914" s="18" t="s">
        <v>1458</v>
      </c>
      <c r="B914" s="19" t="str">
        <f>VLOOKUP(Table3[[#This Row],[Customer ID]],'Customer name 1'!913:$1048576,4,FALSE())</f>
        <v xml:space="preserve">Mr. Kevin </v>
      </c>
      <c r="C914" s="20">
        <f>VLOOKUP(Table3[[#This Row],[Customer ID]],'Medical Examinations'!$1:$1048576,2,FALSE())</f>
        <v>30.305</v>
      </c>
      <c r="D914" s="20" t="str">
        <f>VLOOKUP(Table3[[#This Row],[Customer ID]],'Medical Examinations'!$1:$1048576,3,FALSE())</f>
        <v xml:space="preserve"> obesity </v>
      </c>
      <c r="E914" s="20">
        <f>VLOOKUP(Table3[[#This Row],[Customer ID]],'Medical Examinations'!$1:$1048576,4,FALSE())</f>
        <v>4.2699999999999996</v>
      </c>
      <c r="F914" s="20" t="str">
        <f>VLOOKUP(Table3[[#This Row],[Customer ID]],'Medical Examinations'!$1:$1048576,5,FALSE())</f>
        <v xml:space="preserve">normal </v>
      </c>
      <c r="G914" s="19" t="str">
        <f>VLOOKUP(Table3[[#This Row],[Customer ID]],'Medical Examinations'!$1:$1048576,6,FALSE())</f>
        <v>yes</v>
      </c>
      <c r="H914" s="19" t="str">
        <f>VLOOKUP(Table3[[#This Row],[Customer ID]],'Medical Examinations'!$1:$1048576,7,FALSE())</f>
        <v>No</v>
      </c>
      <c r="I914" s="19" t="str">
        <f>VLOOKUP(Table3[[#This Row],[Customer ID]],'Medical Examinations'!$1:$1048576,8,FALSE())</f>
        <v>No</v>
      </c>
      <c r="J914" s="19">
        <f>VLOOKUP(Table3[[#This Row],[Customer ID]],'Medical Examinations'!$1:$1048576,9,FALSE())</f>
        <v>1</v>
      </c>
      <c r="K914" s="19" t="str">
        <f>VLOOKUP(Table3[[#This Row],[Customer ID]],'Medical Examinations'!$1:$1048576,10,FALSE())</f>
        <v>No</v>
      </c>
      <c r="L914" s="19" t="str">
        <f>VLOOKUP(Table3[[#This Row],[Customer ID]],'Hospitalisation Details'!913:$1048576,5,FALSE())</f>
        <v>2 Aug 1964</v>
      </c>
      <c r="M914" s="19">
        <f>VLOOKUP(Table3[[#This Row],[Customer ID]],'Hospitalisation Details'!913:$1048576,6,FALSE())</f>
        <v>58</v>
      </c>
      <c r="N914" s="19">
        <f>VLOOKUP(Table3[[#This Row],[Customer ID]],'Hospitalisation Details'!913:$1048576,8,FALSE())</f>
        <v>11938.26</v>
      </c>
      <c r="O914" s="19" t="str">
        <f>VLOOKUP(Table3[[#This Row],[Customer ID]],'Hospitalisation Details'!913:$1048576,9,FALSE())</f>
        <v>tier - 3</v>
      </c>
      <c r="P914" s="19" t="str">
        <f>VLOOKUP(Table3[[#This Row],[Customer ID]],'Hospitalisation Details'!913:$1048576,10,FALSE())</f>
        <v>tier - 3</v>
      </c>
      <c r="Q914" s="19" t="str">
        <f>VLOOKUP(Table3[[#This Row],[Customer ID]],'Hospitalisation Details'!913:$1048576,11,FALSE())</f>
        <v>R1019</v>
      </c>
    </row>
    <row r="915" spans="1:17" x14ac:dyDescent="0.2">
      <c r="A915" s="18" t="s">
        <v>1457</v>
      </c>
      <c r="B915" s="19" t="str">
        <f>VLOOKUP(Table3[[#This Row],[Customer ID]],'Customer name 1'!914:$1048576,4,FALSE())</f>
        <v xml:space="preserve">Mr. Aharon </v>
      </c>
      <c r="C915" s="20">
        <f>VLOOKUP(Table3[[#This Row],[Customer ID]],'Medical Examinations'!$1:$1048576,2,FALSE())</f>
        <v>25.175000000000001</v>
      </c>
      <c r="D915" s="20" t="str">
        <f>VLOOKUP(Table3[[#This Row],[Customer ID]],'Medical Examinations'!$1:$1048576,3,FALSE())</f>
        <v>over weight</v>
      </c>
      <c r="E915" s="20">
        <f>VLOOKUP(Table3[[#This Row],[Customer ID]],'Medical Examinations'!$1:$1048576,4,FALSE())</f>
        <v>5.57</v>
      </c>
      <c r="F915" s="20" t="str">
        <f>VLOOKUP(Table3[[#This Row],[Customer ID]],'Medical Examinations'!$1:$1048576,5,FALSE())</f>
        <v xml:space="preserve">normal </v>
      </c>
      <c r="G915" s="19" t="str">
        <f>VLOOKUP(Table3[[#This Row],[Customer ID]],'Medical Examinations'!$1:$1048576,6,FALSE())</f>
        <v>yes</v>
      </c>
      <c r="H915" s="19" t="str">
        <f>VLOOKUP(Table3[[#This Row],[Customer ID]],'Medical Examinations'!$1:$1048576,7,FALSE())</f>
        <v>No</v>
      </c>
      <c r="I915" s="19" t="str">
        <f>VLOOKUP(Table3[[#This Row],[Customer ID]],'Medical Examinations'!$1:$1048576,8,FALSE())</f>
        <v>No</v>
      </c>
      <c r="J915" s="19">
        <f>VLOOKUP(Table3[[#This Row],[Customer ID]],'Medical Examinations'!$1:$1048576,9,FALSE())</f>
        <v>1</v>
      </c>
      <c r="K915" s="19" t="str">
        <f>VLOOKUP(Table3[[#This Row],[Customer ID]],'Medical Examinations'!$1:$1048576,10,FALSE())</f>
        <v>No</v>
      </c>
      <c r="L915" s="19" t="str">
        <f>VLOOKUP(Table3[[#This Row],[Customer ID]],'Hospitalisation Details'!914:$1048576,5,FALSE())</f>
        <v>20 Dec 1964</v>
      </c>
      <c r="M915" s="19">
        <f>VLOOKUP(Table3[[#This Row],[Customer ID]],'Hospitalisation Details'!914:$1048576,6,FALSE())</f>
        <v>58</v>
      </c>
      <c r="N915" s="19">
        <f>VLOOKUP(Table3[[#This Row],[Customer ID]],'Hospitalisation Details'!914:$1048576,8,FALSE())</f>
        <v>11931.13</v>
      </c>
      <c r="O915" s="19" t="str">
        <f>VLOOKUP(Table3[[#This Row],[Customer ID]],'Hospitalisation Details'!914:$1048576,9,FALSE())</f>
        <v>tier - 3</v>
      </c>
      <c r="P915" s="19" t="str">
        <f>VLOOKUP(Table3[[#This Row],[Customer ID]],'Hospitalisation Details'!914:$1048576,10,FALSE())</f>
        <v>tier - 1</v>
      </c>
      <c r="Q915" s="19" t="str">
        <f>VLOOKUP(Table3[[#This Row],[Customer ID]],'Hospitalisation Details'!914:$1048576,11,FALSE())</f>
        <v>R1019</v>
      </c>
    </row>
    <row r="916" spans="1:17" x14ac:dyDescent="0.2">
      <c r="A916" s="18" t="s">
        <v>1456</v>
      </c>
      <c r="B916" s="19" t="str">
        <f>VLOOKUP(Table3[[#This Row],[Customer ID]],'Customer name 1'!915:$1048576,4,FALSE())</f>
        <v xml:space="preserve">Mr. Lawrence </v>
      </c>
      <c r="C916" s="20">
        <f>VLOOKUP(Table3[[#This Row],[Customer ID]],'Medical Examinations'!$1:$1048576,2,FALSE())</f>
        <v>26.8</v>
      </c>
      <c r="D916" s="20" t="str">
        <f>VLOOKUP(Table3[[#This Row],[Customer ID]],'Medical Examinations'!$1:$1048576,3,FALSE())</f>
        <v>over weight</v>
      </c>
      <c r="E916" s="20">
        <f>VLOOKUP(Table3[[#This Row],[Customer ID]],'Medical Examinations'!$1:$1048576,4,FALSE())</f>
        <v>5.68</v>
      </c>
      <c r="F916" s="20" t="str">
        <f>VLOOKUP(Table3[[#This Row],[Customer ID]],'Medical Examinations'!$1:$1048576,5,FALSE())</f>
        <v xml:space="preserve">normal </v>
      </c>
      <c r="G916" s="19" t="str">
        <f>VLOOKUP(Table3[[#This Row],[Customer ID]],'Medical Examinations'!$1:$1048576,6,FALSE())</f>
        <v>yes</v>
      </c>
      <c r="H916" s="19" t="str">
        <f>VLOOKUP(Table3[[#This Row],[Customer ID]],'Medical Examinations'!$1:$1048576,7,FALSE())</f>
        <v>No</v>
      </c>
      <c r="I916" s="19" t="str">
        <f>VLOOKUP(Table3[[#This Row],[Customer ID]],'Medical Examinations'!$1:$1048576,8,FALSE())</f>
        <v>No</v>
      </c>
      <c r="J916" s="19">
        <f>VLOOKUP(Table3[[#This Row],[Customer ID]],'Medical Examinations'!$1:$1048576,9,FALSE())</f>
        <v>1</v>
      </c>
      <c r="K916" s="19" t="str">
        <f>VLOOKUP(Table3[[#This Row],[Customer ID]],'Medical Examinations'!$1:$1048576,10,FALSE())</f>
        <v>No</v>
      </c>
      <c r="L916" s="19" t="str">
        <f>VLOOKUP(Table3[[#This Row],[Customer ID]],'Hospitalisation Details'!915:$1048576,5,FALSE())</f>
        <v>19 Nov 1964</v>
      </c>
      <c r="M916" s="19">
        <f>VLOOKUP(Table3[[#This Row],[Customer ID]],'Hospitalisation Details'!915:$1048576,6,FALSE())</f>
        <v>58</v>
      </c>
      <c r="N916" s="19">
        <f>VLOOKUP(Table3[[#This Row],[Customer ID]],'Hospitalisation Details'!915:$1048576,8,FALSE())</f>
        <v>11918.2</v>
      </c>
      <c r="O916" s="19" t="str">
        <f>VLOOKUP(Table3[[#This Row],[Customer ID]],'Hospitalisation Details'!915:$1048576,9,FALSE())</f>
        <v>tier - 3</v>
      </c>
      <c r="P916" s="19" t="str">
        <f>VLOOKUP(Table3[[#This Row],[Customer ID]],'Hospitalisation Details'!915:$1048576,10,FALSE())</f>
        <v>tier - 1</v>
      </c>
      <c r="Q916" s="19" t="str">
        <f>VLOOKUP(Table3[[#This Row],[Customer ID]],'Hospitalisation Details'!915:$1048576,11,FALSE())</f>
        <v>R1021</v>
      </c>
    </row>
    <row r="917" spans="1:17" x14ac:dyDescent="0.2">
      <c r="A917" s="18" t="s">
        <v>1455</v>
      </c>
      <c r="B917" s="19" t="str">
        <f>VLOOKUP(Table3[[#This Row],[Customer ID]],'Customer name 1'!916:$1048576,4,FALSE())</f>
        <v xml:space="preserve">Mr. Malcolm </v>
      </c>
      <c r="C917" s="20">
        <f>VLOOKUP(Table3[[#This Row],[Customer ID]],'Medical Examinations'!$1:$1048576,2,FALSE())</f>
        <v>21.78</v>
      </c>
      <c r="D917" s="20" t="str">
        <f>VLOOKUP(Table3[[#This Row],[Customer ID]],'Medical Examinations'!$1:$1048576,3,FALSE())</f>
        <v>normal weight</v>
      </c>
      <c r="E917" s="20">
        <f>VLOOKUP(Table3[[#This Row],[Customer ID]],'Medical Examinations'!$1:$1048576,4,FALSE())</f>
        <v>5.3</v>
      </c>
      <c r="F917" s="20" t="str">
        <f>VLOOKUP(Table3[[#This Row],[Customer ID]],'Medical Examinations'!$1:$1048576,5,FALSE())</f>
        <v xml:space="preserve">normal </v>
      </c>
      <c r="G917" s="19" t="str">
        <f>VLOOKUP(Table3[[#This Row],[Customer ID]],'Medical Examinations'!$1:$1048576,6,FALSE())</f>
        <v>No</v>
      </c>
      <c r="H917" s="19" t="str">
        <f>VLOOKUP(Table3[[#This Row],[Customer ID]],'Medical Examinations'!$1:$1048576,7,FALSE())</f>
        <v>yes</v>
      </c>
      <c r="I917" s="19" t="str">
        <f>VLOOKUP(Table3[[#This Row],[Customer ID]],'Medical Examinations'!$1:$1048576,8,FALSE())</f>
        <v>No</v>
      </c>
      <c r="J917" s="19">
        <f>VLOOKUP(Table3[[#This Row],[Customer ID]],'Medical Examinations'!$1:$1048576,9,FALSE())</f>
        <v>1</v>
      </c>
      <c r="K917" s="19" t="str">
        <f>VLOOKUP(Table3[[#This Row],[Customer ID]],'Medical Examinations'!$1:$1048576,10,FALSE())</f>
        <v>No</v>
      </c>
      <c r="L917" s="19" t="str">
        <f>VLOOKUP(Table3[[#This Row],[Customer ID]],'Hospitalisation Details'!916:$1048576,5,FALSE())</f>
        <v>2 Jun 2004</v>
      </c>
      <c r="M917" s="19">
        <f>VLOOKUP(Table3[[#This Row],[Customer ID]],'Hospitalisation Details'!916:$1048576,6,FALSE())</f>
        <v>19</v>
      </c>
      <c r="N917" s="19">
        <f>VLOOKUP(Table3[[#This Row],[Customer ID]],'Hospitalisation Details'!916:$1048576,8,FALSE())</f>
        <v>11884.05</v>
      </c>
      <c r="O917" s="19" t="str">
        <f>VLOOKUP(Table3[[#This Row],[Customer ID]],'Hospitalisation Details'!916:$1048576,9,FALSE())</f>
        <v>tier - 3</v>
      </c>
      <c r="P917" s="19" t="str">
        <f>VLOOKUP(Table3[[#This Row],[Customer ID]],'Hospitalisation Details'!916:$1048576,10,FALSE())</f>
        <v>tier - 3</v>
      </c>
      <c r="Q917" s="19" t="str">
        <f>VLOOKUP(Table3[[#This Row],[Customer ID]],'Hospitalisation Details'!916:$1048576,11,FALSE())</f>
        <v>R1013</v>
      </c>
    </row>
    <row r="918" spans="1:17" x14ac:dyDescent="0.2">
      <c r="A918" s="18" t="s">
        <v>1454</v>
      </c>
      <c r="B918" s="19" t="str">
        <f>VLOOKUP(Table3[[#This Row],[Customer ID]],'Customer name 1'!917:$1048576,4,FALSE())</f>
        <v xml:space="preserve">Ms. Anna </v>
      </c>
      <c r="C918" s="20">
        <f>VLOOKUP(Table3[[#This Row],[Customer ID]],'Medical Examinations'!$1:$1048576,2,FALSE())</f>
        <v>30.14</v>
      </c>
      <c r="D918" s="20" t="str">
        <f>VLOOKUP(Table3[[#This Row],[Customer ID]],'Medical Examinations'!$1:$1048576,3,FALSE())</f>
        <v xml:space="preserve"> obesity </v>
      </c>
      <c r="E918" s="20">
        <f>VLOOKUP(Table3[[#This Row],[Customer ID]],'Medical Examinations'!$1:$1048576,4,FALSE())</f>
        <v>9.4499999999999993</v>
      </c>
      <c r="F918" s="20" t="str">
        <f>VLOOKUP(Table3[[#This Row],[Customer ID]],'Medical Examinations'!$1:$1048576,5,FALSE())</f>
        <v xml:space="preserve">diabetes </v>
      </c>
      <c r="G918" s="19" t="str">
        <f>VLOOKUP(Table3[[#This Row],[Customer ID]],'Medical Examinations'!$1:$1048576,6,FALSE())</f>
        <v>yes</v>
      </c>
      <c r="H918" s="19" t="str">
        <f>VLOOKUP(Table3[[#This Row],[Customer ID]],'Medical Examinations'!$1:$1048576,7,FALSE())</f>
        <v>No</v>
      </c>
      <c r="I918" s="19" t="str">
        <f>VLOOKUP(Table3[[#This Row],[Customer ID]],'Medical Examinations'!$1:$1048576,8,FALSE())</f>
        <v>No</v>
      </c>
      <c r="J918" s="19">
        <f>VLOOKUP(Table3[[#This Row],[Customer ID]],'Medical Examinations'!$1:$1048576,9,FALSE())</f>
        <v>0</v>
      </c>
      <c r="K918" s="19" t="str">
        <f>VLOOKUP(Table3[[#This Row],[Customer ID]],'Medical Examinations'!$1:$1048576,10,FALSE())</f>
        <v>No</v>
      </c>
      <c r="L918" s="19" t="str">
        <f>VLOOKUP(Table3[[#This Row],[Customer ID]],'Hospitalisation Details'!917:$1048576,5,FALSE())</f>
        <v>29 Oct 1967</v>
      </c>
      <c r="M918" s="19">
        <f>VLOOKUP(Table3[[#This Row],[Customer ID]],'Hospitalisation Details'!917:$1048576,6,FALSE())</f>
        <v>55</v>
      </c>
      <c r="N918" s="19">
        <f>VLOOKUP(Table3[[#This Row],[Customer ID]],'Hospitalisation Details'!917:$1048576,8,FALSE())</f>
        <v>11881.97</v>
      </c>
      <c r="O918" s="19" t="str">
        <f>VLOOKUP(Table3[[#This Row],[Customer ID]],'Hospitalisation Details'!917:$1048576,9,FALSE())</f>
        <v>tier - 3</v>
      </c>
      <c r="P918" s="19" t="str">
        <f>VLOOKUP(Table3[[#This Row],[Customer ID]],'Hospitalisation Details'!917:$1048576,10,FALSE())</f>
        <v>tier - 1</v>
      </c>
      <c r="Q918" s="19" t="str">
        <f>VLOOKUP(Table3[[#This Row],[Customer ID]],'Hospitalisation Details'!917:$1048576,11,FALSE())</f>
        <v>R1013</v>
      </c>
    </row>
    <row r="919" spans="1:17" x14ac:dyDescent="0.2">
      <c r="A919" s="18" t="s">
        <v>1453</v>
      </c>
      <c r="B919" s="19" t="str">
        <f>VLOOKUP(Table3[[#This Row],[Customer ID]],'Customer name 1'!918:$1048576,4,FALSE())</f>
        <v xml:space="preserve">Ms. Jenny </v>
      </c>
      <c r="C919" s="20">
        <f>VLOOKUP(Table3[[#This Row],[Customer ID]],'Medical Examinations'!$1:$1048576,2,FALSE())</f>
        <v>29.7</v>
      </c>
      <c r="D919" s="20" t="str">
        <f>VLOOKUP(Table3[[#This Row],[Customer ID]],'Medical Examinations'!$1:$1048576,3,FALSE())</f>
        <v>over weight</v>
      </c>
      <c r="E919" s="20">
        <f>VLOOKUP(Table3[[#This Row],[Customer ID]],'Medical Examinations'!$1:$1048576,4,FALSE())</f>
        <v>6.79</v>
      </c>
      <c r="F919" s="20" t="str">
        <f>VLOOKUP(Table3[[#This Row],[Customer ID]],'Medical Examinations'!$1:$1048576,5,FALSE())</f>
        <v xml:space="preserve">diabetes </v>
      </c>
      <c r="G919" s="19" t="str">
        <f>VLOOKUP(Table3[[#This Row],[Customer ID]],'Medical Examinations'!$1:$1048576,6,FALSE())</f>
        <v>yes</v>
      </c>
      <c r="H919" s="19" t="str">
        <f>VLOOKUP(Table3[[#This Row],[Customer ID]],'Medical Examinations'!$1:$1048576,7,FALSE())</f>
        <v>No</v>
      </c>
      <c r="I919" s="19" t="str">
        <f>VLOOKUP(Table3[[#This Row],[Customer ID]],'Medical Examinations'!$1:$1048576,8,FALSE())</f>
        <v>No</v>
      </c>
      <c r="J919" s="19">
        <f>VLOOKUP(Table3[[#This Row],[Customer ID]],'Medical Examinations'!$1:$1048576,9,FALSE())</f>
        <v>0</v>
      </c>
      <c r="K919" s="19" t="str">
        <f>VLOOKUP(Table3[[#This Row],[Customer ID]],'Medical Examinations'!$1:$1048576,10,FALSE())</f>
        <v>No</v>
      </c>
      <c r="L919" s="19" t="str">
        <f>VLOOKUP(Table3[[#This Row],[Customer ID]],'Hospitalisation Details'!918:$1048576,5,FALSE())</f>
        <v>14 Jul 1967</v>
      </c>
      <c r="M919" s="19">
        <f>VLOOKUP(Table3[[#This Row],[Customer ID]],'Hospitalisation Details'!918:$1048576,6,FALSE())</f>
        <v>55</v>
      </c>
      <c r="N919" s="19">
        <f>VLOOKUP(Table3[[#This Row],[Customer ID]],'Hospitalisation Details'!918:$1048576,8,FALSE())</f>
        <v>11881.36</v>
      </c>
      <c r="O919" s="19" t="str">
        <f>VLOOKUP(Table3[[#This Row],[Customer ID]],'Hospitalisation Details'!918:$1048576,9,FALSE())</f>
        <v>tier - 3</v>
      </c>
      <c r="P919" s="19" t="str">
        <f>VLOOKUP(Table3[[#This Row],[Customer ID]],'Hospitalisation Details'!918:$1048576,10,FALSE())</f>
        <v>tier - 2</v>
      </c>
      <c r="Q919" s="19" t="str">
        <f>VLOOKUP(Table3[[#This Row],[Customer ID]],'Hospitalisation Details'!918:$1048576,11,FALSE())</f>
        <v>R1011</v>
      </c>
    </row>
    <row r="920" spans="1:17" x14ac:dyDescent="0.2">
      <c r="A920" s="18" t="s">
        <v>1452</v>
      </c>
      <c r="B920" s="19" t="str">
        <f>VLOOKUP(Table3[[#This Row],[Customer ID]],'Customer name 1'!919:$1048576,4,FALSE())</f>
        <v xml:space="preserve">Ms. Melissa </v>
      </c>
      <c r="C920" s="20">
        <f>VLOOKUP(Table3[[#This Row],[Customer ID]],'Medical Examinations'!$1:$1048576,2,FALSE())</f>
        <v>32.395000000000003</v>
      </c>
      <c r="D920" s="20" t="str">
        <f>VLOOKUP(Table3[[#This Row],[Customer ID]],'Medical Examinations'!$1:$1048576,3,FALSE())</f>
        <v xml:space="preserve"> obesity </v>
      </c>
      <c r="E920" s="20">
        <f>VLOOKUP(Table3[[#This Row],[Customer ID]],'Medical Examinations'!$1:$1048576,4,FALSE())</f>
        <v>11.1</v>
      </c>
      <c r="F920" s="20" t="str">
        <f>VLOOKUP(Table3[[#This Row],[Customer ID]],'Medical Examinations'!$1:$1048576,5,FALSE())</f>
        <v xml:space="preserve">diabetes </v>
      </c>
      <c r="G920" s="19" t="str">
        <f>VLOOKUP(Table3[[#This Row],[Customer ID]],'Medical Examinations'!$1:$1048576,6,FALSE())</f>
        <v>yes</v>
      </c>
      <c r="H920" s="19" t="str">
        <f>VLOOKUP(Table3[[#This Row],[Customer ID]],'Medical Examinations'!$1:$1048576,7,FALSE())</f>
        <v>No</v>
      </c>
      <c r="I920" s="19" t="str">
        <f>VLOOKUP(Table3[[#This Row],[Customer ID]],'Medical Examinations'!$1:$1048576,8,FALSE())</f>
        <v>No</v>
      </c>
      <c r="J920" s="19">
        <f>VLOOKUP(Table3[[#This Row],[Customer ID]],'Medical Examinations'!$1:$1048576,9,FALSE())</f>
        <v>0</v>
      </c>
      <c r="K920" s="19" t="str">
        <f>VLOOKUP(Table3[[#This Row],[Customer ID]],'Medical Examinations'!$1:$1048576,10,FALSE())</f>
        <v>No</v>
      </c>
      <c r="L920" s="19" t="str">
        <f>VLOOKUP(Table3[[#This Row],[Customer ID]],'Hospitalisation Details'!919:$1048576,5,FALSE())</f>
        <v>24 Aug 1967</v>
      </c>
      <c r="M920" s="19">
        <f>VLOOKUP(Table3[[#This Row],[Customer ID]],'Hospitalisation Details'!919:$1048576,6,FALSE())</f>
        <v>55</v>
      </c>
      <c r="N920" s="19">
        <f>VLOOKUP(Table3[[#This Row],[Customer ID]],'Hospitalisation Details'!919:$1048576,8,FALSE())</f>
        <v>11879.1</v>
      </c>
      <c r="O920" s="19" t="str">
        <f>VLOOKUP(Table3[[#This Row],[Customer ID]],'Hospitalisation Details'!919:$1048576,9,FALSE())</f>
        <v>tier - 3</v>
      </c>
      <c r="P920" s="19" t="str">
        <f>VLOOKUP(Table3[[#This Row],[Customer ID]],'Hospitalisation Details'!919:$1048576,10,FALSE())</f>
        <v>tier - 3</v>
      </c>
      <c r="Q920" s="19" t="str">
        <f>VLOOKUP(Table3[[#This Row],[Customer ID]],'Hospitalisation Details'!919:$1048576,11,FALSE())</f>
        <v>R1024</v>
      </c>
    </row>
    <row r="921" spans="1:17" x14ac:dyDescent="0.2">
      <c r="A921" s="18" t="s">
        <v>1451</v>
      </c>
      <c r="B921" s="19" t="str">
        <f>VLOOKUP(Table3[[#This Row],[Customer ID]],'Customer name 1'!920:$1048576,4,FALSE())</f>
        <v xml:space="preserve">Ms. Chia </v>
      </c>
      <c r="C921" s="20">
        <f>VLOOKUP(Table3[[#This Row],[Customer ID]],'Medical Examinations'!$1:$1048576,2,FALSE())</f>
        <v>36.64</v>
      </c>
      <c r="D921" s="20" t="str">
        <f>VLOOKUP(Table3[[#This Row],[Customer ID]],'Medical Examinations'!$1:$1048576,3,FALSE())</f>
        <v xml:space="preserve"> obesity </v>
      </c>
      <c r="E921" s="20">
        <f>VLOOKUP(Table3[[#This Row],[Customer ID]],'Medical Examinations'!$1:$1048576,4,FALSE())</f>
        <v>7.26</v>
      </c>
      <c r="F921" s="20" t="str">
        <f>VLOOKUP(Table3[[#This Row],[Customer ID]],'Medical Examinations'!$1:$1048576,5,FALSE())</f>
        <v xml:space="preserve">diabetes </v>
      </c>
      <c r="G921" s="19" t="str">
        <f>VLOOKUP(Table3[[#This Row],[Customer ID]],'Medical Examinations'!$1:$1048576,6,FALSE())</f>
        <v>No</v>
      </c>
      <c r="H921" s="19" t="str">
        <f>VLOOKUP(Table3[[#This Row],[Customer ID]],'Medical Examinations'!$1:$1048576,7,FALSE())</f>
        <v>No</v>
      </c>
      <c r="I921" s="19" t="str">
        <f>VLOOKUP(Table3[[#This Row],[Customer ID]],'Medical Examinations'!$1:$1048576,8,FALSE())</f>
        <v>No</v>
      </c>
      <c r="J921" s="19">
        <f>VLOOKUP(Table3[[#This Row],[Customer ID]],'Medical Examinations'!$1:$1048576,9,FALSE())</f>
        <v>0</v>
      </c>
      <c r="K921" s="19" t="str">
        <f>VLOOKUP(Table3[[#This Row],[Customer ID]],'Medical Examinations'!$1:$1048576,10,FALSE())</f>
        <v>No</v>
      </c>
      <c r="L921" s="19" t="str">
        <f>VLOOKUP(Table3[[#This Row],[Customer ID]],'Hospitalisation Details'!920:$1048576,5,FALSE())</f>
        <v>7 Jul 1974</v>
      </c>
      <c r="M921" s="19">
        <f>VLOOKUP(Table3[[#This Row],[Customer ID]],'Hospitalisation Details'!920:$1048576,6,FALSE())</f>
        <v>48</v>
      </c>
      <c r="N921" s="19">
        <f>VLOOKUP(Table3[[#This Row],[Customer ID]],'Hospitalisation Details'!920:$1048576,8,FALSE())</f>
        <v>11858.56</v>
      </c>
      <c r="O921" s="19" t="str">
        <f>VLOOKUP(Table3[[#This Row],[Customer ID]],'Hospitalisation Details'!920:$1048576,9,FALSE())</f>
        <v>tier - 3</v>
      </c>
      <c r="P921" s="19" t="str">
        <f>VLOOKUP(Table3[[#This Row],[Customer ID]],'Hospitalisation Details'!920:$1048576,10,FALSE())</f>
        <v>tier - 3</v>
      </c>
      <c r="Q921" s="19" t="str">
        <f>VLOOKUP(Table3[[#This Row],[Customer ID]],'Hospitalisation Details'!920:$1048576,11,FALSE())</f>
        <v>R1011</v>
      </c>
    </row>
    <row r="922" spans="1:17" x14ac:dyDescent="0.2">
      <c r="A922" s="18" t="s">
        <v>1450</v>
      </c>
      <c r="B922" s="19" t="str">
        <f>VLOOKUP(Table3[[#This Row],[Customer ID]],'Customer name 1'!921:$1048576,4,FALSE())</f>
        <v xml:space="preserve">Ms. Laura </v>
      </c>
      <c r="C922" s="20">
        <f>VLOOKUP(Table3[[#This Row],[Customer ID]],'Medical Examinations'!$1:$1048576,2,FALSE())</f>
        <v>39.049999999999997</v>
      </c>
      <c r="D922" s="20" t="str">
        <f>VLOOKUP(Table3[[#This Row],[Customer ID]],'Medical Examinations'!$1:$1048576,3,FALSE())</f>
        <v xml:space="preserve"> obesity </v>
      </c>
      <c r="E922" s="20">
        <f>VLOOKUP(Table3[[#This Row],[Customer ID]],'Medical Examinations'!$1:$1048576,4,FALSE())</f>
        <v>5.27</v>
      </c>
      <c r="F922" s="20" t="str">
        <f>VLOOKUP(Table3[[#This Row],[Customer ID]],'Medical Examinations'!$1:$1048576,5,FALSE())</f>
        <v xml:space="preserve">normal </v>
      </c>
      <c r="G922" s="19" t="str">
        <f>VLOOKUP(Table3[[#This Row],[Customer ID]],'Medical Examinations'!$1:$1048576,6,FALSE())</f>
        <v>yes</v>
      </c>
      <c r="H922" s="19" t="str">
        <f>VLOOKUP(Table3[[#This Row],[Customer ID]],'Medical Examinations'!$1:$1048576,7,FALSE())</f>
        <v>No</v>
      </c>
      <c r="I922" s="19" t="str">
        <f>VLOOKUP(Table3[[#This Row],[Customer ID]],'Medical Examinations'!$1:$1048576,8,FALSE())</f>
        <v>No</v>
      </c>
      <c r="J922" s="19">
        <f>VLOOKUP(Table3[[#This Row],[Customer ID]],'Medical Examinations'!$1:$1048576,9,FALSE())</f>
        <v>1</v>
      </c>
      <c r="K922" s="19" t="str">
        <f>VLOOKUP(Table3[[#This Row],[Customer ID]],'Medical Examinations'!$1:$1048576,10,FALSE())</f>
        <v>No</v>
      </c>
      <c r="L922" s="19" t="str">
        <f>VLOOKUP(Table3[[#This Row],[Customer ID]],'Hospitalisation Details'!921:$1048576,5,FALSE())</f>
        <v>29 Sep 1964</v>
      </c>
      <c r="M922" s="19">
        <f>VLOOKUP(Table3[[#This Row],[Customer ID]],'Hospitalisation Details'!921:$1048576,6,FALSE())</f>
        <v>58</v>
      </c>
      <c r="N922" s="19">
        <f>VLOOKUP(Table3[[#This Row],[Customer ID]],'Hospitalisation Details'!921:$1048576,8,FALSE())</f>
        <v>11856.41</v>
      </c>
      <c r="O922" s="19" t="str">
        <f>VLOOKUP(Table3[[#This Row],[Customer ID]],'Hospitalisation Details'!921:$1048576,9,FALSE())</f>
        <v>tier - 3</v>
      </c>
      <c r="P922" s="19" t="str">
        <f>VLOOKUP(Table3[[#This Row],[Customer ID]],'Hospitalisation Details'!921:$1048576,10,FALSE())</f>
        <v>tier - 2</v>
      </c>
      <c r="Q922" s="19" t="str">
        <f>VLOOKUP(Table3[[#This Row],[Customer ID]],'Hospitalisation Details'!921:$1048576,11,FALSE())</f>
        <v>R1013</v>
      </c>
    </row>
    <row r="923" spans="1:17" x14ac:dyDescent="0.2">
      <c r="A923" s="18" t="s">
        <v>1449</v>
      </c>
      <c r="B923" s="19" t="str">
        <f>VLOOKUP(Table3[[#This Row],[Customer ID]],'Customer name 1'!922:$1048576,4,FALSE())</f>
        <v xml:space="preserve">Ms. Aditi </v>
      </c>
      <c r="C923" s="20">
        <f>VLOOKUP(Table3[[#This Row],[Customer ID]],'Medical Examinations'!$1:$1048576,2,FALSE())</f>
        <v>33.1</v>
      </c>
      <c r="D923" s="20" t="str">
        <f>VLOOKUP(Table3[[#This Row],[Customer ID]],'Medical Examinations'!$1:$1048576,3,FALSE())</f>
        <v xml:space="preserve"> obesity </v>
      </c>
      <c r="E923" s="20">
        <f>VLOOKUP(Table3[[#This Row],[Customer ID]],'Medical Examinations'!$1:$1048576,4,FALSE())</f>
        <v>5.46</v>
      </c>
      <c r="F923" s="20" t="str">
        <f>VLOOKUP(Table3[[#This Row],[Customer ID]],'Medical Examinations'!$1:$1048576,5,FALSE())</f>
        <v xml:space="preserve">normal </v>
      </c>
      <c r="G923" s="19" t="str">
        <f>VLOOKUP(Table3[[#This Row],[Customer ID]],'Medical Examinations'!$1:$1048576,6,FALSE())</f>
        <v>yes</v>
      </c>
      <c r="H923" s="19" t="str">
        <f>VLOOKUP(Table3[[#This Row],[Customer ID]],'Medical Examinations'!$1:$1048576,7,FALSE())</f>
        <v>No</v>
      </c>
      <c r="I923" s="19" t="str">
        <f>VLOOKUP(Table3[[#This Row],[Customer ID]],'Medical Examinations'!$1:$1048576,8,FALSE())</f>
        <v>No</v>
      </c>
      <c r="J923" s="19">
        <f>VLOOKUP(Table3[[#This Row],[Customer ID]],'Medical Examinations'!$1:$1048576,9,FALSE())</f>
        <v>1</v>
      </c>
      <c r="K923" s="19" t="str">
        <f>VLOOKUP(Table3[[#This Row],[Customer ID]],'Medical Examinations'!$1:$1048576,10,FALSE())</f>
        <v>No</v>
      </c>
      <c r="L923" s="19" t="str">
        <f>VLOOKUP(Table3[[#This Row],[Customer ID]],'Hospitalisation Details'!922:$1048576,5,FALSE())</f>
        <v>27 Jun 1964</v>
      </c>
      <c r="M923" s="19">
        <f>VLOOKUP(Table3[[#This Row],[Customer ID]],'Hospitalisation Details'!922:$1048576,6,FALSE())</f>
        <v>58</v>
      </c>
      <c r="N923" s="19">
        <f>VLOOKUP(Table3[[#This Row],[Customer ID]],'Hospitalisation Details'!922:$1048576,8,FALSE())</f>
        <v>11848.14</v>
      </c>
      <c r="O923" s="19" t="str">
        <f>VLOOKUP(Table3[[#This Row],[Customer ID]],'Hospitalisation Details'!922:$1048576,9,FALSE())</f>
        <v>tier - 3</v>
      </c>
      <c r="P923" s="19" t="str">
        <f>VLOOKUP(Table3[[#This Row],[Customer ID]],'Hospitalisation Details'!922:$1048576,10,FALSE())</f>
        <v>tier - 2</v>
      </c>
      <c r="Q923" s="19" t="str">
        <f>VLOOKUP(Table3[[#This Row],[Customer ID]],'Hospitalisation Details'!922:$1048576,11,FALSE())</f>
        <v>R1011</v>
      </c>
    </row>
    <row r="924" spans="1:17" x14ac:dyDescent="0.2">
      <c r="A924" s="18" t="s">
        <v>1448</v>
      </c>
      <c r="B924" s="19" t="str">
        <f>VLOOKUP(Table3[[#This Row],[Customer ID]],'Customer name 1'!923:$1048576,4,FALSE())</f>
        <v xml:space="preserve">Ms. Leah </v>
      </c>
      <c r="C924" s="20">
        <f>VLOOKUP(Table3[[#This Row],[Customer ID]],'Medical Examinations'!$1:$1048576,2,FALSE())</f>
        <v>31.824999999999999</v>
      </c>
      <c r="D924" s="20" t="str">
        <f>VLOOKUP(Table3[[#This Row],[Customer ID]],'Medical Examinations'!$1:$1048576,3,FALSE())</f>
        <v xml:space="preserve"> obesity </v>
      </c>
      <c r="E924" s="20">
        <f>VLOOKUP(Table3[[#This Row],[Customer ID]],'Medical Examinations'!$1:$1048576,4,FALSE())</f>
        <v>8.1300000000000008</v>
      </c>
      <c r="F924" s="20" t="str">
        <f>VLOOKUP(Table3[[#This Row],[Customer ID]],'Medical Examinations'!$1:$1048576,5,FALSE())</f>
        <v xml:space="preserve">diabetes </v>
      </c>
      <c r="G924" s="19" t="str">
        <f>VLOOKUP(Table3[[#This Row],[Customer ID]],'Medical Examinations'!$1:$1048576,6,FALSE())</f>
        <v>No</v>
      </c>
      <c r="H924" s="19" t="str">
        <f>VLOOKUP(Table3[[#This Row],[Customer ID]],'Medical Examinations'!$1:$1048576,7,FALSE())</f>
        <v>No</v>
      </c>
      <c r="I924" s="19" t="str">
        <f>VLOOKUP(Table3[[#This Row],[Customer ID]],'Medical Examinations'!$1:$1048576,8,FALSE())</f>
        <v>No</v>
      </c>
      <c r="J924" s="19">
        <f>VLOOKUP(Table3[[#This Row],[Customer ID]],'Medical Examinations'!$1:$1048576,9,FALSE())</f>
        <v>0</v>
      </c>
      <c r="K924" s="19" t="str">
        <f>VLOOKUP(Table3[[#This Row],[Customer ID]],'Medical Examinations'!$1:$1048576,10,FALSE())</f>
        <v>No</v>
      </c>
      <c r="L924" s="19" t="str">
        <f>VLOOKUP(Table3[[#This Row],[Customer ID]],'Hospitalisation Details'!923:$1048576,5,FALSE())</f>
        <v>10 Nov 1965</v>
      </c>
      <c r="M924" s="19">
        <f>VLOOKUP(Table3[[#This Row],[Customer ID]],'Hospitalisation Details'!923:$1048576,6,FALSE())</f>
        <v>57</v>
      </c>
      <c r="N924" s="19">
        <f>VLOOKUP(Table3[[#This Row],[Customer ID]],'Hospitalisation Details'!923:$1048576,8,FALSE())</f>
        <v>11842.62</v>
      </c>
      <c r="O924" s="19" t="str">
        <f>VLOOKUP(Table3[[#This Row],[Customer ID]],'Hospitalisation Details'!923:$1048576,9,FALSE())</f>
        <v>tier - 3</v>
      </c>
      <c r="P924" s="19" t="str">
        <f>VLOOKUP(Table3[[#This Row],[Customer ID]],'Hospitalisation Details'!923:$1048576,10,FALSE())</f>
        <v>tier - 3</v>
      </c>
      <c r="Q924" s="19" t="str">
        <f>VLOOKUP(Table3[[#This Row],[Customer ID]],'Hospitalisation Details'!923:$1048576,11,FALSE())</f>
        <v>R1012</v>
      </c>
    </row>
    <row r="925" spans="1:17" x14ac:dyDescent="0.2">
      <c r="A925" s="18" t="s">
        <v>1447</v>
      </c>
      <c r="B925" s="19" t="str">
        <f>VLOOKUP(Table3[[#This Row],[Customer ID]],'Customer name 1'!924:$1048576,4,FALSE())</f>
        <v xml:space="preserve">Ms. Marianne </v>
      </c>
      <c r="C925" s="20">
        <f>VLOOKUP(Table3[[#This Row],[Customer ID]],'Medical Examinations'!$1:$1048576,2,FALSE())</f>
        <v>29</v>
      </c>
      <c r="D925" s="20" t="str">
        <f>VLOOKUP(Table3[[#This Row],[Customer ID]],'Medical Examinations'!$1:$1048576,3,FALSE())</f>
        <v>over weight</v>
      </c>
      <c r="E925" s="20">
        <f>VLOOKUP(Table3[[#This Row],[Customer ID]],'Medical Examinations'!$1:$1048576,4,FALSE())</f>
        <v>4.25</v>
      </c>
      <c r="F925" s="20" t="str">
        <f>VLOOKUP(Table3[[#This Row],[Customer ID]],'Medical Examinations'!$1:$1048576,5,FALSE())</f>
        <v xml:space="preserve">normal </v>
      </c>
      <c r="G925" s="19" t="str">
        <f>VLOOKUP(Table3[[#This Row],[Customer ID]],'Medical Examinations'!$1:$1048576,6,FALSE())</f>
        <v>yes</v>
      </c>
      <c r="H925" s="19" t="str">
        <f>VLOOKUP(Table3[[#This Row],[Customer ID]],'Medical Examinations'!$1:$1048576,7,FALSE())</f>
        <v>No</v>
      </c>
      <c r="I925" s="19" t="str">
        <f>VLOOKUP(Table3[[#This Row],[Customer ID]],'Medical Examinations'!$1:$1048576,8,FALSE())</f>
        <v>No</v>
      </c>
      <c r="J925" s="19">
        <f>VLOOKUP(Table3[[#This Row],[Customer ID]],'Medical Examinations'!$1:$1048576,9,FALSE())</f>
        <v>1</v>
      </c>
      <c r="K925" s="19" t="str">
        <f>VLOOKUP(Table3[[#This Row],[Customer ID]],'Medical Examinations'!$1:$1048576,10,FALSE())</f>
        <v>No</v>
      </c>
      <c r="L925" s="19" t="str">
        <f>VLOOKUP(Table3[[#This Row],[Customer ID]],'Hospitalisation Details'!924:$1048576,5,FALSE())</f>
        <v>11 Jul 1964</v>
      </c>
      <c r="M925" s="19">
        <f>VLOOKUP(Table3[[#This Row],[Customer ID]],'Hospitalisation Details'!924:$1048576,6,FALSE())</f>
        <v>58</v>
      </c>
      <c r="N925" s="19">
        <f>VLOOKUP(Table3[[#This Row],[Customer ID]],'Hospitalisation Details'!924:$1048576,8,FALSE())</f>
        <v>11842.44</v>
      </c>
      <c r="O925" s="19" t="str">
        <f>VLOOKUP(Table3[[#This Row],[Customer ID]],'Hospitalisation Details'!924:$1048576,9,FALSE())</f>
        <v>tier - 3</v>
      </c>
      <c r="P925" s="19" t="str">
        <f>VLOOKUP(Table3[[#This Row],[Customer ID]],'Hospitalisation Details'!924:$1048576,10,FALSE())</f>
        <v>tier - 2</v>
      </c>
      <c r="Q925" s="19" t="str">
        <f>VLOOKUP(Table3[[#This Row],[Customer ID]],'Hospitalisation Details'!924:$1048576,11,FALSE())</f>
        <v>R1011</v>
      </c>
    </row>
    <row r="926" spans="1:17" x14ac:dyDescent="0.2">
      <c r="A926" s="18" t="s">
        <v>1446</v>
      </c>
      <c r="B926" s="19" t="str">
        <f>VLOOKUP(Table3[[#This Row],[Customer ID]],'Customer name 1'!925:$1048576,4,FALSE())</f>
        <v xml:space="preserve">Ms. Carla </v>
      </c>
      <c r="C926" s="20">
        <f>VLOOKUP(Table3[[#This Row],[Customer ID]],'Medical Examinations'!$1:$1048576,2,FALSE())</f>
        <v>30.495000000000001</v>
      </c>
      <c r="D926" s="20" t="str">
        <f>VLOOKUP(Table3[[#This Row],[Customer ID]],'Medical Examinations'!$1:$1048576,3,FALSE())</f>
        <v xml:space="preserve"> obesity </v>
      </c>
      <c r="E926" s="20">
        <f>VLOOKUP(Table3[[#This Row],[Customer ID]],'Medical Examinations'!$1:$1048576,4,FALSE())</f>
        <v>8.68</v>
      </c>
      <c r="F926" s="20" t="str">
        <f>VLOOKUP(Table3[[#This Row],[Customer ID]],'Medical Examinations'!$1:$1048576,5,FALSE())</f>
        <v xml:space="preserve">diabetes </v>
      </c>
      <c r="G926" s="19" t="str">
        <f>VLOOKUP(Table3[[#This Row],[Customer ID]],'Medical Examinations'!$1:$1048576,6,FALSE())</f>
        <v>No</v>
      </c>
      <c r="H926" s="19" t="str">
        <f>VLOOKUP(Table3[[#This Row],[Customer ID]],'Medical Examinations'!$1:$1048576,7,FALSE())</f>
        <v>No</v>
      </c>
      <c r="I926" s="19" t="str">
        <f>VLOOKUP(Table3[[#This Row],[Customer ID]],'Medical Examinations'!$1:$1048576,8,FALSE())</f>
        <v>No</v>
      </c>
      <c r="J926" s="19">
        <f>VLOOKUP(Table3[[#This Row],[Customer ID]],'Medical Examinations'!$1:$1048576,9,FALSE())</f>
        <v>0</v>
      </c>
      <c r="K926" s="19" t="str">
        <f>VLOOKUP(Table3[[#This Row],[Customer ID]],'Medical Examinations'!$1:$1048576,10,FALSE())</f>
        <v>No</v>
      </c>
      <c r="L926" s="19" t="str">
        <f>VLOOKUP(Table3[[#This Row],[Customer ID]],'Hospitalisation Details'!925:$1048576,5,FALSE())</f>
        <v>25 Sep 1965</v>
      </c>
      <c r="M926" s="19">
        <f>VLOOKUP(Table3[[#This Row],[Customer ID]],'Hospitalisation Details'!925:$1048576,6,FALSE())</f>
        <v>57</v>
      </c>
      <c r="N926" s="19">
        <f>VLOOKUP(Table3[[#This Row],[Customer ID]],'Hospitalisation Details'!925:$1048576,8,FALSE())</f>
        <v>11840.78</v>
      </c>
      <c r="O926" s="19" t="str">
        <f>VLOOKUP(Table3[[#This Row],[Customer ID]],'Hospitalisation Details'!925:$1048576,9,FALSE())</f>
        <v>tier - 3</v>
      </c>
      <c r="P926" s="19" t="str">
        <f>VLOOKUP(Table3[[#This Row],[Customer ID]],'Hospitalisation Details'!925:$1048576,10,FALSE())</f>
        <v>tier - 2</v>
      </c>
      <c r="Q926" s="19" t="str">
        <f>VLOOKUP(Table3[[#This Row],[Customer ID]],'Hospitalisation Details'!925:$1048576,11,FALSE())</f>
        <v>R1012</v>
      </c>
    </row>
    <row r="927" spans="1:17" x14ac:dyDescent="0.2">
      <c r="A927" s="18" t="s">
        <v>1445</v>
      </c>
      <c r="B927" s="19" t="str">
        <f>VLOOKUP(Table3[[#This Row],[Customer ID]],'Customer name 1'!926:$1048576,4,FALSE())</f>
        <v xml:space="preserve">Ms. Oksana </v>
      </c>
      <c r="C927" s="20">
        <f>VLOOKUP(Table3[[#This Row],[Customer ID]],'Medical Examinations'!$1:$1048576,2,FALSE())</f>
        <v>25.2</v>
      </c>
      <c r="D927" s="20" t="str">
        <f>VLOOKUP(Table3[[#This Row],[Customer ID]],'Medical Examinations'!$1:$1048576,3,FALSE())</f>
        <v>over weight</v>
      </c>
      <c r="E927" s="20">
        <f>VLOOKUP(Table3[[#This Row],[Customer ID]],'Medical Examinations'!$1:$1048576,4,FALSE())</f>
        <v>6.25</v>
      </c>
      <c r="F927" s="20" t="str">
        <f>VLOOKUP(Table3[[#This Row],[Customer ID]],'Medical Examinations'!$1:$1048576,5,FALSE())</f>
        <v>prediabetes</v>
      </c>
      <c r="G927" s="19" t="str">
        <f>VLOOKUP(Table3[[#This Row],[Customer ID]],'Medical Examinations'!$1:$1048576,6,FALSE())</f>
        <v>yes</v>
      </c>
      <c r="H927" s="19" t="str">
        <f>VLOOKUP(Table3[[#This Row],[Customer ID]],'Medical Examinations'!$1:$1048576,7,FALSE())</f>
        <v>No</v>
      </c>
      <c r="I927" s="19" t="str">
        <f>VLOOKUP(Table3[[#This Row],[Customer ID]],'Medical Examinations'!$1:$1048576,8,FALSE())</f>
        <v>No</v>
      </c>
      <c r="J927" s="19">
        <f>VLOOKUP(Table3[[#This Row],[Customer ID]],'Medical Examinations'!$1:$1048576,9,FALSE())</f>
        <v>1</v>
      </c>
      <c r="K927" s="19" t="str">
        <f>VLOOKUP(Table3[[#This Row],[Customer ID]],'Medical Examinations'!$1:$1048576,10,FALSE())</f>
        <v>No</v>
      </c>
      <c r="L927" s="19" t="str">
        <f>VLOOKUP(Table3[[#This Row],[Customer ID]],'Hospitalisation Details'!926:$1048576,5,FALSE())</f>
        <v>11 Sep 1964</v>
      </c>
      <c r="M927" s="19">
        <f>VLOOKUP(Table3[[#This Row],[Customer ID]],'Hospitalisation Details'!926:$1048576,6,FALSE())</f>
        <v>58</v>
      </c>
      <c r="N927" s="19">
        <f>VLOOKUP(Table3[[#This Row],[Customer ID]],'Hospitalisation Details'!926:$1048576,8,FALSE())</f>
        <v>11837.16</v>
      </c>
      <c r="O927" s="19" t="str">
        <f>VLOOKUP(Table3[[#This Row],[Customer ID]],'Hospitalisation Details'!926:$1048576,9,FALSE())</f>
        <v>tier - 3</v>
      </c>
      <c r="P927" s="19" t="str">
        <f>VLOOKUP(Table3[[#This Row],[Customer ID]],'Hospitalisation Details'!926:$1048576,10,FALSE())</f>
        <v>tier - 3</v>
      </c>
      <c r="Q927" s="19" t="str">
        <f>VLOOKUP(Table3[[#This Row],[Customer ID]],'Hospitalisation Details'!926:$1048576,11,FALSE())</f>
        <v>R1011</v>
      </c>
    </row>
    <row r="928" spans="1:17" x14ac:dyDescent="0.2">
      <c r="A928" s="18" t="s">
        <v>1444</v>
      </c>
      <c r="B928" s="19" t="str">
        <f>VLOOKUP(Table3[[#This Row],[Customer ID]],'Customer name 1'!927:$1048576,4,FALSE())</f>
        <v xml:space="preserve">Ms. Rebecca </v>
      </c>
      <c r="C928" s="20">
        <f>VLOOKUP(Table3[[#This Row],[Customer ID]],'Medical Examinations'!$1:$1048576,2,FALSE())</f>
        <v>22.77</v>
      </c>
      <c r="D928" s="20" t="str">
        <f>VLOOKUP(Table3[[#This Row],[Customer ID]],'Medical Examinations'!$1:$1048576,3,FALSE())</f>
        <v>normal weight</v>
      </c>
      <c r="E928" s="20">
        <f>VLOOKUP(Table3[[#This Row],[Customer ID]],'Medical Examinations'!$1:$1048576,4,FALSE())</f>
        <v>4.47</v>
      </c>
      <c r="F928" s="20" t="str">
        <f>VLOOKUP(Table3[[#This Row],[Customer ID]],'Medical Examinations'!$1:$1048576,5,FALSE())</f>
        <v xml:space="preserve">normal </v>
      </c>
      <c r="G928" s="19" t="str">
        <f>VLOOKUP(Table3[[#This Row],[Customer ID]],'Medical Examinations'!$1:$1048576,6,FALSE())</f>
        <v>yes</v>
      </c>
      <c r="H928" s="19" t="str">
        <f>VLOOKUP(Table3[[#This Row],[Customer ID]],'Medical Examinations'!$1:$1048576,7,FALSE())</f>
        <v>No</v>
      </c>
      <c r="I928" s="19" t="str">
        <f>VLOOKUP(Table3[[#This Row],[Customer ID]],'Medical Examinations'!$1:$1048576,8,FALSE())</f>
        <v>No</v>
      </c>
      <c r="J928" s="19">
        <f>VLOOKUP(Table3[[#This Row],[Customer ID]],'Medical Examinations'!$1:$1048576,9,FALSE())</f>
        <v>1</v>
      </c>
      <c r="K928" s="19" t="str">
        <f>VLOOKUP(Table3[[#This Row],[Customer ID]],'Medical Examinations'!$1:$1048576,10,FALSE())</f>
        <v>No</v>
      </c>
      <c r="L928" s="19" t="str">
        <f>VLOOKUP(Table3[[#This Row],[Customer ID]],'Hospitalisation Details'!927:$1048576,5,FALSE())</f>
        <v>27 Jun 1964</v>
      </c>
      <c r="M928" s="19">
        <f>VLOOKUP(Table3[[#This Row],[Customer ID]],'Hospitalisation Details'!927:$1048576,6,FALSE())</f>
        <v>58</v>
      </c>
      <c r="N928" s="19">
        <f>VLOOKUP(Table3[[#This Row],[Customer ID]],'Hospitalisation Details'!927:$1048576,8,FALSE())</f>
        <v>11833.78</v>
      </c>
      <c r="O928" s="19" t="str">
        <f>VLOOKUP(Table3[[#This Row],[Customer ID]],'Hospitalisation Details'!927:$1048576,9,FALSE())</f>
        <v>tier - 3</v>
      </c>
      <c r="P928" s="19" t="str">
        <f>VLOOKUP(Table3[[#This Row],[Customer ID]],'Hospitalisation Details'!927:$1048576,10,FALSE())</f>
        <v>tier - 3</v>
      </c>
      <c r="Q928" s="19" t="str">
        <f>VLOOKUP(Table3[[#This Row],[Customer ID]],'Hospitalisation Details'!927:$1048576,11,FALSE())</f>
        <v>R1013</v>
      </c>
    </row>
    <row r="929" spans="1:17" x14ac:dyDescent="0.2">
      <c r="A929" s="18" t="s">
        <v>1443</v>
      </c>
      <c r="B929" s="19" t="str">
        <f>VLOOKUP(Table3[[#This Row],[Customer ID]],'Customer name 1'!928:$1048576,4,FALSE())</f>
        <v xml:space="preserve">Ms. Maria </v>
      </c>
      <c r="C929" s="20">
        <f>VLOOKUP(Table3[[#This Row],[Customer ID]],'Medical Examinations'!$1:$1048576,2,FALSE())</f>
        <v>23.18</v>
      </c>
      <c r="D929" s="20" t="str">
        <f>VLOOKUP(Table3[[#This Row],[Customer ID]],'Medical Examinations'!$1:$1048576,3,FALSE())</f>
        <v>normal weight</v>
      </c>
      <c r="E929" s="20">
        <f>VLOOKUP(Table3[[#This Row],[Customer ID]],'Medical Examinations'!$1:$1048576,4,FALSE())</f>
        <v>8.31</v>
      </c>
      <c r="F929" s="20" t="str">
        <f>VLOOKUP(Table3[[#This Row],[Customer ID]],'Medical Examinations'!$1:$1048576,5,FALSE())</f>
        <v xml:space="preserve">diabetes </v>
      </c>
      <c r="G929" s="19" t="str">
        <f>VLOOKUP(Table3[[#This Row],[Customer ID]],'Medical Examinations'!$1:$1048576,6,FALSE())</f>
        <v>No</v>
      </c>
      <c r="H929" s="19" t="str">
        <f>VLOOKUP(Table3[[#This Row],[Customer ID]],'Medical Examinations'!$1:$1048576,7,FALSE())</f>
        <v>No</v>
      </c>
      <c r="I929" s="19" t="str">
        <f>VLOOKUP(Table3[[#This Row],[Customer ID]],'Medical Examinations'!$1:$1048576,8,FALSE())</f>
        <v>No</v>
      </c>
      <c r="J929" s="19">
        <f>VLOOKUP(Table3[[#This Row],[Customer ID]],'Medical Examinations'!$1:$1048576,9,FALSE())</f>
        <v>0</v>
      </c>
      <c r="K929" s="19" t="str">
        <f>VLOOKUP(Table3[[#This Row],[Customer ID]],'Medical Examinations'!$1:$1048576,10,FALSE())</f>
        <v>No</v>
      </c>
      <c r="L929" s="19" t="str">
        <f>VLOOKUP(Table3[[#This Row],[Customer ID]],'Hospitalisation Details'!928:$1048576,5,FALSE())</f>
        <v>3 Oct 1965</v>
      </c>
      <c r="M929" s="19">
        <f>VLOOKUP(Table3[[#This Row],[Customer ID]],'Hospitalisation Details'!928:$1048576,6,FALSE())</f>
        <v>57</v>
      </c>
      <c r="N929" s="19">
        <f>VLOOKUP(Table3[[#This Row],[Customer ID]],'Hospitalisation Details'!928:$1048576,8,FALSE())</f>
        <v>11830.61</v>
      </c>
      <c r="O929" s="19" t="str">
        <f>VLOOKUP(Table3[[#This Row],[Customer ID]],'Hospitalisation Details'!928:$1048576,9,FALSE())</f>
        <v>tier - 3</v>
      </c>
      <c r="P929" s="19" t="str">
        <f>VLOOKUP(Table3[[#This Row],[Customer ID]],'Hospitalisation Details'!928:$1048576,10,FALSE())</f>
        <v>tier - 1</v>
      </c>
      <c r="Q929" s="19" t="str">
        <f>VLOOKUP(Table3[[#This Row],[Customer ID]],'Hospitalisation Details'!928:$1048576,11,FALSE())</f>
        <v>R1012</v>
      </c>
    </row>
    <row r="930" spans="1:17" x14ac:dyDescent="0.2">
      <c r="A930" s="18" t="s">
        <v>1442</v>
      </c>
      <c r="B930" s="19" t="str">
        <f>VLOOKUP(Table3[[#This Row],[Customer ID]],'Customer name 1'!929:$1048576,4,FALSE())</f>
        <v xml:space="preserve">Mrs. Lisa </v>
      </c>
      <c r="C930" s="20">
        <f>VLOOKUP(Table3[[#This Row],[Customer ID]],'Medical Examinations'!$1:$1048576,2,FALSE())</f>
        <v>35.409999999999997</v>
      </c>
      <c r="D930" s="20" t="str">
        <f>VLOOKUP(Table3[[#This Row],[Customer ID]],'Medical Examinations'!$1:$1048576,3,FALSE())</f>
        <v xml:space="preserve"> obesity </v>
      </c>
      <c r="E930" s="20">
        <f>VLOOKUP(Table3[[#This Row],[Customer ID]],'Medical Examinations'!$1:$1048576,4,FALSE())</f>
        <v>5.68</v>
      </c>
      <c r="F930" s="20" t="str">
        <f>VLOOKUP(Table3[[#This Row],[Customer ID]],'Medical Examinations'!$1:$1048576,5,FALSE())</f>
        <v xml:space="preserve">normal </v>
      </c>
      <c r="G930" s="19" t="str">
        <f>VLOOKUP(Table3[[#This Row],[Customer ID]],'Medical Examinations'!$1:$1048576,6,FALSE())</f>
        <v>No</v>
      </c>
      <c r="H930" s="19" t="str">
        <f>VLOOKUP(Table3[[#This Row],[Customer ID]],'Medical Examinations'!$1:$1048576,7,FALSE())</f>
        <v>No</v>
      </c>
      <c r="I930" s="19" t="str">
        <f>VLOOKUP(Table3[[#This Row],[Customer ID]],'Medical Examinations'!$1:$1048576,8,FALSE())</f>
        <v>No</v>
      </c>
      <c r="J930" s="19">
        <f>VLOOKUP(Table3[[#This Row],[Customer ID]],'Medical Examinations'!$1:$1048576,9,FALSE())</f>
        <v>0</v>
      </c>
      <c r="K930" s="19" t="str">
        <f>VLOOKUP(Table3[[#This Row],[Customer ID]],'Medical Examinations'!$1:$1048576,10,FALSE())</f>
        <v>No</v>
      </c>
      <c r="L930" s="19" t="str">
        <f>VLOOKUP(Table3[[#This Row],[Customer ID]],'Hospitalisation Details'!929:$1048576,5,FALSE())</f>
        <v>20 Nov 1982</v>
      </c>
      <c r="M930" s="19">
        <f>VLOOKUP(Table3[[#This Row],[Customer ID]],'Hospitalisation Details'!929:$1048576,6,FALSE())</f>
        <v>40</v>
      </c>
      <c r="N930" s="19">
        <f>VLOOKUP(Table3[[#This Row],[Customer ID]],'Hospitalisation Details'!929:$1048576,8,FALSE())</f>
        <v>11773.06</v>
      </c>
      <c r="O930" s="19" t="str">
        <f>VLOOKUP(Table3[[#This Row],[Customer ID]],'Hospitalisation Details'!929:$1048576,9,FALSE())</f>
        <v>tier - 3</v>
      </c>
      <c r="P930" s="19" t="str">
        <f>VLOOKUP(Table3[[#This Row],[Customer ID]],'Hospitalisation Details'!929:$1048576,10,FALSE())</f>
        <v>tier - 3</v>
      </c>
      <c r="Q930" s="19" t="str">
        <f>VLOOKUP(Table3[[#This Row],[Customer ID]],'Hospitalisation Details'!929:$1048576,11,FALSE())</f>
        <v>R1026</v>
      </c>
    </row>
    <row r="931" spans="1:17" x14ac:dyDescent="0.2">
      <c r="A931" s="18" t="s">
        <v>1441</v>
      </c>
      <c r="B931" s="19" t="str">
        <f>VLOOKUP(Table3[[#This Row],[Customer ID]],'Customer name 1'!930:$1048576,4,FALSE())</f>
        <v xml:space="preserve">Mr. Steve </v>
      </c>
      <c r="C931" s="20">
        <f>VLOOKUP(Table3[[#This Row],[Customer ID]],'Medical Examinations'!$1:$1048576,2,FALSE())</f>
        <v>32.11</v>
      </c>
      <c r="D931" s="20" t="str">
        <f>VLOOKUP(Table3[[#This Row],[Customer ID]],'Medical Examinations'!$1:$1048576,3,FALSE())</f>
        <v xml:space="preserve"> obesity </v>
      </c>
      <c r="E931" s="20">
        <f>VLOOKUP(Table3[[#This Row],[Customer ID]],'Medical Examinations'!$1:$1048576,4,FALSE())</f>
        <v>4.75</v>
      </c>
      <c r="F931" s="20" t="str">
        <f>VLOOKUP(Table3[[#This Row],[Customer ID]],'Medical Examinations'!$1:$1048576,5,FALSE())</f>
        <v xml:space="preserve">normal </v>
      </c>
      <c r="G931" s="19" t="str">
        <f>VLOOKUP(Table3[[#This Row],[Customer ID]],'Medical Examinations'!$1:$1048576,6,FALSE())</f>
        <v>yes</v>
      </c>
      <c r="H931" s="19" t="str">
        <f>VLOOKUP(Table3[[#This Row],[Customer ID]],'Medical Examinations'!$1:$1048576,7,FALSE())</f>
        <v>No</v>
      </c>
      <c r="I931" s="19" t="str">
        <f>VLOOKUP(Table3[[#This Row],[Customer ID]],'Medical Examinations'!$1:$1048576,8,FALSE())</f>
        <v>No</v>
      </c>
      <c r="J931" s="19">
        <f>VLOOKUP(Table3[[#This Row],[Customer ID]],'Medical Examinations'!$1:$1048576,9,FALSE())</f>
        <v>2</v>
      </c>
      <c r="K931" s="19" t="str">
        <f>VLOOKUP(Table3[[#This Row],[Customer ID]],'Medical Examinations'!$1:$1048576,10,FALSE())</f>
        <v>No</v>
      </c>
      <c r="L931" s="19" t="str">
        <f>VLOOKUP(Table3[[#This Row],[Customer ID]],'Hospitalisation Details'!930:$1048576,5,FALSE())</f>
        <v>25 Jul 1966</v>
      </c>
      <c r="M931" s="19">
        <f>VLOOKUP(Table3[[#This Row],[Customer ID]],'Hospitalisation Details'!930:$1048576,6,FALSE())</f>
        <v>56</v>
      </c>
      <c r="N931" s="19">
        <f>VLOOKUP(Table3[[#This Row],[Customer ID]],'Hospitalisation Details'!930:$1048576,8,FALSE())</f>
        <v>11763</v>
      </c>
      <c r="O931" s="19" t="str">
        <f>VLOOKUP(Table3[[#This Row],[Customer ID]],'Hospitalisation Details'!930:$1048576,9,FALSE())</f>
        <v>tier - 3</v>
      </c>
      <c r="P931" s="19" t="str">
        <f>VLOOKUP(Table3[[#This Row],[Customer ID]],'Hospitalisation Details'!930:$1048576,10,FALSE())</f>
        <v>tier - 3</v>
      </c>
      <c r="Q931" s="19" t="str">
        <f>VLOOKUP(Table3[[#This Row],[Customer ID]],'Hospitalisation Details'!930:$1048576,11,FALSE())</f>
        <v>R1016</v>
      </c>
    </row>
    <row r="932" spans="1:17" x14ac:dyDescent="0.2">
      <c r="A932" s="18" t="s">
        <v>1440</v>
      </c>
      <c r="B932" s="19" t="str">
        <f>VLOOKUP(Table3[[#This Row],[Customer ID]],'Customer name 1'!931:$1048576,4,FALSE())</f>
        <v xml:space="preserve">Mrs. Tiffany </v>
      </c>
      <c r="C932" s="20">
        <f>VLOOKUP(Table3[[#This Row],[Customer ID]],'Medical Examinations'!$1:$1048576,2,FALSE())</f>
        <v>34.479999999999997</v>
      </c>
      <c r="D932" s="20" t="str">
        <f>VLOOKUP(Table3[[#This Row],[Customer ID]],'Medical Examinations'!$1:$1048576,3,FALSE())</f>
        <v xml:space="preserve"> obesity </v>
      </c>
      <c r="E932" s="20">
        <f>VLOOKUP(Table3[[#This Row],[Customer ID]],'Medical Examinations'!$1:$1048576,4,FALSE())</f>
        <v>6.31</v>
      </c>
      <c r="F932" s="20" t="str">
        <f>VLOOKUP(Table3[[#This Row],[Customer ID]],'Medical Examinations'!$1:$1048576,5,FALSE())</f>
        <v>prediabetes</v>
      </c>
      <c r="G932" s="19" t="str">
        <f>VLOOKUP(Table3[[#This Row],[Customer ID]],'Medical Examinations'!$1:$1048576,6,FALSE())</f>
        <v>No</v>
      </c>
      <c r="H932" s="19" t="str">
        <f>VLOOKUP(Table3[[#This Row],[Customer ID]],'Medical Examinations'!$1:$1048576,7,FALSE())</f>
        <v>No</v>
      </c>
      <c r="I932" s="19" t="str">
        <f>VLOOKUP(Table3[[#This Row],[Customer ID]],'Medical Examinations'!$1:$1048576,8,FALSE())</f>
        <v>Yes</v>
      </c>
      <c r="J932" s="19">
        <f>VLOOKUP(Table3[[#This Row],[Customer ID]],'Medical Examinations'!$1:$1048576,9,FALSE())</f>
        <v>1</v>
      </c>
      <c r="K932" s="19" t="str">
        <f>VLOOKUP(Table3[[#This Row],[Customer ID]],'Medical Examinations'!$1:$1048576,10,FALSE())</f>
        <v>No</v>
      </c>
      <c r="L932" s="19" t="str">
        <f>VLOOKUP(Table3[[#This Row],[Customer ID]],'Hospitalisation Details'!931:$1048576,5,FALSE())</f>
        <v>6 Nov 1979</v>
      </c>
      <c r="M932" s="19">
        <f>VLOOKUP(Table3[[#This Row],[Customer ID]],'Hospitalisation Details'!931:$1048576,6,FALSE())</f>
        <v>43</v>
      </c>
      <c r="N932" s="19">
        <f>VLOOKUP(Table3[[#This Row],[Customer ID]],'Hospitalisation Details'!931:$1048576,8,FALSE())</f>
        <v>11752.68</v>
      </c>
      <c r="O932" s="19" t="str">
        <f>VLOOKUP(Table3[[#This Row],[Customer ID]],'Hospitalisation Details'!931:$1048576,9,FALSE())</f>
        <v>tier - 3</v>
      </c>
      <c r="P932" s="19" t="str">
        <f>VLOOKUP(Table3[[#This Row],[Customer ID]],'Hospitalisation Details'!931:$1048576,10,FALSE())</f>
        <v>tier - 1</v>
      </c>
      <c r="Q932" s="19" t="str">
        <f>VLOOKUP(Table3[[#This Row],[Customer ID]],'Hospitalisation Details'!931:$1048576,11,FALSE())</f>
        <v>R1026</v>
      </c>
    </row>
    <row r="933" spans="1:17" x14ac:dyDescent="0.2">
      <c r="A933" s="18" t="s">
        <v>1439</v>
      </c>
      <c r="B933" s="19" t="str">
        <f>VLOOKUP(Table3[[#This Row],[Customer ID]],'Customer name 1'!932:$1048576,4,FALSE())</f>
        <v xml:space="preserve">Mr. Greg </v>
      </c>
      <c r="C933" s="20">
        <f>VLOOKUP(Table3[[#This Row],[Customer ID]],'Medical Examinations'!$1:$1048576,2,FALSE())</f>
        <v>34.39</v>
      </c>
      <c r="D933" s="20" t="str">
        <f>VLOOKUP(Table3[[#This Row],[Customer ID]],'Medical Examinations'!$1:$1048576,3,FALSE())</f>
        <v xml:space="preserve"> obesity </v>
      </c>
      <c r="E933" s="20">
        <f>VLOOKUP(Table3[[#This Row],[Customer ID]],'Medical Examinations'!$1:$1048576,4,FALSE())</f>
        <v>6.28</v>
      </c>
      <c r="F933" s="20" t="str">
        <f>VLOOKUP(Table3[[#This Row],[Customer ID]],'Medical Examinations'!$1:$1048576,5,FALSE())</f>
        <v>prediabetes</v>
      </c>
      <c r="G933" s="19" t="str">
        <f>VLOOKUP(Table3[[#This Row],[Customer ID]],'Medical Examinations'!$1:$1048576,6,FALSE())</f>
        <v>yes</v>
      </c>
      <c r="H933" s="19" t="str">
        <f>VLOOKUP(Table3[[#This Row],[Customer ID]],'Medical Examinations'!$1:$1048576,7,FALSE())</f>
        <v>No</v>
      </c>
      <c r="I933" s="19" t="str">
        <f>VLOOKUP(Table3[[#This Row],[Customer ID]],'Medical Examinations'!$1:$1048576,8,FALSE())</f>
        <v>No</v>
      </c>
      <c r="J933" s="19">
        <f>VLOOKUP(Table3[[#This Row],[Customer ID]],'Medical Examinations'!$1:$1048576,9,FALSE())</f>
        <v>1</v>
      </c>
      <c r="K933" s="19" t="str">
        <f>VLOOKUP(Table3[[#This Row],[Customer ID]],'Medical Examinations'!$1:$1048576,10,FALSE())</f>
        <v>No</v>
      </c>
      <c r="L933" s="19" t="str">
        <f>VLOOKUP(Table3[[#This Row],[Customer ID]],'Hospitalisation Details'!932:$1048576,5,FALSE())</f>
        <v>2 Dec 1964</v>
      </c>
      <c r="M933" s="19">
        <f>VLOOKUP(Table3[[#This Row],[Customer ID]],'Hospitalisation Details'!932:$1048576,6,FALSE())</f>
        <v>58</v>
      </c>
      <c r="N933" s="19">
        <f>VLOOKUP(Table3[[#This Row],[Customer ID]],'Hospitalisation Details'!932:$1048576,8,FALSE())</f>
        <v>11743.93</v>
      </c>
      <c r="O933" s="19" t="str">
        <f>VLOOKUP(Table3[[#This Row],[Customer ID]],'Hospitalisation Details'!932:$1048576,9,FALSE())</f>
        <v>tier - 3</v>
      </c>
      <c r="P933" s="19" t="str">
        <f>VLOOKUP(Table3[[#This Row],[Customer ID]],'Hospitalisation Details'!932:$1048576,10,FALSE())</f>
        <v>tier - 1</v>
      </c>
      <c r="Q933" s="19" t="str">
        <f>VLOOKUP(Table3[[#This Row],[Customer ID]],'Hospitalisation Details'!932:$1048576,11,FALSE())</f>
        <v>R1012</v>
      </c>
    </row>
    <row r="934" spans="1:17" x14ac:dyDescent="0.2">
      <c r="A934" s="18" t="s">
        <v>1438</v>
      </c>
      <c r="B934" s="19" t="str">
        <f>VLOOKUP(Table3[[#This Row],[Customer ID]],'Customer name 1'!933:$1048576,4,FALSE())</f>
        <v xml:space="preserve">Mr. Dale </v>
      </c>
      <c r="C934" s="20">
        <f>VLOOKUP(Table3[[#This Row],[Customer ID]],'Medical Examinations'!$1:$1048576,2,FALSE())</f>
        <v>26.4</v>
      </c>
      <c r="D934" s="20" t="str">
        <f>VLOOKUP(Table3[[#This Row],[Customer ID]],'Medical Examinations'!$1:$1048576,3,FALSE())</f>
        <v>over weight</v>
      </c>
      <c r="E934" s="20">
        <f>VLOOKUP(Table3[[#This Row],[Customer ID]],'Medical Examinations'!$1:$1048576,4,FALSE())</f>
        <v>9.2899999999999991</v>
      </c>
      <c r="F934" s="20" t="str">
        <f>VLOOKUP(Table3[[#This Row],[Customer ID]],'Medical Examinations'!$1:$1048576,5,FALSE())</f>
        <v xml:space="preserve">diabetes </v>
      </c>
      <c r="G934" s="19" t="str">
        <f>VLOOKUP(Table3[[#This Row],[Customer ID]],'Medical Examinations'!$1:$1048576,6,FALSE())</f>
        <v>yes</v>
      </c>
      <c r="H934" s="19" t="str">
        <f>VLOOKUP(Table3[[#This Row],[Customer ID]],'Medical Examinations'!$1:$1048576,7,FALSE())</f>
        <v>No</v>
      </c>
      <c r="I934" s="19" t="str">
        <f>VLOOKUP(Table3[[#This Row],[Customer ID]],'Medical Examinations'!$1:$1048576,8,FALSE())</f>
        <v>Yes</v>
      </c>
      <c r="J934" s="19">
        <f>VLOOKUP(Table3[[#This Row],[Customer ID]],'Medical Examinations'!$1:$1048576,9,FALSE())</f>
        <v>1</v>
      </c>
      <c r="K934" s="19" t="str">
        <f>VLOOKUP(Table3[[#This Row],[Customer ID]],'Medical Examinations'!$1:$1048576,10,FALSE())</f>
        <v>No</v>
      </c>
      <c r="L934" s="19" t="str">
        <f>VLOOKUP(Table3[[#This Row],[Customer ID]],'Hospitalisation Details'!933:$1048576,5,FALSE())</f>
        <v>9 Jun 1963</v>
      </c>
      <c r="M934" s="19">
        <f>VLOOKUP(Table3[[#This Row],[Customer ID]],'Hospitalisation Details'!933:$1048576,6,FALSE())</f>
        <v>59</v>
      </c>
      <c r="N934" s="19">
        <f>VLOOKUP(Table3[[#This Row],[Customer ID]],'Hospitalisation Details'!933:$1048576,8,FALSE())</f>
        <v>11743.3</v>
      </c>
      <c r="O934" s="19" t="str">
        <f>VLOOKUP(Table3[[#This Row],[Customer ID]],'Hospitalisation Details'!933:$1048576,9,FALSE())</f>
        <v>tier - 3</v>
      </c>
      <c r="P934" s="19" t="str">
        <f>VLOOKUP(Table3[[#This Row],[Customer ID]],'Hospitalisation Details'!933:$1048576,10,FALSE())</f>
        <v>tier - 3</v>
      </c>
      <c r="Q934" s="19" t="str">
        <f>VLOOKUP(Table3[[#This Row],[Customer ID]],'Hospitalisation Details'!933:$1048576,11,FALSE())</f>
        <v>R1013</v>
      </c>
    </row>
    <row r="935" spans="1:17" x14ac:dyDescent="0.2">
      <c r="A935" s="18" t="s">
        <v>1437</v>
      </c>
      <c r="B935" s="19" t="str">
        <f>VLOOKUP(Table3[[#This Row],[Customer ID]],'Customer name 1'!934:$1048576,4,FALSE())</f>
        <v xml:space="preserve">Ms. Brittany </v>
      </c>
      <c r="C935" s="20">
        <f>VLOOKUP(Table3[[#This Row],[Customer ID]],'Medical Examinations'!$1:$1048576,2,FALSE())</f>
        <v>28.1</v>
      </c>
      <c r="D935" s="20" t="str">
        <f>VLOOKUP(Table3[[#This Row],[Customer ID]],'Medical Examinations'!$1:$1048576,3,FALSE())</f>
        <v>over weight</v>
      </c>
      <c r="E935" s="20">
        <f>VLOOKUP(Table3[[#This Row],[Customer ID]],'Medical Examinations'!$1:$1048576,4,FALSE())</f>
        <v>5.79</v>
      </c>
      <c r="F935" s="20" t="str">
        <f>VLOOKUP(Table3[[#This Row],[Customer ID]],'Medical Examinations'!$1:$1048576,5,FALSE())</f>
        <v>prediabetes</v>
      </c>
      <c r="G935" s="19" t="str">
        <f>VLOOKUP(Table3[[#This Row],[Customer ID]],'Medical Examinations'!$1:$1048576,6,FALSE())</f>
        <v>yes</v>
      </c>
      <c r="H935" s="19" t="str">
        <f>VLOOKUP(Table3[[#This Row],[Customer ID]],'Medical Examinations'!$1:$1048576,7,FALSE())</f>
        <v>No</v>
      </c>
      <c r="I935" s="19" t="str">
        <f>VLOOKUP(Table3[[#This Row],[Customer ID]],'Medical Examinations'!$1:$1048576,8,FALSE())</f>
        <v>Yes</v>
      </c>
      <c r="J935" s="19">
        <f>VLOOKUP(Table3[[#This Row],[Customer ID]],'Medical Examinations'!$1:$1048576,9,FALSE())</f>
        <v>1</v>
      </c>
      <c r="K935" s="19" t="str">
        <f>VLOOKUP(Table3[[#This Row],[Customer ID]],'Medical Examinations'!$1:$1048576,10,FALSE())</f>
        <v>No</v>
      </c>
      <c r="L935" s="19" t="str">
        <f>VLOOKUP(Table3[[#This Row],[Customer ID]],'Hospitalisation Details'!934:$1048576,5,FALSE())</f>
        <v>12 Nov 1969</v>
      </c>
      <c r="M935" s="19">
        <f>VLOOKUP(Table3[[#This Row],[Customer ID]],'Hospitalisation Details'!934:$1048576,6,FALSE())</f>
        <v>53</v>
      </c>
      <c r="N935" s="19">
        <f>VLOOKUP(Table3[[#This Row],[Customer ID]],'Hospitalisation Details'!934:$1048576,8,FALSE())</f>
        <v>11741.73</v>
      </c>
      <c r="O935" s="19" t="str">
        <f>VLOOKUP(Table3[[#This Row],[Customer ID]],'Hospitalisation Details'!934:$1048576,9,FALSE())</f>
        <v>tier - 3</v>
      </c>
      <c r="P935" s="19" t="str">
        <f>VLOOKUP(Table3[[#This Row],[Customer ID]],'Hospitalisation Details'!934:$1048576,10,FALSE())</f>
        <v>tier - 1</v>
      </c>
      <c r="Q935" s="19" t="str">
        <f>VLOOKUP(Table3[[#This Row],[Customer ID]],'Hospitalisation Details'!934:$1048576,11,FALSE())</f>
        <v>R1011</v>
      </c>
    </row>
    <row r="936" spans="1:17" x14ac:dyDescent="0.2">
      <c r="A936" s="18" t="s">
        <v>1436</v>
      </c>
      <c r="B936" s="19" t="str">
        <f>VLOOKUP(Table3[[#This Row],[Customer ID]],'Customer name 1'!935:$1048576,4,FALSE())</f>
        <v xml:space="preserve">Mr. Robert </v>
      </c>
      <c r="C936" s="20">
        <f>VLOOKUP(Table3[[#This Row],[Customer ID]],'Medical Examinations'!$1:$1048576,2,FALSE())</f>
        <v>27</v>
      </c>
      <c r="D936" s="20" t="str">
        <f>VLOOKUP(Table3[[#This Row],[Customer ID]],'Medical Examinations'!$1:$1048576,3,FALSE())</f>
        <v>over weight</v>
      </c>
      <c r="E936" s="20">
        <f>VLOOKUP(Table3[[#This Row],[Customer ID]],'Medical Examinations'!$1:$1048576,4,FALSE())</f>
        <v>4.54</v>
      </c>
      <c r="F936" s="20" t="str">
        <f>VLOOKUP(Table3[[#This Row],[Customer ID]],'Medical Examinations'!$1:$1048576,5,FALSE())</f>
        <v xml:space="preserve">normal </v>
      </c>
      <c r="G936" s="19" t="str">
        <f>VLOOKUP(Table3[[#This Row],[Customer ID]],'Medical Examinations'!$1:$1048576,6,FALSE())</f>
        <v>yes</v>
      </c>
      <c r="H936" s="19" t="str">
        <f>VLOOKUP(Table3[[#This Row],[Customer ID]],'Medical Examinations'!$1:$1048576,7,FALSE())</f>
        <v>No</v>
      </c>
      <c r="I936" s="19" t="str">
        <f>VLOOKUP(Table3[[#This Row],[Customer ID]],'Medical Examinations'!$1:$1048576,8,FALSE())</f>
        <v>No</v>
      </c>
      <c r="J936" s="19">
        <f>VLOOKUP(Table3[[#This Row],[Customer ID]],'Medical Examinations'!$1:$1048576,9,FALSE())</f>
        <v>1</v>
      </c>
      <c r="K936" s="19" t="str">
        <f>VLOOKUP(Table3[[#This Row],[Customer ID]],'Medical Examinations'!$1:$1048576,10,FALSE())</f>
        <v>No</v>
      </c>
      <c r="L936" s="19" t="str">
        <f>VLOOKUP(Table3[[#This Row],[Customer ID]],'Hospitalisation Details'!935:$1048576,5,FALSE())</f>
        <v>5 Sep 1988</v>
      </c>
      <c r="M936" s="19">
        <f>VLOOKUP(Table3[[#This Row],[Customer ID]],'Hospitalisation Details'!935:$1048576,6,FALSE())</f>
        <v>34</v>
      </c>
      <c r="N936" s="19">
        <f>VLOOKUP(Table3[[#This Row],[Customer ID]],'Hospitalisation Details'!935:$1048576,8,FALSE())</f>
        <v>11737.85</v>
      </c>
      <c r="O936" s="19" t="str">
        <f>VLOOKUP(Table3[[#This Row],[Customer ID]],'Hospitalisation Details'!935:$1048576,9,FALSE())</f>
        <v>tier - 3</v>
      </c>
      <c r="P936" s="19" t="str">
        <f>VLOOKUP(Table3[[#This Row],[Customer ID]],'Hospitalisation Details'!935:$1048576,10,FALSE())</f>
        <v>tier - 1</v>
      </c>
      <c r="Q936" s="19" t="str">
        <f>VLOOKUP(Table3[[#This Row],[Customer ID]],'Hospitalisation Details'!935:$1048576,11,FALSE())</f>
        <v>R1011</v>
      </c>
    </row>
    <row r="937" spans="1:17" x14ac:dyDescent="0.2">
      <c r="A937" s="18" t="s">
        <v>1435</v>
      </c>
      <c r="B937" s="19" t="str">
        <f>VLOOKUP(Table3[[#This Row],[Customer ID]],'Customer name 1'!936:$1048576,4,FALSE())</f>
        <v xml:space="preserve">Mr. Cameron </v>
      </c>
      <c r="C937" s="20">
        <f>VLOOKUP(Table3[[#This Row],[Customer ID]],'Medical Examinations'!$1:$1048576,2,FALSE())</f>
        <v>28.594999999999999</v>
      </c>
      <c r="D937" s="20" t="str">
        <f>VLOOKUP(Table3[[#This Row],[Customer ID]],'Medical Examinations'!$1:$1048576,3,FALSE())</f>
        <v>over weight</v>
      </c>
      <c r="E937" s="20">
        <f>VLOOKUP(Table3[[#This Row],[Customer ID]],'Medical Examinations'!$1:$1048576,4,FALSE())</f>
        <v>4.68</v>
      </c>
      <c r="F937" s="20" t="str">
        <f>VLOOKUP(Table3[[#This Row],[Customer ID]],'Medical Examinations'!$1:$1048576,5,FALSE())</f>
        <v xml:space="preserve">normal </v>
      </c>
      <c r="G937" s="19" t="str">
        <f>VLOOKUP(Table3[[#This Row],[Customer ID]],'Medical Examinations'!$1:$1048576,6,FALSE())</f>
        <v>yes</v>
      </c>
      <c r="H937" s="19" t="str">
        <f>VLOOKUP(Table3[[#This Row],[Customer ID]],'Medical Examinations'!$1:$1048576,7,FALSE())</f>
        <v>No</v>
      </c>
      <c r="I937" s="19" t="str">
        <f>VLOOKUP(Table3[[#This Row],[Customer ID]],'Medical Examinations'!$1:$1048576,8,FALSE())</f>
        <v>No</v>
      </c>
      <c r="J937" s="19">
        <f>VLOOKUP(Table3[[#This Row],[Customer ID]],'Medical Examinations'!$1:$1048576,9,FALSE())</f>
        <v>1</v>
      </c>
      <c r="K937" s="19" t="str">
        <f>VLOOKUP(Table3[[#This Row],[Customer ID]],'Medical Examinations'!$1:$1048576,10,FALSE())</f>
        <v>No</v>
      </c>
      <c r="L937" s="19" t="str">
        <f>VLOOKUP(Table3[[#This Row],[Customer ID]],'Hospitalisation Details'!936:$1048576,5,FALSE())</f>
        <v>9 Nov 1964</v>
      </c>
      <c r="M937" s="19">
        <f>VLOOKUP(Table3[[#This Row],[Customer ID]],'Hospitalisation Details'!936:$1048576,6,FALSE())</f>
        <v>58</v>
      </c>
      <c r="N937" s="19">
        <f>VLOOKUP(Table3[[#This Row],[Customer ID]],'Hospitalisation Details'!936:$1048576,8,FALSE())</f>
        <v>11735.88</v>
      </c>
      <c r="O937" s="19" t="str">
        <f>VLOOKUP(Table3[[#This Row],[Customer ID]],'Hospitalisation Details'!936:$1048576,9,FALSE())</f>
        <v>tier - 3</v>
      </c>
      <c r="P937" s="19" t="str">
        <f>VLOOKUP(Table3[[#This Row],[Customer ID]],'Hospitalisation Details'!936:$1048576,10,FALSE())</f>
        <v>tier - 1</v>
      </c>
      <c r="Q937" s="19" t="str">
        <f>VLOOKUP(Table3[[#This Row],[Customer ID]],'Hospitalisation Details'!936:$1048576,11,FALSE())</f>
        <v>R1012</v>
      </c>
    </row>
    <row r="938" spans="1:17" x14ac:dyDescent="0.2">
      <c r="A938" s="18" t="s">
        <v>1434</v>
      </c>
      <c r="B938" s="19" t="str">
        <f>VLOOKUP(Table3[[#This Row],[Customer ID]],'Customer name 1'!937:$1048576,4,FALSE())</f>
        <v xml:space="preserve">Mrs. Ulrike </v>
      </c>
      <c r="C938" s="20">
        <f>VLOOKUP(Table3[[#This Row],[Customer ID]],'Medical Examinations'!$1:$1048576,2,FALSE())</f>
        <v>36.799999999999997</v>
      </c>
      <c r="D938" s="20" t="str">
        <f>VLOOKUP(Table3[[#This Row],[Customer ID]],'Medical Examinations'!$1:$1048576,3,FALSE())</f>
        <v xml:space="preserve"> obesity </v>
      </c>
      <c r="E938" s="20">
        <f>VLOOKUP(Table3[[#This Row],[Customer ID]],'Medical Examinations'!$1:$1048576,4,FALSE())</f>
        <v>5.88</v>
      </c>
      <c r="F938" s="20" t="str">
        <f>VLOOKUP(Table3[[#This Row],[Customer ID]],'Medical Examinations'!$1:$1048576,5,FALSE())</f>
        <v>prediabetes</v>
      </c>
      <c r="G938" s="19" t="str">
        <f>VLOOKUP(Table3[[#This Row],[Customer ID]],'Medical Examinations'!$1:$1048576,6,FALSE())</f>
        <v>No</v>
      </c>
      <c r="H938" s="19" t="str">
        <f>VLOOKUP(Table3[[#This Row],[Customer ID]],'Medical Examinations'!$1:$1048576,7,FALSE())</f>
        <v>No</v>
      </c>
      <c r="I938" s="19" t="str">
        <f>VLOOKUP(Table3[[#This Row],[Customer ID]],'Medical Examinations'!$1:$1048576,8,FALSE())</f>
        <v>No</v>
      </c>
      <c r="J938" s="19">
        <f>VLOOKUP(Table3[[#This Row],[Customer ID]],'Medical Examinations'!$1:$1048576,9,FALSE())</f>
        <v>1</v>
      </c>
      <c r="K938" s="19" t="str">
        <f>VLOOKUP(Table3[[#This Row],[Customer ID]],'Medical Examinations'!$1:$1048576,10,FALSE())</f>
        <v>No</v>
      </c>
      <c r="L938" s="19" t="str">
        <f>VLOOKUP(Table3[[#This Row],[Customer ID]],'Hospitalisation Details'!937:$1048576,5,FALSE())</f>
        <v>26 Nov 1984</v>
      </c>
      <c r="M938" s="19">
        <f>VLOOKUP(Table3[[#This Row],[Customer ID]],'Hospitalisation Details'!937:$1048576,6,FALSE())</f>
        <v>38</v>
      </c>
      <c r="N938" s="19">
        <f>VLOOKUP(Table3[[#This Row],[Customer ID]],'Hospitalisation Details'!937:$1048576,8,FALSE())</f>
        <v>11730.82</v>
      </c>
      <c r="O938" s="19" t="str">
        <f>VLOOKUP(Table3[[#This Row],[Customer ID]],'Hospitalisation Details'!937:$1048576,9,FALSE())</f>
        <v>tier - 3</v>
      </c>
      <c r="P938" s="19" t="str">
        <f>VLOOKUP(Table3[[#This Row],[Customer ID]],'Hospitalisation Details'!937:$1048576,10,FALSE())</f>
        <v>tier - 3</v>
      </c>
      <c r="Q938" s="19" t="str">
        <f>VLOOKUP(Table3[[#This Row],[Customer ID]],'Hospitalisation Details'!937:$1048576,11,FALSE())</f>
        <v>R1026</v>
      </c>
    </row>
    <row r="939" spans="1:17" x14ac:dyDescent="0.2">
      <c r="A939" s="18" t="s">
        <v>1433</v>
      </c>
      <c r="B939" s="19" t="str">
        <f>VLOOKUP(Table3[[#This Row],[Customer ID]],'Customer name 1'!938:$1048576,4,FALSE())</f>
        <v xml:space="preserve">Ms. Katlyn </v>
      </c>
      <c r="C939" s="20">
        <f>VLOOKUP(Table3[[#This Row],[Customer ID]],'Medical Examinations'!$1:$1048576,2,FALSE())</f>
        <v>23.75</v>
      </c>
      <c r="D939" s="20" t="str">
        <f>VLOOKUP(Table3[[#This Row],[Customer ID]],'Medical Examinations'!$1:$1048576,3,FALSE())</f>
        <v>normal weight</v>
      </c>
      <c r="E939" s="20">
        <f>VLOOKUP(Table3[[#This Row],[Customer ID]],'Medical Examinations'!$1:$1048576,4,FALSE())</f>
        <v>5.42</v>
      </c>
      <c r="F939" s="20" t="str">
        <f>VLOOKUP(Table3[[#This Row],[Customer ID]],'Medical Examinations'!$1:$1048576,5,FALSE())</f>
        <v xml:space="preserve">normal </v>
      </c>
      <c r="G939" s="19" t="str">
        <f>VLOOKUP(Table3[[#This Row],[Customer ID]],'Medical Examinations'!$1:$1048576,6,FALSE())</f>
        <v>yes</v>
      </c>
      <c r="H939" s="19" t="str">
        <f>VLOOKUP(Table3[[#This Row],[Customer ID]],'Medical Examinations'!$1:$1048576,7,FALSE())</f>
        <v>No</v>
      </c>
      <c r="I939" s="19" t="str">
        <f>VLOOKUP(Table3[[#This Row],[Customer ID]],'Medical Examinations'!$1:$1048576,8,FALSE())</f>
        <v>Yes</v>
      </c>
      <c r="J939" s="19">
        <f>VLOOKUP(Table3[[#This Row],[Customer ID]],'Medical Examinations'!$1:$1048576,9,FALSE())</f>
        <v>1</v>
      </c>
      <c r="K939" s="19" t="str">
        <f>VLOOKUP(Table3[[#This Row],[Customer ID]],'Medical Examinations'!$1:$1048576,10,FALSE())</f>
        <v>No</v>
      </c>
      <c r="L939" s="19" t="str">
        <f>VLOOKUP(Table3[[#This Row],[Customer ID]],'Hospitalisation Details'!938:$1048576,5,FALSE())</f>
        <v>12 Oct 1969</v>
      </c>
      <c r="M939" s="19">
        <f>VLOOKUP(Table3[[#This Row],[Customer ID]],'Hospitalisation Details'!938:$1048576,6,FALSE())</f>
        <v>53</v>
      </c>
      <c r="N939" s="19">
        <f>VLOOKUP(Table3[[#This Row],[Customer ID]],'Hospitalisation Details'!938:$1048576,8,FALSE())</f>
        <v>11729.68</v>
      </c>
      <c r="O939" s="19" t="str">
        <f>VLOOKUP(Table3[[#This Row],[Customer ID]],'Hospitalisation Details'!938:$1048576,9,FALSE())</f>
        <v>tier - 3</v>
      </c>
      <c r="P939" s="19" t="str">
        <f>VLOOKUP(Table3[[#This Row],[Customer ID]],'Hospitalisation Details'!938:$1048576,10,FALSE())</f>
        <v>tier - 1</v>
      </c>
      <c r="Q939" s="19" t="str">
        <f>VLOOKUP(Table3[[#This Row],[Customer ID]],'Hospitalisation Details'!938:$1048576,11,FALSE())</f>
        <v>R1024</v>
      </c>
    </row>
    <row r="940" spans="1:17" x14ac:dyDescent="0.2">
      <c r="A940" s="18" t="s">
        <v>1432</v>
      </c>
      <c r="B940" s="19" t="str">
        <f>VLOOKUP(Table3[[#This Row],[Customer ID]],'Customer name 1'!939:$1048576,4,FALSE())</f>
        <v xml:space="preserve">Mr. Morgan </v>
      </c>
      <c r="C940" s="20">
        <f>VLOOKUP(Table3[[#This Row],[Customer ID]],'Medical Examinations'!$1:$1048576,2,FALSE())</f>
        <v>35.619999999999997</v>
      </c>
      <c r="D940" s="20" t="str">
        <f>VLOOKUP(Table3[[#This Row],[Customer ID]],'Medical Examinations'!$1:$1048576,3,FALSE())</f>
        <v xml:space="preserve"> obesity </v>
      </c>
      <c r="E940" s="20">
        <f>VLOOKUP(Table3[[#This Row],[Customer ID]],'Medical Examinations'!$1:$1048576,4,FALSE())</f>
        <v>4.16</v>
      </c>
      <c r="F940" s="20" t="str">
        <f>VLOOKUP(Table3[[#This Row],[Customer ID]],'Medical Examinations'!$1:$1048576,5,FALSE())</f>
        <v xml:space="preserve">normal </v>
      </c>
      <c r="G940" s="19" t="str">
        <f>VLOOKUP(Table3[[#This Row],[Customer ID]],'Medical Examinations'!$1:$1048576,6,FALSE())</f>
        <v>No</v>
      </c>
      <c r="H940" s="19" t="str">
        <f>VLOOKUP(Table3[[#This Row],[Customer ID]],'Medical Examinations'!$1:$1048576,7,FALSE())</f>
        <v>No</v>
      </c>
      <c r="I940" s="19" t="str">
        <f>VLOOKUP(Table3[[#This Row],[Customer ID]],'Medical Examinations'!$1:$1048576,8,FALSE())</f>
        <v>No</v>
      </c>
      <c r="J940" s="19">
        <f>VLOOKUP(Table3[[#This Row],[Customer ID]],'Medical Examinations'!$1:$1048576,9,FALSE())</f>
        <v>0</v>
      </c>
      <c r="K940" s="19" t="str">
        <f>VLOOKUP(Table3[[#This Row],[Customer ID]],'Medical Examinations'!$1:$1048576,10,FALSE())</f>
        <v>No</v>
      </c>
      <c r="L940" s="19" t="str">
        <f>VLOOKUP(Table3[[#This Row],[Customer ID]],'Hospitalisation Details'!939:$1048576,5,FALSE())</f>
        <v>21 Oct 1982</v>
      </c>
      <c r="M940" s="19">
        <f>VLOOKUP(Table3[[#This Row],[Customer ID]],'Hospitalisation Details'!939:$1048576,6,FALSE())</f>
        <v>40</v>
      </c>
      <c r="N940" s="19">
        <f>VLOOKUP(Table3[[#This Row],[Customer ID]],'Hospitalisation Details'!939:$1048576,8,FALSE())</f>
        <v>11712.97</v>
      </c>
      <c r="O940" s="19" t="str">
        <f>VLOOKUP(Table3[[#This Row],[Customer ID]],'Hospitalisation Details'!939:$1048576,9,FALSE())</f>
        <v>tier - 3</v>
      </c>
      <c r="P940" s="19" t="str">
        <f>VLOOKUP(Table3[[#This Row],[Customer ID]],'Hospitalisation Details'!939:$1048576,10,FALSE())</f>
        <v>tier - 2</v>
      </c>
      <c r="Q940" s="19" t="str">
        <f>VLOOKUP(Table3[[#This Row],[Customer ID]],'Hospitalisation Details'!939:$1048576,11,FALSE())</f>
        <v>R1021</v>
      </c>
    </row>
    <row r="941" spans="1:17" x14ac:dyDescent="0.2">
      <c r="A941" s="18" t="s">
        <v>1431</v>
      </c>
      <c r="B941" s="19" t="str">
        <f>VLOOKUP(Table3[[#This Row],[Customer ID]],'Customer name 1'!940:$1048576,4,FALSE())</f>
        <v xml:space="preserve">Mr. Peter </v>
      </c>
      <c r="C941" s="20">
        <f>VLOOKUP(Table3[[#This Row],[Customer ID]],'Medical Examinations'!$1:$1048576,2,FALSE())</f>
        <v>30.69</v>
      </c>
      <c r="D941" s="20" t="str">
        <f>VLOOKUP(Table3[[#This Row],[Customer ID]],'Medical Examinations'!$1:$1048576,3,FALSE())</f>
        <v xml:space="preserve"> obesity </v>
      </c>
      <c r="E941" s="20">
        <f>VLOOKUP(Table3[[#This Row],[Customer ID]],'Medical Examinations'!$1:$1048576,4,FALSE())</f>
        <v>7.05</v>
      </c>
      <c r="F941" s="20" t="str">
        <f>VLOOKUP(Table3[[#This Row],[Customer ID]],'Medical Examinations'!$1:$1048576,5,FALSE())</f>
        <v xml:space="preserve">diabetes </v>
      </c>
      <c r="G941" s="19" t="str">
        <f>VLOOKUP(Table3[[#This Row],[Customer ID]],'Medical Examinations'!$1:$1048576,6,FALSE())</f>
        <v>yes</v>
      </c>
      <c r="H941" s="19" t="str">
        <f>VLOOKUP(Table3[[#This Row],[Customer ID]],'Medical Examinations'!$1:$1048576,7,FALSE())</f>
        <v>No</v>
      </c>
      <c r="I941" s="19" t="str">
        <f>VLOOKUP(Table3[[#This Row],[Customer ID]],'Medical Examinations'!$1:$1048576,8,FALSE())</f>
        <v>No</v>
      </c>
      <c r="J941" s="19">
        <f>VLOOKUP(Table3[[#This Row],[Customer ID]],'Medical Examinations'!$1:$1048576,9,FALSE())</f>
        <v>2</v>
      </c>
      <c r="K941" s="19" t="str">
        <f>VLOOKUP(Table3[[#This Row],[Customer ID]],'Medical Examinations'!$1:$1048576,10,FALSE())</f>
        <v>No</v>
      </c>
      <c r="L941" s="19" t="str">
        <f>VLOOKUP(Table3[[#This Row],[Customer ID]],'Hospitalisation Details'!940:$1048576,5,FALSE())</f>
        <v>1 Dec 1970</v>
      </c>
      <c r="M941" s="19">
        <f>VLOOKUP(Table3[[#This Row],[Customer ID]],'Hospitalisation Details'!940:$1048576,6,FALSE())</f>
        <v>52</v>
      </c>
      <c r="N941" s="19">
        <f>VLOOKUP(Table3[[#This Row],[Customer ID]],'Hospitalisation Details'!940:$1048576,8,FALSE())</f>
        <v>11696.52</v>
      </c>
      <c r="O941" s="19" t="str">
        <f>VLOOKUP(Table3[[#This Row],[Customer ID]],'Hospitalisation Details'!940:$1048576,9,FALSE())</f>
        <v>tier - 3</v>
      </c>
      <c r="P941" s="19" t="str">
        <f>VLOOKUP(Table3[[#This Row],[Customer ID]],'Hospitalisation Details'!940:$1048576,10,FALSE())</f>
        <v>tier - 1</v>
      </c>
      <c r="Q941" s="19" t="str">
        <f>VLOOKUP(Table3[[#This Row],[Customer ID]],'Hospitalisation Details'!940:$1048576,11,FALSE())</f>
        <v>R1021</v>
      </c>
    </row>
    <row r="942" spans="1:17" x14ac:dyDescent="0.2">
      <c r="A942" s="18" t="s">
        <v>1430</v>
      </c>
      <c r="B942" s="19" t="str">
        <f>VLOOKUP(Table3[[#This Row],[Customer ID]],'Customer name 1'!941:$1048576,4,FALSE())</f>
        <v xml:space="preserve">Ms. Chandler </v>
      </c>
      <c r="C942" s="20">
        <f>VLOOKUP(Table3[[#This Row],[Customer ID]],'Medical Examinations'!$1:$1048576,2,FALSE())</f>
        <v>35.799999999999997</v>
      </c>
      <c r="D942" s="20" t="str">
        <f>VLOOKUP(Table3[[#This Row],[Customer ID]],'Medical Examinations'!$1:$1048576,3,FALSE())</f>
        <v xml:space="preserve"> obesity </v>
      </c>
      <c r="E942" s="20">
        <f>VLOOKUP(Table3[[#This Row],[Customer ID]],'Medical Examinations'!$1:$1048576,4,FALSE())</f>
        <v>5.63</v>
      </c>
      <c r="F942" s="20" t="str">
        <f>VLOOKUP(Table3[[#This Row],[Customer ID]],'Medical Examinations'!$1:$1048576,5,FALSE())</f>
        <v xml:space="preserve">normal </v>
      </c>
      <c r="G942" s="19" t="str">
        <f>VLOOKUP(Table3[[#This Row],[Customer ID]],'Medical Examinations'!$1:$1048576,6,FALSE())</f>
        <v>yes</v>
      </c>
      <c r="H942" s="19" t="str">
        <f>VLOOKUP(Table3[[#This Row],[Customer ID]],'Medical Examinations'!$1:$1048576,7,FALSE())</f>
        <v>No</v>
      </c>
      <c r="I942" s="19" t="str">
        <f>VLOOKUP(Table3[[#This Row],[Customer ID]],'Medical Examinations'!$1:$1048576,8,FALSE())</f>
        <v>No</v>
      </c>
      <c r="J942" s="19">
        <f>VLOOKUP(Table3[[#This Row],[Customer ID]],'Medical Examinations'!$1:$1048576,9,FALSE())</f>
        <v>2</v>
      </c>
      <c r="K942" s="19" t="str">
        <f>VLOOKUP(Table3[[#This Row],[Customer ID]],'Medical Examinations'!$1:$1048576,10,FALSE())</f>
        <v>No</v>
      </c>
      <c r="L942" s="19" t="str">
        <f>VLOOKUP(Table3[[#This Row],[Customer ID]],'Hospitalisation Details'!941:$1048576,5,FALSE())</f>
        <v>9 Nov 1966</v>
      </c>
      <c r="M942" s="19">
        <f>VLOOKUP(Table3[[#This Row],[Customer ID]],'Hospitalisation Details'!941:$1048576,6,FALSE())</f>
        <v>56</v>
      </c>
      <c r="N942" s="19">
        <f>VLOOKUP(Table3[[#This Row],[Customer ID]],'Hospitalisation Details'!941:$1048576,8,FALSE())</f>
        <v>11674.13</v>
      </c>
      <c r="O942" s="19" t="str">
        <f>VLOOKUP(Table3[[#This Row],[Customer ID]],'Hospitalisation Details'!941:$1048576,9,FALSE())</f>
        <v>tier - 3</v>
      </c>
      <c r="P942" s="19" t="str">
        <f>VLOOKUP(Table3[[#This Row],[Customer ID]],'Hospitalisation Details'!941:$1048576,10,FALSE())</f>
        <v>tier - 1</v>
      </c>
      <c r="Q942" s="19" t="str">
        <f>VLOOKUP(Table3[[#This Row],[Customer ID]],'Hospitalisation Details'!941:$1048576,11,FALSE())</f>
        <v>R1011</v>
      </c>
    </row>
    <row r="943" spans="1:17" x14ac:dyDescent="0.2">
      <c r="A943" s="18" t="s">
        <v>1429</v>
      </c>
      <c r="B943" s="19" t="str">
        <f>VLOOKUP(Table3[[#This Row],[Customer ID]],'Customer name 1'!942:$1048576,4,FALSE())</f>
        <v xml:space="preserve">Ms. Silvana </v>
      </c>
      <c r="C943" s="20">
        <f>VLOOKUP(Table3[[#This Row],[Customer ID]],'Medical Examinations'!$1:$1048576,2,FALSE())</f>
        <v>28.785</v>
      </c>
      <c r="D943" s="20" t="str">
        <f>VLOOKUP(Table3[[#This Row],[Customer ID]],'Medical Examinations'!$1:$1048576,3,FALSE())</f>
        <v>over weight</v>
      </c>
      <c r="E943" s="20">
        <f>VLOOKUP(Table3[[#This Row],[Customer ID]],'Medical Examinations'!$1:$1048576,4,FALSE())</f>
        <v>4.24</v>
      </c>
      <c r="F943" s="20" t="str">
        <f>VLOOKUP(Table3[[#This Row],[Customer ID]],'Medical Examinations'!$1:$1048576,5,FALSE())</f>
        <v xml:space="preserve">normal </v>
      </c>
      <c r="G943" s="19" t="str">
        <f>VLOOKUP(Table3[[#This Row],[Customer ID]],'Medical Examinations'!$1:$1048576,6,FALSE())</f>
        <v>yes</v>
      </c>
      <c r="H943" s="19" t="str">
        <f>VLOOKUP(Table3[[#This Row],[Customer ID]],'Medical Examinations'!$1:$1048576,7,FALSE())</f>
        <v>No</v>
      </c>
      <c r="I943" s="19" t="str">
        <f>VLOOKUP(Table3[[#This Row],[Customer ID]],'Medical Examinations'!$1:$1048576,8,FALSE())</f>
        <v>No</v>
      </c>
      <c r="J943" s="19">
        <f>VLOOKUP(Table3[[#This Row],[Customer ID]],'Medical Examinations'!$1:$1048576,9,FALSE())</f>
        <v>2</v>
      </c>
      <c r="K943" s="19" t="str">
        <f>VLOOKUP(Table3[[#This Row],[Customer ID]],'Medical Examinations'!$1:$1048576,10,FALSE())</f>
        <v>No</v>
      </c>
      <c r="L943" s="19" t="str">
        <f>VLOOKUP(Table3[[#This Row],[Customer ID]],'Hospitalisation Details'!942:$1048576,5,FALSE())</f>
        <v>23 Aug 1966</v>
      </c>
      <c r="M943" s="19">
        <f>VLOOKUP(Table3[[#This Row],[Customer ID]],'Hospitalisation Details'!942:$1048576,6,FALSE())</f>
        <v>56</v>
      </c>
      <c r="N943" s="19">
        <f>VLOOKUP(Table3[[#This Row],[Customer ID]],'Hospitalisation Details'!942:$1048576,8,FALSE())</f>
        <v>11658.38</v>
      </c>
      <c r="O943" s="19" t="str">
        <f>VLOOKUP(Table3[[#This Row],[Customer ID]],'Hospitalisation Details'!942:$1048576,9,FALSE())</f>
        <v>tier - 3</v>
      </c>
      <c r="P943" s="19" t="str">
        <f>VLOOKUP(Table3[[#This Row],[Customer ID]],'Hospitalisation Details'!942:$1048576,10,FALSE())</f>
        <v>tier - 3</v>
      </c>
      <c r="Q943" s="19" t="str">
        <f>VLOOKUP(Table3[[#This Row],[Customer ID]],'Hospitalisation Details'!942:$1048576,11,FALSE())</f>
        <v>R1024</v>
      </c>
    </row>
    <row r="944" spans="1:17" x14ac:dyDescent="0.2">
      <c r="A944" s="18" t="s">
        <v>1428</v>
      </c>
      <c r="B944" s="19" t="str">
        <f>VLOOKUP(Table3[[#This Row],[Customer ID]],'Customer name 1'!943:$1048576,4,FALSE())</f>
        <v xml:space="preserve">Ms. Natty </v>
      </c>
      <c r="C944" s="20">
        <f>VLOOKUP(Table3[[#This Row],[Customer ID]],'Medical Examinations'!$1:$1048576,2,FALSE())</f>
        <v>28.594999999999999</v>
      </c>
      <c r="D944" s="20" t="str">
        <f>VLOOKUP(Table3[[#This Row],[Customer ID]],'Medical Examinations'!$1:$1048576,3,FALSE())</f>
        <v>over weight</v>
      </c>
      <c r="E944" s="20">
        <f>VLOOKUP(Table3[[#This Row],[Customer ID]],'Medical Examinations'!$1:$1048576,4,FALSE())</f>
        <v>4.96</v>
      </c>
      <c r="F944" s="20" t="str">
        <f>VLOOKUP(Table3[[#This Row],[Customer ID]],'Medical Examinations'!$1:$1048576,5,FALSE())</f>
        <v xml:space="preserve">normal </v>
      </c>
      <c r="G944" s="19" t="str">
        <f>VLOOKUP(Table3[[#This Row],[Customer ID]],'Medical Examinations'!$1:$1048576,6,FALSE())</f>
        <v>yes</v>
      </c>
      <c r="H944" s="19" t="str">
        <f>VLOOKUP(Table3[[#This Row],[Customer ID]],'Medical Examinations'!$1:$1048576,7,FALSE())</f>
        <v>No</v>
      </c>
      <c r="I944" s="19" t="str">
        <f>VLOOKUP(Table3[[#This Row],[Customer ID]],'Medical Examinations'!$1:$1048576,8,FALSE())</f>
        <v>No</v>
      </c>
      <c r="J944" s="19">
        <f>VLOOKUP(Table3[[#This Row],[Customer ID]],'Medical Examinations'!$1:$1048576,9,FALSE())</f>
        <v>2</v>
      </c>
      <c r="K944" s="19" t="str">
        <f>VLOOKUP(Table3[[#This Row],[Customer ID]],'Medical Examinations'!$1:$1048576,10,FALSE())</f>
        <v>No</v>
      </c>
      <c r="L944" s="19" t="str">
        <f>VLOOKUP(Table3[[#This Row],[Customer ID]],'Hospitalisation Details'!943:$1048576,5,FALSE())</f>
        <v>6 Jul 1966</v>
      </c>
      <c r="M944" s="19">
        <f>VLOOKUP(Table3[[#This Row],[Customer ID]],'Hospitalisation Details'!943:$1048576,6,FALSE())</f>
        <v>56</v>
      </c>
      <c r="N944" s="19">
        <f>VLOOKUP(Table3[[#This Row],[Customer ID]],'Hospitalisation Details'!943:$1048576,8,FALSE())</f>
        <v>11658.12</v>
      </c>
      <c r="O944" s="19" t="str">
        <f>VLOOKUP(Table3[[#This Row],[Customer ID]],'Hospitalisation Details'!943:$1048576,9,FALSE())</f>
        <v>tier - 3</v>
      </c>
      <c r="P944" s="19" t="str">
        <f>VLOOKUP(Table3[[#This Row],[Customer ID]],'Hospitalisation Details'!943:$1048576,10,FALSE())</f>
        <v>tier - 1</v>
      </c>
      <c r="Q944" s="19" t="str">
        <f>VLOOKUP(Table3[[#This Row],[Customer ID]],'Hospitalisation Details'!943:$1048576,11,FALSE())</f>
        <v>R1024</v>
      </c>
    </row>
    <row r="945" spans="1:17" x14ac:dyDescent="0.2">
      <c r="A945" s="18" t="s">
        <v>1427</v>
      </c>
      <c r="B945" s="19" t="str">
        <f>VLOOKUP(Table3[[#This Row],[Customer ID]],'Customer name 1'!944:$1048576,4,FALSE())</f>
        <v xml:space="preserve">Mr. Nicholas </v>
      </c>
      <c r="C945" s="20">
        <f>VLOOKUP(Table3[[#This Row],[Customer ID]],'Medical Examinations'!$1:$1048576,2,FALSE())</f>
        <v>48.75</v>
      </c>
      <c r="D945" s="20" t="str">
        <f>VLOOKUP(Table3[[#This Row],[Customer ID]],'Medical Examinations'!$1:$1048576,3,FALSE())</f>
        <v xml:space="preserve"> obesity </v>
      </c>
      <c r="E945" s="20">
        <f>VLOOKUP(Table3[[#This Row],[Customer ID]],'Medical Examinations'!$1:$1048576,4,FALSE())</f>
        <v>4.34</v>
      </c>
      <c r="F945" s="20" t="str">
        <f>VLOOKUP(Table3[[#This Row],[Customer ID]],'Medical Examinations'!$1:$1048576,5,FALSE())</f>
        <v xml:space="preserve">normal </v>
      </c>
      <c r="G945" s="19" t="str">
        <f>VLOOKUP(Table3[[#This Row],[Customer ID]],'Medical Examinations'!$1:$1048576,6,FALSE())</f>
        <v>No</v>
      </c>
      <c r="H945" s="19" t="str">
        <f>VLOOKUP(Table3[[#This Row],[Customer ID]],'Medical Examinations'!$1:$1048576,7,FALSE())</f>
        <v>No</v>
      </c>
      <c r="I945" s="19" t="str">
        <f>VLOOKUP(Table3[[#This Row],[Customer ID]],'Medical Examinations'!$1:$1048576,8,FALSE())</f>
        <v>No</v>
      </c>
      <c r="J945" s="19">
        <f>VLOOKUP(Table3[[#This Row],[Customer ID]],'Medical Examinations'!$1:$1048576,9,FALSE())</f>
        <v>0</v>
      </c>
      <c r="K945" s="19" t="str">
        <f>VLOOKUP(Table3[[#This Row],[Customer ID]],'Medical Examinations'!$1:$1048576,10,FALSE())</f>
        <v>No</v>
      </c>
      <c r="L945" s="19" t="str">
        <f>VLOOKUP(Table3[[#This Row],[Customer ID]],'Hospitalisation Details'!944:$1048576,5,FALSE())</f>
        <v>20 Jul 1994</v>
      </c>
      <c r="M945" s="19">
        <f>VLOOKUP(Table3[[#This Row],[Customer ID]],'Hospitalisation Details'!944:$1048576,6,FALSE())</f>
        <v>28</v>
      </c>
      <c r="N945" s="19">
        <f>VLOOKUP(Table3[[#This Row],[Customer ID]],'Hospitalisation Details'!944:$1048576,8,FALSE())</f>
        <v>11657.81</v>
      </c>
      <c r="O945" s="19" t="str">
        <f>VLOOKUP(Table3[[#This Row],[Customer ID]],'Hospitalisation Details'!944:$1048576,9,FALSE())</f>
        <v>tier - 3</v>
      </c>
      <c r="P945" s="19" t="str">
        <f>VLOOKUP(Table3[[#This Row],[Customer ID]],'Hospitalisation Details'!944:$1048576,10,FALSE())</f>
        <v>tier - 2</v>
      </c>
      <c r="Q945" s="19" t="str">
        <f>VLOOKUP(Table3[[#This Row],[Customer ID]],'Hospitalisation Details'!944:$1048576,11,FALSE())</f>
        <v>R1023</v>
      </c>
    </row>
    <row r="946" spans="1:17" x14ac:dyDescent="0.2">
      <c r="A946" s="18" t="s">
        <v>1426</v>
      </c>
      <c r="B946" s="19" t="str">
        <f>VLOOKUP(Table3[[#This Row],[Customer ID]],'Customer name 1'!945:$1048576,4,FALSE())</f>
        <v xml:space="preserve">Ms. Rebecca </v>
      </c>
      <c r="C946" s="20">
        <f>VLOOKUP(Table3[[#This Row],[Customer ID]],'Medical Examinations'!$1:$1048576,2,FALSE())</f>
        <v>28.31</v>
      </c>
      <c r="D946" s="20" t="str">
        <f>VLOOKUP(Table3[[#This Row],[Customer ID]],'Medical Examinations'!$1:$1048576,3,FALSE())</f>
        <v>over weight</v>
      </c>
      <c r="E946" s="20">
        <f>VLOOKUP(Table3[[#This Row],[Customer ID]],'Medical Examinations'!$1:$1048576,4,FALSE())</f>
        <v>5.43</v>
      </c>
      <c r="F946" s="20" t="str">
        <f>VLOOKUP(Table3[[#This Row],[Customer ID]],'Medical Examinations'!$1:$1048576,5,FALSE())</f>
        <v xml:space="preserve">normal </v>
      </c>
      <c r="G946" s="19" t="str">
        <f>VLOOKUP(Table3[[#This Row],[Customer ID]],'Medical Examinations'!$1:$1048576,6,FALSE())</f>
        <v>yes</v>
      </c>
      <c r="H946" s="19" t="str">
        <f>VLOOKUP(Table3[[#This Row],[Customer ID]],'Medical Examinations'!$1:$1048576,7,FALSE())</f>
        <v>No</v>
      </c>
      <c r="I946" s="19" t="str">
        <f>VLOOKUP(Table3[[#This Row],[Customer ID]],'Medical Examinations'!$1:$1048576,8,FALSE())</f>
        <v>No</v>
      </c>
      <c r="J946" s="19">
        <f>VLOOKUP(Table3[[#This Row],[Customer ID]],'Medical Examinations'!$1:$1048576,9,FALSE())</f>
        <v>2</v>
      </c>
      <c r="K946" s="19" t="str">
        <f>VLOOKUP(Table3[[#This Row],[Customer ID]],'Medical Examinations'!$1:$1048576,10,FALSE())</f>
        <v>No</v>
      </c>
      <c r="L946" s="19" t="str">
        <f>VLOOKUP(Table3[[#This Row],[Customer ID]],'Hospitalisation Details'!945:$1048576,5,FALSE())</f>
        <v>4 Oct 1966</v>
      </c>
      <c r="M946" s="19">
        <f>VLOOKUP(Table3[[#This Row],[Customer ID]],'Hospitalisation Details'!945:$1048576,6,FALSE())</f>
        <v>56</v>
      </c>
      <c r="N946" s="19">
        <f>VLOOKUP(Table3[[#This Row],[Customer ID]],'Hospitalisation Details'!945:$1048576,8,FALSE())</f>
        <v>11657.72</v>
      </c>
      <c r="O946" s="19" t="str">
        <f>VLOOKUP(Table3[[#This Row],[Customer ID]],'Hospitalisation Details'!945:$1048576,9,FALSE())</f>
        <v>tier - 3</v>
      </c>
      <c r="P946" s="19" t="str">
        <f>VLOOKUP(Table3[[#This Row],[Customer ID]],'Hospitalisation Details'!945:$1048576,10,FALSE())</f>
        <v>tier - 2</v>
      </c>
      <c r="Q946" s="19" t="str">
        <f>VLOOKUP(Table3[[#This Row],[Customer ID]],'Hospitalisation Details'!945:$1048576,11,FALSE())</f>
        <v>R1024</v>
      </c>
    </row>
    <row r="947" spans="1:17" x14ac:dyDescent="0.2">
      <c r="A947" s="18" t="s">
        <v>1425</v>
      </c>
      <c r="B947" s="19" t="str">
        <f>VLOOKUP(Table3[[#This Row],[Customer ID]],'Customer name 1'!946:$1048576,4,FALSE())</f>
        <v xml:space="preserve">Mr. John </v>
      </c>
      <c r="C947" s="20">
        <f>VLOOKUP(Table3[[#This Row],[Customer ID]],'Medical Examinations'!$1:$1048576,2,FALSE())</f>
        <v>38.39</v>
      </c>
      <c r="D947" s="20" t="str">
        <f>VLOOKUP(Table3[[#This Row],[Customer ID]],'Medical Examinations'!$1:$1048576,3,FALSE())</f>
        <v xml:space="preserve"> obesity </v>
      </c>
      <c r="E947" s="20">
        <f>VLOOKUP(Table3[[#This Row],[Customer ID]],'Medical Examinations'!$1:$1048576,4,FALSE())</f>
        <v>8.33</v>
      </c>
      <c r="F947" s="20" t="str">
        <f>VLOOKUP(Table3[[#This Row],[Customer ID]],'Medical Examinations'!$1:$1048576,5,FALSE())</f>
        <v xml:space="preserve">diabetes </v>
      </c>
      <c r="G947" s="19" t="str">
        <f>VLOOKUP(Table3[[#This Row],[Customer ID]],'Medical Examinations'!$1:$1048576,6,FALSE())</f>
        <v>yes</v>
      </c>
      <c r="H947" s="19" t="str">
        <f>VLOOKUP(Table3[[#This Row],[Customer ID]],'Medical Examinations'!$1:$1048576,7,FALSE())</f>
        <v>No</v>
      </c>
      <c r="I947" s="19" t="str">
        <f>VLOOKUP(Table3[[#This Row],[Customer ID]],'Medical Examinations'!$1:$1048576,8,FALSE())</f>
        <v>No</v>
      </c>
      <c r="J947" s="19">
        <f>VLOOKUP(Table3[[#This Row],[Customer ID]],'Medical Examinations'!$1:$1048576,9,FALSE())</f>
        <v>1</v>
      </c>
      <c r="K947" s="19" t="str">
        <f>VLOOKUP(Table3[[#This Row],[Customer ID]],'Medical Examinations'!$1:$1048576,10,FALSE())</f>
        <v>No</v>
      </c>
      <c r="L947" s="19" t="str">
        <f>VLOOKUP(Table3[[#This Row],[Customer ID]],'Hospitalisation Details'!946:$1048576,5,FALSE())</f>
        <v>17 Jul 1986</v>
      </c>
      <c r="M947" s="19">
        <f>VLOOKUP(Table3[[#This Row],[Customer ID]],'Hospitalisation Details'!946:$1048576,6,FALSE())</f>
        <v>36</v>
      </c>
      <c r="N947" s="19">
        <f>VLOOKUP(Table3[[#This Row],[Customer ID]],'Hospitalisation Details'!946:$1048576,8,FALSE())</f>
        <v>11625.11</v>
      </c>
      <c r="O947" s="19" t="str">
        <f>VLOOKUP(Table3[[#This Row],[Customer ID]],'Hospitalisation Details'!946:$1048576,9,FALSE())</f>
        <v>tier - 3</v>
      </c>
      <c r="P947" s="19" t="str">
        <f>VLOOKUP(Table3[[#This Row],[Customer ID]],'Hospitalisation Details'!946:$1048576,10,FALSE())</f>
        <v>tier - 3</v>
      </c>
      <c r="Q947" s="19" t="str">
        <f>VLOOKUP(Table3[[#This Row],[Customer ID]],'Hospitalisation Details'!946:$1048576,11,FALSE())</f>
        <v>R1022</v>
      </c>
    </row>
    <row r="948" spans="1:17" x14ac:dyDescent="0.2">
      <c r="A948" s="18" t="s">
        <v>1424</v>
      </c>
      <c r="B948" s="19" t="str">
        <f>VLOOKUP(Table3[[#This Row],[Customer ID]],'Customer name 1'!947:$1048576,4,FALSE())</f>
        <v xml:space="preserve">Mr. Antony </v>
      </c>
      <c r="C948" s="20">
        <f>VLOOKUP(Table3[[#This Row],[Customer ID]],'Medical Examinations'!$1:$1048576,2,FALSE())</f>
        <v>25.87</v>
      </c>
      <c r="D948" s="20" t="str">
        <f>VLOOKUP(Table3[[#This Row],[Customer ID]],'Medical Examinations'!$1:$1048576,3,FALSE())</f>
        <v>over weight</v>
      </c>
      <c r="E948" s="20">
        <f>VLOOKUP(Table3[[#This Row],[Customer ID]],'Medical Examinations'!$1:$1048576,4,FALSE())</f>
        <v>5.63</v>
      </c>
      <c r="F948" s="20" t="str">
        <f>VLOOKUP(Table3[[#This Row],[Customer ID]],'Medical Examinations'!$1:$1048576,5,FALSE())</f>
        <v xml:space="preserve">normal </v>
      </c>
      <c r="G948" s="19" t="str">
        <f>VLOOKUP(Table3[[#This Row],[Customer ID]],'Medical Examinations'!$1:$1048576,6,FALSE())</f>
        <v>yes</v>
      </c>
      <c r="H948" s="19" t="str">
        <f>VLOOKUP(Table3[[#This Row],[Customer ID]],'Medical Examinations'!$1:$1048576,7,FALSE())</f>
        <v>No</v>
      </c>
      <c r="I948" s="19" t="str">
        <f>VLOOKUP(Table3[[#This Row],[Customer ID]],'Medical Examinations'!$1:$1048576,8,FALSE())</f>
        <v>No</v>
      </c>
      <c r="J948" s="19">
        <f>VLOOKUP(Table3[[#This Row],[Customer ID]],'Medical Examinations'!$1:$1048576,9,FALSE())</f>
        <v>1</v>
      </c>
      <c r="K948" s="19" t="str">
        <f>VLOOKUP(Table3[[#This Row],[Customer ID]],'Medical Examinations'!$1:$1048576,10,FALSE())</f>
        <v>No</v>
      </c>
      <c r="L948" s="19" t="str">
        <f>VLOOKUP(Table3[[#This Row],[Customer ID]],'Hospitalisation Details'!947:$1048576,5,FALSE())</f>
        <v>20 Jun 1964</v>
      </c>
      <c r="M948" s="19">
        <f>VLOOKUP(Table3[[#This Row],[Customer ID]],'Hospitalisation Details'!947:$1048576,6,FALSE())</f>
        <v>58</v>
      </c>
      <c r="N948" s="19">
        <f>VLOOKUP(Table3[[#This Row],[Customer ID]],'Hospitalisation Details'!947:$1048576,8,FALSE())</f>
        <v>11602.75</v>
      </c>
      <c r="O948" s="19" t="str">
        <f>VLOOKUP(Table3[[#This Row],[Customer ID]],'Hospitalisation Details'!947:$1048576,9,FALSE())</f>
        <v>tier - 3</v>
      </c>
      <c r="P948" s="19" t="str">
        <f>VLOOKUP(Table3[[#This Row],[Customer ID]],'Hospitalisation Details'!947:$1048576,10,FALSE())</f>
        <v>tier - 1</v>
      </c>
      <c r="Q948" s="19" t="str">
        <f>VLOOKUP(Table3[[#This Row],[Customer ID]],'Hospitalisation Details'!947:$1048576,11,FALSE())</f>
        <v>R1020</v>
      </c>
    </row>
    <row r="949" spans="1:17" x14ac:dyDescent="0.2">
      <c r="A949" s="18" t="s">
        <v>1423</v>
      </c>
      <c r="B949" s="19" t="str">
        <f>VLOOKUP(Table3[[#This Row],[Customer ID]],'Customer name 1'!948:$1048576,4,FALSE())</f>
        <v xml:space="preserve">Mr. Eric </v>
      </c>
      <c r="C949" s="20">
        <f>VLOOKUP(Table3[[#This Row],[Customer ID]],'Medical Examinations'!$1:$1048576,2,FALSE())</f>
        <v>43.7</v>
      </c>
      <c r="D949" s="20" t="str">
        <f>VLOOKUP(Table3[[#This Row],[Customer ID]],'Medical Examinations'!$1:$1048576,3,FALSE())</f>
        <v xml:space="preserve"> obesity </v>
      </c>
      <c r="E949" s="20">
        <f>VLOOKUP(Table3[[#This Row],[Customer ID]],'Medical Examinations'!$1:$1048576,4,FALSE())</f>
        <v>7.23</v>
      </c>
      <c r="F949" s="20" t="str">
        <f>VLOOKUP(Table3[[#This Row],[Customer ID]],'Medical Examinations'!$1:$1048576,5,FALSE())</f>
        <v xml:space="preserve">diabetes </v>
      </c>
      <c r="G949" s="19" t="str">
        <f>VLOOKUP(Table3[[#This Row],[Customer ID]],'Medical Examinations'!$1:$1048576,6,FALSE())</f>
        <v>No</v>
      </c>
      <c r="H949" s="19" t="str">
        <f>VLOOKUP(Table3[[#This Row],[Customer ID]],'Medical Examinations'!$1:$1048576,7,FALSE())</f>
        <v>No</v>
      </c>
      <c r="I949" s="19" t="str">
        <f>VLOOKUP(Table3[[#This Row],[Customer ID]],'Medical Examinations'!$1:$1048576,8,FALSE())</f>
        <v>No</v>
      </c>
      <c r="J949" s="19">
        <f>VLOOKUP(Table3[[#This Row],[Customer ID]],'Medical Examinations'!$1:$1048576,9,FALSE())</f>
        <v>0</v>
      </c>
      <c r="K949" s="19" t="str">
        <f>VLOOKUP(Table3[[#This Row],[Customer ID]],'Medical Examinations'!$1:$1048576,10,FALSE())</f>
        <v>No</v>
      </c>
      <c r="L949" s="19" t="str">
        <f>VLOOKUP(Table3[[#This Row],[Customer ID]],'Hospitalisation Details'!948:$1048576,5,FALSE())</f>
        <v>6 Nov 1965</v>
      </c>
      <c r="M949" s="19">
        <f>VLOOKUP(Table3[[#This Row],[Customer ID]],'Hospitalisation Details'!948:$1048576,6,FALSE())</f>
        <v>57</v>
      </c>
      <c r="N949" s="19">
        <f>VLOOKUP(Table3[[#This Row],[Customer ID]],'Hospitalisation Details'!948:$1048576,8,FALSE())</f>
        <v>11576.13</v>
      </c>
      <c r="O949" s="19" t="str">
        <f>VLOOKUP(Table3[[#This Row],[Customer ID]],'Hospitalisation Details'!948:$1048576,9,FALSE())</f>
        <v>tier - 3</v>
      </c>
      <c r="P949" s="19" t="str">
        <f>VLOOKUP(Table3[[#This Row],[Customer ID]],'Hospitalisation Details'!948:$1048576,10,FALSE())</f>
        <v>tier - 3</v>
      </c>
      <c r="Q949" s="19" t="str">
        <f>VLOOKUP(Table3[[#This Row],[Customer ID]],'Hospitalisation Details'!948:$1048576,11,FALSE())</f>
        <v>R1011</v>
      </c>
    </row>
    <row r="950" spans="1:17" x14ac:dyDescent="0.2">
      <c r="A950" s="18" t="s">
        <v>1422</v>
      </c>
      <c r="B950" s="19" t="str">
        <f>VLOOKUP(Table3[[#This Row],[Customer ID]],'Customer name 1'!949:$1048576,4,FALSE())</f>
        <v xml:space="preserve">Mr. Erik </v>
      </c>
      <c r="C950" s="20">
        <f>VLOOKUP(Table3[[#This Row],[Customer ID]],'Medical Examinations'!$1:$1048576,2,FALSE())</f>
        <v>40.945</v>
      </c>
      <c r="D950" s="20" t="str">
        <f>VLOOKUP(Table3[[#This Row],[Customer ID]],'Medical Examinations'!$1:$1048576,3,FALSE())</f>
        <v xml:space="preserve"> obesity </v>
      </c>
      <c r="E950" s="20">
        <f>VLOOKUP(Table3[[#This Row],[Customer ID]],'Medical Examinations'!$1:$1048576,4,FALSE())</f>
        <v>10.57</v>
      </c>
      <c r="F950" s="20" t="str">
        <f>VLOOKUP(Table3[[#This Row],[Customer ID]],'Medical Examinations'!$1:$1048576,5,FALSE())</f>
        <v xml:space="preserve">diabetes </v>
      </c>
      <c r="G950" s="19" t="str">
        <f>VLOOKUP(Table3[[#This Row],[Customer ID]],'Medical Examinations'!$1:$1048576,6,FALSE())</f>
        <v>No</v>
      </c>
      <c r="H950" s="19" t="str">
        <f>VLOOKUP(Table3[[#This Row],[Customer ID]],'Medical Examinations'!$1:$1048576,7,FALSE())</f>
        <v>No</v>
      </c>
      <c r="I950" s="19" t="str">
        <f>VLOOKUP(Table3[[#This Row],[Customer ID]],'Medical Examinations'!$1:$1048576,8,FALSE())</f>
        <v>No</v>
      </c>
      <c r="J950" s="19">
        <f>VLOOKUP(Table3[[#This Row],[Customer ID]],'Medical Examinations'!$1:$1048576,9,FALSE())</f>
        <v>0</v>
      </c>
      <c r="K950" s="19" t="str">
        <f>VLOOKUP(Table3[[#This Row],[Customer ID]],'Medical Examinations'!$1:$1048576,10,FALSE())</f>
        <v>No</v>
      </c>
      <c r="L950" s="19" t="str">
        <f>VLOOKUP(Table3[[#This Row],[Customer ID]],'Hospitalisation Details'!949:$1048576,5,FALSE())</f>
        <v>25 Dec 1965</v>
      </c>
      <c r="M950" s="19">
        <f>VLOOKUP(Table3[[#This Row],[Customer ID]],'Hospitalisation Details'!949:$1048576,6,FALSE())</f>
        <v>57</v>
      </c>
      <c r="N950" s="19">
        <f>VLOOKUP(Table3[[#This Row],[Customer ID]],'Hospitalisation Details'!949:$1048576,8,FALSE())</f>
        <v>11566.3</v>
      </c>
      <c r="O950" s="19" t="str">
        <f>VLOOKUP(Table3[[#This Row],[Customer ID]],'Hospitalisation Details'!949:$1048576,9,FALSE())</f>
        <v>tier - 3</v>
      </c>
      <c r="P950" s="19" t="str">
        <f>VLOOKUP(Table3[[#This Row],[Customer ID]],'Hospitalisation Details'!949:$1048576,10,FALSE())</f>
        <v>tier - 3</v>
      </c>
      <c r="Q950" s="19" t="str">
        <f>VLOOKUP(Table3[[#This Row],[Customer ID]],'Hospitalisation Details'!949:$1048576,11,FALSE())</f>
        <v>R1016</v>
      </c>
    </row>
    <row r="951" spans="1:17" x14ac:dyDescent="0.2">
      <c r="A951" s="18" t="s">
        <v>1421</v>
      </c>
      <c r="B951" s="19" t="str">
        <f>VLOOKUP(Table3[[#This Row],[Customer ID]],'Customer name 1'!950:$1048576,4,FALSE())</f>
        <v xml:space="preserve">Mr. Matthew </v>
      </c>
      <c r="C951" s="20">
        <f>VLOOKUP(Table3[[#This Row],[Customer ID]],'Medical Examinations'!$1:$1048576,2,FALSE())</f>
        <v>27.94</v>
      </c>
      <c r="D951" s="20" t="str">
        <f>VLOOKUP(Table3[[#This Row],[Customer ID]],'Medical Examinations'!$1:$1048576,3,FALSE())</f>
        <v>over weight</v>
      </c>
      <c r="E951" s="20">
        <f>VLOOKUP(Table3[[#This Row],[Customer ID]],'Medical Examinations'!$1:$1048576,4,FALSE())</f>
        <v>7.92</v>
      </c>
      <c r="F951" s="20" t="str">
        <f>VLOOKUP(Table3[[#This Row],[Customer ID]],'Medical Examinations'!$1:$1048576,5,FALSE())</f>
        <v xml:space="preserve">diabetes </v>
      </c>
      <c r="G951" s="19" t="str">
        <f>VLOOKUP(Table3[[#This Row],[Customer ID]],'Medical Examinations'!$1:$1048576,6,FALSE())</f>
        <v>No</v>
      </c>
      <c r="H951" s="19" t="str">
        <f>VLOOKUP(Table3[[#This Row],[Customer ID]],'Medical Examinations'!$1:$1048576,7,FALSE())</f>
        <v>No</v>
      </c>
      <c r="I951" s="19" t="str">
        <f>VLOOKUP(Table3[[#This Row],[Customer ID]],'Medical Examinations'!$1:$1048576,8,FALSE())</f>
        <v>No</v>
      </c>
      <c r="J951" s="19">
        <f>VLOOKUP(Table3[[#This Row],[Customer ID]],'Medical Examinations'!$1:$1048576,9,FALSE())</f>
        <v>0</v>
      </c>
      <c r="K951" s="19" t="str">
        <f>VLOOKUP(Table3[[#This Row],[Customer ID]],'Medical Examinations'!$1:$1048576,10,FALSE())</f>
        <v>No</v>
      </c>
      <c r="L951" s="19" t="str">
        <f>VLOOKUP(Table3[[#This Row],[Customer ID]],'Hospitalisation Details'!950:$1048576,5,FALSE())</f>
        <v>27 Oct 1965</v>
      </c>
      <c r="M951" s="19">
        <f>VLOOKUP(Table3[[#This Row],[Customer ID]],'Hospitalisation Details'!950:$1048576,6,FALSE())</f>
        <v>57</v>
      </c>
      <c r="N951" s="19">
        <f>VLOOKUP(Table3[[#This Row],[Customer ID]],'Hospitalisation Details'!950:$1048576,8,FALSE())</f>
        <v>11554.22</v>
      </c>
      <c r="O951" s="19" t="str">
        <f>VLOOKUP(Table3[[#This Row],[Customer ID]],'Hospitalisation Details'!950:$1048576,9,FALSE())</f>
        <v>tier - 3</v>
      </c>
      <c r="P951" s="19" t="str">
        <f>VLOOKUP(Table3[[#This Row],[Customer ID]],'Hospitalisation Details'!950:$1048576,10,FALSE())</f>
        <v>tier - 1</v>
      </c>
      <c r="Q951" s="19" t="str">
        <f>VLOOKUP(Table3[[#This Row],[Customer ID]],'Hospitalisation Details'!950:$1048576,11,FALSE())</f>
        <v>R1013</v>
      </c>
    </row>
    <row r="952" spans="1:17" x14ac:dyDescent="0.2">
      <c r="A952" s="18" t="s">
        <v>1420</v>
      </c>
      <c r="B952" s="19" t="str">
        <f>VLOOKUP(Table3[[#This Row],[Customer ID]],'Customer name 1'!951:$1048576,4,FALSE())</f>
        <v xml:space="preserve">Ms. Cassandra </v>
      </c>
      <c r="C952" s="20">
        <f>VLOOKUP(Table3[[#This Row],[Customer ID]],'Medical Examinations'!$1:$1048576,2,FALSE())</f>
        <v>31.9</v>
      </c>
      <c r="D952" s="20" t="str">
        <f>VLOOKUP(Table3[[#This Row],[Customer ID]],'Medical Examinations'!$1:$1048576,3,FALSE())</f>
        <v xml:space="preserve"> obesity </v>
      </c>
      <c r="E952" s="20">
        <f>VLOOKUP(Table3[[#This Row],[Customer ID]],'Medical Examinations'!$1:$1048576,4,FALSE())</f>
        <v>10.119999999999999</v>
      </c>
      <c r="F952" s="20" t="str">
        <f>VLOOKUP(Table3[[#This Row],[Customer ID]],'Medical Examinations'!$1:$1048576,5,FALSE())</f>
        <v xml:space="preserve">diabetes </v>
      </c>
      <c r="G952" s="19" t="str">
        <f>VLOOKUP(Table3[[#This Row],[Customer ID]],'Medical Examinations'!$1:$1048576,6,FALSE())</f>
        <v>No</v>
      </c>
      <c r="H952" s="19" t="str">
        <f>VLOOKUP(Table3[[#This Row],[Customer ID]],'Medical Examinations'!$1:$1048576,7,FALSE())</f>
        <v>No</v>
      </c>
      <c r="I952" s="19" t="str">
        <f>VLOOKUP(Table3[[#This Row],[Customer ID]],'Medical Examinations'!$1:$1048576,8,FALSE())</f>
        <v>No</v>
      </c>
      <c r="J952" s="19">
        <f>VLOOKUP(Table3[[#This Row],[Customer ID]],'Medical Examinations'!$1:$1048576,9,FALSE())</f>
        <v>2</v>
      </c>
      <c r="K952" s="19" t="str">
        <f>VLOOKUP(Table3[[#This Row],[Customer ID]],'Medical Examinations'!$1:$1048576,10,FALSE())</f>
        <v>No</v>
      </c>
      <c r="L952" s="19" t="str">
        <f>VLOOKUP(Table3[[#This Row],[Customer ID]],'Hospitalisation Details'!951:$1048576,5,FALSE())</f>
        <v>23 Jul 1973</v>
      </c>
      <c r="M952" s="19">
        <f>VLOOKUP(Table3[[#This Row],[Customer ID]],'Hospitalisation Details'!951:$1048576,6,FALSE())</f>
        <v>49</v>
      </c>
      <c r="N952" s="19">
        <f>VLOOKUP(Table3[[#This Row],[Customer ID]],'Hospitalisation Details'!951:$1048576,8,FALSE())</f>
        <v>11552.9</v>
      </c>
      <c r="O952" s="19" t="str">
        <f>VLOOKUP(Table3[[#This Row],[Customer ID]],'Hospitalisation Details'!951:$1048576,9,FALSE())</f>
        <v>tier - 3</v>
      </c>
      <c r="P952" s="19" t="str">
        <f>VLOOKUP(Table3[[#This Row],[Customer ID]],'Hospitalisation Details'!951:$1048576,10,FALSE())</f>
        <v>tier - 2</v>
      </c>
      <c r="Q952" s="19" t="str">
        <f>VLOOKUP(Table3[[#This Row],[Customer ID]],'Hospitalisation Details'!951:$1048576,11,FALSE())</f>
        <v>R1011</v>
      </c>
    </row>
    <row r="953" spans="1:17" x14ac:dyDescent="0.2">
      <c r="A953" s="18" t="s">
        <v>1419</v>
      </c>
      <c r="B953" s="19" t="str">
        <f>VLOOKUP(Table3[[#This Row],[Customer ID]],'Customer name 1'!952:$1048576,4,FALSE())</f>
        <v xml:space="preserve">Ms. Rosemary </v>
      </c>
      <c r="C953" s="20">
        <f>VLOOKUP(Table3[[#This Row],[Customer ID]],'Medical Examinations'!$1:$1048576,2,FALSE())</f>
        <v>31.64</v>
      </c>
      <c r="D953" s="20" t="str">
        <f>VLOOKUP(Table3[[#This Row],[Customer ID]],'Medical Examinations'!$1:$1048576,3,FALSE())</f>
        <v xml:space="preserve"> obesity </v>
      </c>
      <c r="E953" s="20">
        <f>VLOOKUP(Table3[[#This Row],[Customer ID]],'Medical Examinations'!$1:$1048576,4,FALSE())</f>
        <v>7.91</v>
      </c>
      <c r="F953" s="20" t="str">
        <f>VLOOKUP(Table3[[#This Row],[Customer ID]],'Medical Examinations'!$1:$1048576,5,FALSE())</f>
        <v xml:space="preserve">diabetes </v>
      </c>
      <c r="G953" s="19" t="str">
        <f>VLOOKUP(Table3[[#This Row],[Customer ID]],'Medical Examinations'!$1:$1048576,6,FALSE())</f>
        <v>No</v>
      </c>
      <c r="H953" s="19" t="str">
        <f>VLOOKUP(Table3[[#This Row],[Customer ID]],'Medical Examinations'!$1:$1048576,7,FALSE())</f>
        <v>No</v>
      </c>
      <c r="I953" s="19" t="str">
        <f>VLOOKUP(Table3[[#This Row],[Customer ID]],'Medical Examinations'!$1:$1048576,8,FALSE())</f>
        <v>No</v>
      </c>
      <c r="J953" s="19">
        <f>VLOOKUP(Table3[[#This Row],[Customer ID]],'Medical Examinations'!$1:$1048576,9,FALSE())</f>
        <v>0</v>
      </c>
      <c r="K953" s="19" t="str">
        <f>VLOOKUP(Table3[[#This Row],[Customer ID]],'Medical Examinations'!$1:$1048576,10,FALSE())</f>
        <v>No</v>
      </c>
      <c r="L953" s="19" t="str">
        <f>VLOOKUP(Table3[[#This Row],[Customer ID]],'Hospitalisation Details'!952:$1048576,5,FALSE())</f>
        <v>1 Dec 1971</v>
      </c>
      <c r="M953" s="19">
        <f>VLOOKUP(Table3[[#This Row],[Customer ID]],'Hospitalisation Details'!952:$1048576,6,FALSE())</f>
        <v>51</v>
      </c>
      <c r="N953" s="19">
        <f>VLOOKUP(Table3[[#This Row],[Customer ID]],'Hospitalisation Details'!952:$1048576,8,FALSE())</f>
        <v>11540.25</v>
      </c>
      <c r="O953" s="19" t="str">
        <f>VLOOKUP(Table3[[#This Row],[Customer ID]],'Hospitalisation Details'!952:$1048576,9,FALSE())</f>
        <v>tier - 3</v>
      </c>
      <c r="P953" s="19" t="str">
        <f>VLOOKUP(Table3[[#This Row],[Customer ID]],'Hospitalisation Details'!952:$1048576,10,FALSE())</f>
        <v>tier - 1</v>
      </c>
      <c r="Q953" s="19" t="str">
        <f>VLOOKUP(Table3[[#This Row],[Customer ID]],'Hospitalisation Details'!952:$1048576,11,FALSE())</f>
        <v>R1012</v>
      </c>
    </row>
    <row r="954" spans="1:17" x14ac:dyDescent="0.2">
      <c r="A954" s="18" t="s">
        <v>1418</v>
      </c>
      <c r="B954" s="19" t="str">
        <f>VLOOKUP(Table3[[#This Row],[Customer ID]],'Customer name 1'!953:$1048576,4,FALSE())</f>
        <v xml:space="preserve">Ms. Carrie </v>
      </c>
      <c r="C954" s="20">
        <f>VLOOKUP(Table3[[#This Row],[Customer ID]],'Medical Examinations'!$1:$1048576,2,FALSE())</f>
        <v>46.7</v>
      </c>
      <c r="D954" s="20" t="str">
        <f>VLOOKUP(Table3[[#This Row],[Customer ID]],'Medical Examinations'!$1:$1048576,3,FALSE())</f>
        <v xml:space="preserve"> obesity </v>
      </c>
      <c r="E954" s="20">
        <f>VLOOKUP(Table3[[#This Row],[Customer ID]],'Medical Examinations'!$1:$1048576,4,FALSE())</f>
        <v>10.9</v>
      </c>
      <c r="F954" s="20" t="str">
        <f>VLOOKUP(Table3[[#This Row],[Customer ID]],'Medical Examinations'!$1:$1048576,5,FALSE())</f>
        <v xml:space="preserve">diabetes </v>
      </c>
      <c r="G954" s="19" t="str">
        <f>VLOOKUP(Table3[[#This Row],[Customer ID]],'Medical Examinations'!$1:$1048576,6,FALSE())</f>
        <v>No</v>
      </c>
      <c r="H954" s="19" t="str">
        <f>VLOOKUP(Table3[[#This Row],[Customer ID]],'Medical Examinations'!$1:$1048576,7,FALSE())</f>
        <v>No</v>
      </c>
      <c r="I954" s="19" t="str">
        <f>VLOOKUP(Table3[[#This Row],[Customer ID]],'Medical Examinations'!$1:$1048576,8,FALSE())</f>
        <v>No</v>
      </c>
      <c r="J954" s="19">
        <f>VLOOKUP(Table3[[#This Row],[Customer ID]],'Medical Examinations'!$1:$1048576,9,FALSE())</f>
        <v>0</v>
      </c>
      <c r="K954" s="19" t="str">
        <f>VLOOKUP(Table3[[#This Row],[Customer ID]],'Medical Examinations'!$1:$1048576,10,FALSE())</f>
        <v>No</v>
      </c>
      <c r="L954" s="19" t="str">
        <f>VLOOKUP(Table3[[#This Row],[Customer ID]],'Hospitalisation Details'!953:$1048576,5,FALSE())</f>
        <v>14 Nov 1968</v>
      </c>
      <c r="M954" s="19">
        <f>VLOOKUP(Table3[[#This Row],[Customer ID]],'Hospitalisation Details'!953:$1048576,6,FALSE())</f>
        <v>54</v>
      </c>
      <c r="N954" s="19">
        <f>VLOOKUP(Table3[[#This Row],[Customer ID]],'Hospitalisation Details'!953:$1048576,8,FALSE())</f>
        <v>11538.42</v>
      </c>
      <c r="O954" s="19" t="str">
        <f>VLOOKUP(Table3[[#This Row],[Customer ID]],'Hospitalisation Details'!953:$1048576,9,FALSE())</f>
        <v>tier - 3</v>
      </c>
      <c r="P954" s="19" t="str">
        <f>VLOOKUP(Table3[[#This Row],[Customer ID]],'Hospitalisation Details'!953:$1048576,10,FALSE())</f>
        <v>tier - 1</v>
      </c>
      <c r="Q954" s="19" t="str">
        <f>VLOOKUP(Table3[[#This Row],[Customer ID]],'Hospitalisation Details'!953:$1048576,11,FALSE())</f>
        <v>R1011</v>
      </c>
    </row>
    <row r="955" spans="1:17" x14ac:dyDescent="0.2">
      <c r="A955" s="18" t="s">
        <v>1417</v>
      </c>
      <c r="B955" s="19" t="str">
        <f>VLOOKUP(Table3[[#This Row],[Customer ID]],'Customer name 1'!954:$1048576,4,FALSE())</f>
        <v xml:space="preserve">Mr. Gerardo </v>
      </c>
      <c r="C955" s="20">
        <f>VLOOKUP(Table3[[#This Row],[Customer ID]],'Medical Examinations'!$1:$1048576,2,FALSE())</f>
        <v>18.335000000000001</v>
      </c>
      <c r="D955" s="20" t="str">
        <f>VLOOKUP(Table3[[#This Row],[Customer ID]],'Medical Examinations'!$1:$1048576,3,FALSE())</f>
        <v xml:space="preserve">under weight </v>
      </c>
      <c r="E955" s="20">
        <f>VLOOKUP(Table3[[#This Row],[Customer ID]],'Medical Examinations'!$1:$1048576,4,FALSE())</f>
        <v>11.83</v>
      </c>
      <c r="F955" s="20" t="str">
        <f>VLOOKUP(Table3[[#This Row],[Customer ID]],'Medical Examinations'!$1:$1048576,5,FALSE())</f>
        <v xml:space="preserve">diabetes </v>
      </c>
      <c r="G955" s="19" t="str">
        <f>VLOOKUP(Table3[[#This Row],[Customer ID]],'Medical Examinations'!$1:$1048576,6,FALSE())</f>
        <v>No</v>
      </c>
      <c r="H955" s="19" t="str">
        <f>VLOOKUP(Table3[[#This Row],[Customer ID]],'Medical Examinations'!$1:$1048576,7,FALSE())</f>
        <v>No</v>
      </c>
      <c r="I955" s="19" t="str">
        <f>VLOOKUP(Table3[[#This Row],[Customer ID]],'Medical Examinations'!$1:$1048576,8,FALSE())</f>
        <v>No</v>
      </c>
      <c r="J955" s="19">
        <f>VLOOKUP(Table3[[#This Row],[Customer ID]],'Medical Examinations'!$1:$1048576,9,FALSE())</f>
        <v>0</v>
      </c>
      <c r="K955" s="19" t="str">
        <f>VLOOKUP(Table3[[#This Row],[Customer ID]],'Medical Examinations'!$1:$1048576,10,FALSE())</f>
        <v>No</v>
      </c>
      <c r="L955" s="19" t="str">
        <f>VLOOKUP(Table3[[#This Row],[Customer ID]],'Hospitalisation Details'!954:$1048576,5,FALSE())</f>
        <v>3 Oct 1965</v>
      </c>
      <c r="M955" s="19">
        <f>VLOOKUP(Table3[[#This Row],[Customer ID]],'Hospitalisation Details'!954:$1048576,6,FALSE())</f>
        <v>57</v>
      </c>
      <c r="N955" s="19">
        <f>VLOOKUP(Table3[[#This Row],[Customer ID]],'Hospitalisation Details'!954:$1048576,8,FALSE())</f>
        <v>11534.87</v>
      </c>
      <c r="O955" s="19" t="str">
        <f>VLOOKUP(Table3[[#This Row],[Customer ID]],'Hospitalisation Details'!954:$1048576,9,FALSE())</f>
        <v>tier - 3</v>
      </c>
      <c r="P955" s="19" t="str">
        <f>VLOOKUP(Table3[[#This Row],[Customer ID]],'Hospitalisation Details'!954:$1048576,10,FALSE())</f>
        <v>tier - 1</v>
      </c>
      <c r="Q955" s="19" t="str">
        <f>VLOOKUP(Table3[[#This Row],[Customer ID]],'Hospitalisation Details'!954:$1048576,11,FALSE())</f>
        <v>R1017</v>
      </c>
    </row>
    <row r="956" spans="1:17" x14ac:dyDescent="0.2">
      <c r="A956" s="18" t="s">
        <v>1416</v>
      </c>
      <c r="B956" s="19" t="str">
        <f>VLOOKUP(Table3[[#This Row],[Customer ID]],'Customer name 1'!955:$1048576,4,FALSE())</f>
        <v xml:space="preserve">Mr. Matthew </v>
      </c>
      <c r="C956" s="20">
        <f>VLOOKUP(Table3[[#This Row],[Customer ID]],'Medical Examinations'!$1:$1048576,2,FALSE())</f>
        <v>31.24</v>
      </c>
      <c r="D956" s="20" t="str">
        <f>VLOOKUP(Table3[[#This Row],[Customer ID]],'Medical Examinations'!$1:$1048576,3,FALSE())</f>
        <v xml:space="preserve"> obesity </v>
      </c>
      <c r="E956" s="20">
        <f>VLOOKUP(Table3[[#This Row],[Customer ID]],'Medical Examinations'!$1:$1048576,4,FALSE())</f>
        <v>7.42</v>
      </c>
      <c r="F956" s="20" t="str">
        <f>VLOOKUP(Table3[[#This Row],[Customer ID]],'Medical Examinations'!$1:$1048576,5,FALSE())</f>
        <v xml:space="preserve">diabetes </v>
      </c>
      <c r="G956" s="19" t="str">
        <f>VLOOKUP(Table3[[#This Row],[Customer ID]],'Medical Examinations'!$1:$1048576,6,FALSE())</f>
        <v>yes</v>
      </c>
      <c r="H956" s="19" t="str">
        <f>VLOOKUP(Table3[[#This Row],[Customer ID]],'Medical Examinations'!$1:$1048576,7,FALSE())</f>
        <v>No</v>
      </c>
      <c r="I956" s="19" t="str">
        <f>VLOOKUP(Table3[[#This Row],[Customer ID]],'Medical Examinations'!$1:$1048576,8,FALSE())</f>
        <v>No</v>
      </c>
      <c r="J956" s="19">
        <f>VLOOKUP(Table3[[#This Row],[Customer ID]],'Medical Examinations'!$1:$1048576,9,FALSE())</f>
        <v>2</v>
      </c>
      <c r="K956" s="19" t="str">
        <f>VLOOKUP(Table3[[#This Row],[Customer ID]],'Medical Examinations'!$1:$1048576,10,FALSE())</f>
        <v>No</v>
      </c>
      <c r="L956" s="19" t="str">
        <f>VLOOKUP(Table3[[#This Row],[Customer ID]],'Hospitalisation Details'!955:$1048576,5,FALSE())</f>
        <v>23 Jul 1970</v>
      </c>
      <c r="M956" s="19">
        <f>VLOOKUP(Table3[[#This Row],[Customer ID]],'Hospitalisation Details'!955:$1048576,6,FALSE())</f>
        <v>52</v>
      </c>
      <c r="N956" s="19">
        <f>VLOOKUP(Table3[[#This Row],[Customer ID]],'Hospitalisation Details'!955:$1048576,8,FALSE())</f>
        <v>11530.12</v>
      </c>
      <c r="O956" s="19" t="str">
        <f>VLOOKUP(Table3[[#This Row],[Customer ID]],'Hospitalisation Details'!955:$1048576,9,FALSE())</f>
        <v>tier - 3</v>
      </c>
      <c r="P956" s="19" t="str">
        <f>VLOOKUP(Table3[[#This Row],[Customer ID]],'Hospitalisation Details'!955:$1048576,10,FALSE())</f>
        <v>tier - 1</v>
      </c>
      <c r="Q956" s="19" t="str">
        <f>VLOOKUP(Table3[[#This Row],[Customer ID]],'Hospitalisation Details'!955:$1048576,11,FALSE())</f>
        <v>R1012</v>
      </c>
    </row>
    <row r="957" spans="1:17" x14ac:dyDescent="0.2">
      <c r="A957" s="18" t="s">
        <v>1415</v>
      </c>
      <c r="B957" s="19" t="str">
        <f>VLOOKUP(Table3[[#This Row],[Customer ID]],'Customer name 1'!956:$1048576,4,FALSE())</f>
        <v xml:space="preserve">Mrs. Meghan </v>
      </c>
      <c r="C957" s="20">
        <f>VLOOKUP(Table3[[#This Row],[Customer ID]],'Medical Examinations'!$1:$1048576,2,FALSE())</f>
        <v>39.22</v>
      </c>
      <c r="D957" s="20" t="str">
        <f>VLOOKUP(Table3[[#This Row],[Customer ID]],'Medical Examinations'!$1:$1048576,3,FALSE())</f>
        <v xml:space="preserve"> obesity </v>
      </c>
      <c r="E957" s="20">
        <f>VLOOKUP(Table3[[#This Row],[Customer ID]],'Medical Examinations'!$1:$1048576,4,FALSE())</f>
        <v>5.62</v>
      </c>
      <c r="F957" s="20" t="str">
        <f>VLOOKUP(Table3[[#This Row],[Customer ID]],'Medical Examinations'!$1:$1048576,5,FALSE())</f>
        <v xml:space="preserve">normal </v>
      </c>
      <c r="G957" s="19" t="str">
        <f>VLOOKUP(Table3[[#This Row],[Customer ID]],'Medical Examinations'!$1:$1048576,6,FALSE())</f>
        <v>yes</v>
      </c>
      <c r="H957" s="19" t="str">
        <f>VLOOKUP(Table3[[#This Row],[Customer ID]],'Medical Examinations'!$1:$1048576,7,FALSE())</f>
        <v>No</v>
      </c>
      <c r="I957" s="19" t="str">
        <f>VLOOKUP(Table3[[#This Row],[Customer ID]],'Medical Examinations'!$1:$1048576,8,FALSE())</f>
        <v>No</v>
      </c>
      <c r="J957" s="19">
        <f>VLOOKUP(Table3[[#This Row],[Customer ID]],'Medical Examinations'!$1:$1048576,9,FALSE())</f>
        <v>1</v>
      </c>
      <c r="K957" s="19" t="str">
        <f>VLOOKUP(Table3[[#This Row],[Customer ID]],'Medical Examinations'!$1:$1048576,10,FALSE())</f>
        <v>No</v>
      </c>
      <c r="L957" s="19" t="str">
        <f>VLOOKUP(Table3[[#This Row],[Customer ID]],'Hospitalisation Details'!956:$1048576,5,FALSE())</f>
        <v>12 Jun 1988</v>
      </c>
      <c r="M957" s="19">
        <f>VLOOKUP(Table3[[#This Row],[Customer ID]],'Hospitalisation Details'!956:$1048576,6,FALSE())</f>
        <v>34</v>
      </c>
      <c r="N957" s="19">
        <f>VLOOKUP(Table3[[#This Row],[Customer ID]],'Hospitalisation Details'!956:$1048576,8,FALSE())</f>
        <v>11524.25</v>
      </c>
      <c r="O957" s="19" t="str">
        <f>VLOOKUP(Table3[[#This Row],[Customer ID]],'Hospitalisation Details'!956:$1048576,9,FALSE())</f>
        <v>tier - 3</v>
      </c>
      <c r="P957" s="19" t="str">
        <f>VLOOKUP(Table3[[#This Row],[Customer ID]],'Hospitalisation Details'!956:$1048576,10,FALSE())</f>
        <v>tier - 1</v>
      </c>
      <c r="Q957" s="19" t="str">
        <f>VLOOKUP(Table3[[#This Row],[Customer ID]],'Hospitalisation Details'!956:$1048576,11,FALSE())</f>
        <v>R1026</v>
      </c>
    </row>
    <row r="958" spans="1:17" x14ac:dyDescent="0.2">
      <c r="A958" s="18" t="s">
        <v>1414</v>
      </c>
      <c r="B958" s="19" t="str">
        <f>VLOOKUP(Table3[[#This Row],[Customer ID]],'Customer name 1'!957:$1048576,4,FALSE())</f>
        <v xml:space="preserve">Mr. Eric </v>
      </c>
      <c r="C958" s="20">
        <f>VLOOKUP(Table3[[#This Row],[Customer ID]],'Medical Examinations'!$1:$1048576,2,FALSE())</f>
        <v>24.414999999999999</v>
      </c>
      <c r="D958" s="20" t="str">
        <f>VLOOKUP(Table3[[#This Row],[Customer ID]],'Medical Examinations'!$1:$1048576,3,FALSE())</f>
        <v>normal weight</v>
      </c>
      <c r="E958" s="20">
        <f>VLOOKUP(Table3[[#This Row],[Customer ID]],'Medical Examinations'!$1:$1048576,4,FALSE())</f>
        <v>7.16</v>
      </c>
      <c r="F958" s="20" t="str">
        <f>VLOOKUP(Table3[[#This Row],[Customer ID]],'Medical Examinations'!$1:$1048576,5,FALSE())</f>
        <v xml:space="preserve">diabetes </v>
      </c>
      <c r="G958" s="19" t="str">
        <f>VLOOKUP(Table3[[#This Row],[Customer ID]],'Medical Examinations'!$1:$1048576,6,FALSE())</f>
        <v>No</v>
      </c>
      <c r="H958" s="19" t="str">
        <f>VLOOKUP(Table3[[#This Row],[Customer ID]],'Medical Examinations'!$1:$1048576,7,FALSE())</f>
        <v>No</v>
      </c>
      <c r="I958" s="19" t="str">
        <f>VLOOKUP(Table3[[#This Row],[Customer ID]],'Medical Examinations'!$1:$1048576,8,FALSE())</f>
        <v>No</v>
      </c>
      <c r="J958" s="19">
        <f>VLOOKUP(Table3[[#This Row],[Customer ID]],'Medical Examinations'!$1:$1048576,9,FALSE())</f>
        <v>0</v>
      </c>
      <c r="K958" s="19" t="str">
        <f>VLOOKUP(Table3[[#This Row],[Customer ID]],'Medical Examinations'!$1:$1048576,10,FALSE())</f>
        <v>No</v>
      </c>
      <c r="L958" s="19" t="str">
        <f>VLOOKUP(Table3[[#This Row],[Customer ID]],'Hospitalisation Details'!957:$1048576,5,FALSE())</f>
        <v>19 Dec 1971</v>
      </c>
      <c r="M958" s="19">
        <f>VLOOKUP(Table3[[#This Row],[Customer ID]],'Hospitalisation Details'!957:$1048576,6,FALSE())</f>
        <v>51</v>
      </c>
      <c r="N958" s="19">
        <f>VLOOKUP(Table3[[#This Row],[Customer ID]],'Hospitalisation Details'!957:$1048576,8,FALSE())</f>
        <v>11520.1</v>
      </c>
      <c r="O958" s="19" t="str">
        <f>VLOOKUP(Table3[[#This Row],[Customer ID]],'Hospitalisation Details'!957:$1048576,9,FALSE())</f>
        <v>tier - 3</v>
      </c>
      <c r="P958" s="19" t="str">
        <f>VLOOKUP(Table3[[#This Row],[Customer ID]],'Hospitalisation Details'!957:$1048576,10,FALSE())</f>
        <v>tier - 1</v>
      </c>
      <c r="Q958" s="19" t="str">
        <f>VLOOKUP(Table3[[#This Row],[Customer ID]],'Hospitalisation Details'!957:$1048576,11,FALSE())</f>
        <v>R1012</v>
      </c>
    </row>
    <row r="959" spans="1:17" x14ac:dyDescent="0.2">
      <c r="A959" s="18" t="s">
        <v>1413</v>
      </c>
      <c r="B959" s="19" t="str">
        <f>VLOOKUP(Table3[[#This Row],[Customer ID]],'Customer name 1'!958:$1048576,4,FALSE())</f>
        <v xml:space="preserve">Ms. Lisa </v>
      </c>
      <c r="C959" s="20">
        <f>VLOOKUP(Table3[[#This Row],[Customer ID]],'Medical Examinations'!$1:$1048576,2,FALSE())</f>
        <v>32.299999999999997</v>
      </c>
      <c r="D959" s="20" t="str">
        <f>VLOOKUP(Table3[[#This Row],[Customer ID]],'Medical Examinations'!$1:$1048576,3,FALSE())</f>
        <v xml:space="preserve"> obesity </v>
      </c>
      <c r="E959" s="20">
        <f>VLOOKUP(Table3[[#This Row],[Customer ID]],'Medical Examinations'!$1:$1048576,4,FALSE())</f>
        <v>9.89</v>
      </c>
      <c r="F959" s="20" t="str">
        <f>VLOOKUP(Table3[[#This Row],[Customer ID]],'Medical Examinations'!$1:$1048576,5,FALSE())</f>
        <v xml:space="preserve">diabetes </v>
      </c>
      <c r="G959" s="19" t="str">
        <f>VLOOKUP(Table3[[#This Row],[Customer ID]],'Medical Examinations'!$1:$1048576,6,FALSE())</f>
        <v>No</v>
      </c>
      <c r="H959" s="19" t="str">
        <f>VLOOKUP(Table3[[#This Row],[Customer ID]],'Medical Examinations'!$1:$1048576,7,FALSE())</f>
        <v>No</v>
      </c>
      <c r="I959" s="19" t="str">
        <f>VLOOKUP(Table3[[#This Row],[Customer ID]],'Medical Examinations'!$1:$1048576,8,FALSE())</f>
        <v>No</v>
      </c>
      <c r="J959" s="19">
        <f>VLOOKUP(Table3[[#This Row],[Customer ID]],'Medical Examinations'!$1:$1048576,9,FALSE())</f>
        <v>0</v>
      </c>
      <c r="K959" s="19" t="str">
        <f>VLOOKUP(Table3[[#This Row],[Customer ID]],'Medical Examinations'!$1:$1048576,10,FALSE())</f>
        <v>No</v>
      </c>
      <c r="L959" s="19" t="str">
        <f>VLOOKUP(Table3[[#This Row],[Customer ID]],'Hospitalisation Details'!958:$1048576,5,FALSE())</f>
        <v>24 Jun 1968</v>
      </c>
      <c r="M959" s="19">
        <f>VLOOKUP(Table3[[#This Row],[Customer ID]],'Hospitalisation Details'!958:$1048576,6,FALSE())</f>
        <v>54</v>
      </c>
      <c r="N959" s="19">
        <f>VLOOKUP(Table3[[#This Row],[Customer ID]],'Hospitalisation Details'!958:$1048576,8,FALSE())</f>
        <v>11512.41</v>
      </c>
      <c r="O959" s="19" t="str">
        <f>VLOOKUP(Table3[[#This Row],[Customer ID]],'Hospitalisation Details'!958:$1048576,9,FALSE())</f>
        <v>tier - 3</v>
      </c>
      <c r="P959" s="19" t="str">
        <f>VLOOKUP(Table3[[#This Row],[Customer ID]],'Hospitalisation Details'!958:$1048576,10,FALSE())</f>
        <v>tier - 1</v>
      </c>
      <c r="Q959" s="19" t="str">
        <f>VLOOKUP(Table3[[#This Row],[Customer ID]],'Hospitalisation Details'!958:$1048576,11,FALSE())</f>
        <v>R1024</v>
      </c>
    </row>
    <row r="960" spans="1:17" x14ac:dyDescent="0.2">
      <c r="A960" s="18" t="s">
        <v>1412</v>
      </c>
      <c r="B960" s="19" t="str">
        <f>VLOOKUP(Table3[[#This Row],[Customer ID]],'Customer name 1'!959:$1048576,4,FALSE())</f>
        <v xml:space="preserve">Mrs. Jane </v>
      </c>
      <c r="C960" s="20">
        <f>VLOOKUP(Table3[[#This Row],[Customer ID]],'Medical Examinations'!$1:$1048576,2,FALSE())</f>
        <v>39.94</v>
      </c>
      <c r="D960" s="20" t="str">
        <f>VLOOKUP(Table3[[#This Row],[Customer ID]],'Medical Examinations'!$1:$1048576,3,FALSE())</f>
        <v xml:space="preserve"> obesity </v>
      </c>
      <c r="E960" s="20">
        <f>VLOOKUP(Table3[[#This Row],[Customer ID]],'Medical Examinations'!$1:$1048576,4,FALSE())</f>
        <v>5.14</v>
      </c>
      <c r="F960" s="20" t="str">
        <f>VLOOKUP(Table3[[#This Row],[Customer ID]],'Medical Examinations'!$1:$1048576,5,FALSE())</f>
        <v xml:space="preserve">normal </v>
      </c>
      <c r="G960" s="19" t="str">
        <f>VLOOKUP(Table3[[#This Row],[Customer ID]],'Medical Examinations'!$1:$1048576,6,FALSE())</f>
        <v>No</v>
      </c>
      <c r="H960" s="19" t="str">
        <f>VLOOKUP(Table3[[#This Row],[Customer ID]],'Medical Examinations'!$1:$1048576,7,FALSE())</f>
        <v>No</v>
      </c>
      <c r="I960" s="19" t="str">
        <f>VLOOKUP(Table3[[#This Row],[Customer ID]],'Medical Examinations'!$1:$1048576,8,FALSE())</f>
        <v>No</v>
      </c>
      <c r="J960" s="19">
        <f>VLOOKUP(Table3[[#This Row],[Customer ID]],'Medical Examinations'!$1:$1048576,9,FALSE())</f>
        <v>0</v>
      </c>
      <c r="K960" s="19" t="str">
        <f>VLOOKUP(Table3[[#This Row],[Customer ID]],'Medical Examinations'!$1:$1048576,10,FALSE())</f>
        <v>No</v>
      </c>
      <c r="L960" s="19" t="str">
        <f>VLOOKUP(Table3[[#This Row],[Customer ID]],'Hospitalisation Details'!959:$1048576,5,FALSE())</f>
        <v>6 Oct 1989</v>
      </c>
      <c r="M960" s="19">
        <f>VLOOKUP(Table3[[#This Row],[Customer ID]],'Hospitalisation Details'!959:$1048576,6,FALSE())</f>
        <v>33</v>
      </c>
      <c r="N960" s="19">
        <f>VLOOKUP(Table3[[#This Row],[Customer ID]],'Hospitalisation Details'!959:$1048576,8,FALSE())</f>
        <v>11511.61</v>
      </c>
      <c r="O960" s="19" t="str">
        <f>VLOOKUP(Table3[[#This Row],[Customer ID]],'Hospitalisation Details'!959:$1048576,9,FALSE())</f>
        <v>tier - 3</v>
      </c>
      <c r="P960" s="19" t="str">
        <f>VLOOKUP(Table3[[#This Row],[Customer ID]],'Hospitalisation Details'!959:$1048576,10,FALSE())</f>
        <v>tier - 3</v>
      </c>
      <c r="Q960" s="19" t="str">
        <f>VLOOKUP(Table3[[#This Row],[Customer ID]],'Hospitalisation Details'!959:$1048576,11,FALSE())</f>
        <v>R1026</v>
      </c>
    </row>
    <row r="961" spans="1:17" x14ac:dyDescent="0.2">
      <c r="A961" s="18" t="s">
        <v>1411</v>
      </c>
      <c r="B961" s="19" t="str">
        <f>VLOOKUP(Table3[[#This Row],[Customer ID]],'Customer name 1'!960:$1048576,4,FALSE())</f>
        <v xml:space="preserve">Ms. Allison </v>
      </c>
      <c r="C961" s="20">
        <f>VLOOKUP(Table3[[#This Row],[Customer ID]],'Medical Examinations'!$1:$1048576,2,FALSE())</f>
        <v>30</v>
      </c>
      <c r="D961" s="20" t="str">
        <f>VLOOKUP(Table3[[#This Row],[Customer ID]],'Medical Examinations'!$1:$1048576,3,FALSE())</f>
        <v xml:space="preserve"> obesity </v>
      </c>
      <c r="E961" s="20">
        <f>VLOOKUP(Table3[[#This Row],[Customer ID]],'Medical Examinations'!$1:$1048576,4,FALSE())</f>
        <v>5.61</v>
      </c>
      <c r="F961" s="20" t="str">
        <f>VLOOKUP(Table3[[#This Row],[Customer ID]],'Medical Examinations'!$1:$1048576,5,FALSE())</f>
        <v xml:space="preserve">normal </v>
      </c>
      <c r="G961" s="19" t="str">
        <f>VLOOKUP(Table3[[#This Row],[Customer ID]],'Medical Examinations'!$1:$1048576,6,FALSE())</f>
        <v>yes</v>
      </c>
      <c r="H961" s="19" t="str">
        <f>VLOOKUP(Table3[[#This Row],[Customer ID]],'Medical Examinations'!$1:$1048576,7,FALSE())</f>
        <v>No</v>
      </c>
      <c r="I961" s="19" t="str">
        <f>VLOOKUP(Table3[[#This Row],[Customer ID]],'Medical Examinations'!$1:$1048576,8,FALSE())</f>
        <v>Yes</v>
      </c>
      <c r="J961" s="19">
        <f>VLOOKUP(Table3[[#This Row],[Customer ID]],'Medical Examinations'!$1:$1048576,9,FALSE())</f>
        <v>1</v>
      </c>
      <c r="K961" s="19" t="str">
        <f>VLOOKUP(Table3[[#This Row],[Customer ID]],'Medical Examinations'!$1:$1048576,10,FALSE())</f>
        <v>No</v>
      </c>
      <c r="L961" s="19" t="str">
        <f>VLOOKUP(Table3[[#This Row],[Customer ID]],'Hospitalisation Details'!960:$1048576,5,FALSE())</f>
        <v>11 Aug 1969</v>
      </c>
      <c r="M961" s="19">
        <f>VLOOKUP(Table3[[#This Row],[Customer ID]],'Hospitalisation Details'!960:$1048576,6,FALSE())</f>
        <v>53</v>
      </c>
      <c r="N961" s="19">
        <f>VLOOKUP(Table3[[#This Row],[Customer ID]],'Hospitalisation Details'!960:$1048576,8,FALSE())</f>
        <v>11497.69</v>
      </c>
      <c r="O961" s="19" t="str">
        <f>VLOOKUP(Table3[[#This Row],[Customer ID]],'Hospitalisation Details'!960:$1048576,9,FALSE())</f>
        <v>tier - 3</v>
      </c>
      <c r="P961" s="19" t="str">
        <f>VLOOKUP(Table3[[#This Row],[Customer ID]],'Hospitalisation Details'!960:$1048576,10,FALSE())</f>
        <v>tier - 1</v>
      </c>
      <c r="Q961" s="19" t="str">
        <f>VLOOKUP(Table3[[#This Row],[Customer ID]],'Hospitalisation Details'!960:$1048576,11,FALSE())</f>
        <v>R1012</v>
      </c>
    </row>
    <row r="962" spans="1:17" x14ac:dyDescent="0.2">
      <c r="A962" s="18" t="s">
        <v>1410</v>
      </c>
      <c r="B962" s="19" t="str">
        <f>VLOOKUP(Table3[[#This Row],[Customer ID]],'Customer name 1'!961:$1048576,4,FALSE())</f>
        <v xml:space="preserve">Mrs. Sarah </v>
      </c>
      <c r="C962" s="20">
        <f>VLOOKUP(Table3[[#This Row],[Customer ID]],'Medical Examinations'!$1:$1048576,2,FALSE())</f>
        <v>35.340000000000003</v>
      </c>
      <c r="D962" s="20" t="str">
        <f>VLOOKUP(Table3[[#This Row],[Customer ID]],'Medical Examinations'!$1:$1048576,3,FALSE())</f>
        <v xml:space="preserve"> obesity </v>
      </c>
      <c r="E962" s="20">
        <f>VLOOKUP(Table3[[#This Row],[Customer ID]],'Medical Examinations'!$1:$1048576,4,FALSE())</f>
        <v>5.51</v>
      </c>
      <c r="F962" s="20" t="str">
        <f>VLOOKUP(Table3[[#This Row],[Customer ID]],'Medical Examinations'!$1:$1048576,5,FALSE())</f>
        <v xml:space="preserve">normal </v>
      </c>
      <c r="G962" s="19" t="str">
        <f>VLOOKUP(Table3[[#This Row],[Customer ID]],'Medical Examinations'!$1:$1048576,6,FALSE())</f>
        <v>yes</v>
      </c>
      <c r="H962" s="19" t="str">
        <f>VLOOKUP(Table3[[#This Row],[Customer ID]],'Medical Examinations'!$1:$1048576,7,FALSE())</f>
        <v>No</v>
      </c>
      <c r="I962" s="19" t="str">
        <f>VLOOKUP(Table3[[#This Row],[Customer ID]],'Medical Examinations'!$1:$1048576,8,FALSE())</f>
        <v>Yes</v>
      </c>
      <c r="J962" s="19">
        <f>VLOOKUP(Table3[[#This Row],[Customer ID]],'Medical Examinations'!$1:$1048576,9,FALSE())</f>
        <v>1</v>
      </c>
      <c r="K962" s="19" t="str">
        <f>VLOOKUP(Table3[[#This Row],[Customer ID]],'Medical Examinations'!$1:$1048576,10,FALSE())</f>
        <v>No</v>
      </c>
      <c r="L962" s="19" t="str">
        <f>VLOOKUP(Table3[[#This Row],[Customer ID]],'Hospitalisation Details'!961:$1048576,5,FALSE())</f>
        <v>7 Jun 1983</v>
      </c>
      <c r="M962" s="19">
        <f>VLOOKUP(Table3[[#This Row],[Customer ID]],'Hospitalisation Details'!961:$1048576,6,FALSE())</f>
        <v>40</v>
      </c>
      <c r="N962" s="19">
        <f>VLOOKUP(Table3[[#This Row],[Customer ID]],'Hospitalisation Details'!961:$1048576,8,FALSE())</f>
        <v>11492.46</v>
      </c>
      <c r="O962" s="19" t="str">
        <f>VLOOKUP(Table3[[#This Row],[Customer ID]],'Hospitalisation Details'!961:$1048576,9,FALSE())</f>
        <v>tier - 3</v>
      </c>
      <c r="P962" s="19" t="str">
        <f>VLOOKUP(Table3[[#This Row],[Customer ID]],'Hospitalisation Details'!961:$1048576,10,FALSE())</f>
        <v>tier - 3</v>
      </c>
      <c r="Q962" s="19" t="str">
        <f>VLOOKUP(Table3[[#This Row],[Customer ID]],'Hospitalisation Details'!961:$1048576,11,FALSE())</f>
        <v>R1026</v>
      </c>
    </row>
    <row r="963" spans="1:17" x14ac:dyDescent="0.2">
      <c r="A963" s="18" t="s">
        <v>1409</v>
      </c>
      <c r="B963" s="19" t="str">
        <f>VLOOKUP(Table3[[#This Row],[Customer ID]],'Customer name 1'!962:$1048576,4,FALSE())</f>
        <v xml:space="preserve">Mr. Philip </v>
      </c>
      <c r="C963" s="20">
        <f>VLOOKUP(Table3[[#This Row],[Customer ID]],'Medical Examinations'!$1:$1048576,2,FALSE())</f>
        <v>32.204999999999998</v>
      </c>
      <c r="D963" s="20" t="str">
        <f>VLOOKUP(Table3[[#This Row],[Customer ID]],'Medical Examinations'!$1:$1048576,3,FALSE())</f>
        <v xml:space="preserve"> obesity </v>
      </c>
      <c r="E963" s="20">
        <f>VLOOKUP(Table3[[#This Row],[Customer ID]],'Medical Examinations'!$1:$1048576,4,FALSE())</f>
        <v>8.3800000000000008</v>
      </c>
      <c r="F963" s="20" t="str">
        <f>VLOOKUP(Table3[[#This Row],[Customer ID]],'Medical Examinations'!$1:$1048576,5,FALSE())</f>
        <v xml:space="preserve">diabetes </v>
      </c>
      <c r="G963" s="19" t="str">
        <f>VLOOKUP(Table3[[#This Row],[Customer ID]],'Medical Examinations'!$1:$1048576,6,FALSE())</f>
        <v>yes</v>
      </c>
      <c r="H963" s="19" t="str">
        <f>VLOOKUP(Table3[[#This Row],[Customer ID]],'Medical Examinations'!$1:$1048576,7,FALSE())</f>
        <v>No</v>
      </c>
      <c r="I963" s="19" t="str">
        <f>VLOOKUP(Table3[[#This Row],[Customer ID]],'Medical Examinations'!$1:$1048576,8,FALSE())</f>
        <v>No</v>
      </c>
      <c r="J963" s="19">
        <f>VLOOKUP(Table3[[#This Row],[Customer ID]],'Medical Examinations'!$1:$1048576,9,FALSE())</f>
        <v>2</v>
      </c>
      <c r="K963" s="19" t="str">
        <f>VLOOKUP(Table3[[#This Row],[Customer ID]],'Medical Examinations'!$1:$1048576,10,FALSE())</f>
        <v>No</v>
      </c>
      <c r="L963" s="19" t="str">
        <f>VLOOKUP(Table3[[#This Row],[Customer ID]],'Hospitalisation Details'!962:$1048576,5,FALSE())</f>
        <v>13 Oct 1970</v>
      </c>
      <c r="M963" s="19">
        <f>VLOOKUP(Table3[[#This Row],[Customer ID]],'Hospitalisation Details'!962:$1048576,6,FALSE())</f>
        <v>52</v>
      </c>
      <c r="N963" s="19">
        <f>VLOOKUP(Table3[[#This Row],[Customer ID]],'Hospitalisation Details'!962:$1048576,8,FALSE())</f>
        <v>11488.32</v>
      </c>
      <c r="O963" s="19" t="str">
        <f>VLOOKUP(Table3[[#This Row],[Customer ID]],'Hospitalisation Details'!962:$1048576,9,FALSE())</f>
        <v>tier - 3</v>
      </c>
      <c r="P963" s="19" t="str">
        <f>VLOOKUP(Table3[[#This Row],[Customer ID]],'Hospitalisation Details'!962:$1048576,10,FALSE())</f>
        <v>tier - 1</v>
      </c>
      <c r="Q963" s="19" t="str">
        <f>VLOOKUP(Table3[[#This Row],[Customer ID]],'Hospitalisation Details'!962:$1048576,11,FALSE())</f>
        <v>R1014</v>
      </c>
    </row>
    <row r="964" spans="1:17" x14ac:dyDescent="0.2">
      <c r="A964" s="18" t="s">
        <v>1408</v>
      </c>
      <c r="B964" s="19" t="str">
        <f>VLOOKUP(Table3[[#This Row],[Customer ID]],'Customer name 1'!963:$1048576,4,FALSE())</f>
        <v xml:space="preserve">Ms. Jillian </v>
      </c>
      <c r="C964" s="20">
        <f>VLOOKUP(Table3[[#This Row],[Customer ID]],'Medical Examinations'!$1:$1048576,2,FALSE())</f>
        <v>33.880000000000003</v>
      </c>
      <c r="D964" s="20" t="str">
        <f>VLOOKUP(Table3[[#This Row],[Customer ID]],'Medical Examinations'!$1:$1048576,3,FALSE())</f>
        <v xml:space="preserve"> obesity </v>
      </c>
      <c r="E964" s="20">
        <f>VLOOKUP(Table3[[#This Row],[Customer ID]],'Medical Examinations'!$1:$1048576,4,FALSE())</f>
        <v>4.68</v>
      </c>
      <c r="F964" s="20" t="str">
        <f>VLOOKUP(Table3[[#This Row],[Customer ID]],'Medical Examinations'!$1:$1048576,5,FALSE())</f>
        <v xml:space="preserve">normal </v>
      </c>
      <c r="G964" s="19" t="str">
        <f>VLOOKUP(Table3[[#This Row],[Customer ID]],'Medical Examinations'!$1:$1048576,6,FALSE())</f>
        <v>No</v>
      </c>
      <c r="H964" s="19" t="str">
        <f>VLOOKUP(Table3[[#This Row],[Customer ID]],'Medical Examinations'!$1:$1048576,7,FALSE())</f>
        <v>yes</v>
      </c>
      <c r="I964" s="19" t="str">
        <f>VLOOKUP(Table3[[#This Row],[Customer ID]],'Medical Examinations'!$1:$1048576,8,FALSE())</f>
        <v>No</v>
      </c>
      <c r="J964" s="19">
        <f>VLOOKUP(Table3[[#This Row],[Customer ID]],'Medical Examinations'!$1:$1048576,9,FALSE())</f>
        <v>1</v>
      </c>
      <c r="K964" s="19" t="str">
        <f>VLOOKUP(Table3[[#This Row],[Customer ID]],'Medical Examinations'!$1:$1048576,10,FALSE())</f>
        <v>No</v>
      </c>
      <c r="L964" s="19" t="str">
        <f>VLOOKUP(Table3[[#This Row],[Customer ID]],'Hospitalisation Details'!963:$1048576,5,FALSE())</f>
        <v>10 Sep 2004</v>
      </c>
      <c r="M964" s="19">
        <f>VLOOKUP(Table3[[#This Row],[Customer ID]],'Hospitalisation Details'!963:$1048576,6,FALSE())</f>
        <v>18</v>
      </c>
      <c r="N964" s="19">
        <f>VLOOKUP(Table3[[#This Row],[Customer ID]],'Hospitalisation Details'!963:$1048576,8,FALSE())</f>
        <v>11482.63</v>
      </c>
      <c r="O964" s="19" t="str">
        <f>VLOOKUP(Table3[[#This Row],[Customer ID]],'Hospitalisation Details'!963:$1048576,9,FALSE())</f>
        <v>tier - 3</v>
      </c>
      <c r="P964" s="19" t="str">
        <f>VLOOKUP(Table3[[#This Row],[Customer ID]],'Hospitalisation Details'!963:$1048576,10,FALSE())</f>
        <v>tier - 2</v>
      </c>
      <c r="Q964" s="19" t="str">
        <f>VLOOKUP(Table3[[#This Row],[Customer ID]],'Hospitalisation Details'!963:$1048576,11,FALSE())</f>
        <v>R1013</v>
      </c>
    </row>
    <row r="965" spans="1:17" x14ac:dyDescent="0.2">
      <c r="A965" s="18" t="s">
        <v>1407</v>
      </c>
      <c r="B965" s="19" t="str">
        <f>VLOOKUP(Table3[[#This Row],[Customer ID]],'Customer name 1'!964:$1048576,4,FALSE())</f>
        <v xml:space="preserve">Mrs. Laura </v>
      </c>
      <c r="C965" s="20">
        <f>VLOOKUP(Table3[[#This Row],[Customer ID]],'Medical Examinations'!$1:$1048576,2,FALSE())</f>
        <v>26.63</v>
      </c>
      <c r="D965" s="20" t="str">
        <f>VLOOKUP(Table3[[#This Row],[Customer ID]],'Medical Examinations'!$1:$1048576,3,FALSE())</f>
        <v>over weight</v>
      </c>
      <c r="E965" s="20">
        <f>VLOOKUP(Table3[[#This Row],[Customer ID]],'Medical Examinations'!$1:$1048576,4,FALSE())</f>
        <v>4.3600000000000003</v>
      </c>
      <c r="F965" s="20" t="str">
        <f>VLOOKUP(Table3[[#This Row],[Customer ID]],'Medical Examinations'!$1:$1048576,5,FALSE())</f>
        <v xml:space="preserve">normal </v>
      </c>
      <c r="G965" s="19" t="str">
        <f>VLOOKUP(Table3[[#This Row],[Customer ID]],'Medical Examinations'!$1:$1048576,6,FALSE())</f>
        <v>yes</v>
      </c>
      <c r="H965" s="19" t="str">
        <f>VLOOKUP(Table3[[#This Row],[Customer ID]],'Medical Examinations'!$1:$1048576,7,FALSE())</f>
        <v>No</v>
      </c>
      <c r="I965" s="19" t="str">
        <f>VLOOKUP(Table3[[#This Row],[Customer ID]],'Medical Examinations'!$1:$1048576,8,FALSE())</f>
        <v>No</v>
      </c>
      <c r="J965" s="19">
        <f>VLOOKUP(Table3[[#This Row],[Customer ID]],'Medical Examinations'!$1:$1048576,9,FALSE())</f>
        <v>2</v>
      </c>
      <c r="K965" s="19" t="str">
        <f>VLOOKUP(Table3[[#This Row],[Customer ID]],'Medical Examinations'!$1:$1048576,10,FALSE())</f>
        <v>No</v>
      </c>
      <c r="L965" s="19" t="str">
        <f>VLOOKUP(Table3[[#This Row],[Customer ID]],'Hospitalisation Details'!964:$1048576,5,FALSE())</f>
        <v>7 Sep 1966</v>
      </c>
      <c r="M965" s="19">
        <f>VLOOKUP(Table3[[#This Row],[Customer ID]],'Hospitalisation Details'!964:$1048576,6,FALSE())</f>
        <v>56</v>
      </c>
      <c r="N965" s="19">
        <f>VLOOKUP(Table3[[#This Row],[Customer ID]],'Hospitalisation Details'!964:$1048576,8,FALSE())</f>
        <v>11478.14</v>
      </c>
      <c r="O965" s="19" t="str">
        <f>VLOOKUP(Table3[[#This Row],[Customer ID]],'Hospitalisation Details'!964:$1048576,9,FALSE())</f>
        <v>tier - 3</v>
      </c>
      <c r="P965" s="19" t="str">
        <f>VLOOKUP(Table3[[#This Row],[Customer ID]],'Hospitalisation Details'!964:$1048576,10,FALSE())</f>
        <v>tier - 2</v>
      </c>
      <c r="Q965" s="19" t="str">
        <f>VLOOKUP(Table3[[#This Row],[Customer ID]],'Hospitalisation Details'!964:$1048576,11,FALSE())</f>
        <v>R1025</v>
      </c>
    </row>
    <row r="966" spans="1:17" x14ac:dyDescent="0.2">
      <c r="A966" s="18" t="s">
        <v>1406</v>
      </c>
      <c r="B966" s="19" t="str">
        <f>VLOOKUP(Table3[[#This Row],[Customer ID]],'Customer name 1'!965:$1048576,4,FALSE())</f>
        <v xml:space="preserve">Ms. Megan </v>
      </c>
      <c r="C966" s="20">
        <f>VLOOKUP(Table3[[#This Row],[Customer ID]],'Medical Examinations'!$1:$1048576,2,FALSE())</f>
        <v>28.7</v>
      </c>
      <c r="D966" s="20" t="str">
        <f>VLOOKUP(Table3[[#This Row],[Customer ID]],'Medical Examinations'!$1:$1048576,3,FALSE())</f>
        <v>over weight</v>
      </c>
      <c r="E966" s="20">
        <f>VLOOKUP(Table3[[#This Row],[Customer ID]],'Medical Examinations'!$1:$1048576,4,FALSE())</f>
        <v>7.74</v>
      </c>
      <c r="F966" s="20" t="str">
        <f>VLOOKUP(Table3[[#This Row],[Customer ID]],'Medical Examinations'!$1:$1048576,5,FALSE())</f>
        <v xml:space="preserve">diabetes </v>
      </c>
      <c r="G966" s="19" t="str">
        <f>VLOOKUP(Table3[[#This Row],[Customer ID]],'Medical Examinations'!$1:$1048576,6,FALSE())</f>
        <v>No</v>
      </c>
      <c r="H966" s="19" t="str">
        <f>VLOOKUP(Table3[[#This Row],[Customer ID]],'Medical Examinations'!$1:$1048576,7,FALSE())</f>
        <v>No</v>
      </c>
      <c r="I966" s="19" t="str">
        <f>VLOOKUP(Table3[[#This Row],[Customer ID]],'Medical Examinations'!$1:$1048576,8,FALSE())</f>
        <v>No</v>
      </c>
      <c r="J966" s="19">
        <f>VLOOKUP(Table3[[#This Row],[Customer ID]],'Medical Examinations'!$1:$1048576,9,FALSE())</f>
        <v>0</v>
      </c>
      <c r="K966" s="19" t="str">
        <f>VLOOKUP(Table3[[#This Row],[Customer ID]],'Medical Examinations'!$1:$1048576,10,FALSE())</f>
        <v>No</v>
      </c>
      <c r="L966" s="19" t="str">
        <f>VLOOKUP(Table3[[#This Row],[Customer ID]],'Hospitalisation Details'!965:$1048576,5,FALSE())</f>
        <v>23 Jun 1965</v>
      </c>
      <c r="M966" s="19">
        <f>VLOOKUP(Table3[[#This Row],[Customer ID]],'Hospitalisation Details'!965:$1048576,6,FALSE())</f>
        <v>57</v>
      </c>
      <c r="N966" s="19">
        <f>VLOOKUP(Table3[[#This Row],[Customer ID]],'Hospitalisation Details'!965:$1048576,8,FALSE())</f>
        <v>11455.28</v>
      </c>
      <c r="O966" s="19" t="str">
        <f>VLOOKUP(Table3[[#This Row],[Customer ID]],'Hospitalisation Details'!965:$1048576,9,FALSE())</f>
        <v>tier - 3</v>
      </c>
      <c r="P966" s="19" t="str">
        <f>VLOOKUP(Table3[[#This Row],[Customer ID]],'Hospitalisation Details'!965:$1048576,10,FALSE())</f>
        <v>tier - 2</v>
      </c>
      <c r="Q966" s="19" t="str">
        <f>VLOOKUP(Table3[[#This Row],[Customer ID]],'Hospitalisation Details'!965:$1048576,11,FALSE())</f>
        <v>R1011</v>
      </c>
    </row>
    <row r="967" spans="1:17" x14ac:dyDescent="0.2">
      <c r="A967" s="18" t="s">
        <v>1405</v>
      </c>
      <c r="B967" s="19" t="str">
        <f>VLOOKUP(Table3[[#This Row],[Customer ID]],'Customer name 1'!966:$1048576,4,FALSE())</f>
        <v xml:space="preserve">Ms. Shannon </v>
      </c>
      <c r="C967" s="20">
        <f>VLOOKUP(Table3[[#This Row],[Customer ID]],'Medical Examinations'!$1:$1048576,2,FALSE())</f>
        <v>25.65</v>
      </c>
      <c r="D967" s="20" t="str">
        <f>VLOOKUP(Table3[[#This Row],[Customer ID]],'Medical Examinations'!$1:$1048576,3,FALSE())</f>
        <v>over weight</v>
      </c>
      <c r="E967" s="20">
        <f>VLOOKUP(Table3[[#This Row],[Customer ID]],'Medical Examinations'!$1:$1048576,4,FALSE())</f>
        <v>4.05</v>
      </c>
      <c r="F967" s="20" t="str">
        <f>VLOOKUP(Table3[[#This Row],[Customer ID]],'Medical Examinations'!$1:$1048576,5,FALSE())</f>
        <v xml:space="preserve">normal </v>
      </c>
      <c r="G967" s="19" t="str">
        <f>VLOOKUP(Table3[[#This Row],[Customer ID]],'Medical Examinations'!$1:$1048576,6,FALSE())</f>
        <v>yes</v>
      </c>
      <c r="H967" s="19" t="str">
        <f>VLOOKUP(Table3[[#This Row],[Customer ID]],'Medical Examinations'!$1:$1048576,7,FALSE())</f>
        <v>No</v>
      </c>
      <c r="I967" s="19" t="str">
        <f>VLOOKUP(Table3[[#This Row],[Customer ID]],'Medical Examinations'!$1:$1048576,8,FALSE())</f>
        <v>No</v>
      </c>
      <c r="J967" s="19">
        <f>VLOOKUP(Table3[[#This Row],[Customer ID]],'Medical Examinations'!$1:$1048576,9,FALSE())</f>
        <v>2</v>
      </c>
      <c r="K967" s="19" t="str">
        <f>VLOOKUP(Table3[[#This Row],[Customer ID]],'Medical Examinations'!$1:$1048576,10,FALSE())</f>
        <v>No</v>
      </c>
      <c r="L967" s="19" t="str">
        <f>VLOOKUP(Table3[[#This Row],[Customer ID]],'Hospitalisation Details'!966:$1048576,5,FALSE())</f>
        <v>14 Jun 1966</v>
      </c>
      <c r="M967" s="19">
        <f>VLOOKUP(Table3[[#This Row],[Customer ID]],'Hospitalisation Details'!966:$1048576,6,FALSE())</f>
        <v>56</v>
      </c>
      <c r="N967" s="19">
        <f>VLOOKUP(Table3[[#This Row],[Customer ID]],'Hospitalisation Details'!966:$1048576,8,FALSE())</f>
        <v>11454.02</v>
      </c>
      <c r="O967" s="19" t="str">
        <f>VLOOKUP(Table3[[#This Row],[Customer ID]],'Hospitalisation Details'!966:$1048576,9,FALSE())</f>
        <v>tier - 3</v>
      </c>
      <c r="P967" s="19" t="str">
        <f>VLOOKUP(Table3[[#This Row],[Customer ID]],'Hospitalisation Details'!966:$1048576,10,FALSE())</f>
        <v>tier - 1</v>
      </c>
      <c r="Q967" s="19" t="str">
        <f>VLOOKUP(Table3[[#This Row],[Customer ID]],'Hospitalisation Details'!966:$1048576,11,FALSE())</f>
        <v>R1012</v>
      </c>
    </row>
    <row r="968" spans="1:17" x14ac:dyDescent="0.2">
      <c r="A968" s="18" t="s">
        <v>1404</v>
      </c>
      <c r="B968" s="19" t="str">
        <f>VLOOKUP(Table3[[#This Row],[Customer ID]],'Customer name 1'!967:$1048576,4,FALSE())</f>
        <v xml:space="preserve">Ms. Rachelle </v>
      </c>
      <c r="C968" s="20">
        <f>VLOOKUP(Table3[[#This Row],[Customer ID]],'Medical Examinations'!$1:$1048576,2,FALSE())</f>
        <v>36.384999999999998</v>
      </c>
      <c r="D968" s="20" t="str">
        <f>VLOOKUP(Table3[[#This Row],[Customer ID]],'Medical Examinations'!$1:$1048576,3,FALSE())</f>
        <v xml:space="preserve"> obesity </v>
      </c>
      <c r="E968" s="20">
        <f>VLOOKUP(Table3[[#This Row],[Customer ID]],'Medical Examinations'!$1:$1048576,4,FALSE())</f>
        <v>11.49</v>
      </c>
      <c r="F968" s="20" t="str">
        <f>VLOOKUP(Table3[[#This Row],[Customer ID]],'Medical Examinations'!$1:$1048576,5,FALSE())</f>
        <v xml:space="preserve">diabetes </v>
      </c>
      <c r="G968" s="19" t="str">
        <f>VLOOKUP(Table3[[#This Row],[Customer ID]],'Medical Examinations'!$1:$1048576,6,FALSE())</f>
        <v>No</v>
      </c>
      <c r="H968" s="19" t="str">
        <f>VLOOKUP(Table3[[#This Row],[Customer ID]],'Medical Examinations'!$1:$1048576,7,FALSE())</f>
        <v>No</v>
      </c>
      <c r="I968" s="19" t="str">
        <f>VLOOKUP(Table3[[#This Row],[Customer ID]],'Medical Examinations'!$1:$1048576,8,FALSE())</f>
        <v>No</v>
      </c>
      <c r="J968" s="19">
        <f>VLOOKUP(Table3[[#This Row],[Customer ID]],'Medical Examinations'!$1:$1048576,9,FALSE())</f>
        <v>0</v>
      </c>
      <c r="K968" s="19" t="str">
        <f>VLOOKUP(Table3[[#This Row],[Customer ID]],'Medical Examinations'!$1:$1048576,10,FALSE())</f>
        <v>No</v>
      </c>
      <c r="L968" s="19" t="str">
        <f>VLOOKUP(Table3[[#This Row],[Customer ID]],'Hospitalisation Details'!967:$1048576,5,FALSE())</f>
        <v>12 Sep 1971</v>
      </c>
      <c r="M968" s="19">
        <f>VLOOKUP(Table3[[#This Row],[Customer ID]],'Hospitalisation Details'!967:$1048576,6,FALSE())</f>
        <v>51</v>
      </c>
      <c r="N968" s="19">
        <f>VLOOKUP(Table3[[#This Row],[Customer ID]],'Hospitalisation Details'!967:$1048576,8,FALSE())</f>
        <v>11436.74</v>
      </c>
      <c r="O968" s="19" t="str">
        <f>VLOOKUP(Table3[[#This Row],[Customer ID]],'Hospitalisation Details'!967:$1048576,9,FALSE())</f>
        <v>tier - 3</v>
      </c>
      <c r="P968" s="19" t="str">
        <f>VLOOKUP(Table3[[#This Row],[Customer ID]],'Hospitalisation Details'!967:$1048576,10,FALSE())</f>
        <v>tier - 3</v>
      </c>
      <c r="Q968" s="19" t="str">
        <f>VLOOKUP(Table3[[#This Row],[Customer ID]],'Hospitalisation Details'!967:$1048576,11,FALSE())</f>
        <v>R1012</v>
      </c>
    </row>
    <row r="969" spans="1:17" x14ac:dyDescent="0.2">
      <c r="A969" s="18" t="s">
        <v>1403</v>
      </c>
      <c r="B969" s="19" t="str">
        <f>VLOOKUP(Table3[[#This Row],[Customer ID]],'Customer name 1'!968:$1048576,4,FALSE())</f>
        <v xml:space="preserve">Mr. Casey </v>
      </c>
      <c r="C969" s="20">
        <f>VLOOKUP(Table3[[#This Row],[Customer ID]],'Medical Examinations'!$1:$1048576,2,FALSE())</f>
        <v>34.69</v>
      </c>
      <c r="D969" s="20" t="str">
        <f>VLOOKUP(Table3[[#This Row],[Customer ID]],'Medical Examinations'!$1:$1048576,3,FALSE())</f>
        <v xml:space="preserve"> obesity </v>
      </c>
      <c r="E969" s="20">
        <f>VLOOKUP(Table3[[#This Row],[Customer ID]],'Medical Examinations'!$1:$1048576,4,FALSE())</f>
        <v>5.65</v>
      </c>
      <c r="F969" s="20" t="str">
        <f>VLOOKUP(Table3[[#This Row],[Customer ID]],'Medical Examinations'!$1:$1048576,5,FALSE())</f>
        <v xml:space="preserve">normal </v>
      </c>
      <c r="G969" s="19" t="str">
        <f>VLOOKUP(Table3[[#This Row],[Customer ID]],'Medical Examinations'!$1:$1048576,6,FALSE())</f>
        <v>No</v>
      </c>
      <c r="H969" s="19" t="str">
        <f>VLOOKUP(Table3[[#This Row],[Customer ID]],'Medical Examinations'!$1:$1048576,7,FALSE())</f>
        <v>No</v>
      </c>
      <c r="I969" s="19" t="str">
        <f>VLOOKUP(Table3[[#This Row],[Customer ID]],'Medical Examinations'!$1:$1048576,8,FALSE())</f>
        <v>No</v>
      </c>
      <c r="J969" s="19">
        <f>VLOOKUP(Table3[[#This Row],[Customer ID]],'Medical Examinations'!$1:$1048576,9,FALSE())</f>
        <v>0</v>
      </c>
      <c r="K969" s="19" t="str">
        <f>VLOOKUP(Table3[[#This Row],[Customer ID]],'Medical Examinations'!$1:$1048576,10,FALSE())</f>
        <v>No</v>
      </c>
      <c r="L969" s="19" t="str">
        <f>VLOOKUP(Table3[[#This Row],[Customer ID]],'Hospitalisation Details'!968:$1048576,5,FALSE())</f>
        <v>17 Jul 1980</v>
      </c>
      <c r="M969" s="19">
        <f>VLOOKUP(Table3[[#This Row],[Customer ID]],'Hospitalisation Details'!968:$1048576,6,FALSE())</f>
        <v>42</v>
      </c>
      <c r="N969" s="19">
        <f>VLOOKUP(Table3[[#This Row],[Customer ID]],'Hospitalisation Details'!968:$1048576,8,FALSE())</f>
        <v>11435.74</v>
      </c>
      <c r="O969" s="19" t="str">
        <f>VLOOKUP(Table3[[#This Row],[Customer ID]],'Hospitalisation Details'!968:$1048576,9,FALSE())</f>
        <v>tier - 3</v>
      </c>
      <c r="P969" s="19" t="str">
        <f>VLOOKUP(Table3[[#This Row],[Customer ID]],'Hospitalisation Details'!968:$1048576,10,FALSE())</f>
        <v>tier - 3</v>
      </c>
      <c r="Q969" s="19" t="str">
        <f>VLOOKUP(Table3[[#This Row],[Customer ID]],'Hospitalisation Details'!968:$1048576,11,FALSE())</f>
        <v>R1021</v>
      </c>
    </row>
    <row r="970" spans="1:17" x14ac:dyDescent="0.2">
      <c r="A970" s="18" t="s">
        <v>1402</v>
      </c>
      <c r="B970" s="19" t="str">
        <f>VLOOKUP(Table3[[#This Row],[Customer ID]],'Customer name 1'!969:$1048576,4,FALSE())</f>
        <v xml:space="preserve">Ms. Jessica </v>
      </c>
      <c r="C970" s="20">
        <f>VLOOKUP(Table3[[#This Row],[Customer ID]],'Medical Examinations'!$1:$1048576,2,FALSE())</f>
        <v>37.68</v>
      </c>
      <c r="D970" s="20" t="str">
        <f>VLOOKUP(Table3[[#This Row],[Customer ID]],'Medical Examinations'!$1:$1048576,3,FALSE())</f>
        <v xml:space="preserve"> obesity </v>
      </c>
      <c r="E970" s="20">
        <f>VLOOKUP(Table3[[#This Row],[Customer ID]],'Medical Examinations'!$1:$1048576,4,FALSE())</f>
        <v>4.29</v>
      </c>
      <c r="F970" s="20" t="str">
        <f>VLOOKUP(Table3[[#This Row],[Customer ID]],'Medical Examinations'!$1:$1048576,5,FALSE())</f>
        <v xml:space="preserve">normal </v>
      </c>
      <c r="G970" s="19" t="str">
        <f>VLOOKUP(Table3[[#This Row],[Customer ID]],'Medical Examinations'!$1:$1048576,6,FALSE())</f>
        <v>yes</v>
      </c>
      <c r="H970" s="19" t="str">
        <f>VLOOKUP(Table3[[#This Row],[Customer ID]],'Medical Examinations'!$1:$1048576,7,FALSE())</f>
        <v>No</v>
      </c>
      <c r="I970" s="19" t="str">
        <f>VLOOKUP(Table3[[#This Row],[Customer ID]],'Medical Examinations'!$1:$1048576,8,FALSE())</f>
        <v>No</v>
      </c>
      <c r="J970" s="19">
        <f>VLOOKUP(Table3[[#This Row],[Customer ID]],'Medical Examinations'!$1:$1048576,9,FALSE())</f>
        <v>0</v>
      </c>
      <c r="K970" s="19" t="str">
        <f>VLOOKUP(Table3[[#This Row],[Customer ID]],'Medical Examinations'!$1:$1048576,10,FALSE())</f>
        <v>No</v>
      </c>
      <c r="L970" s="19" t="str">
        <f>VLOOKUP(Table3[[#This Row],[Customer ID]],'Hospitalisation Details'!969:$1048576,5,FALSE())</f>
        <v>9 Jun 1985</v>
      </c>
      <c r="M970" s="19">
        <f>VLOOKUP(Table3[[#This Row],[Customer ID]],'Hospitalisation Details'!969:$1048576,6,FALSE())</f>
        <v>37</v>
      </c>
      <c r="N970" s="19">
        <f>VLOOKUP(Table3[[#This Row],[Customer ID]],'Hospitalisation Details'!969:$1048576,8,FALSE())</f>
        <v>11419.49</v>
      </c>
      <c r="O970" s="19" t="str">
        <f>VLOOKUP(Table3[[#This Row],[Customer ID]],'Hospitalisation Details'!969:$1048576,9,FALSE())</f>
        <v>tier - 3</v>
      </c>
      <c r="P970" s="19" t="str">
        <f>VLOOKUP(Table3[[#This Row],[Customer ID]],'Hospitalisation Details'!969:$1048576,10,FALSE())</f>
        <v>tier - 1</v>
      </c>
      <c r="Q970" s="19" t="str">
        <f>VLOOKUP(Table3[[#This Row],[Customer ID]],'Hospitalisation Details'!969:$1048576,11,FALSE())</f>
        <v>R1012</v>
      </c>
    </row>
    <row r="971" spans="1:17" x14ac:dyDescent="0.2">
      <c r="A971" s="18" t="s">
        <v>1401</v>
      </c>
      <c r="B971" s="19" t="str">
        <f>VLOOKUP(Table3[[#This Row],[Customer ID]],'Customer name 1'!970:$1048576,4,FALSE())</f>
        <v xml:space="preserve">Mr. Brandon </v>
      </c>
      <c r="C971" s="20">
        <f>VLOOKUP(Table3[[#This Row],[Customer ID]],'Medical Examinations'!$1:$1048576,2,FALSE())</f>
        <v>35.49</v>
      </c>
      <c r="D971" s="20" t="str">
        <f>VLOOKUP(Table3[[#This Row],[Customer ID]],'Medical Examinations'!$1:$1048576,3,FALSE())</f>
        <v xml:space="preserve"> obesity </v>
      </c>
      <c r="E971" s="20">
        <f>VLOOKUP(Table3[[#This Row],[Customer ID]],'Medical Examinations'!$1:$1048576,4,FALSE())</f>
        <v>4.74</v>
      </c>
      <c r="F971" s="20" t="str">
        <f>VLOOKUP(Table3[[#This Row],[Customer ID]],'Medical Examinations'!$1:$1048576,5,FALSE())</f>
        <v xml:space="preserve">normal </v>
      </c>
      <c r="G971" s="19" t="str">
        <f>VLOOKUP(Table3[[#This Row],[Customer ID]],'Medical Examinations'!$1:$1048576,6,FALSE())</f>
        <v>yes</v>
      </c>
      <c r="H971" s="19" t="str">
        <f>VLOOKUP(Table3[[#This Row],[Customer ID]],'Medical Examinations'!$1:$1048576,7,FALSE())</f>
        <v>No</v>
      </c>
      <c r="I971" s="19" t="str">
        <f>VLOOKUP(Table3[[#This Row],[Customer ID]],'Medical Examinations'!$1:$1048576,8,FALSE())</f>
        <v>Yes</v>
      </c>
      <c r="J971" s="19">
        <f>VLOOKUP(Table3[[#This Row],[Customer ID]],'Medical Examinations'!$1:$1048576,9,FALSE())</f>
        <v>1</v>
      </c>
      <c r="K971" s="19" t="str">
        <f>VLOOKUP(Table3[[#This Row],[Customer ID]],'Medical Examinations'!$1:$1048576,10,FALSE())</f>
        <v>No</v>
      </c>
      <c r="L971" s="19" t="str">
        <f>VLOOKUP(Table3[[#This Row],[Customer ID]],'Hospitalisation Details'!970:$1048576,5,FALSE())</f>
        <v>23 Oct 1983</v>
      </c>
      <c r="M971" s="19">
        <f>VLOOKUP(Table3[[#This Row],[Customer ID]],'Hospitalisation Details'!970:$1048576,6,FALSE())</f>
        <v>39</v>
      </c>
      <c r="N971" s="19">
        <f>VLOOKUP(Table3[[#This Row],[Customer ID]],'Hospitalisation Details'!970:$1048576,8,FALSE())</f>
        <v>11412.02</v>
      </c>
      <c r="O971" s="19" t="str">
        <f>VLOOKUP(Table3[[#This Row],[Customer ID]],'Hospitalisation Details'!970:$1048576,9,FALSE())</f>
        <v>tier - 3</v>
      </c>
      <c r="P971" s="19" t="str">
        <f>VLOOKUP(Table3[[#This Row],[Customer ID]],'Hospitalisation Details'!970:$1048576,10,FALSE())</f>
        <v>tier - 1</v>
      </c>
      <c r="Q971" s="19" t="str">
        <f>VLOOKUP(Table3[[#This Row],[Customer ID]],'Hospitalisation Details'!970:$1048576,11,FALSE())</f>
        <v>R1021</v>
      </c>
    </row>
    <row r="972" spans="1:17" x14ac:dyDescent="0.2">
      <c r="A972" s="18" t="s">
        <v>1400</v>
      </c>
      <c r="B972" s="19" t="str">
        <f>VLOOKUP(Table3[[#This Row],[Customer ID]],'Customer name 1'!971:$1048576,4,FALSE())</f>
        <v xml:space="preserve">Ms. Melissa </v>
      </c>
      <c r="C972" s="20">
        <f>VLOOKUP(Table3[[#This Row],[Customer ID]],'Medical Examinations'!$1:$1048576,2,FALSE())</f>
        <v>44.7</v>
      </c>
      <c r="D972" s="20" t="str">
        <f>VLOOKUP(Table3[[#This Row],[Customer ID]],'Medical Examinations'!$1:$1048576,3,FALSE())</f>
        <v xml:space="preserve"> obesity </v>
      </c>
      <c r="E972" s="20">
        <f>VLOOKUP(Table3[[#This Row],[Customer ID]],'Medical Examinations'!$1:$1048576,4,FALSE())</f>
        <v>7.6</v>
      </c>
      <c r="F972" s="20" t="str">
        <f>VLOOKUP(Table3[[#This Row],[Customer ID]],'Medical Examinations'!$1:$1048576,5,FALSE())</f>
        <v xml:space="preserve">diabetes </v>
      </c>
      <c r="G972" s="19" t="str">
        <f>VLOOKUP(Table3[[#This Row],[Customer ID]],'Medical Examinations'!$1:$1048576,6,FALSE())</f>
        <v>yes</v>
      </c>
      <c r="H972" s="19" t="str">
        <f>VLOOKUP(Table3[[#This Row],[Customer ID]],'Medical Examinations'!$1:$1048576,7,FALSE())</f>
        <v>No</v>
      </c>
      <c r="I972" s="19" t="str">
        <f>VLOOKUP(Table3[[#This Row],[Customer ID]],'Medical Examinations'!$1:$1048576,8,FALSE())</f>
        <v>No</v>
      </c>
      <c r="J972" s="19">
        <f>VLOOKUP(Table3[[#This Row],[Customer ID]],'Medical Examinations'!$1:$1048576,9,FALSE())</f>
        <v>2</v>
      </c>
      <c r="K972" s="19" t="str">
        <f>VLOOKUP(Table3[[#This Row],[Customer ID]],'Medical Examinations'!$1:$1048576,10,FALSE())</f>
        <v>No</v>
      </c>
      <c r="L972" s="19" t="str">
        <f>VLOOKUP(Table3[[#This Row],[Customer ID]],'Hospitalisation Details'!971:$1048576,5,FALSE())</f>
        <v>7 Oct 1970</v>
      </c>
      <c r="M972" s="19">
        <f>VLOOKUP(Table3[[#This Row],[Customer ID]],'Hospitalisation Details'!971:$1048576,6,FALSE())</f>
        <v>52</v>
      </c>
      <c r="N972" s="19">
        <f>VLOOKUP(Table3[[#This Row],[Customer ID]],'Hospitalisation Details'!971:$1048576,8,FALSE())</f>
        <v>11411.69</v>
      </c>
      <c r="O972" s="19" t="str">
        <f>VLOOKUP(Table3[[#This Row],[Customer ID]],'Hospitalisation Details'!971:$1048576,9,FALSE())</f>
        <v>tier - 3</v>
      </c>
      <c r="P972" s="19" t="str">
        <f>VLOOKUP(Table3[[#This Row],[Customer ID]],'Hospitalisation Details'!971:$1048576,10,FALSE())</f>
        <v>tier - 2</v>
      </c>
      <c r="Q972" s="19" t="str">
        <f>VLOOKUP(Table3[[#This Row],[Customer ID]],'Hospitalisation Details'!971:$1048576,11,FALSE())</f>
        <v>R1011</v>
      </c>
    </row>
    <row r="973" spans="1:17" x14ac:dyDescent="0.2">
      <c r="A973" s="18" t="s">
        <v>1399</v>
      </c>
      <c r="B973" s="19" t="str">
        <f>VLOOKUP(Table3[[#This Row],[Customer ID]],'Customer name 1'!972:$1048576,4,FALSE())</f>
        <v xml:space="preserve">Ms. Danielle </v>
      </c>
      <c r="C973" s="20">
        <f>VLOOKUP(Table3[[#This Row],[Customer ID]],'Medical Examinations'!$1:$1048576,2,FALSE())</f>
        <v>38.380000000000003</v>
      </c>
      <c r="D973" s="20" t="str">
        <f>VLOOKUP(Table3[[#This Row],[Customer ID]],'Medical Examinations'!$1:$1048576,3,FALSE())</f>
        <v xml:space="preserve"> obesity </v>
      </c>
      <c r="E973" s="20">
        <f>VLOOKUP(Table3[[#This Row],[Customer ID]],'Medical Examinations'!$1:$1048576,4,FALSE())</f>
        <v>8.5</v>
      </c>
      <c r="F973" s="20" t="str">
        <f>VLOOKUP(Table3[[#This Row],[Customer ID]],'Medical Examinations'!$1:$1048576,5,FALSE())</f>
        <v xml:space="preserve">diabetes </v>
      </c>
      <c r="G973" s="19" t="str">
        <f>VLOOKUP(Table3[[#This Row],[Customer ID]],'Medical Examinations'!$1:$1048576,6,FALSE())</f>
        <v>yes</v>
      </c>
      <c r="H973" s="19" t="str">
        <f>VLOOKUP(Table3[[#This Row],[Customer ID]],'Medical Examinations'!$1:$1048576,7,FALSE())</f>
        <v>No</v>
      </c>
      <c r="I973" s="19" t="str">
        <f>VLOOKUP(Table3[[#This Row],[Customer ID]],'Medical Examinations'!$1:$1048576,8,FALSE())</f>
        <v>No</v>
      </c>
      <c r="J973" s="19">
        <f>VLOOKUP(Table3[[#This Row],[Customer ID]],'Medical Examinations'!$1:$1048576,9,FALSE())</f>
        <v>2</v>
      </c>
      <c r="K973" s="19" t="str">
        <f>VLOOKUP(Table3[[#This Row],[Customer ID]],'Medical Examinations'!$1:$1048576,10,FALSE())</f>
        <v>No</v>
      </c>
      <c r="L973" s="19" t="str">
        <f>VLOOKUP(Table3[[#This Row],[Customer ID]],'Hospitalisation Details'!972:$1048576,5,FALSE())</f>
        <v>2 Oct 1970</v>
      </c>
      <c r="M973" s="19">
        <f>VLOOKUP(Table3[[#This Row],[Customer ID]],'Hospitalisation Details'!972:$1048576,6,FALSE())</f>
        <v>52</v>
      </c>
      <c r="N973" s="19">
        <f>VLOOKUP(Table3[[#This Row],[Customer ID]],'Hospitalisation Details'!972:$1048576,8,FALSE())</f>
        <v>11396.9</v>
      </c>
      <c r="O973" s="19" t="str">
        <f>VLOOKUP(Table3[[#This Row],[Customer ID]],'Hospitalisation Details'!972:$1048576,9,FALSE())</f>
        <v>tier - 3</v>
      </c>
      <c r="P973" s="19" t="str">
        <f>VLOOKUP(Table3[[#This Row],[Customer ID]],'Hospitalisation Details'!972:$1048576,10,FALSE())</f>
        <v>tier - 3</v>
      </c>
      <c r="Q973" s="19" t="str">
        <f>VLOOKUP(Table3[[#This Row],[Customer ID]],'Hospitalisation Details'!972:$1048576,11,FALSE())</f>
        <v>R1024</v>
      </c>
    </row>
    <row r="974" spans="1:17" x14ac:dyDescent="0.2">
      <c r="A974" s="18" t="s">
        <v>1398</v>
      </c>
      <c r="B974" s="19" t="str">
        <f>VLOOKUP(Table3[[#This Row],[Customer ID]],'Customer name 1'!973:$1048576,4,FALSE())</f>
        <v xml:space="preserve">Mr. Matthew </v>
      </c>
      <c r="C974" s="20">
        <f>VLOOKUP(Table3[[#This Row],[Customer ID]],'Medical Examinations'!$1:$1048576,2,FALSE())</f>
        <v>35.244999999999997</v>
      </c>
      <c r="D974" s="20" t="str">
        <f>VLOOKUP(Table3[[#This Row],[Customer ID]],'Medical Examinations'!$1:$1048576,3,FALSE())</f>
        <v xml:space="preserve"> obesity </v>
      </c>
      <c r="E974" s="20">
        <f>VLOOKUP(Table3[[#This Row],[Customer ID]],'Medical Examinations'!$1:$1048576,4,FALSE())</f>
        <v>11.22</v>
      </c>
      <c r="F974" s="20" t="str">
        <f>VLOOKUP(Table3[[#This Row],[Customer ID]],'Medical Examinations'!$1:$1048576,5,FALSE())</f>
        <v xml:space="preserve">diabetes </v>
      </c>
      <c r="G974" s="19" t="str">
        <f>VLOOKUP(Table3[[#This Row],[Customer ID]],'Medical Examinations'!$1:$1048576,6,FALSE())</f>
        <v>yes</v>
      </c>
      <c r="H974" s="19" t="str">
        <f>VLOOKUP(Table3[[#This Row],[Customer ID]],'Medical Examinations'!$1:$1048576,7,FALSE())</f>
        <v>No</v>
      </c>
      <c r="I974" s="19" t="str">
        <f>VLOOKUP(Table3[[#This Row],[Customer ID]],'Medical Examinations'!$1:$1048576,8,FALSE())</f>
        <v>No</v>
      </c>
      <c r="J974" s="19">
        <f>VLOOKUP(Table3[[#This Row],[Customer ID]],'Medical Examinations'!$1:$1048576,9,FALSE())</f>
        <v>0</v>
      </c>
      <c r="K974" s="19" t="str">
        <f>VLOOKUP(Table3[[#This Row],[Customer ID]],'Medical Examinations'!$1:$1048576,10,FALSE())</f>
        <v>No</v>
      </c>
      <c r="L974" s="19" t="str">
        <f>VLOOKUP(Table3[[#This Row],[Customer ID]],'Hospitalisation Details'!973:$1048576,5,FALSE())</f>
        <v>19 Dec 1967</v>
      </c>
      <c r="M974" s="19">
        <f>VLOOKUP(Table3[[#This Row],[Customer ID]],'Hospitalisation Details'!973:$1048576,6,FALSE())</f>
        <v>55</v>
      </c>
      <c r="N974" s="19">
        <f>VLOOKUP(Table3[[#This Row],[Customer ID]],'Hospitalisation Details'!973:$1048576,8,FALSE())</f>
        <v>11394.07</v>
      </c>
      <c r="O974" s="19" t="str">
        <f>VLOOKUP(Table3[[#This Row],[Customer ID]],'Hospitalisation Details'!973:$1048576,9,FALSE())</f>
        <v>tier - 3</v>
      </c>
      <c r="P974" s="19" t="str">
        <f>VLOOKUP(Table3[[#This Row],[Customer ID]],'Hospitalisation Details'!973:$1048576,10,FALSE())</f>
        <v>tier - 1</v>
      </c>
      <c r="Q974" s="19" t="str">
        <f>VLOOKUP(Table3[[#This Row],[Customer ID]],'Hospitalisation Details'!973:$1048576,11,FALSE())</f>
        <v>R1018</v>
      </c>
    </row>
    <row r="975" spans="1:17" x14ac:dyDescent="0.2">
      <c r="A975" s="18" t="s">
        <v>1397</v>
      </c>
      <c r="B975" s="19" t="str">
        <f>VLOOKUP(Table3[[#This Row],[Customer ID]],'Customer name 1'!974:$1048576,4,FALSE())</f>
        <v xml:space="preserve">Mrs. Bettina </v>
      </c>
      <c r="C975" s="20">
        <f>VLOOKUP(Table3[[#This Row],[Customer ID]],'Medical Examinations'!$1:$1048576,2,FALSE())</f>
        <v>49.84</v>
      </c>
      <c r="D975" s="20" t="str">
        <f>VLOOKUP(Table3[[#This Row],[Customer ID]],'Medical Examinations'!$1:$1048576,3,FALSE())</f>
        <v xml:space="preserve"> obesity </v>
      </c>
      <c r="E975" s="20">
        <f>VLOOKUP(Table3[[#This Row],[Customer ID]],'Medical Examinations'!$1:$1048576,4,FALSE())</f>
        <v>5.0999999999999996</v>
      </c>
      <c r="F975" s="20" t="str">
        <f>VLOOKUP(Table3[[#This Row],[Customer ID]],'Medical Examinations'!$1:$1048576,5,FALSE())</f>
        <v xml:space="preserve">normal </v>
      </c>
      <c r="G975" s="19" t="str">
        <f>VLOOKUP(Table3[[#This Row],[Customer ID]],'Medical Examinations'!$1:$1048576,6,FALSE())</f>
        <v>yes</v>
      </c>
      <c r="H975" s="19" t="str">
        <f>VLOOKUP(Table3[[#This Row],[Customer ID]],'Medical Examinations'!$1:$1048576,7,FALSE())</f>
        <v>No</v>
      </c>
      <c r="I975" s="19" t="str">
        <f>VLOOKUP(Table3[[#This Row],[Customer ID]],'Medical Examinations'!$1:$1048576,8,FALSE())</f>
        <v>Yes</v>
      </c>
      <c r="J975" s="19">
        <f>VLOOKUP(Table3[[#This Row],[Customer ID]],'Medical Examinations'!$1:$1048576,9,FALSE())</f>
        <v>1</v>
      </c>
      <c r="K975" s="19" t="str">
        <f>VLOOKUP(Table3[[#This Row],[Customer ID]],'Medical Examinations'!$1:$1048576,10,FALSE())</f>
        <v>No</v>
      </c>
      <c r="L975" s="19" t="str">
        <f>VLOOKUP(Table3[[#This Row],[Customer ID]],'Hospitalisation Details'!974:$1048576,5,FALSE())</f>
        <v>28 Jul 1997</v>
      </c>
      <c r="M975" s="19">
        <f>VLOOKUP(Table3[[#This Row],[Customer ID]],'Hospitalisation Details'!974:$1048576,6,FALSE())</f>
        <v>25</v>
      </c>
      <c r="N975" s="19">
        <f>VLOOKUP(Table3[[#This Row],[Customer ID]],'Hospitalisation Details'!974:$1048576,8,FALSE())</f>
        <v>11388.27</v>
      </c>
      <c r="O975" s="19" t="str">
        <f>VLOOKUP(Table3[[#This Row],[Customer ID]],'Hospitalisation Details'!974:$1048576,9,FALSE())</f>
        <v>tier - 3</v>
      </c>
      <c r="P975" s="19" t="str">
        <f>VLOOKUP(Table3[[#This Row],[Customer ID]],'Hospitalisation Details'!974:$1048576,10,FALSE())</f>
        <v>tier - 2</v>
      </c>
      <c r="Q975" s="19" t="str">
        <f>VLOOKUP(Table3[[#This Row],[Customer ID]],'Hospitalisation Details'!974:$1048576,11,FALSE())</f>
        <v>R1026</v>
      </c>
    </row>
    <row r="976" spans="1:17" x14ac:dyDescent="0.2">
      <c r="A976" s="18" t="s">
        <v>1396</v>
      </c>
      <c r="B976" s="19" t="str">
        <f>VLOOKUP(Table3[[#This Row],[Customer ID]],'Customer name 1'!975:$1048576,4,FALSE())</f>
        <v xml:space="preserve">Mr. Alexander </v>
      </c>
      <c r="C976" s="20">
        <f>VLOOKUP(Table3[[#This Row],[Customer ID]],'Medical Examinations'!$1:$1048576,2,FALSE())</f>
        <v>49.06</v>
      </c>
      <c r="D976" s="20" t="str">
        <f>VLOOKUP(Table3[[#This Row],[Customer ID]],'Medical Examinations'!$1:$1048576,3,FALSE())</f>
        <v xml:space="preserve"> obesity </v>
      </c>
      <c r="E976" s="20">
        <f>VLOOKUP(Table3[[#This Row],[Customer ID]],'Medical Examinations'!$1:$1048576,4,FALSE())</f>
        <v>5.43</v>
      </c>
      <c r="F976" s="20" t="str">
        <f>VLOOKUP(Table3[[#This Row],[Customer ID]],'Medical Examinations'!$1:$1048576,5,FALSE())</f>
        <v xml:space="preserve">normal </v>
      </c>
      <c r="G976" s="19" t="str">
        <f>VLOOKUP(Table3[[#This Row],[Customer ID]],'Medical Examinations'!$1:$1048576,6,FALSE())</f>
        <v>yes</v>
      </c>
      <c r="H976" s="19" t="str">
        <f>VLOOKUP(Table3[[#This Row],[Customer ID]],'Medical Examinations'!$1:$1048576,7,FALSE())</f>
        <v>No</v>
      </c>
      <c r="I976" s="19" t="str">
        <f>VLOOKUP(Table3[[#This Row],[Customer ID]],'Medical Examinations'!$1:$1048576,8,FALSE())</f>
        <v>No</v>
      </c>
      <c r="J976" s="19">
        <f>VLOOKUP(Table3[[#This Row],[Customer ID]],'Medical Examinations'!$1:$1048576,9,FALSE())</f>
        <v>1</v>
      </c>
      <c r="K976" s="19" t="str">
        <f>VLOOKUP(Table3[[#This Row],[Customer ID]],'Medical Examinations'!$1:$1048576,10,FALSE())</f>
        <v>No</v>
      </c>
      <c r="L976" s="19" t="str">
        <f>VLOOKUP(Table3[[#This Row],[Customer ID]],'Hospitalisation Details'!975:$1048576,5,FALSE())</f>
        <v>13 Jun 1964</v>
      </c>
      <c r="M976" s="19">
        <f>VLOOKUP(Table3[[#This Row],[Customer ID]],'Hospitalisation Details'!975:$1048576,6,FALSE())</f>
        <v>58</v>
      </c>
      <c r="N976" s="19">
        <f>VLOOKUP(Table3[[#This Row],[Customer ID]],'Hospitalisation Details'!975:$1048576,8,FALSE())</f>
        <v>11381.33</v>
      </c>
      <c r="O976" s="19" t="str">
        <f>VLOOKUP(Table3[[#This Row],[Customer ID]],'Hospitalisation Details'!975:$1048576,9,FALSE())</f>
        <v>tier - 3</v>
      </c>
      <c r="P976" s="19" t="str">
        <f>VLOOKUP(Table3[[#This Row],[Customer ID]],'Hospitalisation Details'!975:$1048576,10,FALSE())</f>
        <v>tier - 2</v>
      </c>
      <c r="Q976" s="19" t="str">
        <f>VLOOKUP(Table3[[#This Row],[Customer ID]],'Hospitalisation Details'!975:$1048576,11,FALSE())</f>
        <v>R1013</v>
      </c>
    </row>
    <row r="977" spans="1:17" x14ac:dyDescent="0.2">
      <c r="A977" s="18" t="s">
        <v>1395</v>
      </c>
      <c r="B977" s="19" t="str">
        <f>VLOOKUP(Table3[[#This Row],[Customer ID]],'Customer name 1'!976:$1048576,4,FALSE())</f>
        <v xml:space="preserve">Mrs. Holli </v>
      </c>
      <c r="C977" s="20">
        <f>VLOOKUP(Table3[[#This Row],[Customer ID]],'Medical Examinations'!$1:$1048576,2,FALSE())</f>
        <v>30.88</v>
      </c>
      <c r="D977" s="20" t="str">
        <f>VLOOKUP(Table3[[#This Row],[Customer ID]],'Medical Examinations'!$1:$1048576,3,FALSE())</f>
        <v xml:space="preserve"> obesity </v>
      </c>
      <c r="E977" s="20">
        <f>VLOOKUP(Table3[[#This Row],[Customer ID]],'Medical Examinations'!$1:$1048576,4,FALSE())</f>
        <v>5.82</v>
      </c>
      <c r="F977" s="20" t="str">
        <f>VLOOKUP(Table3[[#This Row],[Customer ID]],'Medical Examinations'!$1:$1048576,5,FALSE())</f>
        <v>prediabetes</v>
      </c>
      <c r="G977" s="19" t="str">
        <f>VLOOKUP(Table3[[#This Row],[Customer ID]],'Medical Examinations'!$1:$1048576,6,FALSE())</f>
        <v>No</v>
      </c>
      <c r="H977" s="19" t="str">
        <f>VLOOKUP(Table3[[#This Row],[Customer ID]],'Medical Examinations'!$1:$1048576,7,FALSE())</f>
        <v>No</v>
      </c>
      <c r="I977" s="19" t="str">
        <f>VLOOKUP(Table3[[#This Row],[Customer ID]],'Medical Examinations'!$1:$1048576,8,FALSE())</f>
        <v>No</v>
      </c>
      <c r="J977" s="19">
        <f>VLOOKUP(Table3[[#This Row],[Customer ID]],'Medical Examinations'!$1:$1048576,9,FALSE())</f>
        <v>2</v>
      </c>
      <c r="K977" s="19" t="str">
        <f>VLOOKUP(Table3[[#This Row],[Customer ID]],'Medical Examinations'!$1:$1048576,10,FALSE())</f>
        <v>No</v>
      </c>
      <c r="L977" s="19" t="str">
        <f>VLOOKUP(Table3[[#This Row],[Customer ID]],'Hospitalisation Details'!976:$1048576,5,FALSE())</f>
        <v>6 Dec 1972</v>
      </c>
      <c r="M977" s="19">
        <f>VLOOKUP(Table3[[#This Row],[Customer ID]],'Hospitalisation Details'!976:$1048576,6,FALSE())</f>
        <v>50</v>
      </c>
      <c r="N977" s="19">
        <f>VLOOKUP(Table3[[#This Row],[Customer ID]],'Hospitalisation Details'!976:$1048576,8,FALSE())</f>
        <v>11378.57</v>
      </c>
      <c r="O977" s="19" t="str">
        <f>VLOOKUP(Table3[[#This Row],[Customer ID]],'Hospitalisation Details'!976:$1048576,9,FALSE())</f>
        <v>tier - 3</v>
      </c>
      <c r="P977" s="19" t="str">
        <f>VLOOKUP(Table3[[#This Row],[Customer ID]],'Hospitalisation Details'!976:$1048576,10,FALSE())</f>
        <v>tier - 2</v>
      </c>
      <c r="Q977" s="19" t="str">
        <f>VLOOKUP(Table3[[#This Row],[Customer ID]],'Hospitalisation Details'!976:$1048576,11,FALSE())</f>
        <v>R1025</v>
      </c>
    </row>
    <row r="978" spans="1:17" x14ac:dyDescent="0.2">
      <c r="A978" s="18" t="s">
        <v>1394</v>
      </c>
      <c r="B978" s="19" t="str">
        <f>VLOOKUP(Table3[[#This Row],[Customer ID]],'Customer name 1'!977:$1048576,4,FALSE())</f>
        <v xml:space="preserve">Mrs. Heather </v>
      </c>
      <c r="C978" s="20">
        <f>VLOOKUP(Table3[[#This Row],[Customer ID]],'Medical Examinations'!$1:$1048576,2,FALSE())</f>
        <v>33.35</v>
      </c>
      <c r="D978" s="20" t="str">
        <f>VLOOKUP(Table3[[#This Row],[Customer ID]],'Medical Examinations'!$1:$1048576,3,FALSE())</f>
        <v xml:space="preserve"> obesity </v>
      </c>
      <c r="E978" s="20">
        <f>VLOOKUP(Table3[[#This Row],[Customer ID]],'Medical Examinations'!$1:$1048576,4,FALSE())</f>
        <v>6.05</v>
      </c>
      <c r="F978" s="20" t="str">
        <f>VLOOKUP(Table3[[#This Row],[Customer ID]],'Medical Examinations'!$1:$1048576,5,FALSE())</f>
        <v>prediabetes</v>
      </c>
      <c r="G978" s="19" t="str">
        <f>VLOOKUP(Table3[[#This Row],[Customer ID]],'Medical Examinations'!$1:$1048576,6,FALSE())</f>
        <v>No</v>
      </c>
      <c r="H978" s="19" t="str">
        <f>VLOOKUP(Table3[[#This Row],[Customer ID]],'Medical Examinations'!$1:$1048576,7,FALSE())</f>
        <v>No</v>
      </c>
      <c r="I978" s="19" t="str">
        <f>VLOOKUP(Table3[[#This Row],[Customer ID]],'Medical Examinations'!$1:$1048576,8,FALSE())</f>
        <v>Yes</v>
      </c>
      <c r="J978" s="19">
        <f>VLOOKUP(Table3[[#This Row],[Customer ID]],'Medical Examinations'!$1:$1048576,9,FALSE())</f>
        <v>1</v>
      </c>
      <c r="K978" s="19" t="str">
        <f>VLOOKUP(Table3[[#This Row],[Customer ID]],'Medical Examinations'!$1:$1048576,10,FALSE())</f>
        <v>No</v>
      </c>
      <c r="L978" s="19" t="str">
        <f>VLOOKUP(Table3[[#This Row],[Customer ID]],'Hospitalisation Details'!977:$1048576,5,FALSE())</f>
        <v>7 Jun 1979</v>
      </c>
      <c r="M978" s="19">
        <f>VLOOKUP(Table3[[#This Row],[Customer ID]],'Hospitalisation Details'!977:$1048576,6,FALSE())</f>
        <v>44</v>
      </c>
      <c r="N978" s="19">
        <f>VLOOKUP(Table3[[#This Row],[Customer ID]],'Hospitalisation Details'!977:$1048576,8,FALSE())</f>
        <v>11369.39</v>
      </c>
      <c r="O978" s="19" t="str">
        <f>VLOOKUP(Table3[[#This Row],[Customer ID]],'Hospitalisation Details'!977:$1048576,9,FALSE())</f>
        <v>tier - 3</v>
      </c>
      <c r="P978" s="19" t="str">
        <f>VLOOKUP(Table3[[#This Row],[Customer ID]],'Hospitalisation Details'!977:$1048576,10,FALSE())</f>
        <v>tier - 1</v>
      </c>
      <c r="Q978" s="19" t="str">
        <f>VLOOKUP(Table3[[#This Row],[Customer ID]],'Hospitalisation Details'!977:$1048576,11,FALSE())</f>
        <v>R1026</v>
      </c>
    </row>
    <row r="979" spans="1:17" x14ac:dyDescent="0.2">
      <c r="A979" s="18" t="s">
        <v>1393</v>
      </c>
      <c r="B979" s="19" t="str">
        <f>VLOOKUP(Table3[[#This Row],[Customer ID]],'Customer name 1'!978:$1048576,4,FALSE())</f>
        <v xml:space="preserve">Mr. Kyle </v>
      </c>
      <c r="C979" s="20">
        <f>VLOOKUP(Table3[[#This Row],[Customer ID]],'Medical Examinations'!$1:$1048576,2,FALSE())</f>
        <v>38</v>
      </c>
      <c r="D979" s="20" t="str">
        <f>VLOOKUP(Table3[[#This Row],[Customer ID]],'Medical Examinations'!$1:$1048576,3,FALSE())</f>
        <v xml:space="preserve"> obesity </v>
      </c>
      <c r="E979" s="20">
        <f>VLOOKUP(Table3[[#This Row],[Customer ID]],'Medical Examinations'!$1:$1048576,4,FALSE())</f>
        <v>6.38</v>
      </c>
      <c r="F979" s="20" t="str">
        <f>VLOOKUP(Table3[[#This Row],[Customer ID]],'Medical Examinations'!$1:$1048576,5,FALSE())</f>
        <v>prediabetes</v>
      </c>
      <c r="G979" s="19" t="str">
        <f>VLOOKUP(Table3[[#This Row],[Customer ID]],'Medical Examinations'!$1:$1048576,6,FALSE())</f>
        <v>yes</v>
      </c>
      <c r="H979" s="19" t="str">
        <f>VLOOKUP(Table3[[#This Row],[Customer ID]],'Medical Examinations'!$1:$1048576,7,FALSE())</f>
        <v>No</v>
      </c>
      <c r="I979" s="19" t="str">
        <f>VLOOKUP(Table3[[#This Row],[Customer ID]],'Medical Examinations'!$1:$1048576,8,FALSE())</f>
        <v>No</v>
      </c>
      <c r="J979" s="19">
        <f>VLOOKUP(Table3[[#This Row],[Customer ID]],'Medical Examinations'!$1:$1048576,9,FALSE())</f>
        <v>1</v>
      </c>
      <c r="K979" s="19" t="str">
        <f>VLOOKUP(Table3[[#This Row],[Customer ID]],'Medical Examinations'!$1:$1048576,10,FALSE())</f>
        <v>No</v>
      </c>
      <c r="L979" s="19" t="str">
        <f>VLOOKUP(Table3[[#This Row],[Customer ID]],'Hospitalisation Details'!978:$1048576,5,FALSE())</f>
        <v>13 Dec 1964</v>
      </c>
      <c r="M979" s="19">
        <f>VLOOKUP(Table3[[#This Row],[Customer ID]],'Hospitalisation Details'!978:$1048576,6,FALSE())</f>
        <v>58</v>
      </c>
      <c r="N979" s="19">
        <f>VLOOKUP(Table3[[#This Row],[Customer ID]],'Hospitalisation Details'!978:$1048576,8,FALSE())</f>
        <v>11365.95</v>
      </c>
      <c r="O979" s="19" t="str">
        <f>VLOOKUP(Table3[[#This Row],[Customer ID]],'Hospitalisation Details'!978:$1048576,9,FALSE())</f>
        <v>tier - 3</v>
      </c>
      <c r="P979" s="19" t="str">
        <f>VLOOKUP(Table3[[#This Row],[Customer ID]],'Hospitalisation Details'!978:$1048576,10,FALSE())</f>
        <v>tier - 2</v>
      </c>
      <c r="Q979" s="19" t="str">
        <f>VLOOKUP(Table3[[#This Row],[Customer ID]],'Hospitalisation Details'!978:$1048576,11,FALSE())</f>
        <v>R1011</v>
      </c>
    </row>
    <row r="980" spans="1:17" x14ac:dyDescent="0.2">
      <c r="A980" s="18" t="s">
        <v>1392</v>
      </c>
      <c r="B980" s="19" t="str">
        <f>VLOOKUP(Table3[[#This Row],[Customer ID]],'Customer name 1'!979:$1048576,4,FALSE())</f>
        <v xml:space="preserve">Mr. Thomas </v>
      </c>
      <c r="C980" s="20">
        <f>VLOOKUP(Table3[[#This Row],[Customer ID]],'Medical Examinations'!$1:$1048576,2,FALSE())</f>
        <v>36.08</v>
      </c>
      <c r="D980" s="20" t="str">
        <f>VLOOKUP(Table3[[#This Row],[Customer ID]],'Medical Examinations'!$1:$1048576,3,FALSE())</f>
        <v xml:space="preserve"> obesity </v>
      </c>
      <c r="E980" s="20">
        <f>VLOOKUP(Table3[[#This Row],[Customer ID]],'Medical Examinations'!$1:$1048576,4,FALSE())</f>
        <v>5.73</v>
      </c>
      <c r="F980" s="20" t="str">
        <f>VLOOKUP(Table3[[#This Row],[Customer ID]],'Medical Examinations'!$1:$1048576,5,FALSE())</f>
        <v>prediabetes</v>
      </c>
      <c r="G980" s="19" t="str">
        <f>VLOOKUP(Table3[[#This Row],[Customer ID]],'Medical Examinations'!$1:$1048576,6,FALSE())</f>
        <v>yes</v>
      </c>
      <c r="H980" s="19" t="str">
        <f>VLOOKUP(Table3[[#This Row],[Customer ID]],'Medical Examinations'!$1:$1048576,7,FALSE())</f>
        <v>No</v>
      </c>
      <c r="I980" s="19" t="str">
        <f>VLOOKUP(Table3[[#This Row],[Customer ID]],'Medical Examinations'!$1:$1048576,8,FALSE())</f>
        <v>No</v>
      </c>
      <c r="J980" s="19">
        <f>VLOOKUP(Table3[[#This Row],[Customer ID]],'Medical Examinations'!$1:$1048576,9,FALSE())</f>
        <v>1</v>
      </c>
      <c r="K980" s="19" t="str">
        <f>VLOOKUP(Table3[[#This Row],[Customer ID]],'Medical Examinations'!$1:$1048576,10,FALSE())</f>
        <v>No</v>
      </c>
      <c r="L980" s="19" t="str">
        <f>VLOOKUP(Table3[[#This Row],[Customer ID]],'Hospitalisation Details'!979:$1048576,5,FALSE())</f>
        <v>3 Jul 1964</v>
      </c>
      <c r="M980" s="19">
        <f>VLOOKUP(Table3[[#This Row],[Customer ID]],'Hospitalisation Details'!979:$1048576,6,FALSE())</f>
        <v>58</v>
      </c>
      <c r="N980" s="19">
        <f>VLOOKUP(Table3[[#This Row],[Customer ID]],'Hospitalisation Details'!979:$1048576,8,FALSE())</f>
        <v>11363.28</v>
      </c>
      <c r="O980" s="19" t="str">
        <f>VLOOKUP(Table3[[#This Row],[Customer ID]],'Hospitalisation Details'!979:$1048576,9,FALSE())</f>
        <v>tier - 3</v>
      </c>
      <c r="P980" s="19" t="str">
        <f>VLOOKUP(Table3[[#This Row],[Customer ID]],'Hospitalisation Details'!979:$1048576,10,FALSE())</f>
        <v>tier - 1</v>
      </c>
      <c r="Q980" s="19" t="str">
        <f>VLOOKUP(Table3[[#This Row],[Customer ID]],'Hospitalisation Details'!979:$1048576,11,FALSE())</f>
        <v>R1013</v>
      </c>
    </row>
    <row r="981" spans="1:17" x14ac:dyDescent="0.2">
      <c r="A981" s="18" t="s">
        <v>1391</v>
      </c>
      <c r="B981" s="19" t="str">
        <f>VLOOKUP(Table3[[#This Row],[Customer ID]],'Customer name 1'!980:$1048576,4,FALSE())</f>
        <v xml:space="preserve">Mr. Chris </v>
      </c>
      <c r="C981" s="20">
        <f>VLOOKUP(Table3[[#This Row],[Customer ID]],'Medical Examinations'!$1:$1048576,2,FALSE())</f>
        <v>35.700000000000003</v>
      </c>
      <c r="D981" s="20" t="str">
        <f>VLOOKUP(Table3[[#This Row],[Customer ID]],'Medical Examinations'!$1:$1048576,3,FALSE())</f>
        <v xml:space="preserve"> obesity </v>
      </c>
      <c r="E981" s="20">
        <f>VLOOKUP(Table3[[#This Row],[Customer ID]],'Medical Examinations'!$1:$1048576,4,FALSE())</f>
        <v>5.47</v>
      </c>
      <c r="F981" s="20" t="str">
        <f>VLOOKUP(Table3[[#This Row],[Customer ID]],'Medical Examinations'!$1:$1048576,5,FALSE())</f>
        <v xml:space="preserve">normal </v>
      </c>
      <c r="G981" s="19" t="str">
        <f>VLOOKUP(Table3[[#This Row],[Customer ID]],'Medical Examinations'!$1:$1048576,6,FALSE())</f>
        <v>yes</v>
      </c>
      <c r="H981" s="19" t="str">
        <f>VLOOKUP(Table3[[#This Row],[Customer ID]],'Medical Examinations'!$1:$1048576,7,FALSE())</f>
        <v>No</v>
      </c>
      <c r="I981" s="19" t="str">
        <f>VLOOKUP(Table3[[#This Row],[Customer ID]],'Medical Examinations'!$1:$1048576,8,FALSE())</f>
        <v>No</v>
      </c>
      <c r="J981" s="19">
        <f>VLOOKUP(Table3[[#This Row],[Customer ID]],'Medical Examinations'!$1:$1048576,9,FALSE())</f>
        <v>1</v>
      </c>
      <c r="K981" s="19" t="str">
        <f>VLOOKUP(Table3[[#This Row],[Customer ID]],'Medical Examinations'!$1:$1048576,10,FALSE())</f>
        <v>No</v>
      </c>
      <c r="L981" s="19" t="str">
        <f>VLOOKUP(Table3[[#This Row],[Customer ID]],'Hospitalisation Details'!980:$1048576,5,FALSE())</f>
        <v>4 Jul 1964</v>
      </c>
      <c r="M981" s="19">
        <f>VLOOKUP(Table3[[#This Row],[Customer ID]],'Hospitalisation Details'!980:$1048576,6,FALSE())</f>
        <v>58</v>
      </c>
      <c r="N981" s="19">
        <f>VLOOKUP(Table3[[#This Row],[Customer ID]],'Hospitalisation Details'!980:$1048576,8,FALSE())</f>
        <v>11362.76</v>
      </c>
      <c r="O981" s="19" t="str">
        <f>VLOOKUP(Table3[[#This Row],[Customer ID]],'Hospitalisation Details'!980:$1048576,9,FALSE())</f>
        <v>tier - 3</v>
      </c>
      <c r="P981" s="19" t="str">
        <f>VLOOKUP(Table3[[#This Row],[Customer ID]],'Hospitalisation Details'!980:$1048576,10,FALSE())</f>
        <v>tier - 1</v>
      </c>
      <c r="Q981" s="19" t="str">
        <f>VLOOKUP(Table3[[#This Row],[Customer ID]],'Hospitalisation Details'!980:$1048576,11,FALSE())</f>
        <v>R1011</v>
      </c>
    </row>
    <row r="982" spans="1:17" x14ac:dyDescent="0.2">
      <c r="A982" s="18" t="s">
        <v>1390</v>
      </c>
      <c r="B982" s="19" t="str">
        <f>VLOOKUP(Table3[[#This Row],[Customer ID]],'Customer name 1'!981:$1048576,4,FALSE())</f>
        <v xml:space="preserve">Mr. Graham </v>
      </c>
      <c r="C982" s="20">
        <f>VLOOKUP(Table3[[#This Row],[Customer ID]],'Medical Examinations'!$1:$1048576,2,FALSE())</f>
        <v>34.01</v>
      </c>
      <c r="D982" s="20" t="str">
        <f>VLOOKUP(Table3[[#This Row],[Customer ID]],'Medical Examinations'!$1:$1048576,3,FALSE())</f>
        <v xml:space="preserve"> obesity </v>
      </c>
      <c r="E982" s="20">
        <f>VLOOKUP(Table3[[#This Row],[Customer ID]],'Medical Examinations'!$1:$1048576,4,FALSE())</f>
        <v>11.3</v>
      </c>
      <c r="F982" s="20" t="str">
        <f>VLOOKUP(Table3[[#This Row],[Customer ID]],'Medical Examinations'!$1:$1048576,5,FALSE())</f>
        <v xml:space="preserve">diabetes </v>
      </c>
      <c r="G982" s="19" t="str">
        <f>VLOOKUP(Table3[[#This Row],[Customer ID]],'Medical Examinations'!$1:$1048576,6,FALSE())</f>
        <v>No</v>
      </c>
      <c r="H982" s="19" t="str">
        <f>VLOOKUP(Table3[[#This Row],[Customer ID]],'Medical Examinations'!$1:$1048576,7,FALSE())</f>
        <v>No</v>
      </c>
      <c r="I982" s="19" t="str">
        <f>VLOOKUP(Table3[[#This Row],[Customer ID]],'Medical Examinations'!$1:$1048576,8,FALSE())</f>
        <v>No</v>
      </c>
      <c r="J982" s="19">
        <f>VLOOKUP(Table3[[#This Row],[Customer ID]],'Medical Examinations'!$1:$1048576,9,FALSE())</f>
        <v>0</v>
      </c>
      <c r="K982" s="19" t="str">
        <f>VLOOKUP(Table3[[#This Row],[Customer ID]],'Medical Examinations'!$1:$1048576,10,FALSE())</f>
        <v>No</v>
      </c>
      <c r="L982" s="19" t="str">
        <f>VLOOKUP(Table3[[#This Row],[Customer ID]],'Hospitalisation Details'!981:$1048576,5,FALSE())</f>
        <v>26 Sep 1965</v>
      </c>
      <c r="M982" s="19">
        <f>VLOOKUP(Table3[[#This Row],[Customer ID]],'Hospitalisation Details'!981:$1048576,6,FALSE())</f>
        <v>57</v>
      </c>
      <c r="N982" s="19">
        <f>VLOOKUP(Table3[[#This Row],[Customer ID]],'Hospitalisation Details'!981:$1048576,8,FALSE())</f>
        <v>11356.66</v>
      </c>
      <c r="O982" s="19" t="str">
        <f>VLOOKUP(Table3[[#This Row],[Customer ID]],'Hospitalisation Details'!981:$1048576,9,FALSE())</f>
        <v>tier - 3</v>
      </c>
      <c r="P982" s="19" t="str">
        <f>VLOOKUP(Table3[[#This Row],[Customer ID]],'Hospitalisation Details'!981:$1048576,10,FALSE())</f>
        <v>tier - 3</v>
      </c>
      <c r="Q982" s="19" t="str">
        <f>VLOOKUP(Table3[[#This Row],[Customer ID]],'Hospitalisation Details'!981:$1048576,11,FALSE())</f>
        <v>R1012</v>
      </c>
    </row>
    <row r="983" spans="1:17" x14ac:dyDescent="0.2">
      <c r="A983" s="18" t="s">
        <v>1389</v>
      </c>
      <c r="B983" s="19" t="str">
        <f>VLOOKUP(Table3[[#This Row],[Customer ID]],'Customer name 1'!982:$1048576,4,FALSE())</f>
        <v xml:space="preserve">Mr. Garrett </v>
      </c>
      <c r="C983" s="20">
        <f>VLOOKUP(Table3[[#This Row],[Customer ID]],'Medical Examinations'!$1:$1048576,2,FALSE())</f>
        <v>31.54</v>
      </c>
      <c r="D983" s="20" t="str">
        <f>VLOOKUP(Table3[[#This Row],[Customer ID]],'Medical Examinations'!$1:$1048576,3,FALSE())</f>
        <v xml:space="preserve"> obesity </v>
      </c>
      <c r="E983" s="20">
        <f>VLOOKUP(Table3[[#This Row],[Customer ID]],'Medical Examinations'!$1:$1048576,4,FALSE())</f>
        <v>6.72</v>
      </c>
      <c r="F983" s="20" t="str">
        <f>VLOOKUP(Table3[[#This Row],[Customer ID]],'Medical Examinations'!$1:$1048576,5,FALSE())</f>
        <v xml:space="preserve">diabetes </v>
      </c>
      <c r="G983" s="19" t="str">
        <f>VLOOKUP(Table3[[#This Row],[Customer ID]],'Medical Examinations'!$1:$1048576,6,FALSE())</f>
        <v>No</v>
      </c>
      <c r="H983" s="19" t="str">
        <f>VLOOKUP(Table3[[#This Row],[Customer ID]],'Medical Examinations'!$1:$1048576,7,FALSE())</f>
        <v>No</v>
      </c>
      <c r="I983" s="19" t="str">
        <f>VLOOKUP(Table3[[#This Row],[Customer ID]],'Medical Examinations'!$1:$1048576,8,FALSE())</f>
        <v>No</v>
      </c>
      <c r="J983" s="19">
        <f>VLOOKUP(Table3[[#This Row],[Customer ID]],'Medical Examinations'!$1:$1048576,9,FALSE())</f>
        <v>0</v>
      </c>
      <c r="K983" s="19" t="str">
        <f>VLOOKUP(Table3[[#This Row],[Customer ID]],'Medical Examinations'!$1:$1048576,10,FALSE())</f>
        <v>No</v>
      </c>
      <c r="L983" s="19" t="str">
        <f>VLOOKUP(Table3[[#This Row],[Customer ID]],'Hospitalisation Details'!982:$1048576,5,FALSE())</f>
        <v>29 Nov 1965</v>
      </c>
      <c r="M983" s="19">
        <f>VLOOKUP(Table3[[#This Row],[Customer ID]],'Hospitalisation Details'!982:$1048576,6,FALSE())</f>
        <v>57</v>
      </c>
      <c r="N983" s="19">
        <f>VLOOKUP(Table3[[#This Row],[Customer ID]],'Hospitalisation Details'!982:$1048576,8,FALSE())</f>
        <v>11353.23</v>
      </c>
      <c r="O983" s="19" t="str">
        <f>VLOOKUP(Table3[[#This Row],[Customer ID]],'Hospitalisation Details'!982:$1048576,9,FALSE())</f>
        <v>tier - 3</v>
      </c>
      <c r="P983" s="19" t="str">
        <f>VLOOKUP(Table3[[#This Row],[Customer ID]],'Hospitalisation Details'!982:$1048576,10,FALSE())</f>
        <v>tier - 1</v>
      </c>
      <c r="Q983" s="19" t="str">
        <f>VLOOKUP(Table3[[#This Row],[Customer ID]],'Hospitalisation Details'!982:$1048576,11,FALSE())</f>
        <v>R1012</v>
      </c>
    </row>
    <row r="984" spans="1:17" x14ac:dyDescent="0.2">
      <c r="A984" s="18" t="s">
        <v>1388</v>
      </c>
      <c r="B984" s="19" t="str">
        <f>VLOOKUP(Table3[[#This Row],[Customer ID]],'Customer name 1'!983:$1048576,4,FALSE())</f>
        <v xml:space="preserve">Mr. Andrew </v>
      </c>
      <c r="C984" s="20">
        <f>VLOOKUP(Table3[[#This Row],[Customer ID]],'Medical Examinations'!$1:$1048576,2,FALSE())</f>
        <v>23.3</v>
      </c>
      <c r="D984" s="20" t="str">
        <f>VLOOKUP(Table3[[#This Row],[Customer ID]],'Medical Examinations'!$1:$1048576,3,FALSE())</f>
        <v>normal weight</v>
      </c>
      <c r="E984" s="20">
        <f>VLOOKUP(Table3[[#This Row],[Customer ID]],'Medical Examinations'!$1:$1048576,4,FALSE())</f>
        <v>5.36</v>
      </c>
      <c r="F984" s="20" t="str">
        <f>VLOOKUP(Table3[[#This Row],[Customer ID]],'Medical Examinations'!$1:$1048576,5,FALSE())</f>
        <v xml:space="preserve">normal </v>
      </c>
      <c r="G984" s="19" t="str">
        <f>VLOOKUP(Table3[[#This Row],[Customer ID]],'Medical Examinations'!$1:$1048576,6,FALSE())</f>
        <v>yes</v>
      </c>
      <c r="H984" s="19" t="str">
        <f>VLOOKUP(Table3[[#This Row],[Customer ID]],'Medical Examinations'!$1:$1048576,7,FALSE())</f>
        <v>No</v>
      </c>
      <c r="I984" s="19" t="str">
        <f>VLOOKUP(Table3[[#This Row],[Customer ID]],'Medical Examinations'!$1:$1048576,8,FALSE())</f>
        <v>No</v>
      </c>
      <c r="J984" s="19">
        <f>VLOOKUP(Table3[[#This Row],[Customer ID]],'Medical Examinations'!$1:$1048576,9,FALSE())</f>
        <v>1</v>
      </c>
      <c r="K984" s="19" t="str">
        <f>VLOOKUP(Table3[[#This Row],[Customer ID]],'Medical Examinations'!$1:$1048576,10,FALSE())</f>
        <v>No</v>
      </c>
      <c r="L984" s="19" t="str">
        <f>VLOOKUP(Table3[[#This Row],[Customer ID]],'Hospitalisation Details'!983:$1048576,5,FALSE())</f>
        <v>12 Jul 1964</v>
      </c>
      <c r="M984" s="19">
        <f>VLOOKUP(Table3[[#This Row],[Customer ID]],'Hospitalisation Details'!983:$1048576,6,FALSE())</f>
        <v>58</v>
      </c>
      <c r="N984" s="19">
        <f>VLOOKUP(Table3[[#This Row],[Customer ID]],'Hospitalisation Details'!983:$1048576,8,FALSE())</f>
        <v>11345.52</v>
      </c>
      <c r="O984" s="19" t="str">
        <f>VLOOKUP(Table3[[#This Row],[Customer ID]],'Hospitalisation Details'!983:$1048576,9,FALSE())</f>
        <v>tier - 3</v>
      </c>
      <c r="P984" s="19" t="str">
        <f>VLOOKUP(Table3[[#This Row],[Customer ID]],'Hospitalisation Details'!983:$1048576,10,FALSE())</f>
        <v>tier - 3</v>
      </c>
      <c r="Q984" s="19" t="str">
        <f>VLOOKUP(Table3[[#This Row],[Customer ID]],'Hospitalisation Details'!983:$1048576,11,FALSE())</f>
        <v>R1011</v>
      </c>
    </row>
    <row r="985" spans="1:17" x14ac:dyDescent="0.2">
      <c r="A985" s="18" t="s">
        <v>1387</v>
      </c>
      <c r="B985" s="19" t="str">
        <f>VLOOKUP(Table3[[#This Row],[Customer ID]],'Customer name 1'!984:$1048576,4,FALSE())</f>
        <v xml:space="preserve">Mrs. Annabelle </v>
      </c>
      <c r="C985" s="20">
        <f>VLOOKUP(Table3[[#This Row],[Customer ID]],'Medical Examinations'!$1:$1048576,2,FALSE())</f>
        <v>27.75</v>
      </c>
      <c r="D985" s="20" t="str">
        <f>VLOOKUP(Table3[[#This Row],[Customer ID]],'Medical Examinations'!$1:$1048576,3,FALSE())</f>
        <v>over weight</v>
      </c>
      <c r="E985" s="20">
        <f>VLOOKUP(Table3[[#This Row],[Customer ID]],'Medical Examinations'!$1:$1048576,4,FALSE())</f>
        <v>9.8800000000000008</v>
      </c>
      <c r="F985" s="20" t="str">
        <f>VLOOKUP(Table3[[#This Row],[Customer ID]],'Medical Examinations'!$1:$1048576,5,FALSE())</f>
        <v xml:space="preserve">diabetes </v>
      </c>
      <c r="G985" s="19" t="str">
        <f>VLOOKUP(Table3[[#This Row],[Customer ID]],'Medical Examinations'!$1:$1048576,6,FALSE())</f>
        <v>No</v>
      </c>
      <c r="H985" s="19" t="str">
        <f>VLOOKUP(Table3[[#This Row],[Customer ID]],'Medical Examinations'!$1:$1048576,7,FALSE())</f>
        <v>No</v>
      </c>
      <c r="I985" s="19" t="str">
        <f>VLOOKUP(Table3[[#This Row],[Customer ID]],'Medical Examinations'!$1:$1048576,8,FALSE())</f>
        <v>No</v>
      </c>
      <c r="J985" s="19">
        <f>VLOOKUP(Table3[[#This Row],[Customer ID]],'Medical Examinations'!$1:$1048576,9,FALSE())</f>
        <v>0</v>
      </c>
      <c r="K985" s="19" t="str">
        <f>VLOOKUP(Table3[[#This Row],[Customer ID]],'Medical Examinations'!$1:$1048576,10,FALSE())</f>
        <v>No</v>
      </c>
      <c r="L985" s="19" t="str">
        <f>VLOOKUP(Table3[[#This Row],[Customer ID]],'Hospitalisation Details'!984:$1048576,5,FALSE())</f>
        <v>2 Nov 1968</v>
      </c>
      <c r="M985" s="19">
        <f>VLOOKUP(Table3[[#This Row],[Customer ID]],'Hospitalisation Details'!984:$1048576,6,FALSE())</f>
        <v>54</v>
      </c>
      <c r="N985" s="19">
        <f>VLOOKUP(Table3[[#This Row],[Customer ID]],'Hospitalisation Details'!984:$1048576,8,FALSE())</f>
        <v>11344.32</v>
      </c>
      <c r="O985" s="19" t="str">
        <f>VLOOKUP(Table3[[#This Row],[Customer ID]],'Hospitalisation Details'!984:$1048576,9,FALSE())</f>
        <v>tier - 3</v>
      </c>
      <c r="P985" s="19" t="str">
        <f>VLOOKUP(Table3[[#This Row],[Customer ID]],'Hospitalisation Details'!984:$1048576,10,FALSE())</f>
        <v>tier - 2</v>
      </c>
      <c r="Q985" s="19" t="str">
        <f>VLOOKUP(Table3[[#This Row],[Customer ID]],'Hospitalisation Details'!984:$1048576,11,FALSE())</f>
        <v>R1025</v>
      </c>
    </row>
    <row r="986" spans="1:17" x14ac:dyDescent="0.2">
      <c r="A986" s="18" t="s">
        <v>1386</v>
      </c>
      <c r="B986" s="19" t="str">
        <f>VLOOKUP(Table3[[#This Row],[Customer ID]],'Customer name 1'!985:$1048576,4,FALSE())</f>
        <v xml:space="preserve">Mr. Daniel </v>
      </c>
      <c r="C986" s="20">
        <f>VLOOKUP(Table3[[#This Row],[Customer ID]],'Medical Examinations'!$1:$1048576,2,FALSE())</f>
        <v>42.46</v>
      </c>
      <c r="D986" s="20" t="str">
        <f>VLOOKUP(Table3[[#This Row],[Customer ID]],'Medical Examinations'!$1:$1048576,3,FALSE())</f>
        <v xml:space="preserve"> obesity </v>
      </c>
      <c r="E986" s="20">
        <f>VLOOKUP(Table3[[#This Row],[Customer ID]],'Medical Examinations'!$1:$1048576,4,FALSE())</f>
        <v>4.1100000000000003</v>
      </c>
      <c r="F986" s="20" t="str">
        <f>VLOOKUP(Table3[[#This Row],[Customer ID]],'Medical Examinations'!$1:$1048576,5,FALSE())</f>
        <v xml:space="preserve">normal </v>
      </c>
      <c r="G986" s="19" t="str">
        <f>VLOOKUP(Table3[[#This Row],[Customer ID]],'Medical Examinations'!$1:$1048576,6,FALSE())</f>
        <v>No</v>
      </c>
      <c r="H986" s="19" t="str">
        <f>VLOOKUP(Table3[[#This Row],[Customer ID]],'Medical Examinations'!$1:$1048576,7,FALSE())</f>
        <v>No</v>
      </c>
      <c r="I986" s="19" t="str">
        <f>VLOOKUP(Table3[[#This Row],[Customer ID]],'Medical Examinations'!$1:$1048576,8,FALSE())</f>
        <v>No</v>
      </c>
      <c r="J986" s="19">
        <f>VLOOKUP(Table3[[#This Row],[Customer ID]],'Medical Examinations'!$1:$1048576,9,FALSE())</f>
        <v>0</v>
      </c>
      <c r="K986" s="19" t="str">
        <f>VLOOKUP(Table3[[#This Row],[Customer ID]],'Medical Examinations'!$1:$1048576,10,FALSE())</f>
        <v>No</v>
      </c>
      <c r="L986" s="19" t="str">
        <f>VLOOKUP(Table3[[#This Row],[Customer ID]],'Hospitalisation Details'!985:$1048576,5,FALSE())</f>
        <v>19 Aug 1989</v>
      </c>
      <c r="M986" s="19">
        <f>VLOOKUP(Table3[[#This Row],[Customer ID]],'Hospitalisation Details'!985:$1048576,6,FALSE())</f>
        <v>33</v>
      </c>
      <c r="N986" s="19">
        <f>VLOOKUP(Table3[[#This Row],[Customer ID]],'Hospitalisation Details'!985:$1048576,8,FALSE())</f>
        <v>11326.71</v>
      </c>
      <c r="O986" s="19" t="str">
        <f>VLOOKUP(Table3[[#This Row],[Customer ID]],'Hospitalisation Details'!985:$1048576,9,FALSE())</f>
        <v>tier - 3</v>
      </c>
      <c r="P986" s="19" t="str">
        <f>VLOOKUP(Table3[[#This Row],[Customer ID]],'Hospitalisation Details'!985:$1048576,10,FALSE())</f>
        <v>tier - 3</v>
      </c>
      <c r="Q986" s="19" t="str">
        <f>VLOOKUP(Table3[[#This Row],[Customer ID]],'Hospitalisation Details'!985:$1048576,11,FALSE())</f>
        <v>R1013</v>
      </c>
    </row>
    <row r="987" spans="1:17" x14ac:dyDescent="0.2">
      <c r="A987" s="18" t="s">
        <v>1385</v>
      </c>
      <c r="B987" s="19" t="str">
        <f>VLOOKUP(Table3[[#This Row],[Customer ID]],'Customer name 1'!986:$1048576,4,FALSE())</f>
        <v xml:space="preserve">Ms. Deanne </v>
      </c>
      <c r="C987" s="20">
        <f>VLOOKUP(Table3[[#This Row],[Customer ID]],'Medical Examinations'!$1:$1048576,2,FALSE())</f>
        <v>54.47</v>
      </c>
      <c r="D987" s="20" t="str">
        <f>VLOOKUP(Table3[[#This Row],[Customer ID]],'Medical Examinations'!$1:$1048576,3,FALSE())</f>
        <v xml:space="preserve"> obesity </v>
      </c>
      <c r="E987" s="20">
        <f>VLOOKUP(Table3[[#This Row],[Customer ID]],'Medical Examinations'!$1:$1048576,4,FALSE())</f>
        <v>7.48</v>
      </c>
      <c r="F987" s="20" t="str">
        <f>VLOOKUP(Table3[[#This Row],[Customer ID]],'Medical Examinations'!$1:$1048576,5,FALSE())</f>
        <v xml:space="preserve">diabetes </v>
      </c>
      <c r="G987" s="19" t="str">
        <f>VLOOKUP(Table3[[#This Row],[Customer ID]],'Medical Examinations'!$1:$1048576,6,FALSE())</f>
        <v>No</v>
      </c>
      <c r="H987" s="19" t="str">
        <f>VLOOKUP(Table3[[#This Row],[Customer ID]],'Medical Examinations'!$1:$1048576,7,FALSE())</f>
        <v>No</v>
      </c>
      <c r="I987" s="19" t="str">
        <f>VLOOKUP(Table3[[#This Row],[Customer ID]],'Medical Examinations'!$1:$1048576,8,FALSE())</f>
        <v>No</v>
      </c>
      <c r="J987" s="19">
        <f>VLOOKUP(Table3[[#This Row],[Customer ID]],'Medical Examinations'!$1:$1048576,9,FALSE())</f>
        <v>0</v>
      </c>
      <c r="K987" s="19" t="str">
        <f>VLOOKUP(Table3[[#This Row],[Customer ID]],'Medical Examinations'!$1:$1048576,10,FALSE())</f>
        <v>No</v>
      </c>
      <c r="L987" s="19" t="str">
        <f>VLOOKUP(Table3[[#This Row],[Customer ID]],'Hospitalisation Details'!986:$1048576,5,FALSE())</f>
        <v>20 Sep 2002</v>
      </c>
      <c r="M987" s="19">
        <f>VLOOKUP(Table3[[#This Row],[Customer ID]],'Hospitalisation Details'!986:$1048576,6,FALSE())</f>
        <v>20</v>
      </c>
      <c r="N987" s="19">
        <f>VLOOKUP(Table3[[#This Row],[Customer ID]],'Hospitalisation Details'!986:$1048576,8,FALSE())</f>
        <v>11321.49</v>
      </c>
      <c r="O987" s="19" t="str">
        <f>VLOOKUP(Table3[[#This Row],[Customer ID]],'Hospitalisation Details'!986:$1048576,9,FALSE())</f>
        <v>tier - 3</v>
      </c>
      <c r="P987" s="19" t="str">
        <f>VLOOKUP(Table3[[#This Row],[Customer ID]],'Hospitalisation Details'!986:$1048576,10,FALSE())</f>
        <v>tier - 3</v>
      </c>
      <c r="Q987" s="19" t="str">
        <f>VLOOKUP(Table3[[#This Row],[Customer ID]],'Hospitalisation Details'!986:$1048576,11,FALSE())</f>
        <v>R1012</v>
      </c>
    </row>
    <row r="988" spans="1:17" x14ac:dyDescent="0.2">
      <c r="A988" s="18" t="s">
        <v>1384</v>
      </c>
      <c r="B988" s="19" t="str">
        <f>VLOOKUP(Table3[[#This Row],[Customer ID]],'Customer name 1'!987:$1048576,4,FALSE())</f>
        <v xml:space="preserve">Ms. Carrie </v>
      </c>
      <c r="C988" s="20">
        <f>VLOOKUP(Table3[[#This Row],[Customer ID]],'Medical Examinations'!$1:$1048576,2,FALSE())</f>
        <v>24.93</v>
      </c>
      <c r="D988" s="20" t="str">
        <f>VLOOKUP(Table3[[#This Row],[Customer ID]],'Medical Examinations'!$1:$1048576,3,FALSE())</f>
        <v>over weight</v>
      </c>
      <c r="E988" s="20">
        <f>VLOOKUP(Table3[[#This Row],[Customer ID]],'Medical Examinations'!$1:$1048576,4,FALSE())</f>
        <v>9.18</v>
      </c>
      <c r="F988" s="20" t="str">
        <f>VLOOKUP(Table3[[#This Row],[Customer ID]],'Medical Examinations'!$1:$1048576,5,FALSE())</f>
        <v xml:space="preserve">diabetes </v>
      </c>
      <c r="G988" s="19" t="str">
        <f>VLOOKUP(Table3[[#This Row],[Customer ID]],'Medical Examinations'!$1:$1048576,6,FALSE())</f>
        <v>yes</v>
      </c>
      <c r="H988" s="19" t="str">
        <f>VLOOKUP(Table3[[#This Row],[Customer ID]],'Medical Examinations'!$1:$1048576,7,FALSE())</f>
        <v>No</v>
      </c>
      <c r="I988" s="19" t="str">
        <f>VLOOKUP(Table3[[#This Row],[Customer ID]],'Medical Examinations'!$1:$1048576,8,FALSE())</f>
        <v>Yes</v>
      </c>
      <c r="J988" s="19">
        <f>VLOOKUP(Table3[[#This Row],[Customer ID]],'Medical Examinations'!$1:$1048576,9,FALSE())</f>
        <v>1</v>
      </c>
      <c r="K988" s="19" t="str">
        <f>VLOOKUP(Table3[[#This Row],[Customer ID]],'Medical Examinations'!$1:$1048576,10,FALSE())</f>
        <v>No</v>
      </c>
      <c r="L988" s="19" t="str">
        <f>VLOOKUP(Table3[[#This Row],[Customer ID]],'Hospitalisation Details'!987:$1048576,5,FALSE())</f>
        <v>11 Jul 1963</v>
      </c>
      <c r="M988" s="19">
        <f>VLOOKUP(Table3[[#This Row],[Customer ID]],'Hospitalisation Details'!987:$1048576,6,FALSE())</f>
        <v>59</v>
      </c>
      <c r="N988" s="19">
        <f>VLOOKUP(Table3[[#This Row],[Customer ID]],'Hospitalisation Details'!987:$1048576,8,FALSE())</f>
        <v>11319.12</v>
      </c>
      <c r="O988" s="19" t="str">
        <f>VLOOKUP(Table3[[#This Row],[Customer ID]],'Hospitalisation Details'!987:$1048576,9,FALSE())</f>
        <v>tier - 3</v>
      </c>
      <c r="P988" s="19" t="str">
        <f>VLOOKUP(Table3[[#This Row],[Customer ID]],'Hospitalisation Details'!987:$1048576,10,FALSE())</f>
        <v>tier - 1</v>
      </c>
      <c r="Q988" s="19" t="str">
        <f>VLOOKUP(Table3[[#This Row],[Customer ID]],'Hospitalisation Details'!987:$1048576,11,FALSE())</f>
        <v>R1012</v>
      </c>
    </row>
    <row r="989" spans="1:17" x14ac:dyDescent="0.2">
      <c r="A989" s="18" t="s">
        <v>1383</v>
      </c>
      <c r="B989" s="19" t="str">
        <f>VLOOKUP(Table3[[#This Row],[Customer ID]],'Customer name 1'!988:$1048576,4,FALSE())</f>
        <v xml:space="preserve">Mrs. Suzanne </v>
      </c>
      <c r="C989" s="20">
        <f>VLOOKUP(Table3[[#This Row],[Customer ID]],'Medical Examinations'!$1:$1048576,2,FALSE())</f>
        <v>48.12</v>
      </c>
      <c r="D989" s="20" t="str">
        <f>VLOOKUP(Table3[[#This Row],[Customer ID]],'Medical Examinations'!$1:$1048576,3,FALSE())</f>
        <v xml:space="preserve"> obesity </v>
      </c>
      <c r="E989" s="20">
        <f>VLOOKUP(Table3[[#This Row],[Customer ID]],'Medical Examinations'!$1:$1048576,4,FALSE())</f>
        <v>4.51</v>
      </c>
      <c r="F989" s="20" t="str">
        <f>VLOOKUP(Table3[[#This Row],[Customer ID]],'Medical Examinations'!$1:$1048576,5,FALSE())</f>
        <v xml:space="preserve">normal </v>
      </c>
      <c r="G989" s="19" t="str">
        <f>VLOOKUP(Table3[[#This Row],[Customer ID]],'Medical Examinations'!$1:$1048576,6,FALSE())</f>
        <v>yes</v>
      </c>
      <c r="H989" s="19" t="str">
        <f>VLOOKUP(Table3[[#This Row],[Customer ID]],'Medical Examinations'!$1:$1048576,7,FALSE())</f>
        <v>No</v>
      </c>
      <c r="I989" s="19" t="str">
        <f>VLOOKUP(Table3[[#This Row],[Customer ID]],'Medical Examinations'!$1:$1048576,8,FALSE())</f>
        <v>No</v>
      </c>
      <c r="J989" s="19">
        <f>VLOOKUP(Table3[[#This Row],[Customer ID]],'Medical Examinations'!$1:$1048576,9,FALSE())</f>
        <v>1</v>
      </c>
      <c r="K989" s="19" t="str">
        <f>VLOOKUP(Table3[[#This Row],[Customer ID]],'Medical Examinations'!$1:$1048576,10,FALSE())</f>
        <v>No</v>
      </c>
      <c r="L989" s="19" t="str">
        <f>VLOOKUP(Table3[[#This Row],[Customer ID]],'Hospitalisation Details'!988:$1048576,5,FALSE())</f>
        <v>10 Dec 1995</v>
      </c>
      <c r="M989" s="19">
        <f>VLOOKUP(Table3[[#This Row],[Customer ID]],'Hospitalisation Details'!988:$1048576,6,FALSE())</f>
        <v>27</v>
      </c>
      <c r="N989" s="19">
        <f>VLOOKUP(Table3[[#This Row],[Customer ID]],'Hospitalisation Details'!988:$1048576,8,FALSE())</f>
        <v>11318.57</v>
      </c>
      <c r="O989" s="19" t="str">
        <f>VLOOKUP(Table3[[#This Row],[Customer ID]],'Hospitalisation Details'!988:$1048576,9,FALSE())</f>
        <v>tier - 3</v>
      </c>
      <c r="P989" s="19" t="str">
        <f>VLOOKUP(Table3[[#This Row],[Customer ID]],'Hospitalisation Details'!988:$1048576,10,FALSE())</f>
        <v>tier - 2</v>
      </c>
      <c r="Q989" s="19" t="str">
        <f>VLOOKUP(Table3[[#This Row],[Customer ID]],'Hospitalisation Details'!988:$1048576,11,FALSE())</f>
        <v>R1026</v>
      </c>
    </row>
    <row r="990" spans="1:17" x14ac:dyDescent="0.2">
      <c r="A990" s="18" t="s">
        <v>1382</v>
      </c>
      <c r="B990" s="19" t="str">
        <f>VLOOKUP(Table3[[#This Row],[Customer ID]],'Customer name 1'!989:$1048576,4,FALSE())</f>
        <v xml:space="preserve">Ms. Jasmine </v>
      </c>
      <c r="C990" s="20">
        <f>VLOOKUP(Table3[[#This Row],[Customer ID]],'Medical Examinations'!$1:$1048576,2,FALSE())</f>
        <v>24.91</v>
      </c>
      <c r="D990" s="20" t="str">
        <f>VLOOKUP(Table3[[#This Row],[Customer ID]],'Medical Examinations'!$1:$1048576,3,FALSE())</f>
        <v>over weight</v>
      </c>
      <c r="E990" s="20">
        <f>VLOOKUP(Table3[[#This Row],[Customer ID]],'Medical Examinations'!$1:$1048576,4,FALSE())</f>
        <v>7.33</v>
      </c>
      <c r="F990" s="20" t="str">
        <f>VLOOKUP(Table3[[#This Row],[Customer ID]],'Medical Examinations'!$1:$1048576,5,FALSE())</f>
        <v xml:space="preserve">diabetes </v>
      </c>
      <c r="G990" s="19" t="str">
        <f>VLOOKUP(Table3[[#This Row],[Customer ID]],'Medical Examinations'!$1:$1048576,6,FALSE())</f>
        <v>yes</v>
      </c>
      <c r="H990" s="19" t="str">
        <f>VLOOKUP(Table3[[#This Row],[Customer ID]],'Medical Examinations'!$1:$1048576,7,FALSE())</f>
        <v>No</v>
      </c>
      <c r="I990" s="19" t="str">
        <f>VLOOKUP(Table3[[#This Row],[Customer ID]],'Medical Examinations'!$1:$1048576,8,FALSE())</f>
        <v>Yes</v>
      </c>
      <c r="J990" s="19">
        <f>VLOOKUP(Table3[[#This Row],[Customer ID]],'Medical Examinations'!$1:$1048576,9,FALSE())</f>
        <v>1</v>
      </c>
      <c r="K990" s="19" t="str">
        <f>VLOOKUP(Table3[[#This Row],[Customer ID]],'Medical Examinations'!$1:$1048576,10,FALSE())</f>
        <v>No</v>
      </c>
      <c r="L990" s="19" t="str">
        <f>VLOOKUP(Table3[[#This Row],[Customer ID]],'Hospitalisation Details'!989:$1048576,5,FALSE())</f>
        <v>22 Nov 1963</v>
      </c>
      <c r="M990" s="19">
        <f>VLOOKUP(Table3[[#This Row],[Customer ID]],'Hospitalisation Details'!989:$1048576,6,FALSE())</f>
        <v>59</v>
      </c>
      <c r="N990" s="19">
        <f>VLOOKUP(Table3[[#This Row],[Customer ID]],'Hospitalisation Details'!989:$1048576,8,FALSE())</f>
        <v>11312.33</v>
      </c>
      <c r="O990" s="19" t="str">
        <f>VLOOKUP(Table3[[#This Row],[Customer ID]],'Hospitalisation Details'!989:$1048576,9,FALSE())</f>
        <v>tier - 3</v>
      </c>
      <c r="P990" s="19" t="str">
        <f>VLOOKUP(Table3[[#This Row],[Customer ID]],'Hospitalisation Details'!989:$1048576,10,FALSE())</f>
        <v>tier - 3</v>
      </c>
      <c r="Q990" s="19" t="str">
        <f>VLOOKUP(Table3[[#This Row],[Customer ID]],'Hospitalisation Details'!989:$1048576,11,FALSE())</f>
        <v>R1012</v>
      </c>
    </row>
    <row r="991" spans="1:17" x14ac:dyDescent="0.2">
      <c r="A991" s="18" t="s">
        <v>1381</v>
      </c>
      <c r="B991" s="19" t="str">
        <f>VLOOKUP(Table3[[#This Row],[Customer ID]],'Customer name 1'!990:$1048576,4,FALSE())</f>
        <v xml:space="preserve">Ms. Jennifer </v>
      </c>
      <c r="C991" s="20">
        <f>VLOOKUP(Table3[[#This Row],[Customer ID]],'Medical Examinations'!$1:$1048576,2,FALSE())</f>
        <v>27.645</v>
      </c>
      <c r="D991" s="20" t="str">
        <f>VLOOKUP(Table3[[#This Row],[Customer ID]],'Medical Examinations'!$1:$1048576,3,FALSE())</f>
        <v>over weight</v>
      </c>
      <c r="E991" s="20">
        <f>VLOOKUP(Table3[[#This Row],[Customer ID]],'Medical Examinations'!$1:$1048576,4,FALSE())</f>
        <v>10.56</v>
      </c>
      <c r="F991" s="20" t="str">
        <f>VLOOKUP(Table3[[#This Row],[Customer ID]],'Medical Examinations'!$1:$1048576,5,FALSE())</f>
        <v xml:space="preserve">diabetes </v>
      </c>
      <c r="G991" s="19" t="str">
        <f>VLOOKUP(Table3[[#This Row],[Customer ID]],'Medical Examinations'!$1:$1048576,6,FALSE())</f>
        <v>No</v>
      </c>
      <c r="H991" s="19" t="str">
        <f>VLOOKUP(Table3[[#This Row],[Customer ID]],'Medical Examinations'!$1:$1048576,7,FALSE())</f>
        <v>No</v>
      </c>
      <c r="I991" s="19" t="str">
        <f>VLOOKUP(Table3[[#This Row],[Customer ID]],'Medical Examinations'!$1:$1048576,8,FALSE())</f>
        <v>No</v>
      </c>
      <c r="J991" s="19">
        <f>VLOOKUP(Table3[[#This Row],[Customer ID]],'Medical Examinations'!$1:$1048576,9,FALSE())</f>
        <v>0</v>
      </c>
      <c r="K991" s="19" t="str">
        <f>VLOOKUP(Table3[[#This Row],[Customer ID]],'Medical Examinations'!$1:$1048576,10,FALSE())</f>
        <v>No</v>
      </c>
      <c r="L991" s="19" t="str">
        <f>VLOOKUP(Table3[[#This Row],[Customer ID]],'Hospitalisation Details'!990:$1048576,5,FALSE())</f>
        <v>6 Oct 1968</v>
      </c>
      <c r="M991" s="19">
        <f>VLOOKUP(Table3[[#This Row],[Customer ID]],'Hospitalisation Details'!990:$1048576,6,FALSE())</f>
        <v>54</v>
      </c>
      <c r="N991" s="19">
        <f>VLOOKUP(Table3[[#This Row],[Customer ID]],'Hospitalisation Details'!990:$1048576,8,FALSE())</f>
        <v>11305.93</v>
      </c>
      <c r="O991" s="19" t="str">
        <f>VLOOKUP(Table3[[#This Row],[Customer ID]],'Hospitalisation Details'!990:$1048576,9,FALSE())</f>
        <v>tier - 3</v>
      </c>
      <c r="P991" s="19" t="str">
        <f>VLOOKUP(Table3[[#This Row],[Customer ID]],'Hospitalisation Details'!990:$1048576,10,FALSE())</f>
        <v>tier - 1</v>
      </c>
      <c r="Q991" s="19" t="str">
        <f>VLOOKUP(Table3[[#This Row],[Customer ID]],'Hospitalisation Details'!990:$1048576,11,FALSE())</f>
        <v>R1012</v>
      </c>
    </row>
    <row r="992" spans="1:17" x14ac:dyDescent="0.2">
      <c r="A992" s="18" t="s">
        <v>1380</v>
      </c>
      <c r="B992" s="19" t="str">
        <f>VLOOKUP(Table3[[#This Row],[Customer ID]],'Customer name 1'!991:$1048576,4,FALSE())</f>
        <v xml:space="preserve">Ms. Tracie </v>
      </c>
      <c r="C992" s="20">
        <f>VLOOKUP(Table3[[#This Row],[Customer ID]],'Medical Examinations'!$1:$1048576,2,FALSE())</f>
        <v>33.700000000000003</v>
      </c>
      <c r="D992" s="20" t="str">
        <f>VLOOKUP(Table3[[#This Row],[Customer ID]],'Medical Examinations'!$1:$1048576,3,FALSE())</f>
        <v xml:space="preserve"> obesity </v>
      </c>
      <c r="E992" s="20">
        <f>VLOOKUP(Table3[[#This Row],[Customer ID]],'Medical Examinations'!$1:$1048576,4,FALSE())</f>
        <v>4.01</v>
      </c>
      <c r="F992" s="20" t="str">
        <f>VLOOKUP(Table3[[#This Row],[Customer ID]],'Medical Examinations'!$1:$1048576,5,FALSE())</f>
        <v xml:space="preserve">normal </v>
      </c>
      <c r="G992" s="19" t="str">
        <f>VLOOKUP(Table3[[#This Row],[Customer ID]],'Medical Examinations'!$1:$1048576,6,FALSE())</f>
        <v>No</v>
      </c>
      <c r="H992" s="19" t="str">
        <f>VLOOKUP(Table3[[#This Row],[Customer ID]],'Medical Examinations'!$1:$1048576,7,FALSE())</f>
        <v>No</v>
      </c>
      <c r="I992" s="19" t="str">
        <f>VLOOKUP(Table3[[#This Row],[Customer ID]],'Medical Examinations'!$1:$1048576,8,FALSE())</f>
        <v>No</v>
      </c>
      <c r="J992" s="19">
        <f>VLOOKUP(Table3[[#This Row],[Customer ID]],'Medical Examinations'!$1:$1048576,9,FALSE())</f>
        <v>2</v>
      </c>
      <c r="K992" s="19" t="str">
        <f>VLOOKUP(Table3[[#This Row],[Customer ID]],'Medical Examinations'!$1:$1048576,10,FALSE())</f>
        <v>No</v>
      </c>
      <c r="L992" s="19" t="str">
        <f>VLOOKUP(Table3[[#This Row],[Customer ID]],'Hospitalisation Details'!991:$1048576,5,FALSE())</f>
        <v>25 Sep 1972</v>
      </c>
      <c r="M992" s="19">
        <f>VLOOKUP(Table3[[#This Row],[Customer ID]],'Hospitalisation Details'!991:$1048576,6,FALSE())</f>
        <v>50</v>
      </c>
      <c r="N992" s="19">
        <f>VLOOKUP(Table3[[#This Row],[Customer ID]],'Hospitalisation Details'!991:$1048576,8,FALSE())</f>
        <v>11299.34</v>
      </c>
      <c r="O992" s="19" t="str">
        <f>VLOOKUP(Table3[[#This Row],[Customer ID]],'Hospitalisation Details'!991:$1048576,9,FALSE())</f>
        <v>tier - 3</v>
      </c>
      <c r="P992" s="19" t="str">
        <f>VLOOKUP(Table3[[#This Row],[Customer ID]],'Hospitalisation Details'!991:$1048576,10,FALSE())</f>
        <v>tier - 2</v>
      </c>
      <c r="Q992" s="19" t="str">
        <f>VLOOKUP(Table3[[#This Row],[Customer ID]],'Hospitalisation Details'!991:$1048576,11,FALSE())</f>
        <v>R1011</v>
      </c>
    </row>
    <row r="993" spans="1:17" x14ac:dyDescent="0.2">
      <c r="A993" s="18" t="s">
        <v>1379</v>
      </c>
      <c r="B993" s="19" t="str">
        <f>VLOOKUP(Table3[[#This Row],[Customer ID]],'Customer name 1'!992:$1048576,4,FALSE())</f>
        <v xml:space="preserve">Mr. Tristan </v>
      </c>
      <c r="C993" s="20">
        <f>VLOOKUP(Table3[[#This Row],[Customer ID]],'Medical Examinations'!$1:$1048576,2,FALSE())</f>
        <v>38.93</v>
      </c>
      <c r="D993" s="20" t="str">
        <f>VLOOKUP(Table3[[#This Row],[Customer ID]],'Medical Examinations'!$1:$1048576,3,FALSE())</f>
        <v xml:space="preserve"> obesity </v>
      </c>
      <c r="E993" s="20">
        <f>VLOOKUP(Table3[[#This Row],[Customer ID]],'Medical Examinations'!$1:$1048576,4,FALSE())</f>
        <v>5.64</v>
      </c>
      <c r="F993" s="20" t="str">
        <f>VLOOKUP(Table3[[#This Row],[Customer ID]],'Medical Examinations'!$1:$1048576,5,FALSE())</f>
        <v xml:space="preserve">normal </v>
      </c>
      <c r="G993" s="19" t="str">
        <f>VLOOKUP(Table3[[#This Row],[Customer ID]],'Medical Examinations'!$1:$1048576,6,FALSE())</f>
        <v>yes</v>
      </c>
      <c r="H993" s="19" t="str">
        <f>VLOOKUP(Table3[[#This Row],[Customer ID]],'Medical Examinations'!$1:$1048576,7,FALSE())</f>
        <v>No</v>
      </c>
      <c r="I993" s="19" t="str">
        <f>VLOOKUP(Table3[[#This Row],[Customer ID]],'Medical Examinations'!$1:$1048576,8,FALSE())</f>
        <v>No</v>
      </c>
      <c r="J993" s="19">
        <f>VLOOKUP(Table3[[#This Row],[Customer ID]],'Medical Examinations'!$1:$1048576,9,FALSE())</f>
        <v>1</v>
      </c>
      <c r="K993" s="19" t="str">
        <f>VLOOKUP(Table3[[#This Row],[Customer ID]],'Medical Examinations'!$1:$1048576,10,FALSE())</f>
        <v>No</v>
      </c>
      <c r="L993" s="19" t="str">
        <f>VLOOKUP(Table3[[#This Row],[Customer ID]],'Hospitalisation Details'!992:$1048576,5,FALSE())</f>
        <v>14 Nov 1988</v>
      </c>
      <c r="M993" s="19">
        <f>VLOOKUP(Table3[[#This Row],[Customer ID]],'Hospitalisation Details'!992:$1048576,6,FALSE())</f>
        <v>34</v>
      </c>
      <c r="N993" s="19">
        <f>VLOOKUP(Table3[[#This Row],[Customer ID]],'Hospitalisation Details'!992:$1048576,8,FALSE())</f>
        <v>11294.57</v>
      </c>
      <c r="O993" s="19" t="str">
        <f>VLOOKUP(Table3[[#This Row],[Customer ID]],'Hospitalisation Details'!992:$1048576,9,FALSE())</f>
        <v>tier - 3</v>
      </c>
      <c r="P993" s="19" t="str">
        <f>VLOOKUP(Table3[[#This Row],[Customer ID]],'Hospitalisation Details'!992:$1048576,10,FALSE())</f>
        <v>tier - 1</v>
      </c>
      <c r="Q993" s="19" t="str">
        <f>VLOOKUP(Table3[[#This Row],[Customer ID]],'Hospitalisation Details'!992:$1048576,11,FALSE())</f>
        <v>R1022</v>
      </c>
    </row>
    <row r="994" spans="1:17" x14ac:dyDescent="0.2">
      <c r="A994" s="18" t="s">
        <v>1378</v>
      </c>
      <c r="B994" s="19" t="str">
        <f>VLOOKUP(Table3[[#This Row],[Customer ID]],'Customer name 1'!993:$1048576,4,FALSE())</f>
        <v xml:space="preserve">Mr. Peiweng </v>
      </c>
      <c r="C994" s="20">
        <f>VLOOKUP(Table3[[#This Row],[Customer ID]],'Medical Examinations'!$1:$1048576,2,FALSE())</f>
        <v>32.774999999999999</v>
      </c>
      <c r="D994" s="20" t="str">
        <f>VLOOKUP(Table3[[#This Row],[Customer ID]],'Medical Examinations'!$1:$1048576,3,FALSE())</f>
        <v xml:space="preserve"> obesity </v>
      </c>
      <c r="E994" s="20">
        <f>VLOOKUP(Table3[[#This Row],[Customer ID]],'Medical Examinations'!$1:$1048576,4,FALSE())</f>
        <v>8.02</v>
      </c>
      <c r="F994" s="20" t="str">
        <f>VLOOKUP(Table3[[#This Row],[Customer ID]],'Medical Examinations'!$1:$1048576,5,FALSE())</f>
        <v xml:space="preserve">diabetes </v>
      </c>
      <c r="G994" s="19" t="str">
        <f>VLOOKUP(Table3[[#This Row],[Customer ID]],'Medical Examinations'!$1:$1048576,6,FALSE())</f>
        <v>yes</v>
      </c>
      <c r="H994" s="19" t="str">
        <f>VLOOKUP(Table3[[#This Row],[Customer ID]],'Medical Examinations'!$1:$1048576,7,FALSE())</f>
        <v>No</v>
      </c>
      <c r="I994" s="19" t="str">
        <f>VLOOKUP(Table3[[#This Row],[Customer ID]],'Medical Examinations'!$1:$1048576,8,FALSE())</f>
        <v>No</v>
      </c>
      <c r="J994" s="19">
        <f>VLOOKUP(Table3[[#This Row],[Customer ID]],'Medical Examinations'!$1:$1048576,9,FALSE())</f>
        <v>2</v>
      </c>
      <c r="K994" s="19" t="str">
        <f>VLOOKUP(Table3[[#This Row],[Customer ID]],'Medical Examinations'!$1:$1048576,10,FALSE())</f>
        <v>No</v>
      </c>
      <c r="L994" s="19" t="str">
        <f>VLOOKUP(Table3[[#This Row],[Customer ID]],'Hospitalisation Details'!993:$1048576,5,FALSE())</f>
        <v>22 Jun 1970</v>
      </c>
      <c r="M994" s="19">
        <f>VLOOKUP(Table3[[#This Row],[Customer ID]],'Hospitalisation Details'!993:$1048576,6,FALSE())</f>
        <v>52</v>
      </c>
      <c r="N994" s="19">
        <f>VLOOKUP(Table3[[#This Row],[Customer ID]],'Hospitalisation Details'!993:$1048576,8,FALSE())</f>
        <v>11289.11</v>
      </c>
      <c r="O994" s="19" t="str">
        <f>VLOOKUP(Table3[[#This Row],[Customer ID]],'Hospitalisation Details'!993:$1048576,9,FALSE())</f>
        <v>tier - 3</v>
      </c>
      <c r="P994" s="19" t="str">
        <f>VLOOKUP(Table3[[#This Row],[Customer ID]],'Hospitalisation Details'!993:$1048576,10,FALSE())</f>
        <v>tier - 1</v>
      </c>
      <c r="Q994" s="19" t="str">
        <f>VLOOKUP(Table3[[#This Row],[Customer ID]],'Hospitalisation Details'!993:$1048576,11,FALSE())</f>
        <v>R1012</v>
      </c>
    </row>
    <row r="995" spans="1:17" x14ac:dyDescent="0.2">
      <c r="A995" s="18" t="s">
        <v>1377</v>
      </c>
      <c r="B995" s="19" t="str">
        <f>VLOOKUP(Table3[[#This Row],[Customer ID]],'Customer name 1'!994:$1048576,4,FALSE())</f>
        <v xml:space="preserve">Ms. Theresa </v>
      </c>
      <c r="C995" s="20">
        <f>VLOOKUP(Table3[[#This Row],[Customer ID]],'Medical Examinations'!$1:$1048576,2,FALSE())</f>
        <v>29.83</v>
      </c>
      <c r="D995" s="20" t="str">
        <f>VLOOKUP(Table3[[#This Row],[Customer ID]],'Medical Examinations'!$1:$1048576,3,FALSE())</f>
        <v>over weight</v>
      </c>
      <c r="E995" s="20">
        <f>VLOOKUP(Table3[[#This Row],[Customer ID]],'Medical Examinations'!$1:$1048576,4,FALSE())</f>
        <v>7.2</v>
      </c>
      <c r="F995" s="20" t="str">
        <f>VLOOKUP(Table3[[#This Row],[Customer ID]],'Medical Examinations'!$1:$1048576,5,FALSE())</f>
        <v xml:space="preserve">diabetes </v>
      </c>
      <c r="G995" s="19" t="str">
        <f>VLOOKUP(Table3[[#This Row],[Customer ID]],'Medical Examinations'!$1:$1048576,6,FALSE())</f>
        <v>yes</v>
      </c>
      <c r="H995" s="19" t="str">
        <f>VLOOKUP(Table3[[#This Row],[Customer ID]],'Medical Examinations'!$1:$1048576,7,FALSE())</f>
        <v>No</v>
      </c>
      <c r="I995" s="19" t="str">
        <f>VLOOKUP(Table3[[#This Row],[Customer ID]],'Medical Examinations'!$1:$1048576,8,FALSE())</f>
        <v>No</v>
      </c>
      <c r="J995" s="19">
        <f>VLOOKUP(Table3[[#This Row],[Customer ID]],'Medical Examinations'!$1:$1048576,9,FALSE())</f>
        <v>0</v>
      </c>
      <c r="K995" s="19" t="str">
        <f>VLOOKUP(Table3[[#This Row],[Customer ID]],'Medical Examinations'!$1:$1048576,10,FALSE())</f>
        <v>No</v>
      </c>
      <c r="L995" s="19" t="str">
        <f>VLOOKUP(Table3[[#This Row],[Customer ID]],'Hospitalisation Details'!994:$1048576,5,FALSE())</f>
        <v>14 Jun 1967</v>
      </c>
      <c r="M995" s="19">
        <f>VLOOKUP(Table3[[#This Row],[Customer ID]],'Hospitalisation Details'!994:$1048576,6,FALSE())</f>
        <v>55</v>
      </c>
      <c r="N995" s="19">
        <f>VLOOKUP(Table3[[#This Row],[Customer ID]],'Hospitalisation Details'!994:$1048576,8,FALSE())</f>
        <v>11286.54</v>
      </c>
      <c r="O995" s="19" t="str">
        <f>VLOOKUP(Table3[[#This Row],[Customer ID]],'Hospitalisation Details'!994:$1048576,9,FALSE())</f>
        <v>tier - 3</v>
      </c>
      <c r="P995" s="19" t="str">
        <f>VLOOKUP(Table3[[#This Row],[Customer ID]],'Hospitalisation Details'!994:$1048576,10,FALSE())</f>
        <v>tier - 3</v>
      </c>
      <c r="Q995" s="19" t="str">
        <f>VLOOKUP(Table3[[#This Row],[Customer ID]],'Hospitalisation Details'!994:$1048576,11,FALSE())</f>
        <v>R1024</v>
      </c>
    </row>
    <row r="996" spans="1:17" x14ac:dyDescent="0.2">
      <c r="A996" s="18" t="s">
        <v>1376</v>
      </c>
      <c r="B996" s="19" t="str">
        <f>VLOOKUP(Table3[[#This Row],[Customer ID]],'Customer name 1'!995:$1048576,4,FALSE())</f>
        <v xml:space="preserve">Mr. Daniel </v>
      </c>
      <c r="C996" s="20">
        <f>VLOOKUP(Table3[[#This Row],[Customer ID]],'Medical Examinations'!$1:$1048576,2,FALSE())</f>
        <v>28.31</v>
      </c>
      <c r="D996" s="20" t="str">
        <f>VLOOKUP(Table3[[#This Row],[Customer ID]],'Medical Examinations'!$1:$1048576,3,FALSE())</f>
        <v>over weight</v>
      </c>
      <c r="E996" s="20">
        <f>VLOOKUP(Table3[[#This Row],[Customer ID]],'Medical Examinations'!$1:$1048576,4,FALSE())</f>
        <v>4.55</v>
      </c>
      <c r="F996" s="20" t="str">
        <f>VLOOKUP(Table3[[#This Row],[Customer ID]],'Medical Examinations'!$1:$1048576,5,FALSE())</f>
        <v xml:space="preserve">normal </v>
      </c>
      <c r="G996" s="19" t="str">
        <f>VLOOKUP(Table3[[#This Row],[Customer ID]],'Medical Examinations'!$1:$1048576,6,FALSE())</f>
        <v>No</v>
      </c>
      <c r="H996" s="19" t="str">
        <f>VLOOKUP(Table3[[#This Row],[Customer ID]],'Medical Examinations'!$1:$1048576,7,FALSE())</f>
        <v>yes</v>
      </c>
      <c r="I996" s="19" t="str">
        <f>VLOOKUP(Table3[[#This Row],[Customer ID]],'Medical Examinations'!$1:$1048576,8,FALSE())</f>
        <v>No</v>
      </c>
      <c r="J996" s="19">
        <f>VLOOKUP(Table3[[#This Row],[Customer ID]],'Medical Examinations'!$1:$1048576,9,FALSE())</f>
        <v>1</v>
      </c>
      <c r="K996" s="19" t="str">
        <f>VLOOKUP(Table3[[#This Row],[Customer ID]],'Medical Examinations'!$1:$1048576,10,FALSE())</f>
        <v>No</v>
      </c>
      <c r="L996" s="19" t="str">
        <f>VLOOKUP(Table3[[#This Row],[Customer ID]],'Hospitalisation Details'!995:$1048576,5,FALSE())</f>
        <v>4 Oct 2004</v>
      </c>
      <c r="M996" s="19">
        <f>VLOOKUP(Table3[[#This Row],[Customer ID]],'Hospitalisation Details'!995:$1048576,6,FALSE())</f>
        <v>18</v>
      </c>
      <c r="N996" s="19">
        <f>VLOOKUP(Table3[[#This Row],[Customer ID]],'Hospitalisation Details'!995:$1048576,8,FALSE())</f>
        <v>11272.33</v>
      </c>
      <c r="O996" s="19" t="str">
        <f>VLOOKUP(Table3[[#This Row],[Customer ID]],'Hospitalisation Details'!995:$1048576,9,FALSE())</f>
        <v>tier - 3</v>
      </c>
      <c r="P996" s="19" t="str">
        <f>VLOOKUP(Table3[[#This Row],[Customer ID]],'Hospitalisation Details'!995:$1048576,10,FALSE())</f>
        <v>tier - 2</v>
      </c>
      <c r="Q996" s="19" t="str">
        <f>VLOOKUP(Table3[[#This Row],[Customer ID]],'Hospitalisation Details'!995:$1048576,11,FALSE())</f>
        <v>R1019</v>
      </c>
    </row>
    <row r="997" spans="1:17" x14ac:dyDescent="0.2">
      <c r="A997" s="18" t="s">
        <v>1375</v>
      </c>
      <c r="B997" s="19" t="str">
        <f>VLOOKUP(Table3[[#This Row],[Customer ID]],'Customer name 1'!996:$1048576,4,FALSE())</f>
        <v xml:space="preserve">Mrs. Courtney </v>
      </c>
      <c r="C997" s="20">
        <f>VLOOKUP(Table3[[#This Row],[Customer ID]],'Medical Examinations'!$1:$1048576,2,FALSE())</f>
        <v>29.79</v>
      </c>
      <c r="D997" s="20" t="str">
        <f>VLOOKUP(Table3[[#This Row],[Customer ID]],'Medical Examinations'!$1:$1048576,3,FALSE())</f>
        <v>over weight</v>
      </c>
      <c r="E997" s="20">
        <f>VLOOKUP(Table3[[#This Row],[Customer ID]],'Medical Examinations'!$1:$1048576,4,FALSE())</f>
        <v>9.0299999999999994</v>
      </c>
      <c r="F997" s="20" t="str">
        <f>VLOOKUP(Table3[[#This Row],[Customer ID]],'Medical Examinations'!$1:$1048576,5,FALSE())</f>
        <v xml:space="preserve">diabetes </v>
      </c>
      <c r="G997" s="19" t="str">
        <f>VLOOKUP(Table3[[#This Row],[Customer ID]],'Medical Examinations'!$1:$1048576,6,FALSE())</f>
        <v>No</v>
      </c>
      <c r="H997" s="19" t="str">
        <f>VLOOKUP(Table3[[#This Row],[Customer ID]],'Medical Examinations'!$1:$1048576,7,FALSE())</f>
        <v>No</v>
      </c>
      <c r="I997" s="19" t="str">
        <f>VLOOKUP(Table3[[#This Row],[Customer ID]],'Medical Examinations'!$1:$1048576,8,FALSE())</f>
        <v>No</v>
      </c>
      <c r="J997" s="19">
        <f>VLOOKUP(Table3[[#This Row],[Customer ID]],'Medical Examinations'!$1:$1048576,9,FALSE())</f>
        <v>0</v>
      </c>
      <c r="K997" s="19" t="str">
        <f>VLOOKUP(Table3[[#This Row],[Customer ID]],'Medical Examinations'!$1:$1048576,10,FALSE())</f>
        <v>No</v>
      </c>
      <c r="L997" s="19" t="str">
        <f>VLOOKUP(Table3[[#This Row],[Customer ID]],'Hospitalisation Details'!996:$1048576,5,FALSE())</f>
        <v>26 Dec 1971</v>
      </c>
      <c r="M997" s="19">
        <f>VLOOKUP(Table3[[#This Row],[Customer ID]],'Hospitalisation Details'!996:$1048576,6,FALSE())</f>
        <v>51</v>
      </c>
      <c r="N997" s="19">
        <f>VLOOKUP(Table3[[#This Row],[Customer ID]],'Hospitalisation Details'!996:$1048576,8,FALSE())</f>
        <v>11265.71</v>
      </c>
      <c r="O997" s="19" t="str">
        <f>VLOOKUP(Table3[[#This Row],[Customer ID]],'Hospitalisation Details'!996:$1048576,9,FALSE())</f>
        <v>tier - 3</v>
      </c>
      <c r="P997" s="19" t="str">
        <f>VLOOKUP(Table3[[#This Row],[Customer ID]],'Hospitalisation Details'!996:$1048576,10,FALSE())</f>
        <v>tier - 1</v>
      </c>
      <c r="Q997" s="19" t="str">
        <f>VLOOKUP(Table3[[#This Row],[Customer ID]],'Hospitalisation Details'!996:$1048576,11,FALSE())</f>
        <v>R1025</v>
      </c>
    </row>
    <row r="998" spans="1:17" x14ac:dyDescent="0.2">
      <c r="A998" s="18" t="s">
        <v>1374</v>
      </c>
      <c r="B998" s="19" t="str">
        <f>VLOOKUP(Table3[[#This Row],[Customer ID]],'Customer name 1'!997:$1048576,4,FALSE())</f>
        <v xml:space="preserve">Mr. Jose </v>
      </c>
      <c r="C998" s="20">
        <f>VLOOKUP(Table3[[#This Row],[Customer ID]],'Medical Examinations'!$1:$1048576,2,FALSE())</f>
        <v>36.6</v>
      </c>
      <c r="D998" s="20" t="str">
        <f>VLOOKUP(Table3[[#This Row],[Customer ID]],'Medical Examinations'!$1:$1048576,3,FALSE())</f>
        <v xml:space="preserve"> obesity </v>
      </c>
      <c r="E998" s="20">
        <f>VLOOKUP(Table3[[#This Row],[Customer ID]],'Medical Examinations'!$1:$1048576,4,FALSE())</f>
        <v>5.2</v>
      </c>
      <c r="F998" s="20" t="str">
        <f>VLOOKUP(Table3[[#This Row],[Customer ID]],'Medical Examinations'!$1:$1048576,5,FALSE())</f>
        <v xml:space="preserve">normal </v>
      </c>
      <c r="G998" s="19" t="str">
        <f>VLOOKUP(Table3[[#This Row],[Customer ID]],'Medical Examinations'!$1:$1048576,6,FALSE())</f>
        <v>yes</v>
      </c>
      <c r="H998" s="19" t="str">
        <f>VLOOKUP(Table3[[#This Row],[Customer ID]],'Medical Examinations'!$1:$1048576,7,FALSE())</f>
        <v>No</v>
      </c>
      <c r="I998" s="19" t="str">
        <f>VLOOKUP(Table3[[#This Row],[Customer ID]],'Medical Examinations'!$1:$1048576,8,FALSE())</f>
        <v>Yes</v>
      </c>
      <c r="J998" s="19">
        <f>VLOOKUP(Table3[[#This Row],[Customer ID]],'Medical Examinations'!$1:$1048576,9,FALSE())</f>
        <v>1</v>
      </c>
      <c r="K998" s="19" t="str">
        <f>VLOOKUP(Table3[[#This Row],[Customer ID]],'Medical Examinations'!$1:$1048576,10,FALSE())</f>
        <v>No</v>
      </c>
      <c r="L998" s="19" t="str">
        <f>VLOOKUP(Table3[[#This Row],[Customer ID]],'Hospitalisation Details'!997:$1048576,5,FALSE())</f>
        <v>11 Oct 1969</v>
      </c>
      <c r="M998" s="19">
        <f>VLOOKUP(Table3[[#This Row],[Customer ID]],'Hospitalisation Details'!997:$1048576,6,FALSE())</f>
        <v>53</v>
      </c>
      <c r="N998" s="19">
        <f>VLOOKUP(Table3[[#This Row],[Customer ID]],'Hospitalisation Details'!997:$1048576,8,FALSE())</f>
        <v>11264.54</v>
      </c>
      <c r="O998" s="19" t="str">
        <f>VLOOKUP(Table3[[#This Row],[Customer ID]],'Hospitalisation Details'!997:$1048576,9,FALSE())</f>
        <v>tier - 3</v>
      </c>
      <c r="P998" s="19" t="str">
        <f>VLOOKUP(Table3[[#This Row],[Customer ID]],'Hospitalisation Details'!997:$1048576,10,FALSE())</f>
        <v>tier - 2</v>
      </c>
      <c r="Q998" s="19" t="str">
        <f>VLOOKUP(Table3[[#This Row],[Customer ID]],'Hospitalisation Details'!997:$1048576,11,FALSE())</f>
        <v>R1011</v>
      </c>
    </row>
    <row r="999" spans="1:17" x14ac:dyDescent="0.2">
      <c r="A999" s="18" t="s">
        <v>1373</v>
      </c>
      <c r="B999" s="19" t="str">
        <f>VLOOKUP(Table3[[#This Row],[Customer ID]],'Customer name 1'!998:$1048576,4,FALSE())</f>
        <v xml:space="preserve">Mrs. Lauren </v>
      </c>
      <c r="C999" s="20">
        <f>VLOOKUP(Table3[[#This Row],[Customer ID]],'Medical Examinations'!$1:$1048576,2,FALSE())</f>
        <v>35.93</v>
      </c>
      <c r="D999" s="20" t="str">
        <f>VLOOKUP(Table3[[#This Row],[Customer ID]],'Medical Examinations'!$1:$1048576,3,FALSE())</f>
        <v xml:space="preserve"> obesity </v>
      </c>
      <c r="E999" s="20">
        <f>VLOOKUP(Table3[[#This Row],[Customer ID]],'Medical Examinations'!$1:$1048576,4,FALSE())</f>
        <v>8.3000000000000007</v>
      </c>
      <c r="F999" s="20" t="str">
        <f>VLOOKUP(Table3[[#This Row],[Customer ID]],'Medical Examinations'!$1:$1048576,5,FALSE())</f>
        <v xml:space="preserve">diabetes </v>
      </c>
      <c r="G999" s="19" t="str">
        <f>VLOOKUP(Table3[[#This Row],[Customer ID]],'Medical Examinations'!$1:$1048576,6,FALSE())</f>
        <v>yes</v>
      </c>
      <c r="H999" s="19" t="str">
        <f>VLOOKUP(Table3[[#This Row],[Customer ID]],'Medical Examinations'!$1:$1048576,7,FALSE())</f>
        <v>No</v>
      </c>
      <c r="I999" s="19" t="str">
        <f>VLOOKUP(Table3[[#This Row],[Customer ID]],'Medical Examinations'!$1:$1048576,8,FALSE())</f>
        <v>No</v>
      </c>
      <c r="J999" s="19">
        <f>VLOOKUP(Table3[[#This Row],[Customer ID]],'Medical Examinations'!$1:$1048576,9,FALSE())</f>
        <v>0</v>
      </c>
      <c r="K999" s="19" t="str">
        <f>VLOOKUP(Table3[[#This Row],[Customer ID]],'Medical Examinations'!$1:$1048576,10,FALSE())</f>
        <v>No</v>
      </c>
      <c r="L999" s="19" t="str">
        <f>VLOOKUP(Table3[[#This Row],[Customer ID]],'Hospitalisation Details'!998:$1048576,5,FALSE())</f>
        <v>2 Oct 1981</v>
      </c>
      <c r="M999" s="19">
        <f>VLOOKUP(Table3[[#This Row],[Customer ID]],'Hospitalisation Details'!998:$1048576,6,FALSE())</f>
        <v>41</v>
      </c>
      <c r="N999" s="19">
        <f>VLOOKUP(Table3[[#This Row],[Customer ID]],'Hospitalisation Details'!998:$1048576,8,FALSE())</f>
        <v>11255.29</v>
      </c>
      <c r="O999" s="19" t="str">
        <f>VLOOKUP(Table3[[#This Row],[Customer ID]],'Hospitalisation Details'!998:$1048576,9,FALSE())</f>
        <v>tier - 3</v>
      </c>
      <c r="P999" s="19" t="str">
        <f>VLOOKUP(Table3[[#This Row],[Customer ID]],'Hospitalisation Details'!998:$1048576,10,FALSE())</f>
        <v>tier - 1</v>
      </c>
      <c r="Q999" s="19" t="str">
        <f>VLOOKUP(Table3[[#This Row],[Customer ID]],'Hospitalisation Details'!998:$1048576,11,FALSE())</f>
        <v>R1026</v>
      </c>
    </row>
    <row r="1000" spans="1:17" x14ac:dyDescent="0.2">
      <c r="A1000" s="18" t="s">
        <v>1372</v>
      </c>
      <c r="B1000" s="19" t="str">
        <f>VLOOKUP(Table3[[#This Row],[Customer ID]],'Customer name 1'!999:$1048576,4,FALSE())</f>
        <v xml:space="preserve">Mr. Jonathon </v>
      </c>
      <c r="C1000" s="20">
        <f>VLOOKUP(Table3[[#This Row],[Customer ID]],'Medical Examinations'!$1:$1048576,2,FALSE())</f>
        <v>28.6</v>
      </c>
      <c r="D1000" s="20" t="str">
        <f>VLOOKUP(Table3[[#This Row],[Customer ID]],'Medical Examinations'!$1:$1048576,3,FALSE())</f>
        <v>over weight</v>
      </c>
      <c r="E1000" s="20">
        <f>VLOOKUP(Table3[[#This Row],[Customer ID]],'Medical Examinations'!$1:$1048576,4,FALSE())</f>
        <v>5.56</v>
      </c>
      <c r="F1000" s="20" t="str">
        <f>VLOOKUP(Table3[[#This Row],[Customer ID]],'Medical Examinations'!$1:$1048576,5,FALSE())</f>
        <v xml:space="preserve">normal </v>
      </c>
      <c r="G1000" s="19" t="str">
        <f>VLOOKUP(Table3[[#This Row],[Customer ID]],'Medical Examinations'!$1:$1048576,6,FALSE())</f>
        <v>yes</v>
      </c>
      <c r="H1000" s="19" t="str">
        <f>VLOOKUP(Table3[[#This Row],[Customer ID]],'Medical Examinations'!$1:$1048576,7,FALSE())</f>
        <v>No</v>
      </c>
      <c r="I1000" s="19" t="str">
        <f>VLOOKUP(Table3[[#This Row],[Customer ID]],'Medical Examinations'!$1:$1048576,8,FALSE())</f>
        <v>Yes</v>
      </c>
      <c r="J1000" s="19">
        <f>VLOOKUP(Table3[[#This Row],[Customer ID]],'Medical Examinations'!$1:$1048576,9,FALSE())</f>
        <v>1</v>
      </c>
      <c r="K1000" s="19" t="str">
        <f>VLOOKUP(Table3[[#This Row],[Customer ID]],'Medical Examinations'!$1:$1048576,10,FALSE())</f>
        <v>No</v>
      </c>
      <c r="L1000" s="19" t="str">
        <f>VLOOKUP(Table3[[#This Row],[Customer ID]],'Hospitalisation Details'!999:$1048576,5,FALSE())</f>
        <v>20 Aug 1969</v>
      </c>
      <c r="M1000" s="19">
        <f>VLOOKUP(Table3[[#This Row],[Customer ID]],'Hospitalisation Details'!999:$1048576,6,FALSE())</f>
        <v>53</v>
      </c>
      <c r="N1000" s="19">
        <f>VLOOKUP(Table3[[#This Row],[Customer ID]],'Hospitalisation Details'!999:$1048576,8,FALSE())</f>
        <v>11253.42</v>
      </c>
      <c r="O1000" s="19" t="str">
        <f>VLOOKUP(Table3[[#This Row],[Customer ID]],'Hospitalisation Details'!999:$1048576,9,FALSE())</f>
        <v>tier - 3</v>
      </c>
      <c r="P1000" s="19" t="str">
        <f>VLOOKUP(Table3[[#This Row],[Customer ID]],'Hospitalisation Details'!999:$1048576,10,FALSE())</f>
        <v>tier - 1</v>
      </c>
      <c r="Q1000" s="19" t="str">
        <f>VLOOKUP(Table3[[#This Row],[Customer ID]],'Hospitalisation Details'!999:$1048576,11,FALSE())</f>
        <v>R1011</v>
      </c>
    </row>
    <row r="1001" spans="1:17" x14ac:dyDescent="0.2">
      <c r="A1001" s="18" t="s">
        <v>1371</v>
      </c>
      <c r="B1001" s="19" t="str">
        <f>VLOOKUP(Table3[[#This Row],[Customer ID]],'Customer name 1'!1000:$1048576,4,FALSE())</f>
        <v xml:space="preserve">Mrs. Stephanie </v>
      </c>
      <c r="C1001" s="20">
        <f>VLOOKUP(Table3[[#This Row],[Customer ID]],'Medical Examinations'!$1:$1048576,2,FALSE())</f>
        <v>39.17</v>
      </c>
      <c r="D1001" s="20" t="str">
        <f>VLOOKUP(Table3[[#This Row],[Customer ID]],'Medical Examinations'!$1:$1048576,3,FALSE())</f>
        <v xml:space="preserve"> obesity </v>
      </c>
      <c r="E1001" s="20">
        <f>VLOOKUP(Table3[[#This Row],[Customer ID]],'Medical Examinations'!$1:$1048576,4,FALSE())</f>
        <v>4.1500000000000004</v>
      </c>
      <c r="F1001" s="20" t="str">
        <f>VLOOKUP(Table3[[#This Row],[Customer ID]],'Medical Examinations'!$1:$1048576,5,FALSE())</f>
        <v xml:space="preserve">normal </v>
      </c>
      <c r="G1001" s="19" t="str">
        <f>VLOOKUP(Table3[[#This Row],[Customer ID]],'Medical Examinations'!$1:$1048576,6,FALSE())</f>
        <v>No</v>
      </c>
      <c r="H1001" s="19" t="str">
        <f>VLOOKUP(Table3[[#This Row],[Customer ID]],'Medical Examinations'!$1:$1048576,7,FALSE())</f>
        <v>No</v>
      </c>
      <c r="I1001" s="19" t="str">
        <f>VLOOKUP(Table3[[#This Row],[Customer ID]],'Medical Examinations'!$1:$1048576,8,FALSE())</f>
        <v>No</v>
      </c>
      <c r="J1001" s="19">
        <f>VLOOKUP(Table3[[#This Row],[Customer ID]],'Medical Examinations'!$1:$1048576,9,FALSE())</f>
        <v>0</v>
      </c>
      <c r="K1001" s="19" t="str">
        <f>VLOOKUP(Table3[[#This Row],[Customer ID]],'Medical Examinations'!$1:$1048576,10,FALSE())</f>
        <v>No</v>
      </c>
      <c r="L1001" s="19" t="str">
        <f>VLOOKUP(Table3[[#This Row],[Customer ID]],'Hospitalisation Details'!1000:$1048576,5,FALSE())</f>
        <v>17 Dec 1989</v>
      </c>
      <c r="M1001" s="19">
        <f>VLOOKUP(Table3[[#This Row],[Customer ID]],'Hospitalisation Details'!1000:$1048576,6,FALSE())</f>
        <v>33</v>
      </c>
      <c r="N1001" s="19">
        <f>VLOOKUP(Table3[[#This Row],[Customer ID]],'Hospitalisation Details'!1000:$1048576,8,FALSE())</f>
        <v>11250.43</v>
      </c>
      <c r="O1001" s="19" t="str">
        <f>VLOOKUP(Table3[[#This Row],[Customer ID]],'Hospitalisation Details'!1000:$1048576,9,FALSE())</f>
        <v>tier - 3</v>
      </c>
      <c r="P1001" s="19" t="str">
        <f>VLOOKUP(Table3[[#This Row],[Customer ID]],'Hospitalisation Details'!1000:$1048576,10,FALSE())</f>
        <v>tier - 2</v>
      </c>
      <c r="Q1001" s="19" t="str">
        <f>VLOOKUP(Table3[[#This Row],[Customer ID]],'Hospitalisation Details'!1000:$1048576,11,FALSE())</f>
        <v>R1026</v>
      </c>
    </row>
    <row r="1002" spans="1:17" x14ac:dyDescent="0.2">
      <c r="A1002" s="18" t="s">
        <v>1370</v>
      </c>
      <c r="B1002" s="19" t="str">
        <f>VLOOKUP(Table3[[#This Row],[Customer ID]],'Customer name 1'!1001:$1048576,4,FALSE())</f>
        <v xml:space="preserve">Mr. Patrick </v>
      </c>
      <c r="C1002" s="20">
        <f>VLOOKUP(Table3[[#This Row],[Customer ID]],'Medical Examinations'!$1:$1048576,2,FALSE())</f>
        <v>26.41</v>
      </c>
      <c r="D1002" s="20" t="str">
        <f>VLOOKUP(Table3[[#This Row],[Customer ID]],'Medical Examinations'!$1:$1048576,3,FALSE())</f>
        <v>over weight</v>
      </c>
      <c r="E1002" s="20">
        <f>VLOOKUP(Table3[[#This Row],[Customer ID]],'Medical Examinations'!$1:$1048576,4,FALSE())</f>
        <v>5.99</v>
      </c>
      <c r="F1002" s="20" t="str">
        <f>VLOOKUP(Table3[[#This Row],[Customer ID]],'Medical Examinations'!$1:$1048576,5,FALSE())</f>
        <v>prediabetes</v>
      </c>
      <c r="G1002" s="19" t="str">
        <f>VLOOKUP(Table3[[#This Row],[Customer ID]],'Medical Examinations'!$1:$1048576,6,FALSE())</f>
        <v>yes</v>
      </c>
      <c r="H1002" s="19" t="str">
        <f>VLOOKUP(Table3[[#This Row],[Customer ID]],'Medical Examinations'!$1:$1048576,7,FALSE())</f>
        <v>No</v>
      </c>
      <c r="I1002" s="19" t="str">
        <f>VLOOKUP(Table3[[#This Row],[Customer ID]],'Medical Examinations'!$1:$1048576,8,FALSE())</f>
        <v>Yes</v>
      </c>
      <c r="J1002" s="19">
        <f>VLOOKUP(Table3[[#This Row],[Customer ID]],'Medical Examinations'!$1:$1048576,9,FALSE())</f>
        <v>1</v>
      </c>
      <c r="K1002" s="19" t="str">
        <f>VLOOKUP(Table3[[#This Row],[Customer ID]],'Medical Examinations'!$1:$1048576,10,FALSE())</f>
        <v>No</v>
      </c>
      <c r="L1002" s="19" t="str">
        <f>VLOOKUP(Table3[[#This Row],[Customer ID]],'Hospitalisation Details'!1001:$1048576,5,FALSE())</f>
        <v>30 Dec 1969</v>
      </c>
      <c r="M1002" s="19">
        <f>VLOOKUP(Table3[[#This Row],[Customer ID]],'Hospitalisation Details'!1001:$1048576,6,FALSE())</f>
        <v>53</v>
      </c>
      <c r="N1002" s="19">
        <f>VLOOKUP(Table3[[#This Row],[Customer ID]],'Hospitalisation Details'!1001:$1048576,8,FALSE())</f>
        <v>11244.38</v>
      </c>
      <c r="O1002" s="19" t="str">
        <f>VLOOKUP(Table3[[#This Row],[Customer ID]],'Hospitalisation Details'!1001:$1048576,9,FALSE())</f>
        <v>tier - 3</v>
      </c>
      <c r="P1002" s="19" t="str">
        <f>VLOOKUP(Table3[[#This Row],[Customer ID]],'Hospitalisation Details'!1001:$1048576,10,FALSE())</f>
        <v>tier - 1</v>
      </c>
      <c r="Q1002" s="19" t="str">
        <f>VLOOKUP(Table3[[#This Row],[Customer ID]],'Hospitalisation Details'!1001:$1048576,11,FALSE())</f>
        <v>R1016</v>
      </c>
    </row>
    <row r="1003" spans="1:17" x14ac:dyDescent="0.2">
      <c r="A1003" s="18" t="s">
        <v>1369</v>
      </c>
      <c r="B1003" s="19" t="str">
        <f>VLOOKUP(Table3[[#This Row],[Customer ID]],'Customer name 1'!1002:$1048576,4,FALSE())</f>
        <v xml:space="preserve">Mrs. Krista </v>
      </c>
      <c r="C1003" s="20">
        <f>VLOOKUP(Table3[[#This Row],[Customer ID]],'Medical Examinations'!$1:$1048576,2,FALSE())</f>
        <v>30.63</v>
      </c>
      <c r="D1003" s="20" t="str">
        <f>VLOOKUP(Table3[[#This Row],[Customer ID]],'Medical Examinations'!$1:$1048576,3,FALSE())</f>
        <v xml:space="preserve"> obesity </v>
      </c>
      <c r="E1003" s="20">
        <f>VLOOKUP(Table3[[#This Row],[Customer ID]],'Medical Examinations'!$1:$1048576,4,FALSE())</f>
        <v>5.8</v>
      </c>
      <c r="F1003" s="20" t="str">
        <f>VLOOKUP(Table3[[#This Row],[Customer ID]],'Medical Examinations'!$1:$1048576,5,FALSE())</f>
        <v>prediabetes</v>
      </c>
      <c r="G1003" s="19" t="str">
        <f>VLOOKUP(Table3[[#This Row],[Customer ID]],'Medical Examinations'!$1:$1048576,6,FALSE())</f>
        <v>yes</v>
      </c>
      <c r="H1003" s="19" t="str">
        <f>VLOOKUP(Table3[[#This Row],[Customer ID]],'Medical Examinations'!$1:$1048576,7,FALSE())</f>
        <v>No</v>
      </c>
      <c r="I1003" s="19" t="str">
        <f>VLOOKUP(Table3[[#This Row],[Customer ID]],'Medical Examinations'!$1:$1048576,8,FALSE())</f>
        <v>No</v>
      </c>
      <c r="J1003" s="19">
        <f>VLOOKUP(Table3[[#This Row],[Customer ID]],'Medical Examinations'!$1:$1048576,9,FALSE())</f>
        <v>0</v>
      </c>
      <c r="K1003" s="19" t="str">
        <f>VLOOKUP(Table3[[#This Row],[Customer ID]],'Medical Examinations'!$1:$1048576,10,FALSE())</f>
        <v>No</v>
      </c>
      <c r="L1003" s="19" t="str">
        <f>VLOOKUP(Table3[[#This Row],[Customer ID]],'Hospitalisation Details'!1002:$1048576,5,FALSE())</f>
        <v>28 Jun 1976</v>
      </c>
      <c r="M1003" s="19">
        <f>VLOOKUP(Table3[[#This Row],[Customer ID]],'Hospitalisation Details'!1002:$1048576,6,FALSE())</f>
        <v>46</v>
      </c>
      <c r="N1003" s="19">
        <f>VLOOKUP(Table3[[#This Row],[Customer ID]],'Hospitalisation Details'!1002:$1048576,8,FALSE())</f>
        <v>11217.35</v>
      </c>
      <c r="O1003" s="19" t="str">
        <f>VLOOKUP(Table3[[#This Row],[Customer ID]],'Hospitalisation Details'!1002:$1048576,9,FALSE())</f>
        <v>tier - 3</v>
      </c>
      <c r="P1003" s="19" t="str">
        <f>VLOOKUP(Table3[[#This Row],[Customer ID]],'Hospitalisation Details'!1002:$1048576,10,FALSE())</f>
        <v>tier - 2</v>
      </c>
      <c r="Q1003" s="19" t="str">
        <f>VLOOKUP(Table3[[#This Row],[Customer ID]],'Hospitalisation Details'!1002:$1048576,11,FALSE())</f>
        <v>R1025</v>
      </c>
    </row>
    <row r="1004" spans="1:17" x14ac:dyDescent="0.2">
      <c r="A1004" s="18" t="s">
        <v>1368</v>
      </c>
      <c r="B1004" s="19" t="str">
        <f>VLOOKUP(Table3[[#This Row],[Customer ID]],'Customer name 1'!1003:$1048576,4,FALSE())</f>
        <v xml:space="preserve">Ms. Jenessa </v>
      </c>
      <c r="C1004" s="20">
        <f>VLOOKUP(Table3[[#This Row],[Customer ID]],'Medical Examinations'!$1:$1048576,2,FALSE())</f>
        <v>31.73</v>
      </c>
      <c r="D1004" s="20" t="str">
        <f>VLOOKUP(Table3[[#This Row],[Customer ID]],'Medical Examinations'!$1:$1048576,3,FALSE())</f>
        <v xml:space="preserve"> obesity </v>
      </c>
      <c r="E1004" s="20">
        <f>VLOOKUP(Table3[[#This Row],[Customer ID]],'Medical Examinations'!$1:$1048576,4,FALSE())</f>
        <v>7.32</v>
      </c>
      <c r="F1004" s="20" t="str">
        <f>VLOOKUP(Table3[[#This Row],[Customer ID]],'Medical Examinations'!$1:$1048576,5,FALSE())</f>
        <v xml:space="preserve">diabetes </v>
      </c>
      <c r="G1004" s="19" t="str">
        <f>VLOOKUP(Table3[[#This Row],[Customer ID]],'Medical Examinations'!$1:$1048576,6,FALSE())</f>
        <v>yes</v>
      </c>
      <c r="H1004" s="19" t="str">
        <f>VLOOKUP(Table3[[#This Row],[Customer ID]],'Medical Examinations'!$1:$1048576,7,FALSE())</f>
        <v>No</v>
      </c>
      <c r="I1004" s="19" t="str">
        <f>VLOOKUP(Table3[[#This Row],[Customer ID]],'Medical Examinations'!$1:$1048576,8,FALSE())</f>
        <v>No</v>
      </c>
      <c r="J1004" s="19">
        <f>VLOOKUP(Table3[[#This Row],[Customer ID]],'Medical Examinations'!$1:$1048576,9,FALSE())</f>
        <v>2</v>
      </c>
      <c r="K1004" s="19" t="str">
        <f>VLOOKUP(Table3[[#This Row],[Customer ID]],'Medical Examinations'!$1:$1048576,10,FALSE())</f>
        <v>No</v>
      </c>
      <c r="L1004" s="19" t="str">
        <f>VLOOKUP(Table3[[#This Row],[Customer ID]],'Hospitalisation Details'!1003:$1048576,5,FALSE())</f>
        <v>14 Jun 1970</v>
      </c>
      <c r="M1004" s="19">
        <f>VLOOKUP(Table3[[#This Row],[Customer ID]],'Hospitalisation Details'!1003:$1048576,6,FALSE())</f>
        <v>52</v>
      </c>
      <c r="N1004" s="19">
        <f>VLOOKUP(Table3[[#This Row],[Customer ID]],'Hospitalisation Details'!1003:$1048576,8,FALSE())</f>
        <v>11187.66</v>
      </c>
      <c r="O1004" s="19" t="str">
        <f>VLOOKUP(Table3[[#This Row],[Customer ID]],'Hospitalisation Details'!1003:$1048576,9,FALSE())</f>
        <v>tier - 3</v>
      </c>
      <c r="P1004" s="19" t="str">
        <f>VLOOKUP(Table3[[#This Row],[Customer ID]],'Hospitalisation Details'!1003:$1048576,10,FALSE())</f>
        <v>tier - 2</v>
      </c>
      <c r="Q1004" s="19" t="str">
        <f>VLOOKUP(Table3[[#This Row],[Customer ID]],'Hospitalisation Details'!1003:$1048576,11,FALSE())</f>
        <v>R1012</v>
      </c>
    </row>
    <row r="1005" spans="1:17" x14ac:dyDescent="0.2">
      <c r="A1005" s="18" t="s">
        <v>1367</v>
      </c>
      <c r="B1005" s="19" t="str">
        <f>VLOOKUP(Table3[[#This Row],[Customer ID]],'Customer name 1'!1004:$1048576,4,FALSE())</f>
        <v xml:space="preserve">Mr. Ryan </v>
      </c>
      <c r="C1005" s="20">
        <f>VLOOKUP(Table3[[#This Row],[Customer ID]],'Medical Examinations'!$1:$1048576,2,FALSE())</f>
        <v>30.7</v>
      </c>
      <c r="D1005" s="20" t="str">
        <f>VLOOKUP(Table3[[#This Row],[Customer ID]],'Medical Examinations'!$1:$1048576,3,FALSE())</f>
        <v xml:space="preserve"> obesity </v>
      </c>
      <c r="E1005" s="20">
        <f>VLOOKUP(Table3[[#This Row],[Customer ID]],'Medical Examinations'!$1:$1048576,4,FALSE())</f>
        <v>5.16</v>
      </c>
      <c r="F1005" s="20" t="str">
        <f>VLOOKUP(Table3[[#This Row],[Customer ID]],'Medical Examinations'!$1:$1048576,5,FALSE())</f>
        <v xml:space="preserve">normal </v>
      </c>
      <c r="G1005" s="19" t="str">
        <f>VLOOKUP(Table3[[#This Row],[Customer ID]],'Medical Examinations'!$1:$1048576,6,FALSE())</f>
        <v>No</v>
      </c>
      <c r="H1005" s="19" t="str">
        <f>VLOOKUP(Table3[[#This Row],[Customer ID]],'Medical Examinations'!$1:$1048576,7,FALSE())</f>
        <v>No</v>
      </c>
      <c r="I1005" s="19" t="str">
        <f>VLOOKUP(Table3[[#This Row],[Customer ID]],'Medical Examinations'!$1:$1048576,8,FALSE())</f>
        <v>No</v>
      </c>
      <c r="J1005" s="19">
        <f>VLOOKUP(Table3[[#This Row],[Customer ID]],'Medical Examinations'!$1:$1048576,9,FALSE())</f>
        <v>2</v>
      </c>
      <c r="K1005" s="19" t="str">
        <f>VLOOKUP(Table3[[#This Row],[Customer ID]],'Medical Examinations'!$1:$1048576,10,FALSE())</f>
        <v>No</v>
      </c>
      <c r="L1005" s="19" t="str">
        <f>VLOOKUP(Table3[[#This Row],[Customer ID]],'Hospitalisation Details'!1004:$1048576,5,FALSE())</f>
        <v>3 Sep 1972</v>
      </c>
      <c r="M1005" s="19">
        <f>VLOOKUP(Table3[[#This Row],[Customer ID]],'Hospitalisation Details'!1004:$1048576,6,FALSE())</f>
        <v>50</v>
      </c>
      <c r="N1005" s="19">
        <f>VLOOKUP(Table3[[#This Row],[Customer ID]],'Hospitalisation Details'!1004:$1048576,8,FALSE())</f>
        <v>11186.2</v>
      </c>
      <c r="O1005" s="19" t="str">
        <f>VLOOKUP(Table3[[#This Row],[Customer ID]],'Hospitalisation Details'!1004:$1048576,9,FALSE())</f>
        <v>tier - 3</v>
      </c>
      <c r="P1005" s="19" t="str">
        <f>VLOOKUP(Table3[[#This Row],[Customer ID]],'Hospitalisation Details'!1004:$1048576,10,FALSE())</f>
        <v>tier - 2</v>
      </c>
      <c r="Q1005" s="19" t="str">
        <f>VLOOKUP(Table3[[#This Row],[Customer ID]],'Hospitalisation Details'!1004:$1048576,11,FALSE())</f>
        <v>R1021</v>
      </c>
    </row>
    <row r="1006" spans="1:17" x14ac:dyDescent="0.2">
      <c r="A1006" s="18" t="s">
        <v>1366</v>
      </c>
      <c r="B1006" s="19" t="str">
        <f>VLOOKUP(Table3[[#This Row],[Customer ID]],'Customer name 1'!1005:$1048576,4,FALSE())</f>
        <v xml:space="preserve">Mr. Thomas </v>
      </c>
      <c r="C1006" s="20">
        <f>VLOOKUP(Table3[[#This Row],[Customer ID]],'Medical Examinations'!$1:$1048576,2,FALSE())</f>
        <v>25.934999999999999</v>
      </c>
      <c r="D1006" s="20" t="str">
        <f>VLOOKUP(Table3[[#This Row],[Customer ID]],'Medical Examinations'!$1:$1048576,3,FALSE())</f>
        <v>over weight</v>
      </c>
      <c r="E1006" s="20">
        <f>VLOOKUP(Table3[[#This Row],[Customer ID]],'Medical Examinations'!$1:$1048576,4,FALSE())</f>
        <v>5.96</v>
      </c>
      <c r="F1006" s="20" t="str">
        <f>VLOOKUP(Table3[[#This Row],[Customer ID]],'Medical Examinations'!$1:$1048576,5,FALSE())</f>
        <v>prediabetes</v>
      </c>
      <c r="G1006" s="19" t="str">
        <f>VLOOKUP(Table3[[#This Row],[Customer ID]],'Medical Examinations'!$1:$1048576,6,FALSE())</f>
        <v>yes</v>
      </c>
      <c r="H1006" s="19" t="str">
        <f>VLOOKUP(Table3[[#This Row],[Customer ID]],'Medical Examinations'!$1:$1048576,7,FALSE())</f>
        <v>No</v>
      </c>
      <c r="I1006" s="19" t="str">
        <f>VLOOKUP(Table3[[#This Row],[Customer ID]],'Medical Examinations'!$1:$1048576,8,FALSE())</f>
        <v>No</v>
      </c>
      <c r="J1006" s="19">
        <f>VLOOKUP(Table3[[#This Row],[Customer ID]],'Medical Examinations'!$1:$1048576,9,FALSE())</f>
        <v>2</v>
      </c>
      <c r="K1006" s="19" t="str">
        <f>VLOOKUP(Table3[[#This Row],[Customer ID]],'Medical Examinations'!$1:$1048576,10,FALSE())</f>
        <v>No</v>
      </c>
      <c r="L1006" s="19" t="str">
        <f>VLOOKUP(Table3[[#This Row],[Customer ID]],'Hospitalisation Details'!1005:$1048576,5,FALSE())</f>
        <v>6 Aug 1966</v>
      </c>
      <c r="M1006" s="19">
        <f>VLOOKUP(Table3[[#This Row],[Customer ID]],'Hospitalisation Details'!1005:$1048576,6,FALSE())</f>
        <v>56</v>
      </c>
      <c r="N1006" s="19">
        <f>VLOOKUP(Table3[[#This Row],[Customer ID]],'Hospitalisation Details'!1005:$1048576,8,FALSE())</f>
        <v>11165.42</v>
      </c>
      <c r="O1006" s="19" t="str">
        <f>VLOOKUP(Table3[[#This Row],[Customer ID]],'Hospitalisation Details'!1005:$1048576,9,FALSE())</f>
        <v>tier - 3</v>
      </c>
      <c r="P1006" s="19" t="str">
        <f>VLOOKUP(Table3[[#This Row],[Customer ID]],'Hospitalisation Details'!1005:$1048576,10,FALSE())</f>
        <v>tier - 1</v>
      </c>
      <c r="Q1006" s="19" t="str">
        <f>VLOOKUP(Table3[[#This Row],[Customer ID]],'Hospitalisation Details'!1005:$1048576,11,FALSE())</f>
        <v>R1016</v>
      </c>
    </row>
    <row r="1007" spans="1:17" x14ac:dyDescent="0.2">
      <c r="A1007" s="18" t="s">
        <v>1365</v>
      </c>
      <c r="B1007" s="19" t="str">
        <f>VLOOKUP(Table3[[#This Row],[Customer ID]],'Customer name 1'!1006:$1048576,4,FALSE())</f>
        <v xml:space="preserve">Ms. Amanda </v>
      </c>
      <c r="C1007" s="20">
        <f>VLOOKUP(Table3[[#This Row],[Customer ID]],'Medical Examinations'!$1:$1048576,2,FALSE())</f>
        <v>35.9</v>
      </c>
      <c r="D1007" s="20" t="str">
        <f>VLOOKUP(Table3[[#This Row],[Customer ID]],'Medical Examinations'!$1:$1048576,3,FALSE())</f>
        <v xml:space="preserve"> obesity </v>
      </c>
      <c r="E1007" s="20">
        <f>VLOOKUP(Table3[[#This Row],[Customer ID]],'Medical Examinations'!$1:$1048576,4,FALSE())</f>
        <v>4.8499999999999996</v>
      </c>
      <c r="F1007" s="20" t="str">
        <f>VLOOKUP(Table3[[#This Row],[Customer ID]],'Medical Examinations'!$1:$1048576,5,FALSE())</f>
        <v xml:space="preserve">normal </v>
      </c>
      <c r="G1007" s="19" t="str">
        <f>VLOOKUP(Table3[[#This Row],[Customer ID]],'Medical Examinations'!$1:$1048576,6,FALSE())</f>
        <v>yes</v>
      </c>
      <c r="H1007" s="19" t="str">
        <f>VLOOKUP(Table3[[#This Row],[Customer ID]],'Medical Examinations'!$1:$1048576,7,FALSE())</f>
        <v>No</v>
      </c>
      <c r="I1007" s="19" t="str">
        <f>VLOOKUP(Table3[[#This Row],[Customer ID]],'Medical Examinations'!$1:$1048576,8,FALSE())</f>
        <v>Yes</v>
      </c>
      <c r="J1007" s="19">
        <f>VLOOKUP(Table3[[#This Row],[Customer ID]],'Medical Examinations'!$1:$1048576,9,FALSE())</f>
        <v>1</v>
      </c>
      <c r="K1007" s="19" t="str">
        <f>VLOOKUP(Table3[[#This Row],[Customer ID]],'Medical Examinations'!$1:$1048576,10,FALSE())</f>
        <v>No</v>
      </c>
      <c r="L1007" s="19" t="str">
        <f>VLOOKUP(Table3[[#This Row],[Customer ID]],'Hospitalisation Details'!1006:$1048576,5,FALSE())</f>
        <v>25 Jun 1969</v>
      </c>
      <c r="M1007" s="19">
        <f>VLOOKUP(Table3[[#This Row],[Customer ID]],'Hospitalisation Details'!1006:$1048576,6,FALSE())</f>
        <v>53</v>
      </c>
      <c r="N1007" s="19">
        <f>VLOOKUP(Table3[[#This Row],[Customer ID]],'Hospitalisation Details'!1006:$1048576,8,FALSE())</f>
        <v>11163.57</v>
      </c>
      <c r="O1007" s="19" t="str">
        <f>VLOOKUP(Table3[[#This Row],[Customer ID]],'Hospitalisation Details'!1006:$1048576,9,FALSE())</f>
        <v>tier - 3</v>
      </c>
      <c r="P1007" s="19" t="str">
        <f>VLOOKUP(Table3[[#This Row],[Customer ID]],'Hospitalisation Details'!1006:$1048576,10,FALSE())</f>
        <v>tier - 2</v>
      </c>
      <c r="Q1007" s="19" t="str">
        <f>VLOOKUP(Table3[[#This Row],[Customer ID]],'Hospitalisation Details'!1006:$1048576,11,FALSE())</f>
        <v>R1011</v>
      </c>
    </row>
    <row r="1008" spans="1:17" x14ac:dyDescent="0.2">
      <c r="A1008" s="18" t="s">
        <v>1364</v>
      </c>
      <c r="B1008" s="19" t="str">
        <f>VLOOKUP(Table3[[#This Row],[Customer ID]],'Customer name 1'!1007:$1048576,4,FALSE())</f>
        <v xml:space="preserve">Ms. Teresa </v>
      </c>
      <c r="C1008" s="20">
        <f>VLOOKUP(Table3[[#This Row],[Customer ID]],'Medical Examinations'!$1:$1048576,2,FALSE())</f>
        <v>26.7</v>
      </c>
      <c r="D1008" s="20" t="str">
        <f>VLOOKUP(Table3[[#This Row],[Customer ID]],'Medical Examinations'!$1:$1048576,3,FALSE())</f>
        <v>over weight</v>
      </c>
      <c r="E1008" s="20">
        <f>VLOOKUP(Table3[[#This Row],[Customer ID]],'Medical Examinations'!$1:$1048576,4,FALSE())</f>
        <v>5.09</v>
      </c>
      <c r="F1008" s="20" t="str">
        <f>VLOOKUP(Table3[[#This Row],[Customer ID]],'Medical Examinations'!$1:$1048576,5,FALSE())</f>
        <v xml:space="preserve">normal </v>
      </c>
      <c r="G1008" s="19" t="str">
        <f>VLOOKUP(Table3[[#This Row],[Customer ID]],'Medical Examinations'!$1:$1048576,6,FALSE())</f>
        <v>yes</v>
      </c>
      <c r="H1008" s="19" t="str">
        <f>VLOOKUP(Table3[[#This Row],[Customer ID]],'Medical Examinations'!$1:$1048576,7,FALSE())</f>
        <v>No</v>
      </c>
      <c r="I1008" s="19" t="str">
        <f>VLOOKUP(Table3[[#This Row],[Customer ID]],'Medical Examinations'!$1:$1048576,8,FALSE())</f>
        <v>Yes</v>
      </c>
      <c r="J1008" s="19">
        <f>VLOOKUP(Table3[[#This Row],[Customer ID]],'Medical Examinations'!$1:$1048576,9,FALSE())</f>
        <v>1</v>
      </c>
      <c r="K1008" s="19" t="str">
        <f>VLOOKUP(Table3[[#This Row],[Customer ID]],'Medical Examinations'!$1:$1048576,10,FALSE())</f>
        <v>No</v>
      </c>
      <c r="L1008" s="19" t="str">
        <f>VLOOKUP(Table3[[#This Row],[Customer ID]],'Hospitalisation Details'!1007:$1048576,5,FALSE())</f>
        <v>30 Nov 1969</v>
      </c>
      <c r="M1008" s="19">
        <f>VLOOKUP(Table3[[#This Row],[Customer ID]],'Hospitalisation Details'!1007:$1048576,6,FALSE())</f>
        <v>53</v>
      </c>
      <c r="N1008" s="19">
        <f>VLOOKUP(Table3[[#This Row],[Customer ID]],'Hospitalisation Details'!1007:$1048576,8,FALSE())</f>
        <v>11150.78</v>
      </c>
      <c r="O1008" s="19" t="str">
        <f>VLOOKUP(Table3[[#This Row],[Customer ID]],'Hospitalisation Details'!1007:$1048576,9,FALSE())</f>
        <v>tier - 3</v>
      </c>
      <c r="P1008" s="19" t="str">
        <f>VLOOKUP(Table3[[#This Row],[Customer ID]],'Hospitalisation Details'!1007:$1048576,10,FALSE())</f>
        <v>tier - 2</v>
      </c>
      <c r="Q1008" s="19" t="str">
        <f>VLOOKUP(Table3[[#This Row],[Customer ID]],'Hospitalisation Details'!1007:$1048576,11,FALSE())</f>
        <v>R1011</v>
      </c>
    </row>
    <row r="1009" spans="1:17" x14ac:dyDescent="0.2">
      <c r="A1009" s="18" t="s">
        <v>1363</v>
      </c>
      <c r="B1009" s="19" t="str">
        <f>VLOOKUP(Table3[[#This Row],[Customer ID]],'Customer name 1'!1008:$1048576,4,FALSE())</f>
        <v xml:space="preserve">Mr. Dorian </v>
      </c>
      <c r="C1009" s="20">
        <f>VLOOKUP(Table3[[#This Row],[Customer ID]],'Medical Examinations'!$1:$1048576,2,FALSE())</f>
        <v>33.71</v>
      </c>
      <c r="D1009" s="20" t="str">
        <f>VLOOKUP(Table3[[#This Row],[Customer ID]],'Medical Examinations'!$1:$1048576,3,FALSE())</f>
        <v xml:space="preserve"> obesity </v>
      </c>
      <c r="E1009" s="20">
        <f>VLOOKUP(Table3[[#This Row],[Customer ID]],'Medical Examinations'!$1:$1048576,4,FALSE())</f>
        <v>4.9400000000000004</v>
      </c>
      <c r="F1009" s="20" t="str">
        <f>VLOOKUP(Table3[[#This Row],[Customer ID]],'Medical Examinations'!$1:$1048576,5,FALSE())</f>
        <v xml:space="preserve">normal </v>
      </c>
      <c r="G1009" s="19" t="str">
        <f>VLOOKUP(Table3[[#This Row],[Customer ID]],'Medical Examinations'!$1:$1048576,6,FALSE())</f>
        <v>No</v>
      </c>
      <c r="H1009" s="19" t="str">
        <f>VLOOKUP(Table3[[#This Row],[Customer ID]],'Medical Examinations'!$1:$1048576,7,FALSE())</f>
        <v>No</v>
      </c>
      <c r="I1009" s="19" t="str">
        <f>VLOOKUP(Table3[[#This Row],[Customer ID]],'Medical Examinations'!$1:$1048576,8,FALSE())</f>
        <v>No</v>
      </c>
      <c r="J1009" s="19">
        <f>VLOOKUP(Table3[[#This Row],[Customer ID]],'Medical Examinations'!$1:$1048576,9,FALSE())</f>
        <v>0</v>
      </c>
      <c r="K1009" s="19" t="str">
        <f>VLOOKUP(Table3[[#This Row],[Customer ID]],'Medical Examinations'!$1:$1048576,10,FALSE())</f>
        <v>No</v>
      </c>
      <c r="L1009" s="19" t="str">
        <f>VLOOKUP(Table3[[#This Row],[Customer ID]],'Hospitalisation Details'!1008:$1048576,5,FALSE())</f>
        <v>20 Aug 1980</v>
      </c>
      <c r="M1009" s="19">
        <f>VLOOKUP(Table3[[#This Row],[Customer ID]],'Hospitalisation Details'!1008:$1048576,6,FALSE())</f>
        <v>42</v>
      </c>
      <c r="N1009" s="19">
        <f>VLOOKUP(Table3[[#This Row],[Customer ID]],'Hospitalisation Details'!1008:$1048576,8,FALSE())</f>
        <v>11103.33</v>
      </c>
      <c r="O1009" s="19" t="str">
        <f>VLOOKUP(Table3[[#This Row],[Customer ID]],'Hospitalisation Details'!1008:$1048576,9,FALSE())</f>
        <v>tier - 3</v>
      </c>
      <c r="P1009" s="19" t="str">
        <f>VLOOKUP(Table3[[#This Row],[Customer ID]],'Hospitalisation Details'!1008:$1048576,10,FALSE())</f>
        <v>tier - 1</v>
      </c>
      <c r="Q1009" s="19" t="str">
        <f>VLOOKUP(Table3[[#This Row],[Customer ID]],'Hospitalisation Details'!1008:$1048576,11,FALSE())</f>
        <v>R1021</v>
      </c>
    </row>
    <row r="1010" spans="1:17" x14ac:dyDescent="0.2">
      <c r="A1010" s="18" t="s">
        <v>1362</v>
      </c>
      <c r="B1010" s="19" t="str">
        <f>VLOOKUP(Table3[[#This Row],[Customer ID]],'Customer name 1'!1009:$1048576,4,FALSE())</f>
        <v xml:space="preserve">Ms. Amy </v>
      </c>
      <c r="C1010" s="20">
        <f>VLOOKUP(Table3[[#This Row],[Customer ID]],'Medical Examinations'!$1:$1048576,2,FALSE())</f>
        <v>41.91</v>
      </c>
      <c r="D1010" s="20" t="str">
        <f>VLOOKUP(Table3[[#This Row],[Customer ID]],'Medical Examinations'!$1:$1048576,3,FALSE())</f>
        <v xml:space="preserve"> obesity </v>
      </c>
      <c r="E1010" s="20">
        <f>VLOOKUP(Table3[[#This Row],[Customer ID]],'Medical Examinations'!$1:$1048576,4,FALSE())</f>
        <v>4.92</v>
      </c>
      <c r="F1010" s="20" t="str">
        <f>VLOOKUP(Table3[[#This Row],[Customer ID]],'Medical Examinations'!$1:$1048576,5,FALSE())</f>
        <v xml:space="preserve">normal </v>
      </c>
      <c r="G1010" s="19" t="str">
        <f>VLOOKUP(Table3[[#This Row],[Customer ID]],'Medical Examinations'!$1:$1048576,6,FALSE())</f>
        <v>yes</v>
      </c>
      <c r="H1010" s="19" t="str">
        <f>VLOOKUP(Table3[[#This Row],[Customer ID]],'Medical Examinations'!$1:$1048576,7,FALSE())</f>
        <v>No</v>
      </c>
      <c r="I1010" s="19" t="str">
        <f>VLOOKUP(Table3[[#This Row],[Customer ID]],'Medical Examinations'!$1:$1048576,8,FALSE())</f>
        <v>No</v>
      </c>
      <c r="J1010" s="19">
        <f>VLOOKUP(Table3[[#This Row],[Customer ID]],'Medical Examinations'!$1:$1048576,9,FALSE())</f>
        <v>2</v>
      </c>
      <c r="K1010" s="19" t="str">
        <f>VLOOKUP(Table3[[#This Row],[Customer ID]],'Medical Examinations'!$1:$1048576,10,FALSE())</f>
        <v>No</v>
      </c>
      <c r="L1010" s="19" t="str">
        <f>VLOOKUP(Table3[[#This Row],[Customer ID]],'Hospitalisation Details'!1009:$1048576,5,FALSE())</f>
        <v>5 Jul 1966</v>
      </c>
      <c r="M1010" s="19">
        <f>VLOOKUP(Table3[[#This Row],[Customer ID]],'Hospitalisation Details'!1009:$1048576,6,FALSE())</f>
        <v>56</v>
      </c>
      <c r="N1010" s="19">
        <f>VLOOKUP(Table3[[#This Row],[Customer ID]],'Hospitalisation Details'!1009:$1048576,8,FALSE())</f>
        <v>11093.62</v>
      </c>
      <c r="O1010" s="19" t="str">
        <f>VLOOKUP(Table3[[#This Row],[Customer ID]],'Hospitalisation Details'!1009:$1048576,9,FALSE())</f>
        <v>tier - 3</v>
      </c>
      <c r="P1010" s="19" t="str">
        <f>VLOOKUP(Table3[[#This Row],[Customer ID]],'Hospitalisation Details'!1009:$1048576,10,FALSE())</f>
        <v>tier - 1</v>
      </c>
      <c r="Q1010" s="19" t="str">
        <f>VLOOKUP(Table3[[#This Row],[Customer ID]],'Hospitalisation Details'!1009:$1048576,11,FALSE())</f>
        <v>R1013</v>
      </c>
    </row>
    <row r="1011" spans="1:17" x14ac:dyDescent="0.2">
      <c r="A1011" s="18" t="s">
        <v>1361</v>
      </c>
      <c r="B1011" s="19" t="str">
        <f>VLOOKUP(Table3[[#This Row],[Customer ID]],'Customer name 1'!1010:$1048576,4,FALSE())</f>
        <v xml:space="preserve">Ms. Aberu </v>
      </c>
      <c r="C1011" s="20">
        <f>VLOOKUP(Table3[[#This Row],[Customer ID]],'Medical Examinations'!$1:$1048576,2,FALSE())</f>
        <v>39.82</v>
      </c>
      <c r="D1011" s="20" t="str">
        <f>VLOOKUP(Table3[[#This Row],[Customer ID]],'Medical Examinations'!$1:$1048576,3,FALSE())</f>
        <v xml:space="preserve"> obesity </v>
      </c>
      <c r="E1011" s="20">
        <f>VLOOKUP(Table3[[#This Row],[Customer ID]],'Medical Examinations'!$1:$1048576,4,FALSE())</f>
        <v>6.05</v>
      </c>
      <c r="F1011" s="20" t="str">
        <f>VLOOKUP(Table3[[#This Row],[Customer ID]],'Medical Examinations'!$1:$1048576,5,FALSE())</f>
        <v>prediabetes</v>
      </c>
      <c r="G1011" s="19" t="str">
        <f>VLOOKUP(Table3[[#This Row],[Customer ID]],'Medical Examinations'!$1:$1048576,6,FALSE())</f>
        <v>yes</v>
      </c>
      <c r="H1011" s="19" t="str">
        <f>VLOOKUP(Table3[[#This Row],[Customer ID]],'Medical Examinations'!$1:$1048576,7,FALSE())</f>
        <v>No</v>
      </c>
      <c r="I1011" s="19" t="str">
        <f>VLOOKUP(Table3[[#This Row],[Customer ID]],'Medical Examinations'!$1:$1048576,8,FALSE())</f>
        <v>No</v>
      </c>
      <c r="J1011" s="19">
        <f>VLOOKUP(Table3[[#This Row],[Customer ID]],'Medical Examinations'!$1:$1048576,9,FALSE())</f>
        <v>2</v>
      </c>
      <c r="K1011" s="19" t="str">
        <f>VLOOKUP(Table3[[#This Row],[Customer ID]],'Medical Examinations'!$1:$1048576,10,FALSE())</f>
        <v>No</v>
      </c>
      <c r="L1011" s="19" t="str">
        <f>VLOOKUP(Table3[[#This Row],[Customer ID]],'Hospitalisation Details'!1010:$1048576,5,FALSE())</f>
        <v>9 Sep 1966</v>
      </c>
      <c r="M1011" s="19">
        <f>VLOOKUP(Table3[[#This Row],[Customer ID]],'Hospitalisation Details'!1010:$1048576,6,FALSE())</f>
        <v>56</v>
      </c>
      <c r="N1011" s="19">
        <f>VLOOKUP(Table3[[#This Row],[Customer ID]],'Hospitalisation Details'!1010:$1048576,8,FALSE())</f>
        <v>11090.72</v>
      </c>
      <c r="O1011" s="19" t="str">
        <f>VLOOKUP(Table3[[#This Row],[Customer ID]],'Hospitalisation Details'!1010:$1048576,9,FALSE())</f>
        <v>tier - 3</v>
      </c>
      <c r="P1011" s="19" t="str">
        <f>VLOOKUP(Table3[[#This Row],[Customer ID]],'Hospitalisation Details'!1010:$1048576,10,FALSE())</f>
        <v>tier - 1</v>
      </c>
      <c r="Q1011" s="19" t="str">
        <f>VLOOKUP(Table3[[#This Row],[Customer ID]],'Hospitalisation Details'!1010:$1048576,11,FALSE())</f>
        <v>R1013</v>
      </c>
    </row>
    <row r="1012" spans="1:17" x14ac:dyDescent="0.2">
      <c r="A1012" s="18" t="s">
        <v>1360</v>
      </c>
      <c r="B1012" s="19" t="str">
        <f>VLOOKUP(Table3[[#This Row],[Customer ID]],'Customer name 1'!1011:$1048576,4,FALSE())</f>
        <v xml:space="preserve">Ms. Ashley </v>
      </c>
      <c r="C1012" s="20">
        <f>VLOOKUP(Table3[[#This Row],[Customer ID]],'Medical Examinations'!$1:$1048576,2,FALSE())</f>
        <v>28.12</v>
      </c>
      <c r="D1012" s="20" t="str">
        <f>VLOOKUP(Table3[[#This Row],[Customer ID]],'Medical Examinations'!$1:$1048576,3,FALSE())</f>
        <v>over weight</v>
      </c>
      <c r="E1012" s="20">
        <f>VLOOKUP(Table3[[#This Row],[Customer ID]],'Medical Examinations'!$1:$1048576,4,FALSE())</f>
        <v>4.67</v>
      </c>
      <c r="F1012" s="20" t="str">
        <f>VLOOKUP(Table3[[#This Row],[Customer ID]],'Medical Examinations'!$1:$1048576,5,FALSE())</f>
        <v xml:space="preserve">normal </v>
      </c>
      <c r="G1012" s="19" t="str">
        <f>VLOOKUP(Table3[[#This Row],[Customer ID]],'Medical Examinations'!$1:$1048576,6,FALSE())</f>
        <v>No</v>
      </c>
      <c r="H1012" s="19" t="str">
        <f>VLOOKUP(Table3[[#This Row],[Customer ID]],'Medical Examinations'!$1:$1048576,7,FALSE())</f>
        <v>No</v>
      </c>
      <c r="I1012" s="19" t="str">
        <f>VLOOKUP(Table3[[#This Row],[Customer ID]],'Medical Examinations'!$1:$1048576,8,FALSE())</f>
        <v>No</v>
      </c>
      <c r="J1012" s="19">
        <f>VLOOKUP(Table3[[#This Row],[Customer ID]],'Medical Examinations'!$1:$1048576,9,FALSE())</f>
        <v>2</v>
      </c>
      <c r="K1012" s="19" t="str">
        <f>VLOOKUP(Table3[[#This Row],[Customer ID]],'Medical Examinations'!$1:$1048576,10,FALSE())</f>
        <v>No</v>
      </c>
      <c r="L1012" s="19" t="str">
        <f>VLOOKUP(Table3[[#This Row],[Customer ID]],'Hospitalisation Details'!1011:$1048576,5,FALSE())</f>
        <v>7 Oct 1972</v>
      </c>
      <c r="M1012" s="19">
        <f>VLOOKUP(Table3[[#This Row],[Customer ID]],'Hospitalisation Details'!1011:$1048576,6,FALSE())</f>
        <v>50</v>
      </c>
      <c r="N1012" s="19">
        <f>VLOOKUP(Table3[[#This Row],[Customer ID]],'Hospitalisation Details'!1011:$1048576,8,FALSE())</f>
        <v>11085.59</v>
      </c>
      <c r="O1012" s="19" t="str">
        <f>VLOOKUP(Table3[[#This Row],[Customer ID]],'Hospitalisation Details'!1011:$1048576,9,FALSE())</f>
        <v>tier - 3</v>
      </c>
      <c r="P1012" s="19" t="str">
        <f>VLOOKUP(Table3[[#This Row],[Customer ID]],'Hospitalisation Details'!1011:$1048576,10,FALSE())</f>
        <v>tier - 2</v>
      </c>
      <c r="Q1012" s="19" t="str">
        <f>VLOOKUP(Table3[[#This Row],[Customer ID]],'Hospitalisation Details'!1011:$1048576,11,FALSE())</f>
        <v>R1012</v>
      </c>
    </row>
    <row r="1013" spans="1:17" x14ac:dyDescent="0.2">
      <c r="A1013" s="18" t="s">
        <v>1359</v>
      </c>
      <c r="B1013" s="19" t="str">
        <f>VLOOKUP(Table3[[#This Row],[Customer ID]],'Customer name 1'!1012:$1048576,4,FALSE())</f>
        <v xml:space="preserve">Ms. Anna </v>
      </c>
      <c r="C1013" s="20">
        <f>VLOOKUP(Table3[[#This Row],[Customer ID]],'Medical Examinations'!$1:$1048576,2,FALSE())</f>
        <v>26.98</v>
      </c>
      <c r="D1013" s="20" t="str">
        <f>VLOOKUP(Table3[[#This Row],[Customer ID]],'Medical Examinations'!$1:$1048576,3,FALSE())</f>
        <v>over weight</v>
      </c>
      <c r="E1013" s="20">
        <f>VLOOKUP(Table3[[#This Row],[Customer ID]],'Medical Examinations'!$1:$1048576,4,FALSE())</f>
        <v>9.81</v>
      </c>
      <c r="F1013" s="20" t="str">
        <f>VLOOKUP(Table3[[#This Row],[Customer ID]],'Medical Examinations'!$1:$1048576,5,FALSE())</f>
        <v xml:space="preserve">diabetes </v>
      </c>
      <c r="G1013" s="19" t="str">
        <f>VLOOKUP(Table3[[#This Row],[Customer ID]],'Medical Examinations'!$1:$1048576,6,FALSE())</f>
        <v>yes</v>
      </c>
      <c r="H1013" s="19" t="str">
        <f>VLOOKUP(Table3[[#This Row],[Customer ID]],'Medical Examinations'!$1:$1048576,7,FALSE())</f>
        <v>No</v>
      </c>
      <c r="I1013" s="19" t="str">
        <f>VLOOKUP(Table3[[#This Row],[Customer ID]],'Medical Examinations'!$1:$1048576,8,FALSE())</f>
        <v>No</v>
      </c>
      <c r="J1013" s="19">
        <f>VLOOKUP(Table3[[#This Row],[Customer ID]],'Medical Examinations'!$1:$1048576,9,FALSE())</f>
        <v>0</v>
      </c>
      <c r="K1013" s="19" t="str">
        <f>VLOOKUP(Table3[[#This Row],[Customer ID]],'Medical Examinations'!$1:$1048576,10,FALSE())</f>
        <v>No</v>
      </c>
      <c r="L1013" s="19" t="str">
        <f>VLOOKUP(Table3[[#This Row],[Customer ID]],'Hospitalisation Details'!1012:$1048576,5,FALSE())</f>
        <v>4 Sep 1967</v>
      </c>
      <c r="M1013" s="19">
        <f>VLOOKUP(Table3[[#This Row],[Customer ID]],'Hospitalisation Details'!1012:$1048576,6,FALSE())</f>
        <v>55</v>
      </c>
      <c r="N1013" s="19">
        <f>VLOOKUP(Table3[[#This Row],[Customer ID]],'Hospitalisation Details'!1012:$1048576,8,FALSE())</f>
        <v>11082.58</v>
      </c>
      <c r="O1013" s="19" t="str">
        <f>VLOOKUP(Table3[[#This Row],[Customer ID]],'Hospitalisation Details'!1012:$1048576,9,FALSE())</f>
        <v>tier - 3</v>
      </c>
      <c r="P1013" s="19" t="str">
        <f>VLOOKUP(Table3[[#This Row],[Customer ID]],'Hospitalisation Details'!1012:$1048576,10,FALSE())</f>
        <v>tier - 2</v>
      </c>
      <c r="Q1013" s="19" t="str">
        <f>VLOOKUP(Table3[[#This Row],[Customer ID]],'Hospitalisation Details'!1012:$1048576,11,FALSE())</f>
        <v>R1012</v>
      </c>
    </row>
    <row r="1014" spans="1:17" x14ac:dyDescent="0.2">
      <c r="A1014" s="18" t="s">
        <v>1358</v>
      </c>
      <c r="B1014" s="19" t="str">
        <f>VLOOKUP(Table3[[#This Row],[Customer ID]],'Customer name 1'!1013:$1048576,4,FALSE())</f>
        <v xml:space="preserve">Ms. Tania </v>
      </c>
      <c r="C1014" s="20">
        <f>VLOOKUP(Table3[[#This Row],[Customer ID]],'Medical Examinations'!$1:$1048576,2,FALSE())</f>
        <v>27.2</v>
      </c>
      <c r="D1014" s="20" t="str">
        <f>VLOOKUP(Table3[[#This Row],[Customer ID]],'Medical Examinations'!$1:$1048576,3,FALSE())</f>
        <v>over weight</v>
      </c>
      <c r="E1014" s="20">
        <f>VLOOKUP(Table3[[#This Row],[Customer ID]],'Medical Examinations'!$1:$1048576,4,FALSE())</f>
        <v>6.06</v>
      </c>
      <c r="F1014" s="20" t="str">
        <f>VLOOKUP(Table3[[#This Row],[Customer ID]],'Medical Examinations'!$1:$1048576,5,FALSE())</f>
        <v>prediabetes</v>
      </c>
      <c r="G1014" s="19" t="str">
        <f>VLOOKUP(Table3[[#This Row],[Customer ID]],'Medical Examinations'!$1:$1048576,6,FALSE())</f>
        <v>yes</v>
      </c>
      <c r="H1014" s="19" t="str">
        <f>VLOOKUP(Table3[[#This Row],[Customer ID]],'Medical Examinations'!$1:$1048576,7,FALSE())</f>
        <v>No</v>
      </c>
      <c r="I1014" s="19" t="str">
        <f>VLOOKUP(Table3[[#This Row],[Customer ID]],'Medical Examinations'!$1:$1048576,8,FALSE())</f>
        <v>No</v>
      </c>
      <c r="J1014" s="19">
        <f>VLOOKUP(Table3[[#This Row],[Customer ID]],'Medical Examinations'!$1:$1048576,9,FALSE())</f>
        <v>2</v>
      </c>
      <c r="K1014" s="19" t="str">
        <f>VLOOKUP(Table3[[#This Row],[Customer ID]],'Medical Examinations'!$1:$1048576,10,FALSE())</f>
        <v>No</v>
      </c>
      <c r="L1014" s="19" t="str">
        <f>VLOOKUP(Table3[[#This Row],[Customer ID]],'Hospitalisation Details'!1013:$1048576,5,FALSE())</f>
        <v>20 Nov 1966</v>
      </c>
      <c r="M1014" s="19">
        <f>VLOOKUP(Table3[[#This Row],[Customer ID]],'Hospitalisation Details'!1013:$1048576,6,FALSE())</f>
        <v>56</v>
      </c>
      <c r="N1014" s="19">
        <f>VLOOKUP(Table3[[#This Row],[Customer ID]],'Hospitalisation Details'!1013:$1048576,8,FALSE())</f>
        <v>11073.18</v>
      </c>
      <c r="O1014" s="19" t="str">
        <f>VLOOKUP(Table3[[#This Row],[Customer ID]],'Hospitalisation Details'!1013:$1048576,9,FALSE())</f>
        <v>tier - 3</v>
      </c>
      <c r="P1014" s="19" t="str">
        <f>VLOOKUP(Table3[[#This Row],[Customer ID]],'Hospitalisation Details'!1013:$1048576,10,FALSE())</f>
        <v>tier - 3</v>
      </c>
      <c r="Q1014" s="19" t="str">
        <f>VLOOKUP(Table3[[#This Row],[Customer ID]],'Hospitalisation Details'!1013:$1048576,11,FALSE())</f>
        <v>R1011</v>
      </c>
    </row>
    <row r="1015" spans="1:17" x14ac:dyDescent="0.2">
      <c r="A1015" s="18" t="s">
        <v>1357</v>
      </c>
      <c r="B1015" s="19" t="str">
        <f>VLOOKUP(Table3[[#This Row],[Customer ID]],'Customer name 1'!1014:$1048576,4,FALSE())</f>
        <v xml:space="preserve">Ms. Ashley </v>
      </c>
      <c r="C1015" s="20">
        <f>VLOOKUP(Table3[[#This Row],[Customer ID]],'Medical Examinations'!$1:$1048576,2,FALSE())</f>
        <v>25.3</v>
      </c>
      <c r="D1015" s="20" t="str">
        <f>VLOOKUP(Table3[[#This Row],[Customer ID]],'Medical Examinations'!$1:$1048576,3,FALSE())</f>
        <v>over weight</v>
      </c>
      <c r="E1015" s="20">
        <f>VLOOKUP(Table3[[#This Row],[Customer ID]],'Medical Examinations'!$1:$1048576,4,FALSE())</f>
        <v>5.19</v>
      </c>
      <c r="F1015" s="20" t="str">
        <f>VLOOKUP(Table3[[#This Row],[Customer ID]],'Medical Examinations'!$1:$1048576,5,FALSE())</f>
        <v xml:space="preserve">normal </v>
      </c>
      <c r="G1015" s="19" t="str">
        <f>VLOOKUP(Table3[[#This Row],[Customer ID]],'Medical Examinations'!$1:$1048576,6,FALSE())</f>
        <v>yes</v>
      </c>
      <c r="H1015" s="19" t="str">
        <f>VLOOKUP(Table3[[#This Row],[Customer ID]],'Medical Examinations'!$1:$1048576,7,FALSE())</f>
        <v>No</v>
      </c>
      <c r="I1015" s="19" t="str">
        <f>VLOOKUP(Table3[[#This Row],[Customer ID]],'Medical Examinations'!$1:$1048576,8,FALSE())</f>
        <v>No</v>
      </c>
      <c r="J1015" s="19">
        <f>VLOOKUP(Table3[[#This Row],[Customer ID]],'Medical Examinations'!$1:$1048576,9,FALSE())</f>
        <v>2</v>
      </c>
      <c r="K1015" s="19" t="str">
        <f>VLOOKUP(Table3[[#This Row],[Customer ID]],'Medical Examinations'!$1:$1048576,10,FALSE())</f>
        <v>No</v>
      </c>
      <c r="L1015" s="19" t="str">
        <f>VLOOKUP(Table3[[#This Row],[Customer ID]],'Hospitalisation Details'!1014:$1048576,5,FALSE())</f>
        <v>7 Nov 1966</v>
      </c>
      <c r="M1015" s="19">
        <f>VLOOKUP(Table3[[#This Row],[Customer ID]],'Hospitalisation Details'!1014:$1048576,6,FALSE())</f>
        <v>56</v>
      </c>
      <c r="N1015" s="19">
        <f>VLOOKUP(Table3[[#This Row],[Customer ID]],'Hospitalisation Details'!1014:$1048576,8,FALSE())</f>
        <v>11070.54</v>
      </c>
      <c r="O1015" s="19" t="str">
        <f>VLOOKUP(Table3[[#This Row],[Customer ID]],'Hospitalisation Details'!1014:$1048576,9,FALSE())</f>
        <v>tier - 3</v>
      </c>
      <c r="P1015" s="19" t="str">
        <f>VLOOKUP(Table3[[#This Row],[Customer ID]],'Hospitalisation Details'!1014:$1048576,10,FALSE())</f>
        <v>tier - 3</v>
      </c>
      <c r="Q1015" s="19" t="str">
        <f>VLOOKUP(Table3[[#This Row],[Customer ID]],'Hospitalisation Details'!1014:$1048576,11,FALSE())</f>
        <v>R1011</v>
      </c>
    </row>
    <row r="1016" spans="1:17" x14ac:dyDescent="0.2">
      <c r="A1016" s="18" t="s">
        <v>1356</v>
      </c>
      <c r="B1016" s="19" t="str">
        <f>VLOOKUP(Table3[[#This Row],[Customer ID]],'Customer name 1'!1015:$1048576,4,FALSE())</f>
        <v xml:space="preserve">Ms. Aleksandra </v>
      </c>
      <c r="C1016" s="20">
        <f>VLOOKUP(Table3[[#This Row],[Customer ID]],'Medical Examinations'!$1:$1048576,2,FALSE())</f>
        <v>30.25</v>
      </c>
      <c r="D1016" s="20" t="str">
        <f>VLOOKUP(Table3[[#This Row],[Customer ID]],'Medical Examinations'!$1:$1048576,3,FALSE())</f>
        <v xml:space="preserve"> obesity </v>
      </c>
      <c r="E1016" s="20">
        <f>VLOOKUP(Table3[[#This Row],[Customer ID]],'Medical Examinations'!$1:$1048576,4,FALSE())</f>
        <v>10.16</v>
      </c>
      <c r="F1016" s="20" t="str">
        <f>VLOOKUP(Table3[[#This Row],[Customer ID]],'Medical Examinations'!$1:$1048576,5,FALSE())</f>
        <v xml:space="preserve">diabetes </v>
      </c>
      <c r="G1016" s="19" t="str">
        <f>VLOOKUP(Table3[[#This Row],[Customer ID]],'Medical Examinations'!$1:$1048576,6,FALSE())</f>
        <v>No</v>
      </c>
      <c r="H1016" s="19" t="str">
        <f>VLOOKUP(Table3[[#This Row],[Customer ID]],'Medical Examinations'!$1:$1048576,7,FALSE())</f>
        <v>No</v>
      </c>
      <c r="I1016" s="19" t="str">
        <f>VLOOKUP(Table3[[#This Row],[Customer ID]],'Medical Examinations'!$1:$1048576,8,FALSE())</f>
        <v>No</v>
      </c>
      <c r="J1016" s="19">
        <f>VLOOKUP(Table3[[#This Row],[Customer ID]],'Medical Examinations'!$1:$1048576,9,FALSE())</f>
        <v>0</v>
      </c>
      <c r="K1016" s="19" t="str">
        <f>VLOOKUP(Table3[[#This Row],[Customer ID]],'Medical Examinations'!$1:$1048576,10,FALSE())</f>
        <v>No</v>
      </c>
      <c r="L1016" s="19" t="str">
        <f>VLOOKUP(Table3[[#This Row],[Customer ID]],'Hospitalisation Details'!1015:$1048576,5,FALSE())</f>
        <v>9 Nov 1971</v>
      </c>
      <c r="M1016" s="19">
        <f>VLOOKUP(Table3[[#This Row],[Customer ID]],'Hospitalisation Details'!1015:$1048576,6,FALSE())</f>
        <v>51</v>
      </c>
      <c r="N1016" s="19">
        <f>VLOOKUP(Table3[[#This Row],[Customer ID]],'Hospitalisation Details'!1015:$1048576,8,FALSE())</f>
        <v>11068.77</v>
      </c>
      <c r="O1016" s="19" t="str">
        <f>VLOOKUP(Table3[[#This Row],[Customer ID]],'Hospitalisation Details'!1015:$1048576,9,FALSE())</f>
        <v>tier - 3</v>
      </c>
      <c r="P1016" s="19" t="str">
        <f>VLOOKUP(Table3[[#This Row],[Customer ID]],'Hospitalisation Details'!1015:$1048576,10,FALSE())</f>
        <v>tier - 2</v>
      </c>
      <c r="Q1016" s="19" t="str">
        <f>VLOOKUP(Table3[[#This Row],[Customer ID]],'Hospitalisation Details'!1015:$1048576,11,FALSE())</f>
        <v>R1012</v>
      </c>
    </row>
    <row r="1017" spans="1:17" x14ac:dyDescent="0.2">
      <c r="A1017" s="18" t="s">
        <v>1355</v>
      </c>
      <c r="B1017" s="19" t="str">
        <f>VLOOKUP(Table3[[#This Row],[Customer ID]],'Customer name 1'!1016:$1048576,4,FALSE())</f>
        <v xml:space="preserve">Ms. Valery </v>
      </c>
      <c r="C1017" s="20">
        <f>VLOOKUP(Table3[[#This Row],[Customer ID]],'Medical Examinations'!$1:$1048576,2,FALSE())</f>
        <v>54</v>
      </c>
      <c r="D1017" s="20" t="str">
        <f>VLOOKUP(Table3[[#This Row],[Customer ID]],'Medical Examinations'!$1:$1048576,3,FALSE())</f>
        <v xml:space="preserve"> obesity </v>
      </c>
      <c r="E1017" s="20">
        <f>VLOOKUP(Table3[[#This Row],[Customer ID]],'Medical Examinations'!$1:$1048576,4,FALSE())</f>
        <v>4.68</v>
      </c>
      <c r="F1017" s="20" t="str">
        <f>VLOOKUP(Table3[[#This Row],[Customer ID]],'Medical Examinations'!$1:$1048576,5,FALSE())</f>
        <v xml:space="preserve">normal </v>
      </c>
      <c r="G1017" s="19" t="str">
        <f>VLOOKUP(Table3[[#This Row],[Customer ID]],'Medical Examinations'!$1:$1048576,6,FALSE())</f>
        <v>yes</v>
      </c>
      <c r="H1017" s="19" t="str">
        <f>VLOOKUP(Table3[[#This Row],[Customer ID]],'Medical Examinations'!$1:$1048576,7,FALSE())</f>
        <v>yes</v>
      </c>
      <c r="I1017" s="19" t="str">
        <f>VLOOKUP(Table3[[#This Row],[Customer ID]],'Medical Examinations'!$1:$1048576,8,FALSE())</f>
        <v>No</v>
      </c>
      <c r="J1017" s="19">
        <f>VLOOKUP(Table3[[#This Row],[Customer ID]],'Medical Examinations'!$1:$1048576,9,FALSE())</f>
        <v>2</v>
      </c>
      <c r="K1017" s="19" t="str">
        <f>VLOOKUP(Table3[[#This Row],[Customer ID]],'Medical Examinations'!$1:$1048576,10,FALSE())</f>
        <v>No</v>
      </c>
      <c r="L1017" s="19" t="str">
        <f>VLOOKUP(Table3[[#This Row],[Customer ID]],'Hospitalisation Details'!1016:$1048576,5,FALSE())</f>
        <v>18 Sep 2000</v>
      </c>
      <c r="M1017" s="19">
        <f>VLOOKUP(Table3[[#This Row],[Customer ID]],'Hospitalisation Details'!1016:$1048576,6,FALSE())</f>
        <v>22</v>
      </c>
      <c r="N1017" s="19">
        <f>VLOOKUP(Table3[[#This Row],[Customer ID]],'Hospitalisation Details'!1016:$1048576,8,FALSE())</f>
        <v>11068.7</v>
      </c>
      <c r="O1017" s="19" t="str">
        <f>VLOOKUP(Table3[[#This Row],[Customer ID]],'Hospitalisation Details'!1016:$1048576,9,FALSE())</f>
        <v>tier - 3</v>
      </c>
      <c r="P1017" s="19" t="str">
        <f>VLOOKUP(Table3[[#This Row],[Customer ID]],'Hospitalisation Details'!1016:$1048576,10,FALSE())</f>
        <v>tier - 1</v>
      </c>
      <c r="Q1017" s="19" t="str">
        <f>VLOOKUP(Table3[[#This Row],[Customer ID]],'Hospitalisation Details'!1016:$1048576,11,FALSE())</f>
        <v>R1011</v>
      </c>
    </row>
    <row r="1018" spans="1:17" x14ac:dyDescent="0.2">
      <c r="A1018" s="18" t="s">
        <v>1354</v>
      </c>
      <c r="B1018" s="19" t="str">
        <f>VLOOKUP(Table3[[#This Row],[Customer ID]],'Customer name 1'!1017:$1048576,4,FALSE())</f>
        <v xml:space="preserve">Mrs. Joanna </v>
      </c>
      <c r="C1018" s="20">
        <f>VLOOKUP(Table3[[#This Row],[Customer ID]],'Medical Examinations'!$1:$1048576,2,FALSE())</f>
        <v>51.86</v>
      </c>
      <c r="D1018" s="20" t="str">
        <f>VLOOKUP(Table3[[#This Row],[Customer ID]],'Medical Examinations'!$1:$1048576,3,FALSE())</f>
        <v xml:space="preserve"> obesity </v>
      </c>
      <c r="E1018" s="20">
        <f>VLOOKUP(Table3[[#This Row],[Customer ID]],'Medical Examinations'!$1:$1048576,4,FALSE())</f>
        <v>5.32</v>
      </c>
      <c r="F1018" s="20" t="str">
        <f>VLOOKUP(Table3[[#This Row],[Customer ID]],'Medical Examinations'!$1:$1048576,5,FALSE())</f>
        <v xml:space="preserve">normal </v>
      </c>
      <c r="G1018" s="19" t="str">
        <f>VLOOKUP(Table3[[#This Row],[Customer ID]],'Medical Examinations'!$1:$1048576,6,FALSE())</f>
        <v>yes</v>
      </c>
      <c r="H1018" s="19" t="str">
        <f>VLOOKUP(Table3[[#This Row],[Customer ID]],'Medical Examinations'!$1:$1048576,7,FALSE())</f>
        <v>No</v>
      </c>
      <c r="I1018" s="19" t="str">
        <f>VLOOKUP(Table3[[#This Row],[Customer ID]],'Medical Examinations'!$1:$1048576,8,FALSE())</f>
        <v>No</v>
      </c>
      <c r="J1018" s="19">
        <f>VLOOKUP(Table3[[#This Row],[Customer ID]],'Medical Examinations'!$1:$1048576,9,FALSE())</f>
        <v>0</v>
      </c>
      <c r="K1018" s="19" t="str">
        <f>VLOOKUP(Table3[[#This Row],[Customer ID]],'Medical Examinations'!$1:$1048576,10,FALSE())</f>
        <v>No</v>
      </c>
      <c r="L1018" s="19" t="str">
        <f>VLOOKUP(Table3[[#This Row],[Customer ID]],'Hospitalisation Details'!1017:$1048576,5,FALSE())</f>
        <v>17 Dec 2001</v>
      </c>
      <c r="M1018" s="19">
        <f>VLOOKUP(Table3[[#This Row],[Customer ID]],'Hospitalisation Details'!1017:$1048576,6,FALSE())</f>
        <v>21</v>
      </c>
      <c r="N1018" s="19">
        <f>VLOOKUP(Table3[[#This Row],[Customer ID]],'Hospitalisation Details'!1017:$1048576,8,FALSE())</f>
        <v>11046.02</v>
      </c>
      <c r="O1018" s="19" t="str">
        <f>VLOOKUP(Table3[[#This Row],[Customer ID]],'Hospitalisation Details'!1017:$1048576,9,FALSE())</f>
        <v>tier - 3</v>
      </c>
      <c r="P1018" s="19" t="str">
        <f>VLOOKUP(Table3[[#This Row],[Customer ID]],'Hospitalisation Details'!1017:$1048576,10,FALSE())</f>
        <v>tier - 1</v>
      </c>
      <c r="Q1018" s="19" t="str">
        <f>VLOOKUP(Table3[[#This Row],[Customer ID]],'Hospitalisation Details'!1017:$1048576,11,FALSE())</f>
        <v>R1026</v>
      </c>
    </row>
    <row r="1019" spans="1:17" x14ac:dyDescent="0.2">
      <c r="A1019" s="18" t="s">
        <v>1353</v>
      </c>
      <c r="B1019" s="19" t="str">
        <f>VLOOKUP(Table3[[#This Row],[Customer ID]],'Customer name 1'!1018:$1048576,4,FALSE())</f>
        <v xml:space="preserve">Mrs. Stefanie </v>
      </c>
      <c r="C1019" s="20">
        <f>VLOOKUP(Table3[[#This Row],[Customer ID]],'Medical Examinations'!$1:$1048576,2,FALSE())</f>
        <v>31.39</v>
      </c>
      <c r="D1019" s="20" t="str">
        <f>VLOOKUP(Table3[[#This Row],[Customer ID]],'Medical Examinations'!$1:$1048576,3,FALSE())</f>
        <v xml:space="preserve"> obesity </v>
      </c>
      <c r="E1019" s="20">
        <f>VLOOKUP(Table3[[#This Row],[Customer ID]],'Medical Examinations'!$1:$1048576,4,FALSE())</f>
        <v>6.99</v>
      </c>
      <c r="F1019" s="20" t="str">
        <f>VLOOKUP(Table3[[#This Row],[Customer ID]],'Medical Examinations'!$1:$1048576,5,FALSE())</f>
        <v xml:space="preserve">diabetes </v>
      </c>
      <c r="G1019" s="19" t="str">
        <f>VLOOKUP(Table3[[#This Row],[Customer ID]],'Medical Examinations'!$1:$1048576,6,FALSE())</f>
        <v>No</v>
      </c>
      <c r="H1019" s="19" t="str">
        <f>VLOOKUP(Table3[[#This Row],[Customer ID]],'Medical Examinations'!$1:$1048576,7,FALSE())</f>
        <v>No</v>
      </c>
      <c r="I1019" s="19" t="str">
        <f>VLOOKUP(Table3[[#This Row],[Customer ID]],'Medical Examinations'!$1:$1048576,8,FALSE())</f>
        <v>No</v>
      </c>
      <c r="J1019" s="19">
        <f>VLOOKUP(Table3[[#This Row],[Customer ID]],'Medical Examinations'!$1:$1048576,9,FALSE())</f>
        <v>0</v>
      </c>
      <c r="K1019" s="19" t="str">
        <f>VLOOKUP(Table3[[#This Row],[Customer ID]],'Medical Examinations'!$1:$1048576,10,FALSE())</f>
        <v>No</v>
      </c>
      <c r="L1019" s="19" t="str">
        <f>VLOOKUP(Table3[[#This Row],[Customer ID]],'Hospitalisation Details'!1018:$1048576,5,FALSE())</f>
        <v>30 Aug 1974</v>
      </c>
      <c r="M1019" s="19">
        <f>VLOOKUP(Table3[[#This Row],[Customer ID]],'Hospitalisation Details'!1018:$1048576,6,FALSE())</f>
        <v>48</v>
      </c>
      <c r="N1019" s="19">
        <f>VLOOKUP(Table3[[#This Row],[Customer ID]],'Hospitalisation Details'!1018:$1048576,8,FALSE())</f>
        <v>11037.85</v>
      </c>
      <c r="O1019" s="19" t="str">
        <f>VLOOKUP(Table3[[#This Row],[Customer ID]],'Hospitalisation Details'!1018:$1048576,9,FALSE())</f>
        <v>tier - 3</v>
      </c>
      <c r="P1019" s="19" t="str">
        <f>VLOOKUP(Table3[[#This Row],[Customer ID]],'Hospitalisation Details'!1018:$1048576,10,FALSE())</f>
        <v>tier - 2</v>
      </c>
      <c r="Q1019" s="19" t="str">
        <f>VLOOKUP(Table3[[#This Row],[Customer ID]],'Hospitalisation Details'!1018:$1048576,11,FALSE())</f>
        <v>R1025</v>
      </c>
    </row>
    <row r="1020" spans="1:17" x14ac:dyDescent="0.2">
      <c r="A1020" s="18" t="s">
        <v>1352</v>
      </c>
      <c r="B1020" s="19" t="str">
        <f>VLOOKUP(Table3[[#This Row],[Customer ID]],'Customer name 1'!1019:$1048576,4,FALSE())</f>
        <v xml:space="preserve">Mr. Stephen </v>
      </c>
      <c r="C1020" s="20">
        <f>VLOOKUP(Table3[[#This Row],[Customer ID]],'Medical Examinations'!$1:$1048576,2,FALSE())</f>
        <v>39.97</v>
      </c>
      <c r="D1020" s="20" t="str">
        <f>VLOOKUP(Table3[[#This Row],[Customer ID]],'Medical Examinations'!$1:$1048576,3,FALSE())</f>
        <v xml:space="preserve"> obesity </v>
      </c>
      <c r="E1020" s="20">
        <f>VLOOKUP(Table3[[#This Row],[Customer ID]],'Medical Examinations'!$1:$1048576,4,FALSE())</f>
        <v>5.55</v>
      </c>
      <c r="F1020" s="20" t="str">
        <f>VLOOKUP(Table3[[#This Row],[Customer ID]],'Medical Examinations'!$1:$1048576,5,FALSE())</f>
        <v xml:space="preserve">normal </v>
      </c>
      <c r="G1020" s="19" t="str">
        <f>VLOOKUP(Table3[[#This Row],[Customer ID]],'Medical Examinations'!$1:$1048576,6,FALSE())</f>
        <v>No</v>
      </c>
      <c r="H1020" s="19" t="str">
        <f>VLOOKUP(Table3[[#This Row],[Customer ID]],'Medical Examinations'!$1:$1048576,7,FALSE())</f>
        <v>No</v>
      </c>
      <c r="I1020" s="19" t="str">
        <f>VLOOKUP(Table3[[#This Row],[Customer ID]],'Medical Examinations'!$1:$1048576,8,FALSE())</f>
        <v>No</v>
      </c>
      <c r="J1020" s="19">
        <f>VLOOKUP(Table3[[#This Row],[Customer ID]],'Medical Examinations'!$1:$1048576,9,FALSE())</f>
        <v>0</v>
      </c>
      <c r="K1020" s="19" t="str">
        <f>VLOOKUP(Table3[[#This Row],[Customer ID]],'Medical Examinations'!$1:$1048576,10,FALSE())</f>
        <v>No</v>
      </c>
      <c r="L1020" s="19" t="str">
        <f>VLOOKUP(Table3[[#This Row],[Customer ID]],'Hospitalisation Details'!1019:$1048576,5,FALSE())</f>
        <v>25 Oct 1989</v>
      </c>
      <c r="M1020" s="19">
        <f>VLOOKUP(Table3[[#This Row],[Customer ID]],'Hospitalisation Details'!1019:$1048576,6,FALSE())</f>
        <v>33</v>
      </c>
      <c r="N1020" s="19">
        <f>VLOOKUP(Table3[[#This Row],[Customer ID]],'Hospitalisation Details'!1019:$1048576,8,FALSE())</f>
        <v>11037.51</v>
      </c>
      <c r="O1020" s="19" t="str">
        <f>VLOOKUP(Table3[[#This Row],[Customer ID]],'Hospitalisation Details'!1019:$1048576,9,FALSE())</f>
        <v>tier - 3</v>
      </c>
      <c r="P1020" s="19" t="str">
        <f>VLOOKUP(Table3[[#This Row],[Customer ID]],'Hospitalisation Details'!1019:$1048576,10,FALSE())</f>
        <v>tier - 1</v>
      </c>
      <c r="Q1020" s="19" t="str">
        <f>VLOOKUP(Table3[[#This Row],[Customer ID]],'Hospitalisation Details'!1019:$1048576,11,FALSE())</f>
        <v>R1012</v>
      </c>
    </row>
    <row r="1021" spans="1:17" x14ac:dyDescent="0.2">
      <c r="A1021" s="18" t="s">
        <v>1351</v>
      </c>
      <c r="B1021" s="19" t="str">
        <f>VLOOKUP(Table3[[#This Row],[Customer ID]],'Customer name 1'!1020:$1048576,4,FALSE())</f>
        <v xml:space="preserve">Ms. Liza </v>
      </c>
      <c r="C1021" s="20">
        <f>VLOOKUP(Table3[[#This Row],[Customer ID]],'Medical Examinations'!$1:$1048576,2,FALSE())</f>
        <v>41.23</v>
      </c>
      <c r="D1021" s="20" t="str">
        <f>VLOOKUP(Table3[[#This Row],[Customer ID]],'Medical Examinations'!$1:$1048576,3,FALSE())</f>
        <v xml:space="preserve"> obesity </v>
      </c>
      <c r="E1021" s="20">
        <f>VLOOKUP(Table3[[#This Row],[Customer ID]],'Medical Examinations'!$1:$1048576,4,FALSE())</f>
        <v>6.94</v>
      </c>
      <c r="F1021" s="20" t="str">
        <f>VLOOKUP(Table3[[#This Row],[Customer ID]],'Medical Examinations'!$1:$1048576,5,FALSE())</f>
        <v xml:space="preserve">diabetes </v>
      </c>
      <c r="G1021" s="19" t="str">
        <f>VLOOKUP(Table3[[#This Row],[Customer ID]],'Medical Examinations'!$1:$1048576,6,FALSE())</f>
        <v>No</v>
      </c>
      <c r="H1021" s="19" t="str">
        <f>VLOOKUP(Table3[[#This Row],[Customer ID]],'Medical Examinations'!$1:$1048576,7,FALSE())</f>
        <v>No</v>
      </c>
      <c r="I1021" s="19" t="str">
        <f>VLOOKUP(Table3[[#This Row],[Customer ID]],'Medical Examinations'!$1:$1048576,8,FALSE())</f>
        <v>No</v>
      </c>
      <c r="J1021" s="19">
        <f>VLOOKUP(Table3[[#This Row],[Customer ID]],'Medical Examinations'!$1:$1048576,9,FALSE())</f>
        <v>0</v>
      </c>
      <c r="K1021" s="19" t="str">
        <f>VLOOKUP(Table3[[#This Row],[Customer ID]],'Medical Examinations'!$1:$1048576,10,FALSE())</f>
        <v>No</v>
      </c>
      <c r="L1021" s="19" t="str">
        <f>VLOOKUP(Table3[[#This Row],[Customer ID]],'Hospitalisation Details'!1020:$1048576,5,FALSE())</f>
        <v>10 Dec 1974</v>
      </c>
      <c r="M1021" s="19">
        <f>VLOOKUP(Table3[[#This Row],[Customer ID]],'Hospitalisation Details'!1020:$1048576,6,FALSE())</f>
        <v>48</v>
      </c>
      <c r="N1021" s="19">
        <f>VLOOKUP(Table3[[#This Row],[Customer ID]],'Hospitalisation Details'!1020:$1048576,8,FALSE())</f>
        <v>11033.66</v>
      </c>
      <c r="O1021" s="19" t="str">
        <f>VLOOKUP(Table3[[#This Row],[Customer ID]],'Hospitalisation Details'!1020:$1048576,9,FALSE())</f>
        <v>tier - 3</v>
      </c>
      <c r="P1021" s="19" t="str">
        <f>VLOOKUP(Table3[[#This Row],[Customer ID]],'Hospitalisation Details'!1020:$1048576,10,FALSE())</f>
        <v>tier - 3</v>
      </c>
      <c r="Q1021" s="19" t="str">
        <f>VLOOKUP(Table3[[#This Row],[Customer ID]],'Hospitalisation Details'!1020:$1048576,11,FALSE())</f>
        <v>R1012</v>
      </c>
    </row>
    <row r="1022" spans="1:17" x14ac:dyDescent="0.2">
      <c r="A1022" s="18" t="s">
        <v>1350</v>
      </c>
      <c r="B1022" s="19" t="str">
        <f>VLOOKUP(Table3[[#This Row],[Customer ID]],'Customer name 1'!1021:$1048576,4,FALSE())</f>
        <v xml:space="preserve">Mr. Ian </v>
      </c>
      <c r="C1022" s="20">
        <f>VLOOKUP(Table3[[#This Row],[Customer ID]],'Medical Examinations'!$1:$1048576,2,FALSE())</f>
        <v>49.45</v>
      </c>
      <c r="D1022" s="20" t="str">
        <f>VLOOKUP(Table3[[#This Row],[Customer ID]],'Medical Examinations'!$1:$1048576,3,FALSE())</f>
        <v xml:space="preserve"> obesity </v>
      </c>
      <c r="E1022" s="20">
        <f>VLOOKUP(Table3[[#This Row],[Customer ID]],'Medical Examinations'!$1:$1048576,4,FALSE())</f>
        <v>4.2</v>
      </c>
      <c r="F1022" s="20" t="str">
        <f>VLOOKUP(Table3[[#This Row],[Customer ID]],'Medical Examinations'!$1:$1048576,5,FALSE())</f>
        <v xml:space="preserve">normal </v>
      </c>
      <c r="G1022" s="19" t="str">
        <f>VLOOKUP(Table3[[#This Row],[Customer ID]],'Medical Examinations'!$1:$1048576,6,FALSE())</f>
        <v>yes</v>
      </c>
      <c r="H1022" s="19" t="str">
        <f>VLOOKUP(Table3[[#This Row],[Customer ID]],'Medical Examinations'!$1:$1048576,7,FALSE())</f>
        <v>No</v>
      </c>
      <c r="I1022" s="19" t="str">
        <f>VLOOKUP(Table3[[#This Row],[Customer ID]],'Medical Examinations'!$1:$1048576,8,FALSE())</f>
        <v>No</v>
      </c>
      <c r="J1022" s="19">
        <f>VLOOKUP(Table3[[#This Row],[Customer ID]],'Medical Examinations'!$1:$1048576,9,FALSE())</f>
        <v>0</v>
      </c>
      <c r="K1022" s="19" t="str">
        <f>VLOOKUP(Table3[[#This Row],[Customer ID]],'Medical Examinations'!$1:$1048576,10,FALSE())</f>
        <v>No</v>
      </c>
      <c r="L1022" s="19" t="str">
        <f>VLOOKUP(Table3[[#This Row],[Customer ID]],'Hospitalisation Details'!1021:$1048576,5,FALSE())</f>
        <v>21 Jul 1996</v>
      </c>
      <c r="M1022" s="19">
        <f>VLOOKUP(Table3[[#This Row],[Customer ID]],'Hospitalisation Details'!1021:$1048576,6,FALSE())</f>
        <v>26</v>
      </c>
      <c r="N1022" s="19">
        <f>VLOOKUP(Table3[[#This Row],[Customer ID]],'Hospitalisation Details'!1021:$1048576,8,FALSE())</f>
        <v>11028.56</v>
      </c>
      <c r="O1022" s="19" t="str">
        <f>VLOOKUP(Table3[[#This Row],[Customer ID]],'Hospitalisation Details'!1021:$1048576,9,FALSE())</f>
        <v>tier - 3</v>
      </c>
      <c r="P1022" s="19" t="str">
        <f>VLOOKUP(Table3[[#This Row],[Customer ID]],'Hospitalisation Details'!1021:$1048576,10,FALSE())</f>
        <v>tier - 3</v>
      </c>
      <c r="Q1022" s="19" t="str">
        <f>VLOOKUP(Table3[[#This Row],[Customer ID]],'Hospitalisation Details'!1021:$1048576,11,FALSE())</f>
        <v>R1012</v>
      </c>
    </row>
    <row r="1023" spans="1:17" x14ac:dyDescent="0.2">
      <c r="A1023" s="18" t="s">
        <v>1349</v>
      </c>
      <c r="B1023" s="19" t="str">
        <f>VLOOKUP(Table3[[#This Row],[Customer ID]],'Customer name 1'!1022:$1048576,4,FALSE())</f>
        <v xml:space="preserve">Ms. Claudia </v>
      </c>
      <c r="C1023" s="20">
        <f>VLOOKUP(Table3[[#This Row],[Customer ID]],'Medical Examinations'!$1:$1048576,2,FALSE())</f>
        <v>41.04</v>
      </c>
      <c r="D1023" s="20" t="str">
        <f>VLOOKUP(Table3[[#This Row],[Customer ID]],'Medical Examinations'!$1:$1048576,3,FALSE())</f>
        <v xml:space="preserve"> obesity </v>
      </c>
      <c r="E1023" s="20">
        <f>VLOOKUP(Table3[[#This Row],[Customer ID]],'Medical Examinations'!$1:$1048576,4,FALSE())</f>
        <v>5.59</v>
      </c>
      <c r="F1023" s="20" t="str">
        <f>VLOOKUP(Table3[[#This Row],[Customer ID]],'Medical Examinations'!$1:$1048576,5,FALSE())</f>
        <v xml:space="preserve">normal </v>
      </c>
      <c r="G1023" s="19" t="str">
        <f>VLOOKUP(Table3[[#This Row],[Customer ID]],'Medical Examinations'!$1:$1048576,6,FALSE())</f>
        <v>No</v>
      </c>
      <c r="H1023" s="19" t="str">
        <f>VLOOKUP(Table3[[#This Row],[Customer ID]],'Medical Examinations'!$1:$1048576,7,FALSE())</f>
        <v>No</v>
      </c>
      <c r="I1023" s="19" t="str">
        <f>VLOOKUP(Table3[[#This Row],[Customer ID]],'Medical Examinations'!$1:$1048576,8,FALSE())</f>
        <v>No</v>
      </c>
      <c r="J1023" s="19">
        <f>VLOOKUP(Table3[[#This Row],[Customer ID]],'Medical Examinations'!$1:$1048576,9,FALSE())</f>
        <v>0</v>
      </c>
      <c r="K1023" s="19" t="str">
        <f>VLOOKUP(Table3[[#This Row],[Customer ID]],'Medical Examinations'!$1:$1048576,10,FALSE())</f>
        <v>No</v>
      </c>
      <c r="L1023" s="19" t="str">
        <f>VLOOKUP(Table3[[#This Row],[Customer ID]],'Hospitalisation Details'!1022:$1048576,5,FALSE())</f>
        <v>26 Jun 1991</v>
      </c>
      <c r="M1023" s="19">
        <f>VLOOKUP(Table3[[#This Row],[Customer ID]],'Hospitalisation Details'!1022:$1048576,6,FALSE())</f>
        <v>31</v>
      </c>
      <c r="N1023" s="19">
        <f>VLOOKUP(Table3[[#This Row],[Customer ID]],'Hospitalisation Details'!1022:$1048576,8,FALSE())</f>
        <v>11018.05</v>
      </c>
      <c r="O1023" s="19" t="str">
        <f>VLOOKUP(Table3[[#This Row],[Customer ID]],'Hospitalisation Details'!1022:$1048576,9,FALSE())</f>
        <v>tier - 3</v>
      </c>
      <c r="P1023" s="19" t="str">
        <f>VLOOKUP(Table3[[#This Row],[Customer ID]],'Hospitalisation Details'!1022:$1048576,10,FALSE())</f>
        <v>tier - 2</v>
      </c>
      <c r="Q1023" s="19" t="str">
        <f>VLOOKUP(Table3[[#This Row],[Customer ID]],'Hospitalisation Details'!1022:$1048576,11,FALSE())</f>
        <v>R1012</v>
      </c>
    </row>
    <row r="1024" spans="1:17" x14ac:dyDescent="0.2">
      <c r="A1024" s="18" t="s">
        <v>1348</v>
      </c>
      <c r="B1024" s="19" t="str">
        <f>VLOOKUP(Table3[[#This Row],[Customer ID]],'Customer name 1'!1023:$1048576,4,FALSE())</f>
        <v xml:space="preserve">Ms. Jessica </v>
      </c>
      <c r="C1024" s="20">
        <f>VLOOKUP(Table3[[#This Row],[Customer ID]],'Medical Examinations'!$1:$1048576,2,FALSE())</f>
        <v>27.93</v>
      </c>
      <c r="D1024" s="20" t="str">
        <f>VLOOKUP(Table3[[#This Row],[Customer ID]],'Medical Examinations'!$1:$1048576,3,FALSE())</f>
        <v>over weight</v>
      </c>
      <c r="E1024" s="20">
        <f>VLOOKUP(Table3[[#This Row],[Customer ID]],'Medical Examinations'!$1:$1048576,4,FALSE())</f>
        <v>9.9600000000000009</v>
      </c>
      <c r="F1024" s="20" t="str">
        <f>VLOOKUP(Table3[[#This Row],[Customer ID]],'Medical Examinations'!$1:$1048576,5,FALSE())</f>
        <v xml:space="preserve">diabetes </v>
      </c>
      <c r="G1024" s="19" t="str">
        <f>VLOOKUP(Table3[[#This Row],[Customer ID]],'Medical Examinations'!$1:$1048576,6,FALSE())</f>
        <v>No</v>
      </c>
      <c r="H1024" s="19" t="str">
        <f>VLOOKUP(Table3[[#This Row],[Customer ID]],'Medical Examinations'!$1:$1048576,7,FALSE())</f>
        <v>No</v>
      </c>
      <c r="I1024" s="19" t="str">
        <f>VLOOKUP(Table3[[#This Row],[Customer ID]],'Medical Examinations'!$1:$1048576,8,FALSE())</f>
        <v>No</v>
      </c>
      <c r="J1024" s="19">
        <f>VLOOKUP(Table3[[#This Row],[Customer ID]],'Medical Examinations'!$1:$1048576,9,FALSE())</f>
        <v>0</v>
      </c>
      <c r="K1024" s="19" t="str">
        <f>VLOOKUP(Table3[[#This Row],[Customer ID]],'Medical Examinations'!$1:$1048576,10,FALSE())</f>
        <v>No</v>
      </c>
      <c r="L1024" s="19" t="str">
        <f>VLOOKUP(Table3[[#This Row],[Customer ID]],'Hospitalisation Details'!1023:$1048576,5,FALSE())</f>
        <v>15 Dec 1974</v>
      </c>
      <c r="M1024" s="19">
        <f>VLOOKUP(Table3[[#This Row],[Customer ID]],'Hospitalisation Details'!1023:$1048576,6,FALSE())</f>
        <v>48</v>
      </c>
      <c r="N1024" s="19">
        <f>VLOOKUP(Table3[[#This Row],[Customer ID]],'Hospitalisation Details'!1023:$1048576,8,FALSE())</f>
        <v>11015.17</v>
      </c>
      <c r="O1024" s="19" t="str">
        <f>VLOOKUP(Table3[[#This Row],[Customer ID]],'Hospitalisation Details'!1023:$1048576,9,FALSE())</f>
        <v>tier - 3</v>
      </c>
      <c r="P1024" s="19" t="str">
        <f>VLOOKUP(Table3[[#This Row],[Customer ID]],'Hospitalisation Details'!1023:$1048576,10,FALSE())</f>
        <v>tier - 1</v>
      </c>
      <c r="Q1024" s="19" t="str">
        <f>VLOOKUP(Table3[[#This Row],[Customer ID]],'Hospitalisation Details'!1023:$1048576,11,FALSE())</f>
        <v>R1012</v>
      </c>
    </row>
    <row r="1025" spans="1:17" x14ac:dyDescent="0.2">
      <c r="A1025" s="18" t="s">
        <v>1347</v>
      </c>
      <c r="B1025" s="19" t="str">
        <f>VLOOKUP(Table3[[#This Row],[Customer ID]],'Customer name 1'!1024:$1048576,4,FALSE())</f>
        <v xml:space="preserve">Mr. Billy </v>
      </c>
      <c r="C1025" s="20">
        <f>VLOOKUP(Table3[[#This Row],[Customer ID]],'Medical Examinations'!$1:$1048576,2,FALSE())</f>
        <v>21.01</v>
      </c>
      <c r="D1025" s="20" t="str">
        <f>VLOOKUP(Table3[[#This Row],[Customer ID]],'Medical Examinations'!$1:$1048576,3,FALSE())</f>
        <v>normal weight</v>
      </c>
      <c r="E1025" s="20">
        <f>VLOOKUP(Table3[[#This Row],[Customer ID]],'Medical Examinations'!$1:$1048576,4,FALSE())</f>
        <v>7.37</v>
      </c>
      <c r="F1025" s="20" t="str">
        <f>VLOOKUP(Table3[[#This Row],[Customer ID]],'Medical Examinations'!$1:$1048576,5,FALSE())</f>
        <v xml:space="preserve">diabetes </v>
      </c>
      <c r="G1025" s="19" t="str">
        <f>VLOOKUP(Table3[[#This Row],[Customer ID]],'Medical Examinations'!$1:$1048576,6,FALSE())</f>
        <v>No</v>
      </c>
      <c r="H1025" s="19" t="str">
        <f>VLOOKUP(Table3[[#This Row],[Customer ID]],'Medical Examinations'!$1:$1048576,7,FALSE())</f>
        <v>No</v>
      </c>
      <c r="I1025" s="19" t="str">
        <f>VLOOKUP(Table3[[#This Row],[Customer ID]],'Medical Examinations'!$1:$1048576,8,FALSE())</f>
        <v>No</v>
      </c>
      <c r="J1025" s="19">
        <f>VLOOKUP(Table3[[#This Row],[Customer ID]],'Medical Examinations'!$1:$1048576,9,FALSE())</f>
        <v>0</v>
      </c>
      <c r="K1025" s="19" t="str">
        <f>VLOOKUP(Table3[[#This Row],[Customer ID]],'Medical Examinations'!$1:$1048576,10,FALSE())</f>
        <v>No</v>
      </c>
      <c r="L1025" s="19" t="str">
        <f>VLOOKUP(Table3[[#This Row],[Customer ID]],'Hospitalisation Details'!1024:$1048576,5,FALSE())</f>
        <v>24 Oct 1968</v>
      </c>
      <c r="M1025" s="19">
        <f>VLOOKUP(Table3[[#This Row],[Customer ID]],'Hospitalisation Details'!1024:$1048576,6,FALSE())</f>
        <v>54</v>
      </c>
      <c r="N1025" s="19">
        <f>VLOOKUP(Table3[[#This Row],[Customer ID]],'Hospitalisation Details'!1024:$1048576,8,FALSE())</f>
        <v>11013.71</v>
      </c>
      <c r="O1025" s="19" t="str">
        <f>VLOOKUP(Table3[[#This Row],[Customer ID]],'Hospitalisation Details'!1024:$1048576,9,FALSE())</f>
        <v>tier - 3</v>
      </c>
      <c r="P1025" s="19" t="str">
        <f>VLOOKUP(Table3[[#This Row],[Customer ID]],'Hospitalisation Details'!1024:$1048576,10,FALSE())</f>
        <v>tier - 1</v>
      </c>
      <c r="Q1025" s="19" t="str">
        <f>VLOOKUP(Table3[[#This Row],[Customer ID]],'Hospitalisation Details'!1024:$1048576,11,FALSE())</f>
        <v>R1013</v>
      </c>
    </row>
    <row r="1026" spans="1:17" x14ac:dyDescent="0.2">
      <c r="A1026" s="18" t="s">
        <v>1346</v>
      </c>
      <c r="B1026" s="19" t="str">
        <f>VLOOKUP(Table3[[#This Row],[Customer ID]],'Customer name 1'!1025:$1048576,4,FALSE())</f>
        <v xml:space="preserve">Mr. David </v>
      </c>
      <c r="C1026" s="20">
        <f>VLOOKUP(Table3[[#This Row],[Customer ID]],'Medical Examinations'!$1:$1048576,2,FALSE())</f>
        <v>52.37</v>
      </c>
      <c r="D1026" s="20" t="str">
        <f>VLOOKUP(Table3[[#This Row],[Customer ID]],'Medical Examinations'!$1:$1048576,3,FALSE())</f>
        <v xml:space="preserve"> obesity </v>
      </c>
      <c r="E1026" s="20">
        <f>VLOOKUP(Table3[[#This Row],[Customer ID]],'Medical Examinations'!$1:$1048576,4,FALSE())</f>
        <v>5.0599999999999996</v>
      </c>
      <c r="F1026" s="20" t="str">
        <f>VLOOKUP(Table3[[#This Row],[Customer ID]],'Medical Examinations'!$1:$1048576,5,FALSE())</f>
        <v xml:space="preserve">normal </v>
      </c>
      <c r="G1026" s="19" t="str">
        <f>VLOOKUP(Table3[[#This Row],[Customer ID]],'Medical Examinations'!$1:$1048576,6,FALSE())</f>
        <v>yes</v>
      </c>
      <c r="H1026" s="19" t="str">
        <f>VLOOKUP(Table3[[#This Row],[Customer ID]],'Medical Examinations'!$1:$1048576,7,FALSE())</f>
        <v>yes</v>
      </c>
      <c r="I1026" s="19" t="str">
        <f>VLOOKUP(Table3[[#This Row],[Customer ID]],'Medical Examinations'!$1:$1048576,8,FALSE())</f>
        <v>No</v>
      </c>
      <c r="J1026" s="19">
        <f>VLOOKUP(Table3[[#This Row],[Customer ID]],'Medical Examinations'!$1:$1048576,9,FALSE())</f>
        <v>2</v>
      </c>
      <c r="K1026" s="19" t="str">
        <f>VLOOKUP(Table3[[#This Row],[Customer ID]],'Medical Examinations'!$1:$1048576,10,FALSE())</f>
        <v>No</v>
      </c>
      <c r="L1026" s="19" t="str">
        <f>VLOOKUP(Table3[[#This Row],[Customer ID]],'Hospitalisation Details'!1025:$1048576,5,FALSE())</f>
        <v>17 Sep 2000</v>
      </c>
      <c r="M1026" s="19">
        <f>VLOOKUP(Table3[[#This Row],[Customer ID]],'Hospitalisation Details'!1025:$1048576,6,FALSE())</f>
        <v>22</v>
      </c>
      <c r="N1026" s="19">
        <f>VLOOKUP(Table3[[#This Row],[Customer ID]],'Hospitalisation Details'!1025:$1048576,8,FALSE())</f>
        <v>10991.58</v>
      </c>
      <c r="O1026" s="19" t="str">
        <f>VLOOKUP(Table3[[#This Row],[Customer ID]],'Hospitalisation Details'!1025:$1048576,9,FALSE())</f>
        <v>tier - 3</v>
      </c>
      <c r="P1026" s="19" t="str">
        <f>VLOOKUP(Table3[[#This Row],[Customer ID]],'Hospitalisation Details'!1025:$1048576,10,FALSE())</f>
        <v>tier - 3</v>
      </c>
      <c r="Q1026" s="19" t="str">
        <f>VLOOKUP(Table3[[#This Row],[Customer ID]],'Hospitalisation Details'!1025:$1048576,11,FALSE())</f>
        <v>R1012</v>
      </c>
    </row>
    <row r="1027" spans="1:17" x14ac:dyDescent="0.2">
      <c r="A1027" s="18" t="s">
        <v>1345</v>
      </c>
      <c r="B1027" s="19" t="str">
        <f>VLOOKUP(Table3[[#This Row],[Customer ID]],'Customer name 1'!1026:$1048576,4,FALSE())</f>
        <v xml:space="preserve">Mr. Tim </v>
      </c>
      <c r="C1027" s="20">
        <f>VLOOKUP(Table3[[#This Row],[Customer ID]],'Medical Examinations'!$1:$1048576,2,FALSE())</f>
        <v>40.369999999999997</v>
      </c>
      <c r="D1027" s="20" t="str">
        <f>VLOOKUP(Table3[[#This Row],[Customer ID]],'Medical Examinations'!$1:$1048576,3,FALSE())</f>
        <v xml:space="preserve"> obesity </v>
      </c>
      <c r="E1027" s="20">
        <f>VLOOKUP(Table3[[#This Row],[Customer ID]],'Medical Examinations'!$1:$1048576,4,FALSE())</f>
        <v>8.2100000000000009</v>
      </c>
      <c r="F1027" s="20" t="str">
        <f>VLOOKUP(Table3[[#This Row],[Customer ID]],'Medical Examinations'!$1:$1048576,5,FALSE())</f>
        <v xml:space="preserve">diabetes </v>
      </c>
      <c r="G1027" s="19" t="str">
        <f>VLOOKUP(Table3[[#This Row],[Customer ID]],'Medical Examinations'!$1:$1048576,6,FALSE())</f>
        <v>No</v>
      </c>
      <c r="H1027" s="19" t="str">
        <f>VLOOKUP(Table3[[#This Row],[Customer ID]],'Medical Examinations'!$1:$1048576,7,FALSE())</f>
        <v>No</v>
      </c>
      <c r="I1027" s="19" t="str">
        <f>VLOOKUP(Table3[[#This Row],[Customer ID]],'Medical Examinations'!$1:$1048576,8,FALSE())</f>
        <v>No</v>
      </c>
      <c r="J1027" s="19">
        <f>VLOOKUP(Table3[[#This Row],[Customer ID]],'Medical Examinations'!$1:$1048576,9,FALSE())</f>
        <v>0</v>
      </c>
      <c r="K1027" s="19" t="str">
        <f>VLOOKUP(Table3[[#This Row],[Customer ID]],'Medical Examinations'!$1:$1048576,10,FALSE())</f>
        <v>No</v>
      </c>
      <c r="L1027" s="19" t="str">
        <f>VLOOKUP(Table3[[#This Row],[Customer ID]],'Hospitalisation Details'!1026:$1048576,5,FALSE())</f>
        <v>18 Dec 1965</v>
      </c>
      <c r="M1027" s="19">
        <f>VLOOKUP(Table3[[#This Row],[Customer ID]],'Hospitalisation Details'!1026:$1048576,6,FALSE())</f>
        <v>57</v>
      </c>
      <c r="N1027" s="19">
        <f>VLOOKUP(Table3[[#This Row],[Customer ID]],'Hospitalisation Details'!1026:$1048576,8,FALSE())</f>
        <v>10982.5</v>
      </c>
      <c r="O1027" s="19" t="str">
        <f>VLOOKUP(Table3[[#This Row],[Customer ID]],'Hospitalisation Details'!1026:$1048576,9,FALSE())</f>
        <v>tier - 3</v>
      </c>
      <c r="P1027" s="19" t="str">
        <f>VLOOKUP(Table3[[#This Row],[Customer ID]],'Hospitalisation Details'!1026:$1048576,10,FALSE())</f>
        <v>tier - 3</v>
      </c>
      <c r="Q1027" s="19" t="str">
        <f>VLOOKUP(Table3[[#This Row],[Customer ID]],'Hospitalisation Details'!1026:$1048576,11,FALSE())</f>
        <v>R1013</v>
      </c>
    </row>
    <row r="1028" spans="1:17" x14ac:dyDescent="0.2">
      <c r="A1028" s="18" t="s">
        <v>1344</v>
      </c>
      <c r="B1028" s="19" t="str">
        <f>VLOOKUP(Table3[[#This Row],[Customer ID]],'Customer name 1'!1027:$1048576,4,FALSE())</f>
        <v xml:space="preserve">Ms. Emma </v>
      </c>
      <c r="C1028" s="20">
        <f>VLOOKUP(Table3[[#This Row],[Customer ID]],'Medical Examinations'!$1:$1048576,2,FALSE())</f>
        <v>41.47</v>
      </c>
      <c r="D1028" s="20" t="str">
        <f>VLOOKUP(Table3[[#This Row],[Customer ID]],'Medical Examinations'!$1:$1048576,3,FALSE())</f>
        <v xml:space="preserve"> obesity </v>
      </c>
      <c r="E1028" s="20">
        <f>VLOOKUP(Table3[[#This Row],[Customer ID]],'Medical Examinations'!$1:$1048576,4,FALSE())</f>
        <v>10.34</v>
      </c>
      <c r="F1028" s="20" t="str">
        <f>VLOOKUP(Table3[[#This Row],[Customer ID]],'Medical Examinations'!$1:$1048576,5,FALSE())</f>
        <v xml:space="preserve">diabetes </v>
      </c>
      <c r="G1028" s="19" t="str">
        <f>VLOOKUP(Table3[[#This Row],[Customer ID]],'Medical Examinations'!$1:$1048576,6,FALSE())</f>
        <v>No</v>
      </c>
      <c r="H1028" s="19" t="str">
        <f>VLOOKUP(Table3[[#This Row],[Customer ID]],'Medical Examinations'!$1:$1048576,7,FALSE())</f>
        <v>No</v>
      </c>
      <c r="I1028" s="19" t="str">
        <f>VLOOKUP(Table3[[#This Row],[Customer ID]],'Medical Examinations'!$1:$1048576,8,FALSE())</f>
        <v>No</v>
      </c>
      <c r="J1028" s="19">
        <f>VLOOKUP(Table3[[#This Row],[Customer ID]],'Medical Examinations'!$1:$1048576,9,FALSE())</f>
        <v>2</v>
      </c>
      <c r="K1028" s="19" t="str">
        <f>VLOOKUP(Table3[[#This Row],[Customer ID]],'Medical Examinations'!$1:$1048576,10,FALSE())</f>
        <v>No</v>
      </c>
      <c r="L1028" s="19" t="str">
        <f>VLOOKUP(Table3[[#This Row],[Customer ID]],'Hospitalisation Details'!1027:$1048576,5,FALSE())</f>
        <v>21 Oct 1973</v>
      </c>
      <c r="M1028" s="19">
        <f>VLOOKUP(Table3[[#This Row],[Customer ID]],'Hospitalisation Details'!1027:$1048576,6,FALSE())</f>
        <v>49</v>
      </c>
      <c r="N1028" s="19">
        <f>VLOOKUP(Table3[[#This Row],[Customer ID]],'Hospitalisation Details'!1027:$1048576,8,FALSE())</f>
        <v>10977.21</v>
      </c>
      <c r="O1028" s="19" t="str">
        <f>VLOOKUP(Table3[[#This Row],[Customer ID]],'Hospitalisation Details'!1027:$1048576,9,FALSE())</f>
        <v>tier - 3</v>
      </c>
      <c r="P1028" s="19" t="str">
        <f>VLOOKUP(Table3[[#This Row],[Customer ID]],'Hospitalisation Details'!1027:$1048576,10,FALSE())</f>
        <v>tier - 1</v>
      </c>
      <c r="Q1028" s="19" t="str">
        <f>VLOOKUP(Table3[[#This Row],[Customer ID]],'Hospitalisation Details'!1027:$1048576,11,FALSE())</f>
        <v>R1013</v>
      </c>
    </row>
    <row r="1029" spans="1:17" x14ac:dyDescent="0.2">
      <c r="A1029" s="18" t="s">
        <v>1343</v>
      </c>
      <c r="B1029" s="19" t="str">
        <f>VLOOKUP(Table3[[#This Row],[Customer ID]],'Customer name 1'!1028:$1048576,4,FALSE())</f>
        <v xml:space="preserve">Mr. Tim </v>
      </c>
      <c r="C1029" s="20">
        <f>VLOOKUP(Table3[[#This Row],[Customer ID]],'Medical Examinations'!$1:$1048576,2,FALSE())</f>
        <v>33.725000000000001</v>
      </c>
      <c r="D1029" s="20" t="str">
        <f>VLOOKUP(Table3[[#This Row],[Customer ID]],'Medical Examinations'!$1:$1048576,3,FALSE())</f>
        <v xml:space="preserve"> obesity </v>
      </c>
      <c r="E1029" s="20">
        <f>VLOOKUP(Table3[[#This Row],[Customer ID]],'Medical Examinations'!$1:$1048576,4,FALSE())</f>
        <v>5.51</v>
      </c>
      <c r="F1029" s="20" t="str">
        <f>VLOOKUP(Table3[[#This Row],[Customer ID]],'Medical Examinations'!$1:$1048576,5,FALSE())</f>
        <v xml:space="preserve">normal </v>
      </c>
      <c r="G1029" s="19" t="str">
        <f>VLOOKUP(Table3[[#This Row],[Customer ID]],'Medical Examinations'!$1:$1048576,6,FALSE())</f>
        <v>yes</v>
      </c>
      <c r="H1029" s="19" t="str">
        <f>VLOOKUP(Table3[[#This Row],[Customer ID]],'Medical Examinations'!$1:$1048576,7,FALSE())</f>
        <v>No</v>
      </c>
      <c r="I1029" s="19" t="str">
        <f>VLOOKUP(Table3[[#This Row],[Customer ID]],'Medical Examinations'!$1:$1048576,8,FALSE())</f>
        <v>No</v>
      </c>
      <c r="J1029" s="19">
        <f>VLOOKUP(Table3[[#This Row],[Customer ID]],'Medical Examinations'!$1:$1048576,9,FALSE())</f>
        <v>2</v>
      </c>
      <c r="K1029" s="19" t="str">
        <f>VLOOKUP(Table3[[#This Row],[Customer ID]],'Medical Examinations'!$1:$1048576,10,FALSE())</f>
        <v>No</v>
      </c>
      <c r="L1029" s="19" t="str">
        <f>VLOOKUP(Table3[[#This Row],[Customer ID]],'Hospitalisation Details'!1028:$1048576,5,FALSE())</f>
        <v>9 Jul 1966</v>
      </c>
      <c r="M1029" s="19">
        <f>VLOOKUP(Table3[[#This Row],[Customer ID]],'Hospitalisation Details'!1028:$1048576,6,FALSE())</f>
        <v>56</v>
      </c>
      <c r="N1029" s="19">
        <f>VLOOKUP(Table3[[#This Row],[Customer ID]],'Hospitalisation Details'!1028:$1048576,8,FALSE())</f>
        <v>10976.25</v>
      </c>
      <c r="O1029" s="19" t="str">
        <f>VLOOKUP(Table3[[#This Row],[Customer ID]],'Hospitalisation Details'!1028:$1048576,9,FALSE())</f>
        <v>tier - 3</v>
      </c>
      <c r="P1029" s="19" t="str">
        <f>VLOOKUP(Table3[[#This Row],[Customer ID]],'Hospitalisation Details'!1028:$1048576,10,FALSE())</f>
        <v>tier - 2</v>
      </c>
      <c r="Q1029" s="19" t="str">
        <f>VLOOKUP(Table3[[#This Row],[Customer ID]],'Hospitalisation Details'!1028:$1048576,11,FALSE())</f>
        <v>R1012</v>
      </c>
    </row>
    <row r="1030" spans="1:17" x14ac:dyDescent="0.2">
      <c r="A1030" s="18" t="s">
        <v>1342</v>
      </c>
      <c r="B1030" s="19" t="str">
        <f>VLOOKUP(Table3[[#This Row],[Customer ID]],'Customer name 1'!1029:$1048576,4,FALSE())</f>
        <v xml:space="preserve">Mr. Patrick </v>
      </c>
      <c r="C1030" s="20">
        <f>VLOOKUP(Table3[[#This Row],[Customer ID]],'Medical Examinations'!$1:$1048576,2,FALSE())</f>
        <v>28.1</v>
      </c>
      <c r="D1030" s="20" t="str">
        <f>VLOOKUP(Table3[[#This Row],[Customer ID]],'Medical Examinations'!$1:$1048576,3,FALSE())</f>
        <v>over weight</v>
      </c>
      <c r="E1030" s="20">
        <f>VLOOKUP(Table3[[#This Row],[Customer ID]],'Medical Examinations'!$1:$1048576,4,FALSE())</f>
        <v>11.2</v>
      </c>
      <c r="F1030" s="20" t="str">
        <f>VLOOKUP(Table3[[#This Row],[Customer ID]],'Medical Examinations'!$1:$1048576,5,FALSE())</f>
        <v xml:space="preserve">diabetes </v>
      </c>
      <c r="G1030" s="19" t="str">
        <f>VLOOKUP(Table3[[#This Row],[Customer ID]],'Medical Examinations'!$1:$1048576,6,FALSE())</f>
        <v>No</v>
      </c>
      <c r="H1030" s="19" t="str">
        <f>VLOOKUP(Table3[[#This Row],[Customer ID]],'Medical Examinations'!$1:$1048576,7,FALSE())</f>
        <v>No</v>
      </c>
      <c r="I1030" s="19" t="str">
        <f>VLOOKUP(Table3[[#This Row],[Customer ID]],'Medical Examinations'!$1:$1048576,8,FALSE())</f>
        <v>No</v>
      </c>
      <c r="J1030" s="19">
        <f>VLOOKUP(Table3[[#This Row],[Customer ID]],'Medical Examinations'!$1:$1048576,9,FALSE())</f>
        <v>0</v>
      </c>
      <c r="K1030" s="19" t="str">
        <f>VLOOKUP(Table3[[#This Row],[Customer ID]],'Medical Examinations'!$1:$1048576,10,FALSE())</f>
        <v>No</v>
      </c>
      <c r="L1030" s="19" t="str">
        <f>VLOOKUP(Table3[[#This Row],[Customer ID]],'Hospitalisation Details'!1029:$1048576,5,FALSE())</f>
        <v>19 Jun 1965</v>
      </c>
      <c r="M1030" s="19">
        <f>VLOOKUP(Table3[[#This Row],[Customer ID]],'Hospitalisation Details'!1029:$1048576,6,FALSE())</f>
        <v>57</v>
      </c>
      <c r="N1030" s="19">
        <f>VLOOKUP(Table3[[#This Row],[Customer ID]],'Hospitalisation Details'!1029:$1048576,8,FALSE())</f>
        <v>10965.45</v>
      </c>
      <c r="O1030" s="19" t="str">
        <f>VLOOKUP(Table3[[#This Row],[Customer ID]],'Hospitalisation Details'!1029:$1048576,9,FALSE())</f>
        <v>tier - 3</v>
      </c>
      <c r="P1030" s="19" t="str">
        <f>VLOOKUP(Table3[[#This Row],[Customer ID]],'Hospitalisation Details'!1029:$1048576,10,FALSE())</f>
        <v>tier - 2</v>
      </c>
      <c r="Q1030" s="19" t="str">
        <f>VLOOKUP(Table3[[#This Row],[Customer ID]],'Hospitalisation Details'!1029:$1048576,11,FALSE())</f>
        <v>R1011</v>
      </c>
    </row>
    <row r="1031" spans="1:17" x14ac:dyDescent="0.2">
      <c r="A1031" s="18" t="s">
        <v>1341</v>
      </c>
      <c r="B1031" s="19" t="str">
        <f>VLOOKUP(Table3[[#This Row],[Customer ID]],'Customer name 1'!1030:$1048576,4,FALSE())</f>
        <v xml:space="preserve">Ms. Bridget </v>
      </c>
      <c r="C1031" s="20">
        <f>VLOOKUP(Table3[[#This Row],[Customer ID]],'Medical Examinations'!$1:$1048576,2,FALSE())</f>
        <v>37.43</v>
      </c>
      <c r="D1031" s="20" t="str">
        <f>VLOOKUP(Table3[[#This Row],[Customer ID]],'Medical Examinations'!$1:$1048576,3,FALSE())</f>
        <v xml:space="preserve"> obesity </v>
      </c>
      <c r="E1031" s="20">
        <f>VLOOKUP(Table3[[#This Row],[Customer ID]],'Medical Examinations'!$1:$1048576,4,FALSE())</f>
        <v>4.3499999999999996</v>
      </c>
      <c r="F1031" s="20" t="str">
        <f>VLOOKUP(Table3[[#This Row],[Customer ID]],'Medical Examinations'!$1:$1048576,5,FALSE())</f>
        <v xml:space="preserve">normal </v>
      </c>
      <c r="G1031" s="19" t="str">
        <f>VLOOKUP(Table3[[#This Row],[Customer ID]],'Medical Examinations'!$1:$1048576,6,FALSE())</f>
        <v>yes</v>
      </c>
      <c r="H1031" s="19" t="str">
        <f>VLOOKUP(Table3[[#This Row],[Customer ID]],'Medical Examinations'!$1:$1048576,7,FALSE())</f>
        <v>No</v>
      </c>
      <c r="I1031" s="19" t="str">
        <f>VLOOKUP(Table3[[#This Row],[Customer ID]],'Medical Examinations'!$1:$1048576,8,FALSE())</f>
        <v>Yes</v>
      </c>
      <c r="J1031" s="19">
        <f>VLOOKUP(Table3[[#This Row],[Customer ID]],'Medical Examinations'!$1:$1048576,9,FALSE())</f>
        <v>1</v>
      </c>
      <c r="K1031" s="19" t="str">
        <f>VLOOKUP(Table3[[#This Row],[Customer ID]],'Medical Examinations'!$1:$1048576,10,FALSE())</f>
        <v>No</v>
      </c>
      <c r="L1031" s="19" t="str">
        <f>VLOOKUP(Table3[[#This Row],[Customer ID]],'Hospitalisation Details'!1030:$1048576,5,FALSE())</f>
        <v>14 Aug 1969</v>
      </c>
      <c r="M1031" s="19">
        <f>VLOOKUP(Table3[[#This Row],[Customer ID]],'Hospitalisation Details'!1030:$1048576,6,FALSE())</f>
        <v>53</v>
      </c>
      <c r="N1031" s="19">
        <f>VLOOKUP(Table3[[#This Row],[Customer ID]],'Hospitalisation Details'!1030:$1048576,8,FALSE())</f>
        <v>10959.69</v>
      </c>
      <c r="O1031" s="19" t="str">
        <f>VLOOKUP(Table3[[#This Row],[Customer ID]],'Hospitalisation Details'!1030:$1048576,9,FALSE())</f>
        <v>tier - 3</v>
      </c>
      <c r="P1031" s="19" t="str">
        <f>VLOOKUP(Table3[[#This Row],[Customer ID]],'Hospitalisation Details'!1030:$1048576,10,FALSE())</f>
        <v>tier - 3</v>
      </c>
      <c r="Q1031" s="19" t="str">
        <f>VLOOKUP(Table3[[#This Row],[Customer ID]],'Hospitalisation Details'!1030:$1048576,11,FALSE())</f>
        <v>R1012</v>
      </c>
    </row>
    <row r="1032" spans="1:17" x14ac:dyDescent="0.2">
      <c r="A1032" s="18" t="s">
        <v>1340</v>
      </c>
      <c r="B1032" s="19" t="str">
        <f>VLOOKUP(Table3[[#This Row],[Customer ID]],'Customer name 1'!1031:$1048576,4,FALSE())</f>
        <v xml:space="preserve">Mr. Gabriel </v>
      </c>
      <c r="C1032" s="20">
        <f>VLOOKUP(Table3[[#This Row],[Customer ID]],'Medical Examinations'!$1:$1048576,2,FALSE())</f>
        <v>23.7</v>
      </c>
      <c r="D1032" s="20" t="str">
        <f>VLOOKUP(Table3[[#This Row],[Customer ID]],'Medical Examinations'!$1:$1048576,3,FALSE())</f>
        <v>normal weight</v>
      </c>
      <c r="E1032" s="20">
        <f>VLOOKUP(Table3[[#This Row],[Customer ID]],'Medical Examinations'!$1:$1048576,4,FALSE())</f>
        <v>10.45</v>
      </c>
      <c r="F1032" s="20" t="str">
        <f>VLOOKUP(Table3[[#This Row],[Customer ID]],'Medical Examinations'!$1:$1048576,5,FALSE())</f>
        <v xml:space="preserve">diabetes </v>
      </c>
      <c r="G1032" s="19" t="str">
        <f>VLOOKUP(Table3[[#This Row],[Customer ID]],'Medical Examinations'!$1:$1048576,6,FALSE())</f>
        <v>No</v>
      </c>
      <c r="H1032" s="19" t="str">
        <f>VLOOKUP(Table3[[#This Row],[Customer ID]],'Medical Examinations'!$1:$1048576,7,FALSE())</f>
        <v>No</v>
      </c>
      <c r="I1032" s="19" t="str">
        <f>VLOOKUP(Table3[[#This Row],[Customer ID]],'Medical Examinations'!$1:$1048576,8,FALSE())</f>
        <v>No</v>
      </c>
      <c r="J1032" s="19">
        <f>VLOOKUP(Table3[[#This Row],[Customer ID]],'Medical Examinations'!$1:$1048576,9,FALSE())</f>
        <v>0</v>
      </c>
      <c r="K1032" s="19" t="str">
        <f>VLOOKUP(Table3[[#This Row],[Customer ID]],'Medical Examinations'!$1:$1048576,10,FALSE())</f>
        <v>No</v>
      </c>
      <c r="L1032" s="19" t="str">
        <f>VLOOKUP(Table3[[#This Row],[Customer ID]],'Hospitalisation Details'!1031:$1048576,5,FALSE())</f>
        <v>4 Dec 1965</v>
      </c>
      <c r="M1032" s="19">
        <f>VLOOKUP(Table3[[#This Row],[Customer ID]],'Hospitalisation Details'!1031:$1048576,6,FALSE())</f>
        <v>57</v>
      </c>
      <c r="N1032" s="19">
        <f>VLOOKUP(Table3[[#This Row],[Customer ID]],'Hospitalisation Details'!1031:$1048576,8,FALSE())</f>
        <v>10959.33</v>
      </c>
      <c r="O1032" s="19" t="str">
        <f>VLOOKUP(Table3[[#This Row],[Customer ID]],'Hospitalisation Details'!1031:$1048576,9,FALSE())</f>
        <v>tier - 3</v>
      </c>
      <c r="P1032" s="19" t="str">
        <f>VLOOKUP(Table3[[#This Row],[Customer ID]],'Hospitalisation Details'!1031:$1048576,10,FALSE())</f>
        <v>tier - 3</v>
      </c>
      <c r="Q1032" s="19" t="str">
        <f>VLOOKUP(Table3[[#This Row],[Customer ID]],'Hospitalisation Details'!1031:$1048576,11,FALSE())</f>
        <v>R1011</v>
      </c>
    </row>
    <row r="1033" spans="1:17" x14ac:dyDescent="0.2">
      <c r="A1033" s="18" t="s">
        <v>1339</v>
      </c>
      <c r="B1033" s="19" t="str">
        <f>VLOOKUP(Table3[[#This Row],[Customer ID]],'Customer name 1'!1032:$1048576,4,FALSE())</f>
        <v xml:space="preserve">Ms. Natasha </v>
      </c>
      <c r="C1033" s="20">
        <f>VLOOKUP(Table3[[#This Row],[Customer ID]],'Medical Examinations'!$1:$1048576,2,FALSE())</f>
        <v>24.795000000000002</v>
      </c>
      <c r="D1033" s="20" t="str">
        <f>VLOOKUP(Table3[[#This Row],[Customer ID]],'Medical Examinations'!$1:$1048576,3,FALSE())</f>
        <v>normal weight</v>
      </c>
      <c r="E1033" s="20">
        <f>VLOOKUP(Table3[[#This Row],[Customer ID]],'Medical Examinations'!$1:$1048576,4,FALSE())</f>
        <v>4.07</v>
      </c>
      <c r="F1033" s="20" t="str">
        <f>VLOOKUP(Table3[[#This Row],[Customer ID]],'Medical Examinations'!$1:$1048576,5,FALSE())</f>
        <v xml:space="preserve">normal </v>
      </c>
      <c r="G1033" s="19" t="str">
        <f>VLOOKUP(Table3[[#This Row],[Customer ID]],'Medical Examinations'!$1:$1048576,6,FALSE())</f>
        <v>yes</v>
      </c>
      <c r="H1033" s="19" t="str">
        <f>VLOOKUP(Table3[[#This Row],[Customer ID]],'Medical Examinations'!$1:$1048576,7,FALSE())</f>
        <v>No</v>
      </c>
      <c r="I1033" s="19" t="str">
        <f>VLOOKUP(Table3[[#This Row],[Customer ID]],'Medical Examinations'!$1:$1048576,8,FALSE())</f>
        <v>Yes</v>
      </c>
      <c r="J1033" s="19">
        <f>VLOOKUP(Table3[[#This Row],[Customer ID]],'Medical Examinations'!$1:$1048576,9,FALSE())</f>
        <v>1</v>
      </c>
      <c r="K1033" s="19" t="str">
        <f>VLOOKUP(Table3[[#This Row],[Customer ID]],'Medical Examinations'!$1:$1048576,10,FALSE())</f>
        <v>No</v>
      </c>
      <c r="L1033" s="19" t="str">
        <f>VLOOKUP(Table3[[#This Row],[Customer ID]],'Hospitalisation Details'!1032:$1048576,5,FALSE())</f>
        <v>10 Nov 1969</v>
      </c>
      <c r="M1033" s="19">
        <f>VLOOKUP(Table3[[#This Row],[Customer ID]],'Hospitalisation Details'!1032:$1048576,6,FALSE())</f>
        <v>53</v>
      </c>
      <c r="N1033" s="19">
        <f>VLOOKUP(Table3[[#This Row],[Customer ID]],'Hospitalisation Details'!1032:$1048576,8,FALSE())</f>
        <v>10942.13</v>
      </c>
      <c r="O1033" s="19" t="str">
        <f>VLOOKUP(Table3[[#This Row],[Customer ID]],'Hospitalisation Details'!1032:$1048576,9,FALSE())</f>
        <v>tier - 3</v>
      </c>
      <c r="P1033" s="19" t="str">
        <f>VLOOKUP(Table3[[#This Row],[Customer ID]],'Hospitalisation Details'!1032:$1048576,10,FALSE())</f>
        <v>tier - 3</v>
      </c>
      <c r="Q1033" s="19" t="str">
        <f>VLOOKUP(Table3[[#This Row],[Customer ID]],'Hospitalisation Details'!1032:$1048576,11,FALSE())</f>
        <v>R1012</v>
      </c>
    </row>
    <row r="1034" spans="1:17" x14ac:dyDescent="0.2">
      <c r="A1034" s="18" t="s">
        <v>1338</v>
      </c>
      <c r="B1034" s="19" t="str">
        <f>VLOOKUP(Table3[[#This Row],[Customer ID]],'Customer name 1'!1033:$1048576,4,FALSE())</f>
        <v xml:space="preserve">Ms. Abby </v>
      </c>
      <c r="C1034" s="20">
        <f>VLOOKUP(Table3[[#This Row],[Customer ID]],'Medical Examinations'!$1:$1048576,2,FALSE())</f>
        <v>31.9</v>
      </c>
      <c r="D1034" s="20" t="str">
        <f>VLOOKUP(Table3[[#This Row],[Customer ID]],'Medical Examinations'!$1:$1048576,3,FALSE())</f>
        <v xml:space="preserve"> obesity </v>
      </c>
      <c r="E1034" s="20">
        <f>VLOOKUP(Table3[[#This Row],[Customer ID]],'Medical Examinations'!$1:$1048576,4,FALSE())</f>
        <v>8.34</v>
      </c>
      <c r="F1034" s="20" t="str">
        <f>VLOOKUP(Table3[[#This Row],[Customer ID]],'Medical Examinations'!$1:$1048576,5,FALSE())</f>
        <v xml:space="preserve">diabetes </v>
      </c>
      <c r="G1034" s="19" t="str">
        <f>VLOOKUP(Table3[[#This Row],[Customer ID]],'Medical Examinations'!$1:$1048576,6,FALSE())</f>
        <v>No</v>
      </c>
      <c r="H1034" s="19" t="str">
        <f>VLOOKUP(Table3[[#This Row],[Customer ID]],'Medical Examinations'!$1:$1048576,7,FALSE())</f>
        <v>No</v>
      </c>
      <c r="I1034" s="19" t="str">
        <f>VLOOKUP(Table3[[#This Row],[Customer ID]],'Medical Examinations'!$1:$1048576,8,FALSE())</f>
        <v>No</v>
      </c>
      <c r="J1034" s="19">
        <f>VLOOKUP(Table3[[#This Row],[Customer ID]],'Medical Examinations'!$1:$1048576,9,FALSE())</f>
        <v>0</v>
      </c>
      <c r="K1034" s="19" t="str">
        <f>VLOOKUP(Table3[[#This Row],[Customer ID]],'Medical Examinations'!$1:$1048576,10,FALSE())</f>
        <v>No</v>
      </c>
      <c r="L1034" s="19" t="str">
        <f>VLOOKUP(Table3[[#This Row],[Customer ID]],'Hospitalisation Details'!1033:$1048576,5,FALSE())</f>
        <v>12 Nov 1968</v>
      </c>
      <c r="M1034" s="19">
        <f>VLOOKUP(Table3[[#This Row],[Customer ID]],'Hospitalisation Details'!1033:$1048576,6,FALSE())</f>
        <v>54</v>
      </c>
      <c r="N1034" s="19">
        <f>VLOOKUP(Table3[[#This Row],[Customer ID]],'Hospitalisation Details'!1033:$1048576,8,FALSE())</f>
        <v>10928.85</v>
      </c>
      <c r="O1034" s="19" t="str">
        <f>VLOOKUP(Table3[[#This Row],[Customer ID]],'Hospitalisation Details'!1033:$1048576,9,FALSE())</f>
        <v>tier - 3</v>
      </c>
      <c r="P1034" s="19" t="str">
        <f>VLOOKUP(Table3[[#This Row],[Customer ID]],'Hospitalisation Details'!1033:$1048576,10,FALSE())</f>
        <v>tier - 3</v>
      </c>
      <c r="Q1034" s="19" t="str">
        <f>VLOOKUP(Table3[[#This Row],[Customer ID]],'Hospitalisation Details'!1033:$1048576,11,FALSE())</f>
        <v>R1013</v>
      </c>
    </row>
    <row r="1035" spans="1:17" x14ac:dyDescent="0.2">
      <c r="A1035" s="18" t="s">
        <v>1337</v>
      </c>
      <c r="B1035" s="19" t="str">
        <f>VLOOKUP(Table3[[#This Row],[Customer ID]],'Customer name 1'!1034:$1048576,4,FALSE())</f>
        <v xml:space="preserve">Ms. Michelle </v>
      </c>
      <c r="C1035" s="20">
        <f>VLOOKUP(Table3[[#This Row],[Customer ID]],'Medical Examinations'!$1:$1048576,2,FALSE())</f>
        <v>32.68</v>
      </c>
      <c r="D1035" s="20" t="str">
        <f>VLOOKUP(Table3[[#This Row],[Customer ID]],'Medical Examinations'!$1:$1048576,3,FALSE())</f>
        <v xml:space="preserve"> obesity </v>
      </c>
      <c r="E1035" s="20">
        <f>VLOOKUP(Table3[[#This Row],[Customer ID]],'Medical Examinations'!$1:$1048576,4,FALSE())</f>
        <v>7.41</v>
      </c>
      <c r="F1035" s="20" t="str">
        <f>VLOOKUP(Table3[[#This Row],[Customer ID]],'Medical Examinations'!$1:$1048576,5,FALSE())</f>
        <v xml:space="preserve">diabetes </v>
      </c>
      <c r="G1035" s="19" t="str">
        <f>VLOOKUP(Table3[[#This Row],[Customer ID]],'Medical Examinations'!$1:$1048576,6,FALSE())</f>
        <v>No</v>
      </c>
      <c r="H1035" s="19" t="str">
        <f>VLOOKUP(Table3[[#This Row],[Customer ID]],'Medical Examinations'!$1:$1048576,7,FALSE())</f>
        <v>No</v>
      </c>
      <c r="I1035" s="19" t="str">
        <f>VLOOKUP(Table3[[#This Row],[Customer ID]],'Medical Examinations'!$1:$1048576,8,FALSE())</f>
        <v>No</v>
      </c>
      <c r="J1035" s="19">
        <f>VLOOKUP(Table3[[#This Row],[Customer ID]],'Medical Examinations'!$1:$1048576,9,FALSE())</f>
        <v>0</v>
      </c>
      <c r="K1035" s="19" t="str">
        <f>VLOOKUP(Table3[[#This Row],[Customer ID]],'Medical Examinations'!$1:$1048576,10,FALSE())</f>
        <v>No</v>
      </c>
      <c r="L1035" s="19" t="str">
        <f>VLOOKUP(Table3[[#This Row],[Customer ID]],'Hospitalisation Details'!1034:$1048576,5,FALSE())</f>
        <v>13 Nov 1968</v>
      </c>
      <c r="M1035" s="19">
        <f>VLOOKUP(Table3[[#This Row],[Customer ID]],'Hospitalisation Details'!1034:$1048576,6,FALSE())</f>
        <v>54</v>
      </c>
      <c r="N1035" s="19">
        <f>VLOOKUP(Table3[[#This Row],[Customer ID]],'Hospitalisation Details'!1034:$1048576,8,FALSE())</f>
        <v>10923.93</v>
      </c>
      <c r="O1035" s="19" t="str">
        <f>VLOOKUP(Table3[[#This Row],[Customer ID]],'Hospitalisation Details'!1034:$1048576,9,FALSE())</f>
        <v>tier - 3</v>
      </c>
      <c r="P1035" s="19" t="str">
        <f>VLOOKUP(Table3[[#This Row],[Customer ID]],'Hospitalisation Details'!1034:$1048576,10,FALSE())</f>
        <v>tier - 1</v>
      </c>
      <c r="Q1035" s="19" t="str">
        <f>VLOOKUP(Table3[[#This Row],[Customer ID]],'Hospitalisation Details'!1034:$1048576,11,FALSE())</f>
        <v>R1024</v>
      </c>
    </row>
    <row r="1036" spans="1:17" x14ac:dyDescent="0.2">
      <c r="A1036" s="18" t="s">
        <v>1336</v>
      </c>
      <c r="B1036" s="19" t="str">
        <f>VLOOKUP(Table3[[#This Row],[Customer ID]],'Customer name 1'!1035:$1048576,4,FALSE())</f>
        <v xml:space="preserve">Ms. Mckendree </v>
      </c>
      <c r="C1036" s="20">
        <f>VLOOKUP(Table3[[#This Row],[Customer ID]],'Medical Examinations'!$1:$1048576,2,FALSE())</f>
        <v>47.13</v>
      </c>
      <c r="D1036" s="20" t="str">
        <f>VLOOKUP(Table3[[#This Row],[Customer ID]],'Medical Examinations'!$1:$1048576,3,FALSE())</f>
        <v xml:space="preserve"> obesity </v>
      </c>
      <c r="E1036" s="20">
        <f>VLOOKUP(Table3[[#This Row],[Customer ID]],'Medical Examinations'!$1:$1048576,4,FALSE())</f>
        <v>4.3099999999999996</v>
      </c>
      <c r="F1036" s="20" t="str">
        <f>VLOOKUP(Table3[[#This Row],[Customer ID]],'Medical Examinations'!$1:$1048576,5,FALSE())</f>
        <v xml:space="preserve">normal </v>
      </c>
      <c r="G1036" s="19" t="str">
        <f>VLOOKUP(Table3[[#This Row],[Customer ID]],'Medical Examinations'!$1:$1048576,6,FALSE())</f>
        <v>No</v>
      </c>
      <c r="H1036" s="19" t="str">
        <f>VLOOKUP(Table3[[#This Row],[Customer ID]],'Medical Examinations'!$1:$1048576,7,FALSE())</f>
        <v>No</v>
      </c>
      <c r="I1036" s="19" t="str">
        <f>VLOOKUP(Table3[[#This Row],[Customer ID]],'Medical Examinations'!$1:$1048576,8,FALSE())</f>
        <v>No</v>
      </c>
      <c r="J1036" s="19">
        <f>VLOOKUP(Table3[[#This Row],[Customer ID]],'Medical Examinations'!$1:$1048576,9,FALSE())</f>
        <v>0</v>
      </c>
      <c r="K1036" s="19" t="str">
        <f>VLOOKUP(Table3[[#This Row],[Customer ID]],'Medical Examinations'!$1:$1048576,10,FALSE())</f>
        <v>No</v>
      </c>
      <c r="L1036" s="19" t="str">
        <f>VLOOKUP(Table3[[#This Row],[Customer ID]],'Hospitalisation Details'!1035:$1048576,5,FALSE())</f>
        <v>6 Sep 1994</v>
      </c>
      <c r="M1036" s="19">
        <f>VLOOKUP(Table3[[#This Row],[Customer ID]],'Hospitalisation Details'!1035:$1048576,6,FALSE())</f>
        <v>28</v>
      </c>
      <c r="N1036" s="19">
        <f>VLOOKUP(Table3[[#This Row],[Customer ID]],'Hospitalisation Details'!1035:$1048576,8,FALSE())</f>
        <v>10886.66</v>
      </c>
      <c r="O1036" s="19" t="str">
        <f>VLOOKUP(Table3[[#This Row],[Customer ID]],'Hospitalisation Details'!1035:$1048576,9,FALSE())</f>
        <v>tier - 3</v>
      </c>
      <c r="P1036" s="19" t="str">
        <f>VLOOKUP(Table3[[#This Row],[Customer ID]],'Hospitalisation Details'!1035:$1048576,10,FALSE())</f>
        <v>tier - 3</v>
      </c>
      <c r="Q1036" s="19" t="str">
        <f>VLOOKUP(Table3[[#This Row],[Customer ID]],'Hospitalisation Details'!1035:$1048576,11,FALSE())</f>
        <v>R1012</v>
      </c>
    </row>
    <row r="1037" spans="1:17" x14ac:dyDescent="0.2">
      <c r="A1037" s="18" t="s">
        <v>1335</v>
      </c>
      <c r="B1037" s="19" t="str">
        <f>VLOOKUP(Table3[[#This Row],[Customer ID]],'Customer name 1'!1036:$1048576,4,FALSE())</f>
        <v xml:space="preserve">Ms. Tara </v>
      </c>
      <c r="C1037" s="20">
        <f>VLOOKUP(Table3[[#This Row],[Customer ID]],'Medical Examinations'!$1:$1048576,2,FALSE())</f>
        <v>36.67</v>
      </c>
      <c r="D1037" s="20" t="str">
        <f>VLOOKUP(Table3[[#This Row],[Customer ID]],'Medical Examinations'!$1:$1048576,3,FALSE())</f>
        <v xml:space="preserve"> obesity </v>
      </c>
      <c r="E1037" s="20">
        <f>VLOOKUP(Table3[[#This Row],[Customer ID]],'Medical Examinations'!$1:$1048576,4,FALSE())</f>
        <v>10.83</v>
      </c>
      <c r="F1037" s="20" t="str">
        <f>VLOOKUP(Table3[[#This Row],[Customer ID]],'Medical Examinations'!$1:$1048576,5,FALSE())</f>
        <v xml:space="preserve">diabetes </v>
      </c>
      <c r="G1037" s="19" t="str">
        <f>VLOOKUP(Table3[[#This Row],[Customer ID]],'Medical Examinations'!$1:$1048576,6,FALSE())</f>
        <v>No</v>
      </c>
      <c r="H1037" s="19" t="str">
        <f>VLOOKUP(Table3[[#This Row],[Customer ID]],'Medical Examinations'!$1:$1048576,7,FALSE())</f>
        <v>No</v>
      </c>
      <c r="I1037" s="19" t="str">
        <f>VLOOKUP(Table3[[#This Row],[Customer ID]],'Medical Examinations'!$1:$1048576,8,FALSE())</f>
        <v>No</v>
      </c>
      <c r="J1037" s="19">
        <f>VLOOKUP(Table3[[#This Row],[Customer ID]],'Medical Examinations'!$1:$1048576,9,FALSE())</f>
        <v>0</v>
      </c>
      <c r="K1037" s="19" t="str">
        <f>VLOOKUP(Table3[[#This Row],[Customer ID]],'Medical Examinations'!$1:$1048576,10,FALSE())</f>
        <v>No</v>
      </c>
      <c r="L1037" s="19" t="str">
        <f>VLOOKUP(Table3[[#This Row],[Customer ID]],'Hospitalisation Details'!1036:$1048576,5,FALSE())</f>
        <v>20 Dec 1971</v>
      </c>
      <c r="M1037" s="19">
        <f>VLOOKUP(Table3[[#This Row],[Customer ID]],'Hospitalisation Details'!1036:$1048576,6,FALSE())</f>
        <v>51</v>
      </c>
      <c r="N1037" s="19">
        <f>VLOOKUP(Table3[[#This Row],[Customer ID]],'Hospitalisation Details'!1036:$1048576,8,FALSE())</f>
        <v>10848.13</v>
      </c>
      <c r="O1037" s="19" t="str">
        <f>VLOOKUP(Table3[[#This Row],[Customer ID]],'Hospitalisation Details'!1036:$1048576,9,FALSE())</f>
        <v>tier - 3</v>
      </c>
      <c r="P1037" s="19" t="str">
        <f>VLOOKUP(Table3[[#This Row],[Customer ID]],'Hospitalisation Details'!1036:$1048576,10,FALSE())</f>
        <v>tier - 3</v>
      </c>
      <c r="Q1037" s="19" t="str">
        <f>VLOOKUP(Table3[[#This Row],[Customer ID]],'Hospitalisation Details'!1036:$1048576,11,FALSE())</f>
        <v>R1012</v>
      </c>
    </row>
    <row r="1038" spans="1:17" x14ac:dyDescent="0.2">
      <c r="A1038" s="18" t="s">
        <v>1334</v>
      </c>
      <c r="B1038" s="19" t="str">
        <f>VLOOKUP(Table3[[#This Row],[Customer ID]],'Customer name 1'!1037:$1048576,4,FALSE())</f>
        <v xml:space="preserve">Mr. Daniel </v>
      </c>
      <c r="C1038" s="20">
        <f>VLOOKUP(Table3[[#This Row],[Customer ID]],'Medical Examinations'!$1:$1048576,2,FALSE())</f>
        <v>33.630000000000003</v>
      </c>
      <c r="D1038" s="20" t="str">
        <f>VLOOKUP(Table3[[#This Row],[Customer ID]],'Medical Examinations'!$1:$1048576,3,FALSE())</f>
        <v xml:space="preserve"> obesity </v>
      </c>
      <c r="E1038" s="20">
        <f>VLOOKUP(Table3[[#This Row],[Customer ID]],'Medical Examinations'!$1:$1048576,4,FALSE())</f>
        <v>11.31</v>
      </c>
      <c r="F1038" s="20" t="str">
        <f>VLOOKUP(Table3[[#This Row],[Customer ID]],'Medical Examinations'!$1:$1048576,5,FALSE())</f>
        <v xml:space="preserve">diabetes </v>
      </c>
      <c r="G1038" s="19" t="str">
        <f>VLOOKUP(Table3[[#This Row],[Customer ID]],'Medical Examinations'!$1:$1048576,6,FALSE())</f>
        <v>No</v>
      </c>
      <c r="H1038" s="19" t="str">
        <f>VLOOKUP(Table3[[#This Row],[Customer ID]],'Medical Examinations'!$1:$1048576,7,FALSE())</f>
        <v>No</v>
      </c>
      <c r="I1038" s="19" t="str">
        <f>VLOOKUP(Table3[[#This Row],[Customer ID]],'Medical Examinations'!$1:$1048576,8,FALSE())</f>
        <v>No</v>
      </c>
      <c r="J1038" s="19">
        <f>VLOOKUP(Table3[[#This Row],[Customer ID]],'Medical Examinations'!$1:$1048576,9,FALSE())</f>
        <v>0</v>
      </c>
      <c r="K1038" s="19" t="str">
        <f>VLOOKUP(Table3[[#This Row],[Customer ID]],'Medical Examinations'!$1:$1048576,10,FALSE())</f>
        <v>No</v>
      </c>
      <c r="L1038" s="19" t="str">
        <f>VLOOKUP(Table3[[#This Row],[Customer ID]],'Hospitalisation Details'!1037:$1048576,5,FALSE())</f>
        <v>28 Jul 1968</v>
      </c>
      <c r="M1038" s="19">
        <f>VLOOKUP(Table3[[#This Row],[Customer ID]],'Hospitalisation Details'!1037:$1048576,6,FALSE())</f>
        <v>54</v>
      </c>
      <c r="N1038" s="19">
        <f>VLOOKUP(Table3[[#This Row],[Customer ID]],'Hospitalisation Details'!1037:$1048576,8,FALSE())</f>
        <v>10825.25</v>
      </c>
      <c r="O1038" s="19" t="str">
        <f>VLOOKUP(Table3[[#This Row],[Customer ID]],'Hospitalisation Details'!1037:$1048576,9,FALSE())</f>
        <v>tier - 3</v>
      </c>
      <c r="P1038" s="19" t="str">
        <f>VLOOKUP(Table3[[#This Row],[Customer ID]],'Hospitalisation Details'!1037:$1048576,10,FALSE())</f>
        <v>tier - 3</v>
      </c>
      <c r="Q1038" s="19" t="str">
        <f>VLOOKUP(Table3[[#This Row],[Customer ID]],'Hospitalisation Details'!1037:$1048576,11,FALSE())</f>
        <v>R1012</v>
      </c>
    </row>
    <row r="1039" spans="1:17" x14ac:dyDescent="0.2">
      <c r="A1039" s="18" t="s">
        <v>1333</v>
      </c>
      <c r="B1039" s="19" t="str">
        <f>VLOOKUP(Table3[[#This Row],[Customer ID]],'Customer name 1'!1038:$1048576,4,FALSE())</f>
        <v xml:space="preserve">Mr. Joshua </v>
      </c>
      <c r="C1039" s="20">
        <f>VLOOKUP(Table3[[#This Row],[Customer ID]],'Medical Examinations'!$1:$1048576,2,FALSE())</f>
        <v>32.67</v>
      </c>
      <c r="D1039" s="20" t="str">
        <f>VLOOKUP(Table3[[#This Row],[Customer ID]],'Medical Examinations'!$1:$1048576,3,FALSE())</f>
        <v xml:space="preserve"> obesity </v>
      </c>
      <c r="E1039" s="20">
        <f>VLOOKUP(Table3[[#This Row],[Customer ID]],'Medical Examinations'!$1:$1048576,4,FALSE())</f>
        <v>11.81</v>
      </c>
      <c r="F1039" s="20" t="str">
        <f>VLOOKUP(Table3[[#This Row],[Customer ID]],'Medical Examinations'!$1:$1048576,5,FALSE())</f>
        <v xml:space="preserve">diabetes </v>
      </c>
      <c r="G1039" s="19" t="str">
        <f>VLOOKUP(Table3[[#This Row],[Customer ID]],'Medical Examinations'!$1:$1048576,6,FALSE())</f>
        <v>yes</v>
      </c>
      <c r="H1039" s="19" t="str">
        <f>VLOOKUP(Table3[[#This Row],[Customer ID]],'Medical Examinations'!$1:$1048576,7,FALSE())</f>
        <v>No</v>
      </c>
      <c r="I1039" s="19" t="str">
        <f>VLOOKUP(Table3[[#This Row],[Customer ID]],'Medical Examinations'!$1:$1048576,8,FALSE())</f>
        <v>No</v>
      </c>
      <c r="J1039" s="19">
        <f>VLOOKUP(Table3[[#This Row],[Customer ID]],'Medical Examinations'!$1:$1048576,9,FALSE())</f>
        <v>0</v>
      </c>
      <c r="K1039" s="19" t="str">
        <f>VLOOKUP(Table3[[#This Row],[Customer ID]],'Medical Examinations'!$1:$1048576,10,FALSE())</f>
        <v>No</v>
      </c>
      <c r="L1039" s="19" t="str">
        <f>VLOOKUP(Table3[[#This Row],[Customer ID]],'Hospitalisation Details'!1038:$1048576,5,FALSE())</f>
        <v>2 Oct 1967</v>
      </c>
      <c r="M1039" s="19">
        <f>VLOOKUP(Table3[[#This Row],[Customer ID]],'Hospitalisation Details'!1038:$1048576,6,FALSE())</f>
        <v>55</v>
      </c>
      <c r="N1039" s="19">
        <f>VLOOKUP(Table3[[#This Row],[Customer ID]],'Hospitalisation Details'!1038:$1048576,8,FALSE())</f>
        <v>10807.49</v>
      </c>
      <c r="O1039" s="19" t="str">
        <f>VLOOKUP(Table3[[#This Row],[Customer ID]],'Hospitalisation Details'!1038:$1048576,9,FALSE())</f>
        <v>tier - 3</v>
      </c>
      <c r="P1039" s="19" t="str">
        <f>VLOOKUP(Table3[[#This Row],[Customer ID]],'Hospitalisation Details'!1038:$1048576,10,FALSE())</f>
        <v>tier - 2</v>
      </c>
      <c r="Q1039" s="19" t="str">
        <f>VLOOKUP(Table3[[#This Row],[Customer ID]],'Hospitalisation Details'!1038:$1048576,11,FALSE())</f>
        <v>R1013</v>
      </c>
    </row>
    <row r="1040" spans="1:17" x14ac:dyDescent="0.2">
      <c r="A1040" s="18" t="s">
        <v>1332</v>
      </c>
      <c r="B1040" s="19" t="str">
        <f>VLOOKUP(Table3[[#This Row],[Customer ID]],'Customer name 1'!1039:$1048576,4,FALSE())</f>
        <v xml:space="preserve">Ms. Erin </v>
      </c>
      <c r="C1040" s="20">
        <f>VLOOKUP(Table3[[#This Row],[Customer ID]],'Medical Examinations'!$1:$1048576,2,FALSE())</f>
        <v>33.299999999999997</v>
      </c>
      <c r="D1040" s="20" t="str">
        <f>VLOOKUP(Table3[[#This Row],[Customer ID]],'Medical Examinations'!$1:$1048576,3,FALSE())</f>
        <v xml:space="preserve"> obesity </v>
      </c>
      <c r="E1040" s="20">
        <f>VLOOKUP(Table3[[#This Row],[Customer ID]],'Medical Examinations'!$1:$1048576,4,FALSE())</f>
        <v>8.26</v>
      </c>
      <c r="F1040" s="20" t="str">
        <f>VLOOKUP(Table3[[#This Row],[Customer ID]],'Medical Examinations'!$1:$1048576,5,FALSE())</f>
        <v xml:space="preserve">diabetes </v>
      </c>
      <c r="G1040" s="19" t="str">
        <f>VLOOKUP(Table3[[#This Row],[Customer ID]],'Medical Examinations'!$1:$1048576,6,FALSE())</f>
        <v>yes</v>
      </c>
      <c r="H1040" s="19" t="str">
        <f>VLOOKUP(Table3[[#This Row],[Customer ID]],'Medical Examinations'!$1:$1048576,7,FALSE())</f>
        <v>No</v>
      </c>
      <c r="I1040" s="19" t="str">
        <f>VLOOKUP(Table3[[#This Row],[Customer ID]],'Medical Examinations'!$1:$1048576,8,FALSE())</f>
        <v>No</v>
      </c>
      <c r="J1040" s="19">
        <f>VLOOKUP(Table3[[#This Row],[Customer ID]],'Medical Examinations'!$1:$1048576,9,FALSE())</f>
        <v>2</v>
      </c>
      <c r="K1040" s="19" t="str">
        <f>VLOOKUP(Table3[[#This Row],[Customer ID]],'Medical Examinations'!$1:$1048576,10,FALSE())</f>
        <v>No</v>
      </c>
      <c r="L1040" s="19" t="str">
        <f>VLOOKUP(Table3[[#This Row],[Customer ID]],'Hospitalisation Details'!1039:$1048576,5,FALSE())</f>
        <v>18 Dec 1970</v>
      </c>
      <c r="M1040" s="19">
        <f>VLOOKUP(Table3[[#This Row],[Customer ID]],'Hospitalisation Details'!1039:$1048576,6,FALSE())</f>
        <v>52</v>
      </c>
      <c r="N1040" s="19">
        <f>VLOOKUP(Table3[[#This Row],[Customer ID]],'Hospitalisation Details'!1039:$1048576,8,FALSE())</f>
        <v>10806.84</v>
      </c>
      <c r="O1040" s="19" t="str">
        <f>VLOOKUP(Table3[[#This Row],[Customer ID]],'Hospitalisation Details'!1039:$1048576,9,FALSE())</f>
        <v>tier - 3</v>
      </c>
      <c r="P1040" s="19" t="str">
        <f>VLOOKUP(Table3[[#This Row],[Customer ID]],'Hospitalisation Details'!1039:$1048576,10,FALSE())</f>
        <v>tier - 2</v>
      </c>
      <c r="Q1040" s="19" t="str">
        <f>VLOOKUP(Table3[[#This Row],[Customer ID]],'Hospitalisation Details'!1039:$1048576,11,FALSE())</f>
        <v>R1011</v>
      </c>
    </row>
    <row r="1041" spans="1:17" x14ac:dyDescent="0.2">
      <c r="A1041" s="18" t="s">
        <v>1331</v>
      </c>
      <c r="B1041" s="19" t="str">
        <f>VLOOKUP(Table3[[#This Row],[Customer ID]],'Customer name 1'!1040:$1048576,4,FALSE())</f>
        <v xml:space="preserve">Ms. Shure </v>
      </c>
      <c r="C1041" s="20">
        <f>VLOOKUP(Table3[[#This Row],[Customer ID]],'Medical Examinations'!$1:$1048576,2,FALSE())</f>
        <v>30.78</v>
      </c>
      <c r="D1041" s="20" t="str">
        <f>VLOOKUP(Table3[[#This Row],[Customer ID]],'Medical Examinations'!$1:$1048576,3,FALSE())</f>
        <v xml:space="preserve"> obesity </v>
      </c>
      <c r="E1041" s="20">
        <f>VLOOKUP(Table3[[#This Row],[Customer ID]],'Medical Examinations'!$1:$1048576,4,FALSE())</f>
        <v>10.74</v>
      </c>
      <c r="F1041" s="20" t="str">
        <f>VLOOKUP(Table3[[#This Row],[Customer ID]],'Medical Examinations'!$1:$1048576,5,FALSE())</f>
        <v xml:space="preserve">diabetes </v>
      </c>
      <c r="G1041" s="19" t="str">
        <f>VLOOKUP(Table3[[#This Row],[Customer ID]],'Medical Examinations'!$1:$1048576,6,FALSE())</f>
        <v>yes</v>
      </c>
      <c r="H1041" s="19" t="str">
        <f>VLOOKUP(Table3[[#This Row],[Customer ID]],'Medical Examinations'!$1:$1048576,7,FALSE())</f>
        <v>No</v>
      </c>
      <c r="I1041" s="19" t="str">
        <f>VLOOKUP(Table3[[#This Row],[Customer ID]],'Medical Examinations'!$1:$1048576,8,FALSE())</f>
        <v>No</v>
      </c>
      <c r="J1041" s="19">
        <f>VLOOKUP(Table3[[#This Row],[Customer ID]],'Medical Examinations'!$1:$1048576,9,FALSE())</f>
        <v>2</v>
      </c>
      <c r="K1041" s="19" t="str">
        <f>VLOOKUP(Table3[[#This Row],[Customer ID]],'Medical Examinations'!$1:$1048576,10,FALSE())</f>
        <v>No</v>
      </c>
      <c r="L1041" s="19" t="str">
        <f>VLOOKUP(Table3[[#This Row],[Customer ID]],'Hospitalisation Details'!1040:$1048576,5,FALSE())</f>
        <v>28 Oct 1970</v>
      </c>
      <c r="M1041" s="19">
        <f>VLOOKUP(Table3[[#This Row],[Customer ID]],'Hospitalisation Details'!1040:$1048576,6,FALSE())</f>
        <v>52</v>
      </c>
      <c r="N1041" s="19">
        <f>VLOOKUP(Table3[[#This Row],[Customer ID]],'Hospitalisation Details'!1040:$1048576,8,FALSE())</f>
        <v>10797.34</v>
      </c>
      <c r="O1041" s="19" t="str">
        <f>VLOOKUP(Table3[[#This Row],[Customer ID]],'Hospitalisation Details'!1040:$1048576,9,FALSE())</f>
        <v>tier - 3</v>
      </c>
      <c r="P1041" s="19" t="str">
        <f>VLOOKUP(Table3[[#This Row],[Customer ID]],'Hospitalisation Details'!1040:$1048576,10,FALSE())</f>
        <v>tier - 2</v>
      </c>
      <c r="Q1041" s="19" t="str">
        <f>VLOOKUP(Table3[[#This Row],[Customer ID]],'Hospitalisation Details'!1040:$1048576,11,FALSE())</f>
        <v>R1023</v>
      </c>
    </row>
    <row r="1042" spans="1:17" x14ac:dyDescent="0.2">
      <c r="A1042" s="18" t="s">
        <v>1330</v>
      </c>
      <c r="B1042" s="19" t="str">
        <f>VLOOKUP(Table3[[#This Row],[Customer ID]],'Customer name 1'!1041:$1048576,4,FALSE())</f>
        <v xml:space="preserve">Mr. Richard </v>
      </c>
      <c r="C1042" s="20">
        <f>VLOOKUP(Table3[[#This Row],[Customer ID]],'Medical Examinations'!$1:$1048576,2,FALSE())</f>
        <v>28.975000000000001</v>
      </c>
      <c r="D1042" s="20" t="str">
        <f>VLOOKUP(Table3[[#This Row],[Customer ID]],'Medical Examinations'!$1:$1048576,3,FALSE())</f>
        <v>over weight</v>
      </c>
      <c r="E1042" s="20">
        <f>VLOOKUP(Table3[[#This Row],[Customer ID]],'Medical Examinations'!$1:$1048576,4,FALSE())</f>
        <v>7.69</v>
      </c>
      <c r="F1042" s="20" t="str">
        <f>VLOOKUP(Table3[[#This Row],[Customer ID]],'Medical Examinations'!$1:$1048576,5,FALSE())</f>
        <v xml:space="preserve">diabetes </v>
      </c>
      <c r="G1042" s="19" t="str">
        <f>VLOOKUP(Table3[[#This Row],[Customer ID]],'Medical Examinations'!$1:$1048576,6,FALSE())</f>
        <v>yes</v>
      </c>
      <c r="H1042" s="19" t="str">
        <f>VLOOKUP(Table3[[#This Row],[Customer ID]],'Medical Examinations'!$1:$1048576,7,FALSE())</f>
        <v>No</v>
      </c>
      <c r="I1042" s="19" t="str">
        <f>VLOOKUP(Table3[[#This Row],[Customer ID]],'Medical Examinations'!$1:$1048576,8,FALSE())</f>
        <v>No</v>
      </c>
      <c r="J1042" s="19">
        <f>VLOOKUP(Table3[[#This Row],[Customer ID]],'Medical Examinations'!$1:$1048576,9,FALSE())</f>
        <v>0</v>
      </c>
      <c r="K1042" s="19" t="str">
        <f>VLOOKUP(Table3[[#This Row],[Customer ID]],'Medical Examinations'!$1:$1048576,10,FALSE())</f>
        <v>No</v>
      </c>
      <c r="L1042" s="19" t="str">
        <f>VLOOKUP(Table3[[#This Row],[Customer ID]],'Hospitalisation Details'!1041:$1048576,5,FALSE())</f>
        <v>23 Oct 1967</v>
      </c>
      <c r="M1042" s="19">
        <f>VLOOKUP(Table3[[#This Row],[Customer ID]],'Hospitalisation Details'!1041:$1048576,6,FALSE())</f>
        <v>55</v>
      </c>
      <c r="N1042" s="19">
        <f>VLOOKUP(Table3[[#This Row],[Customer ID]],'Hospitalisation Details'!1041:$1048576,8,FALSE())</f>
        <v>10796.35</v>
      </c>
      <c r="O1042" s="19" t="str">
        <f>VLOOKUP(Table3[[#This Row],[Customer ID]],'Hospitalisation Details'!1041:$1048576,9,FALSE())</f>
        <v>tier - 3</v>
      </c>
      <c r="P1042" s="19" t="str">
        <f>VLOOKUP(Table3[[#This Row],[Customer ID]],'Hospitalisation Details'!1041:$1048576,10,FALSE())</f>
        <v>tier - 1</v>
      </c>
      <c r="Q1042" s="19" t="str">
        <f>VLOOKUP(Table3[[#This Row],[Customer ID]],'Hospitalisation Details'!1041:$1048576,11,FALSE())</f>
        <v>R1019</v>
      </c>
    </row>
    <row r="1043" spans="1:17" x14ac:dyDescent="0.2">
      <c r="A1043" s="18" t="s">
        <v>1329</v>
      </c>
      <c r="B1043" s="19" t="str">
        <f>VLOOKUP(Table3[[#This Row],[Customer ID]],'Customer name 1'!1042:$1048576,4,FALSE())</f>
        <v xml:space="preserve">Ms. Brenda </v>
      </c>
      <c r="C1043" s="20">
        <f>VLOOKUP(Table3[[#This Row],[Customer ID]],'Medical Examinations'!$1:$1048576,2,FALSE())</f>
        <v>33.4</v>
      </c>
      <c r="D1043" s="20" t="str">
        <f>VLOOKUP(Table3[[#This Row],[Customer ID]],'Medical Examinations'!$1:$1048576,3,FALSE())</f>
        <v xml:space="preserve"> obesity </v>
      </c>
      <c r="E1043" s="20">
        <f>VLOOKUP(Table3[[#This Row],[Customer ID]],'Medical Examinations'!$1:$1048576,4,FALSE())</f>
        <v>4.84</v>
      </c>
      <c r="F1043" s="20" t="str">
        <f>VLOOKUP(Table3[[#This Row],[Customer ID]],'Medical Examinations'!$1:$1048576,5,FALSE())</f>
        <v xml:space="preserve">normal </v>
      </c>
      <c r="G1043" s="19" t="str">
        <f>VLOOKUP(Table3[[#This Row],[Customer ID]],'Medical Examinations'!$1:$1048576,6,FALSE())</f>
        <v>No</v>
      </c>
      <c r="H1043" s="19" t="str">
        <f>VLOOKUP(Table3[[#This Row],[Customer ID]],'Medical Examinations'!$1:$1048576,7,FALSE())</f>
        <v>No</v>
      </c>
      <c r="I1043" s="19" t="str">
        <f>VLOOKUP(Table3[[#This Row],[Customer ID]],'Medical Examinations'!$1:$1048576,8,FALSE())</f>
        <v>No</v>
      </c>
      <c r="J1043" s="19">
        <f>VLOOKUP(Table3[[#This Row],[Customer ID]],'Medical Examinations'!$1:$1048576,9,FALSE())</f>
        <v>0</v>
      </c>
      <c r="K1043" s="19" t="str">
        <f>VLOOKUP(Table3[[#This Row],[Customer ID]],'Medical Examinations'!$1:$1048576,10,FALSE())</f>
        <v>No</v>
      </c>
      <c r="L1043" s="19" t="str">
        <f>VLOOKUP(Table3[[#This Row],[Customer ID]],'Hospitalisation Details'!1042:$1048576,5,FALSE())</f>
        <v>24 Dec 1999</v>
      </c>
      <c r="M1043" s="19">
        <f>VLOOKUP(Table3[[#This Row],[Customer ID]],'Hospitalisation Details'!1042:$1048576,6,FALSE())</f>
        <v>23</v>
      </c>
      <c r="N1043" s="19">
        <f>VLOOKUP(Table3[[#This Row],[Customer ID]],'Hospitalisation Details'!1042:$1048576,8,FALSE())</f>
        <v>10795.94</v>
      </c>
      <c r="O1043" s="19" t="str">
        <f>VLOOKUP(Table3[[#This Row],[Customer ID]],'Hospitalisation Details'!1042:$1048576,9,FALSE())</f>
        <v>tier - 3</v>
      </c>
      <c r="P1043" s="19" t="str">
        <f>VLOOKUP(Table3[[#This Row],[Customer ID]],'Hospitalisation Details'!1042:$1048576,10,FALSE())</f>
        <v>tier - 1</v>
      </c>
      <c r="Q1043" s="19" t="str">
        <f>VLOOKUP(Table3[[#This Row],[Customer ID]],'Hospitalisation Details'!1042:$1048576,11,FALSE())</f>
        <v>R1011</v>
      </c>
    </row>
    <row r="1044" spans="1:17" x14ac:dyDescent="0.2">
      <c r="A1044" s="18" t="s">
        <v>1328</v>
      </c>
      <c r="B1044" s="19" t="str">
        <f>VLOOKUP(Table3[[#This Row],[Customer ID]],'Customer name 1'!1043:$1048576,4,FALSE())</f>
        <v xml:space="preserve">Mr. Joseph </v>
      </c>
      <c r="C1044" s="20">
        <f>VLOOKUP(Table3[[#This Row],[Customer ID]],'Medical Examinations'!$1:$1048576,2,FALSE())</f>
        <v>21.5</v>
      </c>
      <c r="D1044" s="20" t="str">
        <f>VLOOKUP(Table3[[#This Row],[Customer ID]],'Medical Examinations'!$1:$1048576,3,FALSE())</f>
        <v>normal weight</v>
      </c>
      <c r="E1044" s="20">
        <f>VLOOKUP(Table3[[#This Row],[Customer ID]],'Medical Examinations'!$1:$1048576,4,FALSE())</f>
        <v>9.77</v>
      </c>
      <c r="F1044" s="20" t="str">
        <f>VLOOKUP(Table3[[#This Row],[Customer ID]],'Medical Examinations'!$1:$1048576,5,FALSE())</f>
        <v xml:space="preserve">diabetes </v>
      </c>
      <c r="G1044" s="19" t="str">
        <f>VLOOKUP(Table3[[#This Row],[Customer ID]],'Medical Examinations'!$1:$1048576,6,FALSE())</f>
        <v>yes</v>
      </c>
      <c r="H1044" s="19" t="str">
        <f>VLOOKUP(Table3[[#This Row],[Customer ID]],'Medical Examinations'!$1:$1048576,7,FALSE())</f>
        <v>No</v>
      </c>
      <c r="I1044" s="19" t="str">
        <f>VLOOKUP(Table3[[#This Row],[Customer ID]],'Medical Examinations'!$1:$1048576,8,FALSE())</f>
        <v>No</v>
      </c>
      <c r="J1044" s="19">
        <f>VLOOKUP(Table3[[#This Row],[Customer ID]],'Medical Examinations'!$1:$1048576,9,FALSE())</f>
        <v>0</v>
      </c>
      <c r="K1044" s="19" t="str">
        <f>VLOOKUP(Table3[[#This Row],[Customer ID]],'Medical Examinations'!$1:$1048576,10,FALSE())</f>
        <v>No</v>
      </c>
      <c r="L1044" s="19" t="str">
        <f>VLOOKUP(Table3[[#This Row],[Customer ID]],'Hospitalisation Details'!1043:$1048576,5,FALSE())</f>
        <v>11 Nov 1967</v>
      </c>
      <c r="M1044" s="19">
        <f>VLOOKUP(Table3[[#This Row],[Customer ID]],'Hospitalisation Details'!1043:$1048576,6,FALSE())</f>
        <v>55</v>
      </c>
      <c r="N1044" s="19">
        <f>VLOOKUP(Table3[[#This Row],[Customer ID]],'Hospitalisation Details'!1043:$1048576,8,FALSE())</f>
        <v>10791.96</v>
      </c>
      <c r="O1044" s="19" t="str">
        <f>VLOOKUP(Table3[[#This Row],[Customer ID]],'Hospitalisation Details'!1043:$1048576,9,FALSE())</f>
        <v>tier - 3</v>
      </c>
      <c r="P1044" s="19" t="str">
        <f>VLOOKUP(Table3[[#This Row],[Customer ID]],'Hospitalisation Details'!1043:$1048576,10,FALSE())</f>
        <v>tier - 2</v>
      </c>
      <c r="Q1044" s="19" t="str">
        <f>VLOOKUP(Table3[[#This Row],[Customer ID]],'Hospitalisation Details'!1043:$1048576,11,FALSE())</f>
        <v>R1011</v>
      </c>
    </row>
    <row r="1045" spans="1:17" x14ac:dyDescent="0.2">
      <c r="A1045" s="18" t="s">
        <v>1327</v>
      </c>
      <c r="B1045" s="19" t="str">
        <f>VLOOKUP(Table3[[#This Row],[Customer ID]],'Customer name 1'!1044:$1048576,4,FALSE())</f>
        <v xml:space="preserve">Mr. Stephen </v>
      </c>
      <c r="C1045" s="20">
        <f>VLOOKUP(Table3[[#This Row],[Customer ID]],'Medical Examinations'!$1:$1048576,2,FALSE())</f>
        <v>38.14</v>
      </c>
      <c r="D1045" s="20" t="str">
        <f>VLOOKUP(Table3[[#This Row],[Customer ID]],'Medical Examinations'!$1:$1048576,3,FALSE())</f>
        <v xml:space="preserve"> obesity </v>
      </c>
      <c r="E1045" s="20">
        <f>VLOOKUP(Table3[[#This Row],[Customer ID]],'Medical Examinations'!$1:$1048576,4,FALSE())</f>
        <v>5.84</v>
      </c>
      <c r="F1045" s="20" t="str">
        <f>VLOOKUP(Table3[[#This Row],[Customer ID]],'Medical Examinations'!$1:$1048576,5,FALSE())</f>
        <v>prediabetes</v>
      </c>
      <c r="G1045" s="19" t="str">
        <f>VLOOKUP(Table3[[#This Row],[Customer ID]],'Medical Examinations'!$1:$1048576,6,FALSE())</f>
        <v>No</v>
      </c>
      <c r="H1045" s="19" t="str">
        <f>VLOOKUP(Table3[[#This Row],[Customer ID]],'Medical Examinations'!$1:$1048576,7,FALSE())</f>
        <v>No</v>
      </c>
      <c r="I1045" s="19" t="str">
        <f>VLOOKUP(Table3[[#This Row],[Customer ID]],'Medical Examinations'!$1:$1048576,8,FALSE())</f>
        <v>No</v>
      </c>
      <c r="J1045" s="19">
        <f>VLOOKUP(Table3[[#This Row],[Customer ID]],'Medical Examinations'!$1:$1048576,9,FALSE())</f>
        <v>0</v>
      </c>
      <c r="K1045" s="19" t="str">
        <f>VLOOKUP(Table3[[#This Row],[Customer ID]],'Medical Examinations'!$1:$1048576,10,FALSE())</f>
        <v>No</v>
      </c>
      <c r="L1045" s="19" t="str">
        <f>VLOOKUP(Table3[[#This Row],[Customer ID]],'Hospitalisation Details'!1044:$1048576,5,FALSE())</f>
        <v>25 Nov 1989</v>
      </c>
      <c r="M1045" s="19">
        <f>VLOOKUP(Table3[[#This Row],[Customer ID]],'Hospitalisation Details'!1044:$1048576,6,FALSE())</f>
        <v>33</v>
      </c>
      <c r="N1045" s="19">
        <f>VLOOKUP(Table3[[#This Row],[Customer ID]],'Hospitalisation Details'!1044:$1048576,8,FALSE())</f>
        <v>10769.75</v>
      </c>
      <c r="O1045" s="19" t="str">
        <f>VLOOKUP(Table3[[#This Row],[Customer ID]],'Hospitalisation Details'!1044:$1048576,9,FALSE())</f>
        <v>tier - 3</v>
      </c>
      <c r="P1045" s="19" t="str">
        <f>VLOOKUP(Table3[[#This Row],[Customer ID]],'Hospitalisation Details'!1044:$1048576,10,FALSE())</f>
        <v>tier - 2</v>
      </c>
      <c r="Q1045" s="19" t="str">
        <f>VLOOKUP(Table3[[#This Row],[Customer ID]],'Hospitalisation Details'!1044:$1048576,11,FALSE())</f>
        <v>R1022</v>
      </c>
    </row>
    <row r="1046" spans="1:17" x14ac:dyDescent="0.2">
      <c r="A1046" s="18" t="s">
        <v>1326</v>
      </c>
      <c r="B1046" s="19" t="str">
        <f>VLOOKUP(Table3[[#This Row],[Customer ID]],'Customer name 1'!1045:$1048576,4,FALSE())</f>
        <v xml:space="preserve">Mrs. Kathya </v>
      </c>
      <c r="C1046" s="20">
        <f>VLOOKUP(Table3[[#This Row],[Customer ID]],'Medical Examinations'!$1:$1048576,2,FALSE())</f>
        <v>35.42</v>
      </c>
      <c r="D1046" s="20" t="str">
        <f>VLOOKUP(Table3[[#This Row],[Customer ID]],'Medical Examinations'!$1:$1048576,3,FALSE())</f>
        <v xml:space="preserve"> obesity </v>
      </c>
      <c r="E1046" s="20">
        <f>VLOOKUP(Table3[[#This Row],[Customer ID]],'Medical Examinations'!$1:$1048576,4,FALSE())</f>
        <v>8.6999999999999993</v>
      </c>
      <c r="F1046" s="20" t="str">
        <f>VLOOKUP(Table3[[#This Row],[Customer ID]],'Medical Examinations'!$1:$1048576,5,FALSE())</f>
        <v xml:space="preserve">diabetes </v>
      </c>
      <c r="G1046" s="19" t="str">
        <f>VLOOKUP(Table3[[#This Row],[Customer ID]],'Medical Examinations'!$1:$1048576,6,FALSE())</f>
        <v>yes</v>
      </c>
      <c r="H1046" s="19" t="str">
        <f>VLOOKUP(Table3[[#This Row],[Customer ID]],'Medical Examinations'!$1:$1048576,7,FALSE())</f>
        <v>No</v>
      </c>
      <c r="I1046" s="19" t="str">
        <f>VLOOKUP(Table3[[#This Row],[Customer ID]],'Medical Examinations'!$1:$1048576,8,FALSE())</f>
        <v>No</v>
      </c>
      <c r="J1046" s="19">
        <f>VLOOKUP(Table3[[#This Row],[Customer ID]],'Medical Examinations'!$1:$1048576,9,FALSE())</f>
        <v>1</v>
      </c>
      <c r="K1046" s="19" t="str">
        <f>VLOOKUP(Table3[[#This Row],[Customer ID]],'Medical Examinations'!$1:$1048576,10,FALSE())</f>
        <v>No</v>
      </c>
      <c r="L1046" s="19" t="str">
        <f>VLOOKUP(Table3[[#This Row],[Customer ID]],'Hospitalisation Details'!1045:$1048576,5,FALSE())</f>
        <v>29 Aug 1986</v>
      </c>
      <c r="M1046" s="19">
        <f>VLOOKUP(Table3[[#This Row],[Customer ID]],'Hospitalisation Details'!1045:$1048576,6,FALSE())</f>
        <v>36</v>
      </c>
      <c r="N1046" s="19">
        <f>VLOOKUP(Table3[[#This Row],[Customer ID]],'Hospitalisation Details'!1045:$1048576,8,FALSE())</f>
        <v>10749.02</v>
      </c>
      <c r="O1046" s="19" t="str">
        <f>VLOOKUP(Table3[[#This Row],[Customer ID]],'Hospitalisation Details'!1045:$1048576,9,FALSE())</f>
        <v>tier - 3</v>
      </c>
      <c r="P1046" s="19" t="str">
        <f>VLOOKUP(Table3[[#This Row],[Customer ID]],'Hospitalisation Details'!1045:$1048576,10,FALSE())</f>
        <v>tier - 1</v>
      </c>
      <c r="Q1046" s="19" t="str">
        <f>VLOOKUP(Table3[[#This Row],[Customer ID]],'Hospitalisation Details'!1045:$1048576,11,FALSE())</f>
        <v>R1026</v>
      </c>
    </row>
    <row r="1047" spans="1:17" x14ac:dyDescent="0.2">
      <c r="A1047" s="18" t="s">
        <v>1325</v>
      </c>
      <c r="B1047" s="19" t="str">
        <f>VLOOKUP(Table3[[#This Row],[Customer ID]],'Customer name 1'!1046:$1048576,4,FALSE())</f>
        <v xml:space="preserve">Mr. Wesley </v>
      </c>
      <c r="C1047" s="20">
        <f>VLOOKUP(Table3[[#This Row],[Customer ID]],'Medical Examinations'!$1:$1048576,2,FALSE())</f>
        <v>35.625</v>
      </c>
      <c r="D1047" s="20" t="str">
        <f>VLOOKUP(Table3[[#This Row],[Customer ID]],'Medical Examinations'!$1:$1048576,3,FALSE())</f>
        <v xml:space="preserve"> obesity </v>
      </c>
      <c r="E1047" s="20">
        <f>VLOOKUP(Table3[[#This Row],[Customer ID]],'Medical Examinations'!$1:$1048576,4,FALSE())</f>
        <v>10.79</v>
      </c>
      <c r="F1047" s="20" t="str">
        <f>VLOOKUP(Table3[[#This Row],[Customer ID]],'Medical Examinations'!$1:$1048576,5,FALSE())</f>
        <v xml:space="preserve">diabetes </v>
      </c>
      <c r="G1047" s="19" t="str">
        <f>VLOOKUP(Table3[[#This Row],[Customer ID]],'Medical Examinations'!$1:$1048576,6,FALSE())</f>
        <v>No</v>
      </c>
      <c r="H1047" s="19" t="str">
        <f>VLOOKUP(Table3[[#This Row],[Customer ID]],'Medical Examinations'!$1:$1048576,7,FALSE())</f>
        <v>No</v>
      </c>
      <c r="I1047" s="19" t="str">
        <f>VLOOKUP(Table3[[#This Row],[Customer ID]],'Medical Examinations'!$1:$1048576,8,FALSE())</f>
        <v>No</v>
      </c>
      <c r="J1047" s="19">
        <f>VLOOKUP(Table3[[#This Row],[Customer ID]],'Medical Examinations'!$1:$1048576,9,FALSE())</f>
        <v>0</v>
      </c>
      <c r="K1047" s="19" t="str">
        <f>VLOOKUP(Table3[[#This Row],[Customer ID]],'Medical Examinations'!$1:$1048576,10,FALSE())</f>
        <v>No</v>
      </c>
      <c r="L1047" s="19" t="str">
        <f>VLOOKUP(Table3[[#This Row],[Customer ID]],'Hospitalisation Details'!1046:$1048576,5,FALSE())</f>
        <v>9 Dec 1974</v>
      </c>
      <c r="M1047" s="19">
        <f>VLOOKUP(Table3[[#This Row],[Customer ID]],'Hospitalisation Details'!1046:$1048576,6,FALSE())</f>
        <v>48</v>
      </c>
      <c r="N1047" s="19">
        <f>VLOOKUP(Table3[[#This Row],[Customer ID]],'Hospitalisation Details'!1046:$1048576,8,FALSE())</f>
        <v>10736.87</v>
      </c>
      <c r="O1047" s="19" t="str">
        <f>VLOOKUP(Table3[[#This Row],[Customer ID]],'Hospitalisation Details'!1046:$1048576,9,FALSE())</f>
        <v>tier - 3</v>
      </c>
      <c r="P1047" s="19" t="str">
        <f>VLOOKUP(Table3[[#This Row],[Customer ID]],'Hospitalisation Details'!1046:$1048576,10,FALSE())</f>
        <v>tier - 1</v>
      </c>
      <c r="Q1047" s="19" t="str">
        <f>VLOOKUP(Table3[[#This Row],[Customer ID]],'Hospitalisation Details'!1046:$1048576,11,FALSE())</f>
        <v>R1016</v>
      </c>
    </row>
    <row r="1048" spans="1:17" x14ac:dyDescent="0.2">
      <c r="A1048" s="18" t="s">
        <v>1324</v>
      </c>
      <c r="B1048" s="19" t="str">
        <f>VLOOKUP(Table3[[#This Row],[Customer ID]],'Customer name 1'!1047:$1048576,4,FALSE())</f>
        <v xml:space="preserve">Mr. Tim </v>
      </c>
      <c r="C1048" s="20">
        <f>VLOOKUP(Table3[[#This Row],[Customer ID]],'Medical Examinations'!$1:$1048576,2,FALSE())</f>
        <v>45.51</v>
      </c>
      <c r="D1048" s="20" t="str">
        <f>VLOOKUP(Table3[[#This Row],[Customer ID]],'Medical Examinations'!$1:$1048576,3,FALSE())</f>
        <v xml:space="preserve"> obesity </v>
      </c>
      <c r="E1048" s="20">
        <f>VLOOKUP(Table3[[#This Row],[Customer ID]],'Medical Examinations'!$1:$1048576,4,FALSE())</f>
        <v>4.32</v>
      </c>
      <c r="F1048" s="20" t="str">
        <f>VLOOKUP(Table3[[#This Row],[Customer ID]],'Medical Examinations'!$1:$1048576,5,FALSE())</f>
        <v xml:space="preserve">normal </v>
      </c>
      <c r="G1048" s="19" t="str">
        <f>VLOOKUP(Table3[[#This Row],[Customer ID]],'Medical Examinations'!$1:$1048576,6,FALSE())</f>
        <v>No</v>
      </c>
      <c r="H1048" s="19" t="str">
        <f>VLOOKUP(Table3[[#This Row],[Customer ID]],'Medical Examinations'!$1:$1048576,7,FALSE())</f>
        <v>No</v>
      </c>
      <c r="I1048" s="19" t="str">
        <f>VLOOKUP(Table3[[#This Row],[Customer ID]],'Medical Examinations'!$1:$1048576,8,FALSE())</f>
        <v>No</v>
      </c>
      <c r="J1048" s="19">
        <f>VLOOKUP(Table3[[#This Row],[Customer ID]],'Medical Examinations'!$1:$1048576,9,FALSE())</f>
        <v>1</v>
      </c>
      <c r="K1048" s="19" t="str">
        <f>VLOOKUP(Table3[[#This Row],[Customer ID]],'Medical Examinations'!$1:$1048576,10,FALSE())</f>
        <v>No</v>
      </c>
      <c r="L1048" s="19" t="str">
        <f>VLOOKUP(Table3[[#This Row],[Customer ID]],'Hospitalisation Details'!1047:$1048576,5,FALSE())</f>
        <v>25 Jun 1992</v>
      </c>
      <c r="M1048" s="19">
        <f>VLOOKUP(Table3[[#This Row],[Customer ID]],'Hospitalisation Details'!1047:$1048576,6,FALSE())</f>
        <v>30</v>
      </c>
      <c r="N1048" s="19">
        <f>VLOOKUP(Table3[[#This Row],[Customer ID]],'Hospitalisation Details'!1047:$1048576,8,FALSE())</f>
        <v>10719.57</v>
      </c>
      <c r="O1048" s="19" t="str">
        <f>VLOOKUP(Table3[[#This Row],[Customer ID]],'Hospitalisation Details'!1047:$1048576,9,FALSE())</f>
        <v>tier - 3</v>
      </c>
      <c r="P1048" s="19" t="str">
        <f>VLOOKUP(Table3[[#This Row],[Customer ID]],'Hospitalisation Details'!1047:$1048576,10,FALSE())</f>
        <v>tier - 1</v>
      </c>
      <c r="Q1048" s="19" t="str">
        <f>VLOOKUP(Table3[[#This Row],[Customer ID]],'Hospitalisation Details'!1047:$1048576,11,FALSE())</f>
        <v>R1012</v>
      </c>
    </row>
    <row r="1049" spans="1:17" x14ac:dyDescent="0.2">
      <c r="A1049" s="18" t="s">
        <v>1323</v>
      </c>
      <c r="B1049" s="19" t="str">
        <f>VLOOKUP(Table3[[#This Row],[Customer ID]],'Customer name 1'!1048:$1048576,4,FALSE())</f>
        <v xml:space="preserve">Ms. Jamie </v>
      </c>
      <c r="C1049" s="20">
        <f>VLOOKUP(Table3[[#This Row],[Customer ID]],'Medical Examinations'!$1:$1048576,2,FALSE())</f>
        <v>37.1</v>
      </c>
      <c r="D1049" s="20" t="str">
        <f>VLOOKUP(Table3[[#This Row],[Customer ID]],'Medical Examinations'!$1:$1048576,3,FALSE())</f>
        <v xml:space="preserve"> obesity </v>
      </c>
      <c r="E1049" s="20">
        <f>VLOOKUP(Table3[[#This Row],[Customer ID]],'Medical Examinations'!$1:$1048576,4,FALSE())</f>
        <v>7.19</v>
      </c>
      <c r="F1049" s="20" t="str">
        <f>VLOOKUP(Table3[[#This Row],[Customer ID]],'Medical Examinations'!$1:$1048576,5,FALSE())</f>
        <v xml:space="preserve">diabetes </v>
      </c>
      <c r="G1049" s="19" t="str">
        <f>VLOOKUP(Table3[[#This Row],[Customer ID]],'Medical Examinations'!$1:$1048576,6,FALSE())</f>
        <v>yes</v>
      </c>
      <c r="H1049" s="19" t="str">
        <f>VLOOKUP(Table3[[#This Row],[Customer ID]],'Medical Examinations'!$1:$1048576,7,FALSE())</f>
        <v>No</v>
      </c>
      <c r="I1049" s="19" t="str">
        <f>VLOOKUP(Table3[[#This Row],[Customer ID]],'Medical Examinations'!$1:$1048576,8,FALSE())</f>
        <v>No</v>
      </c>
      <c r="J1049" s="19">
        <f>VLOOKUP(Table3[[#This Row],[Customer ID]],'Medical Examinations'!$1:$1048576,9,FALSE())</f>
        <v>0</v>
      </c>
      <c r="K1049" s="19" t="str">
        <f>VLOOKUP(Table3[[#This Row],[Customer ID]],'Medical Examinations'!$1:$1048576,10,FALSE())</f>
        <v>No</v>
      </c>
      <c r="L1049" s="19" t="str">
        <f>VLOOKUP(Table3[[#This Row],[Customer ID]],'Hospitalisation Details'!1048:$1048576,5,FALSE())</f>
        <v>5 Oct 1967</v>
      </c>
      <c r="M1049" s="19">
        <f>VLOOKUP(Table3[[#This Row],[Customer ID]],'Hospitalisation Details'!1048:$1048576,6,FALSE())</f>
        <v>55</v>
      </c>
      <c r="N1049" s="19">
        <f>VLOOKUP(Table3[[#This Row],[Customer ID]],'Hospitalisation Details'!1048:$1048576,8,FALSE())</f>
        <v>10713.64</v>
      </c>
      <c r="O1049" s="19" t="str">
        <f>VLOOKUP(Table3[[#This Row],[Customer ID]],'Hospitalisation Details'!1048:$1048576,9,FALSE())</f>
        <v>tier - 3</v>
      </c>
      <c r="P1049" s="19" t="str">
        <f>VLOOKUP(Table3[[#This Row],[Customer ID]],'Hospitalisation Details'!1048:$1048576,10,FALSE())</f>
        <v>tier - 3</v>
      </c>
      <c r="Q1049" s="19" t="str">
        <f>VLOOKUP(Table3[[#This Row],[Customer ID]],'Hospitalisation Details'!1048:$1048576,11,FALSE())</f>
        <v>R1011</v>
      </c>
    </row>
    <row r="1050" spans="1:17" x14ac:dyDescent="0.2">
      <c r="A1050" s="18" t="s">
        <v>1322</v>
      </c>
      <c r="B1050" s="19" t="str">
        <f>VLOOKUP(Table3[[#This Row],[Customer ID]],'Customer name 1'!1049:$1048576,4,FALSE())</f>
        <v xml:space="preserve">Ms. Alexandra </v>
      </c>
      <c r="C1050" s="20">
        <f>VLOOKUP(Table3[[#This Row],[Customer ID]],'Medical Examinations'!$1:$1048576,2,FALSE())</f>
        <v>30.5</v>
      </c>
      <c r="D1050" s="20" t="str">
        <f>VLOOKUP(Table3[[#This Row],[Customer ID]],'Medical Examinations'!$1:$1048576,3,FALSE())</f>
        <v xml:space="preserve"> obesity </v>
      </c>
      <c r="E1050" s="20">
        <f>VLOOKUP(Table3[[#This Row],[Customer ID]],'Medical Examinations'!$1:$1048576,4,FALSE())</f>
        <v>11.94</v>
      </c>
      <c r="F1050" s="20" t="str">
        <f>VLOOKUP(Table3[[#This Row],[Customer ID]],'Medical Examinations'!$1:$1048576,5,FALSE())</f>
        <v xml:space="preserve">diabetes </v>
      </c>
      <c r="G1050" s="19" t="str">
        <f>VLOOKUP(Table3[[#This Row],[Customer ID]],'Medical Examinations'!$1:$1048576,6,FALSE())</f>
        <v>yes</v>
      </c>
      <c r="H1050" s="19" t="str">
        <f>VLOOKUP(Table3[[#This Row],[Customer ID]],'Medical Examinations'!$1:$1048576,7,FALSE())</f>
        <v>No</v>
      </c>
      <c r="I1050" s="19" t="str">
        <f>VLOOKUP(Table3[[#This Row],[Customer ID]],'Medical Examinations'!$1:$1048576,8,FALSE())</f>
        <v>No</v>
      </c>
      <c r="J1050" s="19">
        <f>VLOOKUP(Table3[[#This Row],[Customer ID]],'Medical Examinations'!$1:$1048576,9,FALSE())</f>
        <v>0</v>
      </c>
      <c r="K1050" s="19" t="str">
        <f>VLOOKUP(Table3[[#This Row],[Customer ID]],'Medical Examinations'!$1:$1048576,10,FALSE())</f>
        <v>No</v>
      </c>
      <c r="L1050" s="19" t="str">
        <f>VLOOKUP(Table3[[#This Row],[Customer ID]],'Hospitalisation Details'!1049:$1048576,5,FALSE())</f>
        <v>30 Jul 1967</v>
      </c>
      <c r="M1050" s="19">
        <f>VLOOKUP(Table3[[#This Row],[Customer ID]],'Hospitalisation Details'!1049:$1048576,6,FALSE())</f>
        <v>55</v>
      </c>
      <c r="N1050" s="19">
        <f>VLOOKUP(Table3[[#This Row],[Customer ID]],'Hospitalisation Details'!1049:$1048576,8,FALSE())</f>
        <v>10704.47</v>
      </c>
      <c r="O1050" s="19" t="str">
        <f>VLOOKUP(Table3[[#This Row],[Customer ID]],'Hospitalisation Details'!1049:$1048576,9,FALSE())</f>
        <v>tier - 3</v>
      </c>
      <c r="P1050" s="19" t="str">
        <f>VLOOKUP(Table3[[#This Row],[Customer ID]],'Hospitalisation Details'!1049:$1048576,10,FALSE())</f>
        <v>tier - 2</v>
      </c>
      <c r="Q1050" s="19" t="str">
        <f>VLOOKUP(Table3[[#This Row],[Customer ID]],'Hospitalisation Details'!1049:$1048576,11,FALSE())</f>
        <v>R1011</v>
      </c>
    </row>
    <row r="1051" spans="1:17" x14ac:dyDescent="0.2">
      <c r="A1051" s="18" t="s">
        <v>1321</v>
      </c>
      <c r="B1051" s="19" t="str">
        <f>VLOOKUP(Table3[[#This Row],[Customer ID]],'Customer name 1'!1050:$1048576,4,FALSE())</f>
        <v xml:space="preserve">Ms. Tiffany </v>
      </c>
      <c r="C1051" s="20">
        <f>VLOOKUP(Table3[[#This Row],[Customer ID]],'Medical Examinations'!$1:$1048576,2,FALSE())</f>
        <v>28.16</v>
      </c>
      <c r="D1051" s="20" t="str">
        <f>VLOOKUP(Table3[[#This Row],[Customer ID]],'Medical Examinations'!$1:$1048576,3,FALSE())</f>
        <v>over weight</v>
      </c>
      <c r="E1051" s="20">
        <f>VLOOKUP(Table3[[#This Row],[Customer ID]],'Medical Examinations'!$1:$1048576,4,FALSE())</f>
        <v>5.56</v>
      </c>
      <c r="F1051" s="20" t="str">
        <f>VLOOKUP(Table3[[#This Row],[Customer ID]],'Medical Examinations'!$1:$1048576,5,FALSE())</f>
        <v xml:space="preserve">normal </v>
      </c>
      <c r="G1051" s="19" t="str">
        <f>VLOOKUP(Table3[[#This Row],[Customer ID]],'Medical Examinations'!$1:$1048576,6,FALSE())</f>
        <v>No</v>
      </c>
      <c r="H1051" s="19" t="str">
        <f>VLOOKUP(Table3[[#This Row],[Customer ID]],'Medical Examinations'!$1:$1048576,7,FALSE())</f>
        <v>No</v>
      </c>
      <c r="I1051" s="19" t="str">
        <f>VLOOKUP(Table3[[#This Row],[Customer ID]],'Medical Examinations'!$1:$1048576,8,FALSE())</f>
        <v>No</v>
      </c>
      <c r="J1051" s="19">
        <f>VLOOKUP(Table3[[#This Row],[Customer ID]],'Medical Examinations'!$1:$1048576,9,FALSE())</f>
        <v>2</v>
      </c>
      <c r="K1051" s="19" t="str">
        <f>VLOOKUP(Table3[[#This Row],[Customer ID]],'Medical Examinations'!$1:$1048576,10,FALSE())</f>
        <v>No</v>
      </c>
      <c r="L1051" s="19" t="str">
        <f>VLOOKUP(Table3[[#This Row],[Customer ID]],'Hospitalisation Details'!1050:$1048576,5,FALSE())</f>
        <v>24 Oct 1972</v>
      </c>
      <c r="M1051" s="19">
        <f>VLOOKUP(Table3[[#This Row],[Customer ID]],'Hospitalisation Details'!1050:$1048576,6,FALSE())</f>
        <v>50</v>
      </c>
      <c r="N1051" s="19">
        <f>VLOOKUP(Table3[[#This Row],[Customer ID]],'Hospitalisation Details'!1050:$1048576,8,FALSE())</f>
        <v>10702.64</v>
      </c>
      <c r="O1051" s="19" t="str">
        <f>VLOOKUP(Table3[[#This Row],[Customer ID]],'Hospitalisation Details'!1050:$1048576,9,FALSE())</f>
        <v>tier - 3</v>
      </c>
      <c r="P1051" s="19" t="str">
        <f>VLOOKUP(Table3[[#This Row],[Customer ID]],'Hospitalisation Details'!1050:$1048576,10,FALSE())</f>
        <v>tier - 3</v>
      </c>
      <c r="Q1051" s="19" t="str">
        <f>VLOOKUP(Table3[[#This Row],[Customer ID]],'Hospitalisation Details'!1050:$1048576,11,FALSE())</f>
        <v>R1013</v>
      </c>
    </row>
    <row r="1052" spans="1:17" x14ac:dyDescent="0.2">
      <c r="A1052" s="18" t="s">
        <v>1320</v>
      </c>
      <c r="B1052" s="19" t="str">
        <f>VLOOKUP(Table3[[#This Row],[Customer ID]],'Customer name 1'!1051:$1048576,4,FALSE())</f>
        <v xml:space="preserve">Mrs. Rebecca </v>
      </c>
      <c r="C1052" s="20">
        <f>VLOOKUP(Table3[[#This Row],[Customer ID]],'Medical Examinations'!$1:$1048576,2,FALSE())</f>
        <v>29.1</v>
      </c>
      <c r="D1052" s="20" t="str">
        <f>VLOOKUP(Table3[[#This Row],[Customer ID]],'Medical Examinations'!$1:$1048576,3,FALSE())</f>
        <v>over weight</v>
      </c>
      <c r="E1052" s="20">
        <f>VLOOKUP(Table3[[#This Row],[Customer ID]],'Medical Examinations'!$1:$1048576,4,FALSE())</f>
        <v>5.64</v>
      </c>
      <c r="F1052" s="20" t="str">
        <f>VLOOKUP(Table3[[#This Row],[Customer ID]],'Medical Examinations'!$1:$1048576,5,FALSE())</f>
        <v xml:space="preserve">normal </v>
      </c>
      <c r="G1052" s="19" t="str">
        <f>VLOOKUP(Table3[[#This Row],[Customer ID]],'Medical Examinations'!$1:$1048576,6,FALSE())</f>
        <v>yes</v>
      </c>
      <c r="H1052" s="19" t="str">
        <f>VLOOKUP(Table3[[#This Row],[Customer ID]],'Medical Examinations'!$1:$1048576,7,FALSE())</f>
        <v>No</v>
      </c>
      <c r="I1052" s="19" t="str">
        <f>VLOOKUP(Table3[[#This Row],[Customer ID]],'Medical Examinations'!$1:$1048576,8,FALSE())</f>
        <v>No</v>
      </c>
      <c r="J1052" s="19">
        <f>VLOOKUP(Table3[[#This Row],[Customer ID]],'Medical Examinations'!$1:$1048576,9,FALSE())</f>
        <v>0</v>
      </c>
      <c r="K1052" s="19" t="str">
        <f>VLOOKUP(Table3[[#This Row],[Customer ID]],'Medical Examinations'!$1:$1048576,10,FALSE())</f>
        <v>No</v>
      </c>
      <c r="L1052" s="19" t="str">
        <f>VLOOKUP(Table3[[#This Row],[Customer ID]],'Hospitalisation Details'!1051:$1048576,5,FALSE())</f>
        <v>30 Sep 1976</v>
      </c>
      <c r="M1052" s="19">
        <f>VLOOKUP(Table3[[#This Row],[Customer ID]],'Hospitalisation Details'!1051:$1048576,6,FALSE())</f>
        <v>46</v>
      </c>
      <c r="N1052" s="19">
        <f>VLOOKUP(Table3[[#This Row],[Customer ID]],'Hospitalisation Details'!1051:$1048576,8,FALSE())</f>
        <v>10698.38</v>
      </c>
      <c r="O1052" s="19" t="str">
        <f>VLOOKUP(Table3[[#This Row],[Customer ID]],'Hospitalisation Details'!1051:$1048576,9,FALSE())</f>
        <v>tier - 3</v>
      </c>
      <c r="P1052" s="19" t="str">
        <f>VLOOKUP(Table3[[#This Row],[Customer ID]],'Hospitalisation Details'!1051:$1048576,10,FALSE())</f>
        <v>tier - 1</v>
      </c>
      <c r="Q1052" s="19" t="str">
        <f>VLOOKUP(Table3[[#This Row],[Customer ID]],'Hospitalisation Details'!1051:$1048576,11,FALSE())</f>
        <v>R1025</v>
      </c>
    </row>
    <row r="1053" spans="1:17" x14ac:dyDescent="0.2">
      <c r="A1053" s="18" t="s">
        <v>1319</v>
      </c>
      <c r="B1053" s="19" t="str">
        <f>VLOOKUP(Table3[[#This Row],[Customer ID]],'Customer name 1'!1052:$1048576,4,FALSE())</f>
        <v xml:space="preserve">Mr. Austin </v>
      </c>
      <c r="C1053" s="20">
        <f>VLOOKUP(Table3[[#This Row],[Customer ID]],'Medical Examinations'!$1:$1048576,2,FALSE())</f>
        <v>30.22</v>
      </c>
      <c r="D1053" s="20" t="str">
        <f>VLOOKUP(Table3[[#This Row],[Customer ID]],'Medical Examinations'!$1:$1048576,3,FALSE())</f>
        <v xml:space="preserve"> obesity </v>
      </c>
      <c r="E1053" s="20">
        <f>VLOOKUP(Table3[[#This Row],[Customer ID]],'Medical Examinations'!$1:$1048576,4,FALSE())</f>
        <v>4.6500000000000004</v>
      </c>
      <c r="F1053" s="20" t="str">
        <f>VLOOKUP(Table3[[#This Row],[Customer ID]],'Medical Examinations'!$1:$1048576,5,FALSE())</f>
        <v xml:space="preserve">normal </v>
      </c>
      <c r="G1053" s="19" t="str">
        <f>VLOOKUP(Table3[[#This Row],[Customer ID]],'Medical Examinations'!$1:$1048576,6,FALSE())</f>
        <v>No</v>
      </c>
      <c r="H1053" s="19" t="str">
        <f>VLOOKUP(Table3[[#This Row],[Customer ID]],'Medical Examinations'!$1:$1048576,7,FALSE())</f>
        <v>No</v>
      </c>
      <c r="I1053" s="19" t="str">
        <f>VLOOKUP(Table3[[#This Row],[Customer ID]],'Medical Examinations'!$1:$1048576,8,FALSE())</f>
        <v>No</v>
      </c>
      <c r="J1053" s="19">
        <f>VLOOKUP(Table3[[#This Row],[Customer ID]],'Medical Examinations'!$1:$1048576,9,FALSE())</f>
        <v>0</v>
      </c>
      <c r="K1053" s="19" t="str">
        <f>VLOOKUP(Table3[[#This Row],[Customer ID]],'Medical Examinations'!$1:$1048576,10,FALSE())</f>
        <v>No</v>
      </c>
      <c r="L1053" s="19" t="str">
        <f>VLOOKUP(Table3[[#This Row],[Customer ID]],'Hospitalisation Details'!1052:$1048576,5,FALSE())</f>
        <v>2 Aug 1977</v>
      </c>
      <c r="M1053" s="19">
        <f>VLOOKUP(Table3[[#This Row],[Customer ID]],'Hospitalisation Details'!1052:$1048576,6,FALSE())</f>
        <v>45</v>
      </c>
      <c r="N1053" s="19">
        <f>VLOOKUP(Table3[[#This Row],[Customer ID]],'Hospitalisation Details'!1052:$1048576,8,FALSE())</f>
        <v>10690.11</v>
      </c>
      <c r="O1053" s="19" t="str">
        <f>VLOOKUP(Table3[[#This Row],[Customer ID]],'Hospitalisation Details'!1052:$1048576,9,FALSE())</f>
        <v>tier - 3</v>
      </c>
      <c r="P1053" s="19" t="str">
        <f>VLOOKUP(Table3[[#This Row],[Customer ID]],'Hospitalisation Details'!1052:$1048576,10,FALSE())</f>
        <v>tier - 2</v>
      </c>
      <c r="Q1053" s="19" t="str">
        <f>VLOOKUP(Table3[[#This Row],[Customer ID]],'Hospitalisation Details'!1052:$1048576,11,FALSE())</f>
        <v>R1021</v>
      </c>
    </row>
    <row r="1054" spans="1:17" x14ac:dyDescent="0.2">
      <c r="A1054" s="18" t="s">
        <v>1318</v>
      </c>
      <c r="B1054" s="19" t="str">
        <f>VLOOKUP(Table3[[#This Row],[Customer ID]],'Customer name 1'!1053:$1048576,4,FALSE())</f>
        <v xml:space="preserve">Ms. Jamie </v>
      </c>
      <c r="C1054" s="20">
        <f>VLOOKUP(Table3[[#This Row],[Customer ID]],'Medical Examinations'!$1:$1048576,2,FALSE())</f>
        <v>24.29</v>
      </c>
      <c r="D1054" s="20" t="str">
        <f>VLOOKUP(Table3[[#This Row],[Customer ID]],'Medical Examinations'!$1:$1048576,3,FALSE())</f>
        <v>normal weight</v>
      </c>
      <c r="E1054" s="20">
        <f>VLOOKUP(Table3[[#This Row],[Customer ID]],'Medical Examinations'!$1:$1048576,4,FALSE())</f>
        <v>9.0500000000000007</v>
      </c>
      <c r="F1054" s="20" t="str">
        <f>VLOOKUP(Table3[[#This Row],[Customer ID]],'Medical Examinations'!$1:$1048576,5,FALSE())</f>
        <v xml:space="preserve">diabetes </v>
      </c>
      <c r="G1054" s="19" t="str">
        <f>VLOOKUP(Table3[[#This Row],[Customer ID]],'Medical Examinations'!$1:$1048576,6,FALSE())</f>
        <v>No</v>
      </c>
      <c r="H1054" s="19" t="str">
        <f>VLOOKUP(Table3[[#This Row],[Customer ID]],'Medical Examinations'!$1:$1048576,7,FALSE())</f>
        <v>No</v>
      </c>
      <c r="I1054" s="19" t="str">
        <f>VLOOKUP(Table3[[#This Row],[Customer ID]],'Medical Examinations'!$1:$1048576,8,FALSE())</f>
        <v>No</v>
      </c>
      <c r="J1054" s="19">
        <f>VLOOKUP(Table3[[#This Row],[Customer ID]],'Medical Examinations'!$1:$1048576,9,FALSE())</f>
        <v>0</v>
      </c>
      <c r="K1054" s="19" t="str">
        <f>VLOOKUP(Table3[[#This Row],[Customer ID]],'Medical Examinations'!$1:$1048576,10,FALSE())</f>
        <v>No</v>
      </c>
      <c r="L1054" s="19" t="str">
        <f>VLOOKUP(Table3[[#This Row],[Customer ID]],'Hospitalisation Details'!1053:$1048576,5,FALSE())</f>
        <v>7 Sep 1962</v>
      </c>
      <c r="M1054" s="19">
        <f>VLOOKUP(Table3[[#This Row],[Customer ID]],'Hospitalisation Details'!1053:$1048576,6,FALSE())</f>
        <v>60</v>
      </c>
      <c r="N1054" s="19">
        <f>VLOOKUP(Table3[[#This Row],[Customer ID]],'Hospitalisation Details'!1053:$1048576,8,FALSE())</f>
        <v>10676.83</v>
      </c>
      <c r="O1054" s="19" t="str">
        <f>VLOOKUP(Table3[[#This Row],[Customer ID]],'Hospitalisation Details'!1053:$1048576,9,FALSE())</f>
        <v>tier - 3</v>
      </c>
      <c r="P1054" s="19" t="str">
        <f>VLOOKUP(Table3[[#This Row],[Customer ID]],'Hospitalisation Details'!1053:$1048576,10,FALSE())</f>
        <v>tier - 3</v>
      </c>
      <c r="Q1054" s="19" t="str">
        <f>VLOOKUP(Table3[[#This Row],[Customer ID]],'Hospitalisation Details'!1053:$1048576,11,FALSE())</f>
        <v>R1013</v>
      </c>
    </row>
    <row r="1055" spans="1:17" x14ac:dyDescent="0.2">
      <c r="A1055" s="18" t="s">
        <v>1317</v>
      </c>
      <c r="B1055" s="19" t="str">
        <f>VLOOKUP(Table3[[#This Row],[Customer ID]],'Customer name 1'!1054:$1048576,4,FALSE())</f>
        <v xml:space="preserve">Mr. Matthew </v>
      </c>
      <c r="C1055" s="20">
        <f>VLOOKUP(Table3[[#This Row],[Customer ID]],'Medical Examinations'!$1:$1048576,2,FALSE())</f>
        <v>29.39</v>
      </c>
      <c r="D1055" s="20" t="str">
        <f>VLOOKUP(Table3[[#This Row],[Customer ID]],'Medical Examinations'!$1:$1048576,3,FALSE())</f>
        <v>over weight</v>
      </c>
      <c r="E1055" s="20">
        <f>VLOOKUP(Table3[[#This Row],[Customer ID]],'Medical Examinations'!$1:$1048576,4,FALSE())</f>
        <v>4.5199999999999996</v>
      </c>
      <c r="F1055" s="20" t="str">
        <f>VLOOKUP(Table3[[#This Row],[Customer ID]],'Medical Examinations'!$1:$1048576,5,FALSE())</f>
        <v xml:space="preserve">normal </v>
      </c>
      <c r="G1055" s="19" t="str">
        <f>VLOOKUP(Table3[[#This Row],[Customer ID]],'Medical Examinations'!$1:$1048576,6,FALSE())</f>
        <v>yes</v>
      </c>
      <c r="H1055" s="19" t="str">
        <f>VLOOKUP(Table3[[#This Row],[Customer ID]],'Medical Examinations'!$1:$1048576,7,FALSE())</f>
        <v>No</v>
      </c>
      <c r="I1055" s="19" t="str">
        <f>VLOOKUP(Table3[[#This Row],[Customer ID]],'Medical Examinations'!$1:$1048576,8,FALSE())</f>
        <v>No</v>
      </c>
      <c r="J1055" s="19">
        <f>VLOOKUP(Table3[[#This Row],[Customer ID]],'Medical Examinations'!$1:$1048576,9,FALSE())</f>
        <v>0</v>
      </c>
      <c r="K1055" s="19" t="str">
        <f>VLOOKUP(Table3[[#This Row],[Customer ID]],'Medical Examinations'!$1:$1048576,10,FALSE())</f>
        <v>No</v>
      </c>
      <c r="L1055" s="19" t="str">
        <f>VLOOKUP(Table3[[#This Row],[Customer ID]],'Hospitalisation Details'!1054:$1048576,5,FALSE())</f>
        <v>22 Nov 1976</v>
      </c>
      <c r="M1055" s="19">
        <f>VLOOKUP(Table3[[#This Row],[Customer ID]],'Hospitalisation Details'!1054:$1048576,6,FALSE())</f>
        <v>46</v>
      </c>
      <c r="N1055" s="19">
        <f>VLOOKUP(Table3[[#This Row],[Customer ID]],'Hospitalisation Details'!1054:$1048576,8,FALSE())</f>
        <v>10665.44</v>
      </c>
      <c r="O1055" s="19" t="str">
        <f>VLOOKUP(Table3[[#This Row],[Customer ID]],'Hospitalisation Details'!1054:$1048576,9,FALSE())</f>
        <v>tier - 3</v>
      </c>
      <c r="P1055" s="19" t="str">
        <f>VLOOKUP(Table3[[#This Row],[Customer ID]],'Hospitalisation Details'!1054:$1048576,10,FALSE())</f>
        <v>tier - 2</v>
      </c>
      <c r="Q1055" s="19" t="str">
        <f>VLOOKUP(Table3[[#This Row],[Customer ID]],'Hospitalisation Details'!1054:$1048576,11,FALSE())</f>
        <v>R1021</v>
      </c>
    </row>
    <row r="1056" spans="1:17" x14ac:dyDescent="0.2">
      <c r="A1056" s="18" t="s">
        <v>1316</v>
      </c>
      <c r="B1056" s="19" t="str">
        <f>VLOOKUP(Table3[[#This Row],[Customer ID]],'Customer name 1'!1055:$1048576,4,FALSE())</f>
        <v xml:space="preserve">Mrs. Emily </v>
      </c>
      <c r="C1056" s="20">
        <f>VLOOKUP(Table3[[#This Row],[Customer ID]],'Medical Examinations'!$1:$1048576,2,FALSE())</f>
        <v>25.66</v>
      </c>
      <c r="D1056" s="20" t="str">
        <f>VLOOKUP(Table3[[#This Row],[Customer ID]],'Medical Examinations'!$1:$1048576,3,FALSE())</f>
        <v>over weight</v>
      </c>
      <c r="E1056" s="20">
        <f>VLOOKUP(Table3[[#This Row],[Customer ID]],'Medical Examinations'!$1:$1048576,4,FALSE())</f>
        <v>4.62</v>
      </c>
      <c r="F1056" s="20" t="str">
        <f>VLOOKUP(Table3[[#This Row],[Customer ID]],'Medical Examinations'!$1:$1048576,5,FALSE())</f>
        <v xml:space="preserve">normal </v>
      </c>
      <c r="G1056" s="19" t="str">
        <f>VLOOKUP(Table3[[#This Row],[Customer ID]],'Medical Examinations'!$1:$1048576,6,FALSE())</f>
        <v>yes</v>
      </c>
      <c r="H1056" s="19" t="str">
        <f>VLOOKUP(Table3[[#This Row],[Customer ID]],'Medical Examinations'!$1:$1048576,7,FALSE())</f>
        <v>No</v>
      </c>
      <c r="I1056" s="19" t="str">
        <f>VLOOKUP(Table3[[#This Row],[Customer ID]],'Medical Examinations'!$1:$1048576,8,FALSE())</f>
        <v>No</v>
      </c>
      <c r="J1056" s="19">
        <f>VLOOKUP(Table3[[#This Row],[Customer ID]],'Medical Examinations'!$1:$1048576,9,FALSE())</f>
        <v>1</v>
      </c>
      <c r="K1056" s="19" t="str">
        <f>VLOOKUP(Table3[[#This Row],[Customer ID]],'Medical Examinations'!$1:$1048576,10,FALSE())</f>
        <v>No</v>
      </c>
      <c r="L1056" s="19" t="str">
        <f>VLOOKUP(Table3[[#This Row],[Customer ID]],'Hospitalisation Details'!1055:$1048576,5,FALSE())</f>
        <v>8 Aug 1964</v>
      </c>
      <c r="M1056" s="19">
        <f>VLOOKUP(Table3[[#This Row],[Customer ID]],'Hospitalisation Details'!1055:$1048576,6,FALSE())</f>
        <v>58</v>
      </c>
      <c r="N1056" s="19">
        <f>VLOOKUP(Table3[[#This Row],[Customer ID]],'Hospitalisation Details'!1055:$1048576,8,FALSE())</f>
        <v>10627.81</v>
      </c>
      <c r="O1056" s="19" t="str">
        <f>VLOOKUP(Table3[[#This Row],[Customer ID]],'Hospitalisation Details'!1055:$1048576,9,FALSE())</f>
        <v>tier - 3</v>
      </c>
      <c r="P1056" s="19" t="str">
        <f>VLOOKUP(Table3[[#This Row],[Customer ID]],'Hospitalisation Details'!1055:$1048576,10,FALSE())</f>
        <v>tier - 3</v>
      </c>
      <c r="Q1056" s="19" t="str">
        <f>VLOOKUP(Table3[[#This Row],[Customer ID]],'Hospitalisation Details'!1055:$1048576,11,FALSE())</f>
        <v>R1013</v>
      </c>
    </row>
    <row r="1057" spans="1:17" x14ac:dyDescent="0.2">
      <c r="A1057" s="18" t="s">
        <v>1315</v>
      </c>
      <c r="B1057" s="19" t="str">
        <f>VLOOKUP(Table3[[#This Row],[Customer ID]],'Customer name 1'!1056:$1048576,4,FALSE())</f>
        <v xml:space="preserve">Ms. Gillian </v>
      </c>
      <c r="C1057" s="20">
        <f>VLOOKUP(Table3[[#This Row],[Customer ID]],'Medical Examinations'!$1:$1048576,2,FALSE())</f>
        <v>39.11</v>
      </c>
      <c r="D1057" s="20" t="str">
        <f>VLOOKUP(Table3[[#This Row],[Customer ID]],'Medical Examinations'!$1:$1048576,3,FALSE())</f>
        <v xml:space="preserve"> obesity </v>
      </c>
      <c r="E1057" s="20">
        <f>VLOOKUP(Table3[[#This Row],[Customer ID]],'Medical Examinations'!$1:$1048576,4,FALSE())</f>
        <v>5.87</v>
      </c>
      <c r="F1057" s="20" t="str">
        <f>VLOOKUP(Table3[[#This Row],[Customer ID]],'Medical Examinations'!$1:$1048576,5,FALSE())</f>
        <v>prediabetes</v>
      </c>
      <c r="G1057" s="19" t="str">
        <f>VLOOKUP(Table3[[#This Row],[Customer ID]],'Medical Examinations'!$1:$1048576,6,FALSE())</f>
        <v>No</v>
      </c>
      <c r="H1057" s="19" t="str">
        <f>VLOOKUP(Table3[[#This Row],[Customer ID]],'Medical Examinations'!$1:$1048576,7,FALSE())</f>
        <v>No</v>
      </c>
      <c r="I1057" s="19" t="str">
        <f>VLOOKUP(Table3[[#This Row],[Customer ID]],'Medical Examinations'!$1:$1048576,8,FALSE())</f>
        <v>No</v>
      </c>
      <c r="J1057" s="19">
        <f>VLOOKUP(Table3[[#This Row],[Customer ID]],'Medical Examinations'!$1:$1048576,9,FALSE())</f>
        <v>0</v>
      </c>
      <c r="K1057" s="19" t="str">
        <f>VLOOKUP(Table3[[#This Row],[Customer ID]],'Medical Examinations'!$1:$1048576,10,FALSE())</f>
        <v>No</v>
      </c>
      <c r="L1057" s="19" t="str">
        <f>VLOOKUP(Table3[[#This Row],[Customer ID]],'Hospitalisation Details'!1056:$1048576,5,FALSE())</f>
        <v>6 Jul 1990</v>
      </c>
      <c r="M1057" s="19">
        <f>VLOOKUP(Table3[[#This Row],[Customer ID]],'Hospitalisation Details'!1056:$1048576,6,FALSE())</f>
        <v>32</v>
      </c>
      <c r="N1057" s="19">
        <f>VLOOKUP(Table3[[#This Row],[Customer ID]],'Hospitalisation Details'!1056:$1048576,8,FALSE())</f>
        <v>10620.26</v>
      </c>
      <c r="O1057" s="19" t="str">
        <f>VLOOKUP(Table3[[#This Row],[Customer ID]],'Hospitalisation Details'!1056:$1048576,9,FALSE())</f>
        <v>tier - 3</v>
      </c>
      <c r="P1057" s="19" t="str">
        <f>VLOOKUP(Table3[[#This Row],[Customer ID]],'Hospitalisation Details'!1056:$1048576,10,FALSE())</f>
        <v>tier - 3</v>
      </c>
      <c r="Q1057" s="19" t="str">
        <f>VLOOKUP(Table3[[#This Row],[Customer ID]],'Hospitalisation Details'!1056:$1048576,11,FALSE())</f>
        <v>R1012</v>
      </c>
    </row>
    <row r="1058" spans="1:17" x14ac:dyDescent="0.2">
      <c r="A1058" s="18" t="s">
        <v>1314</v>
      </c>
      <c r="B1058" s="19" t="str">
        <f>VLOOKUP(Table3[[#This Row],[Customer ID]],'Customer name 1'!1057:$1048576,4,FALSE())</f>
        <v xml:space="preserve">Mrs. Brenn </v>
      </c>
      <c r="C1058" s="20">
        <f>VLOOKUP(Table3[[#This Row],[Customer ID]],'Medical Examinations'!$1:$1048576,2,FALSE())</f>
        <v>43.78</v>
      </c>
      <c r="D1058" s="20" t="str">
        <f>VLOOKUP(Table3[[#This Row],[Customer ID]],'Medical Examinations'!$1:$1048576,3,FALSE())</f>
        <v xml:space="preserve"> obesity </v>
      </c>
      <c r="E1058" s="20">
        <f>VLOOKUP(Table3[[#This Row],[Customer ID]],'Medical Examinations'!$1:$1048576,4,FALSE())</f>
        <v>5.71</v>
      </c>
      <c r="F1058" s="20" t="str">
        <f>VLOOKUP(Table3[[#This Row],[Customer ID]],'Medical Examinations'!$1:$1048576,5,FALSE())</f>
        <v>prediabetes</v>
      </c>
      <c r="G1058" s="19" t="str">
        <f>VLOOKUP(Table3[[#This Row],[Customer ID]],'Medical Examinations'!$1:$1048576,6,FALSE())</f>
        <v>No</v>
      </c>
      <c r="H1058" s="19" t="str">
        <f>VLOOKUP(Table3[[#This Row],[Customer ID]],'Medical Examinations'!$1:$1048576,7,FALSE())</f>
        <v>No</v>
      </c>
      <c r="I1058" s="19" t="str">
        <f>VLOOKUP(Table3[[#This Row],[Customer ID]],'Medical Examinations'!$1:$1048576,8,FALSE())</f>
        <v>No</v>
      </c>
      <c r="J1058" s="19">
        <f>VLOOKUP(Table3[[#This Row],[Customer ID]],'Medical Examinations'!$1:$1048576,9,FALSE())</f>
        <v>1</v>
      </c>
      <c r="K1058" s="19" t="str">
        <f>VLOOKUP(Table3[[#This Row],[Customer ID]],'Medical Examinations'!$1:$1048576,10,FALSE())</f>
        <v>No</v>
      </c>
      <c r="L1058" s="19" t="str">
        <f>VLOOKUP(Table3[[#This Row],[Customer ID]],'Hospitalisation Details'!1057:$1048576,5,FALSE())</f>
        <v>23 Jul 1992</v>
      </c>
      <c r="M1058" s="19">
        <f>VLOOKUP(Table3[[#This Row],[Customer ID]],'Hospitalisation Details'!1057:$1048576,6,FALSE())</f>
        <v>30</v>
      </c>
      <c r="N1058" s="19">
        <f>VLOOKUP(Table3[[#This Row],[Customer ID]],'Hospitalisation Details'!1057:$1048576,8,FALSE())</f>
        <v>10617.04</v>
      </c>
      <c r="O1058" s="19" t="str">
        <f>VLOOKUP(Table3[[#This Row],[Customer ID]],'Hospitalisation Details'!1057:$1048576,9,FALSE())</f>
        <v>tier - 3</v>
      </c>
      <c r="P1058" s="19" t="str">
        <f>VLOOKUP(Table3[[#This Row],[Customer ID]],'Hospitalisation Details'!1057:$1048576,10,FALSE())</f>
        <v>tier - 3</v>
      </c>
      <c r="Q1058" s="19" t="str">
        <f>VLOOKUP(Table3[[#This Row],[Customer ID]],'Hospitalisation Details'!1057:$1048576,11,FALSE())</f>
        <v>R1026</v>
      </c>
    </row>
    <row r="1059" spans="1:17" x14ac:dyDescent="0.2">
      <c r="A1059" s="18" t="s">
        <v>1313</v>
      </c>
      <c r="B1059" s="19" t="str">
        <f>VLOOKUP(Table3[[#This Row],[Customer ID]],'Customer name 1'!1058:$1048576,4,FALSE())</f>
        <v xml:space="preserve">Ms. Lisa </v>
      </c>
      <c r="C1059" s="20">
        <f>VLOOKUP(Table3[[#This Row],[Customer ID]],'Medical Examinations'!$1:$1048576,2,FALSE())</f>
        <v>24.35</v>
      </c>
      <c r="D1059" s="20" t="str">
        <f>VLOOKUP(Table3[[#This Row],[Customer ID]],'Medical Examinations'!$1:$1048576,3,FALSE())</f>
        <v>normal weight</v>
      </c>
      <c r="E1059" s="20">
        <f>VLOOKUP(Table3[[#This Row],[Customer ID]],'Medical Examinations'!$1:$1048576,4,FALSE())</f>
        <v>9.08</v>
      </c>
      <c r="F1059" s="20" t="str">
        <f>VLOOKUP(Table3[[#This Row],[Customer ID]],'Medical Examinations'!$1:$1048576,5,FALSE())</f>
        <v xml:space="preserve">diabetes </v>
      </c>
      <c r="G1059" s="19" t="str">
        <f>VLOOKUP(Table3[[#This Row],[Customer ID]],'Medical Examinations'!$1:$1048576,6,FALSE())</f>
        <v>No</v>
      </c>
      <c r="H1059" s="19" t="str">
        <f>VLOOKUP(Table3[[#This Row],[Customer ID]],'Medical Examinations'!$1:$1048576,7,FALSE())</f>
        <v>No</v>
      </c>
      <c r="I1059" s="19" t="str">
        <f>VLOOKUP(Table3[[#This Row],[Customer ID]],'Medical Examinations'!$1:$1048576,8,FALSE())</f>
        <v>No</v>
      </c>
      <c r="J1059" s="19">
        <f>VLOOKUP(Table3[[#This Row],[Customer ID]],'Medical Examinations'!$1:$1048576,9,FALSE())</f>
        <v>0</v>
      </c>
      <c r="K1059" s="19" t="str">
        <f>VLOOKUP(Table3[[#This Row],[Customer ID]],'Medical Examinations'!$1:$1048576,10,FALSE())</f>
        <v>No</v>
      </c>
      <c r="L1059" s="19" t="str">
        <f>VLOOKUP(Table3[[#This Row],[Customer ID]],'Hospitalisation Details'!1058:$1048576,5,FALSE())</f>
        <v>27 Jun 1965</v>
      </c>
      <c r="M1059" s="19">
        <f>VLOOKUP(Table3[[#This Row],[Customer ID]],'Hospitalisation Details'!1058:$1048576,6,FALSE())</f>
        <v>57</v>
      </c>
      <c r="N1059" s="19">
        <f>VLOOKUP(Table3[[#This Row],[Customer ID]],'Hospitalisation Details'!1058:$1048576,8,FALSE())</f>
        <v>10608.67</v>
      </c>
      <c r="O1059" s="19" t="str">
        <f>VLOOKUP(Table3[[#This Row],[Customer ID]],'Hospitalisation Details'!1058:$1048576,9,FALSE())</f>
        <v>tier - 3</v>
      </c>
      <c r="P1059" s="19" t="str">
        <f>VLOOKUP(Table3[[#This Row],[Customer ID]],'Hospitalisation Details'!1058:$1048576,10,FALSE())</f>
        <v>tier - 3</v>
      </c>
      <c r="Q1059" s="19" t="str">
        <f>VLOOKUP(Table3[[#This Row],[Customer ID]],'Hospitalisation Details'!1058:$1048576,11,FALSE())</f>
        <v>R1012</v>
      </c>
    </row>
    <row r="1060" spans="1:17" x14ac:dyDescent="0.2">
      <c r="A1060" s="18" t="s">
        <v>1312</v>
      </c>
      <c r="B1060" s="19" t="str">
        <f>VLOOKUP(Table3[[#This Row],[Customer ID]],'Customer name 1'!1059:$1048576,4,FALSE())</f>
        <v xml:space="preserve">Mr. Matt </v>
      </c>
      <c r="C1060" s="20">
        <f>VLOOKUP(Table3[[#This Row],[Customer ID]],'Medical Examinations'!$1:$1048576,2,FALSE())</f>
        <v>40.299999999999997</v>
      </c>
      <c r="D1060" s="20" t="str">
        <f>VLOOKUP(Table3[[#This Row],[Customer ID]],'Medical Examinations'!$1:$1048576,3,FALSE())</f>
        <v xml:space="preserve"> obesity </v>
      </c>
      <c r="E1060" s="20">
        <f>VLOOKUP(Table3[[#This Row],[Customer ID]],'Medical Examinations'!$1:$1048576,4,FALSE())</f>
        <v>5.3</v>
      </c>
      <c r="F1060" s="20" t="str">
        <f>VLOOKUP(Table3[[#This Row],[Customer ID]],'Medical Examinations'!$1:$1048576,5,FALSE())</f>
        <v xml:space="preserve">normal </v>
      </c>
      <c r="G1060" s="19" t="str">
        <f>VLOOKUP(Table3[[#This Row],[Customer ID]],'Medical Examinations'!$1:$1048576,6,FALSE())</f>
        <v>yes</v>
      </c>
      <c r="H1060" s="19" t="str">
        <f>VLOOKUP(Table3[[#This Row],[Customer ID]],'Medical Examinations'!$1:$1048576,7,FALSE())</f>
        <v>No</v>
      </c>
      <c r="I1060" s="19" t="str">
        <f>VLOOKUP(Table3[[#This Row],[Customer ID]],'Medical Examinations'!$1:$1048576,8,FALSE())</f>
        <v>No</v>
      </c>
      <c r="J1060" s="19">
        <f>VLOOKUP(Table3[[#This Row],[Customer ID]],'Medical Examinations'!$1:$1048576,9,FALSE())</f>
        <v>2</v>
      </c>
      <c r="K1060" s="19" t="str">
        <f>VLOOKUP(Table3[[#This Row],[Customer ID]],'Medical Examinations'!$1:$1048576,10,FALSE())</f>
        <v>No</v>
      </c>
      <c r="L1060" s="19" t="str">
        <f>VLOOKUP(Table3[[#This Row],[Customer ID]],'Hospitalisation Details'!1059:$1048576,5,FALSE())</f>
        <v>2 Jul 1966</v>
      </c>
      <c r="M1060" s="19">
        <f>VLOOKUP(Table3[[#This Row],[Customer ID]],'Hospitalisation Details'!1059:$1048576,6,FALSE())</f>
        <v>56</v>
      </c>
      <c r="N1060" s="19">
        <f>VLOOKUP(Table3[[#This Row],[Customer ID]],'Hospitalisation Details'!1059:$1048576,8,FALSE())</f>
        <v>10602.39</v>
      </c>
      <c r="O1060" s="19" t="str">
        <f>VLOOKUP(Table3[[#This Row],[Customer ID]],'Hospitalisation Details'!1059:$1048576,9,FALSE())</f>
        <v>tier - 3</v>
      </c>
      <c r="P1060" s="19" t="str">
        <f>VLOOKUP(Table3[[#This Row],[Customer ID]],'Hospitalisation Details'!1059:$1048576,10,FALSE())</f>
        <v>tier - 3</v>
      </c>
      <c r="Q1060" s="19" t="str">
        <f>VLOOKUP(Table3[[#This Row],[Customer ID]],'Hospitalisation Details'!1059:$1048576,11,FALSE())</f>
        <v>R1011</v>
      </c>
    </row>
    <row r="1061" spans="1:17" x14ac:dyDescent="0.2">
      <c r="A1061" s="18" t="s">
        <v>1311</v>
      </c>
      <c r="B1061" s="19" t="str">
        <f>VLOOKUP(Table3[[#This Row],[Customer ID]],'Customer name 1'!1060:$1048576,4,FALSE())</f>
        <v xml:space="preserve">Mr. Thomas </v>
      </c>
      <c r="C1061" s="20">
        <f>VLOOKUP(Table3[[#This Row],[Customer ID]],'Medical Examinations'!$1:$1048576,2,FALSE())</f>
        <v>32.774999999999999</v>
      </c>
      <c r="D1061" s="20" t="str">
        <f>VLOOKUP(Table3[[#This Row],[Customer ID]],'Medical Examinations'!$1:$1048576,3,FALSE())</f>
        <v xml:space="preserve"> obesity </v>
      </c>
      <c r="E1061" s="20">
        <f>VLOOKUP(Table3[[#This Row],[Customer ID]],'Medical Examinations'!$1:$1048576,4,FALSE())</f>
        <v>11.76</v>
      </c>
      <c r="F1061" s="20" t="str">
        <f>VLOOKUP(Table3[[#This Row],[Customer ID]],'Medical Examinations'!$1:$1048576,5,FALSE())</f>
        <v xml:space="preserve">diabetes </v>
      </c>
      <c r="G1061" s="19" t="str">
        <f>VLOOKUP(Table3[[#This Row],[Customer ID]],'Medical Examinations'!$1:$1048576,6,FALSE())</f>
        <v>yes</v>
      </c>
      <c r="H1061" s="19" t="str">
        <f>VLOOKUP(Table3[[#This Row],[Customer ID]],'Medical Examinations'!$1:$1048576,7,FALSE())</f>
        <v>No</v>
      </c>
      <c r="I1061" s="19" t="str">
        <f>VLOOKUP(Table3[[#This Row],[Customer ID]],'Medical Examinations'!$1:$1048576,8,FALSE())</f>
        <v>No</v>
      </c>
      <c r="J1061" s="19">
        <f>VLOOKUP(Table3[[#This Row],[Customer ID]],'Medical Examinations'!$1:$1048576,9,FALSE())</f>
        <v>0</v>
      </c>
      <c r="K1061" s="19" t="str">
        <f>VLOOKUP(Table3[[#This Row],[Customer ID]],'Medical Examinations'!$1:$1048576,10,FALSE())</f>
        <v>No</v>
      </c>
      <c r="L1061" s="19" t="str">
        <f>VLOOKUP(Table3[[#This Row],[Customer ID]],'Hospitalisation Details'!1060:$1048576,5,FALSE())</f>
        <v>23 Jun 1967</v>
      </c>
      <c r="M1061" s="19">
        <f>VLOOKUP(Table3[[#This Row],[Customer ID]],'Hospitalisation Details'!1060:$1048576,6,FALSE())</f>
        <v>55</v>
      </c>
      <c r="N1061" s="19">
        <f>VLOOKUP(Table3[[#This Row],[Customer ID]],'Hospitalisation Details'!1060:$1048576,8,FALSE())</f>
        <v>10601.63</v>
      </c>
      <c r="O1061" s="19" t="str">
        <f>VLOOKUP(Table3[[#This Row],[Customer ID]],'Hospitalisation Details'!1060:$1048576,9,FALSE())</f>
        <v>tier - 3</v>
      </c>
      <c r="P1061" s="19" t="str">
        <f>VLOOKUP(Table3[[#This Row],[Customer ID]],'Hospitalisation Details'!1060:$1048576,10,FALSE())</f>
        <v>tier - 2</v>
      </c>
      <c r="Q1061" s="19" t="str">
        <f>VLOOKUP(Table3[[#This Row],[Customer ID]],'Hospitalisation Details'!1060:$1048576,11,FALSE())</f>
        <v>R1012</v>
      </c>
    </row>
    <row r="1062" spans="1:17" x14ac:dyDescent="0.2">
      <c r="A1062" s="18" t="s">
        <v>1310</v>
      </c>
      <c r="B1062" s="19" t="str">
        <f>VLOOKUP(Table3[[#This Row],[Customer ID]],'Customer name 1'!1061:$1048576,4,FALSE())</f>
        <v xml:space="preserve">Mr. Kevin </v>
      </c>
      <c r="C1062" s="20">
        <f>VLOOKUP(Table3[[#This Row],[Customer ID]],'Medical Examinations'!$1:$1048576,2,FALSE())</f>
        <v>39.6</v>
      </c>
      <c r="D1062" s="20" t="str">
        <f>VLOOKUP(Table3[[#This Row],[Customer ID]],'Medical Examinations'!$1:$1048576,3,FALSE())</f>
        <v xml:space="preserve"> obesity </v>
      </c>
      <c r="E1062" s="20">
        <f>VLOOKUP(Table3[[#This Row],[Customer ID]],'Medical Examinations'!$1:$1048576,4,FALSE())</f>
        <v>5.1100000000000003</v>
      </c>
      <c r="F1062" s="20" t="str">
        <f>VLOOKUP(Table3[[#This Row],[Customer ID]],'Medical Examinations'!$1:$1048576,5,FALSE())</f>
        <v xml:space="preserve">normal </v>
      </c>
      <c r="G1062" s="19" t="str">
        <f>VLOOKUP(Table3[[#This Row],[Customer ID]],'Medical Examinations'!$1:$1048576,6,FALSE())</f>
        <v>yes</v>
      </c>
      <c r="H1062" s="19" t="str">
        <f>VLOOKUP(Table3[[#This Row],[Customer ID]],'Medical Examinations'!$1:$1048576,7,FALSE())</f>
        <v>No</v>
      </c>
      <c r="I1062" s="19" t="str">
        <f>VLOOKUP(Table3[[#This Row],[Customer ID]],'Medical Examinations'!$1:$1048576,8,FALSE())</f>
        <v>No</v>
      </c>
      <c r="J1062" s="19">
        <f>VLOOKUP(Table3[[#This Row],[Customer ID]],'Medical Examinations'!$1:$1048576,9,FALSE())</f>
        <v>2</v>
      </c>
      <c r="K1062" s="19" t="str">
        <f>VLOOKUP(Table3[[#This Row],[Customer ID]],'Medical Examinations'!$1:$1048576,10,FALSE())</f>
        <v>No</v>
      </c>
      <c r="L1062" s="19" t="str">
        <f>VLOOKUP(Table3[[#This Row],[Customer ID]],'Hospitalisation Details'!1061:$1048576,5,FALSE())</f>
        <v>20 Jul 1966</v>
      </c>
      <c r="M1062" s="19">
        <f>VLOOKUP(Table3[[#This Row],[Customer ID]],'Hospitalisation Details'!1061:$1048576,6,FALSE())</f>
        <v>56</v>
      </c>
      <c r="N1062" s="19">
        <f>VLOOKUP(Table3[[#This Row],[Customer ID]],'Hospitalisation Details'!1061:$1048576,8,FALSE())</f>
        <v>10601.41</v>
      </c>
      <c r="O1062" s="19" t="str">
        <f>VLOOKUP(Table3[[#This Row],[Customer ID]],'Hospitalisation Details'!1061:$1048576,9,FALSE())</f>
        <v>tier - 3</v>
      </c>
      <c r="P1062" s="19" t="str">
        <f>VLOOKUP(Table3[[#This Row],[Customer ID]],'Hospitalisation Details'!1061:$1048576,10,FALSE())</f>
        <v>tier - 2</v>
      </c>
      <c r="Q1062" s="19" t="str">
        <f>VLOOKUP(Table3[[#This Row],[Customer ID]],'Hospitalisation Details'!1061:$1048576,11,FALSE())</f>
        <v>R1011</v>
      </c>
    </row>
    <row r="1063" spans="1:17" x14ac:dyDescent="0.2">
      <c r="A1063" s="18" t="s">
        <v>1309</v>
      </c>
      <c r="B1063" s="19" t="str">
        <f>VLOOKUP(Table3[[#This Row],[Customer ID]],'Customer name 1'!1062:$1048576,4,FALSE())</f>
        <v xml:space="preserve">Mr. William </v>
      </c>
      <c r="C1063" s="20">
        <f>VLOOKUP(Table3[[#This Row],[Customer ID]],'Medical Examinations'!$1:$1048576,2,FALSE())</f>
        <v>30.97</v>
      </c>
      <c r="D1063" s="20" t="str">
        <f>VLOOKUP(Table3[[#This Row],[Customer ID]],'Medical Examinations'!$1:$1048576,3,FALSE())</f>
        <v xml:space="preserve"> obesity </v>
      </c>
      <c r="E1063" s="20">
        <f>VLOOKUP(Table3[[#This Row],[Customer ID]],'Medical Examinations'!$1:$1048576,4,FALSE())</f>
        <v>5.54</v>
      </c>
      <c r="F1063" s="20" t="str">
        <f>VLOOKUP(Table3[[#This Row],[Customer ID]],'Medical Examinations'!$1:$1048576,5,FALSE())</f>
        <v xml:space="preserve">normal </v>
      </c>
      <c r="G1063" s="19" t="str">
        <f>VLOOKUP(Table3[[#This Row],[Customer ID]],'Medical Examinations'!$1:$1048576,6,FALSE())</f>
        <v>No</v>
      </c>
      <c r="H1063" s="19" t="str">
        <f>VLOOKUP(Table3[[#This Row],[Customer ID]],'Medical Examinations'!$1:$1048576,7,FALSE())</f>
        <v>No</v>
      </c>
      <c r="I1063" s="19" t="str">
        <f>VLOOKUP(Table3[[#This Row],[Customer ID]],'Medical Examinations'!$1:$1048576,8,FALSE())</f>
        <v>No</v>
      </c>
      <c r="J1063" s="19">
        <f>VLOOKUP(Table3[[#This Row],[Customer ID]],'Medical Examinations'!$1:$1048576,9,FALSE())</f>
        <v>2</v>
      </c>
      <c r="K1063" s="19" t="str">
        <f>VLOOKUP(Table3[[#This Row],[Customer ID]],'Medical Examinations'!$1:$1048576,10,FALSE())</f>
        <v>No</v>
      </c>
      <c r="L1063" s="19" t="str">
        <f>VLOOKUP(Table3[[#This Row],[Customer ID]],'Hospitalisation Details'!1062:$1048576,5,FALSE())</f>
        <v>14 Dec 1972</v>
      </c>
      <c r="M1063" s="19">
        <f>VLOOKUP(Table3[[#This Row],[Customer ID]],'Hospitalisation Details'!1062:$1048576,6,FALSE())</f>
        <v>50</v>
      </c>
      <c r="N1063" s="19">
        <f>VLOOKUP(Table3[[#This Row],[Customer ID]],'Hospitalisation Details'!1062:$1048576,8,FALSE())</f>
        <v>10600.55</v>
      </c>
      <c r="O1063" s="19" t="str">
        <f>VLOOKUP(Table3[[#This Row],[Customer ID]],'Hospitalisation Details'!1062:$1048576,9,FALSE())</f>
        <v>tier - 3</v>
      </c>
      <c r="P1063" s="19" t="str">
        <f>VLOOKUP(Table3[[#This Row],[Customer ID]],'Hospitalisation Details'!1062:$1048576,10,FALSE())</f>
        <v>tier - 1</v>
      </c>
      <c r="Q1063" s="19" t="str">
        <f>VLOOKUP(Table3[[#This Row],[Customer ID]],'Hospitalisation Details'!1062:$1048576,11,FALSE())</f>
        <v>R1012</v>
      </c>
    </row>
    <row r="1064" spans="1:17" x14ac:dyDescent="0.2">
      <c r="A1064" s="18" t="s">
        <v>1308</v>
      </c>
      <c r="B1064" s="19" t="str">
        <f>VLOOKUP(Table3[[#This Row],[Customer ID]],'Customer name 1'!1063:$1048576,4,FALSE())</f>
        <v xml:space="preserve">Mr. Gal </v>
      </c>
      <c r="C1064" s="20">
        <f>VLOOKUP(Table3[[#This Row],[Customer ID]],'Medical Examinations'!$1:$1048576,2,FALSE())</f>
        <v>27.645</v>
      </c>
      <c r="D1064" s="20" t="str">
        <f>VLOOKUP(Table3[[#This Row],[Customer ID]],'Medical Examinations'!$1:$1048576,3,FALSE())</f>
        <v>over weight</v>
      </c>
      <c r="E1064" s="20">
        <f>VLOOKUP(Table3[[#This Row],[Customer ID]],'Medical Examinations'!$1:$1048576,4,FALSE())</f>
        <v>8.8699999999999992</v>
      </c>
      <c r="F1064" s="20" t="str">
        <f>VLOOKUP(Table3[[#This Row],[Customer ID]],'Medical Examinations'!$1:$1048576,5,FALSE())</f>
        <v xml:space="preserve">diabetes </v>
      </c>
      <c r="G1064" s="19" t="str">
        <f>VLOOKUP(Table3[[#This Row],[Customer ID]],'Medical Examinations'!$1:$1048576,6,FALSE())</f>
        <v>yes</v>
      </c>
      <c r="H1064" s="19" t="str">
        <f>VLOOKUP(Table3[[#This Row],[Customer ID]],'Medical Examinations'!$1:$1048576,7,FALSE())</f>
        <v>No</v>
      </c>
      <c r="I1064" s="19" t="str">
        <f>VLOOKUP(Table3[[#This Row],[Customer ID]],'Medical Examinations'!$1:$1048576,8,FALSE())</f>
        <v>No</v>
      </c>
      <c r="J1064" s="19">
        <f>VLOOKUP(Table3[[#This Row],[Customer ID]],'Medical Examinations'!$1:$1048576,9,FALSE())</f>
        <v>0</v>
      </c>
      <c r="K1064" s="19" t="str">
        <f>VLOOKUP(Table3[[#This Row],[Customer ID]],'Medical Examinations'!$1:$1048576,10,FALSE())</f>
        <v>No</v>
      </c>
      <c r="L1064" s="19" t="str">
        <f>VLOOKUP(Table3[[#This Row],[Customer ID]],'Hospitalisation Details'!1063:$1048576,5,FALSE())</f>
        <v>29 Nov 1967</v>
      </c>
      <c r="M1064" s="19">
        <f>VLOOKUP(Table3[[#This Row],[Customer ID]],'Hospitalisation Details'!1063:$1048576,6,FALSE())</f>
        <v>55</v>
      </c>
      <c r="N1064" s="19">
        <f>VLOOKUP(Table3[[#This Row],[Customer ID]],'Hospitalisation Details'!1063:$1048576,8,FALSE())</f>
        <v>10594.5</v>
      </c>
      <c r="O1064" s="19" t="str">
        <f>VLOOKUP(Table3[[#This Row],[Customer ID]],'Hospitalisation Details'!1063:$1048576,9,FALSE())</f>
        <v>tier - 3</v>
      </c>
      <c r="P1064" s="19" t="str">
        <f>VLOOKUP(Table3[[#This Row],[Customer ID]],'Hospitalisation Details'!1063:$1048576,10,FALSE())</f>
        <v>tier - 1</v>
      </c>
      <c r="Q1064" s="19" t="str">
        <f>VLOOKUP(Table3[[#This Row],[Customer ID]],'Hospitalisation Details'!1063:$1048576,11,FALSE())</f>
        <v>R1012</v>
      </c>
    </row>
    <row r="1065" spans="1:17" x14ac:dyDescent="0.2">
      <c r="A1065" s="18" t="s">
        <v>1307</v>
      </c>
      <c r="B1065" s="19" t="str">
        <f>VLOOKUP(Table3[[#This Row],[Customer ID]],'Customer name 1'!1064:$1048576,4,FALSE())</f>
        <v xml:space="preserve">Mr. Anton </v>
      </c>
      <c r="C1065" s="20">
        <f>VLOOKUP(Table3[[#This Row],[Customer ID]],'Medical Examinations'!$1:$1048576,2,FALSE())</f>
        <v>34.43</v>
      </c>
      <c r="D1065" s="20" t="str">
        <f>VLOOKUP(Table3[[#This Row],[Customer ID]],'Medical Examinations'!$1:$1048576,3,FALSE())</f>
        <v xml:space="preserve"> obesity </v>
      </c>
      <c r="E1065" s="20">
        <f>VLOOKUP(Table3[[#This Row],[Customer ID]],'Medical Examinations'!$1:$1048576,4,FALSE())</f>
        <v>5.96</v>
      </c>
      <c r="F1065" s="20" t="str">
        <f>VLOOKUP(Table3[[#This Row],[Customer ID]],'Medical Examinations'!$1:$1048576,5,FALSE())</f>
        <v>prediabetes</v>
      </c>
      <c r="G1065" s="19" t="str">
        <f>VLOOKUP(Table3[[#This Row],[Customer ID]],'Medical Examinations'!$1:$1048576,6,FALSE())</f>
        <v>yes</v>
      </c>
      <c r="H1065" s="19" t="str">
        <f>VLOOKUP(Table3[[#This Row],[Customer ID]],'Medical Examinations'!$1:$1048576,7,FALSE())</f>
        <v>No</v>
      </c>
      <c r="I1065" s="19" t="str">
        <f>VLOOKUP(Table3[[#This Row],[Customer ID]],'Medical Examinations'!$1:$1048576,8,FALSE())</f>
        <v>No</v>
      </c>
      <c r="J1065" s="19">
        <f>VLOOKUP(Table3[[#This Row],[Customer ID]],'Medical Examinations'!$1:$1048576,9,FALSE())</f>
        <v>2</v>
      </c>
      <c r="K1065" s="19" t="str">
        <f>VLOOKUP(Table3[[#This Row],[Customer ID]],'Medical Examinations'!$1:$1048576,10,FALSE())</f>
        <v>No</v>
      </c>
      <c r="L1065" s="19" t="str">
        <f>VLOOKUP(Table3[[#This Row],[Customer ID]],'Hospitalisation Details'!1064:$1048576,5,FALSE())</f>
        <v>3 Nov 1966</v>
      </c>
      <c r="M1065" s="19">
        <f>VLOOKUP(Table3[[#This Row],[Customer ID]],'Hospitalisation Details'!1064:$1048576,6,FALSE())</f>
        <v>56</v>
      </c>
      <c r="N1065" s="19">
        <f>VLOOKUP(Table3[[#This Row],[Customer ID]],'Hospitalisation Details'!1064:$1048576,8,FALSE())</f>
        <v>10594.23</v>
      </c>
      <c r="O1065" s="19" t="str">
        <f>VLOOKUP(Table3[[#This Row],[Customer ID]],'Hospitalisation Details'!1064:$1048576,9,FALSE())</f>
        <v>tier - 3</v>
      </c>
      <c r="P1065" s="19" t="str">
        <f>VLOOKUP(Table3[[#This Row],[Customer ID]],'Hospitalisation Details'!1064:$1048576,10,FALSE())</f>
        <v>tier - 3</v>
      </c>
      <c r="Q1065" s="19" t="str">
        <f>VLOOKUP(Table3[[#This Row],[Customer ID]],'Hospitalisation Details'!1064:$1048576,11,FALSE())</f>
        <v>R1013</v>
      </c>
    </row>
    <row r="1066" spans="1:17" x14ac:dyDescent="0.2">
      <c r="A1066" s="18" t="s">
        <v>1306</v>
      </c>
      <c r="B1066" s="19" t="str">
        <f>VLOOKUP(Table3[[#This Row],[Customer ID]],'Customer name 1'!1065:$1048576,4,FALSE())</f>
        <v xml:space="preserve">  </v>
      </c>
      <c r="C1066" s="20">
        <f>VLOOKUP(Table3[[#This Row],[Customer ID]],'Medical Examinations'!$1:$1048576,2,FALSE())</f>
        <v>39.6</v>
      </c>
      <c r="D1066" s="20" t="str">
        <f>VLOOKUP(Table3[[#This Row],[Customer ID]],'Medical Examinations'!$1:$1048576,3,FALSE())</f>
        <v xml:space="preserve"> obesity </v>
      </c>
      <c r="E1066" s="20">
        <f>VLOOKUP(Table3[[#This Row],[Customer ID]],'Medical Examinations'!$1:$1048576,4,FALSE())</f>
        <v>4.4400000000000004</v>
      </c>
      <c r="F1066" s="20" t="str">
        <f>VLOOKUP(Table3[[#This Row],[Customer ID]],'Medical Examinations'!$1:$1048576,5,FALSE())</f>
        <v xml:space="preserve">normal </v>
      </c>
      <c r="G1066" s="19" t="str">
        <f>VLOOKUP(Table3[[#This Row],[Customer ID]],'Medical Examinations'!$1:$1048576,6,FALSE())</f>
        <v>yes</v>
      </c>
      <c r="H1066" s="19" t="str">
        <f>VLOOKUP(Table3[[#This Row],[Customer ID]],'Medical Examinations'!$1:$1048576,7,FALSE())</f>
        <v>No</v>
      </c>
      <c r="I1066" s="19" t="str">
        <f>VLOOKUP(Table3[[#This Row],[Customer ID]],'Medical Examinations'!$1:$1048576,8,FALSE())</f>
        <v>Yes</v>
      </c>
      <c r="J1066" s="19">
        <f>VLOOKUP(Table3[[#This Row],[Customer ID]],'Medical Examinations'!$1:$1048576,9,FALSE())</f>
        <v>1</v>
      </c>
      <c r="K1066" s="19" t="str">
        <f>VLOOKUP(Table3[[#This Row],[Customer ID]],'Medical Examinations'!$1:$1048576,10,FALSE())</f>
        <v>No</v>
      </c>
      <c r="L1066" s="19" t="str">
        <f>VLOOKUP(Table3[[#This Row],[Customer ID]],'Hospitalisation Details'!1065:$1048576,5,FALSE())</f>
        <v>25 Dec 1969</v>
      </c>
      <c r="M1066" s="19">
        <f>VLOOKUP(Table3[[#This Row],[Customer ID]],'Hospitalisation Details'!1065:$1048576,6,FALSE())</f>
        <v>53</v>
      </c>
      <c r="N1066" s="19">
        <f>VLOOKUP(Table3[[#This Row],[Customer ID]],'Hospitalisation Details'!1065:$1048576,8,FALSE())</f>
        <v>10579.71</v>
      </c>
      <c r="O1066" s="19" t="str">
        <f>VLOOKUP(Table3[[#This Row],[Customer ID]],'Hospitalisation Details'!1065:$1048576,9,FALSE())</f>
        <v>tier - 3</v>
      </c>
      <c r="P1066" s="19" t="str">
        <f>VLOOKUP(Table3[[#This Row],[Customer ID]],'Hospitalisation Details'!1065:$1048576,10,FALSE())</f>
        <v>tier - 3</v>
      </c>
      <c r="Q1066" s="19" t="str">
        <f>VLOOKUP(Table3[[#This Row],[Customer ID]],'Hospitalisation Details'!1065:$1048576,11,FALSE())</f>
        <v>R1013</v>
      </c>
    </row>
    <row r="1067" spans="1:17" x14ac:dyDescent="0.2">
      <c r="A1067" s="18" t="s">
        <v>1305</v>
      </c>
      <c r="B1067" s="19" t="str">
        <f>VLOOKUP(Table3[[#This Row],[Customer ID]],'Customer name 1'!1066:$1048576,4,FALSE())</f>
        <v xml:space="preserve">Mr. Florian </v>
      </c>
      <c r="C1067" s="20">
        <f>VLOOKUP(Table3[[#This Row],[Customer ID]],'Medical Examinations'!$1:$1048576,2,FALSE())</f>
        <v>22.1</v>
      </c>
      <c r="D1067" s="20" t="str">
        <f>VLOOKUP(Table3[[#This Row],[Customer ID]],'Medical Examinations'!$1:$1048576,3,FALSE())</f>
        <v>normal weight</v>
      </c>
      <c r="E1067" s="20">
        <f>VLOOKUP(Table3[[#This Row],[Customer ID]],'Medical Examinations'!$1:$1048576,4,FALSE())</f>
        <v>4.6500000000000004</v>
      </c>
      <c r="F1067" s="20" t="str">
        <f>VLOOKUP(Table3[[#This Row],[Customer ID]],'Medical Examinations'!$1:$1048576,5,FALSE())</f>
        <v xml:space="preserve">normal </v>
      </c>
      <c r="G1067" s="19" t="str">
        <f>VLOOKUP(Table3[[#This Row],[Customer ID]],'Medical Examinations'!$1:$1048576,6,FALSE())</f>
        <v>yes</v>
      </c>
      <c r="H1067" s="19" t="str">
        <f>VLOOKUP(Table3[[#This Row],[Customer ID]],'Medical Examinations'!$1:$1048576,7,FALSE())</f>
        <v>No</v>
      </c>
      <c r="I1067" s="19" t="str">
        <f>VLOOKUP(Table3[[#This Row],[Customer ID]],'Medical Examinations'!$1:$1048576,8,FALSE())</f>
        <v>No</v>
      </c>
      <c r="J1067" s="19">
        <f>VLOOKUP(Table3[[#This Row],[Customer ID]],'Medical Examinations'!$1:$1048576,9,FALSE())</f>
        <v>2</v>
      </c>
      <c r="K1067" s="19" t="str">
        <f>VLOOKUP(Table3[[#This Row],[Customer ID]],'Medical Examinations'!$1:$1048576,10,FALSE())</f>
        <v>No</v>
      </c>
      <c r="L1067" s="19" t="str">
        <f>VLOOKUP(Table3[[#This Row],[Customer ID]],'Hospitalisation Details'!1066:$1048576,5,FALSE())</f>
        <v>11 Dec 1966</v>
      </c>
      <c r="M1067" s="19">
        <f>VLOOKUP(Table3[[#This Row],[Customer ID]],'Hospitalisation Details'!1066:$1048576,6,FALSE())</f>
        <v>56</v>
      </c>
      <c r="N1067" s="19">
        <f>VLOOKUP(Table3[[#This Row],[Customer ID]],'Hospitalisation Details'!1066:$1048576,8,FALSE())</f>
        <v>10577.09</v>
      </c>
      <c r="O1067" s="19" t="str">
        <f>VLOOKUP(Table3[[#This Row],[Customer ID]],'Hospitalisation Details'!1066:$1048576,9,FALSE())</f>
        <v>tier - 3</v>
      </c>
      <c r="P1067" s="19" t="str">
        <f>VLOOKUP(Table3[[#This Row],[Customer ID]],'Hospitalisation Details'!1066:$1048576,10,FALSE())</f>
        <v>tier - 3</v>
      </c>
      <c r="Q1067" s="19" t="str">
        <f>VLOOKUP(Table3[[#This Row],[Customer ID]],'Hospitalisation Details'!1066:$1048576,11,FALSE())</f>
        <v>R1011</v>
      </c>
    </row>
    <row r="1068" spans="1:17" x14ac:dyDescent="0.2">
      <c r="A1068" s="18" t="s">
        <v>1304</v>
      </c>
      <c r="B1068" s="19" t="str">
        <f>VLOOKUP(Table3[[#This Row],[Customer ID]],'Customer name 1'!1067:$1048576,4,FALSE())</f>
        <v xml:space="preserve">Ms. Karen </v>
      </c>
      <c r="C1068" s="20">
        <f>VLOOKUP(Table3[[#This Row],[Customer ID]],'Medical Examinations'!$1:$1048576,2,FALSE())</f>
        <v>33.25</v>
      </c>
      <c r="D1068" s="20" t="str">
        <f>VLOOKUP(Table3[[#This Row],[Customer ID]],'Medical Examinations'!$1:$1048576,3,FALSE())</f>
        <v xml:space="preserve"> obesity </v>
      </c>
      <c r="E1068" s="20">
        <f>VLOOKUP(Table3[[#This Row],[Customer ID]],'Medical Examinations'!$1:$1048576,4,FALSE())</f>
        <v>5.64</v>
      </c>
      <c r="F1068" s="20" t="str">
        <f>VLOOKUP(Table3[[#This Row],[Customer ID]],'Medical Examinations'!$1:$1048576,5,FALSE())</f>
        <v xml:space="preserve">normal </v>
      </c>
      <c r="G1068" s="19" t="str">
        <f>VLOOKUP(Table3[[#This Row],[Customer ID]],'Medical Examinations'!$1:$1048576,6,FALSE())</f>
        <v>yes</v>
      </c>
      <c r="H1068" s="19" t="str">
        <f>VLOOKUP(Table3[[#This Row],[Customer ID]],'Medical Examinations'!$1:$1048576,7,FALSE())</f>
        <v>No</v>
      </c>
      <c r="I1068" s="19" t="str">
        <f>VLOOKUP(Table3[[#This Row],[Customer ID]],'Medical Examinations'!$1:$1048576,8,FALSE())</f>
        <v>Yes</v>
      </c>
      <c r="J1068" s="19">
        <f>VLOOKUP(Table3[[#This Row],[Customer ID]],'Medical Examinations'!$1:$1048576,9,FALSE())</f>
        <v>1</v>
      </c>
      <c r="K1068" s="19" t="str">
        <f>VLOOKUP(Table3[[#This Row],[Customer ID]],'Medical Examinations'!$1:$1048576,10,FALSE())</f>
        <v>No</v>
      </c>
      <c r="L1068" s="19" t="str">
        <f>VLOOKUP(Table3[[#This Row],[Customer ID]],'Hospitalisation Details'!1067:$1048576,5,FALSE())</f>
        <v>17 Jul 1969</v>
      </c>
      <c r="M1068" s="19">
        <f>VLOOKUP(Table3[[#This Row],[Customer ID]],'Hospitalisation Details'!1067:$1048576,6,FALSE())</f>
        <v>53</v>
      </c>
      <c r="N1068" s="19">
        <f>VLOOKUP(Table3[[#This Row],[Customer ID]],'Hospitalisation Details'!1067:$1048576,8,FALSE())</f>
        <v>10564.88</v>
      </c>
      <c r="O1068" s="19" t="str">
        <f>VLOOKUP(Table3[[#This Row],[Customer ID]],'Hospitalisation Details'!1067:$1048576,9,FALSE())</f>
        <v>tier - 3</v>
      </c>
      <c r="P1068" s="19" t="str">
        <f>VLOOKUP(Table3[[#This Row],[Customer ID]],'Hospitalisation Details'!1067:$1048576,10,FALSE())</f>
        <v>tier - 1</v>
      </c>
      <c r="Q1068" s="19" t="str">
        <f>VLOOKUP(Table3[[#This Row],[Customer ID]],'Hospitalisation Details'!1067:$1048576,11,FALSE())</f>
        <v>R1024</v>
      </c>
    </row>
    <row r="1069" spans="1:17" x14ac:dyDescent="0.2">
      <c r="A1069" s="18" t="s">
        <v>1303</v>
      </c>
      <c r="B1069" s="19" t="str">
        <f>VLOOKUP(Table3[[#This Row],[Customer ID]],'Customer name 1'!1068:$1048576,4,FALSE())</f>
        <v xml:space="preserve">Mr. Scott </v>
      </c>
      <c r="C1069" s="20">
        <f>VLOOKUP(Table3[[#This Row],[Customer ID]],'Medical Examinations'!$1:$1048576,2,FALSE())</f>
        <v>33.33</v>
      </c>
      <c r="D1069" s="20" t="str">
        <f>VLOOKUP(Table3[[#This Row],[Customer ID]],'Medical Examinations'!$1:$1048576,3,FALSE())</f>
        <v xml:space="preserve"> obesity </v>
      </c>
      <c r="E1069" s="20">
        <f>VLOOKUP(Table3[[#This Row],[Customer ID]],'Medical Examinations'!$1:$1048576,4,FALSE())</f>
        <v>10.19</v>
      </c>
      <c r="F1069" s="20" t="str">
        <f>VLOOKUP(Table3[[#This Row],[Customer ID]],'Medical Examinations'!$1:$1048576,5,FALSE())</f>
        <v xml:space="preserve">diabetes </v>
      </c>
      <c r="G1069" s="19" t="str">
        <f>VLOOKUP(Table3[[#This Row],[Customer ID]],'Medical Examinations'!$1:$1048576,6,FALSE())</f>
        <v>No</v>
      </c>
      <c r="H1069" s="19" t="str">
        <f>VLOOKUP(Table3[[#This Row],[Customer ID]],'Medical Examinations'!$1:$1048576,7,FALSE())</f>
        <v>No</v>
      </c>
      <c r="I1069" s="19" t="str">
        <f>VLOOKUP(Table3[[#This Row],[Customer ID]],'Medical Examinations'!$1:$1048576,8,FALSE())</f>
        <v>No</v>
      </c>
      <c r="J1069" s="19">
        <f>VLOOKUP(Table3[[#This Row],[Customer ID]],'Medical Examinations'!$1:$1048576,9,FALSE())</f>
        <v>0</v>
      </c>
      <c r="K1069" s="19" t="str">
        <f>VLOOKUP(Table3[[#This Row],[Customer ID]],'Medical Examinations'!$1:$1048576,10,FALSE())</f>
        <v>No</v>
      </c>
      <c r="L1069" s="19" t="str">
        <f>VLOOKUP(Table3[[#This Row],[Customer ID]],'Hospitalisation Details'!1068:$1048576,5,FALSE())</f>
        <v>29 Jun 1971</v>
      </c>
      <c r="M1069" s="19">
        <f>VLOOKUP(Table3[[#This Row],[Customer ID]],'Hospitalisation Details'!1068:$1048576,6,FALSE())</f>
        <v>51</v>
      </c>
      <c r="N1069" s="19">
        <f>VLOOKUP(Table3[[#This Row],[Customer ID]],'Hospitalisation Details'!1068:$1048576,8,FALSE())</f>
        <v>10560.49</v>
      </c>
      <c r="O1069" s="19" t="str">
        <f>VLOOKUP(Table3[[#This Row],[Customer ID]],'Hospitalisation Details'!1068:$1048576,9,FALSE())</f>
        <v>tier - 3</v>
      </c>
      <c r="P1069" s="19" t="str">
        <f>VLOOKUP(Table3[[#This Row],[Customer ID]],'Hospitalisation Details'!1068:$1048576,10,FALSE())</f>
        <v>tier - 2</v>
      </c>
      <c r="Q1069" s="19" t="str">
        <f>VLOOKUP(Table3[[#This Row],[Customer ID]],'Hospitalisation Details'!1068:$1048576,11,FALSE())</f>
        <v>R1013</v>
      </c>
    </row>
    <row r="1070" spans="1:17" x14ac:dyDescent="0.2">
      <c r="A1070" s="18" t="s">
        <v>1302</v>
      </c>
      <c r="B1070" s="19" t="str">
        <f>VLOOKUP(Table3[[#This Row],[Customer ID]],'Customer name 1'!1069:$1048576,4,FALSE())</f>
        <v xml:space="preserve">Ms. Claire </v>
      </c>
      <c r="C1070" s="20">
        <f>VLOOKUP(Table3[[#This Row],[Customer ID]],'Medical Examinations'!$1:$1048576,2,FALSE())</f>
        <v>30.5</v>
      </c>
      <c r="D1070" s="20" t="str">
        <f>VLOOKUP(Table3[[#This Row],[Customer ID]],'Medical Examinations'!$1:$1048576,3,FALSE())</f>
        <v xml:space="preserve"> obesity </v>
      </c>
      <c r="E1070" s="20">
        <f>VLOOKUP(Table3[[#This Row],[Customer ID]],'Medical Examinations'!$1:$1048576,4,FALSE())</f>
        <v>10.79</v>
      </c>
      <c r="F1070" s="20" t="str">
        <f>VLOOKUP(Table3[[#This Row],[Customer ID]],'Medical Examinations'!$1:$1048576,5,FALSE())</f>
        <v xml:space="preserve">diabetes </v>
      </c>
      <c r="G1070" s="19" t="str">
        <f>VLOOKUP(Table3[[#This Row],[Customer ID]],'Medical Examinations'!$1:$1048576,6,FALSE())</f>
        <v>No</v>
      </c>
      <c r="H1070" s="19" t="str">
        <f>VLOOKUP(Table3[[#This Row],[Customer ID]],'Medical Examinations'!$1:$1048576,7,FALSE())</f>
        <v>No</v>
      </c>
      <c r="I1070" s="19" t="str">
        <f>VLOOKUP(Table3[[#This Row],[Customer ID]],'Medical Examinations'!$1:$1048576,8,FALSE())</f>
        <v>No</v>
      </c>
      <c r="J1070" s="19">
        <f>VLOOKUP(Table3[[#This Row],[Customer ID]],'Medical Examinations'!$1:$1048576,9,FALSE())</f>
        <v>0</v>
      </c>
      <c r="K1070" s="19" t="str">
        <f>VLOOKUP(Table3[[#This Row],[Customer ID]],'Medical Examinations'!$1:$1048576,10,FALSE())</f>
        <v>No</v>
      </c>
      <c r="L1070" s="19" t="str">
        <f>VLOOKUP(Table3[[#This Row],[Customer ID]],'Hospitalisation Details'!1069:$1048576,5,FALSE())</f>
        <v>26 Sep 1971</v>
      </c>
      <c r="M1070" s="19">
        <f>VLOOKUP(Table3[[#This Row],[Customer ID]],'Hospitalisation Details'!1069:$1048576,6,FALSE())</f>
        <v>51</v>
      </c>
      <c r="N1070" s="19">
        <f>VLOOKUP(Table3[[#This Row],[Customer ID]],'Hospitalisation Details'!1069:$1048576,8,FALSE())</f>
        <v>10546.48</v>
      </c>
      <c r="O1070" s="19" t="str">
        <f>VLOOKUP(Table3[[#This Row],[Customer ID]],'Hospitalisation Details'!1069:$1048576,9,FALSE())</f>
        <v>tier - 3</v>
      </c>
      <c r="P1070" s="19" t="str">
        <f>VLOOKUP(Table3[[#This Row],[Customer ID]],'Hospitalisation Details'!1069:$1048576,10,FALSE())</f>
        <v>tier - 3</v>
      </c>
      <c r="Q1070" s="19" t="str">
        <f>VLOOKUP(Table3[[#This Row],[Customer ID]],'Hospitalisation Details'!1069:$1048576,11,FALSE())</f>
        <v>R1011</v>
      </c>
    </row>
    <row r="1071" spans="1:17" x14ac:dyDescent="0.2">
      <c r="A1071" s="18" t="s">
        <v>1301</v>
      </c>
      <c r="B1071" s="19" t="str">
        <f>VLOOKUP(Table3[[#This Row],[Customer ID]],'Customer name 1'!1070:$1048576,4,FALSE())</f>
        <v xml:space="preserve">Ms. Lynn </v>
      </c>
      <c r="C1071" s="20">
        <f>VLOOKUP(Table3[[#This Row],[Customer ID]],'Medical Examinations'!$1:$1048576,2,FALSE())</f>
        <v>30.3</v>
      </c>
      <c r="D1071" s="20" t="str">
        <f>VLOOKUP(Table3[[#This Row],[Customer ID]],'Medical Examinations'!$1:$1048576,3,FALSE())</f>
        <v xml:space="preserve"> obesity </v>
      </c>
      <c r="E1071" s="20">
        <f>VLOOKUP(Table3[[#This Row],[Customer ID]],'Medical Examinations'!$1:$1048576,4,FALSE())</f>
        <v>4.24</v>
      </c>
      <c r="F1071" s="20" t="str">
        <f>VLOOKUP(Table3[[#This Row],[Customer ID]],'Medical Examinations'!$1:$1048576,5,FALSE())</f>
        <v xml:space="preserve">normal </v>
      </c>
      <c r="G1071" s="19" t="str">
        <f>VLOOKUP(Table3[[#This Row],[Customer ID]],'Medical Examinations'!$1:$1048576,6,FALSE())</f>
        <v>No</v>
      </c>
      <c r="H1071" s="19" t="str">
        <f>VLOOKUP(Table3[[#This Row],[Customer ID]],'Medical Examinations'!$1:$1048576,7,FALSE())</f>
        <v>No</v>
      </c>
      <c r="I1071" s="19" t="str">
        <f>VLOOKUP(Table3[[#This Row],[Customer ID]],'Medical Examinations'!$1:$1048576,8,FALSE())</f>
        <v>No</v>
      </c>
      <c r="J1071" s="19">
        <f>VLOOKUP(Table3[[#This Row],[Customer ID]],'Medical Examinations'!$1:$1048576,9,FALSE())</f>
        <v>0</v>
      </c>
      <c r="K1071" s="19" t="str">
        <f>VLOOKUP(Table3[[#This Row],[Customer ID]],'Medical Examinations'!$1:$1048576,10,FALSE())</f>
        <v>No</v>
      </c>
      <c r="L1071" s="19" t="str">
        <f>VLOOKUP(Table3[[#This Row],[Customer ID]],'Hospitalisation Details'!1070:$1048576,5,FALSE())</f>
        <v>25 Oct 1977</v>
      </c>
      <c r="M1071" s="19">
        <f>VLOOKUP(Table3[[#This Row],[Customer ID]],'Hospitalisation Details'!1070:$1048576,6,FALSE())</f>
        <v>45</v>
      </c>
      <c r="N1071" s="19">
        <f>VLOOKUP(Table3[[#This Row],[Customer ID]],'Hospitalisation Details'!1070:$1048576,8,FALSE())</f>
        <v>10495.6</v>
      </c>
      <c r="O1071" s="19" t="str">
        <f>VLOOKUP(Table3[[#This Row],[Customer ID]],'Hospitalisation Details'!1070:$1048576,9,FALSE())</f>
        <v>tier - 3</v>
      </c>
      <c r="P1071" s="19" t="str">
        <f>VLOOKUP(Table3[[#This Row],[Customer ID]],'Hospitalisation Details'!1070:$1048576,10,FALSE())</f>
        <v>tier - 1</v>
      </c>
      <c r="Q1071" s="19" t="str">
        <f>VLOOKUP(Table3[[#This Row],[Customer ID]],'Hospitalisation Details'!1070:$1048576,11,FALSE())</f>
        <v>R1012</v>
      </c>
    </row>
    <row r="1072" spans="1:17" x14ac:dyDescent="0.2">
      <c r="A1072" s="18" t="s">
        <v>1300</v>
      </c>
      <c r="B1072" s="19" t="str">
        <f>VLOOKUP(Table3[[#This Row],[Customer ID]],'Customer name 1'!1071:$1048576,4,FALSE())</f>
        <v xml:space="preserve">Ms. Sharon </v>
      </c>
      <c r="C1072" s="20">
        <f>VLOOKUP(Table3[[#This Row],[Customer ID]],'Medical Examinations'!$1:$1048576,2,FALSE())</f>
        <v>26.22</v>
      </c>
      <c r="D1072" s="20" t="str">
        <f>VLOOKUP(Table3[[#This Row],[Customer ID]],'Medical Examinations'!$1:$1048576,3,FALSE())</f>
        <v>over weight</v>
      </c>
      <c r="E1072" s="20">
        <f>VLOOKUP(Table3[[#This Row],[Customer ID]],'Medical Examinations'!$1:$1048576,4,FALSE())</f>
        <v>5.83</v>
      </c>
      <c r="F1072" s="20" t="str">
        <f>VLOOKUP(Table3[[#This Row],[Customer ID]],'Medical Examinations'!$1:$1048576,5,FALSE())</f>
        <v>prediabetes</v>
      </c>
      <c r="G1072" s="19" t="str">
        <f>VLOOKUP(Table3[[#This Row],[Customer ID]],'Medical Examinations'!$1:$1048576,6,FALSE())</f>
        <v>No</v>
      </c>
      <c r="H1072" s="19" t="str">
        <f>VLOOKUP(Table3[[#This Row],[Customer ID]],'Medical Examinations'!$1:$1048576,7,FALSE())</f>
        <v>No</v>
      </c>
      <c r="I1072" s="19" t="str">
        <f>VLOOKUP(Table3[[#This Row],[Customer ID]],'Medical Examinations'!$1:$1048576,8,FALSE())</f>
        <v>No</v>
      </c>
      <c r="J1072" s="19">
        <f>VLOOKUP(Table3[[#This Row],[Customer ID]],'Medical Examinations'!$1:$1048576,9,FALSE())</f>
        <v>2</v>
      </c>
      <c r="K1072" s="19" t="str">
        <f>VLOOKUP(Table3[[#This Row],[Customer ID]],'Medical Examinations'!$1:$1048576,10,FALSE())</f>
        <v>No</v>
      </c>
      <c r="L1072" s="19" t="str">
        <f>VLOOKUP(Table3[[#This Row],[Customer ID]],'Hospitalisation Details'!1071:$1048576,5,FALSE())</f>
        <v>19 Oct 1972</v>
      </c>
      <c r="M1072" s="19">
        <f>VLOOKUP(Table3[[#This Row],[Customer ID]],'Hospitalisation Details'!1071:$1048576,6,FALSE())</f>
        <v>50</v>
      </c>
      <c r="N1072" s="19">
        <f>VLOOKUP(Table3[[#This Row],[Customer ID]],'Hospitalisation Details'!1071:$1048576,8,FALSE())</f>
        <v>10493.95</v>
      </c>
      <c r="O1072" s="19" t="str">
        <f>VLOOKUP(Table3[[#This Row],[Customer ID]],'Hospitalisation Details'!1071:$1048576,9,FALSE())</f>
        <v>tier - 3</v>
      </c>
      <c r="P1072" s="19" t="str">
        <f>VLOOKUP(Table3[[#This Row],[Customer ID]],'Hospitalisation Details'!1071:$1048576,10,FALSE())</f>
        <v>tier - 1</v>
      </c>
      <c r="Q1072" s="19" t="str">
        <f>VLOOKUP(Table3[[#This Row],[Customer ID]],'Hospitalisation Details'!1071:$1048576,11,FALSE())</f>
        <v>R1012</v>
      </c>
    </row>
    <row r="1073" spans="1:17" x14ac:dyDescent="0.2">
      <c r="A1073" s="18" t="s">
        <v>1299</v>
      </c>
      <c r="B1073" s="19" t="str">
        <f>VLOOKUP(Table3[[#This Row],[Customer ID]],'Customer name 1'!1072:$1048576,4,FALSE())</f>
        <v xml:space="preserve">Mrs. Candice </v>
      </c>
      <c r="C1073" s="20">
        <f>VLOOKUP(Table3[[#This Row],[Customer ID]],'Medical Examinations'!$1:$1048576,2,FALSE())</f>
        <v>29.99</v>
      </c>
      <c r="D1073" s="20" t="str">
        <f>VLOOKUP(Table3[[#This Row],[Customer ID]],'Medical Examinations'!$1:$1048576,3,FALSE())</f>
        <v>over weight</v>
      </c>
      <c r="E1073" s="20">
        <f>VLOOKUP(Table3[[#This Row],[Customer ID]],'Medical Examinations'!$1:$1048576,4,FALSE())</f>
        <v>11.85</v>
      </c>
      <c r="F1073" s="20" t="str">
        <f>VLOOKUP(Table3[[#This Row],[Customer ID]],'Medical Examinations'!$1:$1048576,5,FALSE())</f>
        <v xml:space="preserve">diabetes </v>
      </c>
      <c r="G1073" s="19" t="str">
        <f>VLOOKUP(Table3[[#This Row],[Customer ID]],'Medical Examinations'!$1:$1048576,6,FALSE())</f>
        <v>No</v>
      </c>
      <c r="H1073" s="19" t="str">
        <f>VLOOKUP(Table3[[#This Row],[Customer ID]],'Medical Examinations'!$1:$1048576,7,FALSE())</f>
        <v>No</v>
      </c>
      <c r="I1073" s="19" t="str">
        <f>VLOOKUP(Table3[[#This Row],[Customer ID]],'Medical Examinations'!$1:$1048576,8,FALSE())</f>
        <v>No</v>
      </c>
      <c r="J1073" s="19">
        <f>VLOOKUP(Table3[[#This Row],[Customer ID]],'Medical Examinations'!$1:$1048576,9,FALSE())</f>
        <v>0</v>
      </c>
      <c r="K1073" s="19" t="str">
        <f>VLOOKUP(Table3[[#This Row],[Customer ID]],'Medical Examinations'!$1:$1048576,10,FALSE())</f>
        <v>No</v>
      </c>
      <c r="L1073" s="19" t="str">
        <f>VLOOKUP(Table3[[#This Row],[Customer ID]],'Hospitalisation Details'!1072:$1048576,5,FALSE())</f>
        <v>21 Aug 1978</v>
      </c>
      <c r="M1073" s="19">
        <f>VLOOKUP(Table3[[#This Row],[Customer ID]],'Hospitalisation Details'!1072:$1048576,6,FALSE())</f>
        <v>44</v>
      </c>
      <c r="N1073" s="19">
        <f>VLOOKUP(Table3[[#This Row],[Customer ID]],'Hospitalisation Details'!1072:$1048576,8,FALSE())</f>
        <v>10486.55</v>
      </c>
      <c r="O1073" s="19" t="str">
        <f>VLOOKUP(Table3[[#This Row],[Customer ID]],'Hospitalisation Details'!1072:$1048576,9,FALSE())</f>
        <v>tier - 3</v>
      </c>
      <c r="P1073" s="19" t="str">
        <f>VLOOKUP(Table3[[#This Row],[Customer ID]],'Hospitalisation Details'!1072:$1048576,10,FALSE())</f>
        <v>tier - 3</v>
      </c>
      <c r="Q1073" s="19" t="str">
        <f>VLOOKUP(Table3[[#This Row],[Customer ID]],'Hospitalisation Details'!1072:$1048576,11,FALSE())</f>
        <v>R1025</v>
      </c>
    </row>
    <row r="1074" spans="1:17" x14ac:dyDescent="0.2">
      <c r="A1074" s="18" t="s">
        <v>1298</v>
      </c>
      <c r="B1074" s="19" t="str">
        <f>VLOOKUP(Table3[[#This Row],[Customer ID]],'Customer name 1'!1073:$1048576,4,FALSE())</f>
        <v xml:space="preserve">Ms. Jennifer </v>
      </c>
      <c r="C1074" s="20">
        <f>VLOOKUP(Table3[[#This Row],[Customer ID]],'Medical Examinations'!$1:$1048576,2,FALSE())</f>
        <v>36.380000000000003</v>
      </c>
      <c r="D1074" s="20" t="str">
        <f>VLOOKUP(Table3[[#This Row],[Customer ID]],'Medical Examinations'!$1:$1048576,3,FALSE())</f>
        <v xml:space="preserve"> obesity </v>
      </c>
      <c r="E1074" s="20">
        <f>VLOOKUP(Table3[[#This Row],[Customer ID]],'Medical Examinations'!$1:$1048576,4,FALSE())</f>
        <v>5.98</v>
      </c>
      <c r="F1074" s="20" t="str">
        <f>VLOOKUP(Table3[[#This Row],[Customer ID]],'Medical Examinations'!$1:$1048576,5,FALSE())</f>
        <v>prediabetes</v>
      </c>
      <c r="G1074" s="19" t="str">
        <f>VLOOKUP(Table3[[#This Row],[Customer ID]],'Medical Examinations'!$1:$1048576,6,FALSE())</f>
        <v>No</v>
      </c>
      <c r="H1074" s="19" t="str">
        <f>VLOOKUP(Table3[[#This Row],[Customer ID]],'Medical Examinations'!$1:$1048576,7,FALSE())</f>
        <v>No</v>
      </c>
      <c r="I1074" s="19" t="str">
        <f>VLOOKUP(Table3[[#This Row],[Customer ID]],'Medical Examinations'!$1:$1048576,8,FALSE())</f>
        <v>No</v>
      </c>
      <c r="J1074" s="19">
        <f>VLOOKUP(Table3[[#This Row],[Customer ID]],'Medical Examinations'!$1:$1048576,9,FALSE())</f>
        <v>1</v>
      </c>
      <c r="K1074" s="19" t="str">
        <f>VLOOKUP(Table3[[#This Row],[Customer ID]],'Medical Examinations'!$1:$1048576,10,FALSE())</f>
        <v>No</v>
      </c>
      <c r="L1074" s="19" t="str">
        <f>VLOOKUP(Table3[[#This Row],[Customer ID]],'Hospitalisation Details'!1073:$1048576,5,FALSE())</f>
        <v>28 Jun 1987</v>
      </c>
      <c r="M1074" s="19">
        <f>VLOOKUP(Table3[[#This Row],[Customer ID]],'Hospitalisation Details'!1073:$1048576,6,FALSE())</f>
        <v>35</v>
      </c>
      <c r="N1074" s="19">
        <f>VLOOKUP(Table3[[#This Row],[Customer ID]],'Hospitalisation Details'!1073:$1048576,8,FALSE())</f>
        <v>10464.83</v>
      </c>
      <c r="O1074" s="19" t="str">
        <f>VLOOKUP(Table3[[#This Row],[Customer ID]],'Hospitalisation Details'!1073:$1048576,9,FALSE())</f>
        <v>tier - 3</v>
      </c>
      <c r="P1074" s="19" t="str">
        <f>VLOOKUP(Table3[[#This Row],[Customer ID]],'Hospitalisation Details'!1073:$1048576,10,FALSE())</f>
        <v>tier - 1</v>
      </c>
      <c r="Q1074" s="19" t="str">
        <f>VLOOKUP(Table3[[#This Row],[Customer ID]],'Hospitalisation Details'!1073:$1048576,11,FALSE())</f>
        <v>R1012</v>
      </c>
    </row>
    <row r="1075" spans="1:17" x14ac:dyDescent="0.2">
      <c r="A1075" s="18" t="s">
        <v>1297</v>
      </c>
      <c r="B1075" s="19" t="str">
        <f>VLOOKUP(Table3[[#This Row],[Customer ID]],'Customer name 1'!1074:$1048576,4,FALSE())</f>
        <v xml:space="preserve">Mr. Eric </v>
      </c>
      <c r="C1075" s="20">
        <f>VLOOKUP(Table3[[#This Row],[Customer ID]],'Medical Examinations'!$1:$1048576,2,FALSE())</f>
        <v>31.16</v>
      </c>
      <c r="D1075" s="20" t="str">
        <f>VLOOKUP(Table3[[#This Row],[Customer ID]],'Medical Examinations'!$1:$1048576,3,FALSE())</f>
        <v xml:space="preserve"> obesity </v>
      </c>
      <c r="E1075" s="20">
        <f>VLOOKUP(Table3[[#This Row],[Customer ID]],'Medical Examinations'!$1:$1048576,4,FALSE())</f>
        <v>4.26</v>
      </c>
      <c r="F1075" s="20" t="str">
        <f>VLOOKUP(Table3[[#This Row],[Customer ID]],'Medical Examinations'!$1:$1048576,5,FALSE())</f>
        <v xml:space="preserve">normal </v>
      </c>
      <c r="G1075" s="19" t="str">
        <f>VLOOKUP(Table3[[#This Row],[Customer ID]],'Medical Examinations'!$1:$1048576,6,FALSE())</f>
        <v>yes</v>
      </c>
      <c r="H1075" s="19" t="str">
        <f>VLOOKUP(Table3[[#This Row],[Customer ID]],'Medical Examinations'!$1:$1048576,7,FALSE())</f>
        <v>No</v>
      </c>
      <c r="I1075" s="19" t="str">
        <f>VLOOKUP(Table3[[#This Row],[Customer ID]],'Medical Examinations'!$1:$1048576,8,FALSE())</f>
        <v>Yes</v>
      </c>
      <c r="J1075" s="19">
        <f>VLOOKUP(Table3[[#This Row],[Customer ID]],'Medical Examinations'!$1:$1048576,9,FALSE())</f>
        <v>1</v>
      </c>
      <c r="K1075" s="19" t="str">
        <f>VLOOKUP(Table3[[#This Row],[Customer ID]],'Medical Examinations'!$1:$1048576,10,FALSE())</f>
        <v>No</v>
      </c>
      <c r="L1075" s="19" t="str">
        <f>VLOOKUP(Table3[[#This Row],[Customer ID]],'Hospitalisation Details'!1074:$1048576,5,FALSE())</f>
        <v>22 Sep 1969</v>
      </c>
      <c r="M1075" s="19">
        <f>VLOOKUP(Table3[[#This Row],[Customer ID]],'Hospitalisation Details'!1074:$1048576,6,FALSE())</f>
        <v>53</v>
      </c>
      <c r="N1075" s="19">
        <f>VLOOKUP(Table3[[#This Row],[Customer ID]],'Hospitalisation Details'!1074:$1048576,8,FALSE())</f>
        <v>10461.98</v>
      </c>
      <c r="O1075" s="19" t="str">
        <f>VLOOKUP(Table3[[#This Row],[Customer ID]],'Hospitalisation Details'!1074:$1048576,9,FALSE())</f>
        <v>tier - 3</v>
      </c>
      <c r="P1075" s="19" t="str">
        <f>VLOOKUP(Table3[[#This Row],[Customer ID]],'Hospitalisation Details'!1074:$1048576,10,FALSE())</f>
        <v>tier - 1</v>
      </c>
      <c r="Q1075" s="19" t="str">
        <f>VLOOKUP(Table3[[#This Row],[Customer ID]],'Hospitalisation Details'!1074:$1048576,11,FALSE())</f>
        <v>R1012</v>
      </c>
    </row>
    <row r="1076" spans="1:17" x14ac:dyDescent="0.2">
      <c r="A1076" s="18" t="s">
        <v>1296</v>
      </c>
      <c r="B1076" s="19" t="str">
        <f>VLOOKUP(Table3[[#This Row],[Customer ID]],'Customer name 1'!1075:$1048576,4,FALSE())</f>
        <v xml:space="preserve">Mr. Bryan </v>
      </c>
      <c r="C1076" s="20">
        <f>VLOOKUP(Table3[[#This Row],[Customer ID]],'Medical Examinations'!$1:$1048576,2,FALSE())</f>
        <v>25.55</v>
      </c>
      <c r="D1076" s="20" t="str">
        <f>VLOOKUP(Table3[[#This Row],[Customer ID]],'Medical Examinations'!$1:$1048576,3,FALSE())</f>
        <v>over weight</v>
      </c>
      <c r="E1076" s="20">
        <f>VLOOKUP(Table3[[#This Row],[Customer ID]],'Medical Examinations'!$1:$1048576,4,FALSE())</f>
        <v>4.96</v>
      </c>
      <c r="F1076" s="20" t="str">
        <f>VLOOKUP(Table3[[#This Row],[Customer ID]],'Medical Examinations'!$1:$1048576,5,FALSE())</f>
        <v xml:space="preserve">normal </v>
      </c>
      <c r="G1076" s="19" t="str">
        <f>VLOOKUP(Table3[[#This Row],[Customer ID]],'Medical Examinations'!$1:$1048576,6,FALSE())</f>
        <v>yes</v>
      </c>
      <c r="H1076" s="19" t="str">
        <f>VLOOKUP(Table3[[#This Row],[Customer ID]],'Medical Examinations'!$1:$1048576,7,FALSE())</f>
        <v>No</v>
      </c>
      <c r="I1076" s="19" t="str">
        <f>VLOOKUP(Table3[[#This Row],[Customer ID]],'Medical Examinations'!$1:$1048576,8,FALSE())</f>
        <v>No</v>
      </c>
      <c r="J1076" s="19">
        <f>VLOOKUP(Table3[[#This Row],[Customer ID]],'Medical Examinations'!$1:$1048576,9,FALSE())</f>
        <v>1</v>
      </c>
      <c r="K1076" s="19" t="str">
        <f>VLOOKUP(Table3[[#This Row],[Customer ID]],'Medical Examinations'!$1:$1048576,10,FALSE())</f>
        <v>No</v>
      </c>
      <c r="L1076" s="19" t="str">
        <f>VLOOKUP(Table3[[#This Row],[Customer ID]],'Hospitalisation Details'!1075:$1048576,5,FALSE())</f>
        <v>27 Jul 1964</v>
      </c>
      <c r="M1076" s="19">
        <f>VLOOKUP(Table3[[#This Row],[Customer ID]],'Hospitalisation Details'!1075:$1048576,6,FALSE())</f>
        <v>58</v>
      </c>
      <c r="N1076" s="19">
        <f>VLOOKUP(Table3[[#This Row],[Customer ID]],'Hospitalisation Details'!1075:$1048576,8,FALSE())</f>
        <v>10459.19</v>
      </c>
      <c r="O1076" s="19" t="str">
        <f>VLOOKUP(Table3[[#This Row],[Customer ID]],'Hospitalisation Details'!1075:$1048576,9,FALSE())</f>
        <v>tier - 3</v>
      </c>
      <c r="P1076" s="19" t="str">
        <f>VLOOKUP(Table3[[#This Row],[Customer ID]],'Hospitalisation Details'!1075:$1048576,10,FALSE())</f>
        <v>tier - 1</v>
      </c>
      <c r="Q1076" s="19" t="str">
        <f>VLOOKUP(Table3[[#This Row],[Customer ID]],'Hospitalisation Details'!1075:$1048576,11,FALSE())</f>
        <v>R1013</v>
      </c>
    </row>
    <row r="1077" spans="1:17" x14ac:dyDescent="0.2">
      <c r="A1077" s="18" t="s">
        <v>1295</v>
      </c>
      <c r="B1077" s="19" t="str">
        <f>VLOOKUP(Table3[[#This Row],[Customer ID]],'Customer name 1'!1076:$1048576,4,FALSE())</f>
        <v xml:space="preserve">Mr. Devon </v>
      </c>
      <c r="C1077" s="20">
        <f>VLOOKUP(Table3[[#This Row],[Customer ID]],'Medical Examinations'!$1:$1048576,2,FALSE())</f>
        <v>28.77</v>
      </c>
      <c r="D1077" s="20" t="str">
        <f>VLOOKUP(Table3[[#This Row],[Customer ID]],'Medical Examinations'!$1:$1048576,3,FALSE())</f>
        <v>over weight</v>
      </c>
      <c r="E1077" s="20">
        <f>VLOOKUP(Table3[[#This Row],[Customer ID]],'Medical Examinations'!$1:$1048576,4,FALSE())</f>
        <v>4</v>
      </c>
      <c r="F1077" s="20" t="str">
        <f>VLOOKUP(Table3[[#This Row],[Customer ID]],'Medical Examinations'!$1:$1048576,5,FALSE())</f>
        <v xml:space="preserve">normal </v>
      </c>
      <c r="G1077" s="19" t="str">
        <f>VLOOKUP(Table3[[#This Row],[Customer ID]],'Medical Examinations'!$1:$1048576,6,FALSE())</f>
        <v>yes</v>
      </c>
      <c r="H1077" s="19" t="str">
        <f>VLOOKUP(Table3[[#This Row],[Customer ID]],'Medical Examinations'!$1:$1048576,7,FALSE())</f>
        <v>No</v>
      </c>
      <c r="I1077" s="19" t="str">
        <f>VLOOKUP(Table3[[#This Row],[Customer ID]],'Medical Examinations'!$1:$1048576,8,FALSE())</f>
        <v>No</v>
      </c>
      <c r="J1077" s="19">
        <f>VLOOKUP(Table3[[#This Row],[Customer ID]],'Medical Examinations'!$1:$1048576,9,FALSE())</f>
        <v>0</v>
      </c>
      <c r="K1077" s="19" t="str">
        <f>VLOOKUP(Table3[[#This Row],[Customer ID]],'Medical Examinations'!$1:$1048576,10,FALSE())</f>
        <v>No</v>
      </c>
      <c r="L1077" s="19" t="str">
        <f>VLOOKUP(Table3[[#This Row],[Customer ID]],'Hospitalisation Details'!1076:$1048576,5,FALSE())</f>
        <v>3 Aug 1976</v>
      </c>
      <c r="M1077" s="19">
        <f>VLOOKUP(Table3[[#This Row],[Customer ID]],'Hospitalisation Details'!1076:$1048576,6,FALSE())</f>
        <v>46</v>
      </c>
      <c r="N1077" s="19">
        <f>VLOOKUP(Table3[[#This Row],[Customer ID]],'Hospitalisation Details'!1076:$1048576,8,FALSE())</f>
        <v>10455.14</v>
      </c>
      <c r="O1077" s="19" t="str">
        <f>VLOOKUP(Table3[[#This Row],[Customer ID]],'Hospitalisation Details'!1076:$1048576,9,FALSE())</f>
        <v>tier - 3</v>
      </c>
      <c r="P1077" s="19" t="str">
        <f>VLOOKUP(Table3[[#This Row],[Customer ID]],'Hospitalisation Details'!1076:$1048576,10,FALSE())</f>
        <v>tier - 2</v>
      </c>
      <c r="Q1077" s="19" t="str">
        <f>VLOOKUP(Table3[[#This Row],[Customer ID]],'Hospitalisation Details'!1076:$1048576,11,FALSE())</f>
        <v>R1021</v>
      </c>
    </row>
    <row r="1078" spans="1:17" x14ac:dyDescent="0.2">
      <c r="A1078" s="18" t="s">
        <v>1294</v>
      </c>
      <c r="B1078" s="19" t="str">
        <f>VLOOKUP(Table3[[#This Row],[Customer ID]],'Customer name 1'!1077:$1048576,4,FALSE())</f>
        <v xml:space="preserve">Ms. Elena </v>
      </c>
      <c r="C1078" s="20">
        <f>VLOOKUP(Table3[[#This Row],[Customer ID]],'Medical Examinations'!$1:$1048576,2,FALSE())</f>
        <v>23.14</v>
      </c>
      <c r="D1078" s="20" t="str">
        <f>VLOOKUP(Table3[[#This Row],[Customer ID]],'Medical Examinations'!$1:$1048576,3,FALSE())</f>
        <v>normal weight</v>
      </c>
      <c r="E1078" s="20">
        <f>VLOOKUP(Table3[[#This Row],[Customer ID]],'Medical Examinations'!$1:$1048576,4,FALSE())</f>
        <v>4.1500000000000004</v>
      </c>
      <c r="F1078" s="20" t="str">
        <f>VLOOKUP(Table3[[#This Row],[Customer ID]],'Medical Examinations'!$1:$1048576,5,FALSE())</f>
        <v xml:space="preserve">normal </v>
      </c>
      <c r="G1078" s="19" t="str">
        <f>VLOOKUP(Table3[[#This Row],[Customer ID]],'Medical Examinations'!$1:$1048576,6,FALSE())</f>
        <v>yes</v>
      </c>
      <c r="H1078" s="19" t="str">
        <f>VLOOKUP(Table3[[#This Row],[Customer ID]],'Medical Examinations'!$1:$1048576,7,FALSE())</f>
        <v>No</v>
      </c>
      <c r="I1078" s="19" t="str">
        <f>VLOOKUP(Table3[[#This Row],[Customer ID]],'Medical Examinations'!$1:$1048576,8,FALSE())</f>
        <v>No</v>
      </c>
      <c r="J1078" s="19">
        <f>VLOOKUP(Table3[[#This Row],[Customer ID]],'Medical Examinations'!$1:$1048576,9,FALSE())</f>
        <v>1</v>
      </c>
      <c r="K1078" s="19" t="str">
        <f>VLOOKUP(Table3[[#This Row],[Customer ID]],'Medical Examinations'!$1:$1048576,10,FALSE())</f>
        <v>No</v>
      </c>
      <c r="L1078" s="19" t="str">
        <f>VLOOKUP(Table3[[#This Row],[Customer ID]],'Hospitalisation Details'!1077:$1048576,5,FALSE())</f>
        <v>14 Oct 1964</v>
      </c>
      <c r="M1078" s="19">
        <f>VLOOKUP(Table3[[#This Row],[Customer ID]],'Hospitalisation Details'!1077:$1048576,6,FALSE())</f>
        <v>58</v>
      </c>
      <c r="N1078" s="19">
        <f>VLOOKUP(Table3[[#This Row],[Customer ID]],'Hospitalisation Details'!1077:$1048576,8,FALSE())</f>
        <v>10455.1</v>
      </c>
      <c r="O1078" s="19" t="str">
        <f>VLOOKUP(Table3[[#This Row],[Customer ID]],'Hospitalisation Details'!1077:$1048576,9,FALSE())</f>
        <v>tier - 3</v>
      </c>
      <c r="P1078" s="19" t="str">
        <f>VLOOKUP(Table3[[#This Row],[Customer ID]],'Hospitalisation Details'!1077:$1048576,10,FALSE())</f>
        <v>tier - 1</v>
      </c>
      <c r="Q1078" s="19" t="str">
        <f>VLOOKUP(Table3[[#This Row],[Customer ID]],'Hospitalisation Details'!1077:$1048576,11,FALSE())</f>
        <v>R1012</v>
      </c>
    </row>
    <row r="1079" spans="1:17" x14ac:dyDescent="0.2">
      <c r="A1079" s="18" t="s">
        <v>1293</v>
      </c>
      <c r="B1079" s="19" t="str">
        <f>VLOOKUP(Table3[[#This Row],[Customer ID]],'Customer name 1'!1078:$1048576,4,FALSE())</f>
        <v xml:space="preserve">Mr. Chris </v>
      </c>
      <c r="C1079" s="20">
        <f>VLOOKUP(Table3[[#This Row],[Customer ID]],'Medical Examinations'!$1:$1048576,2,FALSE())</f>
        <v>39.6</v>
      </c>
      <c r="D1079" s="20" t="str">
        <f>VLOOKUP(Table3[[#This Row],[Customer ID]],'Medical Examinations'!$1:$1048576,3,FALSE())</f>
        <v xml:space="preserve"> obesity </v>
      </c>
      <c r="E1079" s="20">
        <f>VLOOKUP(Table3[[#This Row],[Customer ID]],'Medical Examinations'!$1:$1048576,4,FALSE())</f>
        <v>11.36</v>
      </c>
      <c r="F1079" s="20" t="str">
        <f>VLOOKUP(Table3[[#This Row],[Customer ID]],'Medical Examinations'!$1:$1048576,5,FALSE())</f>
        <v xml:space="preserve">diabetes </v>
      </c>
      <c r="G1079" s="19" t="str">
        <f>VLOOKUP(Table3[[#This Row],[Customer ID]],'Medical Examinations'!$1:$1048576,6,FALSE())</f>
        <v>No</v>
      </c>
      <c r="H1079" s="19" t="str">
        <f>VLOOKUP(Table3[[#This Row],[Customer ID]],'Medical Examinations'!$1:$1048576,7,FALSE())</f>
        <v>No</v>
      </c>
      <c r="I1079" s="19" t="str">
        <f>VLOOKUP(Table3[[#This Row],[Customer ID]],'Medical Examinations'!$1:$1048576,8,FALSE())</f>
        <v>No</v>
      </c>
      <c r="J1079" s="19">
        <f>VLOOKUP(Table3[[#This Row],[Customer ID]],'Medical Examinations'!$1:$1048576,9,FALSE())</f>
        <v>0</v>
      </c>
      <c r="K1079" s="19" t="str">
        <f>VLOOKUP(Table3[[#This Row],[Customer ID]],'Medical Examinations'!$1:$1048576,10,FALSE())</f>
        <v>No</v>
      </c>
      <c r="L1079" s="19" t="str">
        <f>VLOOKUP(Table3[[#This Row],[Customer ID]],'Hospitalisation Details'!1078:$1048576,5,FALSE())</f>
        <v>8 Nov 1968</v>
      </c>
      <c r="M1079" s="19">
        <f>VLOOKUP(Table3[[#This Row],[Customer ID]],'Hospitalisation Details'!1078:$1048576,6,FALSE())</f>
        <v>54</v>
      </c>
      <c r="N1079" s="19">
        <f>VLOOKUP(Table3[[#This Row],[Customer ID]],'Hospitalisation Details'!1078:$1048576,8,FALSE())</f>
        <v>10450.549999999999</v>
      </c>
      <c r="O1079" s="19" t="str">
        <f>VLOOKUP(Table3[[#This Row],[Customer ID]],'Hospitalisation Details'!1078:$1048576,9,FALSE())</f>
        <v>tier - 3</v>
      </c>
      <c r="P1079" s="19" t="str">
        <f>VLOOKUP(Table3[[#This Row],[Customer ID]],'Hospitalisation Details'!1078:$1048576,10,FALSE())</f>
        <v>tier - 1</v>
      </c>
      <c r="Q1079" s="19" t="str">
        <f>VLOOKUP(Table3[[#This Row],[Customer ID]],'Hospitalisation Details'!1078:$1048576,11,FALSE())</f>
        <v>R1011</v>
      </c>
    </row>
    <row r="1080" spans="1:17" x14ac:dyDescent="0.2">
      <c r="A1080" s="18" t="s">
        <v>1292</v>
      </c>
      <c r="B1080" s="19" t="str">
        <f>VLOOKUP(Table3[[#This Row],[Customer ID]],'Customer name 1'!1079:$1048576,4,FALSE())</f>
        <v xml:space="preserve">Mr. Bert </v>
      </c>
      <c r="C1080" s="20">
        <f>VLOOKUP(Table3[[#This Row],[Customer ID]],'Medical Examinations'!$1:$1048576,2,FALSE())</f>
        <v>29.2</v>
      </c>
      <c r="D1080" s="20" t="str">
        <f>VLOOKUP(Table3[[#This Row],[Customer ID]],'Medical Examinations'!$1:$1048576,3,FALSE())</f>
        <v>over weight</v>
      </c>
      <c r="E1080" s="20">
        <f>VLOOKUP(Table3[[#This Row],[Customer ID]],'Medical Examinations'!$1:$1048576,4,FALSE())</f>
        <v>7.53</v>
      </c>
      <c r="F1080" s="20" t="str">
        <f>VLOOKUP(Table3[[#This Row],[Customer ID]],'Medical Examinations'!$1:$1048576,5,FALSE())</f>
        <v xml:space="preserve">diabetes </v>
      </c>
      <c r="G1080" s="19" t="str">
        <f>VLOOKUP(Table3[[#This Row],[Customer ID]],'Medical Examinations'!$1:$1048576,6,FALSE())</f>
        <v>No</v>
      </c>
      <c r="H1080" s="19" t="str">
        <f>VLOOKUP(Table3[[#This Row],[Customer ID]],'Medical Examinations'!$1:$1048576,7,FALSE())</f>
        <v>No</v>
      </c>
      <c r="I1080" s="19" t="str">
        <f>VLOOKUP(Table3[[#This Row],[Customer ID]],'Medical Examinations'!$1:$1048576,8,FALSE())</f>
        <v>No</v>
      </c>
      <c r="J1080" s="19">
        <f>VLOOKUP(Table3[[#This Row],[Customer ID]],'Medical Examinations'!$1:$1048576,9,FALSE())</f>
        <v>0</v>
      </c>
      <c r="K1080" s="19" t="str">
        <f>VLOOKUP(Table3[[#This Row],[Customer ID]],'Medical Examinations'!$1:$1048576,10,FALSE())</f>
        <v>No</v>
      </c>
      <c r="L1080" s="19" t="str">
        <f>VLOOKUP(Table3[[#This Row],[Customer ID]],'Hospitalisation Details'!1079:$1048576,5,FALSE())</f>
        <v>29 Aug 1968</v>
      </c>
      <c r="M1080" s="19">
        <f>VLOOKUP(Table3[[#This Row],[Customer ID]],'Hospitalisation Details'!1079:$1048576,6,FALSE())</f>
        <v>54</v>
      </c>
      <c r="N1080" s="19">
        <f>VLOOKUP(Table3[[#This Row],[Customer ID]],'Hospitalisation Details'!1079:$1048576,8,FALSE())</f>
        <v>10436.1</v>
      </c>
      <c r="O1080" s="19" t="str">
        <f>VLOOKUP(Table3[[#This Row],[Customer ID]],'Hospitalisation Details'!1079:$1048576,9,FALSE())</f>
        <v>tier - 3</v>
      </c>
      <c r="P1080" s="19" t="str">
        <f>VLOOKUP(Table3[[#This Row],[Customer ID]],'Hospitalisation Details'!1079:$1048576,10,FALSE())</f>
        <v>tier - 3</v>
      </c>
      <c r="Q1080" s="19" t="str">
        <f>VLOOKUP(Table3[[#This Row],[Customer ID]],'Hospitalisation Details'!1079:$1048576,11,FALSE())</f>
        <v>R1011</v>
      </c>
    </row>
    <row r="1081" spans="1:17" x14ac:dyDescent="0.2">
      <c r="A1081" s="18" t="s">
        <v>1291</v>
      </c>
      <c r="B1081" s="19" t="str">
        <f>VLOOKUP(Table3[[#This Row],[Customer ID]],'Customer name 1'!1080:$1048576,4,FALSE())</f>
        <v xml:space="preserve">Mr. John </v>
      </c>
      <c r="C1081" s="20">
        <f>VLOOKUP(Table3[[#This Row],[Customer ID]],'Medical Examinations'!$1:$1048576,2,FALSE())</f>
        <v>32.774999999999999</v>
      </c>
      <c r="D1081" s="20" t="str">
        <f>VLOOKUP(Table3[[#This Row],[Customer ID]],'Medical Examinations'!$1:$1048576,3,FALSE())</f>
        <v xml:space="preserve"> obesity </v>
      </c>
      <c r="E1081" s="20">
        <f>VLOOKUP(Table3[[#This Row],[Customer ID]],'Medical Examinations'!$1:$1048576,4,FALSE())</f>
        <v>7.95</v>
      </c>
      <c r="F1081" s="20" t="str">
        <f>VLOOKUP(Table3[[#This Row],[Customer ID]],'Medical Examinations'!$1:$1048576,5,FALSE())</f>
        <v xml:space="preserve">diabetes </v>
      </c>
      <c r="G1081" s="19" t="str">
        <f>VLOOKUP(Table3[[#This Row],[Customer ID]],'Medical Examinations'!$1:$1048576,6,FALSE())</f>
        <v>No</v>
      </c>
      <c r="H1081" s="19" t="str">
        <f>VLOOKUP(Table3[[#This Row],[Customer ID]],'Medical Examinations'!$1:$1048576,7,FALSE())</f>
        <v>No</v>
      </c>
      <c r="I1081" s="19" t="str">
        <f>VLOOKUP(Table3[[#This Row],[Customer ID]],'Medical Examinations'!$1:$1048576,8,FALSE())</f>
        <v>No</v>
      </c>
      <c r="J1081" s="19">
        <f>VLOOKUP(Table3[[#This Row],[Customer ID]],'Medical Examinations'!$1:$1048576,9,FALSE())</f>
        <v>0</v>
      </c>
      <c r="K1081" s="19" t="str">
        <f>VLOOKUP(Table3[[#This Row],[Customer ID]],'Medical Examinations'!$1:$1048576,10,FALSE())</f>
        <v>No</v>
      </c>
      <c r="L1081" s="19" t="str">
        <f>VLOOKUP(Table3[[#This Row],[Customer ID]],'Hospitalisation Details'!1080:$1048576,5,FALSE())</f>
        <v>23 Aug 1968</v>
      </c>
      <c r="M1081" s="19">
        <f>VLOOKUP(Table3[[#This Row],[Customer ID]],'Hospitalisation Details'!1080:$1048576,6,FALSE())</f>
        <v>54</v>
      </c>
      <c r="N1081" s="19">
        <f>VLOOKUP(Table3[[#This Row],[Customer ID]],'Hospitalisation Details'!1080:$1048576,8,FALSE())</f>
        <v>10435.07</v>
      </c>
      <c r="O1081" s="19" t="str">
        <f>VLOOKUP(Table3[[#This Row],[Customer ID]],'Hospitalisation Details'!1080:$1048576,9,FALSE())</f>
        <v>tier - 3</v>
      </c>
      <c r="P1081" s="19" t="str">
        <f>VLOOKUP(Table3[[#This Row],[Customer ID]],'Hospitalisation Details'!1080:$1048576,10,FALSE())</f>
        <v>tier - 1</v>
      </c>
      <c r="Q1081" s="19" t="str">
        <f>VLOOKUP(Table3[[#This Row],[Customer ID]],'Hospitalisation Details'!1080:$1048576,11,FALSE())</f>
        <v>R1016</v>
      </c>
    </row>
    <row r="1082" spans="1:17" x14ac:dyDescent="0.2">
      <c r="A1082" s="18" t="s">
        <v>1290</v>
      </c>
      <c r="B1082" s="19" t="str">
        <f>VLOOKUP(Table3[[#This Row],[Customer ID]],'Customer name 1'!1081:$1048576,4,FALSE())</f>
        <v xml:space="preserve">Mr. Daniel </v>
      </c>
      <c r="C1082" s="20">
        <f>VLOOKUP(Table3[[#This Row],[Customer ID]],'Medical Examinations'!$1:$1048576,2,FALSE())</f>
        <v>24.035</v>
      </c>
      <c r="D1082" s="20" t="str">
        <f>VLOOKUP(Table3[[#This Row],[Customer ID]],'Medical Examinations'!$1:$1048576,3,FALSE())</f>
        <v>normal weight</v>
      </c>
      <c r="E1082" s="20">
        <f>VLOOKUP(Table3[[#This Row],[Customer ID]],'Medical Examinations'!$1:$1048576,4,FALSE())</f>
        <v>8.5</v>
      </c>
      <c r="F1082" s="20" t="str">
        <f>VLOOKUP(Table3[[#This Row],[Customer ID]],'Medical Examinations'!$1:$1048576,5,FALSE())</f>
        <v xml:space="preserve">diabetes </v>
      </c>
      <c r="G1082" s="19" t="str">
        <f>VLOOKUP(Table3[[#This Row],[Customer ID]],'Medical Examinations'!$1:$1048576,6,FALSE())</f>
        <v>No</v>
      </c>
      <c r="H1082" s="19" t="str">
        <f>VLOOKUP(Table3[[#This Row],[Customer ID]],'Medical Examinations'!$1:$1048576,7,FALSE())</f>
        <v>No</v>
      </c>
      <c r="I1082" s="19" t="str">
        <f>VLOOKUP(Table3[[#This Row],[Customer ID]],'Medical Examinations'!$1:$1048576,8,FALSE())</f>
        <v>No</v>
      </c>
      <c r="J1082" s="19">
        <f>VLOOKUP(Table3[[#This Row],[Customer ID]],'Medical Examinations'!$1:$1048576,9,FALSE())</f>
        <v>0</v>
      </c>
      <c r="K1082" s="19" t="str">
        <f>VLOOKUP(Table3[[#This Row],[Customer ID]],'Medical Examinations'!$1:$1048576,10,FALSE())</f>
        <v>No</v>
      </c>
      <c r="L1082" s="19" t="str">
        <f>VLOOKUP(Table3[[#This Row],[Customer ID]],'Hospitalisation Details'!1081:$1048576,5,FALSE())</f>
        <v>27 Dec 1968</v>
      </c>
      <c r="M1082" s="19">
        <f>VLOOKUP(Table3[[#This Row],[Customer ID]],'Hospitalisation Details'!1081:$1048576,6,FALSE())</f>
        <v>54</v>
      </c>
      <c r="N1082" s="19">
        <f>VLOOKUP(Table3[[#This Row],[Customer ID]],'Hospitalisation Details'!1081:$1048576,8,FALSE())</f>
        <v>10422.92</v>
      </c>
      <c r="O1082" s="19" t="str">
        <f>VLOOKUP(Table3[[#This Row],[Customer ID]],'Hospitalisation Details'!1081:$1048576,9,FALSE())</f>
        <v>tier - 3</v>
      </c>
      <c r="P1082" s="19" t="str">
        <f>VLOOKUP(Table3[[#This Row],[Customer ID]],'Hospitalisation Details'!1081:$1048576,10,FALSE())</f>
        <v>tier - 1</v>
      </c>
      <c r="Q1082" s="19" t="str">
        <f>VLOOKUP(Table3[[#This Row],[Customer ID]],'Hospitalisation Details'!1081:$1048576,11,FALSE())</f>
        <v>R1017</v>
      </c>
    </row>
    <row r="1083" spans="1:17" x14ac:dyDescent="0.2">
      <c r="A1083" s="18" t="s">
        <v>1289</v>
      </c>
      <c r="B1083" s="19" t="str">
        <f>VLOOKUP(Table3[[#This Row],[Customer ID]],'Customer name 1'!1082:$1048576,4,FALSE())</f>
        <v xml:space="preserve">Mrs. Lisa </v>
      </c>
      <c r="C1083" s="20">
        <f>VLOOKUP(Table3[[#This Row],[Customer ID]],'Medical Examinations'!$1:$1048576,2,FALSE())</f>
        <v>30.55</v>
      </c>
      <c r="D1083" s="20" t="str">
        <f>VLOOKUP(Table3[[#This Row],[Customer ID]],'Medical Examinations'!$1:$1048576,3,FALSE())</f>
        <v xml:space="preserve"> obesity </v>
      </c>
      <c r="E1083" s="20">
        <f>VLOOKUP(Table3[[#This Row],[Customer ID]],'Medical Examinations'!$1:$1048576,4,FALSE())</f>
        <v>5.89</v>
      </c>
      <c r="F1083" s="20" t="str">
        <f>VLOOKUP(Table3[[#This Row],[Customer ID]],'Medical Examinations'!$1:$1048576,5,FALSE())</f>
        <v>prediabetes</v>
      </c>
      <c r="G1083" s="19" t="str">
        <f>VLOOKUP(Table3[[#This Row],[Customer ID]],'Medical Examinations'!$1:$1048576,6,FALSE())</f>
        <v>No</v>
      </c>
      <c r="H1083" s="19" t="str">
        <f>VLOOKUP(Table3[[#This Row],[Customer ID]],'Medical Examinations'!$1:$1048576,7,FALSE())</f>
        <v>No</v>
      </c>
      <c r="I1083" s="19" t="str">
        <f>VLOOKUP(Table3[[#This Row],[Customer ID]],'Medical Examinations'!$1:$1048576,8,FALSE())</f>
        <v>Yes</v>
      </c>
      <c r="J1083" s="19">
        <f>VLOOKUP(Table3[[#This Row],[Customer ID]],'Medical Examinations'!$1:$1048576,9,FALSE())</f>
        <v>1</v>
      </c>
      <c r="K1083" s="19" t="str">
        <f>VLOOKUP(Table3[[#This Row],[Customer ID]],'Medical Examinations'!$1:$1048576,10,FALSE())</f>
        <v>No</v>
      </c>
      <c r="L1083" s="19" t="str">
        <f>VLOOKUP(Table3[[#This Row],[Customer ID]],'Hospitalisation Details'!1082:$1048576,5,FALSE())</f>
        <v>25 Nov 1979</v>
      </c>
      <c r="M1083" s="19">
        <f>VLOOKUP(Table3[[#This Row],[Customer ID]],'Hospitalisation Details'!1082:$1048576,6,FALSE())</f>
        <v>43</v>
      </c>
      <c r="N1083" s="19">
        <f>VLOOKUP(Table3[[#This Row],[Customer ID]],'Hospitalisation Details'!1082:$1048576,8,FALSE())</f>
        <v>10419.65</v>
      </c>
      <c r="O1083" s="19" t="str">
        <f>VLOOKUP(Table3[[#This Row],[Customer ID]],'Hospitalisation Details'!1082:$1048576,9,FALSE())</f>
        <v>tier - 3</v>
      </c>
      <c r="P1083" s="19" t="str">
        <f>VLOOKUP(Table3[[#This Row],[Customer ID]],'Hospitalisation Details'!1082:$1048576,10,FALSE())</f>
        <v>tier - 2</v>
      </c>
      <c r="Q1083" s="19" t="str">
        <f>VLOOKUP(Table3[[#This Row],[Customer ID]],'Hospitalisation Details'!1082:$1048576,11,FALSE())</f>
        <v>R1025</v>
      </c>
    </row>
    <row r="1084" spans="1:17" x14ac:dyDescent="0.2">
      <c r="A1084" s="18" t="s">
        <v>1288</v>
      </c>
      <c r="B1084" s="19" t="str">
        <f>VLOOKUP(Table3[[#This Row],[Customer ID]],'Customer name 1'!1083:$1048576,4,FALSE())</f>
        <v xml:space="preserve">Mrs. Kristine </v>
      </c>
      <c r="C1084" s="20">
        <f>VLOOKUP(Table3[[#This Row],[Customer ID]],'Medical Examinations'!$1:$1048576,2,FALSE())</f>
        <v>28.81</v>
      </c>
      <c r="D1084" s="20" t="str">
        <f>VLOOKUP(Table3[[#This Row],[Customer ID]],'Medical Examinations'!$1:$1048576,3,FALSE())</f>
        <v>over weight</v>
      </c>
      <c r="E1084" s="20">
        <f>VLOOKUP(Table3[[#This Row],[Customer ID]],'Medical Examinations'!$1:$1048576,4,FALSE())</f>
        <v>8.76</v>
      </c>
      <c r="F1084" s="20" t="str">
        <f>VLOOKUP(Table3[[#This Row],[Customer ID]],'Medical Examinations'!$1:$1048576,5,FALSE())</f>
        <v xml:space="preserve">diabetes </v>
      </c>
      <c r="G1084" s="19" t="str">
        <f>VLOOKUP(Table3[[#This Row],[Customer ID]],'Medical Examinations'!$1:$1048576,6,FALSE())</f>
        <v>No</v>
      </c>
      <c r="H1084" s="19" t="str">
        <f>VLOOKUP(Table3[[#This Row],[Customer ID]],'Medical Examinations'!$1:$1048576,7,FALSE())</f>
        <v>No</v>
      </c>
      <c r="I1084" s="19" t="str">
        <f>VLOOKUP(Table3[[#This Row],[Customer ID]],'Medical Examinations'!$1:$1048576,8,FALSE())</f>
        <v>No</v>
      </c>
      <c r="J1084" s="19">
        <f>VLOOKUP(Table3[[#This Row],[Customer ID]],'Medical Examinations'!$1:$1048576,9,FALSE())</f>
        <v>2</v>
      </c>
      <c r="K1084" s="19" t="str">
        <f>VLOOKUP(Table3[[#This Row],[Customer ID]],'Medical Examinations'!$1:$1048576,10,FALSE())</f>
        <v>No</v>
      </c>
      <c r="L1084" s="19" t="str">
        <f>VLOOKUP(Table3[[#This Row],[Customer ID]],'Hospitalisation Details'!1083:$1048576,5,FALSE())</f>
        <v>11 Oct 1973</v>
      </c>
      <c r="M1084" s="19">
        <f>VLOOKUP(Table3[[#This Row],[Customer ID]],'Hospitalisation Details'!1083:$1048576,6,FALSE())</f>
        <v>49</v>
      </c>
      <c r="N1084" s="19">
        <f>VLOOKUP(Table3[[#This Row],[Customer ID]],'Hospitalisation Details'!1083:$1048576,8,FALSE())</f>
        <v>10419.59</v>
      </c>
      <c r="O1084" s="19" t="str">
        <f>VLOOKUP(Table3[[#This Row],[Customer ID]],'Hospitalisation Details'!1083:$1048576,9,FALSE())</f>
        <v>tier - 3</v>
      </c>
      <c r="P1084" s="19" t="str">
        <f>VLOOKUP(Table3[[#This Row],[Customer ID]],'Hospitalisation Details'!1083:$1048576,10,FALSE())</f>
        <v>tier - 2</v>
      </c>
      <c r="Q1084" s="19" t="str">
        <f>VLOOKUP(Table3[[#This Row],[Customer ID]],'Hospitalisation Details'!1083:$1048576,11,FALSE())</f>
        <v>R1025</v>
      </c>
    </row>
    <row r="1085" spans="1:17" x14ac:dyDescent="0.2">
      <c r="A1085" s="18" t="s">
        <v>1287</v>
      </c>
      <c r="B1085" s="19" t="str">
        <f>VLOOKUP(Table3[[#This Row],[Customer ID]],'Customer name 1'!1084:$1048576,4,FALSE())</f>
        <v xml:space="preserve">Mr. Paul </v>
      </c>
      <c r="C1085" s="20">
        <f>VLOOKUP(Table3[[#This Row],[Customer ID]],'Medical Examinations'!$1:$1048576,2,FALSE())</f>
        <v>31.66</v>
      </c>
      <c r="D1085" s="20" t="str">
        <f>VLOOKUP(Table3[[#This Row],[Customer ID]],'Medical Examinations'!$1:$1048576,3,FALSE())</f>
        <v xml:space="preserve"> obesity </v>
      </c>
      <c r="E1085" s="20">
        <f>VLOOKUP(Table3[[#This Row],[Customer ID]],'Medical Examinations'!$1:$1048576,4,FALSE())</f>
        <v>4.1100000000000003</v>
      </c>
      <c r="F1085" s="20" t="str">
        <f>VLOOKUP(Table3[[#This Row],[Customer ID]],'Medical Examinations'!$1:$1048576,5,FALSE())</f>
        <v xml:space="preserve">normal </v>
      </c>
      <c r="G1085" s="19" t="str">
        <f>VLOOKUP(Table3[[#This Row],[Customer ID]],'Medical Examinations'!$1:$1048576,6,FALSE())</f>
        <v>No</v>
      </c>
      <c r="H1085" s="19" t="str">
        <f>VLOOKUP(Table3[[#This Row],[Customer ID]],'Medical Examinations'!$1:$1048576,7,FALSE())</f>
        <v>No</v>
      </c>
      <c r="I1085" s="19" t="str">
        <f>VLOOKUP(Table3[[#This Row],[Customer ID]],'Medical Examinations'!$1:$1048576,8,FALSE())</f>
        <v>No</v>
      </c>
      <c r="J1085" s="19">
        <f>VLOOKUP(Table3[[#This Row],[Customer ID]],'Medical Examinations'!$1:$1048576,9,FALSE())</f>
        <v>0</v>
      </c>
      <c r="K1085" s="19" t="str">
        <f>VLOOKUP(Table3[[#This Row],[Customer ID]],'Medical Examinations'!$1:$1048576,10,FALSE())</f>
        <v>No</v>
      </c>
      <c r="L1085" s="19" t="str">
        <f>VLOOKUP(Table3[[#This Row],[Customer ID]],'Hospitalisation Details'!1084:$1048576,5,FALSE())</f>
        <v>24 Oct 1980</v>
      </c>
      <c r="M1085" s="19">
        <f>VLOOKUP(Table3[[#This Row],[Customer ID]],'Hospitalisation Details'!1084:$1048576,6,FALSE())</f>
        <v>42</v>
      </c>
      <c r="N1085" s="19">
        <f>VLOOKUP(Table3[[#This Row],[Customer ID]],'Hospitalisation Details'!1084:$1048576,8,FALSE())</f>
        <v>10407.98</v>
      </c>
      <c r="O1085" s="19" t="str">
        <f>VLOOKUP(Table3[[#This Row],[Customer ID]],'Hospitalisation Details'!1084:$1048576,9,FALSE())</f>
        <v>tier - 3</v>
      </c>
      <c r="P1085" s="19" t="str">
        <f>VLOOKUP(Table3[[#This Row],[Customer ID]],'Hospitalisation Details'!1084:$1048576,10,FALSE())</f>
        <v>tier - 1</v>
      </c>
      <c r="Q1085" s="19" t="str">
        <f>VLOOKUP(Table3[[#This Row],[Customer ID]],'Hospitalisation Details'!1084:$1048576,11,FALSE())</f>
        <v>R1021</v>
      </c>
    </row>
    <row r="1086" spans="1:17" x14ac:dyDescent="0.2">
      <c r="A1086" s="18" t="s">
        <v>1286</v>
      </c>
      <c r="B1086" s="19" t="str">
        <f>VLOOKUP(Table3[[#This Row],[Customer ID]],'Customer name 1'!1085:$1048576,4,FALSE())</f>
        <v xml:space="preserve">Mr. Bryan </v>
      </c>
      <c r="C1086" s="20">
        <f>VLOOKUP(Table3[[#This Row],[Customer ID]],'Medical Examinations'!$1:$1048576,2,FALSE())</f>
        <v>28.215</v>
      </c>
      <c r="D1086" s="20" t="str">
        <f>VLOOKUP(Table3[[#This Row],[Customer ID]],'Medical Examinations'!$1:$1048576,3,FALSE())</f>
        <v>over weight</v>
      </c>
      <c r="E1086" s="20">
        <f>VLOOKUP(Table3[[#This Row],[Customer ID]],'Medical Examinations'!$1:$1048576,4,FALSE())</f>
        <v>7.56</v>
      </c>
      <c r="F1086" s="20" t="str">
        <f>VLOOKUP(Table3[[#This Row],[Customer ID]],'Medical Examinations'!$1:$1048576,5,FALSE())</f>
        <v xml:space="preserve">diabetes </v>
      </c>
      <c r="G1086" s="19" t="str">
        <f>VLOOKUP(Table3[[#This Row],[Customer ID]],'Medical Examinations'!$1:$1048576,6,FALSE())</f>
        <v>yes</v>
      </c>
      <c r="H1086" s="19" t="str">
        <f>VLOOKUP(Table3[[#This Row],[Customer ID]],'Medical Examinations'!$1:$1048576,7,FALSE())</f>
        <v>No</v>
      </c>
      <c r="I1086" s="19" t="str">
        <f>VLOOKUP(Table3[[#This Row],[Customer ID]],'Medical Examinations'!$1:$1048576,8,FALSE())</f>
        <v>No</v>
      </c>
      <c r="J1086" s="19">
        <f>VLOOKUP(Table3[[#This Row],[Customer ID]],'Medical Examinations'!$1:$1048576,9,FALSE())</f>
        <v>1</v>
      </c>
      <c r="K1086" s="19" t="str">
        <f>VLOOKUP(Table3[[#This Row],[Customer ID]],'Medical Examinations'!$1:$1048576,10,FALSE())</f>
        <v>No</v>
      </c>
      <c r="L1086" s="19" t="str">
        <f>VLOOKUP(Table3[[#This Row],[Customer ID]],'Hospitalisation Details'!1085:$1048576,5,FALSE())</f>
        <v>5 Jun 1975</v>
      </c>
      <c r="M1086" s="19">
        <f>VLOOKUP(Table3[[#This Row],[Customer ID]],'Hospitalisation Details'!1085:$1048576,6,FALSE())</f>
        <v>48</v>
      </c>
      <c r="N1086" s="19">
        <f>VLOOKUP(Table3[[#This Row],[Customer ID]],'Hospitalisation Details'!1085:$1048576,8,FALSE())</f>
        <v>10407.09</v>
      </c>
      <c r="O1086" s="19" t="str">
        <f>VLOOKUP(Table3[[#This Row],[Customer ID]],'Hospitalisation Details'!1085:$1048576,9,FALSE())</f>
        <v>tier - 3</v>
      </c>
      <c r="P1086" s="19" t="str">
        <f>VLOOKUP(Table3[[#This Row],[Customer ID]],'Hospitalisation Details'!1085:$1048576,10,FALSE())</f>
        <v>tier - 1</v>
      </c>
      <c r="Q1086" s="19" t="str">
        <f>VLOOKUP(Table3[[#This Row],[Customer ID]],'Hospitalisation Details'!1085:$1048576,11,FALSE())</f>
        <v>R1015</v>
      </c>
    </row>
    <row r="1087" spans="1:17" x14ac:dyDescent="0.2">
      <c r="A1087" s="18" t="s">
        <v>1285</v>
      </c>
      <c r="B1087" s="19" t="str">
        <f>VLOOKUP(Table3[[#This Row],[Customer ID]],'Customer name 1'!1086:$1048576,4,FALSE())</f>
        <v xml:space="preserve">Mr. Chris </v>
      </c>
      <c r="C1087" s="20">
        <f>VLOOKUP(Table3[[#This Row],[Customer ID]],'Medical Examinations'!$1:$1048576,2,FALSE())</f>
        <v>26.12</v>
      </c>
      <c r="D1087" s="20" t="str">
        <f>VLOOKUP(Table3[[#This Row],[Customer ID]],'Medical Examinations'!$1:$1048576,3,FALSE())</f>
        <v>over weight</v>
      </c>
      <c r="E1087" s="20">
        <f>VLOOKUP(Table3[[#This Row],[Customer ID]],'Medical Examinations'!$1:$1048576,4,FALSE())</f>
        <v>4.17</v>
      </c>
      <c r="F1087" s="20" t="str">
        <f>VLOOKUP(Table3[[#This Row],[Customer ID]],'Medical Examinations'!$1:$1048576,5,FALSE())</f>
        <v xml:space="preserve">normal </v>
      </c>
      <c r="G1087" s="19" t="str">
        <f>VLOOKUP(Table3[[#This Row],[Customer ID]],'Medical Examinations'!$1:$1048576,6,FALSE())</f>
        <v>yes</v>
      </c>
      <c r="H1087" s="19" t="str">
        <f>VLOOKUP(Table3[[#This Row],[Customer ID]],'Medical Examinations'!$1:$1048576,7,FALSE())</f>
        <v>No</v>
      </c>
      <c r="I1087" s="19" t="str">
        <f>VLOOKUP(Table3[[#This Row],[Customer ID]],'Medical Examinations'!$1:$1048576,8,FALSE())</f>
        <v>Yes</v>
      </c>
      <c r="J1087" s="19">
        <f>VLOOKUP(Table3[[#This Row],[Customer ID]],'Medical Examinations'!$1:$1048576,9,FALSE())</f>
        <v>1</v>
      </c>
      <c r="K1087" s="19" t="str">
        <f>VLOOKUP(Table3[[#This Row],[Customer ID]],'Medical Examinations'!$1:$1048576,10,FALSE())</f>
        <v>No</v>
      </c>
      <c r="L1087" s="19" t="str">
        <f>VLOOKUP(Table3[[#This Row],[Customer ID]],'Hospitalisation Details'!1086:$1048576,5,FALSE())</f>
        <v>7 Jul 1969</v>
      </c>
      <c r="M1087" s="19">
        <f>VLOOKUP(Table3[[#This Row],[Customer ID]],'Hospitalisation Details'!1086:$1048576,6,FALSE())</f>
        <v>53</v>
      </c>
      <c r="N1087" s="19">
        <f>VLOOKUP(Table3[[#This Row],[Customer ID]],'Hospitalisation Details'!1086:$1048576,8,FALSE())</f>
        <v>10403.27</v>
      </c>
      <c r="O1087" s="19" t="str">
        <f>VLOOKUP(Table3[[#This Row],[Customer ID]],'Hospitalisation Details'!1086:$1048576,9,FALSE())</f>
        <v>tier - 3</v>
      </c>
      <c r="P1087" s="19" t="str">
        <f>VLOOKUP(Table3[[#This Row],[Customer ID]],'Hospitalisation Details'!1086:$1048576,10,FALSE())</f>
        <v>tier - 2</v>
      </c>
      <c r="Q1087" s="19" t="str">
        <f>VLOOKUP(Table3[[#This Row],[Customer ID]],'Hospitalisation Details'!1086:$1048576,11,FALSE())</f>
        <v>R1020</v>
      </c>
    </row>
    <row r="1088" spans="1:17" x14ac:dyDescent="0.2">
      <c r="A1088" s="18" t="s">
        <v>1284</v>
      </c>
      <c r="B1088" s="19" t="str">
        <f>VLOOKUP(Table3[[#This Row],[Customer ID]],'Customer name 1'!1087:$1048576,4,FALSE())</f>
        <v xml:space="preserve">Ms. Milah </v>
      </c>
      <c r="C1088" s="20">
        <f>VLOOKUP(Table3[[#This Row],[Customer ID]],'Medical Examinations'!$1:$1048576,2,FALSE())</f>
        <v>36.630000000000003</v>
      </c>
      <c r="D1088" s="20" t="str">
        <f>VLOOKUP(Table3[[#This Row],[Customer ID]],'Medical Examinations'!$1:$1048576,3,FALSE())</f>
        <v xml:space="preserve"> obesity </v>
      </c>
      <c r="E1088" s="20">
        <f>VLOOKUP(Table3[[#This Row],[Customer ID]],'Medical Examinations'!$1:$1048576,4,FALSE())</f>
        <v>11.42</v>
      </c>
      <c r="F1088" s="20" t="str">
        <f>VLOOKUP(Table3[[#This Row],[Customer ID]],'Medical Examinations'!$1:$1048576,5,FALSE())</f>
        <v xml:space="preserve">diabetes </v>
      </c>
      <c r="G1088" s="19" t="str">
        <f>VLOOKUP(Table3[[#This Row],[Customer ID]],'Medical Examinations'!$1:$1048576,6,FALSE())</f>
        <v>No</v>
      </c>
      <c r="H1088" s="19" t="str">
        <f>VLOOKUP(Table3[[#This Row],[Customer ID]],'Medical Examinations'!$1:$1048576,7,FALSE())</f>
        <v>No</v>
      </c>
      <c r="I1088" s="19" t="str">
        <f>VLOOKUP(Table3[[#This Row],[Customer ID]],'Medical Examinations'!$1:$1048576,8,FALSE())</f>
        <v>No</v>
      </c>
      <c r="J1088" s="19">
        <f>VLOOKUP(Table3[[#This Row],[Customer ID]],'Medical Examinations'!$1:$1048576,9,FALSE())</f>
        <v>2</v>
      </c>
      <c r="K1088" s="19" t="str">
        <f>VLOOKUP(Table3[[#This Row],[Customer ID]],'Medical Examinations'!$1:$1048576,10,FALSE())</f>
        <v>No</v>
      </c>
      <c r="L1088" s="19" t="str">
        <f>VLOOKUP(Table3[[#This Row],[Customer ID]],'Hospitalisation Details'!1087:$1048576,5,FALSE())</f>
        <v>19 Sep 1973</v>
      </c>
      <c r="M1088" s="19">
        <f>VLOOKUP(Table3[[#This Row],[Customer ID]],'Hospitalisation Details'!1087:$1048576,6,FALSE())</f>
        <v>49</v>
      </c>
      <c r="N1088" s="19">
        <f>VLOOKUP(Table3[[#This Row],[Customer ID]],'Hospitalisation Details'!1087:$1048576,8,FALSE())</f>
        <v>10381.48</v>
      </c>
      <c r="O1088" s="19" t="str">
        <f>VLOOKUP(Table3[[#This Row],[Customer ID]],'Hospitalisation Details'!1087:$1048576,9,FALSE())</f>
        <v>tier - 3</v>
      </c>
      <c r="P1088" s="19" t="str">
        <f>VLOOKUP(Table3[[#This Row],[Customer ID]],'Hospitalisation Details'!1087:$1048576,10,FALSE())</f>
        <v>tier - 3</v>
      </c>
      <c r="Q1088" s="19" t="str">
        <f>VLOOKUP(Table3[[#This Row],[Customer ID]],'Hospitalisation Details'!1087:$1048576,11,FALSE())</f>
        <v>R1013</v>
      </c>
    </row>
    <row r="1089" spans="1:17" x14ac:dyDescent="0.2">
      <c r="A1089" s="18" t="s">
        <v>1283</v>
      </c>
      <c r="B1089" s="19" t="str">
        <f>VLOOKUP(Table3[[#This Row],[Customer ID]],'Customer name 1'!1088:$1048576,4,FALSE())</f>
        <v xml:space="preserve">Ms. Annette </v>
      </c>
      <c r="C1089" s="20">
        <f>VLOOKUP(Table3[[#This Row],[Customer ID]],'Medical Examinations'!$1:$1048576,2,FALSE())</f>
        <v>33.344999999999999</v>
      </c>
      <c r="D1089" s="20" t="str">
        <f>VLOOKUP(Table3[[#This Row],[Customer ID]],'Medical Examinations'!$1:$1048576,3,FALSE())</f>
        <v xml:space="preserve"> obesity </v>
      </c>
      <c r="E1089" s="20">
        <f>VLOOKUP(Table3[[#This Row],[Customer ID]],'Medical Examinations'!$1:$1048576,4,FALSE())</f>
        <v>7.33</v>
      </c>
      <c r="F1089" s="20" t="str">
        <f>VLOOKUP(Table3[[#This Row],[Customer ID]],'Medical Examinations'!$1:$1048576,5,FALSE())</f>
        <v xml:space="preserve">diabetes </v>
      </c>
      <c r="G1089" s="19" t="str">
        <f>VLOOKUP(Table3[[#This Row],[Customer ID]],'Medical Examinations'!$1:$1048576,6,FALSE())</f>
        <v>No</v>
      </c>
      <c r="H1089" s="19" t="str">
        <f>VLOOKUP(Table3[[#This Row],[Customer ID]],'Medical Examinations'!$1:$1048576,7,FALSE())</f>
        <v>No</v>
      </c>
      <c r="I1089" s="19" t="str">
        <f>VLOOKUP(Table3[[#This Row],[Customer ID]],'Medical Examinations'!$1:$1048576,8,FALSE())</f>
        <v>No</v>
      </c>
      <c r="J1089" s="19">
        <f>VLOOKUP(Table3[[#This Row],[Customer ID]],'Medical Examinations'!$1:$1048576,9,FALSE())</f>
        <v>2</v>
      </c>
      <c r="K1089" s="19" t="str">
        <f>VLOOKUP(Table3[[#This Row],[Customer ID]],'Medical Examinations'!$1:$1048576,10,FALSE())</f>
        <v>No</v>
      </c>
      <c r="L1089" s="19" t="str">
        <f>VLOOKUP(Table3[[#This Row],[Customer ID]],'Hospitalisation Details'!1088:$1048576,5,FALSE())</f>
        <v>29 Sep 1973</v>
      </c>
      <c r="M1089" s="19">
        <f>VLOOKUP(Table3[[#This Row],[Customer ID]],'Hospitalisation Details'!1088:$1048576,6,FALSE())</f>
        <v>49</v>
      </c>
      <c r="N1089" s="19">
        <f>VLOOKUP(Table3[[#This Row],[Customer ID]],'Hospitalisation Details'!1088:$1048576,8,FALSE())</f>
        <v>10370.91</v>
      </c>
      <c r="O1089" s="19" t="str">
        <f>VLOOKUP(Table3[[#This Row],[Customer ID]],'Hospitalisation Details'!1088:$1048576,9,FALSE())</f>
        <v>tier - 3</v>
      </c>
      <c r="P1089" s="19" t="str">
        <f>VLOOKUP(Table3[[#This Row],[Customer ID]],'Hospitalisation Details'!1088:$1048576,10,FALSE())</f>
        <v>tier - 3</v>
      </c>
      <c r="Q1089" s="19" t="str">
        <f>VLOOKUP(Table3[[#This Row],[Customer ID]],'Hospitalisation Details'!1088:$1048576,11,FALSE())</f>
        <v>R1024</v>
      </c>
    </row>
    <row r="1090" spans="1:17" x14ac:dyDescent="0.2">
      <c r="A1090" s="18" t="s">
        <v>1282</v>
      </c>
      <c r="B1090" s="19" t="str">
        <f>VLOOKUP(Table3[[#This Row],[Customer ID]],'Customer name 1'!1089:$1048576,4,FALSE())</f>
        <v xml:space="preserve">Mrs. Yoko </v>
      </c>
      <c r="C1090" s="20">
        <f>VLOOKUP(Table3[[#This Row],[Customer ID]],'Medical Examinations'!$1:$1048576,2,FALSE())</f>
        <v>27.11</v>
      </c>
      <c r="D1090" s="20" t="str">
        <f>VLOOKUP(Table3[[#This Row],[Customer ID]],'Medical Examinations'!$1:$1048576,3,FALSE())</f>
        <v>over weight</v>
      </c>
      <c r="E1090" s="20">
        <f>VLOOKUP(Table3[[#This Row],[Customer ID]],'Medical Examinations'!$1:$1048576,4,FALSE())</f>
        <v>6.7</v>
      </c>
      <c r="F1090" s="20" t="str">
        <f>VLOOKUP(Table3[[#This Row],[Customer ID]],'Medical Examinations'!$1:$1048576,5,FALSE())</f>
        <v xml:space="preserve">diabetes </v>
      </c>
      <c r="G1090" s="19" t="str">
        <f>VLOOKUP(Table3[[#This Row],[Customer ID]],'Medical Examinations'!$1:$1048576,6,FALSE())</f>
        <v>No</v>
      </c>
      <c r="H1090" s="19" t="str">
        <f>VLOOKUP(Table3[[#This Row],[Customer ID]],'Medical Examinations'!$1:$1048576,7,FALSE())</f>
        <v>No</v>
      </c>
      <c r="I1090" s="19" t="str">
        <f>VLOOKUP(Table3[[#This Row],[Customer ID]],'Medical Examinations'!$1:$1048576,8,FALSE())</f>
        <v>No</v>
      </c>
      <c r="J1090" s="19">
        <f>VLOOKUP(Table3[[#This Row],[Customer ID]],'Medical Examinations'!$1:$1048576,9,FALSE())</f>
        <v>0</v>
      </c>
      <c r="K1090" s="19" t="str">
        <f>VLOOKUP(Table3[[#This Row],[Customer ID]],'Medical Examinations'!$1:$1048576,10,FALSE())</f>
        <v>No</v>
      </c>
      <c r="L1090" s="19" t="str">
        <f>VLOOKUP(Table3[[#This Row],[Customer ID]],'Hospitalisation Details'!1089:$1048576,5,FALSE())</f>
        <v>6 Sep 1971</v>
      </c>
      <c r="M1090" s="19">
        <f>VLOOKUP(Table3[[#This Row],[Customer ID]],'Hospitalisation Details'!1089:$1048576,6,FALSE())</f>
        <v>51</v>
      </c>
      <c r="N1090" s="19">
        <f>VLOOKUP(Table3[[#This Row],[Customer ID]],'Hospitalisation Details'!1089:$1048576,8,FALSE())</f>
        <v>10356.67</v>
      </c>
      <c r="O1090" s="19" t="str">
        <f>VLOOKUP(Table3[[#This Row],[Customer ID]],'Hospitalisation Details'!1089:$1048576,9,FALSE())</f>
        <v>tier - 3</v>
      </c>
      <c r="P1090" s="19" t="str">
        <f>VLOOKUP(Table3[[#This Row],[Customer ID]],'Hospitalisation Details'!1089:$1048576,10,FALSE())</f>
        <v>tier - 1</v>
      </c>
      <c r="Q1090" s="19" t="str">
        <f>VLOOKUP(Table3[[#This Row],[Customer ID]],'Hospitalisation Details'!1089:$1048576,11,FALSE())</f>
        <v>R1025</v>
      </c>
    </row>
    <row r="1091" spans="1:17" x14ac:dyDescent="0.2">
      <c r="A1091" s="18" t="s">
        <v>1281</v>
      </c>
      <c r="B1091" s="19" t="str">
        <f>VLOOKUP(Table3[[#This Row],[Customer ID]],'Customer name 1'!1090:$1048576,4,FALSE())</f>
        <v xml:space="preserve">Ms. Laura </v>
      </c>
      <c r="C1091" s="20">
        <f>VLOOKUP(Table3[[#This Row],[Customer ID]],'Medical Examinations'!$1:$1048576,2,FALSE())</f>
        <v>26.6</v>
      </c>
      <c r="D1091" s="20" t="str">
        <f>VLOOKUP(Table3[[#This Row],[Customer ID]],'Medical Examinations'!$1:$1048576,3,FALSE())</f>
        <v>over weight</v>
      </c>
      <c r="E1091" s="20">
        <f>VLOOKUP(Table3[[#This Row],[Customer ID]],'Medical Examinations'!$1:$1048576,4,FALSE())</f>
        <v>5.27</v>
      </c>
      <c r="F1091" s="20" t="str">
        <f>VLOOKUP(Table3[[#This Row],[Customer ID]],'Medical Examinations'!$1:$1048576,5,FALSE())</f>
        <v xml:space="preserve">normal </v>
      </c>
      <c r="G1091" s="19" t="str">
        <f>VLOOKUP(Table3[[#This Row],[Customer ID]],'Medical Examinations'!$1:$1048576,6,FALSE())</f>
        <v>yes</v>
      </c>
      <c r="H1091" s="19" t="str">
        <f>VLOOKUP(Table3[[#This Row],[Customer ID]],'Medical Examinations'!$1:$1048576,7,FALSE())</f>
        <v>No</v>
      </c>
      <c r="I1091" s="19" t="str">
        <f>VLOOKUP(Table3[[#This Row],[Customer ID]],'Medical Examinations'!$1:$1048576,8,FALSE())</f>
        <v>Yes</v>
      </c>
      <c r="J1091" s="19">
        <f>VLOOKUP(Table3[[#This Row],[Customer ID]],'Medical Examinations'!$1:$1048576,9,FALSE())</f>
        <v>1</v>
      </c>
      <c r="K1091" s="19" t="str">
        <f>VLOOKUP(Table3[[#This Row],[Customer ID]],'Medical Examinations'!$1:$1048576,10,FALSE())</f>
        <v>No</v>
      </c>
      <c r="L1091" s="19" t="str">
        <f>VLOOKUP(Table3[[#This Row],[Customer ID]],'Hospitalisation Details'!1090:$1048576,5,FALSE())</f>
        <v>17 Jun 1969</v>
      </c>
      <c r="M1091" s="19">
        <f>VLOOKUP(Table3[[#This Row],[Customer ID]],'Hospitalisation Details'!1090:$1048576,6,FALSE())</f>
        <v>53</v>
      </c>
      <c r="N1091" s="19">
        <f>VLOOKUP(Table3[[#This Row],[Customer ID]],'Hospitalisation Details'!1090:$1048576,8,FALSE())</f>
        <v>10355.64</v>
      </c>
      <c r="O1091" s="19" t="str">
        <f>VLOOKUP(Table3[[#This Row],[Customer ID]],'Hospitalisation Details'!1090:$1048576,9,FALSE())</f>
        <v>tier - 3</v>
      </c>
      <c r="P1091" s="19" t="str">
        <f>VLOOKUP(Table3[[#This Row],[Customer ID]],'Hospitalisation Details'!1090:$1048576,10,FALSE())</f>
        <v>tier - 1</v>
      </c>
      <c r="Q1091" s="19" t="str">
        <f>VLOOKUP(Table3[[#This Row],[Customer ID]],'Hospitalisation Details'!1090:$1048576,11,FALSE())</f>
        <v>R1012</v>
      </c>
    </row>
    <row r="1092" spans="1:17" x14ac:dyDescent="0.2">
      <c r="A1092" s="18" t="s">
        <v>1280</v>
      </c>
      <c r="B1092" s="19" t="str">
        <f>VLOOKUP(Table3[[#This Row],[Customer ID]],'Customer name 1'!1091:$1048576,4,FALSE())</f>
        <v xml:space="preserve">Ms. Tess </v>
      </c>
      <c r="C1092" s="20">
        <f>VLOOKUP(Table3[[#This Row],[Customer ID]],'Medical Examinations'!$1:$1048576,2,FALSE())</f>
        <v>30.41</v>
      </c>
      <c r="D1092" s="20" t="str">
        <f>VLOOKUP(Table3[[#This Row],[Customer ID]],'Medical Examinations'!$1:$1048576,3,FALSE())</f>
        <v xml:space="preserve"> obesity </v>
      </c>
      <c r="E1092" s="20">
        <f>VLOOKUP(Table3[[#This Row],[Customer ID]],'Medical Examinations'!$1:$1048576,4,FALSE())</f>
        <v>7.72</v>
      </c>
      <c r="F1092" s="20" t="str">
        <f>VLOOKUP(Table3[[#This Row],[Customer ID]],'Medical Examinations'!$1:$1048576,5,FALSE())</f>
        <v xml:space="preserve">diabetes </v>
      </c>
      <c r="G1092" s="19" t="str">
        <f>VLOOKUP(Table3[[#This Row],[Customer ID]],'Medical Examinations'!$1:$1048576,6,FALSE())</f>
        <v>No</v>
      </c>
      <c r="H1092" s="19" t="str">
        <f>VLOOKUP(Table3[[#This Row],[Customer ID]],'Medical Examinations'!$1:$1048576,7,FALSE())</f>
        <v>No</v>
      </c>
      <c r="I1092" s="19" t="str">
        <f>VLOOKUP(Table3[[#This Row],[Customer ID]],'Medical Examinations'!$1:$1048576,8,FALSE())</f>
        <v>No</v>
      </c>
      <c r="J1092" s="19">
        <f>VLOOKUP(Table3[[#This Row],[Customer ID]],'Medical Examinations'!$1:$1048576,9,FALSE())</f>
        <v>0</v>
      </c>
      <c r="K1092" s="19" t="str">
        <f>VLOOKUP(Table3[[#This Row],[Customer ID]],'Medical Examinations'!$1:$1048576,10,FALSE())</f>
        <v>No</v>
      </c>
      <c r="L1092" s="19" t="str">
        <f>VLOOKUP(Table3[[#This Row],[Customer ID]],'Hospitalisation Details'!1091:$1048576,5,FALSE())</f>
        <v>29 Sep 1974</v>
      </c>
      <c r="M1092" s="19">
        <f>VLOOKUP(Table3[[#This Row],[Customer ID]],'Hospitalisation Details'!1091:$1048576,6,FALSE())</f>
        <v>48</v>
      </c>
      <c r="N1092" s="19">
        <f>VLOOKUP(Table3[[#This Row],[Customer ID]],'Hospitalisation Details'!1091:$1048576,8,FALSE())</f>
        <v>10352.48</v>
      </c>
      <c r="O1092" s="19" t="str">
        <f>VLOOKUP(Table3[[#This Row],[Customer ID]],'Hospitalisation Details'!1091:$1048576,9,FALSE())</f>
        <v>tier - 3</v>
      </c>
      <c r="P1092" s="19" t="str">
        <f>VLOOKUP(Table3[[#This Row],[Customer ID]],'Hospitalisation Details'!1091:$1048576,10,FALSE())</f>
        <v>tier - 1</v>
      </c>
      <c r="Q1092" s="19" t="str">
        <f>VLOOKUP(Table3[[#This Row],[Customer ID]],'Hospitalisation Details'!1091:$1048576,11,FALSE())</f>
        <v>R1012</v>
      </c>
    </row>
    <row r="1093" spans="1:17" x14ac:dyDescent="0.2">
      <c r="A1093" s="18" t="s">
        <v>1279</v>
      </c>
      <c r="B1093" s="19" t="str">
        <f>VLOOKUP(Table3[[#This Row],[Customer ID]],'Customer name 1'!1092:$1048576,4,FALSE())</f>
        <v xml:space="preserve">Mr. William </v>
      </c>
      <c r="C1093" s="20">
        <f>VLOOKUP(Table3[[#This Row],[Customer ID]],'Medical Examinations'!$1:$1048576,2,FALSE())</f>
        <v>28.98</v>
      </c>
      <c r="D1093" s="20" t="str">
        <f>VLOOKUP(Table3[[#This Row],[Customer ID]],'Medical Examinations'!$1:$1048576,3,FALSE())</f>
        <v>over weight</v>
      </c>
      <c r="E1093" s="20">
        <f>VLOOKUP(Table3[[#This Row],[Customer ID]],'Medical Examinations'!$1:$1048576,4,FALSE())</f>
        <v>8.68</v>
      </c>
      <c r="F1093" s="20" t="str">
        <f>VLOOKUP(Table3[[#This Row],[Customer ID]],'Medical Examinations'!$1:$1048576,5,FALSE())</f>
        <v xml:space="preserve">diabetes </v>
      </c>
      <c r="G1093" s="19" t="str">
        <f>VLOOKUP(Table3[[#This Row],[Customer ID]],'Medical Examinations'!$1:$1048576,6,FALSE())</f>
        <v>No</v>
      </c>
      <c r="H1093" s="19" t="str">
        <f>VLOOKUP(Table3[[#This Row],[Customer ID]],'Medical Examinations'!$1:$1048576,7,FALSE())</f>
        <v>No</v>
      </c>
      <c r="I1093" s="19" t="str">
        <f>VLOOKUP(Table3[[#This Row],[Customer ID]],'Medical Examinations'!$1:$1048576,8,FALSE())</f>
        <v>No</v>
      </c>
      <c r="J1093" s="19">
        <f>VLOOKUP(Table3[[#This Row],[Customer ID]],'Medical Examinations'!$1:$1048576,9,FALSE())</f>
        <v>2</v>
      </c>
      <c r="K1093" s="19" t="str">
        <f>VLOOKUP(Table3[[#This Row],[Customer ID]],'Medical Examinations'!$1:$1048576,10,FALSE())</f>
        <v>No</v>
      </c>
      <c r="L1093" s="19" t="str">
        <f>VLOOKUP(Table3[[#This Row],[Customer ID]],'Hospitalisation Details'!1092:$1048576,5,FALSE())</f>
        <v>8 Aug 1973</v>
      </c>
      <c r="M1093" s="19">
        <f>VLOOKUP(Table3[[#This Row],[Customer ID]],'Hospitalisation Details'!1092:$1048576,6,FALSE())</f>
        <v>49</v>
      </c>
      <c r="N1093" s="19">
        <f>VLOOKUP(Table3[[#This Row],[Customer ID]],'Hospitalisation Details'!1092:$1048576,8,FALSE())</f>
        <v>10345.93</v>
      </c>
      <c r="O1093" s="19" t="str">
        <f>VLOOKUP(Table3[[#This Row],[Customer ID]],'Hospitalisation Details'!1092:$1048576,9,FALSE())</f>
        <v>tier - 3</v>
      </c>
      <c r="P1093" s="19" t="str">
        <f>VLOOKUP(Table3[[#This Row],[Customer ID]],'Hospitalisation Details'!1092:$1048576,10,FALSE())</f>
        <v>tier - 2</v>
      </c>
      <c r="Q1093" s="19" t="str">
        <f>VLOOKUP(Table3[[#This Row],[Customer ID]],'Hospitalisation Details'!1092:$1048576,11,FALSE())</f>
        <v>R1021</v>
      </c>
    </row>
    <row r="1094" spans="1:17" x14ac:dyDescent="0.2">
      <c r="A1094" s="18" t="s">
        <v>1278</v>
      </c>
      <c r="B1094" s="19" t="str">
        <f>VLOOKUP(Table3[[#This Row],[Customer ID]],'Customer name 1'!1093:$1048576,4,FALSE())</f>
        <v xml:space="preserve">Ms. Paige </v>
      </c>
      <c r="C1094" s="20">
        <f>VLOOKUP(Table3[[#This Row],[Customer ID]],'Medical Examinations'!$1:$1048576,2,FALSE())</f>
        <v>31.24</v>
      </c>
      <c r="D1094" s="20" t="str">
        <f>VLOOKUP(Table3[[#This Row],[Customer ID]],'Medical Examinations'!$1:$1048576,3,FALSE())</f>
        <v xml:space="preserve"> obesity </v>
      </c>
      <c r="E1094" s="20">
        <f>VLOOKUP(Table3[[#This Row],[Customer ID]],'Medical Examinations'!$1:$1048576,4,FALSE())</f>
        <v>9.8000000000000007</v>
      </c>
      <c r="F1094" s="20" t="str">
        <f>VLOOKUP(Table3[[#This Row],[Customer ID]],'Medical Examinations'!$1:$1048576,5,FALSE())</f>
        <v xml:space="preserve">diabetes </v>
      </c>
      <c r="G1094" s="19" t="str">
        <f>VLOOKUP(Table3[[#This Row],[Customer ID]],'Medical Examinations'!$1:$1048576,6,FALSE())</f>
        <v>No</v>
      </c>
      <c r="H1094" s="19" t="str">
        <f>VLOOKUP(Table3[[#This Row],[Customer ID]],'Medical Examinations'!$1:$1048576,7,FALSE())</f>
        <v>No</v>
      </c>
      <c r="I1094" s="19" t="str">
        <f>VLOOKUP(Table3[[#This Row],[Customer ID]],'Medical Examinations'!$1:$1048576,8,FALSE())</f>
        <v>No</v>
      </c>
      <c r="J1094" s="19">
        <f>VLOOKUP(Table3[[#This Row],[Customer ID]],'Medical Examinations'!$1:$1048576,9,FALSE())</f>
        <v>0</v>
      </c>
      <c r="K1094" s="19" t="str">
        <f>VLOOKUP(Table3[[#This Row],[Customer ID]],'Medical Examinations'!$1:$1048576,10,FALSE())</f>
        <v>No</v>
      </c>
      <c r="L1094" s="19" t="str">
        <f>VLOOKUP(Table3[[#This Row],[Customer ID]],'Hospitalisation Details'!1093:$1048576,5,FALSE())</f>
        <v>19 Jul 1968</v>
      </c>
      <c r="M1094" s="19">
        <f>VLOOKUP(Table3[[#This Row],[Customer ID]],'Hospitalisation Details'!1093:$1048576,6,FALSE())</f>
        <v>54</v>
      </c>
      <c r="N1094" s="19">
        <f>VLOOKUP(Table3[[#This Row],[Customer ID]],'Hospitalisation Details'!1093:$1048576,8,FALSE())</f>
        <v>10338.93</v>
      </c>
      <c r="O1094" s="19" t="str">
        <f>VLOOKUP(Table3[[#This Row],[Customer ID]],'Hospitalisation Details'!1093:$1048576,9,FALSE())</f>
        <v>tier - 3</v>
      </c>
      <c r="P1094" s="19" t="str">
        <f>VLOOKUP(Table3[[#This Row],[Customer ID]],'Hospitalisation Details'!1093:$1048576,10,FALSE())</f>
        <v>tier - 1</v>
      </c>
      <c r="Q1094" s="19" t="str">
        <f>VLOOKUP(Table3[[#This Row],[Customer ID]],'Hospitalisation Details'!1093:$1048576,11,FALSE())</f>
        <v>R1013</v>
      </c>
    </row>
    <row r="1095" spans="1:17" x14ac:dyDescent="0.2">
      <c r="A1095" s="18" t="s">
        <v>1277</v>
      </c>
      <c r="B1095" s="19" t="str">
        <f>VLOOKUP(Table3[[#This Row],[Customer ID]],'Customer name 1'!1094:$1048576,4,FALSE())</f>
        <v xml:space="preserve">Mr. Matthew </v>
      </c>
      <c r="C1095" s="20">
        <f>VLOOKUP(Table3[[#This Row],[Customer ID]],'Medical Examinations'!$1:$1048576,2,FALSE())</f>
        <v>31.54</v>
      </c>
      <c r="D1095" s="20" t="str">
        <f>VLOOKUP(Table3[[#This Row],[Customer ID]],'Medical Examinations'!$1:$1048576,3,FALSE())</f>
        <v xml:space="preserve"> obesity </v>
      </c>
      <c r="E1095" s="20">
        <f>VLOOKUP(Table3[[#This Row],[Customer ID]],'Medical Examinations'!$1:$1048576,4,FALSE())</f>
        <v>4.4400000000000004</v>
      </c>
      <c r="F1095" s="20" t="str">
        <f>VLOOKUP(Table3[[#This Row],[Customer ID]],'Medical Examinations'!$1:$1048576,5,FALSE())</f>
        <v xml:space="preserve">normal </v>
      </c>
      <c r="G1095" s="19" t="str">
        <f>VLOOKUP(Table3[[#This Row],[Customer ID]],'Medical Examinations'!$1:$1048576,6,FALSE())</f>
        <v>No</v>
      </c>
      <c r="H1095" s="19" t="str">
        <f>VLOOKUP(Table3[[#This Row],[Customer ID]],'Medical Examinations'!$1:$1048576,7,FALSE())</f>
        <v>No</v>
      </c>
      <c r="I1095" s="19" t="str">
        <f>VLOOKUP(Table3[[#This Row],[Customer ID]],'Medical Examinations'!$1:$1048576,8,FALSE())</f>
        <v>No</v>
      </c>
      <c r="J1095" s="19">
        <f>VLOOKUP(Table3[[#This Row],[Customer ID]],'Medical Examinations'!$1:$1048576,9,FALSE())</f>
        <v>0</v>
      </c>
      <c r="K1095" s="19" t="str">
        <f>VLOOKUP(Table3[[#This Row],[Customer ID]],'Medical Examinations'!$1:$1048576,10,FALSE())</f>
        <v>No</v>
      </c>
      <c r="L1095" s="19" t="str">
        <f>VLOOKUP(Table3[[#This Row],[Customer ID]],'Hospitalisation Details'!1094:$1048576,5,FALSE())</f>
        <v>21 Jul 1982</v>
      </c>
      <c r="M1095" s="19">
        <f>VLOOKUP(Table3[[#This Row],[Customer ID]],'Hospitalisation Details'!1094:$1048576,6,FALSE())</f>
        <v>40</v>
      </c>
      <c r="N1095" s="19">
        <f>VLOOKUP(Table3[[#This Row],[Customer ID]],'Hospitalisation Details'!1094:$1048576,8,FALSE())</f>
        <v>10329.06</v>
      </c>
      <c r="O1095" s="19" t="str">
        <f>VLOOKUP(Table3[[#This Row],[Customer ID]],'Hospitalisation Details'!1094:$1048576,9,FALSE())</f>
        <v>tier - 3</v>
      </c>
      <c r="P1095" s="19" t="str">
        <f>VLOOKUP(Table3[[#This Row],[Customer ID]],'Hospitalisation Details'!1094:$1048576,10,FALSE())</f>
        <v>tier - 1</v>
      </c>
      <c r="Q1095" s="19" t="str">
        <f>VLOOKUP(Table3[[#This Row],[Customer ID]],'Hospitalisation Details'!1094:$1048576,11,FALSE())</f>
        <v>R1021</v>
      </c>
    </row>
    <row r="1096" spans="1:17" x14ac:dyDescent="0.2">
      <c r="A1096" s="18" t="s">
        <v>1276</v>
      </c>
      <c r="B1096" s="19" t="str">
        <f>VLOOKUP(Table3[[#This Row],[Customer ID]],'Customer name 1'!1095:$1048576,4,FALSE())</f>
        <v xml:space="preserve">Mr. Matthew </v>
      </c>
      <c r="C1096" s="20">
        <f>VLOOKUP(Table3[[#This Row],[Customer ID]],'Medical Examinations'!$1:$1048576,2,FALSE())</f>
        <v>38.6</v>
      </c>
      <c r="D1096" s="20" t="str">
        <f>VLOOKUP(Table3[[#This Row],[Customer ID]],'Medical Examinations'!$1:$1048576,3,FALSE())</f>
        <v xml:space="preserve"> obesity </v>
      </c>
      <c r="E1096" s="20">
        <f>VLOOKUP(Table3[[#This Row],[Customer ID]],'Medical Examinations'!$1:$1048576,4,FALSE())</f>
        <v>7.19</v>
      </c>
      <c r="F1096" s="20" t="str">
        <f>VLOOKUP(Table3[[#This Row],[Customer ID]],'Medical Examinations'!$1:$1048576,5,FALSE())</f>
        <v xml:space="preserve">diabetes </v>
      </c>
      <c r="G1096" s="19" t="str">
        <f>VLOOKUP(Table3[[#This Row],[Customer ID]],'Medical Examinations'!$1:$1048576,6,FALSE())</f>
        <v>yes</v>
      </c>
      <c r="H1096" s="19" t="str">
        <f>VLOOKUP(Table3[[#This Row],[Customer ID]],'Medical Examinations'!$1:$1048576,7,FALSE())</f>
        <v>No</v>
      </c>
      <c r="I1096" s="19" t="str">
        <f>VLOOKUP(Table3[[#This Row],[Customer ID]],'Medical Examinations'!$1:$1048576,8,FALSE())</f>
        <v>No</v>
      </c>
      <c r="J1096" s="19">
        <f>VLOOKUP(Table3[[#This Row],[Customer ID]],'Medical Examinations'!$1:$1048576,9,FALSE())</f>
        <v>2</v>
      </c>
      <c r="K1096" s="19" t="str">
        <f>VLOOKUP(Table3[[#This Row],[Customer ID]],'Medical Examinations'!$1:$1048576,10,FALSE())</f>
        <v>No</v>
      </c>
      <c r="L1096" s="19" t="str">
        <f>VLOOKUP(Table3[[#This Row],[Customer ID]],'Hospitalisation Details'!1095:$1048576,5,FALSE())</f>
        <v>1 Dec 1970</v>
      </c>
      <c r="M1096" s="19">
        <f>VLOOKUP(Table3[[#This Row],[Customer ID]],'Hospitalisation Details'!1095:$1048576,6,FALSE())</f>
        <v>52</v>
      </c>
      <c r="N1096" s="19">
        <f>VLOOKUP(Table3[[#This Row],[Customer ID]],'Hospitalisation Details'!1095:$1048576,8,FALSE())</f>
        <v>10325.209999999999</v>
      </c>
      <c r="O1096" s="19" t="str">
        <f>VLOOKUP(Table3[[#This Row],[Customer ID]],'Hospitalisation Details'!1095:$1048576,9,FALSE())</f>
        <v>tier - 3</v>
      </c>
      <c r="P1096" s="19" t="str">
        <f>VLOOKUP(Table3[[#This Row],[Customer ID]],'Hospitalisation Details'!1095:$1048576,10,FALSE())</f>
        <v>tier - 3</v>
      </c>
      <c r="Q1096" s="19" t="str">
        <f>VLOOKUP(Table3[[#This Row],[Customer ID]],'Hospitalisation Details'!1095:$1048576,11,FALSE())</f>
        <v>R1011</v>
      </c>
    </row>
    <row r="1097" spans="1:17" x14ac:dyDescent="0.2">
      <c r="A1097" s="18" t="s">
        <v>1275</v>
      </c>
      <c r="B1097" s="19" t="str">
        <f>VLOOKUP(Table3[[#This Row],[Customer ID]],'Customer name 1'!1096:$1048576,4,FALSE())</f>
        <v xml:space="preserve">Mrs. Maria </v>
      </c>
      <c r="C1097" s="20">
        <f>VLOOKUP(Table3[[#This Row],[Customer ID]],'Medical Examinations'!$1:$1048576,2,FALSE())</f>
        <v>37.950000000000003</v>
      </c>
      <c r="D1097" s="20" t="str">
        <f>VLOOKUP(Table3[[#This Row],[Customer ID]],'Medical Examinations'!$1:$1048576,3,FALSE())</f>
        <v xml:space="preserve"> obesity </v>
      </c>
      <c r="E1097" s="20">
        <f>VLOOKUP(Table3[[#This Row],[Customer ID]],'Medical Examinations'!$1:$1048576,4,FALSE())</f>
        <v>6.06</v>
      </c>
      <c r="F1097" s="20" t="str">
        <f>VLOOKUP(Table3[[#This Row],[Customer ID]],'Medical Examinations'!$1:$1048576,5,FALSE())</f>
        <v>prediabetes</v>
      </c>
      <c r="G1097" s="19" t="str">
        <f>VLOOKUP(Table3[[#This Row],[Customer ID]],'Medical Examinations'!$1:$1048576,6,FALSE())</f>
        <v>No</v>
      </c>
      <c r="H1097" s="19" t="str">
        <f>VLOOKUP(Table3[[#This Row],[Customer ID]],'Medical Examinations'!$1:$1048576,7,FALSE())</f>
        <v>No</v>
      </c>
      <c r="I1097" s="19" t="str">
        <f>VLOOKUP(Table3[[#This Row],[Customer ID]],'Medical Examinations'!$1:$1048576,8,FALSE())</f>
        <v>No</v>
      </c>
      <c r="J1097" s="19">
        <f>VLOOKUP(Table3[[#This Row],[Customer ID]],'Medical Examinations'!$1:$1048576,9,FALSE())</f>
        <v>0</v>
      </c>
      <c r="K1097" s="19" t="str">
        <f>VLOOKUP(Table3[[#This Row],[Customer ID]],'Medical Examinations'!$1:$1048576,10,FALSE())</f>
        <v>No</v>
      </c>
      <c r="L1097" s="19" t="str">
        <f>VLOOKUP(Table3[[#This Row],[Customer ID]],'Hospitalisation Details'!1096:$1048576,5,FALSE())</f>
        <v>21 Aug 1991</v>
      </c>
      <c r="M1097" s="19">
        <f>VLOOKUP(Table3[[#This Row],[Customer ID]],'Hospitalisation Details'!1096:$1048576,6,FALSE())</f>
        <v>31</v>
      </c>
      <c r="N1097" s="19">
        <f>VLOOKUP(Table3[[#This Row],[Customer ID]],'Hospitalisation Details'!1096:$1048576,8,FALSE())</f>
        <v>10322.9</v>
      </c>
      <c r="O1097" s="19" t="str">
        <f>VLOOKUP(Table3[[#This Row],[Customer ID]],'Hospitalisation Details'!1096:$1048576,9,FALSE())</f>
        <v>tier - 3</v>
      </c>
      <c r="P1097" s="19" t="str">
        <f>VLOOKUP(Table3[[#This Row],[Customer ID]],'Hospitalisation Details'!1096:$1048576,10,FALSE())</f>
        <v>tier - 1</v>
      </c>
      <c r="Q1097" s="19" t="str">
        <f>VLOOKUP(Table3[[#This Row],[Customer ID]],'Hospitalisation Details'!1096:$1048576,11,FALSE())</f>
        <v>R1026</v>
      </c>
    </row>
    <row r="1098" spans="1:17" x14ac:dyDescent="0.2">
      <c r="A1098" s="18" t="s">
        <v>1274</v>
      </c>
      <c r="B1098" s="19" t="str">
        <f>VLOOKUP(Table3[[#This Row],[Customer ID]],'Customer name 1'!1097:$1048576,4,FALSE())</f>
        <v xml:space="preserve">Ms. Stephanie </v>
      </c>
      <c r="C1098" s="20">
        <f>VLOOKUP(Table3[[#This Row],[Customer ID]],'Medical Examinations'!$1:$1048576,2,FALSE())</f>
        <v>38.97</v>
      </c>
      <c r="D1098" s="20" t="str">
        <f>VLOOKUP(Table3[[#This Row],[Customer ID]],'Medical Examinations'!$1:$1048576,3,FALSE())</f>
        <v xml:space="preserve"> obesity </v>
      </c>
      <c r="E1098" s="20">
        <f>VLOOKUP(Table3[[#This Row],[Customer ID]],'Medical Examinations'!$1:$1048576,4,FALSE())</f>
        <v>5.12</v>
      </c>
      <c r="F1098" s="20" t="str">
        <f>VLOOKUP(Table3[[#This Row],[Customer ID]],'Medical Examinations'!$1:$1048576,5,FALSE())</f>
        <v xml:space="preserve">normal </v>
      </c>
      <c r="G1098" s="19" t="str">
        <f>VLOOKUP(Table3[[#This Row],[Customer ID]],'Medical Examinations'!$1:$1048576,6,FALSE())</f>
        <v>No</v>
      </c>
      <c r="H1098" s="19" t="str">
        <f>VLOOKUP(Table3[[#This Row],[Customer ID]],'Medical Examinations'!$1:$1048576,7,FALSE())</f>
        <v>No</v>
      </c>
      <c r="I1098" s="19" t="str">
        <f>VLOOKUP(Table3[[#This Row],[Customer ID]],'Medical Examinations'!$1:$1048576,8,FALSE())</f>
        <v>No</v>
      </c>
      <c r="J1098" s="19">
        <f>VLOOKUP(Table3[[#This Row],[Customer ID]],'Medical Examinations'!$1:$1048576,9,FALSE())</f>
        <v>0</v>
      </c>
      <c r="K1098" s="19" t="str">
        <f>VLOOKUP(Table3[[#This Row],[Customer ID]],'Medical Examinations'!$1:$1048576,10,FALSE())</f>
        <v>No</v>
      </c>
      <c r="L1098" s="19" t="str">
        <f>VLOOKUP(Table3[[#This Row],[Customer ID]],'Hospitalisation Details'!1097:$1048576,5,FALSE())</f>
        <v>17 Nov 1991</v>
      </c>
      <c r="M1098" s="19">
        <f>VLOOKUP(Table3[[#This Row],[Customer ID]],'Hospitalisation Details'!1097:$1048576,6,FALSE())</f>
        <v>31</v>
      </c>
      <c r="N1098" s="19">
        <f>VLOOKUP(Table3[[#This Row],[Customer ID]],'Hospitalisation Details'!1097:$1048576,8,FALSE())</f>
        <v>10315.91</v>
      </c>
      <c r="O1098" s="19" t="str">
        <f>VLOOKUP(Table3[[#This Row],[Customer ID]],'Hospitalisation Details'!1097:$1048576,9,FALSE())</f>
        <v>tier - 3</v>
      </c>
      <c r="P1098" s="19" t="str">
        <f>VLOOKUP(Table3[[#This Row],[Customer ID]],'Hospitalisation Details'!1097:$1048576,10,FALSE())</f>
        <v>tier - 2</v>
      </c>
      <c r="Q1098" s="19" t="str">
        <f>VLOOKUP(Table3[[#This Row],[Customer ID]],'Hospitalisation Details'!1097:$1048576,11,FALSE())</f>
        <v>R1012</v>
      </c>
    </row>
    <row r="1099" spans="1:17" x14ac:dyDescent="0.2">
      <c r="A1099" s="18" t="s">
        <v>1273</v>
      </c>
      <c r="B1099" s="19" t="str">
        <f>VLOOKUP(Table3[[#This Row],[Customer ID]],'Customer name 1'!1098:$1048576,4,FALSE())</f>
        <v xml:space="preserve">Ms. Tiffany </v>
      </c>
      <c r="C1099" s="20">
        <f>VLOOKUP(Table3[[#This Row],[Customer ID]],'Medical Examinations'!$1:$1048576,2,FALSE())</f>
        <v>21.2</v>
      </c>
      <c r="D1099" s="20" t="str">
        <f>VLOOKUP(Table3[[#This Row],[Customer ID]],'Medical Examinations'!$1:$1048576,3,FALSE())</f>
        <v>normal weight</v>
      </c>
      <c r="E1099" s="20">
        <f>VLOOKUP(Table3[[#This Row],[Customer ID]],'Medical Examinations'!$1:$1048576,4,FALSE())</f>
        <v>10.72</v>
      </c>
      <c r="F1099" s="20" t="str">
        <f>VLOOKUP(Table3[[#This Row],[Customer ID]],'Medical Examinations'!$1:$1048576,5,FALSE())</f>
        <v xml:space="preserve">diabetes </v>
      </c>
      <c r="G1099" s="19" t="str">
        <f>VLOOKUP(Table3[[#This Row],[Customer ID]],'Medical Examinations'!$1:$1048576,6,FALSE())</f>
        <v>No</v>
      </c>
      <c r="H1099" s="19" t="str">
        <f>VLOOKUP(Table3[[#This Row],[Customer ID]],'Medical Examinations'!$1:$1048576,7,FALSE())</f>
        <v>No</v>
      </c>
      <c r="I1099" s="19" t="str">
        <f>VLOOKUP(Table3[[#This Row],[Customer ID]],'Medical Examinations'!$1:$1048576,8,FALSE())</f>
        <v>No</v>
      </c>
      <c r="J1099" s="19">
        <f>VLOOKUP(Table3[[#This Row],[Customer ID]],'Medical Examinations'!$1:$1048576,9,FALSE())</f>
        <v>0</v>
      </c>
      <c r="K1099" s="19" t="str">
        <f>VLOOKUP(Table3[[#This Row],[Customer ID]],'Medical Examinations'!$1:$1048576,10,FALSE())</f>
        <v>No</v>
      </c>
      <c r="L1099" s="19" t="str">
        <f>VLOOKUP(Table3[[#This Row],[Customer ID]],'Hospitalisation Details'!1098:$1048576,5,FALSE())</f>
        <v>12 Jul 1962</v>
      </c>
      <c r="M1099" s="19">
        <f>VLOOKUP(Table3[[#This Row],[Customer ID]],'Hospitalisation Details'!1098:$1048576,6,FALSE())</f>
        <v>60</v>
      </c>
      <c r="N1099" s="19">
        <f>VLOOKUP(Table3[[#This Row],[Customer ID]],'Hospitalisation Details'!1098:$1048576,8,FALSE())</f>
        <v>10310.780000000001</v>
      </c>
      <c r="O1099" s="19" t="str">
        <f>VLOOKUP(Table3[[#This Row],[Customer ID]],'Hospitalisation Details'!1098:$1048576,9,FALSE())</f>
        <v>tier - 3</v>
      </c>
      <c r="P1099" s="19" t="str">
        <f>VLOOKUP(Table3[[#This Row],[Customer ID]],'Hospitalisation Details'!1098:$1048576,10,FALSE())</f>
        <v>tier - 3</v>
      </c>
      <c r="Q1099" s="19" t="str">
        <f>VLOOKUP(Table3[[#This Row],[Customer ID]],'Hospitalisation Details'!1098:$1048576,11,FALSE())</f>
        <v>R1012</v>
      </c>
    </row>
    <row r="1100" spans="1:17" x14ac:dyDescent="0.2">
      <c r="A1100" s="18" t="s">
        <v>1272</v>
      </c>
      <c r="B1100" s="19" t="str">
        <f>VLOOKUP(Table3[[#This Row],[Customer ID]],'Customer name 1'!1099:$1048576,4,FALSE())</f>
        <v xml:space="preserve">Ms. Sara </v>
      </c>
      <c r="C1100" s="20">
        <f>VLOOKUP(Table3[[#This Row],[Customer ID]],'Medical Examinations'!$1:$1048576,2,FALSE())</f>
        <v>23.96</v>
      </c>
      <c r="D1100" s="20" t="str">
        <f>VLOOKUP(Table3[[#This Row],[Customer ID]],'Medical Examinations'!$1:$1048576,3,FALSE())</f>
        <v>normal weight</v>
      </c>
      <c r="E1100" s="20">
        <f>VLOOKUP(Table3[[#This Row],[Customer ID]],'Medical Examinations'!$1:$1048576,4,FALSE())</f>
        <v>9.58</v>
      </c>
      <c r="F1100" s="20" t="str">
        <f>VLOOKUP(Table3[[#This Row],[Customer ID]],'Medical Examinations'!$1:$1048576,5,FALSE())</f>
        <v xml:space="preserve">diabetes </v>
      </c>
      <c r="G1100" s="19" t="str">
        <f>VLOOKUP(Table3[[#This Row],[Customer ID]],'Medical Examinations'!$1:$1048576,6,FALSE())</f>
        <v>yes</v>
      </c>
      <c r="H1100" s="19" t="str">
        <f>VLOOKUP(Table3[[#This Row],[Customer ID]],'Medical Examinations'!$1:$1048576,7,FALSE())</f>
        <v>No</v>
      </c>
      <c r="I1100" s="19" t="str">
        <f>VLOOKUP(Table3[[#This Row],[Customer ID]],'Medical Examinations'!$1:$1048576,8,FALSE())</f>
        <v>Yes</v>
      </c>
      <c r="J1100" s="19">
        <f>VLOOKUP(Table3[[#This Row],[Customer ID]],'Medical Examinations'!$1:$1048576,9,FALSE())</f>
        <v>1</v>
      </c>
      <c r="K1100" s="19" t="str">
        <f>VLOOKUP(Table3[[#This Row],[Customer ID]],'Medical Examinations'!$1:$1048576,10,FALSE())</f>
        <v>No</v>
      </c>
      <c r="L1100" s="19" t="str">
        <f>VLOOKUP(Table3[[#This Row],[Customer ID]],'Hospitalisation Details'!1099:$1048576,5,FALSE())</f>
        <v>24 Sep 1963</v>
      </c>
      <c r="M1100" s="19">
        <f>VLOOKUP(Table3[[#This Row],[Customer ID]],'Hospitalisation Details'!1099:$1048576,6,FALSE())</f>
        <v>59</v>
      </c>
      <c r="N1100" s="19">
        <f>VLOOKUP(Table3[[#This Row],[Customer ID]],'Hospitalisation Details'!1099:$1048576,8,FALSE())</f>
        <v>10308.040000000001</v>
      </c>
      <c r="O1100" s="19" t="str">
        <f>VLOOKUP(Table3[[#This Row],[Customer ID]],'Hospitalisation Details'!1099:$1048576,9,FALSE())</f>
        <v>tier - 3</v>
      </c>
      <c r="P1100" s="19" t="str">
        <f>VLOOKUP(Table3[[#This Row],[Customer ID]],'Hospitalisation Details'!1099:$1048576,10,FALSE())</f>
        <v>tier - 1</v>
      </c>
      <c r="Q1100" s="19" t="str">
        <f>VLOOKUP(Table3[[#This Row],[Customer ID]],'Hospitalisation Details'!1099:$1048576,11,FALSE())</f>
        <v>R1013</v>
      </c>
    </row>
    <row r="1101" spans="1:17" x14ac:dyDescent="0.2">
      <c r="A1101" s="18" t="s">
        <v>1271</v>
      </c>
      <c r="B1101" s="19" t="str">
        <f>VLOOKUP(Table3[[#This Row],[Customer ID]],'Customer name 1'!1100:$1048576,4,FALSE())</f>
        <v xml:space="preserve">Mr. Scott </v>
      </c>
      <c r="C1101" s="20">
        <f>VLOOKUP(Table3[[#This Row],[Customer ID]],'Medical Examinations'!$1:$1048576,2,FALSE())</f>
        <v>35.93</v>
      </c>
      <c r="D1101" s="20" t="str">
        <f>VLOOKUP(Table3[[#This Row],[Customer ID]],'Medical Examinations'!$1:$1048576,3,FALSE())</f>
        <v xml:space="preserve"> obesity </v>
      </c>
      <c r="E1101" s="20">
        <f>VLOOKUP(Table3[[#This Row],[Customer ID]],'Medical Examinations'!$1:$1048576,4,FALSE())</f>
        <v>6.4</v>
      </c>
      <c r="F1101" s="20" t="str">
        <f>VLOOKUP(Table3[[#This Row],[Customer ID]],'Medical Examinations'!$1:$1048576,5,FALSE())</f>
        <v>prediabetes</v>
      </c>
      <c r="G1101" s="19" t="str">
        <f>VLOOKUP(Table3[[#This Row],[Customer ID]],'Medical Examinations'!$1:$1048576,6,FALSE())</f>
        <v>yes</v>
      </c>
      <c r="H1101" s="19" t="str">
        <f>VLOOKUP(Table3[[#This Row],[Customer ID]],'Medical Examinations'!$1:$1048576,7,FALSE())</f>
        <v>No</v>
      </c>
      <c r="I1101" s="19" t="str">
        <f>VLOOKUP(Table3[[#This Row],[Customer ID]],'Medical Examinations'!$1:$1048576,8,FALSE())</f>
        <v>No</v>
      </c>
      <c r="J1101" s="19">
        <f>VLOOKUP(Table3[[#This Row],[Customer ID]],'Medical Examinations'!$1:$1048576,9,FALSE())</f>
        <v>1</v>
      </c>
      <c r="K1101" s="19" t="str">
        <f>VLOOKUP(Table3[[#This Row],[Customer ID]],'Medical Examinations'!$1:$1048576,10,FALSE())</f>
        <v>No</v>
      </c>
      <c r="L1101" s="19" t="str">
        <f>VLOOKUP(Table3[[#This Row],[Customer ID]],'Hospitalisation Details'!1100:$1048576,5,FALSE())</f>
        <v>14 Sep 1988</v>
      </c>
      <c r="M1101" s="19">
        <f>VLOOKUP(Table3[[#This Row],[Customer ID]],'Hospitalisation Details'!1100:$1048576,6,FALSE())</f>
        <v>34</v>
      </c>
      <c r="N1101" s="19">
        <f>VLOOKUP(Table3[[#This Row],[Customer ID]],'Hospitalisation Details'!1100:$1048576,8,FALSE())</f>
        <v>10276.99</v>
      </c>
      <c r="O1101" s="19" t="str">
        <f>VLOOKUP(Table3[[#This Row],[Customer ID]],'Hospitalisation Details'!1100:$1048576,9,FALSE())</f>
        <v>tier - 3</v>
      </c>
      <c r="P1101" s="19" t="str">
        <f>VLOOKUP(Table3[[#This Row],[Customer ID]],'Hospitalisation Details'!1100:$1048576,10,FALSE())</f>
        <v>tier - 1</v>
      </c>
      <c r="Q1101" s="19" t="str">
        <f>VLOOKUP(Table3[[#This Row],[Customer ID]],'Hospitalisation Details'!1100:$1048576,11,FALSE())</f>
        <v>R1021</v>
      </c>
    </row>
    <row r="1102" spans="1:17" x14ac:dyDescent="0.2">
      <c r="A1102" s="18" t="s">
        <v>1270</v>
      </c>
      <c r="B1102" s="19" t="str">
        <f>VLOOKUP(Table3[[#This Row],[Customer ID]],'Customer name 1'!1101:$1048576,4,FALSE())</f>
        <v xml:space="preserve">Mrs. Lauren </v>
      </c>
      <c r="C1102" s="20">
        <f>VLOOKUP(Table3[[#This Row],[Customer ID]],'Medical Examinations'!$1:$1048576,2,FALSE())</f>
        <v>26.11</v>
      </c>
      <c r="D1102" s="20" t="str">
        <f>VLOOKUP(Table3[[#This Row],[Customer ID]],'Medical Examinations'!$1:$1048576,3,FALSE())</f>
        <v>over weight</v>
      </c>
      <c r="E1102" s="20">
        <f>VLOOKUP(Table3[[#This Row],[Customer ID]],'Medical Examinations'!$1:$1048576,4,FALSE())</f>
        <v>6.8</v>
      </c>
      <c r="F1102" s="20" t="str">
        <f>VLOOKUP(Table3[[#This Row],[Customer ID]],'Medical Examinations'!$1:$1048576,5,FALSE())</f>
        <v xml:space="preserve">diabetes </v>
      </c>
      <c r="G1102" s="19" t="str">
        <f>VLOOKUP(Table3[[#This Row],[Customer ID]],'Medical Examinations'!$1:$1048576,6,FALSE())</f>
        <v>yes</v>
      </c>
      <c r="H1102" s="19" t="str">
        <f>VLOOKUP(Table3[[#This Row],[Customer ID]],'Medical Examinations'!$1:$1048576,7,FALSE())</f>
        <v>No</v>
      </c>
      <c r="I1102" s="19" t="str">
        <f>VLOOKUP(Table3[[#This Row],[Customer ID]],'Medical Examinations'!$1:$1048576,8,FALSE())</f>
        <v>No</v>
      </c>
      <c r="J1102" s="19">
        <f>VLOOKUP(Table3[[#This Row],[Customer ID]],'Medical Examinations'!$1:$1048576,9,FALSE())</f>
        <v>2</v>
      </c>
      <c r="K1102" s="19" t="str">
        <f>VLOOKUP(Table3[[#This Row],[Customer ID]],'Medical Examinations'!$1:$1048576,10,FALSE())</f>
        <v>No</v>
      </c>
      <c r="L1102" s="19" t="str">
        <f>VLOOKUP(Table3[[#This Row],[Customer ID]],'Hospitalisation Details'!1101:$1048576,5,FALSE())</f>
        <v>21 Jun 1970</v>
      </c>
      <c r="M1102" s="19">
        <f>VLOOKUP(Table3[[#This Row],[Customer ID]],'Hospitalisation Details'!1101:$1048576,6,FALSE())</f>
        <v>52</v>
      </c>
      <c r="N1102" s="19">
        <f>VLOOKUP(Table3[[#This Row],[Customer ID]],'Hospitalisation Details'!1101:$1048576,8,FALSE())</f>
        <v>10274.33</v>
      </c>
      <c r="O1102" s="19" t="str">
        <f>VLOOKUP(Table3[[#This Row],[Customer ID]],'Hospitalisation Details'!1101:$1048576,9,FALSE())</f>
        <v>tier - 3</v>
      </c>
      <c r="P1102" s="19" t="str">
        <f>VLOOKUP(Table3[[#This Row],[Customer ID]],'Hospitalisation Details'!1101:$1048576,10,FALSE())</f>
        <v>tier - 1</v>
      </c>
      <c r="Q1102" s="19" t="str">
        <f>VLOOKUP(Table3[[#This Row],[Customer ID]],'Hospitalisation Details'!1101:$1048576,11,FALSE())</f>
        <v>R1024</v>
      </c>
    </row>
    <row r="1103" spans="1:17" x14ac:dyDescent="0.2">
      <c r="A1103" s="18" t="s">
        <v>1269</v>
      </c>
      <c r="B1103" s="19" t="str">
        <f>VLOOKUP(Table3[[#This Row],[Customer ID]],'Customer name 1'!1102:$1048576,4,FALSE())</f>
        <v xml:space="preserve">Mr. Scott </v>
      </c>
      <c r="C1103" s="20">
        <f>VLOOKUP(Table3[[#This Row],[Customer ID]],'Medical Examinations'!$1:$1048576,2,FALSE())</f>
        <v>32.299999999999997</v>
      </c>
      <c r="D1103" s="20" t="str">
        <f>VLOOKUP(Table3[[#This Row],[Customer ID]],'Medical Examinations'!$1:$1048576,3,FALSE())</f>
        <v xml:space="preserve"> obesity </v>
      </c>
      <c r="E1103" s="20">
        <f>VLOOKUP(Table3[[#This Row],[Customer ID]],'Medical Examinations'!$1:$1048576,4,FALSE())</f>
        <v>9.48</v>
      </c>
      <c r="F1103" s="20" t="str">
        <f>VLOOKUP(Table3[[#This Row],[Customer ID]],'Medical Examinations'!$1:$1048576,5,FALSE())</f>
        <v xml:space="preserve">diabetes </v>
      </c>
      <c r="G1103" s="19" t="str">
        <f>VLOOKUP(Table3[[#This Row],[Customer ID]],'Medical Examinations'!$1:$1048576,6,FALSE())</f>
        <v>No</v>
      </c>
      <c r="H1103" s="19" t="str">
        <f>VLOOKUP(Table3[[#This Row],[Customer ID]],'Medical Examinations'!$1:$1048576,7,FALSE())</f>
        <v>No</v>
      </c>
      <c r="I1103" s="19" t="str">
        <f>VLOOKUP(Table3[[#This Row],[Customer ID]],'Medical Examinations'!$1:$1048576,8,FALSE())</f>
        <v>No</v>
      </c>
      <c r="J1103" s="19">
        <f>VLOOKUP(Table3[[#This Row],[Customer ID]],'Medical Examinations'!$1:$1048576,9,FALSE())</f>
        <v>2</v>
      </c>
      <c r="K1103" s="19" t="str">
        <f>VLOOKUP(Table3[[#This Row],[Customer ID]],'Medical Examinations'!$1:$1048576,10,FALSE())</f>
        <v>No</v>
      </c>
      <c r="L1103" s="19" t="str">
        <f>VLOOKUP(Table3[[#This Row],[Customer ID]],'Hospitalisation Details'!1102:$1048576,5,FALSE())</f>
        <v>27 Nov 1973</v>
      </c>
      <c r="M1103" s="19">
        <f>VLOOKUP(Table3[[#This Row],[Customer ID]],'Hospitalisation Details'!1102:$1048576,6,FALSE())</f>
        <v>49</v>
      </c>
      <c r="N1103" s="19">
        <f>VLOOKUP(Table3[[#This Row],[Customer ID]],'Hospitalisation Details'!1102:$1048576,8,FALSE())</f>
        <v>10269.459999999999</v>
      </c>
      <c r="O1103" s="19" t="str">
        <f>VLOOKUP(Table3[[#This Row],[Customer ID]],'Hospitalisation Details'!1102:$1048576,9,FALSE())</f>
        <v>tier - 3</v>
      </c>
      <c r="P1103" s="19" t="str">
        <f>VLOOKUP(Table3[[#This Row],[Customer ID]],'Hospitalisation Details'!1102:$1048576,10,FALSE())</f>
        <v>tier - 3</v>
      </c>
      <c r="Q1103" s="19" t="str">
        <f>VLOOKUP(Table3[[#This Row],[Customer ID]],'Hospitalisation Details'!1102:$1048576,11,FALSE())</f>
        <v>R1012</v>
      </c>
    </row>
    <row r="1104" spans="1:17" x14ac:dyDescent="0.2">
      <c r="A1104" s="18" t="s">
        <v>1268</v>
      </c>
      <c r="B1104" s="19" t="str">
        <f>VLOOKUP(Table3[[#This Row],[Customer ID]],'Customer name 1'!1103:$1048576,4,FALSE())</f>
        <v xml:space="preserve">Mr. Brian </v>
      </c>
      <c r="C1104" s="20">
        <f>VLOOKUP(Table3[[#This Row],[Customer ID]],'Medical Examinations'!$1:$1048576,2,FALSE())</f>
        <v>28.69</v>
      </c>
      <c r="D1104" s="20" t="str">
        <f>VLOOKUP(Table3[[#This Row],[Customer ID]],'Medical Examinations'!$1:$1048576,3,FALSE())</f>
        <v>over weight</v>
      </c>
      <c r="E1104" s="20">
        <f>VLOOKUP(Table3[[#This Row],[Customer ID]],'Medical Examinations'!$1:$1048576,4,FALSE())</f>
        <v>7.45</v>
      </c>
      <c r="F1104" s="20" t="str">
        <f>VLOOKUP(Table3[[#This Row],[Customer ID]],'Medical Examinations'!$1:$1048576,5,FALSE())</f>
        <v xml:space="preserve">diabetes </v>
      </c>
      <c r="G1104" s="19" t="str">
        <f>VLOOKUP(Table3[[#This Row],[Customer ID]],'Medical Examinations'!$1:$1048576,6,FALSE())</f>
        <v>No</v>
      </c>
      <c r="H1104" s="19" t="str">
        <f>VLOOKUP(Table3[[#This Row],[Customer ID]],'Medical Examinations'!$1:$1048576,7,FALSE())</f>
        <v>No</v>
      </c>
      <c r="I1104" s="19" t="str">
        <f>VLOOKUP(Table3[[#This Row],[Customer ID]],'Medical Examinations'!$1:$1048576,8,FALSE())</f>
        <v>No</v>
      </c>
      <c r="J1104" s="19">
        <f>VLOOKUP(Table3[[#This Row],[Customer ID]],'Medical Examinations'!$1:$1048576,9,FALSE())</f>
        <v>2</v>
      </c>
      <c r="K1104" s="19" t="str">
        <f>VLOOKUP(Table3[[#This Row],[Customer ID]],'Medical Examinations'!$1:$1048576,10,FALSE())</f>
        <v>No</v>
      </c>
      <c r="L1104" s="19" t="str">
        <f>VLOOKUP(Table3[[#This Row],[Customer ID]],'Hospitalisation Details'!1103:$1048576,5,FALSE())</f>
        <v>5 Sep 1973</v>
      </c>
      <c r="M1104" s="19">
        <f>VLOOKUP(Table3[[#This Row],[Customer ID]],'Hospitalisation Details'!1103:$1048576,6,FALSE())</f>
        <v>49</v>
      </c>
      <c r="N1104" s="19">
        <f>VLOOKUP(Table3[[#This Row],[Customer ID]],'Hospitalisation Details'!1103:$1048576,8,FALSE())</f>
        <v>10264.44</v>
      </c>
      <c r="O1104" s="19" t="str">
        <f>VLOOKUP(Table3[[#This Row],[Customer ID]],'Hospitalisation Details'!1103:$1048576,9,FALSE())</f>
        <v>tier - 3</v>
      </c>
      <c r="P1104" s="19" t="str">
        <f>VLOOKUP(Table3[[#This Row],[Customer ID]],'Hospitalisation Details'!1103:$1048576,10,FALSE())</f>
        <v>tier - 2</v>
      </c>
      <c r="Q1104" s="19" t="str">
        <f>VLOOKUP(Table3[[#This Row],[Customer ID]],'Hospitalisation Details'!1103:$1048576,11,FALSE())</f>
        <v>R1012</v>
      </c>
    </row>
    <row r="1105" spans="1:17" x14ac:dyDescent="0.2">
      <c r="A1105" s="18" t="s">
        <v>1267</v>
      </c>
      <c r="B1105" s="19" t="str">
        <f>VLOOKUP(Table3[[#This Row],[Customer ID]],'Customer name 1'!1104:$1048576,4,FALSE())</f>
        <v xml:space="preserve">Ms. Kaitlin </v>
      </c>
      <c r="C1105" s="20">
        <f>VLOOKUP(Table3[[#This Row],[Customer ID]],'Medical Examinations'!$1:$1048576,2,FALSE())</f>
        <v>31.28</v>
      </c>
      <c r="D1105" s="20" t="str">
        <f>VLOOKUP(Table3[[#This Row],[Customer ID]],'Medical Examinations'!$1:$1048576,3,FALSE())</f>
        <v xml:space="preserve"> obesity </v>
      </c>
      <c r="E1105" s="20">
        <f>VLOOKUP(Table3[[#This Row],[Customer ID]],'Medical Examinations'!$1:$1048576,4,FALSE())</f>
        <v>6.94</v>
      </c>
      <c r="F1105" s="20" t="str">
        <f>VLOOKUP(Table3[[#This Row],[Customer ID]],'Medical Examinations'!$1:$1048576,5,FALSE())</f>
        <v xml:space="preserve">diabetes </v>
      </c>
      <c r="G1105" s="19" t="str">
        <f>VLOOKUP(Table3[[#This Row],[Customer ID]],'Medical Examinations'!$1:$1048576,6,FALSE())</f>
        <v>yes</v>
      </c>
      <c r="H1105" s="19" t="str">
        <f>VLOOKUP(Table3[[#This Row],[Customer ID]],'Medical Examinations'!$1:$1048576,7,FALSE())</f>
        <v>No</v>
      </c>
      <c r="I1105" s="19" t="str">
        <f>VLOOKUP(Table3[[#This Row],[Customer ID]],'Medical Examinations'!$1:$1048576,8,FALSE())</f>
        <v>No</v>
      </c>
      <c r="J1105" s="19">
        <f>VLOOKUP(Table3[[#This Row],[Customer ID]],'Medical Examinations'!$1:$1048576,9,FALSE())</f>
        <v>1</v>
      </c>
      <c r="K1105" s="19" t="str">
        <f>VLOOKUP(Table3[[#This Row],[Customer ID]],'Medical Examinations'!$1:$1048576,10,FALSE())</f>
        <v>No</v>
      </c>
      <c r="L1105" s="19" t="str">
        <f>VLOOKUP(Table3[[#This Row],[Customer ID]],'Hospitalisation Details'!1104:$1048576,5,FALSE())</f>
        <v>15 Aug 1975</v>
      </c>
      <c r="M1105" s="19">
        <f>VLOOKUP(Table3[[#This Row],[Customer ID]],'Hospitalisation Details'!1104:$1048576,6,FALSE())</f>
        <v>47</v>
      </c>
      <c r="N1105" s="19">
        <f>VLOOKUP(Table3[[#This Row],[Customer ID]],'Hospitalisation Details'!1104:$1048576,8,FALSE())</f>
        <v>10259.129999999999</v>
      </c>
      <c r="O1105" s="19" t="str">
        <f>VLOOKUP(Table3[[#This Row],[Customer ID]],'Hospitalisation Details'!1104:$1048576,9,FALSE())</f>
        <v>tier - 3</v>
      </c>
      <c r="P1105" s="19" t="str">
        <f>VLOOKUP(Table3[[#This Row],[Customer ID]],'Hospitalisation Details'!1104:$1048576,10,FALSE())</f>
        <v>tier - 2</v>
      </c>
      <c r="Q1105" s="19" t="str">
        <f>VLOOKUP(Table3[[#This Row],[Customer ID]],'Hospitalisation Details'!1104:$1048576,11,FALSE())</f>
        <v>R1011</v>
      </c>
    </row>
    <row r="1106" spans="1:17" x14ac:dyDescent="0.2">
      <c r="A1106" s="18" t="s">
        <v>1266</v>
      </c>
      <c r="B1106" s="19" t="str">
        <f>VLOOKUP(Table3[[#This Row],[Customer ID]],'Customer name 1'!1105:$1048576,4,FALSE())</f>
        <v xml:space="preserve">Mr. Mohammad </v>
      </c>
      <c r="C1106" s="20">
        <f>VLOOKUP(Table3[[#This Row],[Customer ID]],'Medical Examinations'!$1:$1048576,2,FALSE())</f>
        <v>30.21</v>
      </c>
      <c r="D1106" s="20" t="str">
        <f>VLOOKUP(Table3[[#This Row],[Customer ID]],'Medical Examinations'!$1:$1048576,3,FALSE())</f>
        <v xml:space="preserve"> obesity </v>
      </c>
      <c r="E1106" s="20">
        <f>VLOOKUP(Table3[[#This Row],[Customer ID]],'Medical Examinations'!$1:$1048576,4,FALSE())</f>
        <v>7.83</v>
      </c>
      <c r="F1106" s="20" t="str">
        <f>VLOOKUP(Table3[[#This Row],[Customer ID]],'Medical Examinations'!$1:$1048576,5,FALSE())</f>
        <v xml:space="preserve">diabetes </v>
      </c>
      <c r="G1106" s="19" t="str">
        <f>VLOOKUP(Table3[[#This Row],[Customer ID]],'Medical Examinations'!$1:$1048576,6,FALSE())</f>
        <v>No</v>
      </c>
      <c r="H1106" s="19" t="str">
        <f>VLOOKUP(Table3[[#This Row],[Customer ID]],'Medical Examinations'!$1:$1048576,7,FALSE())</f>
        <v>No</v>
      </c>
      <c r="I1106" s="19" t="str">
        <f>VLOOKUP(Table3[[#This Row],[Customer ID]],'Medical Examinations'!$1:$1048576,8,FALSE())</f>
        <v>No</v>
      </c>
      <c r="J1106" s="19">
        <f>VLOOKUP(Table3[[#This Row],[Customer ID]],'Medical Examinations'!$1:$1048576,9,FALSE())</f>
        <v>0</v>
      </c>
      <c r="K1106" s="19" t="str">
        <f>VLOOKUP(Table3[[#This Row],[Customer ID]],'Medical Examinations'!$1:$1048576,10,FALSE())</f>
        <v>No</v>
      </c>
      <c r="L1106" s="19" t="str">
        <f>VLOOKUP(Table3[[#This Row],[Customer ID]],'Hospitalisation Details'!1105:$1048576,5,FALSE())</f>
        <v>23 Sep 1968</v>
      </c>
      <c r="M1106" s="19">
        <f>VLOOKUP(Table3[[#This Row],[Customer ID]],'Hospitalisation Details'!1105:$1048576,6,FALSE())</f>
        <v>54</v>
      </c>
      <c r="N1106" s="19">
        <f>VLOOKUP(Table3[[#This Row],[Customer ID]],'Hospitalisation Details'!1105:$1048576,8,FALSE())</f>
        <v>10231.5</v>
      </c>
      <c r="O1106" s="19" t="str">
        <f>VLOOKUP(Table3[[#This Row],[Customer ID]],'Hospitalisation Details'!1105:$1048576,9,FALSE())</f>
        <v>tier - 3</v>
      </c>
      <c r="P1106" s="19" t="str">
        <f>VLOOKUP(Table3[[#This Row],[Customer ID]],'Hospitalisation Details'!1105:$1048576,10,FALSE())</f>
        <v>tier - 1</v>
      </c>
      <c r="Q1106" s="19" t="str">
        <f>VLOOKUP(Table3[[#This Row],[Customer ID]],'Hospitalisation Details'!1105:$1048576,11,FALSE())</f>
        <v>R1012</v>
      </c>
    </row>
    <row r="1107" spans="1:17" x14ac:dyDescent="0.2">
      <c r="A1107" s="18" t="s">
        <v>1265</v>
      </c>
      <c r="B1107" s="19" t="str">
        <f>VLOOKUP(Table3[[#This Row],[Customer ID]],'Customer name 1'!1106:$1048576,4,FALSE())</f>
        <v xml:space="preserve">Mr. Charlie </v>
      </c>
      <c r="C1107" s="20">
        <f>VLOOKUP(Table3[[#This Row],[Customer ID]],'Medical Examinations'!$1:$1048576,2,FALSE())</f>
        <v>38.28</v>
      </c>
      <c r="D1107" s="20" t="str">
        <f>VLOOKUP(Table3[[#This Row],[Customer ID]],'Medical Examinations'!$1:$1048576,3,FALSE())</f>
        <v xml:space="preserve"> obesity </v>
      </c>
      <c r="E1107" s="20">
        <f>VLOOKUP(Table3[[#This Row],[Customer ID]],'Medical Examinations'!$1:$1048576,4,FALSE())</f>
        <v>10.17</v>
      </c>
      <c r="F1107" s="20" t="str">
        <f>VLOOKUP(Table3[[#This Row],[Customer ID]],'Medical Examinations'!$1:$1048576,5,FALSE())</f>
        <v xml:space="preserve">diabetes </v>
      </c>
      <c r="G1107" s="19" t="str">
        <f>VLOOKUP(Table3[[#This Row],[Customer ID]],'Medical Examinations'!$1:$1048576,6,FALSE())</f>
        <v>yes</v>
      </c>
      <c r="H1107" s="19" t="str">
        <f>VLOOKUP(Table3[[#This Row],[Customer ID]],'Medical Examinations'!$1:$1048576,7,FALSE())</f>
        <v>No</v>
      </c>
      <c r="I1107" s="19" t="str">
        <f>VLOOKUP(Table3[[#This Row],[Customer ID]],'Medical Examinations'!$1:$1048576,8,FALSE())</f>
        <v>No</v>
      </c>
      <c r="J1107" s="19">
        <f>VLOOKUP(Table3[[#This Row],[Customer ID]],'Medical Examinations'!$1:$1048576,9,FALSE())</f>
        <v>0</v>
      </c>
      <c r="K1107" s="19" t="str">
        <f>VLOOKUP(Table3[[#This Row],[Customer ID]],'Medical Examinations'!$1:$1048576,10,FALSE())</f>
        <v>No</v>
      </c>
      <c r="L1107" s="19" t="str">
        <f>VLOOKUP(Table3[[#This Row],[Customer ID]],'Hospitalisation Details'!1106:$1048576,5,FALSE())</f>
        <v>28 Jun 1967</v>
      </c>
      <c r="M1107" s="19">
        <f>VLOOKUP(Table3[[#This Row],[Customer ID]],'Hospitalisation Details'!1106:$1048576,6,FALSE())</f>
        <v>55</v>
      </c>
      <c r="N1107" s="19">
        <f>VLOOKUP(Table3[[#This Row],[Customer ID]],'Hospitalisation Details'!1106:$1048576,8,FALSE())</f>
        <v>10226.280000000001</v>
      </c>
      <c r="O1107" s="19" t="str">
        <f>VLOOKUP(Table3[[#This Row],[Customer ID]],'Hospitalisation Details'!1106:$1048576,9,FALSE())</f>
        <v>tier - 3</v>
      </c>
      <c r="P1107" s="19" t="str">
        <f>VLOOKUP(Table3[[#This Row],[Customer ID]],'Hospitalisation Details'!1106:$1048576,10,FALSE())</f>
        <v>tier - 3</v>
      </c>
      <c r="Q1107" s="19" t="str">
        <f>VLOOKUP(Table3[[#This Row],[Customer ID]],'Hospitalisation Details'!1106:$1048576,11,FALSE())</f>
        <v>R1013</v>
      </c>
    </row>
    <row r="1108" spans="1:17" x14ac:dyDescent="0.2">
      <c r="A1108" s="18" t="s">
        <v>1264</v>
      </c>
      <c r="B1108" s="19" t="str">
        <f>VLOOKUP(Table3[[#This Row],[Customer ID]],'Customer name 1'!1107:$1048576,4,FALSE())</f>
        <v xml:space="preserve">Mr. Brent </v>
      </c>
      <c r="C1108" s="20">
        <f>VLOOKUP(Table3[[#This Row],[Customer ID]],'Medical Examinations'!$1:$1048576,2,FALSE())</f>
        <v>29.9</v>
      </c>
      <c r="D1108" s="20" t="str">
        <f>VLOOKUP(Table3[[#This Row],[Customer ID]],'Medical Examinations'!$1:$1048576,3,FALSE())</f>
        <v>over weight</v>
      </c>
      <c r="E1108" s="20">
        <f>VLOOKUP(Table3[[#This Row],[Customer ID]],'Medical Examinations'!$1:$1048576,4,FALSE())</f>
        <v>8.9600000000000009</v>
      </c>
      <c r="F1108" s="20" t="str">
        <f>VLOOKUP(Table3[[#This Row],[Customer ID]],'Medical Examinations'!$1:$1048576,5,FALSE())</f>
        <v xml:space="preserve">diabetes </v>
      </c>
      <c r="G1108" s="19" t="str">
        <f>VLOOKUP(Table3[[#This Row],[Customer ID]],'Medical Examinations'!$1:$1048576,6,FALSE())</f>
        <v>yes</v>
      </c>
      <c r="H1108" s="19" t="str">
        <f>VLOOKUP(Table3[[#This Row],[Customer ID]],'Medical Examinations'!$1:$1048576,7,FALSE())</f>
        <v>No</v>
      </c>
      <c r="I1108" s="19" t="str">
        <f>VLOOKUP(Table3[[#This Row],[Customer ID]],'Medical Examinations'!$1:$1048576,8,FALSE())</f>
        <v>No</v>
      </c>
      <c r="J1108" s="19">
        <f>VLOOKUP(Table3[[#This Row],[Customer ID]],'Medical Examinations'!$1:$1048576,9,FALSE())</f>
        <v>0</v>
      </c>
      <c r="K1108" s="19" t="str">
        <f>VLOOKUP(Table3[[#This Row],[Customer ID]],'Medical Examinations'!$1:$1048576,10,FALSE())</f>
        <v>No</v>
      </c>
      <c r="L1108" s="19" t="str">
        <f>VLOOKUP(Table3[[#This Row],[Customer ID]],'Hospitalisation Details'!1107:$1048576,5,FALSE())</f>
        <v>26 Sep 1967</v>
      </c>
      <c r="M1108" s="19">
        <f>VLOOKUP(Table3[[#This Row],[Customer ID]],'Hospitalisation Details'!1107:$1048576,6,FALSE())</f>
        <v>55</v>
      </c>
      <c r="N1108" s="19">
        <f>VLOOKUP(Table3[[#This Row],[Customer ID]],'Hospitalisation Details'!1107:$1048576,8,FALSE())</f>
        <v>10214.64</v>
      </c>
      <c r="O1108" s="19" t="str">
        <f>VLOOKUP(Table3[[#This Row],[Customer ID]],'Hospitalisation Details'!1107:$1048576,9,FALSE())</f>
        <v>tier - 3</v>
      </c>
      <c r="P1108" s="19" t="str">
        <f>VLOOKUP(Table3[[#This Row],[Customer ID]],'Hospitalisation Details'!1107:$1048576,10,FALSE())</f>
        <v>tier - 2</v>
      </c>
      <c r="Q1108" s="19" t="str">
        <f>VLOOKUP(Table3[[#This Row],[Customer ID]],'Hospitalisation Details'!1107:$1048576,11,FALSE())</f>
        <v>R1011</v>
      </c>
    </row>
    <row r="1109" spans="1:17" x14ac:dyDescent="0.2">
      <c r="A1109" s="18" t="s">
        <v>1263</v>
      </c>
      <c r="B1109" s="19" t="str">
        <f>VLOOKUP(Table3[[#This Row],[Customer ID]],'Customer name 1'!1108:$1048576,4,FALSE())</f>
        <v xml:space="preserve">Ms. Kelli </v>
      </c>
      <c r="C1109" s="20">
        <f>VLOOKUP(Table3[[#This Row],[Customer ID]],'Medical Examinations'!$1:$1048576,2,FALSE())</f>
        <v>23.18</v>
      </c>
      <c r="D1109" s="20" t="str">
        <f>VLOOKUP(Table3[[#This Row],[Customer ID]],'Medical Examinations'!$1:$1048576,3,FALSE())</f>
        <v>normal weight</v>
      </c>
      <c r="E1109" s="20">
        <f>VLOOKUP(Table3[[#This Row],[Customer ID]],'Medical Examinations'!$1:$1048576,4,FALSE())</f>
        <v>6.96</v>
      </c>
      <c r="F1109" s="20" t="str">
        <f>VLOOKUP(Table3[[#This Row],[Customer ID]],'Medical Examinations'!$1:$1048576,5,FALSE())</f>
        <v xml:space="preserve">diabetes </v>
      </c>
      <c r="G1109" s="19" t="str">
        <f>VLOOKUP(Table3[[#This Row],[Customer ID]],'Medical Examinations'!$1:$1048576,6,FALSE())</f>
        <v>yes</v>
      </c>
      <c r="H1109" s="19" t="str">
        <f>VLOOKUP(Table3[[#This Row],[Customer ID]],'Medical Examinations'!$1:$1048576,7,FALSE())</f>
        <v>No</v>
      </c>
      <c r="I1109" s="19" t="str">
        <f>VLOOKUP(Table3[[#This Row],[Customer ID]],'Medical Examinations'!$1:$1048576,8,FALSE())</f>
        <v>No</v>
      </c>
      <c r="J1109" s="19">
        <f>VLOOKUP(Table3[[#This Row],[Customer ID]],'Medical Examinations'!$1:$1048576,9,FALSE())</f>
        <v>2</v>
      </c>
      <c r="K1109" s="19" t="str">
        <f>VLOOKUP(Table3[[#This Row],[Customer ID]],'Medical Examinations'!$1:$1048576,10,FALSE())</f>
        <v>No</v>
      </c>
      <c r="L1109" s="19" t="str">
        <f>VLOOKUP(Table3[[#This Row],[Customer ID]],'Hospitalisation Details'!1108:$1048576,5,FALSE())</f>
        <v>24 Dec 1970</v>
      </c>
      <c r="M1109" s="19">
        <f>VLOOKUP(Table3[[#This Row],[Customer ID]],'Hospitalisation Details'!1108:$1048576,6,FALSE())</f>
        <v>52</v>
      </c>
      <c r="N1109" s="19">
        <f>VLOOKUP(Table3[[#This Row],[Customer ID]],'Hospitalisation Details'!1108:$1048576,8,FALSE())</f>
        <v>10197.77</v>
      </c>
      <c r="O1109" s="19" t="str">
        <f>VLOOKUP(Table3[[#This Row],[Customer ID]],'Hospitalisation Details'!1108:$1048576,9,FALSE())</f>
        <v>tier - 3</v>
      </c>
      <c r="P1109" s="19" t="str">
        <f>VLOOKUP(Table3[[#This Row],[Customer ID]],'Hospitalisation Details'!1108:$1048576,10,FALSE())</f>
        <v>tier - 1</v>
      </c>
      <c r="Q1109" s="19" t="str">
        <f>VLOOKUP(Table3[[#This Row],[Customer ID]],'Hospitalisation Details'!1108:$1048576,11,FALSE())</f>
        <v>R1024</v>
      </c>
    </row>
    <row r="1110" spans="1:17" x14ac:dyDescent="0.2">
      <c r="A1110" s="18" t="s">
        <v>1262</v>
      </c>
      <c r="B1110" s="19" t="str">
        <f>VLOOKUP(Table3[[#This Row],[Customer ID]],'Customer name 1'!1109:$1048576,4,FALSE())</f>
        <v xml:space="preserve">Mrs. Sheridan </v>
      </c>
      <c r="C1110" s="20">
        <f>VLOOKUP(Table3[[#This Row],[Customer ID]],'Medical Examinations'!$1:$1048576,2,FALSE())</f>
        <v>33.020000000000003</v>
      </c>
      <c r="D1110" s="20" t="str">
        <f>VLOOKUP(Table3[[#This Row],[Customer ID]],'Medical Examinations'!$1:$1048576,3,FALSE())</f>
        <v xml:space="preserve"> obesity </v>
      </c>
      <c r="E1110" s="20">
        <f>VLOOKUP(Table3[[#This Row],[Customer ID]],'Medical Examinations'!$1:$1048576,4,FALSE())</f>
        <v>5.07</v>
      </c>
      <c r="F1110" s="20" t="str">
        <f>VLOOKUP(Table3[[#This Row],[Customer ID]],'Medical Examinations'!$1:$1048576,5,FALSE())</f>
        <v xml:space="preserve">normal </v>
      </c>
      <c r="G1110" s="19" t="str">
        <f>VLOOKUP(Table3[[#This Row],[Customer ID]],'Medical Examinations'!$1:$1048576,6,FALSE())</f>
        <v>yes</v>
      </c>
      <c r="H1110" s="19" t="str">
        <f>VLOOKUP(Table3[[#This Row],[Customer ID]],'Medical Examinations'!$1:$1048576,7,FALSE())</f>
        <v>No</v>
      </c>
      <c r="I1110" s="19" t="str">
        <f>VLOOKUP(Table3[[#This Row],[Customer ID]],'Medical Examinations'!$1:$1048576,8,FALSE())</f>
        <v>No</v>
      </c>
      <c r="J1110" s="19">
        <f>VLOOKUP(Table3[[#This Row],[Customer ID]],'Medical Examinations'!$1:$1048576,9,FALSE())</f>
        <v>0</v>
      </c>
      <c r="K1110" s="19" t="str">
        <f>VLOOKUP(Table3[[#This Row],[Customer ID]],'Medical Examinations'!$1:$1048576,10,FALSE())</f>
        <v>No</v>
      </c>
      <c r="L1110" s="19" t="str">
        <f>VLOOKUP(Table3[[#This Row],[Customer ID]],'Hospitalisation Details'!1109:$1048576,5,FALSE())</f>
        <v>16 Oct 1985</v>
      </c>
      <c r="M1110" s="19">
        <f>VLOOKUP(Table3[[#This Row],[Customer ID]],'Hospitalisation Details'!1109:$1048576,6,FALSE())</f>
        <v>37</v>
      </c>
      <c r="N1110" s="19">
        <f>VLOOKUP(Table3[[#This Row],[Customer ID]],'Hospitalisation Details'!1109:$1048576,8,FALSE())</f>
        <v>10191.82</v>
      </c>
      <c r="O1110" s="19" t="str">
        <f>VLOOKUP(Table3[[#This Row],[Customer ID]],'Hospitalisation Details'!1109:$1048576,9,FALSE())</f>
        <v>tier - 3</v>
      </c>
      <c r="P1110" s="19" t="str">
        <f>VLOOKUP(Table3[[#This Row],[Customer ID]],'Hospitalisation Details'!1109:$1048576,10,FALSE())</f>
        <v>tier - 2</v>
      </c>
      <c r="Q1110" s="19" t="str">
        <f>VLOOKUP(Table3[[#This Row],[Customer ID]],'Hospitalisation Details'!1109:$1048576,11,FALSE())</f>
        <v>R1026</v>
      </c>
    </row>
    <row r="1111" spans="1:17" x14ac:dyDescent="0.2">
      <c r="A1111" s="18" t="s">
        <v>1261</v>
      </c>
      <c r="B1111" s="19" t="str">
        <f>VLOOKUP(Table3[[#This Row],[Customer ID]],'Customer name 1'!1110:$1048576,4,FALSE())</f>
        <v xml:space="preserve">Mrs. Sarah </v>
      </c>
      <c r="C1111" s="20">
        <f>VLOOKUP(Table3[[#This Row],[Customer ID]],'Medical Examinations'!$1:$1048576,2,FALSE())</f>
        <v>27.29</v>
      </c>
      <c r="D1111" s="20" t="str">
        <f>VLOOKUP(Table3[[#This Row],[Customer ID]],'Medical Examinations'!$1:$1048576,3,FALSE())</f>
        <v>over weight</v>
      </c>
      <c r="E1111" s="20">
        <f>VLOOKUP(Table3[[#This Row],[Customer ID]],'Medical Examinations'!$1:$1048576,4,FALSE())</f>
        <v>5.85</v>
      </c>
      <c r="F1111" s="20" t="str">
        <f>VLOOKUP(Table3[[#This Row],[Customer ID]],'Medical Examinations'!$1:$1048576,5,FALSE())</f>
        <v>prediabetes</v>
      </c>
      <c r="G1111" s="19" t="str">
        <f>VLOOKUP(Table3[[#This Row],[Customer ID]],'Medical Examinations'!$1:$1048576,6,FALSE())</f>
        <v>No</v>
      </c>
      <c r="H1111" s="19" t="str">
        <f>VLOOKUP(Table3[[#This Row],[Customer ID]],'Medical Examinations'!$1:$1048576,7,FALSE())</f>
        <v>No</v>
      </c>
      <c r="I1111" s="19" t="str">
        <f>VLOOKUP(Table3[[#This Row],[Customer ID]],'Medical Examinations'!$1:$1048576,8,FALSE())</f>
        <v>No</v>
      </c>
      <c r="J1111" s="19">
        <f>VLOOKUP(Table3[[#This Row],[Customer ID]],'Medical Examinations'!$1:$1048576,9,FALSE())</f>
        <v>2</v>
      </c>
      <c r="K1111" s="19" t="str">
        <f>VLOOKUP(Table3[[#This Row],[Customer ID]],'Medical Examinations'!$1:$1048576,10,FALSE())</f>
        <v>No</v>
      </c>
      <c r="L1111" s="19" t="str">
        <f>VLOOKUP(Table3[[#This Row],[Customer ID]],'Hospitalisation Details'!1110:$1048576,5,FALSE())</f>
        <v>10 Jul 1972</v>
      </c>
      <c r="M1111" s="19">
        <f>VLOOKUP(Table3[[#This Row],[Customer ID]],'Hospitalisation Details'!1110:$1048576,6,FALSE())</f>
        <v>50</v>
      </c>
      <c r="N1111" s="19">
        <f>VLOOKUP(Table3[[#This Row],[Customer ID]],'Hospitalisation Details'!1110:$1048576,8,FALSE())</f>
        <v>10160.870000000001</v>
      </c>
      <c r="O1111" s="19" t="str">
        <f>VLOOKUP(Table3[[#This Row],[Customer ID]],'Hospitalisation Details'!1110:$1048576,9,FALSE())</f>
        <v>tier - 3</v>
      </c>
      <c r="P1111" s="19" t="str">
        <f>VLOOKUP(Table3[[#This Row],[Customer ID]],'Hospitalisation Details'!1110:$1048576,10,FALSE())</f>
        <v>tier - 3</v>
      </c>
      <c r="Q1111" s="19" t="str">
        <f>VLOOKUP(Table3[[#This Row],[Customer ID]],'Hospitalisation Details'!1110:$1048576,11,FALSE())</f>
        <v>R1025</v>
      </c>
    </row>
    <row r="1112" spans="1:17" x14ac:dyDescent="0.2">
      <c r="A1112" s="18" t="s">
        <v>1260</v>
      </c>
      <c r="B1112" s="19" t="str">
        <f>VLOOKUP(Table3[[#This Row],[Customer ID]],'Customer name 1'!1111:$1048576,4,FALSE())</f>
        <v xml:space="preserve">Ms. Jennifer </v>
      </c>
      <c r="C1112" s="20">
        <f>VLOOKUP(Table3[[#This Row],[Customer ID]],'Medical Examinations'!$1:$1048576,2,FALSE())</f>
        <v>23.18</v>
      </c>
      <c r="D1112" s="20" t="str">
        <f>VLOOKUP(Table3[[#This Row],[Customer ID]],'Medical Examinations'!$1:$1048576,3,FALSE())</f>
        <v>normal weight</v>
      </c>
      <c r="E1112" s="20">
        <f>VLOOKUP(Table3[[#This Row],[Customer ID]],'Medical Examinations'!$1:$1048576,4,FALSE())</f>
        <v>10.56</v>
      </c>
      <c r="F1112" s="20" t="str">
        <f>VLOOKUP(Table3[[#This Row],[Customer ID]],'Medical Examinations'!$1:$1048576,5,FALSE())</f>
        <v xml:space="preserve">diabetes </v>
      </c>
      <c r="G1112" s="19" t="str">
        <f>VLOOKUP(Table3[[#This Row],[Customer ID]],'Medical Examinations'!$1:$1048576,6,FALSE())</f>
        <v>No</v>
      </c>
      <c r="H1112" s="19" t="str">
        <f>VLOOKUP(Table3[[#This Row],[Customer ID]],'Medical Examinations'!$1:$1048576,7,FALSE())</f>
        <v>No</v>
      </c>
      <c r="I1112" s="19" t="str">
        <f>VLOOKUP(Table3[[#This Row],[Customer ID]],'Medical Examinations'!$1:$1048576,8,FALSE())</f>
        <v>No</v>
      </c>
      <c r="J1112" s="19">
        <f>VLOOKUP(Table3[[#This Row],[Customer ID]],'Medical Examinations'!$1:$1048576,9,FALSE())</f>
        <v>2</v>
      </c>
      <c r="K1112" s="19" t="str">
        <f>VLOOKUP(Table3[[#This Row],[Customer ID]],'Medical Examinations'!$1:$1048576,10,FALSE())</f>
        <v>No</v>
      </c>
      <c r="L1112" s="19" t="str">
        <f>VLOOKUP(Table3[[#This Row],[Customer ID]],'Hospitalisation Details'!1111:$1048576,5,FALSE())</f>
        <v>13 Oct 1973</v>
      </c>
      <c r="M1112" s="19">
        <f>VLOOKUP(Table3[[#This Row],[Customer ID]],'Hospitalisation Details'!1111:$1048576,6,FALSE())</f>
        <v>49</v>
      </c>
      <c r="N1112" s="19">
        <f>VLOOKUP(Table3[[#This Row],[Customer ID]],'Hospitalisation Details'!1111:$1048576,8,FALSE())</f>
        <v>10156.780000000001</v>
      </c>
      <c r="O1112" s="19" t="str">
        <f>VLOOKUP(Table3[[#This Row],[Customer ID]],'Hospitalisation Details'!1111:$1048576,9,FALSE())</f>
        <v>tier - 3</v>
      </c>
      <c r="P1112" s="19" t="str">
        <f>VLOOKUP(Table3[[#This Row],[Customer ID]],'Hospitalisation Details'!1111:$1048576,10,FALSE())</f>
        <v>tier - 2</v>
      </c>
      <c r="Q1112" s="19" t="str">
        <f>VLOOKUP(Table3[[#This Row],[Customer ID]],'Hospitalisation Details'!1111:$1048576,11,FALSE())</f>
        <v>R1012</v>
      </c>
    </row>
    <row r="1113" spans="1:17" x14ac:dyDescent="0.2">
      <c r="A1113" s="18" t="s">
        <v>1259</v>
      </c>
      <c r="B1113" s="19" t="str">
        <f>VLOOKUP(Table3[[#This Row],[Customer ID]],'Customer name 1'!1112:$1048576,4,FALSE())</f>
        <v xml:space="preserve">Mrs. Laura </v>
      </c>
      <c r="C1113" s="20">
        <f>VLOOKUP(Table3[[#This Row],[Customer ID]],'Medical Examinations'!$1:$1048576,2,FALSE())</f>
        <v>32.659999999999997</v>
      </c>
      <c r="D1113" s="20" t="str">
        <f>VLOOKUP(Table3[[#This Row],[Customer ID]],'Medical Examinations'!$1:$1048576,3,FALSE())</f>
        <v xml:space="preserve"> obesity </v>
      </c>
      <c r="E1113" s="20">
        <f>VLOOKUP(Table3[[#This Row],[Customer ID]],'Medical Examinations'!$1:$1048576,4,FALSE())</f>
        <v>8.92</v>
      </c>
      <c r="F1113" s="20" t="str">
        <f>VLOOKUP(Table3[[#This Row],[Customer ID]],'Medical Examinations'!$1:$1048576,5,FALSE())</f>
        <v xml:space="preserve">diabetes </v>
      </c>
      <c r="G1113" s="19" t="str">
        <f>VLOOKUP(Table3[[#This Row],[Customer ID]],'Medical Examinations'!$1:$1048576,6,FALSE())</f>
        <v>yes</v>
      </c>
      <c r="H1113" s="19" t="str">
        <f>VLOOKUP(Table3[[#This Row],[Customer ID]],'Medical Examinations'!$1:$1048576,7,FALSE())</f>
        <v>No</v>
      </c>
      <c r="I1113" s="19" t="str">
        <f>VLOOKUP(Table3[[#This Row],[Customer ID]],'Medical Examinations'!$1:$1048576,8,FALSE())</f>
        <v>No</v>
      </c>
      <c r="J1113" s="19">
        <f>VLOOKUP(Table3[[#This Row],[Customer ID]],'Medical Examinations'!$1:$1048576,9,FALSE())</f>
        <v>0</v>
      </c>
      <c r="K1113" s="19" t="str">
        <f>VLOOKUP(Table3[[#This Row],[Customer ID]],'Medical Examinations'!$1:$1048576,10,FALSE())</f>
        <v>No</v>
      </c>
      <c r="L1113" s="19" t="str">
        <f>VLOOKUP(Table3[[#This Row],[Customer ID]],'Hospitalisation Details'!1112:$1048576,5,FALSE())</f>
        <v>12 Jun 1981</v>
      </c>
      <c r="M1113" s="19">
        <f>VLOOKUP(Table3[[#This Row],[Customer ID]],'Hospitalisation Details'!1112:$1048576,6,FALSE())</f>
        <v>41</v>
      </c>
      <c r="N1113" s="19">
        <f>VLOOKUP(Table3[[#This Row],[Customer ID]],'Hospitalisation Details'!1112:$1048576,8,FALSE())</f>
        <v>10146.129999999999</v>
      </c>
      <c r="O1113" s="19" t="str">
        <f>VLOOKUP(Table3[[#This Row],[Customer ID]],'Hospitalisation Details'!1112:$1048576,9,FALSE())</f>
        <v>tier - 3</v>
      </c>
      <c r="P1113" s="19" t="str">
        <f>VLOOKUP(Table3[[#This Row],[Customer ID]],'Hospitalisation Details'!1112:$1048576,10,FALSE())</f>
        <v>tier - 1</v>
      </c>
      <c r="Q1113" s="19" t="str">
        <f>VLOOKUP(Table3[[#This Row],[Customer ID]],'Hospitalisation Details'!1112:$1048576,11,FALSE())</f>
        <v>R1025</v>
      </c>
    </row>
    <row r="1114" spans="1:17" x14ac:dyDescent="0.2">
      <c r="A1114" s="18" t="s">
        <v>1258</v>
      </c>
      <c r="B1114" s="19" t="str">
        <f>VLOOKUP(Table3[[#This Row],[Customer ID]],'Customer name 1'!1113:$1048576,4,FALSE())</f>
        <v xml:space="preserve">Mr. Thomas </v>
      </c>
      <c r="C1114" s="20">
        <f>VLOOKUP(Table3[[#This Row],[Customer ID]],'Medical Examinations'!$1:$1048576,2,FALSE())</f>
        <v>30.78</v>
      </c>
      <c r="D1114" s="20" t="str">
        <f>VLOOKUP(Table3[[#This Row],[Customer ID]],'Medical Examinations'!$1:$1048576,3,FALSE())</f>
        <v xml:space="preserve"> obesity </v>
      </c>
      <c r="E1114" s="20">
        <f>VLOOKUP(Table3[[#This Row],[Customer ID]],'Medical Examinations'!$1:$1048576,4,FALSE())</f>
        <v>8.6300000000000008</v>
      </c>
      <c r="F1114" s="20" t="str">
        <f>VLOOKUP(Table3[[#This Row],[Customer ID]],'Medical Examinations'!$1:$1048576,5,FALSE())</f>
        <v xml:space="preserve">diabetes </v>
      </c>
      <c r="G1114" s="19" t="str">
        <f>VLOOKUP(Table3[[#This Row],[Customer ID]],'Medical Examinations'!$1:$1048576,6,FALSE())</f>
        <v>No</v>
      </c>
      <c r="H1114" s="19" t="str">
        <f>VLOOKUP(Table3[[#This Row],[Customer ID]],'Medical Examinations'!$1:$1048576,7,FALSE())</f>
        <v>No</v>
      </c>
      <c r="I1114" s="19" t="str">
        <f>VLOOKUP(Table3[[#This Row],[Customer ID]],'Medical Examinations'!$1:$1048576,8,FALSE())</f>
        <v>No</v>
      </c>
      <c r="J1114" s="19">
        <f>VLOOKUP(Table3[[#This Row],[Customer ID]],'Medical Examinations'!$1:$1048576,9,FALSE())</f>
        <v>0</v>
      </c>
      <c r="K1114" s="19" t="str">
        <f>VLOOKUP(Table3[[#This Row],[Customer ID]],'Medical Examinations'!$1:$1048576,10,FALSE())</f>
        <v>No</v>
      </c>
      <c r="L1114" s="19" t="str">
        <f>VLOOKUP(Table3[[#This Row],[Customer ID]],'Hospitalisation Details'!1113:$1048576,5,FALSE())</f>
        <v>30 Dec 1974</v>
      </c>
      <c r="M1114" s="19">
        <f>VLOOKUP(Table3[[#This Row],[Customer ID]],'Hospitalisation Details'!1113:$1048576,6,FALSE())</f>
        <v>48</v>
      </c>
      <c r="N1114" s="19">
        <f>VLOOKUP(Table3[[#This Row],[Customer ID]],'Hospitalisation Details'!1113:$1048576,8,FALSE())</f>
        <v>10141.14</v>
      </c>
      <c r="O1114" s="19" t="str">
        <f>VLOOKUP(Table3[[#This Row],[Customer ID]],'Hospitalisation Details'!1113:$1048576,9,FALSE())</f>
        <v>tier - 3</v>
      </c>
      <c r="P1114" s="19" t="str">
        <f>VLOOKUP(Table3[[#This Row],[Customer ID]],'Hospitalisation Details'!1113:$1048576,10,FALSE())</f>
        <v>tier - 1</v>
      </c>
      <c r="Q1114" s="19" t="str">
        <f>VLOOKUP(Table3[[#This Row],[Customer ID]],'Hospitalisation Details'!1113:$1048576,11,FALSE())</f>
        <v>R1016</v>
      </c>
    </row>
    <row r="1115" spans="1:17" x14ac:dyDescent="0.2">
      <c r="A1115" s="18" t="s">
        <v>1257</v>
      </c>
      <c r="B1115" s="19" t="str">
        <f>VLOOKUP(Table3[[#This Row],[Customer ID]],'Customer name 1'!1114:$1048576,4,FALSE())</f>
        <v xml:space="preserve">Ms. Gisele </v>
      </c>
      <c r="C1115" s="20">
        <f>VLOOKUP(Table3[[#This Row],[Customer ID]],'Medical Examinations'!$1:$1048576,2,FALSE())</f>
        <v>47.2</v>
      </c>
      <c r="D1115" s="20" t="str">
        <f>VLOOKUP(Table3[[#This Row],[Customer ID]],'Medical Examinations'!$1:$1048576,3,FALSE())</f>
        <v xml:space="preserve"> obesity </v>
      </c>
      <c r="E1115" s="20">
        <f>VLOOKUP(Table3[[#This Row],[Customer ID]],'Medical Examinations'!$1:$1048576,4,FALSE())</f>
        <v>6.29</v>
      </c>
      <c r="F1115" s="20" t="str">
        <f>VLOOKUP(Table3[[#This Row],[Customer ID]],'Medical Examinations'!$1:$1048576,5,FALSE())</f>
        <v>prediabetes</v>
      </c>
      <c r="G1115" s="19" t="str">
        <f>VLOOKUP(Table3[[#This Row],[Customer ID]],'Medical Examinations'!$1:$1048576,6,FALSE())</f>
        <v>yes</v>
      </c>
      <c r="H1115" s="19" t="str">
        <f>VLOOKUP(Table3[[#This Row],[Customer ID]],'Medical Examinations'!$1:$1048576,7,FALSE())</f>
        <v>No</v>
      </c>
      <c r="I1115" s="19" t="str">
        <f>VLOOKUP(Table3[[#This Row],[Customer ID]],'Medical Examinations'!$1:$1048576,8,FALSE())</f>
        <v>Yes</v>
      </c>
      <c r="J1115" s="19">
        <f>VLOOKUP(Table3[[#This Row],[Customer ID]],'Medical Examinations'!$1:$1048576,9,FALSE())</f>
        <v>1</v>
      </c>
      <c r="K1115" s="19" t="str">
        <f>VLOOKUP(Table3[[#This Row],[Customer ID]],'Medical Examinations'!$1:$1048576,10,FALSE())</f>
        <v>No</v>
      </c>
      <c r="L1115" s="19" t="str">
        <f>VLOOKUP(Table3[[#This Row],[Customer ID]],'Hospitalisation Details'!1114:$1048576,5,FALSE())</f>
        <v>5 Sep 1997</v>
      </c>
      <c r="M1115" s="19">
        <f>VLOOKUP(Table3[[#This Row],[Customer ID]],'Hospitalisation Details'!1114:$1048576,6,FALSE())</f>
        <v>25</v>
      </c>
      <c r="N1115" s="19">
        <f>VLOOKUP(Table3[[#This Row],[Customer ID]],'Hospitalisation Details'!1114:$1048576,8,FALSE())</f>
        <v>10139.84</v>
      </c>
      <c r="O1115" s="19" t="str">
        <f>VLOOKUP(Table3[[#This Row],[Customer ID]],'Hospitalisation Details'!1114:$1048576,9,FALSE())</f>
        <v>tier - 3</v>
      </c>
      <c r="P1115" s="19" t="str">
        <f>VLOOKUP(Table3[[#This Row],[Customer ID]],'Hospitalisation Details'!1114:$1048576,10,FALSE())</f>
        <v>tier - 2</v>
      </c>
      <c r="Q1115" s="19" t="str">
        <f>VLOOKUP(Table3[[#This Row],[Customer ID]],'Hospitalisation Details'!1114:$1048576,11,FALSE())</f>
        <v>R1012</v>
      </c>
    </row>
    <row r="1116" spans="1:17" x14ac:dyDescent="0.2">
      <c r="A1116" s="18" t="s">
        <v>1256</v>
      </c>
      <c r="B1116" s="19" t="str">
        <f>VLOOKUP(Table3[[#This Row],[Customer ID]],'Customer name 1'!1115:$1048576,4,FALSE())</f>
        <v xml:space="preserve">Ms. Myra </v>
      </c>
      <c r="C1116" s="20">
        <f>VLOOKUP(Table3[[#This Row],[Customer ID]],'Medical Examinations'!$1:$1048576,2,FALSE())</f>
        <v>31.6</v>
      </c>
      <c r="D1116" s="20" t="str">
        <f>VLOOKUP(Table3[[#This Row],[Customer ID]],'Medical Examinations'!$1:$1048576,3,FALSE())</f>
        <v xml:space="preserve"> obesity </v>
      </c>
      <c r="E1116" s="20">
        <f>VLOOKUP(Table3[[#This Row],[Customer ID]],'Medical Examinations'!$1:$1048576,4,FALSE())</f>
        <v>5.75</v>
      </c>
      <c r="F1116" s="20" t="str">
        <f>VLOOKUP(Table3[[#This Row],[Customer ID]],'Medical Examinations'!$1:$1048576,5,FALSE())</f>
        <v>prediabetes</v>
      </c>
      <c r="G1116" s="19" t="str">
        <f>VLOOKUP(Table3[[#This Row],[Customer ID]],'Medical Examinations'!$1:$1048576,6,FALSE())</f>
        <v>No</v>
      </c>
      <c r="H1116" s="19" t="str">
        <f>VLOOKUP(Table3[[#This Row],[Customer ID]],'Medical Examinations'!$1:$1048576,7,FALSE())</f>
        <v>No</v>
      </c>
      <c r="I1116" s="19" t="str">
        <f>VLOOKUP(Table3[[#This Row],[Customer ID]],'Medical Examinations'!$1:$1048576,8,FALSE())</f>
        <v>No</v>
      </c>
      <c r="J1116" s="19">
        <f>VLOOKUP(Table3[[#This Row],[Customer ID]],'Medical Examinations'!$1:$1048576,9,FALSE())</f>
        <v>2</v>
      </c>
      <c r="K1116" s="19" t="str">
        <f>VLOOKUP(Table3[[#This Row],[Customer ID]],'Medical Examinations'!$1:$1048576,10,FALSE())</f>
        <v>No</v>
      </c>
      <c r="L1116" s="19" t="str">
        <f>VLOOKUP(Table3[[#This Row],[Customer ID]],'Hospitalisation Details'!1115:$1048576,5,FALSE())</f>
        <v>16 Nov 1972</v>
      </c>
      <c r="M1116" s="19">
        <f>VLOOKUP(Table3[[#This Row],[Customer ID]],'Hospitalisation Details'!1115:$1048576,6,FALSE())</f>
        <v>50</v>
      </c>
      <c r="N1116" s="19">
        <f>VLOOKUP(Table3[[#This Row],[Customer ID]],'Hospitalisation Details'!1115:$1048576,8,FALSE())</f>
        <v>10118.42</v>
      </c>
      <c r="O1116" s="19" t="str">
        <f>VLOOKUP(Table3[[#This Row],[Customer ID]],'Hospitalisation Details'!1115:$1048576,9,FALSE())</f>
        <v>tier - 3</v>
      </c>
      <c r="P1116" s="19" t="str">
        <f>VLOOKUP(Table3[[#This Row],[Customer ID]],'Hospitalisation Details'!1115:$1048576,10,FALSE())</f>
        <v>tier - 3</v>
      </c>
      <c r="Q1116" s="19" t="str">
        <f>VLOOKUP(Table3[[#This Row],[Customer ID]],'Hospitalisation Details'!1115:$1048576,11,FALSE())</f>
        <v>R1011</v>
      </c>
    </row>
    <row r="1117" spans="1:17" x14ac:dyDescent="0.2">
      <c r="A1117" s="18" t="s">
        <v>1255</v>
      </c>
      <c r="B1117" s="19" t="str">
        <f>VLOOKUP(Table3[[#This Row],[Customer ID]],'Customer name 1'!1116:$1048576,4,FALSE())</f>
        <v xml:space="preserve">Ms. Melissa </v>
      </c>
      <c r="C1117" s="20">
        <f>VLOOKUP(Table3[[#This Row],[Customer ID]],'Medical Examinations'!$1:$1048576,2,FALSE())</f>
        <v>33.914999999999999</v>
      </c>
      <c r="D1117" s="20" t="str">
        <f>VLOOKUP(Table3[[#This Row],[Customer ID]],'Medical Examinations'!$1:$1048576,3,FALSE())</f>
        <v xml:space="preserve"> obesity </v>
      </c>
      <c r="E1117" s="20">
        <f>VLOOKUP(Table3[[#This Row],[Customer ID]],'Medical Examinations'!$1:$1048576,4,FALSE())</f>
        <v>6.66</v>
      </c>
      <c r="F1117" s="20" t="str">
        <f>VLOOKUP(Table3[[#This Row],[Customer ID]],'Medical Examinations'!$1:$1048576,5,FALSE())</f>
        <v xml:space="preserve">diabetes </v>
      </c>
      <c r="G1117" s="19" t="str">
        <f>VLOOKUP(Table3[[#This Row],[Customer ID]],'Medical Examinations'!$1:$1048576,6,FALSE())</f>
        <v>yes</v>
      </c>
      <c r="H1117" s="19" t="str">
        <f>VLOOKUP(Table3[[#This Row],[Customer ID]],'Medical Examinations'!$1:$1048576,7,FALSE())</f>
        <v>No</v>
      </c>
      <c r="I1117" s="19" t="str">
        <f>VLOOKUP(Table3[[#This Row],[Customer ID]],'Medical Examinations'!$1:$1048576,8,FALSE())</f>
        <v>No</v>
      </c>
      <c r="J1117" s="19">
        <f>VLOOKUP(Table3[[#This Row],[Customer ID]],'Medical Examinations'!$1:$1048576,9,FALSE())</f>
        <v>1</v>
      </c>
      <c r="K1117" s="19" t="str">
        <f>VLOOKUP(Table3[[#This Row],[Customer ID]],'Medical Examinations'!$1:$1048576,10,FALSE())</f>
        <v>No</v>
      </c>
      <c r="L1117" s="19" t="str">
        <f>VLOOKUP(Table3[[#This Row],[Customer ID]],'Hospitalisation Details'!1116:$1048576,5,FALSE())</f>
        <v>2 Jul 1975</v>
      </c>
      <c r="M1117" s="19">
        <f>VLOOKUP(Table3[[#This Row],[Customer ID]],'Hospitalisation Details'!1116:$1048576,6,FALSE())</f>
        <v>47</v>
      </c>
      <c r="N1117" s="19">
        <f>VLOOKUP(Table3[[#This Row],[Customer ID]],'Hospitalisation Details'!1116:$1048576,8,FALSE())</f>
        <v>10115.01</v>
      </c>
      <c r="O1117" s="19" t="str">
        <f>VLOOKUP(Table3[[#This Row],[Customer ID]],'Hospitalisation Details'!1116:$1048576,9,FALSE())</f>
        <v>tier - 3</v>
      </c>
      <c r="P1117" s="19" t="str">
        <f>VLOOKUP(Table3[[#This Row],[Customer ID]],'Hospitalisation Details'!1116:$1048576,10,FALSE())</f>
        <v>tier - 3</v>
      </c>
      <c r="Q1117" s="19" t="str">
        <f>VLOOKUP(Table3[[#This Row],[Customer ID]],'Hospitalisation Details'!1116:$1048576,11,FALSE())</f>
        <v>R1012</v>
      </c>
    </row>
    <row r="1118" spans="1:17" x14ac:dyDescent="0.2">
      <c r="A1118" s="18" t="s">
        <v>1254</v>
      </c>
      <c r="B1118" s="19" t="str">
        <f>VLOOKUP(Table3[[#This Row],[Customer ID]],'Customer name 1'!1117:$1048576,4,FALSE())</f>
        <v xml:space="preserve">Ms. Eleanor </v>
      </c>
      <c r="C1118" s="20">
        <f>VLOOKUP(Table3[[#This Row],[Customer ID]],'Medical Examinations'!$1:$1048576,2,FALSE())</f>
        <v>23.54</v>
      </c>
      <c r="D1118" s="20" t="str">
        <f>VLOOKUP(Table3[[#This Row],[Customer ID]],'Medical Examinations'!$1:$1048576,3,FALSE())</f>
        <v>normal weight</v>
      </c>
      <c r="E1118" s="20">
        <f>VLOOKUP(Table3[[#This Row],[Customer ID]],'Medical Examinations'!$1:$1048576,4,FALSE())</f>
        <v>5.0999999999999996</v>
      </c>
      <c r="F1118" s="20" t="str">
        <f>VLOOKUP(Table3[[#This Row],[Customer ID]],'Medical Examinations'!$1:$1048576,5,FALSE())</f>
        <v xml:space="preserve">normal </v>
      </c>
      <c r="G1118" s="19" t="str">
        <f>VLOOKUP(Table3[[#This Row],[Customer ID]],'Medical Examinations'!$1:$1048576,6,FALSE())</f>
        <v>No</v>
      </c>
      <c r="H1118" s="19" t="str">
        <f>VLOOKUP(Table3[[#This Row],[Customer ID]],'Medical Examinations'!$1:$1048576,7,FALSE())</f>
        <v>No</v>
      </c>
      <c r="I1118" s="19" t="str">
        <f>VLOOKUP(Table3[[#This Row],[Customer ID]],'Medical Examinations'!$1:$1048576,8,FALSE())</f>
        <v>No</v>
      </c>
      <c r="J1118" s="19">
        <f>VLOOKUP(Table3[[#This Row],[Customer ID]],'Medical Examinations'!$1:$1048576,9,FALSE())</f>
        <v>2</v>
      </c>
      <c r="K1118" s="19" t="str">
        <f>VLOOKUP(Table3[[#This Row],[Customer ID]],'Medical Examinations'!$1:$1048576,10,FALSE())</f>
        <v>No</v>
      </c>
      <c r="L1118" s="19" t="str">
        <f>VLOOKUP(Table3[[#This Row],[Customer ID]],'Hospitalisation Details'!1117:$1048576,5,FALSE())</f>
        <v>8 Aug 1972</v>
      </c>
      <c r="M1118" s="19">
        <f>VLOOKUP(Table3[[#This Row],[Customer ID]],'Hospitalisation Details'!1117:$1048576,6,FALSE())</f>
        <v>50</v>
      </c>
      <c r="N1118" s="19">
        <f>VLOOKUP(Table3[[#This Row],[Customer ID]],'Hospitalisation Details'!1117:$1048576,8,FALSE())</f>
        <v>10107.219999999999</v>
      </c>
      <c r="O1118" s="19" t="str">
        <f>VLOOKUP(Table3[[#This Row],[Customer ID]],'Hospitalisation Details'!1117:$1048576,9,FALSE())</f>
        <v>tier - 3</v>
      </c>
      <c r="P1118" s="19" t="str">
        <f>VLOOKUP(Table3[[#This Row],[Customer ID]],'Hospitalisation Details'!1117:$1048576,10,FALSE())</f>
        <v>tier - 1</v>
      </c>
      <c r="Q1118" s="19" t="str">
        <f>VLOOKUP(Table3[[#This Row],[Customer ID]],'Hospitalisation Details'!1117:$1048576,11,FALSE())</f>
        <v>R1013</v>
      </c>
    </row>
    <row r="1119" spans="1:17" x14ac:dyDescent="0.2">
      <c r="A1119" s="18" t="s">
        <v>1253</v>
      </c>
      <c r="B1119" s="19" t="str">
        <f>VLOOKUP(Table3[[#This Row],[Customer ID]],'Customer name 1'!1118:$1048576,4,FALSE())</f>
        <v xml:space="preserve">Ms. Elizabeth </v>
      </c>
      <c r="C1119" s="20">
        <f>VLOOKUP(Table3[[#This Row],[Customer ID]],'Medical Examinations'!$1:$1048576,2,FALSE())</f>
        <v>27.074999999999999</v>
      </c>
      <c r="D1119" s="20" t="str">
        <f>VLOOKUP(Table3[[#This Row],[Customer ID]],'Medical Examinations'!$1:$1048576,3,FALSE())</f>
        <v>over weight</v>
      </c>
      <c r="E1119" s="20">
        <f>VLOOKUP(Table3[[#This Row],[Customer ID]],'Medical Examinations'!$1:$1048576,4,FALSE())</f>
        <v>4.41</v>
      </c>
      <c r="F1119" s="20" t="str">
        <f>VLOOKUP(Table3[[#This Row],[Customer ID]],'Medical Examinations'!$1:$1048576,5,FALSE())</f>
        <v xml:space="preserve">normal </v>
      </c>
      <c r="G1119" s="19" t="str">
        <f>VLOOKUP(Table3[[#This Row],[Customer ID]],'Medical Examinations'!$1:$1048576,6,FALSE())</f>
        <v>No</v>
      </c>
      <c r="H1119" s="19" t="str">
        <f>VLOOKUP(Table3[[#This Row],[Customer ID]],'Medical Examinations'!$1:$1048576,7,FALSE())</f>
        <v>No</v>
      </c>
      <c r="I1119" s="19" t="str">
        <f>VLOOKUP(Table3[[#This Row],[Customer ID]],'Medical Examinations'!$1:$1048576,8,FALSE())</f>
        <v>No</v>
      </c>
      <c r="J1119" s="19">
        <f>VLOOKUP(Table3[[#This Row],[Customer ID]],'Medical Examinations'!$1:$1048576,9,FALSE())</f>
        <v>2</v>
      </c>
      <c r="K1119" s="19" t="str">
        <f>VLOOKUP(Table3[[#This Row],[Customer ID]],'Medical Examinations'!$1:$1048576,10,FALSE())</f>
        <v>No</v>
      </c>
      <c r="L1119" s="19" t="str">
        <f>VLOOKUP(Table3[[#This Row],[Customer ID]],'Hospitalisation Details'!1118:$1048576,5,FALSE())</f>
        <v>19 Oct 1972</v>
      </c>
      <c r="M1119" s="19">
        <f>VLOOKUP(Table3[[#This Row],[Customer ID]],'Hospitalisation Details'!1118:$1048576,6,FALSE())</f>
        <v>50</v>
      </c>
      <c r="N1119" s="19">
        <f>VLOOKUP(Table3[[#This Row],[Customer ID]],'Hospitalisation Details'!1118:$1048576,8,FALSE())</f>
        <v>10106.129999999999</v>
      </c>
      <c r="O1119" s="19" t="str">
        <f>VLOOKUP(Table3[[#This Row],[Customer ID]],'Hospitalisation Details'!1118:$1048576,9,FALSE())</f>
        <v>tier - 3</v>
      </c>
      <c r="P1119" s="19" t="str">
        <f>VLOOKUP(Table3[[#This Row],[Customer ID]],'Hospitalisation Details'!1118:$1048576,10,FALSE())</f>
        <v>tier - 1</v>
      </c>
      <c r="Q1119" s="19" t="str">
        <f>VLOOKUP(Table3[[#This Row],[Customer ID]],'Hospitalisation Details'!1118:$1048576,11,FALSE())</f>
        <v>R1024</v>
      </c>
    </row>
    <row r="1120" spans="1:17" x14ac:dyDescent="0.2">
      <c r="A1120" s="18" t="s">
        <v>1252</v>
      </c>
      <c r="B1120" s="19" t="str">
        <f>VLOOKUP(Table3[[#This Row],[Customer ID]],'Customer name 1'!1119:$1048576,4,FALSE())</f>
        <v xml:space="preserve">Mr. Kenneth </v>
      </c>
      <c r="C1120" s="20">
        <f>VLOOKUP(Table3[[#This Row],[Customer ID]],'Medical Examinations'!$1:$1048576,2,FALSE())</f>
        <v>25.8</v>
      </c>
      <c r="D1120" s="20" t="str">
        <f>VLOOKUP(Table3[[#This Row],[Customer ID]],'Medical Examinations'!$1:$1048576,3,FALSE())</f>
        <v>over weight</v>
      </c>
      <c r="E1120" s="20">
        <f>VLOOKUP(Table3[[#This Row],[Customer ID]],'Medical Examinations'!$1:$1048576,4,FALSE())</f>
        <v>5.52</v>
      </c>
      <c r="F1120" s="20" t="str">
        <f>VLOOKUP(Table3[[#This Row],[Customer ID]],'Medical Examinations'!$1:$1048576,5,FALSE())</f>
        <v xml:space="preserve">normal </v>
      </c>
      <c r="G1120" s="19" t="str">
        <f>VLOOKUP(Table3[[#This Row],[Customer ID]],'Medical Examinations'!$1:$1048576,6,FALSE())</f>
        <v>yes</v>
      </c>
      <c r="H1120" s="19" t="str">
        <f>VLOOKUP(Table3[[#This Row],[Customer ID]],'Medical Examinations'!$1:$1048576,7,FALSE())</f>
        <v>No</v>
      </c>
      <c r="I1120" s="19" t="str">
        <f>VLOOKUP(Table3[[#This Row],[Customer ID]],'Medical Examinations'!$1:$1048576,8,FALSE())</f>
        <v>No</v>
      </c>
      <c r="J1120" s="19">
        <f>VLOOKUP(Table3[[#This Row],[Customer ID]],'Medical Examinations'!$1:$1048576,9,FALSE())</f>
        <v>0</v>
      </c>
      <c r="K1120" s="19" t="str">
        <f>VLOOKUP(Table3[[#This Row],[Customer ID]],'Medical Examinations'!$1:$1048576,10,FALSE())</f>
        <v>No</v>
      </c>
      <c r="L1120" s="19" t="str">
        <f>VLOOKUP(Table3[[#This Row],[Customer ID]],'Hospitalisation Details'!1119:$1048576,5,FALSE())</f>
        <v>19 Dec 1976</v>
      </c>
      <c r="M1120" s="19">
        <f>VLOOKUP(Table3[[#This Row],[Customer ID]],'Hospitalisation Details'!1119:$1048576,6,FALSE())</f>
        <v>46</v>
      </c>
      <c r="N1120" s="19">
        <f>VLOOKUP(Table3[[#This Row],[Customer ID]],'Hospitalisation Details'!1119:$1048576,8,FALSE())</f>
        <v>10096.969999999999</v>
      </c>
      <c r="O1120" s="19" t="str">
        <f>VLOOKUP(Table3[[#This Row],[Customer ID]],'Hospitalisation Details'!1119:$1048576,9,FALSE())</f>
        <v>tier - 3</v>
      </c>
      <c r="P1120" s="19" t="str">
        <f>VLOOKUP(Table3[[#This Row],[Customer ID]],'Hospitalisation Details'!1119:$1048576,10,FALSE())</f>
        <v>tier - 2</v>
      </c>
      <c r="Q1120" s="19" t="str">
        <f>VLOOKUP(Table3[[#This Row],[Customer ID]],'Hospitalisation Details'!1119:$1048576,11,FALSE())</f>
        <v>R1011</v>
      </c>
    </row>
    <row r="1121" spans="1:17" x14ac:dyDescent="0.2">
      <c r="A1121" s="18" t="s">
        <v>1251</v>
      </c>
      <c r="B1121" s="19" t="str">
        <f>VLOOKUP(Table3[[#This Row],[Customer ID]],'Customer name 1'!1120:$1048576,4,FALSE())</f>
        <v xml:space="preserve">Mr. Robert </v>
      </c>
      <c r="C1121" s="20">
        <f>VLOOKUP(Table3[[#This Row],[Customer ID]],'Medical Examinations'!$1:$1048576,2,FALSE())</f>
        <v>36.1</v>
      </c>
      <c r="D1121" s="20" t="str">
        <f>VLOOKUP(Table3[[#This Row],[Customer ID]],'Medical Examinations'!$1:$1048576,3,FALSE())</f>
        <v xml:space="preserve"> obesity </v>
      </c>
      <c r="E1121" s="20">
        <f>VLOOKUP(Table3[[#This Row],[Customer ID]],'Medical Examinations'!$1:$1048576,4,FALSE())</f>
        <v>4.62</v>
      </c>
      <c r="F1121" s="20" t="str">
        <f>VLOOKUP(Table3[[#This Row],[Customer ID]],'Medical Examinations'!$1:$1048576,5,FALSE())</f>
        <v xml:space="preserve">normal </v>
      </c>
      <c r="G1121" s="19" t="str">
        <f>VLOOKUP(Table3[[#This Row],[Customer ID]],'Medical Examinations'!$1:$1048576,6,FALSE())</f>
        <v>yes</v>
      </c>
      <c r="H1121" s="19" t="str">
        <f>VLOOKUP(Table3[[#This Row],[Customer ID]],'Medical Examinations'!$1:$1048576,7,FALSE())</f>
        <v>No</v>
      </c>
      <c r="I1121" s="19" t="str">
        <f>VLOOKUP(Table3[[#This Row],[Customer ID]],'Medical Examinations'!$1:$1048576,8,FALSE())</f>
        <v>Yes</v>
      </c>
      <c r="J1121" s="19">
        <f>VLOOKUP(Table3[[#This Row],[Customer ID]],'Medical Examinations'!$1:$1048576,9,FALSE())</f>
        <v>1</v>
      </c>
      <c r="K1121" s="19" t="str">
        <f>VLOOKUP(Table3[[#This Row],[Customer ID]],'Medical Examinations'!$1:$1048576,10,FALSE())</f>
        <v>No</v>
      </c>
      <c r="L1121" s="19" t="str">
        <f>VLOOKUP(Table3[[#This Row],[Customer ID]],'Hospitalisation Details'!1120:$1048576,5,FALSE())</f>
        <v>3 Jul 1969</v>
      </c>
      <c r="M1121" s="19">
        <f>VLOOKUP(Table3[[#This Row],[Customer ID]],'Hospitalisation Details'!1120:$1048576,6,FALSE())</f>
        <v>53</v>
      </c>
      <c r="N1121" s="19">
        <f>VLOOKUP(Table3[[#This Row],[Customer ID]],'Hospitalisation Details'!1120:$1048576,8,FALSE())</f>
        <v>10085.85</v>
      </c>
      <c r="O1121" s="19" t="str">
        <f>VLOOKUP(Table3[[#This Row],[Customer ID]],'Hospitalisation Details'!1120:$1048576,9,FALSE())</f>
        <v>tier - 3</v>
      </c>
      <c r="P1121" s="19" t="str">
        <f>VLOOKUP(Table3[[#This Row],[Customer ID]],'Hospitalisation Details'!1120:$1048576,10,FALSE())</f>
        <v>tier - 3</v>
      </c>
      <c r="Q1121" s="19" t="str">
        <f>VLOOKUP(Table3[[#This Row],[Customer ID]],'Hospitalisation Details'!1120:$1048576,11,FALSE())</f>
        <v>R1011</v>
      </c>
    </row>
    <row r="1122" spans="1:17" x14ac:dyDescent="0.2">
      <c r="A1122" s="18" t="s">
        <v>1250</v>
      </c>
      <c r="B1122" s="19" t="str">
        <f>VLOOKUP(Table3[[#This Row],[Customer ID]],'Customer name 1'!1121:$1048576,4,FALSE())</f>
        <v xml:space="preserve">Mr. Thomas </v>
      </c>
      <c r="C1122" s="20">
        <f>VLOOKUP(Table3[[#This Row],[Customer ID]],'Medical Examinations'!$1:$1048576,2,FALSE())</f>
        <v>30.495000000000001</v>
      </c>
      <c r="D1122" s="20" t="str">
        <f>VLOOKUP(Table3[[#This Row],[Customer ID]],'Medical Examinations'!$1:$1048576,3,FALSE())</f>
        <v xml:space="preserve"> obesity </v>
      </c>
      <c r="E1122" s="20">
        <f>VLOOKUP(Table3[[#This Row],[Customer ID]],'Medical Examinations'!$1:$1048576,4,FALSE())</f>
        <v>5.74</v>
      </c>
      <c r="F1122" s="20" t="str">
        <f>VLOOKUP(Table3[[#This Row],[Customer ID]],'Medical Examinations'!$1:$1048576,5,FALSE())</f>
        <v>prediabetes</v>
      </c>
      <c r="G1122" s="19" t="str">
        <f>VLOOKUP(Table3[[#This Row],[Customer ID]],'Medical Examinations'!$1:$1048576,6,FALSE())</f>
        <v>yes</v>
      </c>
      <c r="H1122" s="19" t="str">
        <f>VLOOKUP(Table3[[#This Row],[Customer ID]],'Medical Examinations'!$1:$1048576,7,FALSE())</f>
        <v>No</v>
      </c>
      <c r="I1122" s="19" t="str">
        <f>VLOOKUP(Table3[[#This Row],[Customer ID]],'Medical Examinations'!$1:$1048576,8,FALSE())</f>
        <v>Yes</v>
      </c>
      <c r="J1122" s="19">
        <f>VLOOKUP(Table3[[#This Row],[Customer ID]],'Medical Examinations'!$1:$1048576,9,FALSE())</f>
        <v>1</v>
      </c>
      <c r="K1122" s="19" t="str">
        <f>VLOOKUP(Table3[[#This Row],[Customer ID]],'Medical Examinations'!$1:$1048576,10,FALSE())</f>
        <v>No</v>
      </c>
      <c r="L1122" s="19" t="str">
        <f>VLOOKUP(Table3[[#This Row],[Customer ID]],'Hospitalisation Details'!1121:$1048576,5,FALSE())</f>
        <v>27 Oct 1969</v>
      </c>
      <c r="M1122" s="19">
        <f>VLOOKUP(Table3[[#This Row],[Customer ID]],'Hospitalisation Details'!1121:$1048576,6,FALSE())</f>
        <v>53</v>
      </c>
      <c r="N1122" s="19">
        <f>VLOOKUP(Table3[[#This Row],[Customer ID]],'Hospitalisation Details'!1121:$1048576,8,FALSE())</f>
        <v>10072.06</v>
      </c>
      <c r="O1122" s="19" t="str">
        <f>VLOOKUP(Table3[[#This Row],[Customer ID]],'Hospitalisation Details'!1121:$1048576,9,FALSE())</f>
        <v>tier - 3</v>
      </c>
      <c r="P1122" s="19" t="str">
        <f>VLOOKUP(Table3[[#This Row],[Customer ID]],'Hospitalisation Details'!1121:$1048576,10,FALSE())</f>
        <v>tier - 1</v>
      </c>
      <c r="Q1122" s="19" t="str">
        <f>VLOOKUP(Table3[[#This Row],[Customer ID]],'Hospitalisation Details'!1121:$1048576,11,FALSE())</f>
        <v>R1017</v>
      </c>
    </row>
    <row r="1123" spans="1:17" x14ac:dyDescent="0.2">
      <c r="A1123" s="18" t="s">
        <v>1249</v>
      </c>
      <c r="B1123" s="19" t="str">
        <f>VLOOKUP(Table3[[#This Row],[Customer ID]],'Customer name 1'!1122:$1048576,4,FALSE())</f>
        <v xml:space="preserve">Mr. Matthew </v>
      </c>
      <c r="C1123" s="20">
        <f>VLOOKUP(Table3[[#This Row],[Customer ID]],'Medical Examinations'!$1:$1048576,2,FALSE())</f>
        <v>21.4</v>
      </c>
      <c r="D1123" s="20" t="str">
        <f>VLOOKUP(Table3[[#This Row],[Customer ID]],'Medical Examinations'!$1:$1048576,3,FALSE())</f>
        <v>normal weight</v>
      </c>
      <c r="E1123" s="20">
        <f>VLOOKUP(Table3[[#This Row],[Customer ID]],'Medical Examinations'!$1:$1048576,4,FALSE())</f>
        <v>6.3</v>
      </c>
      <c r="F1123" s="20" t="str">
        <f>VLOOKUP(Table3[[#This Row],[Customer ID]],'Medical Examinations'!$1:$1048576,5,FALSE())</f>
        <v>prediabetes</v>
      </c>
      <c r="G1123" s="19" t="str">
        <f>VLOOKUP(Table3[[#This Row],[Customer ID]],'Medical Examinations'!$1:$1048576,6,FALSE())</f>
        <v>yes</v>
      </c>
      <c r="H1123" s="19" t="str">
        <f>VLOOKUP(Table3[[#This Row],[Customer ID]],'Medical Examinations'!$1:$1048576,7,FALSE())</f>
        <v>No</v>
      </c>
      <c r="I1123" s="19" t="str">
        <f>VLOOKUP(Table3[[#This Row],[Customer ID]],'Medical Examinations'!$1:$1048576,8,FALSE())</f>
        <v>Yes</v>
      </c>
      <c r="J1123" s="19">
        <f>VLOOKUP(Table3[[#This Row],[Customer ID]],'Medical Examinations'!$1:$1048576,9,FALSE())</f>
        <v>1</v>
      </c>
      <c r="K1123" s="19" t="str">
        <f>VLOOKUP(Table3[[#This Row],[Customer ID]],'Medical Examinations'!$1:$1048576,10,FALSE())</f>
        <v>No</v>
      </c>
      <c r="L1123" s="19" t="str">
        <f>VLOOKUP(Table3[[#This Row],[Customer ID]],'Hospitalisation Details'!1122:$1048576,5,FALSE())</f>
        <v>22 Aug 1969</v>
      </c>
      <c r="M1123" s="19">
        <f>VLOOKUP(Table3[[#This Row],[Customer ID]],'Hospitalisation Details'!1122:$1048576,6,FALSE())</f>
        <v>53</v>
      </c>
      <c r="N1123" s="19">
        <f>VLOOKUP(Table3[[#This Row],[Customer ID]],'Hospitalisation Details'!1122:$1048576,8,FALSE())</f>
        <v>10065.41</v>
      </c>
      <c r="O1123" s="19" t="str">
        <f>VLOOKUP(Table3[[#This Row],[Customer ID]],'Hospitalisation Details'!1122:$1048576,9,FALSE())</f>
        <v>tier - 3</v>
      </c>
      <c r="P1123" s="19" t="str">
        <f>VLOOKUP(Table3[[#This Row],[Customer ID]],'Hospitalisation Details'!1122:$1048576,10,FALSE())</f>
        <v>tier - 2</v>
      </c>
      <c r="Q1123" s="19" t="str">
        <f>VLOOKUP(Table3[[#This Row],[Customer ID]],'Hospitalisation Details'!1122:$1048576,11,FALSE())</f>
        <v>R1011</v>
      </c>
    </row>
    <row r="1124" spans="1:17" x14ac:dyDescent="0.2">
      <c r="A1124" s="18" t="s">
        <v>1248</v>
      </c>
      <c r="B1124" s="19" t="str">
        <f>VLOOKUP(Table3[[#This Row],[Customer ID]],'Customer name 1'!1123:$1048576,4,FALSE())</f>
        <v xml:space="preserve">Ms. Mallory </v>
      </c>
      <c r="C1124" s="20">
        <f>VLOOKUP(Table3[[#This Row],[Customer ID]],'Medical Examinations'!$1:$1048576,2,FALSE())</f>
        <v>32.299999999999997</v>
      </c>
      <c r="D1124" s="20" t="str">
        <f>VLOOKUP(Table3[[#This Row],[Customer ID]],'Medical Examinations'!$1:$1048576,3,FALSE())</f>
        <v xml:space="preserve"> obesity </v>
      </c>
      <c r="E1124" s="20">
        <f>VLOOKUP(Table3[[#This Row],[Customer ID]],'Medical Examinations'!$1:$1048576,4,FALSE())</f>
        <v>10.27</v>
      </c>
      <c r="F1124" s="20" t="str">
        <f>VLOOKUP(Table3[[#This Row],[Customer ID]],'Medical Examinations'!$1:$1048576,5,FALSE())</f>
        <v xml:space="preserve">diabetes </v>
      </c>
      <c r="G1124" s="19" t="str">
        <f>VLOOKUP(Table3[[#This Row],[Customer ID]],'Medical Examinations'!$1:$1048576,6,FALSE())</f>
        <v>No</v>
      </c>
      <c r="H1124" s="19" t="str">
        <f>VLOOKUP(Table3[[#This Row],[Customer ID]],'Medical Examinations'!$1:$1048576,7,FALSE())</f>
        <v>No</v>
      </c>
      <c r="I1124" s="19" t="str">
        <f>VLOOKUP(Table3[[#This Row],[Customer ID]],'Medical Examinations'!$1:$1048576,8,FALSE())</f>
        <v>No</v>
      </c>
      <c r="J1124" s="19">
        <f>VLOOKUP(Table3[[#This Row],[Customer ID]],'Medical Examinations'!$1:$1048576,9,FALSE())</f>
        <v>0</v>
      </c>
      <c r="K1124" s="19" t="str">
        <f>VLOOKUP(Table3[[#This Row],[Customer ID]],'Medical Examinations'!$1:$1048576,10,FALSE())</f>
        <v>No</v>
      </c>
      <c r="L1124" s="19" t="str">
        <f>VLOOKUP(Table3[[#This Row],[Customer ID]],'Hospitalisation Details'!1123:$1048576,5,FALSE())</f>
        <v>30 Aug 1974</v>
      </c>
      <c r="M1124" s="19">
        <f>VLOOKUP(Table3[[#This Row],[Customer ID]],'Hospitalisation Details'!1123:$1048576,6,FALSE())</f>
        <v>48</v>
      </c>
      <c r="N1124" s="19">
        <f>VLOOKUP(Table3[[#This Row],[Customer ID]],'Hospitalisation Details'!1123:$1048576,8,FALSE())</f>
        <v>10043.25</v>
      </c>
      <c r="O1124" s="19" t="str">
        <f>VLOOKUP(Table3[[#This Row],[Customer ID]],'Hospitalisation Details'!1123:$1048576,9,FALSE())</f>
        <v>tier - 3</v>
      </c>
      <c r="P1124" s="19" t="str">
        <f>VLOOKUP(Table3[[#This Row],[Customer ID]],'Hospitalisation Details'!1123:$1048576,10,FALSE())</f>
        <v>tier - 2</v>
      </c>
      <c r="Q1124" s="19" t="str">
        <f>VLOOKUP(Table3[[#This Row],[Customer ID]],'Hospitalisation Details'!1123:$1048576,11,FALSE())</f>
        <v>R1024</v>
      </c>
    </row>
    <row r="1125" spans="1:17" x14ac:dyDescent="0.2">
      <c r="A1125" s="18" t="s">
        <v>1247</v>
      </c>
      <c r="B1125" s="19" t="str">
        <f>VLOOKUP(Table3[[#This Row],[Customer ID]],'Customer name 1'!1124:$1048576,4,FALSE())</f>
        <v xml:space="preserve">Mr. Christopher </v>
      </c>
      <c r="C1125" s="20">
        <f>VLOOKUP(Table3[[#This Row],[Customer ID]],'Medical Examinations'!$1:$1048576,2,FALSE())</f>
        <v>29.78</v>
      </c>
      <c r="D1125" s="20" t="str">
        <f>VLOOKUP(Table3[[#This Row],[Customer ID]],'Medical Examinations'!$1:$1048576,3,FALSE())</f>
        <v>over weight</v>
      </c>
      <c r="E1125" s="20">
        <f>VLOOKUP(Table3[[#This Row],[Customer ID]],'Medical Examinations'!$1:$1048576,4,FALSE())</f>
        <v>5.85</v>
      </c>
      <c r="F1125" s="20" t="str">
        <f>VLOOKUP(Table3[[#This Row],[Customer ID]],'Medical Examinations'!$1:$1048576,5,FALSE())</f>
        <v>prediabetes</v>
      </c>
      <c r="G1125" s="19" t="str">
        <f>VLOOKUP(Table3[[#This Row],[Customer ID]],'Medical Examinations'!$1:$1048576,6,FALSE())</f>
        <v>No</v>
      </c>
      <c r="H1125" s="19" t="str">
        <f>VLOOKUP(Table3[[#This Row],[Customer ID]],'Medical Examinations'!$1:$1048576,7,FALSE())</f>
        <v>No</v>
      </c>
      <c r="I1125" s="19" t="str">
        <f>VLOOKUP(Table3[[#This Row],[Customer ID]],'Medical Examinations'!$1:$1048576,8,FALSE())</f>
        <v>Yes</v>
      </c>
      <c r="J1125" s="19">
        <f>VLOOKUP(Table3[[#This Row],[Customer ID]],'Medical Examinations'!$1:$1048576,9,FALSE())</f>
        <v>1</v>
      </c>
      <c r="K1125" s="19" t="str">
        <f>VLOOKUP(Table3[[#This Row],[Customer ID]],'Medical Examinations'!$1:$1048576,10,FALSE())</f>
        <v>No</v>
      </c>
      <c r="L1125" s="19" t="str">
        <f>VLOOKUP(Table3[[#This Row],[Customer ID]],'Hospitalisation Details'!1124:$1048576,5,FALSE())</f>
        <v>28 Dec 1979</v>
      </c>
      <c r="M1125" s="19">
        <f>VLOOKUP(Table3[[#This Row],[Customer ID]],'Hospitalisation Details'!1124:$1048576,6,FALSE())</f>
        <v>43</v>
      </c>
      <c r="N1125" s="19">
        <f>VLOOKUP(Table3[[#This Row],[Customer ID]],'Hospitalisation Details'!1124:$1048576,8,FALSE())</f>
        <v>10027.15</v>
      </c>
      <c r="O1125" s="19" t="str">
        <f>VLOOKUP(Table3[[#This Row],[Customer ID]],'Hospitalisation Details'!1124:$1048576,9,FALSE())</f>
        <v>tier - 3</v>
      </c>
      <c r="P1125" s="19" t="str">
        <f>VLOOKUP(Table3[[#This Row],[Customer ID]],'Hospitalisation Details'!1124:$1048576,10,FALSE())</f>
        <v>tier - 1</v>
      </c>
      <c r="Q1125" s="19" t="str">
        <f>VLOOKUP(Table3[[#This Row],[Customer ID]],'Hospitalisation Details'!1124:$1048576,11,FALSE())</f>
        <v>R1021</v>
      </c>
    </row>
    <row r="1126" spans="1:17" x14ac:dyDescent="0.2">
      <c r="A1126" s="18" t="s">
        <v>1246</v>
      </c>
      <c r="B1126" s="19" t="str">
        <f>VLOOKUP(Table3[[#This Row],[Customer ID]],'Customer name 1'!1125:$1048576,4,FALSE())</f>
        <v xml:space="preserve">Mrs. Jamie </v>
      </c>
      <c r="C1126" s="20">
        <f>VLOOKUP(Table3[[#This Row],[Customer ID]],'Medical Examinations'!$1:$1048576,2,FALSE())</f>
        <v>34.76</v>
      </c>
      <c r="D1126" s="20" t="str">
        <f>VLOOKUP(Table3[[#This Row],[Customer ID]],'Medical Examinations'!$1:$1048576,3,FALSE())</f>
        <v xml:space="preserve"> obesity </v>
      </c>
      <c r="E1126" s="20">
        <f>VLOOKUP(Table3[[#This Row],[Customer ID]],'Medical Examinations'!$1:$1048576,4,FALSE())</f>
        <v>5.92</v>
      </c>
      <c r="F1126" s="20" t="str">
        <f>VLOOKUP(Table3[[#This Row],[Customer ID]],'Medical Examinations'!$1:$1048576,5,FALSE())</f>
        <v>prediabetes</v>
      </c>
      <c r="G1126" s="19" t="str">
        <f>VLOOKUP(Table3[[#This Row],[Customer ID]],'Medical Examinations'!$1:$1048576,6,FALSE())</f>
        <v>yes</v>
      </c>
      <c r="H1126" s="19" t="str">
        <f>VLOOKUP(Table3[[#This Row],[Customer ID]],'Medical Examinations'!$1:$1048576,7,FALSE())</f>
        <v>No</v>
      </c>
      <c r="I1126" s="19" t="str">
        <f>VLOOKUP(Table3[[#This Row],[Customer ID]],'Medical Examinations'!$1:$1048576,8,FALSE())</f>
        <v>No</v>
      </c>
      <c r="J1126" s="19">
        <f>VLOOKUP(Table3[[#This Row],[Customer ID]],'Medical Examinations'!$1:$1048576,9,FALSE())</f>
        <v>1</v>
      </c>
      <c r="K1126" s="19" t="str">
        <f>VLOOKUP(Table3[[#This Row],[Customer ID]],'Medical Examinations'!$1:$1048576,10,FALSE())</f>
        <v>No</v>
      </c>
      <c r="L1126" s="19" t="str">
        <f>VLOOKUP(Table3[[#This Row],[Customer ID]],'Hospitalisation Details'!1125:$1048576,5,FALSE())</f>
        <v>3 Jul 1988</v>
      </c>
      <c r="M1126" s="19">
        <f>VLOOKUP(Table3[[#This Row],[Customer ID]],'Hospitalisation Details'!1125:$1048576,6,FALSE())</f>
        <v>34</v>
      </c>
      <c r="N1126" s="19">
        <f>VLOOKUP(Table3[[#This Row],[Customer ID]],'Hospitalisation Details'!1125:$1048576,8,FALSE())</f>
        <v>10011.44</v>
      </c>
      <c r="O1126" s="19" t="str">
        <f>VLOOKUP(Table3[[#This Row],[Customer ID]],'Hospitalisation Details'!1125:$1048576,9,FALSE())</f>
        <v>tier - 3</v>
      </c>
      <c r="P1126" s="19" t="str">
        <f>VLOOKUP(Table3[[#This Row],[Customer ID]],'Hospitalisation Details'!1125:$1048576,10,FALSE())</f>
        <v>tier - 3</v>
      </c>
      <c r="Q1126" s="19" t="str">
        <f>VLOOKUP(Table3[[#This Row],[Customer ID]],'Hospitalisation Details'!1125:$1048576,11,FALSE())</f>
        <v>R1026</v>
      </c>
    </row>
    <row r="1127" spans="1:17" x14ac:dyDescent="0.2">
      <c r="A1127" s="18" t="s">
        <v>1245</v>
      </c>
      <c r="B1127" s="19" t="str">
        <f>VLOOKUP(Table3[[#This Row],[Customer ID]],'Customer name 1'!1126:$1048576,4,FALSE())</f>
        <v xml:space="preserve">Ms. Ariell </v>
      </c>
      <c r="C1127" s="20">
        <f>VLOOKUP(Table3[[#This Row],[Customer ID]],'Medical Examinations'!$1:$1048576,2,FALSE())</f>
        <v>18.335000000000001</v>
      </c>
      <c r="D1127" s="20" t="str">
        <f>VLOOKUP(Table3[[#This Row],[Customer ID]],'Medical Examinations'!$1:$1048576,3,FALSE())</f>
        <v xml:space="preserve">under weight </v>
      </c>
      <c r="E1127" s="20">
        <f>VLOOKUP(Table3[[#This Row],[Customer ID]],'Medical Examinations'!$1:$1048576,4,FALSE())</f>
        <v>10.01</v>
      </c>
      <c r="F1127" s="20" t="str">
        <f>VLOOKUP(Table3[[#This Row],[Customer ID]],'Medical Examinations'!$1:$1048576,5,FALSE())</f>
        <v xml:space="preserve">diabetes </v>
      </c>
      <c r="G1127" s="19" t="str">
        <f>VLOOKUP(Table3[[#This Row],[Customer ID]],'Medical Examinations'!$1:$1048576,6,FALSE())</f>
        <v>yes</v>
      </c>
      <c r="H1127" s="19" t="str">
        <f>VLOOKUP(Table3[[#This Row],[Customer ID]],'Medical Examinations'!$1:$1048576,7,FALSE())</f>
        <v>No</v>
      </c>
      <c r="I1127" s="19" t="str">
        <f>VLOOKUP(Table3[[#This Row],[Customer ID]],'Medical Examinations'!$1:$1048576,8,FALSE())</f>
        <v>No</v>
      </c>
      <c r="J1127" s="19">
        <f>VLOOKUP(Table3[[#This Row],[Customer ID]],'Medical Examinations'!$1:$1048576,9,FALSE())</f>
        <v>2</v>
      </c>
      <c r="K1127" s="19" t="str">
        <f>VLOOKUP(Table3[[#This Row],[Customer ID]],'Medical Examinations'!$1:$1048576,10,FALSE())</f>
        <v>No</v>
      </c>
      <c r="L1127" s="19" t="str">
        <f>VLOOKUP(Table3[[#This Row],[Customer ID]],'Hospitalisation Details'!1126:$1048576,5,FALSE())</f>
        <v>11 Aug 1970</v>
      </c>
      <c r="M1127" s="19">
        <f>VLOOKUP(Table3[[#This Row],[Customer ID]],'Hospitalisation Details'!1126:$1048576,6,FALSE())</f>
        <v>52</v>
      </c>
      <c r="N1127" s="19">
        <f>VLOOKUP(Table3[[#This Row],[Customer ID]],'Hospitalisation Details'!1126:$1048576,8,FALSE())</f>
        <v>9991.0400000000009</v>
      </c>
      <c r="O1127" s="19" t="str">
        <f>VLOOKUP(Table3[[#This Row],[Customer ID]],'Hospitalisation Details'!1126:$1048576,9,FALSE())</f>
        <v>tier - 2</v>
      </c>
      <c r="P1127" s="19" t="str">
        <f>VLOOKUP(Table3[[#This Row],[Customer ID]],'Hospitalisation Details'!1126:$1048576,10,FALSE())</f>
        <v>tier - 3</v>
      </c>
      <c r="Q1127" s="19" t="str">
        <f>VLOOKUP(Table3[[#This Row],[Customer ID]],'Hospitalisation Details'!1126:$1048576,11,FALSE())</f>
        <v>R1012</v>
      </c>
    </row>
    <row r="1128" spans="1:17" x14ac:dyDescent="0.2">
      <c r="A1128" s="18" t="s">
        <v>1244</v>
      </c>
      <c r="B1128" s="19" t="str">
        <f>VLOOKUP(Table3[[#This Row],[Customer ID]],'Customer name 1'!1127:$1048576,4,FALSE())</f>
        <v xml:space="preserve">Mr. Christopher </v>
      </c>
      <c r="C1128" s="20">
        <f>VLOOKUP(Table3[[#This Row],[Customer ID]],'Medical Examinations'!$1:$1048576,2,FALSE())</f>
        <v>32.299999999999997</v>
      </c>
      <c r="D1128" s="20" t="str">
        <f>VLOOKUP(Table3[[#This Row],[Customer ID]],'Medical Examinations'!$1:$1048576,3,FALSE())</f>
        <v xml:space="preserve"> obesity </v>
      </c>
      <c r="E1128" s="20">
        <f>VLOOKUP(Table3[[#This Row],[Customer ID]],'Medical Examinations'!$1:$1048576,4,FALSE())</f>
        <v>9.59</v>
      </c>
      <c r="F1128" s="20" t="str">
        <f>VLOOKUP(Table3[[#This Row],[Customer ID]],'Medical Examinations'!$1:$1048576,5,FALSE())</f>
        <v xml:space="preserve">diabetes </v>
      </c>
      <c r="G1128" s="19" t="str">
        <f>VLOOKUP(Table3[[#This Row],[Customer ID]],'Medical Examinations'!$1:$1048576,6,FALSE())</f>
        <v>No</v>
      </c>
      <c r="H1128" s="19" t="str">
        <f>VLOOKUP(Table3[[#This Row],[Customer ID]],'Medical Examinations'!$1:$1048576,7,FALSE())</f>
        <v>No</v>
      </c>
      <c r="I1128" s="19" t="str">
        <f>VLOOKUP(Table3[[#This Row],[Customer ID]],'Medical Examinations'!$1:$1048576,8,FALSE())</f>
        <v>No</v>
      </c>
      <c r="J1128" s="19">
        <f>VLOOKUP(Table3[[#This Row],[Customer ID]],'Medical Examinations'!$1:$1048576,9,FALSE())</f>
        <v>0</v>
      </c>
      <c r="K1128" s="19" t="str">
        <f>VLOOKUP(Table3[[#This Row],[Customer ID]],'Medical Examinations'!$1:$1048576,10,FALSE())</f>
        <v>No</v>
      </c>
      <c r="L1128" s="19" t="str">
        <f>VLOOKUP(Table3[[#This Row],[Customer ID]],'Hospitalisation Details'!1127:$1048576,5,FALSE())</f>
        <v>6 Oct 1971</v>
      </c>
      <c r="M1128" s="19">
        <f>VLOOKUP(Table3[[#This Row],[Customer ID]],'Hospitalisation Details'!1127:$1048576,6,FALSE())</f>
        <v>51</v>
      </c>
      <c r="N1128" s="19">
        <f>VLOOKUP(Table3[[#This Row],[Customer ID]],'Hospitalisation Details'!1127:$1048576,8,FALSE())</f>
        <v>9964.06</v>
      </c>
      <c r="O1128" s="19" t="str">
        <f>VLOOKUP(Table3[[#This Row],[Customer ID]],'Hospitalisation Details'!1127:$1048576,9,FALSE())</f>
        <v>tier - 2</v>
      </c>
      <c r="P1128" s="19" t="str">
        <f>VLOOKUP(Table3[[#This Row],[Customer ID]],'Hospitalisation Details'!1127:$1048576,10,FALSE())</f>
        <v>tier - 2</v>
      </c>
      <c r="Q1128" s="19" t="str">
        <f>VLOOKUP(Table3[[#This Row],[Customer ID]],'Hospitalisation Details'!1127:$1048576,11,FALSE())</f>
        <v>R1019</v>
      </c>
    </row>
    <row r="1129" spans="1:17" x14ac:dyDescent="0.2">
      <c r="A1129" s="18" t="s">
        <v>1243</v>
      </c>
      <c r="B1129" s="19" t="str">
        <f>VLOOKUP(Table3[[#This Row],[Customer ID]],'Customer name 1'!1128:$1048576,4,FALSE())</f>
        <v xml:space="preserve">Mr. Ryan </v>
      </c>
      <c r="C1129" s="20">
        <f>VLOOKUP(Table3[[#This Row],[Customer ID]],'Medical Examinations'!$1:$1048576,2,FALSE())</f>
        <v>27.74</v>
      </c>
      <c r="D1129" s="20" t="str">
        <f>VLOOKUP(Table3[[#This Row],[Customer ID]],'Medical Examinations'!$1:$1048576,3,FALSE())</f>
        <v>over weight</v>
      </c>
      <c r="E1129" s="20">
        <f>VLOOKUP(Table3[[#This Row],[Customer ID]],'Medical Examinations'!$1:$1048576,4,FALSE())</f>
        <v>10.37</v>
      </c>
      <c r="F1129" s="20" t="str">
        <f>VLOOKUP(Table3[[#This Row],[Customer ID]],'Medical Examinations'!$1:$1048576,5,FALSE())</f>
        <v xml:space="preserve">diabetes </v>
      </c>
      <c r="G1129" s="19" t="str">
        <f>VLOOKUP(Table3[[#This Row],[Customer ID]],'Medical Examinations'!$1:$1048576,6,FALSE())</f>
        <v>No</v>
      </c>
      <c r="H1129" s="19" t="str">
        <f>VLOOKUP(Table3[[#This Row],[Customer ID]],'Medical Examinations'!$1:$1048576,7,FALSE())</f>
        <v>No</v>
      </c>
      <c r="I1129" s="19" t="str">
        <f>VLOOKUP(Table3[[#This Row],[Customer ID]],'Medical Examinations'!$1:$1048576,8,FALSE())</f>
        <v>No</v>
      </c>
      <c r="J1129" s="19">
        <f>VLOOKUP(Table3[[#This Row],[Customer ID]],'Medical Examinations'!$1:$1048576,9,FALSE())</f>
        <v>0</v>
      </c>
      <c r="K1129" s="19" t="str">
        <f>VLOOKUP(Table3[[#This Row],[Customer ID]],'Medical Examinations'!$1:$1048576,10,FALSE())</f>
        <v>No</v>
      </c>
      <c r="L1129" s="19" t="str">
        <f>VLOOKUP(Table3[[#This Row],[Customer ID]],'Hospitalisation Details'!1128:$1048576,5,FALSE())</f>
        <v>26 Dec 1971</v>
      </c>
      <c r="M1129" s="19">
        <f>VLOOKUP(Table3[[#This Row],[Customer ID]],'Hospitalisation Details'!1128:$1048576,6,FALSE())</f>
        <v>51</v>
      </c>
      <c r="N1129" s="19">
        <f>VLOOKUP(Table3[[#This Row],[Customer ID]],'Hospitalisation Details'!1128:$1048576,8,FALSE())</f>
        <v>9957.7199999999993</v>
      </c>
      <c r="O1129" s="19" t="str">
        <f>VLOOKUP(Table3[[#This Row],[Customer ID]],'Hospitalisation Details'!1128:$1048576,9,FALSE())</f>
        <v>tier - 2</v>
      </c>
      <c r="P1129" s="19" t="str">
        <f>VLOOKUP(Table3[[#This Row],[Customer ID]],'Hospitalisation Details'!1128:$1048576,10,FALSE())</f>
        <v>tier - 3</v>
      </c>
      <c r="Q1129" s="19" t="str">
        <f>VLOOKUP(Table3[[#This Row],[Customer ID]],'Hospitalisation Details'!1128:$1048576,11,FALSE())</f>
        <v>R1018</v>
      </c>
    </row>
    <row r="1130" spans="1:17" x14ac:dyDescent="0.2">
      <c r="A1130" s="18" t="s">
        <v>1242</v>
      </c>
      <c r="B1130" s="19" t="str">
        <f>VLOOKUP(Table3[[#This Row],[Customer ID]],'Customer name 1'!1129:$1048576,4,FALSE())</f>
        <v xml:space="preserve">Mr. Thomas </v>
      </c>
      <c r="C1130" s="20">
        <f>VLOOKUP(Table3[[#This Row],[Customer ID]],'Medical Examinations'!$1:$1048576,2,FALSE())</f>
        <v>24</v>
      </c>
      <c r="D1130" s="20" t="str">
        <f>VLOOKUP(Table3[[#This Row],[Customer ID]],'Medical Examinations'!$1:$1048576,3,FALSE())</f>
        <v>normal weight</v>
      </c>
      <c r="E1130" s="20">
        <f>VLOOKUP(Table3[[#This Row],[Customer ID]],'Medical Examinations'!$1:$1048576,4,FALSE())</f>
        <v>4.01</v>
      </c>
      <c r="F1130" s="20" t="str">
        <f>VLOOKUP(Table3[[#This Row],[Customer ID]],'Medical Examinations'!$1:$1048576,5,FALSE())</f>
        <v xml:space="preserve">normal </v>
      </c>
      <c r="G1130" s="19" t="str">
        <f>VLOOKUP(Table3[[#This Row],[Customer ID]],'Medical Examinations'!$1:$1048576,6,FALSE())</f>
        <v>yes</v>
      </c>
      <c r="H1130" s="19" t="str">
        <f>VLOOKUP(Table3[[#This Row],[Customer ID]],'Medical Examinations'!$1:$1048576,7,FALSE())</f>
        <v>No</v>
      </c>
      <c r="I1130" s="19" t="str">
        <f>VLOOKUP(Table3[[#This Row],[Customer ID]],'Medical Examinations'!$1:$1048576,8,FALSE())</f>
        <v>No</v>
      </c>
      <c r="J1130" s="19">
        <f>VLOOKUP(Table3[[#This Row],[Customer ID]],'Medical Examinations'!$1:$1048576,9,FALSE())</f>
        <v>1</v>
      </c>
      <c r="K1130" s="19" t="str">
        <f>VLOOKUP(Table3[[#This Row],[Customer ID]],'Medical Examinations'!$1:$1048576,10,FALSE())</f>
        <v>No</v>
      </c>
      <c r="L1130" s="19" t="str">
        <f>VLOOKUP(Table3[[#This Row],[Customer ID]],'Hospitalisation Details'!1129:$1048576,5,FALSE())</f>
        <v>11 Sep 1964</v>
      </c>
      <c r="M1130" s="19">
        <f>VLOOKUP(Table3[[#This Row],[Customer ID]],'Hospitalisation Details'!1129:$1048576,6,FALSE())</f>
        <v>58</v>
      </c>
      <c r="N1130" s="19">
        <f>VLOOKUP(Table3[[#This Row],[Customer ID]],'Hospitalisation Details'!1129:$1048576,8,FALSE())</f>
        <v>9933.44</v>
      </c>
      <c r="O1130" s="19" t="str">
        <f>VLOOKUP(Table3[[#This Row],[Customer ID]],'Hospitalisation Details'!1129:$1048576,9,FALSE())</f>
        <v>tier - 3</v>
      </c>
      <c r="P1130" s="19" t="str">
        <f>VLOOKUP(Table3[[#This Row],[Customer ID]],'Hospitalisation Details'!1129:$1048576,10,FALSE())</f>
        <v>tier - 3</v>
      </c>
      <c r="Q1130" s="19" t="str">
        <f>VLOOKUP(Table3[[#This Row],[Customer ID]],'Hospitalisation Details'!1129:$1048576,11,FALSE())</f>
        <v>R1013</v>
      </c>
    </row>
    <row r="1131" spans="1:17" x14ac:dyDescent="0.2">
      <c r="A1131" s="18" t="s">
        <v>1241</v>
      </c>
      <c r="B1131" s="19" t="str">
        <f>VLOOKUP(Table3[[#This Row],[Customer ID]],'Customer name 1'!1130:$1048576,4,FALSE())</f>
        <v xml:space="preserve">Ms. Katie </v>
      </c>
      <c r="C1131" s="20">
        <f>VLOOKUP(Table3[[#This Row],[Customer ID]],'Medical Examinations'!$1:$1048576,2,FALSE())</f>
        <v>31.78</v>
      </c>
      <c r="D1131" s="20" t="str">
        <f>VLOOKUP(Table3[[#This Row],[Customer ID]],'Medical Examinations'!$1:$1048576,3,FALSE())</f>
        <v xml:space="preserve"> obesity </v>
      </c>
      <c r="E1131" s="20">
        <f>VLOOKUP(Table3[[#This Row],[Customer ID]],'Medical Examinations'!$1:$1048576,4,FALSE())</f>
        <v>4.24</v>
      </c>
      <c r="F1131" s="20" t="str">
        <f>VLOOKUP(Table3[[#This Row],[Customer ID]],'Medical Examinations'!$1:$1048576,5,FALSE())</f>
        <v xml:space="preserve">normal </v>
      </c>
      <c r="G1131" s="19" t="str">
        <f>VLOOKUP(Table3[[#This Row],[Customer ID]],'Medical Examinations'!$1:$1048576,6,FALSE())</f>
        <v>yes</v>
      </c>
      <c r="H1131" s="19" t="str">
        <f>VLOOKUP(Table3[[#This Row],[Customer ID]],'Medical Examinations'!$1:$1048576,7,FALSE())</f>
        <v>No</v>
      </c>
      <c r="I1131" s="19" t="str">
        <f>VLOOKUP(Table3[[#This Row],[Customer ID]],'Medical Examinations'!$1:$1048576,8,FALSE())</f>
        <v>Yes</v>
      </c>
      <c r="J1131" s="19">
        <f>VLOOKUP(Table3[[#This Row],[Customer ID]],'Medical Examinations'!$1:$1048576,9,FALSE())</f>
        <v>1</v>
      </c>
      <c r="K1131" s="19" t="str">
        <f>VLOOKUP(Table3[[#This Row],[Customer ID]],'Medical Examinations'!$1:$1048576,10,FALSE())</f>
        <v>No</v>
      </c>
      <c r="L1131" s="19" t="str">
        <f>VLOOKUP(Table3[[#This Row],[Customer ID]],'Hospitalisation Details'!1130:$1048576,5,FALSE())</f>
        <v>3 Dec 1983</v>
      </c>
      <c r="M1131" s="19">
        <f>VLOOKUP(Table3[[#This Row],[Customer ID]],'Hospitalisation Details'!1130:$1048576,6,FALSE())</f>
        <v>39</v>
      </c>
      <c r="N1131" s="19">
        <f>VLOOKUP(Table3[[#This Row],[Customer ID]],'Hospitalisation Details'!1130:$1048576,8,FALSE())</f>
        <v>9931.9599999999991</v>
      </c>
      <c r="O1131" s="19" t="str">
        <f>VLOOKUP(Table3[[#This Row],[Customer ID]],'Hospitalisation Details'!1130:$1048576,9,FALSE())</f>
        <v>tier - 2</v>
      </c>
      <c r="P1131" s="19" t="str">
        <f>VLOOKUP(Table3[[#This Row],[Customer ID]],'Hospitalisation Details'!1130:$1048576,10,FALSE())</f>
        <v>tier - 2</v>
      </c>
      <c r="Q1131" s="19" t="str">
        <f>VLOOKUP(Table3[[#This Row],[Customer ID]],'Hospitalisation Details'!1130:$1048576,11,FALSE())</f>
        <v>R1012</v>
      </c>
    </row>
    <row r="1132" spans="1:17" x14ac:dyDescent="0.2">
      <c r="A1132" s="18" t="s">
        <v>1240</v>
      </c>
      <c r="B1132" s="19" t="str">
        <f>VLOOKUP(Table3[[#This Row],[Customer ID]],'Customer name 1'!1131:$1048576,4,FALSE())</f>
        <v xml:space="preserve">Mrs. Rachelle </v>
      </c>
      <c r="C1132" s="20">
        <f>VLOOKUP(Table3[[#This Row],[Customer ID]],'Medical Examinations'!$1:$1048576,2,FALSE())</f>
        <v>32.25</v>
      </c>
      <c r="D1132" s="20" t="str">
        <f>VLOOKUP(Table3[[#This Row],[Customer ID]],'Medical Examinations'!$1:$1048576,3,FALSE())</f>
        <v xml:space="preserve"> obesity </v>
      </c>
      <c r="E1132" s="20">
        <f>VLOOKUP(Table3[[#This Row],[Customer ID]],'Medical Examinations'!$1:$1048576,4,FALSE())</f>
        <v>5.36</v>
      </c>
      <c r="F1132" s="20" t="str">
        <f>VLOOKUP(Table3[[#This Row],[Customer ID]],'Medical Examinations'!$1:$1048576,5,FALSE())</f>
        <v xml:space="preserve">normal </v>
      </c>
      <c r="G1132" s="19" t="str">
        <f>VLOOKUP(Table3[[#This Row],[Customer ID]],'Medical Examinations'!$1:$1048576,6,FALSE())</f>
        <v>yes</v>
      </c>
      <c r="H1132" s="19" t="str">
        <f>VLOOKUP(Table3[[#This Row],[Customer ID]],'Medical Examinations'!$1:$1048576,7,FALSE())</f>
        <v>No</v>
      </c>
      <c r="I1132" s="19" t="str">
        <f>VLOOKUP(Table3[[#This Row],[Customer ID]],'Medical Examinations'!$1:$1048576,8,FALSE())</f>
        <v>No</v>
      </c>
      <c r="J1132" s="19">
        <f>VLOOKUP(Table3[[#This Row],[Customer ID]],'Medical Examinations'!$1:$1048576,9,FALSE())</f>
        <v>0</v>
      </c>
      <c r="K1132" s="19" t="str">
        <f>VLOOKUP(Table3[[#This Row],[Customer ID]],'Medical Examinations'!$1:$1048576,10,FALSE())</f>
        <v>No</v>
      </c>
      <c r="L1132" s="19" t="str">
        <f>VLOOKUP(Table3[[#This Row],[Customer ID]],'Hospitalisation Details'!1131:$1048576,5,FALSE())</f>
        <v>19 Aug 1985</v>
      </c>
      <c r="M1132" s="19">
        <f>VLOOKUP(Table3[[#This Row],[Customer ID]],'Hospitalisation Details'!1131:$1048576,6,FALSE())</f>
        <v>37</v>
      </c>
      <c r="N1132" s="19">
        <f>VLOOKUP(Table3[[#This Row],[Customer ID]],'Hospitalisation Details'!1131:$1048576,8,FALSE())</f>
        <v>9930.64</v>
      </c>
      <c r="O1132" s="19" t="str">
        <f>VLOOKUP(Table3[[#This Row],[Customer ID]],'Hospitalisation Details'!1131:$1048576,9,FALSE())</f>
        <v>tier - 2</v>
      </c>
      <c r="P1132" s="19" t="str">
        <f>VLOOKUP(Table3[[#This Row],[Customer ID]],'Hospitalisation Details'!1131:$1048576,10,FALSE())</f>
        <v>tier - 3</v>
      </c>
      <c r="Q1132" s="19" t="str">
        <f>VLOOKUP(Table3[[#This Row],[Customer ID]],'Hospitalisation Details'!1131:$1048576,11,FALSE())</f>
        <v>R1025</v>
      </c>
    </row>
    <row r="1133" spans="1:17" x14ac:dyDescent="0.2">
      <c r="A1133" s="18" t="s">
        <v>1239</v>
      </c>
      <c r="B1133" s="19" t="str">
        <f>VLOOKUP(Table3[[#This Row],[Customer ID]],'Customer name 1'!1132:$1048576,4,FALSE())</f>
        <v xml:space="preserve">Ms. Colleen </v>
      </c>
      <c r="C1133" s="20">
        <f>VLOOKUP(Table3[[#This Row],[Customer ID]],'Medical Examinations'!$1:$1048576,2,FALSE())</f>
        <v>30.114999999999998</v>
      </c>
      <c r="D1133" s="20" t="str">
        <f>VLOOKUP(Table3[[#This Row],[Customer ID]],'Medical Examinations'!$1:$1048576,3,FALSE())</f>
        <v xml:space="preserve"> obesity </v>
      </c>
      <c r="E1133" s="20">
        <f>VLOOKUP(Table3[[#This Row],[Customer ID]],'Medical Examinations'!$1:$1048576,4,FALSE())</f>
        <v>4.99</v>
      </c>
      <c r="F1133" s="20" t="str">
        <f>VLOOKUP(Table3[[#This Row],[Customer ID]],'Medical Examinations'!$1:$1048576,5,FALSE())</f>
        <v xml:space="preserve">normal </v>
      </c>
      <c r="G1133" s="19" t="str">
        <f>VLOOKUP(Table3[[#This Row],[Customer ID]],'Medical Examinations'!$1:$1048576,6,FALSE())</f>
        <v>No</v>
      </c>
      <c r="H1133" s="19" t="str">
        <f>VLOOKUP(Table3[[#This Row],[Customer ID]],'Medical Examinations'!$1:$1048576,7,FALSE())</f>
        <v>No</v>
      </c>
      <c r="I1133" s="19" t="str">
        <f>VLOOKUP(Table3[[#This Row],[Customer ID]],'Medical Examinations'!$1:$1048576,8,FALSE())</f>
        <v>No</v>
      </c>
      <c r="J1133" s="19">
        <f>VLOOKUP(Table3[[#This Row],[Customer ID]],'Medical Examinations'!$1:$1048576,9,FALSE())</f>
        <v>2</v>
      </c>
      <c r="K1133" s="19" t="str">
        <f>VLOOKUP(Table3[[#This Row],[Customer ID]],'Medical Examinations'!$1:$1048576,10,FALSE())</f>
        <v>No</v>
      </c>
      <c r="L1133" s="19" t="str">
        <f>VLOOKUP(Table3[[#This Row],[Customer ID]],'Hospitalisation Details'!1132:$1048576,5,FALSE())</f>
        <v>14 Sep 1972</v>
      </c>
      <c r="M1133" s="19">
        <f>VLOOKUP(Table3[[#This Row],[Customer ID]],'Hospitalisation Details'!1132:$1048576,6,FALSE())</f>
        <v>50</v>
      </c>
      <c r="N1133" s="19">
        <f>VLOOKUP(Table3[[#This Row],[Customer ID]],'Hospitalisation Details'!1132:$1048576,8,FALSE())</f>
        <v>9910.36</v>
      </c>
      <c r="O1133" s="19" t="str">
        <f>VLOOKUP(Table3[[#This Row],[Customer ID]],'Hospitalisation Details'!1132:$1048576,9,FALSE())</f>
        <v>tier - 2</v>
      </c>
      <c r="P1133" s="19" t="str">
        <f>VLOOKUP(Table3[[#This Row],[Customer ID]],'Hospitalisation Details'!1132:$1048576,10,FALSE())</f>
        <v>tier - 3</v>
      </c>
      <c r="Q1133" s="19" t="str">
        <f>VLOOKUP(Table3[[#This Row],[Customer ID]],'Hospitalisation Details'!1132:$1048576,11,FALSE())</f>
        <v>R1012</v>
      </c>
    </row>
    <row r="1134" spans="1:17" x14ac:dyDescent="0.2">
      <c r="A1134" s="18" t="s">
        <v>1238</v>
      </c>
      <c r="B1134" s="19" t="str">
        <f>VLOOKUP(Table3[[#This Row],[Customer ID]],'Customer name 1'!1133:$1048576,4,FALSE())</f>
        <v xml:space="preserve">Mr. Gregory </v>
      </c>
      <c r="C1134" s="20">
        <f>VLOOKUP(Table3[[#This Row],[Customer ID]],'Medical Examinations'!$1:$1048576,2,FALSE())</f>
        <v>22.41</v>
      </c>
      <c r="D1134" s="20" t="str">
        <f>VLOOKUP(Table3[[#This Row],[Customer ID]],'Medical Examinations'!$1:$1048576,3,FALSE())</f>
        <v>normal weight</v>
      </c>
      <c r="E1134" s="20">
        <f>VLOOKUP(Table3[[#This Row],[Customer ID]],'Medical Examinations'!$1:$1048576,4,FALSE())</f>
        <v>8.68</v>
      </c>
      <c r="F1134" s="20" t="str">
        <f>VLOOKUP(Table3[[#This Row],[Customer ID]],'Medical Examinations'!$1:$1048576,5,FALSE())</f>
        <v xml:space="preserve">diabetes </v>
      </c>
      <c r="G1134" s="19" t="str">
        <f>VLOOKUP(Table3[[#This Row],[Customer ID]],'Medical Examinations'!$1:$1048576,6,FALSE())</f>
        <v>No</v>
      </c>
      <c r="H1134" s="19" t="str">
        <f>VLOOKUP(Table3[[#This Row],[Customer ID]],'Medical Examinations'!$1:$1048576,7,FALSE())</f>
        <v>No</v>
      </c>
      <c r="I1134" s="19" t="str">
        <f>VLOOKUP(Table3[[#This Row],[Customer ID]],'Medical Examinations'!$1:$1048576,8,FALSE())</f>
        <v>No</v>
      </c>
      <c r="J1134" s="19">
        <f>VLOOKUP(Table3[[#This Row],[Customer ID]],'Medical Examinations'!$1:$1048576,9,FALSE())</f>
        <v>0</v>
      </c>
      <c r="K1134" s="19" t="str">
        <f>VLOOKUP(Table3[[#This Row],[Customer ID]],'Medical Examinations'!$1:$1048576,10,FALSE())</f>
        <v>No</v>
      </c>
      <c r="L1134" s="19" t="str">
        <f>VLOOKUP(Table3[[#This Row],[Customer ID]],'Hospitalisation Details'!1133:$1048576,5,FALSE())</f>
        <v>17 Aug 1962</v>
      </c>
      <c r="M1134" s="19">
        <f>VLOOKUP(Table3[[#This Row],[Customer ID]],'Hospitalisation Details'!1133:$1048576,6,FALSE())</f>
        <v>60</v>
      </c>
      <c r="N1134" s="19">
        <f>VLOOKUP(Table3[[#This Row],[Customer ID]],'Hospitalisation Details'!1133:$1048576,8,FALSE())</f>
        <v>9907.83</v>
      </c>
      <c r="O1134" s="19" t="str">
        <f>VLOOKUP(Table3[[#This Row],[Customer ID]],'Hospitalisation Details'!1133:$1048576,9,FALSE())</f>
        <v>tier - 3</v>
      </c>
      <c r="P1134" s="19" t="str">
        <f>VLOOKUP(Table3[[#This Row],[Customer ID]],'Hospitalisation Details'!1133:$1048576,10,FALSE())</f>
        <v>tier - 2</v>
      </c>
      <c r="Q1134" s="19" t="str">
        <f>VLOOKUP(Table3[[#This Row],[Customer ID]],'Hospitalisation Details'!1133:$1048576,11,FALSE())</f>
        <v>R1013</v>
      </c>
    </row>
    <row r="1135" spans="1:17" x14ac:dyDescent="0.2">
      <c r="A1135" s="18" t="s">
        <v>1237</v>
      </c>
      <c r="B1135" s="19" t="str">
        <f>VLOOKUP(Table3[[#This Row],[Customer ID]],'Customer name 1'!1134:$1048576,4,FALSE())</f>
        <v xml:space="preserve">Ms. Lara </v>
      </c>
      <c r="C1135" s="20">
        <f>VLOOKUP(Table3[[#This Row],[Customer ID]],'Medical Examinations'!$1:$1048576,2,FALSE())</f>
        <v>45.72</v>
      </c>
      <c r="D1135" s="20" t="str">
        <f>VLOOKUP(Table3[[#This Row],[Customer ID]],'Medical Examinations'!$1:$1048576,3,FALSE())</f>
        <v xml:space="preserve"> obesity </v>
      </c>
      <c r="E1135" s="20">
        <f>VLOOKUP(Table3[[#This Row],[Customer ID]],'Medical Examinations'!$1:$1048576,4,FALSE())</f>
        <v>4.2300000000000004</v>
      </c>
      <c r="F1135" s="20" t="str">
        <f>VLOOKUP(Table3[[#This Row],[Customer ID]],'Medical Examinations'!$1:$1048576,5,FALSE())</f>
        <v xml:space="preserve">normal </v>
      </c>
      <c r="G1135" s="19" t="str">
        <f>VLOOKUP(Table3[[#This Row],[Customer ID]],'Medical Examinations'!$1:$1048576,6,FALSE())</f>
        <v>yes</v>
      </c>
      <c r="H1135" s="19" t="str">
        <f>VLOOKUP(Table3[[#This Row],[Customer ID]],'Medical Examinations'!$1:$1048576,7,FALSE())</f>
        <v>No</v>
      </c>
      <c r="I1135" s="19" t="str">
        <f>VLOOKUP(Table3[[#This Row],[Customer ID]],'Medical Examinations'!$1:$1048576,8,FALSE())</f>
        <v>No</v>
      </c>
      <c r="J1135" s="19">
        <f>VLOOKUP(Table3[[#This Row],[Customer ID]],'Medical Examinations'!$1:$1048576,9,FALSE())</f>
        <v>0</v>
      </c>
      <c r="K1135" s="19" t="str">
        <f>VLOOKUP(Table3[[#This Row],[Customer ID]],'Medical Examinations'!$1:$1048576,10,FALSE())</f>
        <v>No</v>
      </c>
      <c r="L1135" s="19" t="str">
        <f>VLOOKUP(Table3[[#This Row],[Customer ID]],'Hospitalisation Details'!1134:$1048576,5,FALSE())</f>
        <v>8 Jul 1996</v>
      </c>
      <c r="M1135" s="19">
        <f>VLOOKUP(Table3[[#This Row],[Customer ID]],'Hospitalisation Details'!1134:$1048576,6,FALSE())</f>
        <v>26</v>
      </c>
      <c r="N1135" s="19">
        <f>VLOOKUP(Table3[[#This Row],[Customer ID]],'Hospitalisation Details'!1134:$1048576,8,FALSE())</f>
        <v>9894.69</v>
      </c>
      <c r="O1135" s="19" t="str">
        <f>VLOOKUP(Table3[[#This Row],[Customer ID]],'Hospitalisation Details'!1134:$1048576,9,FALSE())</f>
        <v>tier - 2</v>
      </c>
      <c r="P1135" s="19" t="str">
        <f>VLOOKUP(Table3[[#This Row],[Customer ID]],'Hospitalisation Details'!1134:$1048576,10,FALSE())</f>
        <v>tier - 3</v>
      </c>
      <c r="Q1135" s="19" t="str">
        <f>VLOOKUP(Table3[[#This Row],[Customer ID]],'Hospitalisation Details'!1134:$1048576,11,FALSE())</f>
        <v>R1012</v>
      </c>
    </row>
    <row r="1136" spans="1:17" x14ac:dyDescent="0.2">
      <c r="A1136" s="18" t="s">
        <v>1236</v>
      </c>
      <c r="B1136" s="19" t="str">
        <f>VLOOKUP(Table3[[#This Row],[Customer ID]],'Customer name 1'!1135:$1048576,4,FALSE())</f>
        <v xml:space="preserve">Ms. Megan </v>
      </c>
      <c r="C1136" s="20">
        <f>VLOOKUP(Table3[[#This Row],[Customer ID]],'Medical Examinations'!$1:$1048576,2,FALSE())</f>
        <v>25</v>
      </c>
      <c r="D1136" s="20" t="str">
        <f>VLOOKUP(Table3[[#This Row],[Customer ID]],'Medical Examinations'!$1:$1048576,3,FALSE())</f>
        <v>over weight</v>
      </c>
      <c r="E1136" s="20">
        <f>VLOOKUP(Table3[[#This Row],[Customer ID]],'Medical Examinations'!$1:$1048576,4,FALSE())</f>
        <v>5.32</v>
      </c>
      <c r="F1136" s="20" t="str">
        <f>VLOOKUP(Table3[[#This Row],[Customer ID]],'Medical Examinations'!$1:$1048576,5,FALSE())</f>
        <v xml:space="preserve">normal </v>
      </c>
      <c r="G1136" s="19" t="str">
        <f>VLOOKUP(Table3[[#This Row],[Customer ID]],'Medical Examinations'!$1:$1048576,6,FALSE())</f>
        <v>yes</v>
      </c>
      <c r="H1136" s="19" t="str">
        <f>VLOOKUP(Table3[[#This Row],[Customer ID]],'Medical Examinations'!$1:$1048576,7,FALSE())</f>
        <v>No</v>
      </c>
      <c r="I1136" s="19" t="str">
        <f>VLOOKUP(Table3[[#This Row],[Customer ID]],'Medical Examinations'!$1:$1048576,8,FALSE())</f>
        <v>No</v>
      </c>
      <c r="J1136" s="19">
        <f>VLOOKUP(Table3[[#This Row],[Customer ID]],'Medical Examinations'!$1:$1048576,9,FALSE())</f>
        <v>2</v>
      </c>
      <c r="K1136" s="19" t="str">
        <f>VLOOKUP(Table3[[#This Row],[Customer ID]],'Medical Examinations'!$1:$1048576,10,FALSE())</f>
        <v>No</v>
      </c>
      <c r="L1136" s="19" t="str">
        <f>VLOOKUP(Table3[[#This Row],[Customer ID]],'Hospitalisation Details'!1135:$1048576,5,FALSE())</f>
        <v>5 Nov 1966</v>
      </c>
      <c r="M1136" s="19">
        <f>VLOOKUP(Table3[[#This Row],[Customer ID]],'Hospitalisation Details'!1135:$1048576,6,FALSE())</f>
        <v>56</v>
      </c>
      <c r="N1136" s="19">
        <f>VLOOKUP(Table3[[#This Row],[Customer ID]],'Hospitalisation Details'!1135:$1048576,8,FALSE())</f>
        <v>9890.23</v>
      </c>
      <c r="O1136" s="19" t="str">
        <f>VLOOKUP(Table3[[#This Row],[Customer ID]],'Hospitalisation Details'!1135:$1048576,9,FALSE())</f>
        <v>tier - 3</v>
      </c>
      <c r="P1136" s="19" t="str">
        <f>VLOOKUP(Table3[[#This Row],[Customer ID]],'Hospitalisation Details'!1135:$1048576,10,FALSE())</f>
        <v>tier - 3</v>
      </c>
      <c r="Q1136" s="19" t="str">
        <f>VLOOKUP(Table3[[#This Row],[Customer ID]],'Hospitalisation Details'!1135:$1048576,11,FALSE())</f>
        <v>R1013</v>
      </c>
    </row>
    <row r="1137" spans="1:17" x14ac:dyDescent="0.2">
      <c r="A1137" s="18" t="s">
        <v>1235</v>
      </c>
      <c r="B1137" s="19" t="str">
        <f>VLOOKUP(Table3[[#This Row],[Customer ID]],'Customer name 1'!1136:$1048576,4,FALSE())</f>
        <v xml:space="preserve">Ms. Sara </v>
      </c>
      <c r="C1137" s="20">
        <f>VLOOKUP(Table3[[#This Row],[Customer ID]],'Medical Examinations'!$1:$1048576,2,FALSE())</f>
        <v>39.5</v>
      </c>
      <c r="D1137" s="20" t="str">
        <f>VLOOKUP(Table3[[#This Row],[Customer ID]],'Medical Examinations'!$1:$1048576,3,FALSE())</f>
        <v xml:space="preserve"> obesity </v>
      </c>
      <c r="E1137" s="20">
        <f>VLOOKUP(Table3[[#This Row],[Customer ID]],'Medical Examinations'!$1:$1048576,4,FALSE())</f>
        <v>6.66</v>
      </c>
      <c r="F1137" s="20" t="str">
        <f>VLOOKUP(Table3[[#This Row],[Customer ID]],'Medical Examinations'!$1:$1048576,5,FALSE())</f>
        <v xml:space="preserve">diabetes </v>
      </c>
      <c r="G1137" s="19" t="str">
        <f>VLOOKUP(Table3[[#This Row],[Customer ID]],'Medical Examinations'!$1:$1048576,6,FALSE())</f>
        <v>No</v>
      </c>
      <c r="H1137" s="19" t="str">
        <f>VLOOKUP(Table3[[#This Row],[Customer ID]],'Medical Examinations'!$1:$1048576,7,FALSE())</f>
        <v>No</v>
      </c>
      <c r="I1137" s="19" t="str">
        <f>VLOOKUP(Table3[[#This Row],[Customer ID]],'Medical Examinations'!$1:$1048576,8,FALSE())</f>
        <v>No</v>
      </c>
      <c r="J1137" s="19">
        <f>VLOOKUP(Table3[[#This Row],[Customer ID]],'Medical Examinations'!$1:$1048576,9,FALSE())</f>
        <v>0</v>
      </c>
      <c r="K1137" s="19" t="str">
        <f>VLOOKUP(Table3[[#This Row],[Customer ID]],'Medical Examinations'!$1:$1048576,10,FALSE())</f>
        <v>No</v>
      </c>
      <c r="L1137" s="19" t="str">
        <f>VLOOKUP(Table3[[#This Row],[Customer ID]],'Hospitalisation Details'!1136:$1048576,5,FALSE())</f>
        <v>8 Nov 1971</v>
      </c>
      <c r="M1137" s="19">
        <f>VLOOKUP(Table3[[#This Row],[Customer ID]],'Hospitalisation Details'!1136:$1048576,6,FALSE())</f>
        <v>51</v>
      </c>
      <c r="N1137" s="19">
        <f>VLOOKUP(Table3[[#This Row],[Customer ID]],'Hospitalisation Details'!1136:$1048576,8,FALSE())</f>
        <v>9880.07</v>
      </c>
      <c r="O1137" s="19" t="str">
        <f>VLOOKUP(Table3[[#This Row],[Customer ID]],'Hospitalisation Details'!1136:$1048576,9,FALSE())</f>
        <v>tier - 2</v>
      </c>
      <c r="P1137" s="19" t="str">
        <f>VLOOKUP(Table3[[#This Row],[Customer ID]],'Hospitalisation Details'!1136:$1048576,10,FALSE())</f>
        <v>tier - 3</v>
      </c>
      <c r="Q1137" s="19" t="str">
        <f>VLOOKUP(Table3[[#This Row],[Customer ID]],'Hospitalisation Details'!1136:$1048576,11,FALSE())</f>
        <v>R1011</v>
      </c>
    </row>
    <row r="1138" spans="1:17" x14ac:dyDescent="0.2">
      <c r="A1138" s="18" t="s">
        <v>1234</v>
      </c>
      <c r="B1138" s="19" t="str">
        <f>VLOOKUP(Table3[[#This Row],[Customer ID]],'Customer name 1'!1137:$1048576,4,FALSE())</f>
        <v xml:space="preserve">Ms. Lucie </v>
      </c>
      <c r="C1138" s="20">
        <f>VLOOKUP(Table3[[#This Row],[Customer ID]],'Medical Examinations'!$1:$1048576,2,FALSE())</f>
        <v>37.729999999999997</v>
      </c>
      <c r="D1138" s="20" t="str">
        <f>VLOOKUP(Table3[[#This Row],[Customer ID]],'Medical Examinations'!$1:$1048576,3,FALSE())</f>
        <v xml:space="preserve"> obesity </v>
      </c>
      <c r="E1138" s="20">
        <f>VLOOKUP(Table3[[#This Row],[Customer ID]],'Medical Examinations'!$1:$1048576,4,FALSE())</f>
        <v>7.4</v>
      </c>
      <c r="F1138" s="20" t="str">
        <f>VLOOKUP(Table3[[#This Row],[Customer ID]],'Medical Examinations'!$1:$1048576,5,FALSE())</f>
        <v xml:space="preserve">diabetes </v>
      </c>
      <c r="G1138" s="19" t="str">
        <f>VLOOKUP(Table3[[#This Row],[Customer ID]],'Medical Examinations'!$1:$1048576,6,FALSE())</f>
        <v>No</v>
      </c>
      <c r="H1138" s="19" t="str">
        <f>VLOOKUP(Table3[[#This Row],[Customer ID]],'Medical Examinations'!$1:$1048576,7,FALSE())</f>
        <v>No</v>
      </c>
      <c r="I1138" s="19" t="str">
        <f>VLOOKUP(Table3[[#This Row],[Customer ID]],'Medical Examinations'!$1:$1048576,8,FALSE())</f>
        <v>No</v>
      </c>
      <c r="J1138" s="19">
        <f>VLOOKUP(Table3[[#This Row],[Customer ID]],'Medical Examinations'!$1:$1048576,9,FALSE())</f>
        <v>0</v>
      </c>
      <c r="K1138" s="19" t="str">
        <f>VLOOKUP(Table3[[#This Row],[Customer ID]],'Medical Examinations'!$1:$1048576,10,FALSE())</f>
        <v>No</v>
      </c>
      <c r="L1138" s="19" t="str">
        <f>VLOOKUP(Table3[[#This Row],[Customer ID]],'Hospitalisation Details'!1137:$1048576,5,FALSE())</f>
        <v>3 Oct 1971</v>
      </c>
      <c r="M1138" s="19">
        <f>VLOOKUP(Table3[[#This Row],[Customer ID]],'Hospitalisation Details'!1137:$1048576,6,FALSE())</f>
        <v>51</v>
      </c>
      <c r="N1138" s="19">
        <f>VLOOKUP(Table3[[#This Row],[Customer ID]],'Hospitalisation Details'!1137:$1048576,8,FALSE())</f>
        <v>9877.61</v>
      </c>
      <c r="O1138" s="19" t="str">
        <f>VLOOKUP(Table3[[#This Row],[Customer ID]],'Hospitalisation Details'!1137:$1048576,9,FALSE())</f>
        <v>tier - 2</v>
      </c>
      <c r="P1138" s="19" t="str">
        <f>VLOOKUP(Table3[[#This Row],[Customer ID]],'Hospitalisation Details'!1137:$1048576,10,FALSE())</f>
        <v>tier - 1</v>
      </c>
      <c r="Q1138" s="19" t="str">
        <f>VLOOKUP(Table3[[#This Row],[Customer ID]],'Hospitalisation Details'!1137:$1048576,11,FALSE())</f>
        <v>R1013</v>
      </c>
    </row>
    <row r="1139" spans="1:17" x14ac:dyDescent="0.2">
      <c r="A1139" s="18" t="s">
        <v>1233</v>
      </c>
      <c r="B1139" s="19" t="str">
        <f>VLOOKUP(Table3[[#This Row],[Customer ID]],'Customer name 1'!1138:$1048576,4,FALSE())</f>
        <v xml:space="preserve">Ms. Elizabeth </v>
      </c>
      <c r="C1139" s="20">
        <f>VLOOKUP(Table3[[#This Row],[Customer ID]],'Medical Examinations'!$1:$1048576,2,FALSE())</f>
        <v>40.659999999999997</v>
      </c>
      <c r="D1139" s="20" t="str">
        <f>VLOOKUP(Table3[[#This Row],[Customer ID]],'Medical Examinations'!$1:$1048576,3,FALSE())</f>
        <v xml:space="preserve"> obesity </v>
      </c>
      <c r="E1139" s="20">
        <f>VLOOKUP(Table3[[#This Row],[Customer ID]],'Medical Examinations'!$1:$1048576,4,FALSE())</f>
        <v>10.08</v>
      </c>
      <c r="F1139" s="20" t="str">
        <f>VLOOKUP(Table3[[#This Row],[Customer ID]],'Medical Examinations'!$1:$1048576,5,FALSE())</f>
        <v xml:space="preserve">diabetes </v>
      </c>
      <c r="G1139" s="19" t="str">
        <f>VLOOKUP(Table3[[#This Row],[Customer ID]],'Medical Examinations'!$1:$1048576,6,FALSE())</f>
        <v>No</v>
      </c>
      <c r="H1139" s="19" t="str">
        <f>VLOOKUP(Table3[[#This Row],[Customer ID]],'Medical Examinations'!$1:$1048576,7,FALSE())</f>
        <v>No</v>
      </c>
      <c r="I1139" s="19" t="str">
        <f>VLOOKUP(Table3[[#This Row],[Customer ID]],'Medical Examinations'!$1:$1048576,8,FALSE())</f>
        <v>No</v>
      </c>
      <c r="J1139" s="19">
        <f>VLOOKUP(Table3[[#This Row],[Customer ID]],'Medical Examinations'!$1:$1048576,9,FALSE())</f>
        <v>0</v>
      </c>
      <c r="K1139" s="19" t="str">
        <f>VLOOKUP(Table3[[#This Row],[Customer ID]],'Medical Examinations'!$1:$1048576,10,FALSE())</f>
        <v>No</v>
      </c>
      <c r="L1139" s="19" t="str">
        <f>VLOOKUP(Table3[[#This Row],[Customer ID]],'Hospitalisation Details'!1138:$1048576,5,FALSE())</f>
        <v>3 Jul 1971</v>
      </c>
      <c r="M1139" s="19">
        <f>VLOOKUP(Table3[[#This Row],[Customer ID]],'Hospitalisation Details'!1138:$1048576,6,FALSE())</f>
        <v>51</v>
      </c>
      <c r="N1139" s="19">
        <f>VLOOKUP(Table3[[#This Row],[Customer ID]],'Hospitalisation Details'!1138:$1048576,8,FALSE())</f>
        <v>9875.68</v>
      </c>
      <c r="O1139" s="19" t="str">
        <f>VLOOKUP(Table3[[#This Row],[Customer ID]],'Hospitalisation Details'!1138:$1048576,9,FALSE())</f>
        <v>tier - 2</v>
      </c>
      <c r="P1139" s="19" t="str">
        <f>VLOOKUP(Table3[[#This Row],[Customer ID]],'Hospitalisation Details'!1138:$1048576,10,FALSE())</f>
        <v>tier - 3</v>
      </c>
      <c r="Q1139" s="19" t="str">
        <f>VLOOKUP(Table3[[#This Row],[Customer ID]],'Hospitalisation Details'!1138:$1048576,11,FALSE())</f>
        <v>R1024</v>
      </c>
    </row>
    <row r="1140" spans="1:17" x14ac:dyDescent="0.2">
      <c r="A1140" s="18" t="s">
        <v>1232</v>
      </c>
      <c r="B1140" s="19" t="str">
        <f>VLOOKUP(Table3[[#This Row],[Customer ID]],'Customer name 1'!1139:$1048576,4,FALSE())</f>
        <v xml:space="preserve">Ms. Carma </v>
      </c>
      <c r="C1140" s="20">
        <f>VLOOKUP(Table3[[#This Row],[Customer ID]],'Medical Examinations'!$1:$1048576,2,FALSE())</f>
        <v>34.200000000000003</v>
      </c>
      <c r="D1140" s="20" t="str">
        <f>VLOOKUP(Table3[[#This Row],[Customer ID]],'Medical Examinations'!$1:$1048576,3,FALSE())</f>
        <v xml:space="preserve"> obesity </v>
      </c>
      <c r="E1140" s="20">
        <f>VLOOKUP(Table3[[#This Row],[Customer ID]],'Medical Examinations'!$1:$1048576,4,FALSE())</f>
        <v>8.58</v>
      </c>
      <c r="F1140" s="20" t="str">
        <f>VLOOKUP(Table3[[#This Row],[Customer ID]],'Medical Examinations'!$1:$1048576,5,FALSE())</f>
        <v xml:space="preserve">diabetes </v>
      </c>
      <c r="G1140" s="19" t="str">
        <f>VLOOKUP(Table3[[#This Row],[Customer ID]],'Medical Examinations'!$1:$1048576,6,FALSE())</f>
        <v>No</v>
      </c>
      <c r="H1140" s="19" t="str">
        <f>VLOOKUP(Table3[[#This Row],[Customer ID]],'Medical Examinations'!$1:$1048576,7,FALSE())</f>
        <v>No</v>
      </c>
      <c r="I1140" s="19" t="str">
        <f>VLOOKUP(Table3[[#This Row],[Customer ID]],'Medical Examinations'!$1:$1048576,8,FALSE())</f>
        <v>No</v>
      </c>
      <c r="J1140" s="19">
        <f>VLOOKUP(Table3[[#This Row],[Customer ID]],'Medical Examinations'!$1:$1048576,9,FALSE())</f>
        <v>0</v>
      </c>
      <c r="K1140" s="19" t="str">
        <f>VLOOKUP(Table3[[#This Row],[Customer ID]],'Medical Examinations'!$1:$1048576,10,FALSE())</f>
        <v>No</v>
      </c>
      <c r="L1140" s="19" t="str">
        <f>VLOOKUP(Table3[[#This Row],[Customer ID]],'Hospitalisation Details'!1139:$1048576,5,FALSE())</f>
        <v>22 Dec 1971</v>
      </c>
      <c r="M1140" s="19">
        <f>VLOOKUP(Table3[[#This Row],[Customer ID]],'Hospitalisation Details'!1139:$1048576,6,FALSE())</f>
        <v>51</v>
      </c>
      <c r="N1140" s="19">
        <f>VLOOKUP(Table3[[#This Row],[Customer ID]],'Hospitalisation Details'!1139:$1048576,8,FALSE())</f>
        <v>9872.7000000000007</v>
      </c>
      <c r="O1140" s="19" t="str">
        <f>VLOOKUP(Table3[[#This Row],[Customer ID]],'Hospitalisation Details'!1139:$1048576,9,FALSE())</f>
        <v>tier - 2</v>
      </c>
      <c r="P1140" s="19" t="str">
        <f>VLOOKUP(Table3[[#This Row],[Customer ID]],'Hospitalisation Details'!1139:$1048576,10,FALSE())</f>
        <v>tier - 2</v>
      </c>
      <c r="Q1140" s="19" t="str">
        <f>VLOOKUP(Table3[[#This Row],[Customer ID]],'Hospitalisation Details'!1139:$1048576,11,FALSE())</f>
        <v>R1011</v>
      </c>
    </row>
    <row r="1141" spans="1:17" x14ac:dyDescent="0.2">
      <c r="A1141" s="18" t="s">
        <v>1231</v>
      </c>
      <c r="B1141" s="19" t="str">
        <f>VLOOKUP(Table3[[#This Row],[Customer ID]],'Customer name 1'!1140:$1048576,4,FALSE())</f>
        <v xml:space="preserve">Mr. Ryan </v>
      </c>
      <c r="C1141" s="20">
        <f>VLOOKUP(Table3[[#This Row],[Customer ID]],'Medical Examinations'!$1:$1048576,2,FALSE())</f>
        <v>46.51</v>
      </c>
      <c r="D1141" s="20" t="str">
        <f>VLOOKUP(Table3[[#This Row],[Customer ID]],'Medical Examinations'!$1:$1048576,3,FALSE())</f>
        <v xml:space="preserve"> obesity </v>
      </c>
      <c r="E1141" s="20">
        <f>VLOOKUP(Table3[[#This Row],[Customer ID]],'Medical Examinations'!$1:$1048576,4,FALSE())</f>
        <v>5.84</v>
      </c>
      <c r="F1141" s="20" t="str">
        <f>VLOOKUP(Table3[[#This Row],[Customer ID]],'Medical Examinations'!$1:$1048576,5,FALSE())</f>
        <v>prediabetes</v>
      </c>
      <c r="G1141" s="19" t="str">
        <f>VLOOKUP(Table3[[#This Row],[Customer ID]],'Medical Examinations'!$1:$1048576,6,FALSE())</f>
        <v>No</v>
      </c>
      <c r="H1141" s="19" t="str">
        <f>VLOOKUP(Table3[[#This Row],[Customer ID]],'Medical Examinations'!$1:$1048576,7,FALSE())</f>
        <v>No</v>
      </c>
      <c r="I1141" s="19" t="str">
        <f>VLOOKUP(Table3[[#This Row],[Customer ID]],'Medical Examinations'!$1:$1048576,8,FALSE())</f>
        <v>No</v>
      </c>
      <c r="J1141" s="19">
        <f>VLOOKUP(Table3[[#This Row],[Customer ID]],'Medical Examinations'!$1:$1048576,9,FALSE())</f>
        <v>1</v>
      </c>
      <c r="K1141" s="19" t="str">
        <f>VLOOKUP(Table3[[#This Row],[Customer ID]],'Medical Examinations'!$1:$1048576,10,FALSE())</f>
        <v>No</v>
      </c>
      <c r="L1141" s="19" t="str">
        <f>VLOOKUP(Table3[[#This Row],[Customer ID]],'Hospitalisation Details'!1140:$1048576,5,FALSE())</f>
        <v>6 Jul 1998</v>
      </c>
      <c r="M1141" s="19">
        <f>VLOOKUP(Table3[[#This Row],[Customer ID]],'Hospitalisation Details'!1140:$1048576,6,FALSE())</f>
        <v>24</v>
      </c>
      <c r="N1141" s="19">
        <f>VLOOKUP(Table3[[#This Row],[Customer ID]],'Hospitalisation Details'!1140:$1048576,8,FALSE())</f>
        <v>9870.59</v>
      </c>
      <c r="O1141" s="19" t="str">
        <f>VLOOKUP(Table3[[#This Row],[Customer ID]],'Hospitalisation Details'!1140:$1048576,9,FALSE())</f>
        <v>tier - 2</v>
      </c>
      <c r="P1141" s="19" t="str">
        <f>VLOOKUP(Table3[[#This Row],[Customer ID]],'Hospitalisation Details'!1140:$1048576,10,FALSE())</f>
        <v>tier - 2</v>
      </c>
      <c r="Q1141" s="19" t="str">
        <f>VLOOKUP(Table3[[#This Row],[Customer ID]],'Hospitalisation Details'!1140:$1048576,11,FALSE())</f>
        <v>R1023</v>
      </c>
    </row>
    <row r="1142" spans="1:17" x14ac:dyDescent="0.2">
      <c r="A1142" s="18" t="s">
        <v>1230</v>
      </c>
      <c r="B1142" s="19" t="str">
        <f>VLOOKUP(Table3[[#This Row],[Customer ID]],'Customer name 1'!1141:$1048576,4,FALSE())</f>
        <v xml:space="preserve">Mr. Daniel </v>
      </c>
      <c r="C1142" s="20">
        <f>VLOOKUP(Table3[[#This Row],[Customer ID]],'Medical Examinations'!$1:$1048576,2,FALSE())</f>
        <v>28.88</v>
      </c>
      <c r="D1142" s="20" t="str">
        <f>VLOOKUP(Table3[[#This Row],[Customer ID]],'Medical Examinations'!$1:$1048576,3,FALSE())</f>
        <v>over weight</v>
      </c>
      <c r="E1142" s="20">
        <f>VLOOKUP(Table3[[#This Row],[Customer ID]],'Medical Examinations'!$1:$1048576,4,FALSE())</f>
        <v>4.8600000000000003</v>
      </c>
      <c r="F1142" s="20" t="str">
        <f>VLOOKUP(Table3[[#This Row],[Customer ID]],'Medical Examinations'!$1:$1048576,5,FALSE())</f>
        <v xml:space="preserve">normal </v>
      </c>
      <c r="G1142" s="19" t="str">
        <f>VLOOKUP(Table3[[#This Row],[Customer ID]],'Medical Examinations'!$1:$1048576,6,FALSE())</f>
        <v>yes</v>
      </c>
      <c r="H1142" s="19" t="str">
        <f>VLOOKUP(Table3[[#This Row],[Customer ID]],'Medical Examinations'!$1:$1048576,7,FALSE())</f>
        <v>No</v>
      </c>
      <c r="I1142" s="19" t="str">
        <f>VLOOKUP(Table3[[#This Row],[Customer ID]],'Medical Examinations'!$1:$1048576,8,FALSE())</f>
        <v>Yes</v>
      </c>
      <c r="J1142" s="19">
        <f>VLOOKUP(Table3[[#This Row],[Customer ID]],'Medical Examinations'!$1:$1048576,9,FALSE())</f>
        <v>1</v>
      </c>
      <c r="K1142" s="19" t="str">
        <f>VLOOKUP(Table3[[#This Row],[Customer ID]],'Medical Examinations'!$1:$1048576,10,FALSE())</f>
        <v>No</v>
      </c>
      <c r="L1142" s="19" t="str">
        <f>VLOOKUP(Table3[[#This Row],[Customer ID]],'Hospitalisation Details'!1141:$1048576,5,FALSE())</f>
        <v>13 Aug 1969</v>
      </c>
      <c r="M1142" s="19">
        <f>VLOOKUP(Table3[[#This Row],[Customer ID]],'Hospitalisation Details'!1141:$1048576,6,FALSE())</f>
        <v>53</v>
      </c>
      <c r="N1142" s="19">
        <f>VLOOKUP(Table3[[#This Row],[Customer ID]],'Hospitalisation Details'!1141:$1048576,8,FALSE())</f>
        <v>9869.81</v>
      </c>
      <c r="O1142" s="19" t="str">
        <f>VLOOKUP(Table3[[#This Row],[Customer ID]],'Hospitalisation Details'!1141:$1048576,9,FALSE())</f>
        <v>tier - 3</v>
      </c>
      <c r="P1142" s="19" t="str">
        <f>VLOOKUP(Table3[[#This Row],[Customer ID]],'Hospitalisation Details'!1141:$1048576,10,FALSE())</f>
        <v>tier - 3</v>
      </c>
      <c r="Q1142" s="19" t="str">
        <f>VLOOKUP(Table3[[#This Row],[Customer ID]],'Hospitalisation Details'!1141:$1048576,11,FALSE())</f>
        <v>R1012</v>
      </c>
    </row>
    <row r="1143" spans="1:17" x14ac:dyDescent="0.2">
      <c r="A1143" s="18" t="s">
        <v>1229</v>
      </c>
      <c r="B1143" s="19" t="str">
        <f>VLOOKUP(Table3[[#This Row],[Customer ID]],'Customer name 1'!1142:$1048576,4,FALSE())</f>
        <v xml:space="preserve">Ms. Sarah </v>
      </c>
      <c r="C1143" s="20">
        <f>VLOOKUP(Table3[[#This Row],[Customer ID]],'Medical Examinations'!$1:$1048576,2,FALSE())</f>
        <v>33.914999999999999</v>
      </c>
      <c r="D1143" s="20" t="str">
        <f>VLOOKUP(Table3[[#This Row],[Customer ID]],'Medical Examinations'!$1:$1048576,3,FALSE())</f>
        <v xml:space="preserve"> obesity </v>
      </c>
      <c r="E1143" s="20">
        <f>VLOOKUP(Table3[[#This Row],[Customer ID]],'Medical Examinations'!$1:$1048576,4,FALSE())</f>
        <v>11.52</v>
      </c>
      <c r="F1143" s="20" t="str">
        <f>VLOOKUP(Table3[[#This Row],[Customer ID]],'Medical Examinations'!$1:$1048576,5,FALSE())</f>
        <v xml:space="preserve">diabetes </v>
      </c>
      <c r="G1143" s="19" t="str">
        <f>VLOOKUP(Table3[[#This Row],[Customer ID]],'Medical Examinations'!$1:$1048576,6,FALSE())</f>
        <v>No</v>
      </c>
      <c r="H1143" s="19" t="str">
        <f>VLOOKUP(Table3[[#This Row],[Customer ID]],'Medical Examinations'!$1:$1048576,7,FALSE())</f>
        <v>No</v>
      </c>
      <c r="I1143" s="19" t="str">
        <f>VLOOKUP(Table3[[#This Row],[Customer ID]],'Medical Examinations'!$1:$1048576,8,FALSE())</f>
        <v>No</v>
      </c>
      <c r="J1143" s="19">
        <f>VLOOKUP(Table3[[#This Row],[Customer ID]],'Medical Examinations'!$1:$1048576,9,FALSE())</f>
        <v>0</v>
      </c>
      <c r="K1143" s="19" t="str">
        <f>VLOOKUP(Table3[[#This Row],[Customer ID]],'Medical Examinations'!$1:$1048576,10,FALSE())</f>
        <v>No</v>
      </c>
      <c r="L1143" s="19" t="str">
        <f>VLOOKUP(Table3[[#This Row],[Customer ID]],'Hospitalisation Details'!1142:$1048576,5,FALSE())</f>
        <v>9 Nov 1971</v>
      </c>
      <c r="M1143" s="19">
        <f>VLOOKUP(Table3[[#This Row],[Customer ID]],'Hospitalisation Details'!1142:$1048576,6,FALSE())</f>
        <v>51</v>
      </c>
      <c r="N1143" s="19">
        <f>VLOOKUP(Table3[[#This Row],[Customer ID]],'Hospitalisation Details'!1142:$1048576,8,FALSE())</f>
        <v>9866.2999999999993</v>
      </c>
      <c r="O1143" s="19" t="str">
        <f>VLOOKUP(Table3[[#This Row],[Customer ID]],'Hospitalisation Details'!1142:$1048576,9,FALSE())</f>
        <v>tier - 2</v>
      </c>
      <c r="P1143" s="19" t="str">
        <f>VLOOKUP(Table3[[#This Row],[Customer ID]],'Hospitalisation Details'!1142:$1048576,10,FALSE())</f>
        <v>tier - 3</v>
      </c>
      <c r="Q1143" s="19" t="str">
        <f>VLOOKUP(Table3[[#This Row],[Customer ID]],'Hospitalisation Details'!1142:$1048576,11,FALSE())</f>
        <v>R1024</v>
      </c>
    </row>
    <row r="1144" spans="1:17" x14ac:dyDescent="0.2">
      <c r="A1144" s="18" t="s">
        <v>1228</v>
      </c>
      <c r="B1144" s="19" t="str">
        <f>VLOOKUP(Table3[[#This Row],[Customer ID]],'Customer name 1'!1143:$1048576,4,FALSE())</f>
        <v xml:space="preserve">Mr. Matthew </v>
      </c>
      <c r="C1144" s="20">
        <f>VLOOKUP(Table3[[#This Row],[Customer ID]],'Medical Examinations'!$1:$1048576,2,FALSE())</f>
        <v>24.32</v>
      </c>
      <c r="D1144" s="20" t="str">
        <f>VLOOKUP(Table3[[#This Row],[Customer ID]],'Medical Examinations'!$1:$1048576,3,FALSE())</f>
        <v>normal weight</v>
      </c>
      <c r="E1144" s="20">
        <f>VLOOKUP(Table3[[#This Row],[Customer ID]],'Medical Examinations'!$1:$1048576,4,FALSE())</f>
        <v>6.15</v>
      </c>
      <c r="F1144" s="20" t="str">
        <f>VLOOKUP(Table3[[#This Row],[Customer ID]],'Medical Examinations'!$1:$1048576,5,FALSE())</f>
        <v>prediabetes</v>
      </c>
      <c r="G1144" s="19" t="str">
        <f>VLOOKUP(Table3[[#This Row],[Customer ID]],'Medical Examinations'!$1:$1048576,6,FALSE())</f>
        <v>yes</v>
      </c>
      <c r="H1144" s="19" t="str">
        <f>VLOOKUP(Table3[[#This Row],[Customer ID]],'Medical Examinations'!$1:$1048576,7,FALSE())</f>
        <v>No</v>
      </c>
      <c r="I1144" s="19" t="str">
        <f>VLOOKUP(Table3[[#This Row],[Customer ID]],'Medical Examinations'!$1:$1048576,8,FALSE())</f>
        <v>Yes</v>
      </c>
      <c r="J1144" s="19">
        <f>VLOOKUP(Table3[[#This Row],[Customer ID]],'Medical Examinations'!$1:$1048576,9,FALSE())</f>
        <v>1</v>
      </c>
      <c r="K1144" s="19" t="str">
        <f>VLOOKUP(Table3[[#This Row],[Customer ID]],'Medical Examinations'!$1:$1048576,10,FALSE())</f>
        <v>No</v>
      </c>
      <c r="L1144" s="19" t="str">
        <f>VLOOKUP(Table3[[#This Row],[Customer ID]],'Hospitalisation Details'!1143:$1048576,5,FALSE())</f>
        <v>20 Oct 1969</v>
      </c>
      <c r="M1144" s="19">
        <f>VLOOKUP(Table3[[#This Row],[Customer ID]],'Hospitalisation Details'!1143:$1048576,6,FALSE())</f>
        <v>53</v>
      </c>
      <c r="N1144" s="19">
        <f>VLOOKUP(Table3[[#This Row],[Customer ID]],'Hospitalisation Details'!1143:$1048576,8,FALSE())</f>
        <v>9863.4699999999993</v>
      </c>
      <c r="O1144" s="19" t="str">
        <f>VLOOKUP(Table3[[#This Row],[Customer ID]],'Hospitalisation Details'!1143:$1048576,9,FALSE())</f>
        <v>tier - 3</v>
      </c>
      <c r="P1144" s="19" t="str">
        <f>VLOOKUP(Table3[[#This Row],[Customer ID]],'Hospitalisation Details'!1143:$1048576,10,FALSE())</f>
        <v>tier - 3</v>
      </c>
      <c r="Q1144" s="19" t="str">
        <f>VLOOKUP(Table3[[#This Row],[Customer ID]],'Hospitalisation Details'!1143:$1048576,11,FALSE())</f>
        <v>R1012</v>
      </c>
    </row>
    <row r="1145" spans="1:17" x14ac:dyDescent="0.2">
      <c r="A1145" s="18" t="s">
        <v>1227</v>
      </c>
      <c r="B1145" s="19" t="str">
        <f>VLOOKUP(Table3[[#This Row],[Customer ID]],'Customer name 1'!1144:$1048576,4,FALSE())</f>
        <v xml:space="preserve">Ms. Francesca </v>
      </c>
      <c r="C1145" s="20">
        <f>VLOOKUP(Table3[[#This Row],[Customer ID]],'Medical Examinations'!$1:$1048576,2,FALSE())</f>
        <v>25.8</v>
      </c>
      <c r="D1145" s="20" t="str">
        <f>VLOOKUP(Table3[[#This Row],[Customer ID]],'Medical Examinations'!$1:$1048576,3,FALSE())</f>
        <v>over weight</v>
      </c>
      <c r="E1145" s="20">
        <f>VLOOKUP(Table3[[#This Row],[Customer ID]],'Medical Examinations'!$1:$1048576,4,FALSE())</f>
        <v>9.94</v>
      </c>
      <c r="F1145" s="20" t="str">
        <f>VLOOKUP(Table3[[#This Row],[Customer ID]],'Medical Examinations'!$1:$1048576,5,FALSE())</f>
        <v xml:space="preserve">diabetes </v>
      </c>
      <c r="G1145" s="19" t="str">
        <f>VLOOKUP(Table3[[#This Row],[Customer ID]],'Medical Examinations'!$1:$1048576,6,FALSE())</f>
        <v>No</v>
      </c>
      <c r="H1145" s="19" t="str">
        <f>VLOOKUP(Table3[[#This Row],[Customer ID]],'Medical Examinations'!$1:$1048576,7,FALSE())</f>
        <v>No</v>
      </c>
      <c r="I1145" s="19" t="str">
        <f>VLOOKUP(Table3[[#This Row],[Customer ID]],'Medical Examinations'!$1:$1048576,8,FALSE())</f>
        <v>No</v>
      </c>
      <c r="J1145" s="19">
        <f>VLOOKUP(Table3[[#This Row],[Customer ID]],'Medical Examinations'!$1:$1048576,9,FALSE())</f>
        <v>0</v>
      </c>
      <c r="K1145" s="19" t="str">
        <f>VLOOKUP(Table3[[#This Row],[Customer ID]],'Medical Examinations'!$1:$1048576,10,FALSE())</f>
        <v>No</v>
      </c>
      <c r="L1145" s="19" t="str">
        <f>VLOOKUP(Table3[[#This Row],[Customer ID]],'Hospitalisation Details'!1144:$1048576,5,FALSE())</f>
        <v>17 Jul 1971</v>
      </c>
      <c r="M1145" s="19">
        <f>VLOOKUP(Table3[[#This Row],[Customer ID]],'Hospitalisation Details'!1144:$1048576,6,FALSE())</f>
        <v>51</v>
      </c>
      <c r="N1145" s="19">
        <f>VLOOKUP(Table3[[#This Row],[Customer ID]],'Hospitalisation Details'!1144:$1048576,8,FALSE())</f>
        <v>9861.0300000000007</v>
      </c>
      <c r="O1145" s="19" t="str">
        <f>VLOOKUP(Table3[[#This Row],[Customer ID]],'Hospitalisation Details'!1144:$1048576,9,FALSE())</f>
        <v>tier - 2</v>
      </c>
      <c r="P1145" s="19" t="str">
        <f>VLOOKUP(Table3[[#This Row],[Customer ID]],'Hospitalisation Details'!1144:$1048576,10,FALSE())</f>
        <v>tier - 2</v>
      </c>
      <c r="Q1145" s="19" t="str">
        <f>VLOOKUP(Table3[[#This Row],[Customer ID]],'Hospitalisation Details'!1144:$1048576,11,FALSE())</f>
        <v>R1011</v>
      </c>
    </row>
    <row r="1146" spans="1:17" x14ac:dyDescent="0.2">
      <c r="A1146" s="18" t="s">
        <v>1226</v>
      </c>
      <c r="B1146" s="19" t="str">
        <f>VLOOKUP(Table3[[#This Row],[Customer ID]],'Customer name 1'!1145:$1048576,4,FALSE())</f>
        <v xml:space="preserve">Ms. Nicole </v>
      </c>
      <c r="C1146" s="20">
        <f>VLOOKUP(Table3[[#This Row],[Customer ID]],'Medical Examinations'!$1:$1048576,2,FALSE())</f>
        <v>21.56</v>
      </c>
      <c r="D1146" s="20" t="str">
        <f>VLOOKUP(Table3[[#This Row],[Customer ID]],'Medical Examinations'!$1:$1048576,3,FALSE())</f>
        <v>normal weight</v>
      </c>
      <c r="E1146" s="20">
        <f>VLOOKUP(Table3[[#This Row],[Customer ID]],'Medical Examinations'!$1:$1048576,4,FALSE())</f>
        <v>10.56</v>
      </c>
      <c r="F1146" s="20" t="str">
        <f>VLOOKUP(Table3[[#This Row],[Customer ID]],'Medical Examinations'!$1:$1048576,5,FALSE())</f>
        <v xml:space="preserve">diabetes </v>
      </c>
      <c r="G1146" s="19" t="str">
        <f>VLOOKUP(Table3[[#This Row],[Customer ID]],'Medical Examinations'!$1:$1048576,6,FALSE())</f>
        <v>No</v>
      </c>
      <c r="H1146" s="19" t="str">
        <f>VLOOKUP(Table3[[#This Row],[Customer ID]],'Medical Examinations'!$1:$1048576,7,FALSE())</f>
        <v>No</v>
      </c>
      <c r="I1146" s="19" t="str">
        <f>VLOOKUP(Table3[[#This Row],[Customer ID]],'Medical Examinations'!$1:$1048576,8,FALSE())</f>
        <v>No</v>
      </c>
      <c r="J1146" s="19">
        <f>VLOOKUP(Table3[[#This Row],[Customer ID]],'Medical Examinations'!$1:$1048576,9,FALSE())</f>
        <v>0</v>
      </c>
      <c r="K1146" s="19" t="str">
        <f>VLOOKUP(Table3[[#This Row],[Customer ID]],'Medical Examinations'!$1:$1048576,10,FALSE())</f>
        <v>No</v>
      </c>
      <c r="L1146" s="19" t="str">
        <f>VLOOKUP(Table3[[#This Row],[Customer ID]],'Hospitalisation Details'!1145:$1048576,5,FALSE())</f>
        <v>23 Oct 1971</v>
      </c>
      <c r="M1146" s="19">
        <f>VLOOKUP(Table3[[#This Row],[Customer ID]],'Hospitalisation Details'!1145:$1048576,6,FALSE())</f>
        <v>51</v>
      </c>
      <c r="N1146" s="19">
        <f>VLOOKUP(Table3[[#This Row],[Customer ID]],'Hospitalisation Details'!1145:$1048576,8,FALSE())</f>
        <v>9855.1299999999992</v>
      </c>
      <c r="O1146" s="19" t="str">
        <f>VLOOKUP(Table3[[#This Row],[Customer ID]],'Hospitalisation Details'!1145:$1048576,9,FALSE())</f>
        <v>tier - 2</v>
      </c>
      <c r="P1146" s="19" t="str">
        <f>VLOOKUP(Table3[[#This Row],[Customer ID]],'Hospitalisation Details'!1145:$1048576,10,FALSE())</f>
        <v>tier - 3</v>
      </c>
      <c r="Q1146" s="19" t="str">
        <f>VLOOKUP(Table3[[#This Row],[Customer ID]],'Hospitalisation Details'!1145:$1048576,11,FALSE())</f>
        <v>R1013</v>
      </c>
    </row>
    <row r="1147" spans="1:17" x14ac:dyDescent="0.2">
      <c r="A1147" s="18" t="s">
        <v>1225</v>
      </c>
      <c r="B1147" s="19" t="str">
        <f>VLOOKUP(Table3[[#This Row],[Customer ID]],'Customer name 1'!1146:$1048576,4,FALSE())</f>
        <v xml:space="preserve">Mr. Toshiyuki </v>
      </c>
      <c r="C1147" s="20">
        <f>VLOOKUP(Table3[[#This Row],[Customer ID]],'Medical Examinations'!$1:$1048576,2,FALSE())</f>
        <v>31.6</v>
      </c>
      <c r="D1147" s="20" t="str">
        <f>VLOOKUP(Table3[[#This Row],[Customer ID]],'Medical Examinations'!$1:$1048576,3,FALSE())</f>
        <v xml:space="preserve"> obesity </v>
      </c>
      <c r="E1147" s="20">
        <f>VLOOKUP(Table3[[#This Row],[Customer ID]],'Medical Examinations'!$1:$1048576,4,FALSE())</f>
        <v>6.79</v>
      </c>
      <c r="F1147" s="20" t="str">
        <f>VLOOKUP(Table3[[#This Row],[Customer ID]],'Medical Examinations'!$1:$1048576,5,FALSE())</f>
        <v xml:space="preserve">diabetes </v>
      </c>
      <c r="G1147" s="19" t="str">
        <f>VLOOKUP(Table3[[#This Row],[Customer ID]],'Medical Examinations'!$1:$1048576,6,FALSE())</f>
        <v>No</v>
      </c>
      <c r="H1147" s="19" t="str">
        <f>VLOOKUP(Table3[[#This Row],[Customer ID]],'Medical Examinations'!$1:$1048576,7,FALSE())</f>
        <v>No</v>
      </c>
      <c r="I1147" s="19" t="str">
        <f>VLOOKUP(Table3[[#This Row],[Customer ID]],'Medical Examinations'!$1:$1048576,8,FALSE())</f>
        <v>No</v>
      </c>
      <c r="J1147" s="19">
        <f>VLOOKUP(Table3[[#This Row],[Customer ID]],'Medical Examinations'!$1:$1048576,9,FALSE())</f>
        <v>0</v>
      </c>
      <c r="K1147" s="19" t="str">
        <f>VLOOKUP(Table3[[#This Row],[Customer ID]],'Medical Examinations'!$1:$1048576,10,FALSE())</f>
        <v>No</v>
      </c>
      <c r="L1147" s="19" t="str">
        <f>VLOOKUP(Table3[[#This Row],[Customer ID]],'Hospitalisation Details'!1146:$1048576,5,FALSE())</f>
        <v>4 Nov 1968</v>
      </c>
      <c r="M1147" s="19">
        <f>VLOOKUP(Table3[[#This Row],[Customer ID]],'Hospitalisation Details'!1146:$1048576,6,FALSE())</f>
        <v>54</v>
      </c>
      <c r="N1147" s="19">
        <f>VLOOKUP(Table3[[#This Row],[Customer ID]],'Hospitalisation Details'!1146:$1048576,8,FALSE())</f>
        <v>9850.43</v>
      </c>
      <c r="O1147" s="19" t="str">
        <f>VLOOKUP(Table3[[#This Row],[Customer ID]],'Hospitalisation Details'!1146:$1048576,9,FALSE())</f>
        <v>tier - 3</v>
      </c>
      <c r="P1147" s="19" t="str">
        <f>VLOOKUP(Table3[[#This Row],[Customer ID]],'Hospitalisation Details'!1146:$1048576,10,FALSE())</f>
        <v>tier - 3</v>
      </c>
      <c r="Q1147" s="19" t="str">
        <f>VLOOKUP(Table3[[#This Row],[Customer ID]],'Hospitalisation Details'!1146:$1048576,11,FALSE())</f>
        <v>R1011</v>
      </c>
    </row>
    <row r="1148" spans="1:17" x14ac:dyDescent="0.2">
      <c r="A1148" s="18" t="s">
        <v>1224</v>
      </c>
      <c r="B1148" s="19" t="str">
        <f>VLOOKUP(Table3[[#This Row],[Customer ID]],'Customer name 1'!1147:$1048576,4,FALSE())</f>
        <v xml:space="preserve">Mr. Tom </v>
      </c>
      <c r="C1148" s="20">
        <f>VLOOKUP(Table3[[#This Row],[Customer ID]],'Medical Examinations'!$1:$1048576,2,FALSE())</f>
        <v>42.93</v>
      </c>
      <c r="D1148" s="20" t="str">
        <f>VLOOKUP(Table3[[#This Row],[Customer ID]],'Medical Examinations'!$1:$1048576,3,FALSE())</f>
        <v xml:space="preserve"> obesity </v>
      </c>
      <c r="E1148" s="20">
        <f>VLOOKUP(Table3[[#This Row],[Customer ID]],'Medical Examinations'!$1:$1048576,4,FALSE())</f>
        <v>4.8</v>
      </c>
      <c r="F1148" s="20" t="str">
        <f>VLOOKUP(Table3[[#This Row],[Customer ID]],'Medical Examinations'!$1:$1048576,5,FALSE())</f>
        <v xml:space="preserve">normal </v>
      </c>
      <c r="G1148" s="19" t="str">
        <f>VLOOKUP(Table3[[#This Row],[Customer ID]],'Medical Examinations'!$1:$1048576,6,FALSE())</f>
        <v>No</v>
      </c>
      <c r="H1148" s="19" t="str">
        <f>VLOOKUP(Table3[[#This Row],[Customer ID]],'Medical Examinations'!$1:$1048576,7,FALSE())</f>
        <v>No</v>
      </c>
      <c r="I1148" s="19" t="str">
        <f>VLOOKUP(Table3[[#This Row],[Customer ID]],'Medical Examinations'!$1:$1048576,8,FALSE())</f>
        <v>No</v>
      </c>
      <c r="J1148" s="19">
        <f>VLOOKUP(Table3[[#This Row],[Customer ID]],'Medical Examinations'!$1:$1048576,9,FALSE())</f>
        <v>1</v>
      </c>
      <c r="K1148" s="19" t="str">
        <f>VLOOKUP(Table3[[#This Row],[Customer ID]],'Medical Examinations'!$1:$1048576,10,FALSE())</f>
        <v>No</v>
      </c>
      <c r="L1148" s="19" t="str">
        <f>VLOOKUP(Table3[[#This Row],[Customer ID]],'Hospitalisation Details'!1147:$1048576,5,FALSE())</f>
        <v>13 Aug 1992</v>
      </c>
      <c r="M1148" s="19">
        <f>VLOOKUP(Table3[[#This Row],[Customer ID]],'Hospitalisation Details'!1147:$1048576,6,FALSE())</f>
        <v>30</v>
      </c>
      <c r="N1148" s="19">
        <f>VLOOKUP(Table3[[#This Row],[Customer ID]],'Hospitalisation Details'!1147:$1048576,8,FALSE())</f>
        <v>9844.4500000000007</v>
      </c>
      <c r="O1148" s="19" t="str">
        <f>VLOOKUP(Table3[[#This Row],[Customer ID]],'Hospitalisation Details'!1147:$1048576,9,FALSE())</f>
        <v>tier - 2</v>
      </c>
      <c r="P1148" s="19" t="str">
        <f>VLOOKUP(Table3[[#This Row],[Customer ID]],'Hospitalisation Details'!1147:$1048576,10,FALSE())</f>
        <v>tier - 1</v>
      </c>
      <c r="Q1148" s="19" t="str">
        <f>VLOOKUP(Table3[[#This Row],[Customer ID]],'Hospitalisation Details'!1147:$1048576,11,FALSE())</f>
        <v>R1012</v>
      </c>
    </row>
    <row r="1149" spans="1:17" x14ac:dyDescent="0.2">
      <c r="A1149" s="18" t="s">
        <v>1223</v>
      </c>
      <c r="B1149" s="19" t="str">
        <f>VLOOKUP(Table3[[#This Row],[Customer ID]],'Customer name 1'!1148:$1048576,4,FALSE())</f>
        <v xml:space="preserve">Mr. Brian </v>
      </c>
      <c r="C1149" s="20">
        <f>VLOOKUP(Table3[[#This Row],[Customer ID]],'Medical Examinations'!$1:$1048576,2,FALSE())</f>
        <v>26.72</v>
      </c>
      <c r="D1149" s="20" t="str">
        <f>VLOOKUP(Table3[[#This Row],[Customer ID]],'Medical Examinations'!$1:$1048576,3,FALSE())</f>
        <v>over weight</v>
      </c>
      <c r="E1149" s="20">
        <f>VLOOKUP(Table3[[#This Row],[Customer ID]],'Medical Examinations'!$1:$1048576,4,FALSE())</f>
        <v>5.75</v>
      </c>
      <c r="F1149" s="20" t="str">
        <f>VLOOKUP(Table3[[#This Row],[Customer ID]],'Medical Examinations'!$1:$1048576,5,FALSE())</f>
        <v>prediabetes</v>
      </c>
      <c r="G1149" s="19" t="str">
        <f>VLOOKUP(Table3[[#This Row],[Customer ID]],'Medical Examinations'!$1:$1048576,6,FALSE())</f>
        <v>No</v>
      </c>
      <c r="H1149" s="19" t="str">
        <f>VLOOKUP(Table3[[#This Row],[Customer ID]],'Medical Examinations'!$1:$1048576,7,FALSE())</f>
        <v>No</v>
      </c>
      <c r="I1149" s="19" t="str">
        <f>VLOOKUP(Table3[[#This Row],[Customer ID]],'Medical Examinations'!$1:$1048576,8,FALSE())</f>
        <v>No</v>
      </c>
      <c r="J1149" s="19">
        <f>VLOOKUP(Table3[[#This Row],[Customer ID]],'Medical Examinations'!$1:$1048576,9,FALSE())</f>
        <v>2</v>
      </c>
      <c r="K1149" s="19" t="str">
        <f>VLOOKUP(Table3[[#This Row],[Customer ID]],'Medical Examinations'!$1:$1048576,10,FALSE())</f>
        <v>No</v>
      </c>
      <c r="L1149" s="19" t="str">
        <f>VLOOKUP(Table3[[#This Row],[Customer ID]],'Hospitalisation Details'!1148:$1048576,5,FALSE())</f>
        <v>26 Sep 1972</v>
      </c>
      <c r="M1149" s="19">
        <f>VLOOKUP(Table3[[#This Row],[Customer ID]],'Hospitalisation Details'!1148:$1048576,6,FALSE())</f>
        <v>50</v>
      </c>
      <c r="N1149" s="19">
        <f>VLOOKUP(Table3[[#This Row],[Customer ID]],'Hospitalisation Details'!1148:$1048576,8,FALSE())</f>
        <v>9836.2099999999991</v>
      </c>
      <c r="O1149" s="19" t="str">
        <f>VLOOKUP(Table3[[#This Row],[Customer ID]],'Hospitalisation Details'!1148:$1048576,9,FALSE())</f>
        <v>tier - 2</v>
      </c>
      <c r="P1149" s="19" t="str">
        <f>VLOOKUP(Table3[[#This Row],[Customer ID]],'Hospitalisation Details'!1148:$1048576,10,FALSE())</f>
        <v>tier - 3</v>
      </c>
      <c r="Q1149" s="19" t="str">
        <f>VLOOKUP(Table3[[#This Row],[Customer ID]],'Hospitalisation Details'!1148:$1048576,11,FALSE())</f>
        <v>R1021</v>
      </c>
    </row>
    <row r="1150" spans="1:17" x14ac:dyDescent="0.2">
      <c r="A1150" s="18" t="s">
        <v>1222</v>
      </c>
      <c r="B1150" s="19" t="str">
        <f>VLOOKUP(Table3[[#This Row],[Customer ID]],'Customer name 1'!1149:$1048576,4,FALSE())</f>
        <v xml:space="preserve">Mr. Matthew </v>
      </c>
      <c r="C1150" s="20">
        <f>VLOOKUP(Table3[[#This Row],[Customer ID]],'Medical Examinations'!$1:$1048576,2,FALSE())</f>
        <v>26.67</v>
      </c>
      <c r="D1150" s="20" t="str">
        <f>VLOOKUP(Table3[[#This Row],[Customer ID]],'Medical Examinations'!$1:$1048576,3,FALSE())</f>
        <v>over weight</v>
      </c>
      <c r="E1150" s="20">
        <f>VLOOKUP(Table3[[#This Row],[Customer ID]],'Medical Examinations'!$1:$1048576,4,FALSE())</f>
        <v>5.81</v>
      </c>
      <c r="F1150" s="20" t="str">
        <f>VLOOKUP(Table3[[#This Row],[Customer ID]],'Medical Examinations'!$1:$1048576,5,FALSE())</f>
        <v>prediabetes</v>
      </c>
      <c r="G1150" s="19" t="str">
        <f>VLOOKUP(Table3[[#This Row],[Customer ID]],'Medical Examinations'!$1:$1048576,6,FALSE())</f>
        <v>No</v>
      </c>
      <c r="H1150" s="19" t="str">
        <f>VLOOKUP(Table3[[#This Row],[Customer ID]],'Medical Examinations'!$1:$1048576,7,FALSE())</f>
        <v>No</v>
      </c>
      <c r="I1150" s="19" t="str">
        <f>VLOOKUP(Table3[[#This Row],[Customer ID]],'Medical Examinations'!$1:$1048576,8,FALSE())</f>
        <v>No</v>
      </c>
      <c r="J1150" s="19">
        <f>VLOOKUP(Table3[[#This Row],[Customer ID]],'Medical Examinations'!$1:$1048576,9,FALSE())</f>
        <v>2</v>
      </c>
      <c r="K1150" s="19" t="str">
        <f>VLOOKUP(Table3[[#This Row],[Customer ID]],'Medical Examinations'!$1:$1048576,10,FALSE())</f>
        <v>No</v>
      </c>
      <c r="L1150" s="19" t="str">
        <f>VLOOKUP(Table3[[#This Row],[Customer ID]],'Hospitalisation Details'!1149:$1048576,5,FALSE())</f>
        <v>28 Jun 1972</v>
      </c>
      <c r="M1150" s="19">
        <f>VLOOKUP(Table3[[#This Row],[Customer ID]],'Hospitalisation Details'!1149:$1048576,6,FALSE())</f>
        <v>50</v>
      </c>
      <c r="N1150" s="19">
        <f>VLOOKUP(Table3[[#This Row],[Customer ID]],'Hospitalisation Details'!1149:$1048576,8,FALSE())</f>
        <v>9819.25</v>
      </c>
      <c r="O1150" s="19" t="str">
        <f>VLOOKUP(Table3[[#This Row],[Customer ID]],'Hospitalisation Details'!1149:$1048576,9,FALSE())</f>
        <v>tier - 2</v>
      </c>
      <c r="P1150" s="19" t="str">
        <f>VLOOKUP(Table3[[#This Row],[Customer ID]],'Hospitalisation Details'!1149:$1048576,10,FALSE())</f>
        <v>tier - 2</v>
      </c>
      <c r="Q1150" s="19" t="str">
        <f>VLOOKUP(Table3[[#This Row],[Customer ID]],'Hospitalisation Details'!1149:$1048576,11,FALSE())</f>
        <v>R1021</v>
      </c>
    </row>
    <row r="1151" spans="1:17" x14ac:dyDescent="0.2">
      <c r="A1151" s="18" t="s">
        <v>1221</v>
      </c>
      <c r="B1151" s="19" t="str">
        <f>VLOOKUP(Table3[[#This Row],[Customer ID]],'Customer name 1'!1150:$1048576,4,FALSE())</f>
        <v xml:space="preserve">Ms. Julee </v>
      </c>
      <c r="C1151" s="20">
        <f>VLOOKUP(Table3[[#This Row],[Customer ID]],'Medical Examinations'!$1:$1048576,2,FALSE())</f>
        <v>42.68</v>
      </c>
      <c r="D1151" s="20" t="str">
        <f>VLOOKUP(Table3[[#This Row],[Customer ID]],'Medical Examinations'!$1:$1048576,3,FALSE())</f>
        <v xml:space="preserve"> obesity </v>
      </c>
      <c r="E1151" s="20">
        <f>VLOOKUP(Table3[[#This Row],[Customer ID]],'Medical Examinations'!$1:$1048576,4,FALSE())</f>
        <v>9.2799999999999994</v>
      </c>
      <c r="F1151" s="20" t="str">
        <f>VLOOKUP(Table3[[#This Row],[Customer ID]],'Medical Examinations'!$1:$1048576,5,FALSE())</f>
        <v xml:space="preserve">diabetes </v>
      </c>
      <c r="G1151" s="19" t="str">
        <f>VLOOKUP(Table3[[#This Row],[Customer ID]],'Medical Examinations'!$1:$1048576,6,FALSE())</f>
        <v>No</v>
      </c>
      <c r="H1151" s="19" t="str">
        <f>VLOOKUP(Table3[[#This Row],[Customer ID]],'Medical Examinations'!$1:$1048576,7,FALSE())</f>
        <v>No</v>
      </c>
      <c r="I1151" s="19" t="str">
        <f>VLOOKUP(Table3[[#This Row],[Customer ID]],'Medical Examinations'!$1:$1048576,8,FALSE())</f>
        <v>No</v>
      </c>
      <c r="J1151" s="19">
        <f>VLOOKUP(Table3[[#This Row],[Customer ID]],'Medical Examinations'!$1:$1048576,9,FALSE())</f>
        <v>2</v>
      </c>
      <c r="K1151" s="19" t="str">
        <f>VLOOKUP(Table3[[#This Row],[Customer ID]],'Medical Examinations'!$1:$1048576,10,FALSE())</f>
        <v>No</v>
      </c>
      <c r="L1151" s="19" t="str">
        <f>VLOOKUP(Table3[[#This Row],[Customer ID]],'Hospitalisation Details'!1150:$1048576,5,FALSE())</f>
        <v>17 Sep 1973</v>
      </c>
      <c r="M1151" s="19">
        <f>VLOOKUP(Table3[[#This Row],[Customer ID]],'Hospitalisation Details'!1150:$1048576,6,FALSE())</f>
        <v>49</v>
      </c>
      <c r="N1151" s="19">
        <f>VLOOKUP(Table3[[#This Row],[Customer ID]],'Hospitalisation Details'!1150:$1048576,8,FALSE())</f>
        <v>9800.89</v>
      </c>
      <c r="O1151" s="19" t="str">
        <f>VLOOKUP(Table3[[#This Row],[Customer ID]],'Hospitalisation Details'!1150:$1048576,9,FALSE())</f>
        <v>tier - 2</v>
      </c>
      <c r="P1151" s="19" t="str">
        <f>VLOOKUP(Table3[[#This Row],[Customer ID]],'Hospitalisation Details'!1150:$1048576,10,FALSE())</f>
        <v>tier - 1</v>
      </c>
      <c r="Q1151" s="19" t="str">
        <f>VLOOKUP(Table3[[#This Row],[Customer ID]],'Hospitalisation Details'!1150:$1048576,11,FALSE())</f>
        <v>R1013</v>
      </c>
    </row>
    <row r="1152" spans="1:17" x14ac:dyDescent="0.2">
      <c r="A1152" s="18" t="s">
        <v>1220</v>
      </c>
      <c r="B1152" s="19" t="str">
        <f>VLOOKUP(Table3[[#This Row],[Customer ID]],'Customer name 1'!1151:$1048576,4,FALSE())</f>
        <v xml:space="preserve">Mr. Christopher </v>
      </c>
      <c r="C1152" s="20">
        <f>VLOOKUP(Table3[[#This Row],[Customer ID]],'Medical Examinations'!$1:$1048576,2,FALSE())</f>
        <v>24.31</v>
      </c>
      <c r="D1152" s="20" t="str">
        <f>VLOOKUP(Table3[[#This Row],[Customer ID]],'Medical Examinations'!$1:$1048576,3,FALSE())</f>
        <v>normal weight</v>
      </c>
      <c r="E1152" s="20">
        <f>VLOOKUP(Table3[[#This Row],[Customer ID]],'Medical Examinations'!$1:$1048576,4,FALSE())</f>
        <v>6.37</v>
      </c>
      <c r="F1152" s="20" t="str">
        <f>VLOOKUP(Table3[[#This Row],[Customer ID]],'Medical Examinations'!$1:$1048576,5,FALSE())</f>
        <v>prediabetes</v>
      </c>
      <c r="G1152" s="19" t="str">
        <f>VLOOKUP(Table3[[#This Row],[Customer ID]],'Medical Examinations'!$1:$1048576,6,FALSE())</f>
        <v>No</v>
      </c>
      <c r="H1152" s="19" t="str">
        <f>VLOOKUP(Table3[[#This Row],[Customer ID]],'Medical Examinations'!$1:$1048576,7,FALSE())</f>
        <v>No</v>
      </c>
      <c r="I1152" s="19" t="str">
        <f>VLOOKUP(Table3[[#This Row],[Customer ID]],'Medical Examinations'!$1:$1048576,8,FALSE())</f>
        <v>No</v>
      </c>
      <c r="J1152" s="19">
        <f>VLOOKUP(Table3[[#This Row],[Customer ID]],'Medical Examinations'!$1:$1048576,9,FALSE())</f>
        <v>0</v>
      </c>
      <c r="K1152" s="19" t="str">
        <f>VLOOKUP(Table3[[#This Row],[Customer ID]],'Medical Examinations'!$1:$1048576,10,FALSE())</f>
        <v>No</v>
      </c>
      <c r="L1152" s="19" t="str">
        <f>VLOOKUP(Table3[[#This Row],[Customer ID]],'Hospitalisation Details'!1151:$1048576,5,FALSE())</f>
        <v>7 Jun 1977</v>
      </c>
      <c r="M1152" s="19">
        <f>VLOOKUP(Table3[[#This Row],[Customer ID]],'Hospitalisation Details'!1151:$1048576,6,FALSE())</f>
        <v>46</v>
      </c>
      <c r="N1152" s="19">
        <f>VLOOKUP(Table3[[#This Row],[Customer ID]],'Hospitalisation Details'!1151:$1048576,8,FALSE())</f>
        <v>9788.8700000000008</v>
      </c>
      <c r="O1152" s="19" t="str">
        <f>VLOOKUP(Table3[[#This Row],[Customer ID]],'Hospitalisation Details'!1151:$1048576,9,FALSE())</f>
        <v>tier - 3</v>
      </c>
      <c r="P1152" s="19" t="str">
        <f>VLOOKUP(Table3[[#This Row],[Customer ID]],'Hospitalisation Details'!1151:$1048576,10,FALSE())</f>
        <v>tier - 2</v>
      </c>
      <c r="Q1152" s="19" t="str">
        <f>VLOOKUP(Table3[[#This Row],[Customer ID]],'Hospitalisation Details'!1151:$1048576,11,FALSE())</f>
        <v>R1013</v>
      </c>
    </row>
    <row r="1153" spans="1:17" x14ac:dyDescent="0.2">
      <c r="A1153" s="18" t="s">
        <v>1219</v>
      </c>
      <c r="B1153" s="19" t="str">
        <f>VLOOKUP(Table3[[#This Row],[Customer ID]],'Customer name 1'!1152:$1048576,4,FALSE())</f>
        <v xml:space="preserve">Mr. Ciaran </v>
      </c>
      <c r="C1153" s="20">
        <f>VLOOKUP(Table3[[#This Row],[Customer ID]],'Medical Examinations'!$1:$1048576,2,FALSE())</f>
        <v>44.75</v>
      </c>
      <c r="D1153" s="20" t="str">
        <f>VLOOKUP(Table3[[#This Row],[Customer ID]],'Medical Examinations'!$1:$1048576,3,FALSE())</f>
        <v xml:space="preserve"> obesity </v>
      </c>
      <c r="E1153" s="20">
        <f>VLOOKUP(Table3[[#This Row],[Customer ID]],'Medical Examinations'!$1:$1048576,4,FALSE())</f>
        <v>5.09</v>
      </c>
      <c r="F1153" s="20" t="str">
        <f>VLOOKUP(Table3[[#This Row],[Customer ID]],'Medical Examinations'!$1:$1048576,5,FALSE())</f>
        <v xml:space="preserve">normal </v>
      </c>
      <c r="G1153" s="19" t="str">
        <f>VLOOKUP(Table3[[#This Row],[Customer ID]],'Medical Examinations'!$1:$1048576,6,FALSE())</f>
        <v>yes</v>
      </c>
      <c r="H1153" s="19" t="str">
        <f>VLOOKUP(Table3[[#This Row],[Customer ID]],'Medical Examinations'!$1:$1048576,7,FALSE())</f>
        <v>No</v>
      </c>
      <c r="I1153" s="19" t="str">
        <f>VLOOKUP(Table3[[#This Row],[Customer ID]],'Medical Examinations'!$1:$1048576,8,FALSE())</f>
        <v>No</v>
      </c>
      <c r="J1153" s="19">
        <f>VLOOKUP(Table3[[#This Row],[Customer ID]],'Medical Examinations'!$1:$1048576,9,FALSE())</f>
        <v>0</v>
      </c>
      <c r="K1153" s="19" t="str">
        <f>VLOOKUP(Table3[[#This Row],[Customer ID]],'Medical Examinations'!$1:$1048576,10,FALSE())</f>
        <v>No</v>
      </c>
      <c r="L1153" s="19" t="str">
        <f>VLOOKUP(Table3[[#This Row],[Customer ID]],'Hospitalisation Details'!1152:$1048576,5,FALSE())</f>
        <v>8 Aug 1996</v>
      </c>
      <c r="M1153" s="19">
        <f>VLOOKUP(Table3[[#This Row],[Customer ID]],'Hospitalisation Details'!1152:$1048576,6,FALSE())</f>
        <v>26</v>
      </c>
      <c r="N1153" s="19">
        <f>VLOOKUP(Table3[[#This Row],[Customer ID]],'Hospitalisation Details'!1152:$1048576,8,FALSE())</f>
        <v>9787.32</v>
      </c>
      <c r="O1153" s="19" t="str">
        <f>VLOOKUP(Table3[[#This Row],[Customer ID]],'Hospitalisation Details'!1152:$1048576,9,FALSE())</f>
        <v>tier - 2</v>
      </c>
      <c r="P1153" s="19" t="str">
        <f>VLOOKUP(Table3[[#This Row],[Customer ID]],'Hospitalisation Details'!1152:$1048576,10,FALSE())</f>
        <v>tier - 3</v>
      </c>
      <c r="Q1153" s="19" t="str">
        <f>VLOOKUP(Table3[[#This Row],[Customer ID]],'Hospitalisation Details'!1152:$1048576,11,FALSE())</f>
        <v>R1023</v>
      </c>
    </row>
    <row r="1154" spans="1:17" x14ac:dyDescent="0.2">
      <c r="A1154" s="18" t="s">
        <v>1218</v>
      </c>
      <c r="B1154" s="19" t="str">
        <f>VLOOKUP(Table3[[#This Row],[Customer ID]],'Customer name 1'!1153:$1048576,4,FALSE())</f>
        <v xml:space="preserve">Ms. Kara </v>
      </c>
      <c r="C1154" s="20">
        <f>VLOOKUP(Table3[[#This Row],[Customer ID]],'Medical Examinations'!$1:$1048576,2,FALSE())</f>
        <v>30.78</v>
      </c>
      <c r="D1154" s="20" t="str">
        <f>VLOOKUP(Table3[[#This Row],[Customer ID]],'Medical Examinations'!$1:$1048576,3,FALSE())</f>
        <v xml:space="preserve"> obesity </v>
      </c>
      <c r="E1154" s="20">
        <f>VLOOKUP(Table3[[#This Row],[Customer ID]],'Medical Examinations'!$1:$1048576,4,FALSE())</f>
        <v>7.94</v>
      </c>
      <c r="F1154" s="20" t="str">
        <f>VLOOKUP(Table3[[#This Row],[Customer ID]],'Medical Examinations'!$1:$1048576,5,FALSE())</f>
        <v xml:space="preserve">diabetes </v>
      </c>
      <c r="G1154" s="19" t="str">
        <f>VLOOKUP(Table3[[#This Row],[Customer ID]],'Medical Examinations'!$1:$1048576,6,FALSE())</f>
        <v>No</v>
      </c>
      <c r="H1154" s="19" t="str">
        <f>VLOOKUP(Table3[[#This Row],[Customer ID]],'Medical Examinations'!$1:$1048576,7,FALSE())</f>
        <v>No</v>
      </c>
      <c r="I1154" s="19" t="str">
        <f>VLOOKUP(Table3[[#This Row],[Customer ID]],'Medical Examinations'!$1:$1048576,8,FALSE())</f>
        <v>No</v>
      </c>
      <c r="J1154" s="19">
        <f>VLOOKUP(Table3[[#This Row],[Customer ID]],'Medical Examinations'!$1:$1048576,9,FALSE())</f>
        <v>2</v>
      </c>
      <c r="K1154" s="19" t="str">
        <f>VLOOKUP(Table3[[#This Row],[Customer ID]],'Medical Examinations'!$1:$1048576,10,FALSE())</f>
        <v>No</v>
      </c>
      <c r="L1154" s="19" t="str">
        <f>VLOOKUP(Table3[[#This Row],[Customer ID]],'Hospitalisation Details'!1153:$1048576,5,FALSE())</f>
        <v>7 Jul 1973</v>
      </c>
      <c r="M1154" s="19">
        <f>VLOOKUP(Table3[[#This Row],[Customer ID]],'Hospitalisation Details'!1153:$1048576,6,FALSE())</f>
        <v>49</v>
      </c>
      <c r="N1154" s="19">
        <f>VLOOKUP(Table3[[#This Row],[Customer ID]],'Hospitalisation Details'!1153:$1048576,8,FALSE())</f>
        <v>9778.35</v>
      </c>
      <c r="O1154" s="19" t="str">
        <f>VLOOKUP(Table3[[#This Row],[Customer ID]],'Hospitalisation Details'!1153:$1048576,9,FALSE())</f>
        <v>tier - 2</v>
      </c>
      <c r="P1154" s="19" t="str">
        <f>VLOOKUP(Table3[[#This Row],[Customer ID]],'Hospitalisation Details'!1153:$1048576,10,FALSE())</f>
        <v>tier - 2</v>
      </c>
      <c r="Q1154" s="19" t="str">
        <f>VLOOKUP(Table3[[#This Row],[Customer ID]],'Hospitalisation Details'!1153:$1048576,11,FALSE())</f>
        <v>R1024</v>
      </c>
    </row>
    <row r="1155" spans="1:17" x14ac:dyDescent="0.2">
      <c r="A1155" s="18" t="s">
        <v>1217</v>
      </c>
      <c r="B1155" s="19" t="str">
        <f>VLOOKUP(Table3[[#This Row],[Customer ID]],'Customer name 1'!1154:$1048576,4,FALSE())</f>
        <v xml:space="preserve">Ms. Makie </v>
      </c>
      <c r="C1155" s="20">
        <f>VLOOKUP(Table3[[#This Row],[Customer ID]],'Medical Examinations'!$1:$1048576,2,FALSE())</f>
        <v>21.86</v>
      </c>
      <c r="D1155" s="20" t="str">
        <f>VLOOKUP(Table3[[#This Row],[Customer ID]],'Medical Examinations'!$1:$1048576,3,FALSE())</f>
        <v>normal weight</v>
      </c>
      <c r="E1155" s="20">
        <f>VLOOKUP(Table3[[#This Row],[Customer ID]],'Medical Examinations'!$1:$1048576,4,FALSE())</f>
        <v>10.95</v>
      </c>
      <c r="F1155" s="20" t="str">
        <f>VLOOKUP(Table3[[#This Row],[Customer ID]],'Medical Examinations'!$1:$1048576,5,FALSE())</f>
        <v xml:space="preserve">diabetes </v>
      </c>
      <c r="G1155" s="19" t="str">
        <f>VLOOKUP(Table3[[#This Row],[Customer ID]],'Medical Examinations'!$1:$1048576,6,FALSE())</f>
        <v>No</v>
      </c>
      <c r="H1155" s="19" t="str">
        <f>VLOOKUP(Table3[[#This Row],[Customer ID]],'Medical Examinations'!$1:$1048576,7,FALSE())</f>
        <v>No</v>
      </c>
      <c r="I1155" s="19" t="str">
        <f>VLOOKUP(Table3[[#This Row],[Customer ID]],'Medical Examinations'!$1:$1048576,8,FALSE())</f>
        <v>No</v>
      </c>
      <c r="J1155" s="19">
        <f>VLOOKUP(Table3[[#This Row],[Customer ID]],'Medical Examinations'!$1:$1048576,9,FALSE())</f>
        <v>0</v>
      </c>
      <c r="K1155" s="19" t="str">
        <f>VLOOKUP(Table3[[#This Row],[Customer ID]],'Medical Examinations'!$1:$1048576,10,FALSE())</f>
        <v>No</v>
      </c>
      <c r="L1155" s="19" t="str">
        <f>VLOOKUP(Table3[[#This Row],[Customer ID]],'Hospitalisation Details'!1154:$1048576,5,FALSE())</f>
        <v>5 Sep 1965</v>
      </c>
      <c r="M1155" s="19">
        <f>VLOOKUP(Table3[[#This Row],[Customer ID]],'Hospitalisation Details'!1154:$1048576,6,FALSE())</f>
        <v>57</v>
      </c>
      <c r="N1155" s="19">
        <f>VLOOKUP(Table3[[#This Row],[Customer ID]],'Hospitalisation Details'!1154:$1048576,8,FALSE())</f>
        <v>9764.08</v>
      </c>
      <c r="O1155" s="19" t="str">
        <f>VLOOKUP(Table3[[#This Row],[Customer ID]],'Hospitalisation Details'!1154:$1048576,9,FALSE())</f>
        <v>tier - 3</v>
      </c>
      <c r="P1155" s="19" t="str">
        <f>VLOOKUP(Table3[[#This Row],[Customer ID]],'Hospitalisation Details'!1154:$1048576,10,FALSE())</f>
        <v>tier - 1</v>
      </c>
      <c r="Q1155" s="19" t="str">
        <f>VLOOKUP(Table3[[#This Row],[Customer ID]],'Hospitalisation Details'!1154:$1048576,11,FALSE())</f>
        <v>R1012</v>
      </c>
    </row>
    <row r="1156" spans="1:17" x14ac:dyDescent="0.2">
      <c r="A1156" s="18" t="s">
        <v>1216</v>
      </c>
      <c r="B1156" s="19" t="str">
        <f>VLOOKUP(Table3[[#This Row],[Customer ID]],'Customer name 1'!1155:$1048576,4,FALSE())</f>
        <v xml:space="preserve">Ms. Emily </v>
      </c>
      <c r="C1156" s="20">
        <f>VLOOKUP(Table3[[#This Row],[Customer ID]],'Medical Examinations'!$1:$1048576,2,FALSE())</f>
        <v>49.09</v>
      </c>
      <c r="D1156" s="20" t="str">
        <f>VLOOKUP(Table3[[#This Row],[Customer ID]],'Medical Examinations'!$1:$1048576,3,FALSE())</f>
        <v xml:space="preserve"> obesity </v>
      </c>
      <c r="E1156" s="20">
        <f>VLOOKUP(Table3[[#This Row],[Customer ID]],'Medical Examinations'!$1:$1048576,4,FALSE())</f>
        <v>6.3</v>
      </c>
      <c r="F1156" s="20" t="str">
        <f>VLOOKUP(Table3[[#This Row],[Customer ID]],'Medical Examinations'!$1:$1048576,5,FALSE())</f>
        <v>prediabetes</v>
      </c>
      <c r="G1156" s="19" t="str">
        <f>VLOOKUP(Table3[[#This Row],[Customer ID]],'Medical Examinations'!$1:$1048576,6,FALSE())</f>
        <v>yes</v>
      </c>
      <c r="H1156" s="19" t="str">
        <f>VLOOKUP(Table3[[#This Row],[Customer ID]],'Medical Examinations'!$1:$1048576,7,FALSE())</f>
        <v>No</v>
      </c>
      <c r="I1156" s="19" t="str">
        <f>VLOOKUP(Table3[[#This Row],[Customer ID]],'Medical Examinations'!$1:$1048576,8,FALSE())</f>
        <v>No</v>
      </c>
      <c r="J1156" s="19">
        <f>VLOOKUP(Table3[[#This Row],[Customer ID]],'Medical Examinations'!$1:$1048576,9,FALSE())</f>
        <v>0</v>
      </c>
      <c r="K1156" s="19" t="str">
        <f>VLOOKUP(Table3[[#This Row],[Customer ID]],'Medical Examinations'!$1:$1048576,10,FALSE())</f>
        <v>No</v>
      </c>
      <c r="L1156" s="19" t="str">
        <f>VLOOKUP(Table3[[#This Row],[Customer ID]],'Hospitalisation Details'!1155:$1048576,5,FALSE())</f>
        <v>14 Jul 2001</v>
      </c>
      <c r="M1156" s="19">
        <f>VLOOKUP(Table3[[#This Row],[Customer ID]],'Hospitalisation Details'!1155:$1048576,6,FALSE())</f>
        <v>21</v>
      </c>
      <c r="N1156" s="19">
        <f>VLOOKUP(Table3[[#This Row],[Customer ID]],'Hospitalisation Details'!1155:$1048576,8,FALSE())</f>
        <v>9753.49</v>
      </c>
      <c r="O1156" s="19" t="str">
        <f>VLOOKUP(Table3[[#This Row],[Customer ID]],'Hospitalisation Details'!1155:$1048576,9,FALSE())</f>
        <v>tier - 2</v>
      </c>
      <c r="P1156" s="19" t="str">
        <f>VLOOKUP(Table3[[#This Row],[Customer ID]],'Hospitalisation Details'!1155:$1048576,10,FALSE())</f>
        <v>tier - 2</v>
      </c>
      <c r="Q1156" s="19" t="str">
        <f>VLOOKUP(Table3[[#This Row],[Customer ID]],'Hospitalisation Details'!1155:$1048576,11,FALSE())</f>
        <v>R1012</v>
      </c>
    </row>
    <row r="1157" spans="1:17" x14ac:dyDescent="0.2">
      <c r="A1157" s="18" t="s">
        <v>1215</v>
      </c>
      <c r="B1157" s="19" t="str">
        <f>VLOOKUP(Table3[[#This Row],[Customer ID]],'Customer name 1'!1156:$1048576,4,FALSE())</f>
        <v xml:space="preserve">Mr. Cary </v>
      </c>
      <c r="C1157" s="20">
        <f>VLOOKUP(Table3[[#This Row],[Customer ID]],'Medical Examinations'!$1:$1048576,2,FALSE())</f>
        <v>47.74</v>
      </c>
      <c r="D1157" s="20" t="str">
        <f>VLOOKUP(Table3[[#This Row],[Customer ID]],'Medical Examinations'!$1:$1048576,3,FALSE())</f>
        <v xml:space="preserve"> obesity </v>
      </c>
      <c r="E1157" s="20">
        <f>VLOOKUP(Table3[[#This Row],[Customer ID]],'Medical Examinations'!$1:$1048576,4,FALSE())</f>
        <v>8.0500000000000007</v>
      </c>
      <c r="F1157" s="20" t="str">
        <f>VLOOKUP(Table3[[#This Row],[Customer ID]],'Medical Examinations'!$1:$1048576,5,FALSE())</f>
        <v xml:space="preserve">diabetes </v>
      </c>
      <c r="G1157" s="19" t="str">
        <f>VLOOKUP(Table3[[#This Row],[Customer ID]],'Medical Examinations'!$1:$1048576,6,FALSE())</f>
        <v>yes</v>
      </c>
      <c r="H1157" s="19" t="str">
        <f>VLOOKUP(Table3[[#This Row],[Customer ID]],'Medical Examinations'!$1:$1048576,7,FALSE())</f>
        <v>No</v>
      </c>
      <c r="I1157" s="19" t="str">
        <f>VLOOKUP(Table3[[#This Row],[Customer ID]],'Medical Examinations'!$1:$1048576,8,FALSE())</f>
        <v>No</v>
      </c>
      <c r="J1157" s="19">
        <f>VLOOKUP(Table3[[#This Row],[Customer ID]],'Medical Examinations'!$1:$1048576,9,FALSE())</f>
        <v>2</v>
      </c>
      <c r="K1157" s="19" t="str">
        <f>VLOOKUP(Table3[[#This Row],[Customer ID]],'Medical Examinations'!$1:$1048576,10,FALSE())</f>
        <v>No</v>
      </c>
      <c r="L1157" s="19" t="str">
        <f>VLOOKUP(Table3[[#This Row],[Customer ID]],'Hospitalisation Details'!1156:$1048576,5,FALSE())</f>
        <v>4 Jul 1970</v>
      </c>
      <c r="M1157" s="19">
        <f>VLOOKUP(Table3[[#This Row],[Customer ID]],'Hospitalisation Details'!1156:$1048576,6,FALSE())</f>
        <v>52</v>
      </c>
      <c r="N1157" s="19">
        <f>VLOOKUP(Table3[[#This Row],[Customer ID]],'Hospitalisation Details'!1156:$1048576,8,FALSE())</f>
        <v>9748.91</v>
      </c>
      <c r="O1157" s="19" t="str">
        <f>VLOOKUP(Table3[[#This Row],[Customer ID]],'Hospitalisation Details'!1156:$1048576,9,FALSE())</f>
        <v>tier - 2</v>
      </c>
      <c r="P1157" s="19" t="str">
        <f>VLOOKUP(Table3[[#This Row],[Customer ID]],'Hospitalisation Details'!1156:$1048576,10,FALSE())</f>
        <v>tier - 1</v>
      </c>
      <c r="Q1157" s="19" t="str">
        <f>VLOOKUP(Table3[[#This Row],[Customer ID]],'Hospitalisation Details'!1156:$1048576,11,FALSE())</f>
        <v>R1013</v>
      </c>
    </row>
    <row r="1158" spans="1:17" x14ac:dyDescent="0.2">
      <c r="A1158" s="18" t="s">
        <v>1214</v>
      </c>
      <c r="B1158" s="19" t="str">
        <f>VLOOKUP(Table3[[#This Row],[Customer ID]],'Customer name 1'!1157:$1048576,4,FALSE())</f>
        <v xml:space="preserve">Mr. Steven </v>
      </c>
      <c r="C1158" s="20">
        <f>VLOOKUP(Table3[[#This Row],[Customer ID]],'Medical Examinations'!$1:$1048576,2,FALSE())</f>
        <v>30.2</v>
      </c>
      <c r="D1158" s="20" t="str">
        <f>VLOOKUP(Table3[[#This Row],[Customer ID]],'Medical Examinations'!$1:$1048576,3,FALSE())</f>
        <v xml:space="preserve"> obesity </v>
      </c>
      <c r="E1158" s="20">
        <f>VLOOKUP(Table3[[#This Row],[Customer ID]],'Medical Examinations'!$1:$1048576,4,FALSE())</f>
        <v>9.8800000000000008</v>
      </c>
      <c r="F1158" s="20" t="str">
        <f>VLOOKUP(Table3[[#This Row],[Customer ID]],'Medical Examinations'!$1:$1048576,5,FALSE())</f>
        <v xml:space="preserve">diabetes </v>
      </c>
      <c r="G1158" s="19" t="str">
        <f>VLOOKUP(Table3[[#This Row],[Customer ID]],'Medical Examinations'!$1:$1048576,6,FALSE())</f>
        <v>yes</v>
      </c>
      <c r="H1158" s="19" t="str">
        <f>VLOOKUP(Table3[[#This Row],[Customer ID]],'Medical Examinations'!$1:$1048576,7,FALSE())</f>
        <v>No</v>
      </c>
      <c r="I1158" s="19" t="str">
        <f>VLOOKUP(Table3[[#This Row],[Customer ID]],'Medical Examinations'!$1:$1048576,8,FALSE())</f>
        <v>No</v>
      </c>
      <c r="J1158" s="19">
        <f>VLOOKUP(Table3[[#This Row],[Customer ID]],'Medical Examinations'!$1:$1048576,9,FALSE())</f>
        <v>2</v>
      </c>
      <c r="K1158" s="19" t="str">
        <f>VLOOKUP(Table3[[#This Row],[Customer ID]],'Medical Examinations'!$1:$1048576,10,FALSE())</f>
        <v>No</v>
      </c>
      <c r="L1158" s="19" t="str">
        <f>VLOOKUP(Table3[[#This Row],[Customer ID]],'Hospitalisation Details'!1157:$1048576,5,FALSE())</f>
        <v>18 Aug 1970</v>
      </c>
      <c r="M1158" s="19">
        <f>VLOOKUP(Table3[[#This Row],[Customer ID]],'Hospitalisation Details'!1157:$1048576,6,FALSE())</f>
        <v>52</v>
      </c>
      <c r="N1158" s="19">
        <f>VLOOKUP(Table3[[#This Row],[Customer ID]],'Hospitalisation Details'!1157:$1048576,8,FALSE())</f>
        <v>9724.5300000000007</v>
      </c>
      <c r="O1158" s="19" t="str">
        <f>VLOOKUP(Table3[[#This Row],[Customer ID]],'Hospitalisation Details'!1157:$1048576,9,FALSE())</f>
        <v>tier - 3</v>
      </c>
      <c r="P1158" s="19" t="str">
        <f>VLOOKUP(Table3[[#This Row],[Customer ID]],'Hospitalisation Details'!1157:$1048576,10,FALSE())</f>
        <v>tier - 1</v>
      </c>
      <c r="Q1158" s="19" t="str">
        <f>VLOOKUP(Table3[[#This Row],[Customer ID]],'Hospitalisation Details'!1157:$1048576,11,FALSE())</f>
        <v>R1011</v>
      </c>
    </row>
    <row r="1159" spans="1:17" x14ac:dyDescent="0.2">
      <c r="A1159" s="18" t="s">
        <v>1213</v>
      </c>
      <c r="B1159" s="19" t="str">
        <f>VLOOKUP(Table3[[#This Row],[Customer ID]],'Customer name 1'!1158:$1048576,4,FALSE())</f>
        <v xml:space="preserve">Mr. Jose </v>
      </c>
      <c r="C1159" s="20">
        <f>VLOOKUP(Table3[[#This Row],[Customer ID]],'Medical Examinations'!$1:$1048576,2,FALSE())</f>
        <v>33.25</v>
      </c>
      <c r="D1159" s="20" t="str">
        <f>VLOOKUP(Table3[[#This Row],[Customer ID]],'Medical Examinations'!$1:$1048576,3,FALSE())</f>
        <v xml:space="preserve"> obesity </v>
      </c>
      <c r="E1159" s="20">
        <f>VLOOKUP(Table3[[#This Row],[Customer ID]],'Medical Examinations'!$1:$1048576,4,FALSE())</f>
        <v>7.42</v>
      </c>
      <c r="F1159" s="20" t="str">
        <f>VLOOKUP(Table3[[#This Row],[Customer ID]],'Medical Examinations'!$1:$1048576,5,FALSE())</f>
        <v xml:space="preserve">diabetes </v>
      </c>
      <c r="G1159" s="19" t="str">
        <f>VLOOKUP(Table3[[#This Row],[Customer ID]],'Medical Examinations'!$1:$1048576,6,FALSE())</f>
        <v>yes</v>
      </c>
      <c r="H1159" s="19" t="str">
        <f>VLOOKUP(Table3[[#This Row],[Customer ID]],'Medical Examinations'!$1:$1048576,7,FALSE())</f>
        <v>No</v>
      </c>
      <c r="I1159" s="19" t="str">
        <f>VLOOKUP(Table3[[#This Row],[Customer ID]],'Medical Examinations'!$1:$1048576,8,FALSE())</f>
        <v>No</v>
      </c>
      <c r="J1159" s="19">
        <f>VLOOKUP(Table3[[#This Row],[Customer ID]],'Medical Examinations'!$1:$1048576,9,FALSE())</f>
        <v>2</v>
      </c>
      <c r="K1159" s="19" t="str">
        <f>VLOOKUP(Table3[[#This Row],[Customer ID]],'Medical Examinations'!$1:$1048576,10,FALSE())</f>
        <v>No</v>
      </c>
      <c r="L1159" s="19" t="str">
        <f>VLOOKUP(Table3[[#This Row],[Customer ID]],'Hospitalisation Details'!1158:$1048576,5,FALSE())</f>
        <v>12 Sep 1970</v>
      </c>
      <c r="M1159" s="19">
        <f>VLOOKUP(Table3[[#This Row],[Customer ID]],'Hospitalisation Details'!1158:$1048576,6,FALSE())</f>
        <v>52</v>
      </c>
      <c r="N1159" s="19">
        <f>VLOOKUP(Table3[[#This Row],[Customer ID]],'Hospitalisation Details'!1158:$1048576,8,FALSE())</f>
        <v>9722.77</v>
      </c>
      <c r="O1159" s="19" t="str">
        <f>VLOOKUP(Table3[[#This Row],[Customer ID]],'Hospitalisation Details'!1158:$1048576,9,FALSE())</f>
        <v>tier - 3</v>
      </c>
      <c r="P1159" s="19" t="str">
        <f>VLOOKUP(Table3[[#This Row],[Customer ID]],'Hospitalisation Details'!1158:$1048576,10,FALSE())</f>
        <v>tier - 1</v>
      </c>
      <c r="Q1159" s="19" t="str">
        <f>VLOOKUP(Table3[[#This Row],[Customer ID]],'Hospitalisation Details'!1158:$1048576,11,FALSE())</f>
        <v>R1016</v>
      </c>
    </row>
    <row r="1160" spans="1:17" x14ac:dyDescent="0.2">
      <c r="A1160" s="18" t="s">
        <v>1212</v>
      </c>
      <c r="B1160" s="19" t="str">
        <f>VLOOKUP(Table3[[#This Row],[Customer ID]],'Customer name 1'!1159:$1048576,4,FALSE())</f>
        <v xml:space="preserve">Ms. Tatiana </v>
      </c>
      <c r="C1160" s="20">
        <f>VLOOKUP(Table3[[#This Row],[Customer ID]],'Medical Examinations'!$1:$1048576,2,FALSE())</f>
        <v>26.6</v>
      </c>
      <c r="D1160" s="20" t="str">
        <f>VLOOKUP(Table3[[#This Row],[Customer ID]],'Medical Examinations'!$1:$1048576,3,FALSE())</f>
        <v>over weight</v>
      </c>
      <c r="E1160" s="20">
        <f>VLOOKUP(Table3[[#This Row],[Customer ID]],'Medical Examinations'!$1:$1048576,4,FALSE())</f>
        <v>8.4499999999999993</v>
      </c>
      <c r="F1160" s="20" t="str">
        <f>VLOOKUP(Table3[[#This Row],[Customer ID]],'Medical Examinations'!$1:$1048576,5,FALSE())</f>
        <v xml:space="preserve">diabetes </v>
      </c>
      <c r="G1160" s="19" t="str">
        <f>VLOOKUP(Table3[[#This Row],[Customer ID]],'Medical Examinations'!$1:$1048576,6,FALSE())</f>
        <v>yes</v>
      </c>
      <c r="H1160" s="19" t="str">
        <f>VLOOKUP(Table3[[#This Row],[Customer ID]],'Medical Examinations'!$1:$1048576,7,FALSE())</f>
        <v>No</v>
      </c>
      <c r="I1160" s="19" t="str">
        <f>VLOOKUP(Table3[[#This Row],[Customer ID]],'Medical Examinations'!$1:$1048576,8,FALSE())</f>
        <v>No</v>
      </c>
      <c r="J1160" s="19">
        <f>VLOOKUP(Table3[[#This Row],[Customer ID]],'Medical Examinations'!$1:$1048576,9,FALSE())</f>
        <v>1</v>
      </c>
      <c r="K1160" s="19" t="str">
        <f>VLOOKUP(Table3[[#This Row],[Customer ID]],'Medical Examinations'!$1:$1048576,10,FALSE())</f>
        <v>No</v>
      </c>
      <c r="L1160" s="19" t="str">
        <f>VLOOKUP(Table3[[#This Row],[Customer ID]],'Hospitalisation Details'!1159:$1048576,5,FALSE())</f>
        <v>27 Jun 1975</v>
      </c>
      <c r="M1160" s="19">
        <f>VLOOKUP(Table3[[#This Row],[Customer ID]],'Hospitalisation Details'!1159:$1048576,6,FALSE())</f>
        <v>47</v>
      </c>
      <c r="N1160" s="19">
        <f>VLOOKUP(Table3[[#This Row],[Customer ID]],'Hospitalisation Details'!1159:$1048576,8,FALSE())</f>
        <v>9715.84</v>
      </c>
      <c r="O1160" s="19" t="str">
        <f>VLOOKUP(Table3[[#This Row],[Customer ID]],'Hospitalisation Details'!1159:$1048576,9,FALSE())</f>
        <v>tier - 2</v>
      </c>
      <c r="P1160" s="19" t="str">
        <f>VLOOKUP(Table3[[#This Row],[Customer ID]],'Hospitalisation Details'!1159:$1048576,10,FALSE())</f>
        <v>tier - 1</v>
      </c>
      <c r="Q1160" s="19" t="str">
        <f>VLOOKUP(Table3[[#This Row],[Customer ID]],'Hospitalisation Details'!1159:$1048576,11,FALSE())</f>
        <v>R1024</v>
      </c>
    </row>
    <row r="1161" spans="1:17" x14ac:dyDescent="0.2">
      <c r="A1161" s="18" t="s">
        <v>1211</v>
      </c>
      <c r="B1161" s="19" t="str">
        <f>VLOOKUP(Table3[[#This Row],[Customer ID]],'Customer name 1'!1160:$1048576,4,FALSE())</f>
        <v xml:space="preserve">Mr. Dan </v>
      </c>
      <c r="C1161" s="20">
        <f>VLOOKUP(Table3[[#This Row],[Customer ID]],'Medical Examinations'!$1:$1048576,2,FALSE())</f>
        <v>26.35</v>
      </c>
      <c r="D1161" s="20" t="str">
        <f>VLOOKUP(Table3[[#This Row],[Customer ID]],'Medical Examinations'!$1:$1048576,3,FALSE())</f>
        <v>over weight</v>
      </c>
      <c r="E1161" s="20">
        <f>VLOOKUP(Table3[[#This Row],[Customer ID]],'Medical Examinations'!$1:$1048576,4,FALSE())</f>
        <v>6.21</v>
      </c>
      <c r="F1161" s="20" t="str">
        <f>VLOOKUP(Table3[[#This Row],[Customer ID]],'Medical Examinations'!$1:$1048576,5,FALSE())</f>
        <v>prediabetes</v>
      </c>
      <c r="G1161" s="19" t="str">
        <f>VLOOKUP(Table3[[#This Row],[Customer ID]],'Medical Examinations'!$1:$1048576,6,FALSE())</f>
        <v>No</v>
      </c>
      <c r="H1161" s="19" t="str">
        <f>VLOOKUP(Table3[[#This Row],[Customer ID]],'Medical Examinations'!$1:$1048576,7,FALSE())</f>
        <v>No</v>
      </c>
      <c r="I1161" s="19" t="str">
        <f>VLOOKUP(Table3[[#This Row],[Customer ID]],'Medical Examinations'!$1:$1048576,8,FALSE())</f>
        <v>No</v>
      </c>
      <c r="J1161" s="19">
        <f>VLOOKUP(Table3[[#This Row],[Customer ID]],'Medical Examinations'!$1:$1048576,9,FALSE())</f>
        <v>2</v>
      </c>
      <c r="K1161" s="19" t="str">
        <f>VLOOKUP(Table3[[#This Row],[Customer ID]],'Medical Examinations'!$1:$1048576,10,FALSE())</f>
        <v>No</v>
      </c>
      <c r="L1161" s="19" t="str">
        <f>VLOOKUP(Table3[[#This Row],[Customer ID]],'Hospitalisation Details'!1160:$1048576,5,FALSE())</f>
        <v>10 Jul 1972</v>
      </c>
      <c r="M1161" s="19">
        <f>VLOOKUP(Table3[[#This Row],[Customer ID]],'Hospitalisation Details'!1160:$1048576,6,FALSE())</f>
        <v>50</v>
      </c>
      <c r="N1161" s="19">
        <f>VLOOKUP(Table3[[#This Row],[Customer ID]],'Hospitalisation Details'!1160:$1048576,8,FALSE())</f>
        <v>9710.7099999999991</v>
      </c>
      <c r="O1161" s="19" t="str">
        <f>VLOOKUP(Table3[[#This Row],[Customer ID]],'Hospitalisation Details'!1160:$1048576,9,FALSE())</f>
        <v>tier - 2</v>
      </c>
      <c r="P1161" s="19" t="str">
        <f>VLOOKUP(Table3[[#This Row],[Customer ID]],'Hospitalisation Details'!1160:$1048576,10,FALSE())</f>
        <v>tier - 1</v>
      </c>
      <c r="Q1161" s="19" t="str">
        <f>VLOOKUP(Table3[[#This Row],[Customer ID]],'Hospitalisation Details'!1160:$1048576,11,FALSE())</f>
        <v>R1021</v>
      </c>
    </row>
    <row r="1162" spans="1:17" x14ac:dyDescent="0.2">
      <c r="A1162" s="18" t="s">
        <v>1210</v>
      </c>
      <c r="B1162" s="19" t="str">
        <f>VLOOKUP(Table3[[#This Row],[Customer ID]],'Customer name 1'!1161:$1048576,4,FALSE())</f>
        <v xml:space="preserve">Ms. Liisa </v>
      </c>
      <c r="C1162" s="20">
        <f>VLOOKUP(Table3[[#This Row],[Customer ID]],'Medical Examinations'!$1:$1048576,2,FALSE())</f>
        <v>39.994999999999997</v>
      </c>
      <c r="D1162" s="20" t="str">
        <f>VLOOKUP(Table3[[#This Row],[Customer ID]],'Medical Examinations'!$1:$1048576,3,FALSE())</f>
        <v xml:space="preserve"> obesity </v>
      </c>
      <c r="E1162" s="20">
        <f>VLOOKUP(Table3[[#This Row],[Customer ID]],'Medical Examinations'!$1:$1048576,4,FALSE())</f>
        <v>4.6500000000000004</v>
      </c>
      <c r="F1162" s="20" t="str">
        <f>VLOOKUP(Table3[[#This Row],[Customer ID]],'Medical Examinations'!$1:$1048576,5,FALSE())</f>
        <v xml:space="preserve">normal </v>
      </c>
      <c r="G1162" s="19" t="str">
        <f>VLOOKUP(Table3[[#This Row],[Customer ID]],'Medical Examinations'!$1:$1048576,6,FALSE())</f>
        <v>No</v>
      </c>
      <c r="H1162" s="19" t="str">
        <f>VLOOKUP(Table3[[#This Row],[Customer ID]],'Medical Examinations'!$1:$1048576,7,FALSE())</f>
        <v>No</v>
      </c>
      <c r="I1162" s="19" t="str">
        <f>VLOOKUP(Table3[[#This Row],[Customer ID]],'Medical Examinations'!$1:$1048576,8,FALSE())</f>
        <v>No</v>
      </c>
      <c r="J1162" s="19">
        <f>VLOOKUP(Table3[[#This Row],[Customer ID]],'Medical Examinations'!$1:$1048576,9,FALSE())</f>
        <v>0</v>
      </c>
      <c r="K1162" s="19" t="str">
        <f>VLOOKUP(Table3[[#This Row],[Customer ID]],'Medical Examinations'!$1:$1048576,10,FALSE())</f>
        <v>No</v>
      </c>
      <c r="L1162" s="19" t="str">
        <f>VLOOKUP(Table3[[#This Row],[Customer ID]],'Hospitalisation Details'!1161:$1048576,5,FALSE())</f>
        <v>19 Sep 1977</v>
      </c>
      <c r="M1162" s="19">
        <f>VLOOKUP(Table3[[#This Row],[Customer ID]],'Hospitalisation Details'!1161:$1048576,6,FALSE())</f>
        <v>45</v>
      </c>
      <c r="N1162" s="19">
        <f>VLOOKUP(Table3[[#This Row],[Customer ID]],'Hospitalisation Details'!1161:$1048576,8,FALSE())</f>
        <v>9704.67</v>
      </c>
      <c r="O1162" s="19" t="str">
        <f>VLOOKUP(Table3[[#This Row],[Customer ID]],'Hospitalisation Details'!1161:$1048576,9,FALSE())</f>
        <v>tier - 2</v>
      </c>
      <c r="P1162" s="19" t="str">
        <f>VLOOKUP(Table3[[#This Row],[Customer ID]],'Hospitalisation Details'!1161:$1048576,10,FALSE())</f>
        <v>tier - 3</v>
      </c>
      <c r="Q1162" s="19" t="str">
        <f>VLOOKUP(Table3[[#This Row],[Customer ID]],'Hospitalisation Details'!1161:$1048576,11,FALSE())</f>
        <v>R1024</v>
      </c>
    </row>
    <row r="1163" spans="1:17" x14ac:dyDescent="0.2">
      <c r="A1163" s="18" t="s">
        <v>1209</v>
      </c>
      <c r="B1163" s="19" t="str">
        <f>VLOOKUP(Table3[[#This Row],[Customer ID]],'Customer name 1'!1162:$1048576,4,FALSE())</f>
        <v xml:space="preserve">Ms. Kathryn </v>
      </c>
      <c r="C1163" s="20">
        <f>VLOOKUP(Table3[[#This Row],[Customer ID]],'Medical Examinations'!$1:$1048576,2,FALSE())</f>
        <v>22.92</v>
      </c>
      <c r="D1163" s="20" t="str">
        <f>VLOOKUP(Table3[[#This Row],[Customer ID]],'Medical Examinations'!$1:$1048576,3,FALSE())</f>
        <v>normal weight</v>
      </c>
      <c r="E1163" s="20">
        <f>VLOOKUP(Table3[[#This Row],[Customer ID]],'Medical Examinations'!$1:$1048576,4,FALSE())</f>
        <v>5.87</v>
      </c>
      <c r="F1163" s="20" t="str">
        <f>VLOOKUP(Table3[[#This Row],[Customer ID]],'Medical Examinations'!$1:$1048576,5,FALSE())</f>
        <v>prediabetes</v>
      </c>
      <c r="G1163" s="19" t="str">
        <f>VLOOKUP(Table3[[#This Row],[Customer ID]],'Medical Examinations'!$1:$1048576,6,FALSE())</f>
        <v>yes</v>
      </c>
      <c r="H1163" s="19" t="str">
        <f>VLOOKUP(Table3[[#This Row],[Customer ID]],'Medical Examinations'!$1:$1048576,7,FALSE())</f>
        <v>No</v>
      </c>
      <c r="I1163" s="19" t="str">
        <f>VLOOKUP(Table3[[#This Row],[Customer ID]],'Medical Examinations'!$1:$1048576,8,FALSE())</f>
        <v>No</v>
      </c>
      <c r="J1163" s="19">
        <f>VLOOKUP(Table3[[#This Row],[Customer ID]],'Medical Examinations'!$1:$1048576,9,FALSE())</f>
        <v>1</v>
      </c>
      <c r="K1163" s="19" t="str">
        <f>VLOOKUP(Table3[[#This Row],[Customer ID]],'Medical Examinations'!$1:$1048576,10,FALSE())</f>
        <v>No</v>
      </c>
      <c r="L1163" s="19" t="str">
        <f>VLOOKUP(Table3[[#This Row],[Customer ID]],'Hospitalisation Details'!1162:$1048576,5,FALSE())</f>
        <v>7 Nov 1964</v>
      </c>
      <c r="M1163" s="19">
        <f>VLOOKUP(Table3[[#This Row],[Customer ID]],'Hospitalisation Details'!1162:$1048576,6,FALSE())</f>
        <v>58</v>
      </c>
      <c r="N1163" s="19">
        <f>VLOOKUP(Table3[[#This Row],[Customer ID]],'Hospitalisation Details'!1162:$1048576,8,FALSE())</f>
        <v>9698.42</v>
      </c>
      <c r="O1163" s="19" t="str">
        <f>VLOOKUP(Table3[[#This Row],[Customer ID]],'Hospitalisation Details'!1162:$1048576,9,FALSE())</f>
        <v>tier - 3</v>
      </c>
      <c r="P1163" s="19" t="str">
        <f>VLOOKUP(Table3[[#This Row],[Customer ID]],'Hospitalisation Details'!1162:$1048576,10,FALSE())</f>
        <v>tier - 3</v>
      </c>
      <c r="Q1163" s="19" t="str">
        <f>VLOOKUP(Table3[[#This Row],[Customer ID]],'Hospitalisation Details'!1162:$1048576,11,FALSE())</f>
        <v>R1013</v>
      </c>
    </row>
    <row r="1164" spans="1:17" x14ac:dyDescent="0.2">
      <c r="A1164" s="18" t="s">
        <v>1208</v>
      </c>
      <c r="B1164" s="19" t="str">
        <f>VLOOKUP(Table3[[#This Row],[Customer ID]],'Customer name 1'!1163:$1048576,4,FALSE())</f>
        <v xml:space="preserve">Mr. Maxwell </v>
      </c>
      <c r="C1164" s="20">
        <f>VLOOKUP(Table3[[#This Row],[Customer ID]],'Medical Examinations'!$1:$1048576,2,FALSE())</f>
        <v>24.78</v>
      </c>
      <c r="D1164" s="20" t="str">
        <f>VLOOKUP(Table3[[#This Row],[Customer ID]],'Medical Examinations'!$1:$1048576,3,FALSE())</f>
        <v>normal weight</v>
      </c>
      <c r="E1164" s="20">
        <f>VLOOKUP(Table3[[#This Row],[Customer ID]],'Medical Examinations'!$1:$1048576,4,FALSE())</f>
        <v>4.24</v>
      </c>
      <c r="F1164" s="20" t="str">
        <f>VLOOKUP(Table3[[#This Row],[Customer ID]],'Medical Examinations'!$1:$1048576,5,FALSE())</f>
        <v xml:space="preserve">normal </v>
      </c>
      <c r="G1164" s="19" t="str">
        <f>VLOOKUP(Table3[[#This Row],[Customer ID]],'Medical Examinations'!$1:$1048576,6,FALSE())</f>
        <v>yes</v>
      </c>
      <c r="H1164" s="19" t="str">
        <f>VLOOKUP(Table3[[#This Row],[Customer ID]],'Medical Examinations'!$1:$1048576,7,FALSE())</f>
        <v>No</v>
      </c>
      <c r="I1164" s="19" t="str">
        <f>VLOOKUP(Table3[[#This Row],[Customer ID]],'Medical Examinations'!$1:$1048576,8,FALSE())</f>
        <v>No</v>
      </c>
      <c r="J1164" s="19">
        <f>VLOOKUP(Table3[[#This Row],[Customer ID]],'Medical Examinations'!$1:$1048576,9,FALSE())</f>
        <v>2</v>
      </c>
      <c r="K1164" s="19" t="str">
        <f>VLOOKUP(Table3[[#This Row],[Customer ID]],'Medical Examinations'!$1:$1048576,10,FALSE())</f>
        <v>No</v>
      </c>
      <c r="L1164" s="19" t="str">
        <f>VLOOKUP(Table3[[#This Row],[Customer ID]],'Hospitalisation Details'!1163:$1048576,5,FALSE())</f>
        <v>16 Sep 1966</v>
      </c>
      <c r="M1164" s="19">
        <f>VLOOKUP(Table3[[#This Row],[Customer ID]],'Hospitalisation Details'!1163:$1048576,6,FALSE())</f>
        <v>56</v>
      </c>
      <c r="N1164" s="19">
        <f>VLOOKUP(Table3[[#This Row],[Customer ID]],'Hospitalisation Details'!1163:$1048576,8,FALSE())</f>
        <v>9684.2900000000009</v>
      </c>
      <c r="O1164" s="19" t="str">
        <f>VLOOKUP(Table3[[#This Row],[Customer ID]],'Hospitalisation Details'!1163:$1048576,9,FALSE())</f>
        <v>tier - 3</v>
      </c>
      <c r="P1164" s="19" t="str">
        <f>VLOOKUP(Table3[[#This Row],[Customer ID]],'Hospitalisation Details'!1163:$1048576,10,FALSE())</f>
        <v>tier - 2</v>
      </c>
      <c r="Q1164" s="19" t="str">
        <f>VLOOKUP(Table3[[#This Row],[Customer ID]],'Hospitalisation Details'!1163:$1048576,11,FALSE())</f>
        <v>R1013</v>
      </c>
    </row>
    <row r="1165" spans="1:17" x14ac:dyDescent="0.2">
      <c r="A1165" s="18" t="s">
        <v>1207</v>
      </c>
      <c r="B1165" s="19" t="str">
        <f>VLOOKUP(Table3[[#This Row],[Customer ID]],'Customer name 1'!1164:$1048576,4,FALSE())</f>
        <v xml:space="preserve">Ms. Pascale </v>
      </c>
      <c r="C1165" s="20">
        <f>VLOOKUP(Table3[[#This Row],[Customer ID]],'Medical Examinations'!$1:$1048576,2,FALSE())</f>
        <v>34.07</v>
      </c>
      <c r="D1165" s="20" t="str">
        <f>VLOOKUP(Table3[[#This Row],[Customer ID]],'Medical Examinations'!$1:$1048576,3,FALSE())</f>
        <v xml:space="preserve"> obesity </v>
      </c>
      <c r="E1165" s="20">
        <f>VLOOKUP(Table3[[#This Row],[Customer ID]],'Medical Examinations'!$1:$1048576,4,FALSE())</f>
        <v>7.81</v>
      </c>
      <c r="F1165" s="20" t="str">
        <f>VLOOKUP(Table3[[#This Row],[Customer ID]],'Medical Examinations'!$1:$1048576,5,FALSE())</f>
        <v xml:space="preserve">diabetes </v>
      </c>
      <c r="G1165" s="19" t="str">
        <f>VLOOKUP(Table3[[#This Row],[Customer ID]],'Medical Examinations'!$1:$1048576,6,FALSE())</f>
        <v>yes</v>
      </c>
      <c r="H1165" s="19" t="str">
        <f>VLOOKUP(Table3[[#This Row],[Customer ID]],'Medical Examinations'!$1:$1048576,7,FALSE())</f>
        <v>No</v>
      </c>
      <c r="I1165" s="19" t="str">
        <f>VLOOKUP(Table3[[#This Row],[Customer ID]],'Medical Examinations'!$1:$1048576,8,FALSE())</f>
        <v>No</v>
      </c>
      <c r="J1165" s="19">
        <f>VLOOKUP(Table3[[#This Row],[Customer ID]],'Medical Examinations'!$1:$1048576,9,FALSE())</f>
        <v>0</v>
      </c>
      <c r="K1165" s="19" t="str">
        <f>VLOOKUP(Table3[[#This Row],[Customer ID]],'Medical Examinations'!$1:$1048576,10,FALSE())</f>
        <v>No</v>
      </c>
      <c r="L1165" s="19" t="str">
        <f>VLOOKUP(Table3[[#This Row],[Customer ID]],'Hospitalisation Details'!1164:$1048576,5,FALSE())</f>
        <v>8 Aug 1981</v>
      </c>
      <c r="M1165" s="19">
        <f>VLOOKUP(Table3[[#This Row],[Customer ID]],'Hospitalisation Details'!1164:$1048576,6,FALSE())</f>
        <v>41</v>
      </c>
      <c r="N1165" s="19">
        <f>VLOOKUP(Table3[[#This Row],[Customer ID]],'Hospitalisation Details'!1164:$1048576,8,FALSE())</f>
        <v>9664.34</v>
      </c>
      <c r="O1165" s="19" t="str">
        <f>VLOOKUP(Table3[[#This Row],[Customer ID]],'Hospitalisation Details'!1164:$1048576,9,FALSE())</f>
        <v>tier - 2</v>
      </c>
      <c r="P1165" s="19" t="str">
        <f>VLOOKUP(Table3[[#This Row],[Customer ID]],'Hospitalisation Details'!1164:$1048576,10,FALSE())</f>
        <v>tier - 3</v>
      </c>
      <c r="Q1165" s="19" t="str">
        <f>VLOOKUP(Table3[[#This Row],[Customer ID]],'Hospitalisation Details'!1164:$1048576,11,FALSE())</f>
        <v>R1011</v>
      </c>
    </row>
    <row r="1166" spans="1:17" x14ac:dyDescent="0.2">
      <c r="A1166" s="18" t="s">
        <v>1206</v>
      </c>
      <c r="B1166" s="19" t="str">
        <f>VLOOKUP(Table3[[#This Row],[Customer ID]],'Customer name 1'!1165:$1048576,4,FALSE())</f>
        <v xml:space="preserve">Ms. Becca </v>
      </c>
      <c r="C1166" s="20">
        <f>VLOOKUP(Table3[[#This Row],[Customer ID]],'Medical Examinations'!$1:$1048576,2,FALSE())</f>
        <v>30.14</v>
      </c>
      <c r="D1166" s="20" t="str">
        <f>VLOOKUP(Table3[[#This Row],[Customer ID]],'Medical Examinations'!$1:$1048576,3,FALSE())</f>
        <v xml:space="preserve"> obesity </v>
      </c>
      <c r="E1166" s="20">
        <f>VLOOKUP(Table3[[#This Row],[Customer ID]],'Medical Examinations'!$1:$1048576,4,FALSE())</f>
        <v>9.85</v>
      </c>
      <c r="F1166" s="20" t="str">
        <f>VLOOKUP(Table3[[#This Row],[Customer ID]],'Medical Examinations'!$1:$1048576,5,FALSE())</f>
        <v xml:space="preserve">diabetes </v>
      </c>
      <c r="G1166" s="19" t="str">
        <f>VLOOKUP(Table3[[#This Row],[Customer ID]],'Medical Examinations'!$1:$1048576,6,FALSE())</f>
        <v>No</v>
      </c>
      <c r="H1166" s="19" t="str">
        <f>VLOOKUP(Table3[[#This Row],[Customer ID]],'Medical Examinations'!$1:$1048576,7,FALSE())</f>
        <v>No</v>
      </c>
      <c r="I1166" s="19" t="str">
        <f>VLOOKUP(Table3[[#This Row],[Customer ID]],'Medical Examinations'!$1:$1048576,8,FALSE())</f>
        <v>No</v>
      </c>
      <c r="J1166" s="19">
        <f>VLOOKUP(Table3[[#This Row],[Customer ID]],'Medical Examinations'!$1:$1048576,9,FALSE())</f>
        <v>0</v>
      </c>
      <c r="K1166" s="19" t="str">
        <f>VLOOKUP(Table3[[#This Row],[Customer ID]],'Medical Examinations'!$1:$1048576,10,FALSE())</f>
        <v>No</v>
      </c>
      <c r="L1166" s="19" t="str">
        <f>VLOOKUP(Table3[[#This Row],[Customer ID]],'Hospitalisation Details'!1165:$1048576,5,FALSE())</f>
        <v>8 Jul 1974</v>
      </c>
      <c r="M1166" s="19">
        <f>VLOOKUP(Table3[[#This Row],[Customer ID]],'Hospitalisation Details'!1165:$1048576,6,FALSE())</f>
        <v>48</v>
      </c>
      <c r="N1166" s="19">
        <f>VLOOKUP(Table3[[#This Row],[Customer ID]],'Hospitalisation Details'!1165:$1048576,8,FALSE())</f>
        <v>9653.81</v>
      </c>
      <c r="O1166" s="19" t="str">
        <f>VLOOKUP(Table3[[#This Row],[Customer ID]],'Hospitalisation Details'!1165:$1048576,9,FALSE())</f>
        <v>tier - 2</v>
      </c>
      <c r="P1166" s="19" t="str">
        <f>VLOOKUP(Table3[[#This Row],[Customer ID]],'Hospitalisation Details'!1165:$1048576,10,FALSE())</f>
        <v>tier - 2</v>
      </c>
      <c r="Q1166" s="19" t="str">
        <f>VLOOKUP(Table3[[#This Row],[Customer ID]],'Hospitalisation Details'!1165:$1048576,11,FALSE())</f>
        <v>R1011</v>
      </c>
    </row>
    <row r="1167" spans="1:17" x14ac:dyDescent="0.2">
      <c r="A1167" s="18" t="s">
        <v>1205</v>
      </c>
      <c r="B1167" s="19" t="str">
        <f>VLOOKUP(Table3[[#This Row],[Customer ID]],'Customer name 1'!1166:$1048576,4,FALSE())</f>
        <v xml:space="preserve">Ms. Grace </v>
      </c>
      <c r="C1167" s="20">
        <f>VLOOKUP(Table3[[#This Row],[Customer ID]],'Medical Examinations'!$1:$1048576,2,FALSE())</f>
        <v>18.05</v>
      </c>
      <c r="D1167" s="20" t="str">
        <f>VLOOKUP(Table3[[#This Row],[Customer ID]],'Medical Examinations'!$1:$1048576,3,FALSE())</f>
        <v xml:space="preserve">under weight </v>
      </c>
      <c r="E1167" s="20">
        <f>VLOOKUP(Table3[[#This Row],[Customer ID]],'Medical Examinations'!$1:$1048576,4,FALSE())</f>
        <v>6.94</v>
      </c>
      <c r="F1167" s="20" t="str">
        <f>VLOOKUP(Table3[[#This Row],[Customer ID]],'Medical Examinations'!$1:$1048576,5,FALSE())</f>
        <v xml:space="preserve">diabetes </v>
      </c>
      <c r="G1167" s="19" t="str">
        <f>VLOOKUP(Table3[[#This Row],[Customer ID]],'Medical Examinations'!$1:$1048576,6,FALSE())</f>
        <v>No</v>
      </c>
      <c r="H1167" s="19" t="str">
        <f>VLOOKUP(Table3[[#This Row],[Customer ID]],'Medical Examinations'!$1:$1048576,7,FALSE())</f>
        <v>No</v>
      </c>
      <c r="I1167" s="19" t="str">
        <f>VLOOKUP(Table3[[#This Row],[Customer ID]],'Medical Examinations'!$1:$1048576,8,FALSE())</f>
        <v>No</v>
      </c>
      <c r="J1167" s="19">
        <f>VLOOKUP(Table3[[#This Row],[Customer ID]],'Medical Examinations'!$1:$1048576,9,FALSE())</f>
        <v>0</v>
      </c>
      <c r="K1167" s="19" t="str">
        <f>VLOOKUP(Table3[[#This Row],[Customer ID]],'Medical Examinations'!$1:$1048576,10,FALSE())</f>
        <v>No</v>
      </c>
      <c r="L1167" s="19" t="str">
        <f>VLOOKUP(Table3[[#This Row],[Customer ID]],'Hospitalisation Details'!1166:$1048576,5,FALSE())</f>
        <v>19 Jul 1971</v>
      </c>
      <c r="M1167" s="19">
        <f>VLOOKUP(Table3[[#This Row],[Customer ID]],'Hospitalisation Details'!1166:$1048576,6,FALSE())</f>
        <v>51</v>
      </c>
      <c r="N1167" s="19">
        <f>VLOOKUP(Table3[[#This Row],[Customer ID]],'Hospitalisation Details'!1166:$1048576,8,FALSE())</f>
        <v>9644.25</v>
      </c>
      <c r="O1167" s="19" t="str">
        <f>VLOOKUP(Table3[[#This Row],[Customer ID]],'Hospitalisation Details'!1166:$1048576,9,FALSE())</f>
        <v>tier - 2</v>
      </c>
      <c r="P1167" s="19" t="str">
        <f>VLOOKUP(Table3[[#This Row],[Customer ID]],'Hospitalisation Details'!1166:$1048576,10,FALSE())</f>
        <v>tier - 1</v>
      </c>
      <c r="Q1167" s="19" t="str">
        <f>VLOOKUP(Table3[[#This Row],[Customer ID]],'Hospitalisation Details'!1166:$1048576,11,FALSE())</f>
        <v>R1012</v>
      </c>
    </row>
    <row r="1168" spans="1:17" x14ac:dyDescent="0.2">
      <c r="A1168" s="18" t="s">
        <v>1204</v>
      </c>
      <c r="B1168" s="19" t="str">
        <f>VLOOKUP(Table3[[#This Row],[Customer ID]],'Customer name 1'!1167:$1048576,4,FALSE())</f>
        <v xml:space="preserve">Ms. Samantha </v>
      </c>
      <c r="C1168" s="20">
        <f>VLOOKUP(Table3[[#This Row],[Customer ID]],'Medical Examinations'!$1:$1048576,2,FALSE())</f>
        <v>37.4</v>
      </c>
      <c r="D1168" s="20" t="str">
        <f>VLOOKUP(Table3[[#This Row],[Customer ID]],'Medical Examinations'!$1:$1048576,3,FALSE())</f>
        <v xml:space="preserve"> obesity </v>
      </c>
      <c r="E1168" s="20">
        <f>VLOOKUP(Table3[[#This Row],[Customer ID]],'Medical Examinations'!$1:$1048576,4,FALSE())</f>
        <v>11.3</v>
      </c>
      <c r="F1168" s="20" t="str">
        <f>VLOOKUP(Table3[[#This Row],[Customer ID]],'Medical Examinations'!$1:$1048576,5,FALSE())</f>
        <v xml:space="preserve">diabetes </v>
      </c>
      <c r="G1168" s="19" t="str">
        <f>VLOOKUP(Table3[[#This Row],[Customer ID]],'Medical Examinations'!$1:$1048576,6,FALSE())</f>
        <v>yes</v>
      </c>
      <c r="H1168" s="19" t="str">
        <f>VLOOKUP(Table3[[#This Row],[Customer ID]],'Medical Examinations'!$1:$1048576,7,FALSE())</f>
        <v>No</v>
      </c>
      <c r="I1168" s="19" t="str">
        <f>VLOOKUP(Table3[[#This Row],[Customer ID]],'Medical Examinations'!$1:$1048576,8,FALSE())</f>
        <v>No</v>
      </c>
      <c r="J1168" s="19">
        <f>VLOOKUP(Table3[[#This Row],[Customer ID]],'Medical Examinations'!$1:$1048576,9,FALSE())</f>
        <v>2</v>
      </c>
      <c r="K1168" s="19" t="str">
        <f>VLOOKUP(Table3[[#This Row],[Customer ID]],'Medical Examinations'!$1:$1048576,10,FALSE())</f>
        <v>No</v>
      </c>
      <c r="L1168" s="19" t="str">
        <f>VLOOKUP(Table3[[#This Row],[Customer ID]],'Hospitalisation Details'!1167:$1048576,5,FALSE())</f>
        <v>30 Sep 1970</v>
      </c>
      <c r="M1168" s="19">
        <f>VLOOKUP(Table3[[#This Row],[Customer ID]],'Hospitalisation Details'!1167:$1048576,6,FALSE())</f>
        <v>52</v>
      </c>
      <c r="N1168" s="19">
        <f>VLOOKUP(Table3[[#This Row],[Customer ID]],'Hospitalisation Details'!1167:$1048576,8,FALSE())</f>
        <v>9634.5400000000009</v>
      </c>
      <c r="O1168" s="19" t="str">
        <f>VLOOKUP(Table3[[#This Row],[Customer ID]],'Hospitalisation Details'!1167:$1048576,9,FALSE())</f>
        <v>tier - 2</v>
      </c>
      <c r="P1168" s="19" t="str">
        <f>VLOOKUP(Table3[[#This Row],[Customer ID]],'Hospitalisation Details'!1167:$1048576,10,FALSE())</f>
        <v>tier - 2</v>
      </c>
      <c r="Q1168" s="19" t="str">
        <f>VLOOKUP(Table3[[#This Row],[Customer ID]],'Hospitalisation Details'!1167:$1048576,11,FALSE())</f>
        <v>R1011</v>
      </c>
    </row>
    <row r="1169" spans="1:17" x14ac:dyDescent="0.2">
      <c r="A1169" s="18" t="s">
        <v>1203</v>
      </c>
      <c r="B1169" s="19" t="str">
        <f>VLOOKUP(Table3[[#This Row],[Customer ID]],'Customer name 1'!1168:$1048576,4,FALSE())</f>
        <v xml:space="preserve">Mrs. Nicole </v>
      </c>
      <c r="C1169" s="20">
        <f>VLOOKUP(Table3[[#This Row],[Customer ID]],'Medical Examinations'!$1:$1048576,2,FALSE())</f>
        <v>25.75</v>
      </c>
      <c r="D1169" s="20" t="str">
        <f>VLOOKUP(Table3[[#This Row],[Customer ID]],'Medical Examinations'!$1:$1048576,3,FALSE())</f>
        <v>over weight</v>
      </c>
      <c r="E1169" s="20">
        <f>VLOOKUP(Table3[[#This Row],[Customer ID]],'Medical Examinations'!$1:$1048576,4,FALSE())</f>
        <v>9.23</v>
      </c>
      <c r="F1169" s="20" t="str">
        <f>VLOOKUP(Table3[[#This Row],[Customer ID]],'Medical Examinations'!$1:$1048576,5,FALSE())</f>
        <v xml:space="preserve">diabetes </v>
      </c>
      <c r="G1169" s="19" t="str">
        <f>VLOOKUP(Table3[[#This Row],[Customer ID]],'Medical Examinations'!$1:$1048576,6,FALSE())</f>
        <v>No</v>
      </c>
      <c r="H1169" s="19" t="str">
        <f>VLOOKUP(Table3[[#This Row],[Customer ID]],'Medical Examinations'!$1:$1048576,7,FALSE())</f>
        <v>No</v>
      </c>
      <c r="I1169" s="19" t="str">
        <f>VLOOKUP(Table3[[#This Row],[Customer ID]],'Medical Examinations'!$1:$1048576,8,FALSE())</f>
        <v>No</v>
      </c>
      <c r="J1169" s="19">
        <f>VLOOKUP(Table3[[#This Row],[Customer ID]],'Medical Examinations'!$1:$1048576,9,FALSE())</f>
        <v>0</v>
      </c>
      <c r="K1169" s="19" t="str">
        <f>VLOOKUP(Table3[[#This Row],[Customer ID]],'Medical Examinations'!$1:$1048576,10,FALSE())</f>
        <v>No</v>
      </c>
      <c r="L1169" s="19" t="str">
        <f>VLOOKUP(Table3[[#This Row],[Customer ID]],'Hospitalisation Details'!1168:$1048576,5,FALSE())</f>
        <v>22 Jun 1968</v>
      </c>
      <c r="M1169" s="19">
        <f>VLOOKUP(Table3[[#This Row],[Customer ID]],'Hospitalisation Details'!1168:$1048576,6,FALSE())</f>
        <v>54</v>
      </c>
      <c r="N1169" s="19">
        <f>VLOOKUP(Table3[[#This Row],[Customer ID]],'Hospitalisation Details'!1168:$1048576,8,FALSE())</f>
        <v>9630.91</v>
      </c>
      <c r="O1169" s="19" t="str">
        <f>VLOOKUP(Table3[[#This Row],[Customer ID]],'Hospitalisation Details'!1168:$1048576,9,FALSE())</f>
        <v>tier - 3</v>
      </c>
      <c r="P1169" s="19" t="str">
        <f>VLOOKUP(Table3[[#This Row],[Customer ID]],'Hospitalisation Details'!1168:$1048576,10,FALSE())</f>
        <v>tier - 2</v>
      </c>
      <c r="Q1169" s="19" t="str">
        <f>VLOOKUP(Table3[[#This Row],[Customer ID]],'Hospitalisation Details'!1168:$1048576,11,FALSE())</f>
        <v>R1013</v>
      </c>
    </row>
    <row r="1170" spans="1:17" x14ac:dyDescent="0.2">
      <c r="A1170" s="18" t="s">
        <v>1202</v>
      </c>
      <c r="B1170" s="19" t="str">
        <f>VLOOKUP(Table3[[#This Row],[Customer ID]],'Customer name 1'!1169:$1048576,4,FALSE())</f>
        <v xml:space="preserve">Mr. David </v>
      </c>
      <c r="C1170" s="20">
        <f>VLOOKUP(Table3[[#This Row],[Customer ID]],'Medical Examinations'!$1:$1048576,2,FALSE())</f>
        <v>32.299999999999997</v>
      </c>
      <c r="D1170" s="20" t="str">
        <f>VLOOKUP(Table3[[#This Row],[Customer ID]],'Medical Examinations'!$1:$1048576,3,FALSE())</f>
        <v xml:space="preserve"> obesity </v>
      </c>
      <c r="E1170" s="20">
        <f>VLOOKUP(Table3[[#This Row],[Customer ID]],'Medical Examinations'!$1:$1048576,4,FALSE())</f>
        <v>4.37</v>
      </c>
      <c r="F1170" s="20" t="str">
        <f>VLOOKUP(Table3[[#This Row],[Customer ID]],'Medical Examinations'!$1:$1048576,5,FALSE())</f>
        <v xml:space="preserve">normal </v>
      </c>
      <c r="G1170" s="19" t="str">
        <f>VLOOKUP(Table3[[#This Row],[Customer ID]],'Medical Examinations'!$1:$1048576,6,FALSE())</f>
        <v>No</v>
      </c>
      <c r="H1170" s="19" t="str">
        <f>VLOOKUP(Table3[[#This Row],[Customer ID]],'Medical Examinations'!$1:$1048576,7,FALSE())</f>
        <v>No</v>
      </c>
      <c r="I1170" s="19" t="str">
        <f>VLOOKUP(Table3[[#This Row],[Customer ID]],'Medical Examinations'!$1:$1048576,8,FALSE())</f>
        <v>No</v>
      </c>
      <c r="J1170" s="19">
        <f>VLOOKUP(Table3[[#This Row],[Customer ID]],'Medical Examinations'!$1:$1048576,9,FALSE())</f>
        <v>2</v>
      </c>
      <c r="K1170" s="19" t="str">
        <f>VLOOKUP(Table3[[#This Row],[Customer ID]],'Medical Examinations'!$1:$1048576,10,FALSE())</f>
        <v>No</v>
      </c>
      <c r="L1170" s="19" t="str">
        <f>VLOOKUP(Table3[[#This Row],[Customer ID]],'Hospitalisation Details'!1169:$1048576,5,FALSE())</f>
        <v>23 Oct 1972</v>
      </c>
      <c r="M1170" s="19">
        <f>VLOOKUP(Table3[[#This Row],[Customer ID]],'Hospitalisation Details'!1169:$1048576,6,FALSE())</f>
        <v>50</v>
      </c>
      <c r="N1170" s="19">
        <f>VLOOKUP(Table3[[#This Row],[Customer ID]],'Hospitalisation Details'!1169:$1048576,8,FALSE())</f>
        <v>9630.4</v>
      </c>
      <c r="O1170" s="19" t="str">
        <f>VLOOKUP(Table3[[#This Row],[Customer ID]],'Hospitalisation Details'!1169:$1048576,9,FALSE())</f>
        <v>tier - 2</v>
      </c>
      <c r="P1170" s="19" t="str">
        <f>VLOOKUP(Table3[[#This Row],[Customer ID]],'Hospitalisation Details'!1169:$1048576,10,FALSE())</f>
        <v>tier - 2</v>
      </c>
      <c r="Q1170" s="19" t="str">
        <f>VLOOKUP(Table3[[#This Row],[Customer ID]],'Hospitalisation Details'!1169:$1048576,11,FALSE())</f>
        <v>R1011</v>
      </c>
    </row>
    <row r="1171" spans="1:17" x14ac:dyDescent="0.2">
      <c r="A1171" s="18" t="s">
        <v>1201</v>
      </c>
      <c r="B1171" s="19" t="str">
        <f>VLOOKUP(Table3[[#This Row],[Customer ID]],'Customer name 1'!1170:$1048576,4,FALSE())</f>
        <v xml:space="preserve">Mr. Grant </v>
      </c>
      <c r="C1171" s="20">
        <f>VLOOKUP(Table3[[#This Row],[Customer ID]],'Medical Examinations'!$1:$1048576,2,FALSE())</f>
        <v>28.61</v>
      </c>
      <c r="D1171" s="20" t="str">
        <f>VLOOKUP(Table3[[#This Row],[Customer ID]],'Medical Examinations'!$1:$1048576,3,FALSE())</f>
        <v>over weight</v>
      </c>
      <c r="E1171" s="20">
        <f>VLOOKUP(Table3[[#This Row],[Customer ID]],'Medical Examinations'!$1:$1048576,4,FALSE())</f>
        <v>5.76</v>
      </c>
      <c r="F1171" s="20" t="str">
        <f>VLOOKUP(Table3[[#This Row],[Customer ID]],'Medical Examinations'!$1:$1048576,5,FALSE())</f>
        <v>prediabetes</v>
      </c>
      <c r="G1171" s="19" t="str">
        <f>VLOOKUP(Table3[[#This Row],[Customer ID]],'Medical Examinations'!$1:$1048576,6,FALSE())</f>
        <v>No</v>
      </c>
      <c r="H1171" s="19" t="str">
        <f>VLOOKUP(Table3[[#This Row],[Customer ID]],'Medical Examinations'!$1:$1048576,7,FALSE())</f>
        <v>No</v>
      </c>
      <c r="I1171" s="19" t="str">
        <f>VLOOKUP(Table3[[#This Row],[Customer ID]],'Medical Examinations'!$1:$1048576,8,FALSE())</f>
        <v>Yes</v>
      </c>
      <c r="J1171" s="19">
        <f>VLOOKUP(Table3[[#This Row],[Customer ID]],'Medical Examinations'!$1:$1048576,9,FALSE())</f>
        <v>1</v>
      </c>
      <c r="K1171" s="19" t="str">
        <f>VLOOKUP(Table3[[#This Row],[Customer ID]],'Medical Examinations'!$1:$1048576,10,FALSE())</f>
        <v>No</v>
      </c>
      <c r="L1171" s="19" t="str">
        <f>VLOOKUP(Table3[[#This Row],[Customer ID]],'Hospitalisation Details'!1170:$1048576,5,FALSE())</f>
        <v>19 Dec 1979</v>
      </c>
      <c r="M1171" s="19">
        <f>VLOOKUP(Table3[[#This Row],[Customer ID]],'Hospitalisation Details'!1170:$1048576,6,FALSE())</f>
        <v>43</v>
      </c>
      <c r="N1171" s="19">
        <f>VLOOKUP(Table3[[#This Row],[Customer ID]],'Hospitalisation Details'!1170:$1048576,8,FALSE())</f>
        <v>9630.2999999999993</v>
      </c>
      <c r="O1171" s="19" t="str">
        <f>VLOOKUP(Table3[[#This Row],[Customer ID]],'Hospitalisation Details'!1170:$1048576,9,FALSE())</f>
        <v>tier - 2</v>
      </c>
      <c r="P1171" s="19" t="str">
        <f>VLOOKUP(Table3[[#This Row],[Customer ID]],'Hospitalisation Details'!1170:$1048576,10,FALSE())</f>
        <v>tier - 2</v>
      </c>
      <c r="Q1171" s="19" t="str">
        <f>VLOOKUP(Table3[[#This Row],[Customer ID]],'Hospitalisation Details'!1170:$1048576,11,FALSE())</f>
        <v>R1021</v>
      </c>
    </row>
    <row r="1172" spans="1:17" x14ac:dyDescent="0.2">
      <c r="A1172" s="18" t="s">
        <v>1200</v>
      </c>
      <c r="B1172" s="19" t="str">
        <f>VLOOKUP(Table3[[#This Row],[Customer ID]],'Customer name 1'!1171:$1048576,4,FALSE())</f>
        <v xml:space="preserve">Mrs. Sophia </v>
      </c>
      <c r="C1172" s="20">
        <f>VLOOKUP(Table3[[#This Row],[Customer ID]],'Medical Examinations'!$1:$1048576,2,FALSE())</f>
        <v>45.41</v>
      </c>
      <c r="D1172" s="20" t="str">
        <f>VLOOKUP(Table3[[#This Row],[Customer ID]],'Medical Examinations'!$1:$1048576,3,FALSE())</f>
        <v xml:space="preserve"> obesity </v>
      </c>
      <c r="E1172" s="20">
        <f>VLOOKUP(Table3[[#This Row],[Customer ID]],'Medical Examinations'!$1:$1048576,4,FALSE())</f>
        <v>4.96</v>
      </c>
      <c r="F1172" s="20" t="str">
        <f>VLOOKUP(Table3[[#This Row],[Customer ID]],'Medical Examinations'!$1:$1048576,5,FALSE())</f>
        <v xml:space="preserve">normal </v>
      </c>
      <c r="G1172" s="19" t="str">
        <f>VLOOKUP(Table3[[#This Row],[Customer ID]],'Medical Examinations'!$1:$1048576,6,FALSE())</f>
        <v>No</v>
      </c>
      <c r="H1172" s="19" t="str">
        <f>VLOOKUP(Table3[[#This Row],[Customer ID]],'Medical Examinations'!$1:$1048576,7,FALSE())</f>
        <v>No</v>
      </c>
      <c r="I1172" s="19" t="str">
        <f>VLOOKUP(Table3[[#This Row],[Customer ID]],'Medical Examinations'!$1:$1048576,8,FALSE())</f>
        <v>No</v>
      </c>
      <c r="J1172" s="19">
        <f>VLOOKUP(Table3[[#This Row],[Customer ID]],'Medical Examinations'!$1:$1048576,9,FALSE())</f>
        <v>1</v>
      </c>
      <c r="K1172" s="19" t="str">
        <f>VLOOKUP(Table3[[#This Row],[Customer ID]],'Medical Examinations'!$1:$1048576,10,FALSE())</f>
        <v>No</v>
      </c>
      <c r="L1172" s="19" t="e">
        <f>VLOOKUP(Table3[[#This Row],[Customer ID]],'Hospitalisation Details'!1171:$1048576,5,FALSE())</f>
        <v>#N/A</v>
      </c>
      <c r="M1172" s="19" t="e">
        <f>VLOOKUP(Table3[[#This Row],[Customer ID]],'Hospitalisation Details'!1171:$1048576,6,FALSE())</f>
        <v>#N/A</v>
      </c>
      <c r="N1172" s="19" t="e">
        <f>VLOOKUP(Table3[[#This Row],[Customer ID]],'Hospitalisation Details'!1171:$1048576,8,FALSE())</f>
        <v>#N/A</v>
      </c>
      <c r="O1172" s="19" t="e">
        <f>VLOOKUP(Table3[[#This Row],[Customer ID]],'Hospitalisation Details'!1171:$1048576,9,FALSE())</f>
        <v>#N/A</v>
      </c>
      <c r="P1172" s="19" t="e">
        <f>VLOOKUP(Table3[[#This Row],[Customer ID]],'Hospitalisation Details'!1171:$1048576,10,FALSE())</f>
        <v>#N/A</v>
      </c>
      <c r="Q1172" s="19" t="e">
        <f>VLOOKUP(Table3[[#This Row],[Customer ID]],'Hospitalisation Details'!1171:$1048576,11,FALSE())</f>
        <v>#N/A</v>
      </c>
    </row>
    <row r="1173" spans="1:17" x14ac:dyDescent="0.2">
      <c r="A1173" s="18" t="s">
        <v>1199</v>
      </c>
      <c r="B1173" s="19" t="str">
        <f>VLOOKUP(Table3[[#This Row],[Customer ID]],'Customer name 1'!1172:$1048576,4,FALSE())</f>
        <v xml:space="preserve">Ms. Christina </v>
      </c>
      <c r="C1173" s="20">
        <f>VLOOKUP(Table3[[#This Row],[Customer ID]],'Medical Examinations'!$1:$1048576,2,FALSE())</f>
        <v>31.2</v>
      </c>
      <c r="D1173" s="20" t="str">
        <f>VLOOKUP(Table3[[#This Row],[Customer ID]],'Medical Examinations'!$1:$1048576,3,FALSE())</f>
        <v xml:space="preserve"> obesity </v>
      </c>
      <c r="E1173" s="20">
        <f>VLOOKUP(Table3[[#This Row],[Customer ID]],'Medical Examinations'!$1:$1048576,4,FALSE())</f>
        <v>11.04</v>
      </c>
      <c r="F1173" s="20" t="str">
        <f>VLOOKUP(Table3[[#This Row],[Customer ID]],'Medical Examinations'!$1:$1048576,5,FALSE())</f>
        <v xml:space="preserve">diabetes </v>
      </c>
      <c r="G1173" s="19" t="str">
        <f>VLOOKUP(Table3[[#This Row],[Customer ID]],'Medical Examinations'!$1:$1048576,6,FALSE())</f>
        <v>yes</v>
      </c>
      <c r="H1173" s="19" t="str">
        <f>VLOOKUP(Table3[[#This Row],[Customer ID]],'Medical Examinations'!$1:$1048576,7,FALSE())</f>
        <v>No</v>
      </c>
      <c r="I1173" s="19" t="str">
        <f>VLOOKUP(Table3[[#This Row],[Customer ID]],'Medical Examinations'!$1:$1048576,8,FALSE())</f>
        <v>No</v>
      </c>
      <c r="J1173" s="19">
        <f>VLOOKUP(Table3[[#This Row],[Customer ID]],'Medical Examinations'!$1:$1048576,9,FALSE())</f>
        <v>2</v>
      </c>
      <c r="K1173" s="19" t="str">
        <f>VLOOKUP(Table3[[#This Row],[Customer ID]],'Medical Examinations'!$1:$1048576,10,FALSE())</f>
        <v>No</v>
      </c>
      <c r="L1173" s="19" t="e">
        <f>VLOOKUP(Table3[[#This Row],[Customer ID]],'Hospitalisation Details'!1172:$1048576,5,FALSE())</f>
        <v>#N/A</v>
      </c>
      <c r="M1173" s="19" t="e">
        <f>VLOOKUP(Table3[[#This Row],[Customer ID]],'Hospitalisation Details'!1172:$1048576,6,FALSE())</f>
        <v>#N/A</v>
      </c>
      <c r="N1173" s="19" t="e">
        <f>VLOOKUP(Table3[[#This Row],[Customer ID]],'Hospitalisation Details'!1172:$1048576,8,FALSE())</f>
        <v>#N/A</v>
      </c>
      <c r="O1173" s="19" t="e">
        <f>VLOOKUP(Table3[[#This Row],[Customer ID]],'Hospitalisation Details'!1172:$1048576,9,FALSE())</f>
        <v>#N/A</v>
      </c>
      <c r="P1173" s="19" t="e">
        <f>VLOOKUP(Table3[[#This Row],[Customer ID]],'Hospitalisation Details'!1172:$1048576,10,FALSE())</f>
        <v>#N/A</v>
      </c>
      <c r="Q1173" s="19" t="e">
        <f>VLOOKUP(Table3[[#This Row],[Customer ID]],'Hospitalisation Details'!1172:$1048576,11,FALSE())</f>
        <v>#N/A</v>
      </c>
    </row>
    <row r="1174" spans="1:17" x14ac:dyDescent="0.2">
      <c r="A1174" s="18" t="s">
        <v>1198</v>
      </c>
      <c r="B1174" s="19" t="str">
        <f>VLOOKUP(Table3[[#This Row],[Customer ID]],'Customer name 1'!1173:$1048576,4,FALSE())</f>
        <v xml:space="preserve">Mr. Sam </v>
      </c>
      <c r="C1174" s="20">
        <f>VLOOKUP(Table3[[#This Row],[Customer ID]],'Medical Examinations'!$1:$1048576,2,FALSE())</f>
        <v>29.83</v>
      </c>
      <c r="D1174" s="20" t="str">
        <f>VLOOKUP(Table3[[#This Row],[Customer ID]],'Medical Examinations'!$1:$1048576,3,FALSE())</f>
        <v>over weight</v>
      </c>
      <c r="E1174" s="20">
        <f>VLOOKUP(Table3[[#This Row],[Customer ID]],'Medical Examinations'!$1:$1048576,4,FALSE())</f>
        <v>7.81</v>
      </c>
      <c r="F1174" s="20" t="str">
        <f>VLOOKUP(Table3[[#This Row],[Customer ID]],'Medical Examinations'!$1:$1048576,5,FALSE())</f>
        <v xml:space="preserve">diabetes </v>
      </c>
      <c r="G1174" s="19" t="str">
        <f>VLOOKUP(Table3[[#This Row],[Customer ID]],'Medical Examinations'!$1:$1048576,6,FALSE())</f>
        <v>yes</v>
      </c>
      <c r="H1174" s="19" t="str">
        <f>VLOOKUP(Table3[[#This Row],[Customer ID]],'Medical Examinations'!$1:$1048576,7,FALSE())</f>
        <v>No</v>
      </c>
      <c r="I1174" s="19" t="str">
        <f>VLOOKUP(Table3[[#This Row],[Customer ID]],'Medical Examinations'!$1:$1048576,8,FALSE())</f>
        <v>No</v>
      </c>
      <c r="J1174" s="19">
        <f>VLOOKUP(Table3[[#This Row],[Customer ID]],'Medical Examinations'!$1:$1048576,9,FALSE())</f>
        <v>1</v>
      </c>
      <c r="K1174" s="19" t="str">
        <f>VLOOKUP(Table3[[#This Row],[Customer ID]],'Medical Examinations'!$1:$1048576,10,FALSE())</f>
        <v>No</v>
      </c>
      <c r="L1174" s="19" t="e">
        <f>VLOOKUP(Table3[[#This Row],[Customer ID]],'Hospitalisation Details'!1173:$1048576,5,FALSE())</f>
        <v>#N/A</v>
      </c>
      <c r="M1174" s="19" t="e">
        <f>VLOOKUP(Table3[[#This Row],[Customer ID]],'Hospitalisation Details'!1173:$1048576,6,FALSE())</f>
        <v>#N/A</v>
      </c>
      <c r="N1174" s="19" t="e">
        <f>VLOOKUP(Table3[[#This Row],[Customer ID]],'Hospitalisation Details'!1173:$1048576,8,FALSE())</f>
        <v>#N/A</v>
      </c>
      <c r="O1174" s="19" t="e">
        <f>VLOOKUP(Table3[[#This Row],[Customer ID]],'Hospitalisation Details'!1173:$1048576,9,FALSE())</f>
        <v>#N/A</v>
      </c>
      <c r="P1174" s="19" t="e">
        <f>VLOOKUP(Table3[[#This Row],[Customer ID]],'Hospitalisation Details'!1173:$1048576,10,FALSE())</f>
        <v>#N/A</v>
      </c>
      <c r="Q1174" s="19" t="e">
        <f>VLOOKUP(Table3[[#This Row],[Customer ID]],'Hospitalisation Details'!1173:$1048576,11,FALSE())</f>
        <v>#N/A</v>
      </c>
    </row>
    <row r="1175" spans="1:17" x14ac:dyDescent="0.2">
      <c r="A1175" s="18" t="s">
        <v>1197</v>
      </c>
      <c r="B1175" s="19" t="str">
        <f>VLOOKUP(Table3[[#This Row],[Customer ID]],'Customer name 1'!1174:$1048576,4,FALSE())</f>
        <v xml:space="preserve">Mrs. Haley </v>
      </c>
      <c r="C1175" s="20">
        <f>VLOOKUP(Table3[[#This Row],[Customer ID]],'Medical Examinations'!$1:$1048576,2,FALSE())</f>
        <v>29.06</v>
      </c>
      <c r="D1175" s="20" t="str">
        <f>VLOOKUP(Table3[[#This Row],[Customer ID]],'Medical Examinations'!$1:$1048576,3,FALSE())</f>
        <v>over weight</v>
      </c>
      <c r="E1175" s="20">
        <f>VLOOKUP(Table3[[#This Row],[Customer ID]],'Medical Examinations'!$1:$1048576,4,FALSE())</f>
        <v>4.55</v>
      </c>
      <c r="F1175" s="20" t="str">
        <f>VLOOKUP(Table3[[#This Row],[Customer ID]],'Medical Examinations'!$1:$1048576,5,FALSE())</f>
        <v xml:space="preserve">normal </v>
      </c>
      <c r="G1175" s="19" t="str">
        <f>VLOOKUP(Table3[[#This Row],[Customer ID]],'Medical Examinations'!$1:$1048576,6,FALSE())</f>
        <v>No</v>
      </c>
      <c r="H1175" s="19" t="str">
        <f>VLOOKUP(Table3[[#This Row],[Customer ID]],'Medical Examinations'!$1:$1048576,7,FALSE())</f>
        <v>No</v>
      </c>
      <c r="I1175" s="19" t="str">
        <f>VLOOKUP(Table3[[#This Row],[Customer ID]],'Medical Examinations'!$1:$1048576,8,FALSE())</f>
        <v>No</v>
      </c>
      <c r="J1175" s="19">
        <f>VLOOKUP(Table3[[#This Row],[Customer ID]],'Medical Examinations'!$1:$1048576,9,FALSE())</f>
        <v>0</v>
      </c>
      <c r="K1175" s="19" t="str">
        <f>VLOOKUP(Table3[[#This Row],[Customer ID]],'Medical Examinations'!$1:$1048576,10,FALSE())</f>
        <v>No</v>
      </c>
      <c r="L1175" s="19" t="e">
        <f>VLOOKUP(Table3[[#This Row],[Customer ID]],'Hospitalisation Details'!1174:$1048576,5,FALSE())</f>
        <v>#N/A</v>
      </c>
      <c r="M1175" s="19" t="e">
        <f>VLOOKUP(Table3[[#This Row],[Customer ID]],'Hospitalisation Details'!1174:$1048576,6,FALSE())</f>
        <v>#N/A</v>
      </c>
      <c r="N1175" s="19" t="e">
        <f>VLOOKUP(Table3[[#This Row],[Customer ID]],'Hospitalisation Details'!1174:$1048576,8,FALSE())</f>
        <v>#N/A</v>
      </c>
      <c r="O1175" s="19" t="e">
        <f>VLOOKUP(Table3[[#This Row],[Customer ID]],'Hospitalisation Details'!1174:$1048576,9,FALSE())</f>
        <v>#N/A</v>
      </c>
      <c r="P1175" s="19" t="e">
        <f>VLOOKUP(Table3[[#This Row],[Customer ID]],'Hospitalisation Details'!1174:$1048576,10,FALSE())</f>
        <v>#N/A</v>
      </c>
      <c r="Q1175" s="19" t="e">
        <f>VLOOKUP(Table3[[#This Row],[Customer ID]],'Hospitalisation Details'!1174:$1048576,11,FALSE())</f>
        <v>#N/A</v>
      </c>
    </row>
    <row r="1176" spans="1:17" x14ac:dyDescent="0.2">
      <c r="A1176" s="18" t="s">
        <v>1196</v>
      </c>
      <c r="B1176" s="19" t="str">
        <f>VLOOKUP(Table3[[#This Row],[Customer ID]],'Customer name 1'!1175:$1048576,4,FALSE())</f>
        <v xml:space="preserve">Mr. Ethan </v>
      </c>
      <c r="C1176" s="20">
        <f>VLOOKUP(Table3[[#This Row],[Customer ID]],'Medical Examinations'!$1:$1048576,2,FALSE())</f>
        <v>27.454999999999998</v>
      </c>
      <c r="D1176" s="20" t="str">
        <f>VLOOKUP(Table3[[#This Row],[Customer ID]],'Medical Examinations'!$1:$1048576,3,FALSE())</f>
        <v>over weight</v>
      </c>
      <c r="E1176" s="20">
        <f>VLOOKUP(Table3[[#This Row],[Customer ID]],'Medical Examinations'!$1:$1048576,4,FALSE())</f>
        <v>6.13</v>
      </c>
      <c r="F1176" s="20" t="str">
        <f>VLOOKUP(Table3[[#This Row],[Customer ID]],'Medical Examinations'!$1:$1048576,5,FALSE())</f>
        <v>prediabetes</v>
      </c>
      <c r="G1176" s="19" t="str">
        <f>VLOOKUP(Table3[[#This Row],[Customer ID]],'Medical Examinations'!$1:$1048576,6,FALSE())</f>
        <v>No</v>
      </c>
      <c r="H1176" s="19" t="str">
        <f>VLOOKUP(Table3[[#This Row],[Customer ID]],'Medical Examinations'!$1:$1048576,7,FALSE())</f>
        <v>No</v>
      </c>
      <c r="I1176" s="19" t="str">
        <f>VLOOKUP(Table3[[#This Row],[Customer ID]],'Medical Examinations'!$1:$1048576,8,FALSE())</f>
        <v>No</v>
      </c>
      <c r="J1176" s="19">
        <f>VLOOKUP(Table3[[#This Row],[Customer ID]],'Medical Examinations'!$1:$1048576,9,FALSE())</f>
        <v>2</v>
      </c>
      <c r="K1176" s="19" t="str">
        <f>VLOOKUP(Table3[[#This Row],[Customer ID]],'Medical Examinations'!$1:$1048576,10,FALSE())</f>
        <v>No</v>
      </c>
      <c r="L1176" s="19" t="e">
        <f>VLOOKUP(Table3[[#This Row],[Customer ID]],'Hospitalisation Details'!1175:$1048576,5,FALSE())</f>
        <v>#N/A</v>
      </c>
      <c r="M1176" s="19" t="e">
        <f>VLOOKUP(Table3[[#This Row],[Customer ID]],'Hospitalisation Details'!1175:$1048576,6,FALSE())</f>
        <v>#N/A</v>
      </c>
      <c r="N1176" s="19" t="e">
        <f>VLOOKUP(Table3[[#This Row],[Customer ID]],'Hospitalisation Details'!1175:$1048576,8,FALSE())</f>
        <v>#N/A</v>
      </c>
      <c r="O1176" s="19" t="e">
        <f>VLOOKUP(Table3[[#This Row],[Customer ID]],'Hospitalisation Details'!1175:$1048576,9,FALSE())</f>
        <v>#N/A</v>
      </c>
      <c r="P1176" s="19" t="e">
        <f>VLOOKUP(Table3[[#This Row],[Customer ID]],'Hospitalisation Details'!1175:$1048576,10,FALSE())</f>
        <v>#N/A</v>
      </c>
      <c r="Q1176" s="19" t="e">
        <f>VLOOKUP(Table3[[#This Row],[Customer ID]],'Hospitalisation Details'!1175:$1048576,11,FALSE())</f>
        <v>#N/A</v>
      </c>
    </row>
    <row r="1177" spans="1:17" x14ac:dyDescent="0.2">
      <c r="A1177" s="18" t="s">
        <v>1195</v>
      </c>
      <c r="B1177" s="19" t="str">
        <f>VLOOKUP(Table3[[#This Row],[Customer ID]],'Customer name 1'!1176:$1048576,4,FALSE())</f>
        <v xml:space="preserve">Mr. Andrew </v>
      </c>
      <c r="C1177" s="20">
        <f>VLOOKUP(Table3[[#This Row],[Customer ID]],'Medical Examinations'!$1:$1048576,2,FALSE())</f>
        <v>23.01</v>
      </c>
      <c r="D1177" s="20" t="str">
        <f>VLOOKUP(Table3[[#This Row],[Customer ID]],'Medical Examinations'!$1:$1048576,3,FALSE())</f>
        <v>normal weight</v>
      </c>
      <c r="E1177" s="20">
        <f>VLOOKUP(Table3[[#This Row],[Customer ID]],'Medical Examinations'!$1:$1048576,4,FALSE())</f>
        <v>6.04</v>
      </c>
      <c r="F1177" s="20" t="str">
        <f>VLOOKUP(Table3[[#This Row],[Customer ID]],'Medical Examinations'!$1:$1048576,5,FALSE())</f>
        <v>prediabetes</v>
      </c>
      <c r="G1177" s="19" t="str">
        <f>VLOOKUP(Table3[[#This Row],[Customer ID]],'Medical Examinations'!$1:$1048576,6,FALSE())</f>
        <v>yes</v>
      </c>
      <c r="H1177" s="19" t="str">
        <f>VLOOKUP(Table3[[#This Row],[Customer ID]],'Medical Examinations'!$1:$1048576,7,FALSE())</f>
        <v>No</v>
      </c>
      <c r="I1177" s="19" t="str">
        <f>VLOOKUP(Table3[[#This Row],[Customer ID]],'Medical Examinations'!$1:$1048576,8,FALSE())</f>
        <v>No</v>
      </c>
      <c r="J1177" s="19">
        <f>VLOOKUP(Table3[[#This Row],[Customer ID]],'Medical Examinations'!$1:$1048576,9,FALSE())</f>
        <v>1</v>
      </c>
      <c r="K1177" s="19" t="str">
        <f>VLOOKUP(Table3[[#This Row],[Customer ID]],'Medical Examinations'!$1:$1048576,10,FALSE())</f>
        <v>No</v>
      </c>
      <c r="L1177" s="19" t="e">
        <f>VLOOKUP(Table3[[#This Row],[Customer ID]],'Hospitalisation Details'!1176:$1048576,5,FALSE())</f>
        <v>#N/A</v>
      </c>
      <c r="M1177" s="19" t="e">
        <f>VLOOKUP(Table3[[#This Row],[Customer ID]],'Hospitalisation Details'!1176:$1048576,6,FALSE())</f>
        <v>#N/A</v>
      </c>
      <c r="N1177" s="19" t="e">
        <f>VLOOKUP(Table3[[#This Row],[Customer ID]],'Hospitalisation Details'!1176:$1048576,8,FALSE())</f>
        <v>#N/A</v>
      </c>
      <c r="O1177" s="19" t="e">
        <f>VLOOKUP(Table3[[#This Row],[Customer ID]],'Hospitalisation Details'!1176:$1048576,9,FALSE())</f>
        <v>#N/A</v>
      </c>
      <c r="P1177" s="19" t="e">
        <f>VLOOKUP(Table3[[#This Row],[Customer ID]],'Hospitalisation Details'!1176:$1048576,10,FALSE())</f>
        <v>#N/A</v>
      </c>
      <c r="Q1177" s="19" t="e">
        <f>VLOOKUP(Table3[[#This Row],[Customer ID]],'Hospitalisation Details'!1176:$1048576,11,FALSE())</f>
        <v>#N/A</v>
      </c>
    </row>
    <row r="1178" spans="1:17" x14ac:dyDescent="0.2">
      <c r="A1178" s="18" t="s">
        <v>1194</v>
      </c>
      <c r="B1178" s="19" t="str">
        <f>VLOOKUP(Table3[[#This Row],[Customer ID]],'Customer name 1'!1177:$1048576,4,FALSE())</f>
        <v xml:space="preserve">Mr. Mark </v>
      </c>
      <c r="C1178" s="20">
        <f>VLOOKUP(Table3[[#This Row],[Customer ID]],'Medical Examinations'!$1:$1048576,2,FALSE())</f>
        <v>31.39</v>
      </c>
      <c r="D1178" s="20" t="str">
        <f>VLOOKUP(Table3[[#This Row],[Customer ID]],'Medical Examinations'!$1:$1048576,3,FALSE())</f>
        <v xml:space="preserve"> obesity </v>
      </c>
      <c r="E1178" s="20">
        <f>VLOOKUP(Table3[[#This Row],[Customer ID]],'Medical Examinations'!$1:$1048576,4,FALSE())</f>
        <v>8.85</v>
      </c>
      <c r="F1178" s="20" t="str">
        <f>VLOOKUP(Table3[[#This Row],[Customer ID]],'Medical Examinations'!$1:$1048576,5,FALSE())</f>
        <v xml:space="preserve">diabetes </v>
      </c>
      <c r="G1178" s="19" t="str">
        <f>VLOOKUP(Table3[[#This Row],[Customer ID]],'Medical Examinations'!$1:$1048576,6,FALSE())</f>
        <v>yes</v>
      </c>
      <c r="H1178" s="19" t="str">
        <f>VLOOKUP(Table3[[#This Row],[Customer ID]],'Medical Examinations'!$1:$1048576,7,FALSE())</f>
        <v>No</v>
      </c>
      <c r="I1178" s="19" t="str">
        <f>VLOOKUP(Table3[[#This Row],[Customer ID]],'Medical Examinations'!$1:$1048576,8,FALSE())</f>
        <v>No</v>
      </c>
      <c r="J1178" s="19">
        <f>VLOOKUP(Table3[[#This Row],[Customer ID]],'Medical Examinations'!$1:$1048576,9,FALSE())</f>
        <v>0</v>
      </c>
      <c r="K1178" s="19" t="str">
        <f>VLOOKUP(Table3[[#This Row],[Customer ID]],'Medical Examinations'!$1:$1048576,10,FALSE())</f>
        <v>No</v>
      </c>
      <c r="L1178" s="19" t="e">
        <f>VLOOKUP(Table3[[#This Row],[Customer ID]],'Hospitalisation Details'!1177:$1048576,5,FALSE())</f>
        <v>#N/A</v>
      </c>
      <c r="M1178" s="19" t="e">
        <f>VLOOKUP(Table3[[#This Row],[Customer ID]],'Hospitalisation Details'!1177:$1048576,6,FALSE())</f>
        <v>#N/A</v>
      </c>
      <c r="N1178" s="19" t="e">
        <f>VLOOKUP(Table3[[#This Row],[Customer ID]],'Hospitalisation Details'!1177:$1048576,8,FALSE())</f>
        <v>#N/A</v>
      </c>
      <c r="O1178" s="19" t="e">
        <f>VLOOKUP(Table3[[#This Row],[Customer ID]],'Hospitalisation Details'!1177:$1048576,9,FALSE())</f>
        <v>#N/A</v>
      </c>
      <c r="P1178" s="19" t="e">
        <f>VLOOKUP(Table3[[#This Row],[Customer ID]],'Hospitalisation Details'!1177:$1048576,10,FALSE())</f>
        <v>#N/A</v>
      </c>
      <c r="Q1178" s="19" t="e">
        <f>VLOOKUP(Table3[[#This Row],[Customer ID]],'Hospitalisation Details'!1177:$1048576,11,FALSE())</f>
        <v>#N/A</v>
      </c>
    </row>
    <row r="1179" spans="1:17" x14ac:dyDescent="0.2">
      <c r="A1179" s="18" t="s">
        <v>1193</v>
      </c>
      <c r="B1179" s="19" t="str">
        <f>VLOOKUP(Table3[[#This Row],[Customer ID]],'Customer name 1'!1178:$1048576,4,FALSE())</f>
        <v xml:space="preserve">Ms. Kasey </v>
      </c>
      <c r="C1179" s="20">
        <f>VLOOKUP(Table3[[#This Row],[Customer ID]],'Medical Examinations'!$1:$1048576,2,FALSE())</f>
        <v>34.770000000000003</v>
      </c>
      <c r="D1179" s="20" t="str">
        <f>VLOOKUP(Table3[[#This Row],[Customer ID]],'Medical Examinations'!$1:$1048576,3,FALSE())</f>
        <v xml:space="preserve"> obesity </v>
      </c>
      <c r="E1179" s="20">
        <f>VLOOKUP(Table3[[#This Row],[Customer ID]],'Medical Examinations'!$1:$1048576,4,FALSE())</f>
        <v>10.54</v>
      </c>
      <c r="F1179" s="20" t="str">
        <f>VLOOKUP(Table3[[#This Row],[Customer ID]],'Medical Examinations'!$1:$1048576,5,FALSE())</f>
        <v xml:space="preserve">diabetes </v>
      </c>
      <c r="G1179" s="19" t="str">
        <f>VLOOKUP(Table3[[#This Row],[Customer ID]],'Medical Examinations'!$1:$1048576,6,FALSE())</f>
        <v>No</v>
      </c>
      <c r="H1179" s="19" t="str">
        <f>VLOOKUP(Table3[[#This Row],[Customer ID]],'Medical Examinations'!$1:$1048576,7,FALSE())</f>
        <v>No</v>
      </c>
      <c r="I1179" s="19" t="str">
        <f>VLOOKUP(Table3[[#This Row],[Customer ID]],'Medical Examinations'!$1:$1048576,8,FALSE())</f>
        <v>No</v>
      </c>
      <c r="J1179" s="19">
        <f>VLOOKUP(Table3[[#This Row],[Customer ID]],'Medical Examinations'!$1:$1048576,9,FALSE())</f>
        <v>2</v>
      </c>
      <c r="K1179" s="19" t="str">
        <f>VLOOKUP(Table3[[#This Row],[Customer ID]],'Medical Examinations'!$1:$1048576,10,FALSE())</f>
        <v>No</v>
      </c>
      <c r="L1179" s="19" t="e">
        <f>VLOOKUP(Table3[[#This Row],[Customer ID]],'Hospitalisation Details'!1178:$1048576,5,FALSE())</f>
        <v>#N/A</v>
      </c>
      <c r="M1179" s="19" t="e">
        <f>VLOOKUP(Table3[[#This Row],[Customer ID]],'Hospitalisation Details'!1178:$1048576,6,FALSE())</f>
        <v>#N/A</v>
      </c>
      <c r="N1179" s="19" t="e">
        <f>VLOOKUP(Table3[[#This Row],[Customer ID]],'Hospitalisation Details'!1178:$1048576,8,FALSE())</f>
        <v>#N/A</v>
      </c>
      <c r="O1179" s="19" t="e">
        <f>VLOOKUP(Table3[[#This Row],[Customer ID]],'Hospitalisation Details'!1178:$1048576,9,FALSE())</f>
        <v>#N/A</v>
      </c>
      <c r="P1179" s="19" t="e">
        <f>VLOOKUP(Table3[[#This Row],[Customer ID]],'Hospitalisation Details'!1178:$1048576,10,FALSE())</f>
        <v>#N/A</v>
      </c>
      <c r="Q1179" s="19" t="e">
        <f>VLOOKUP(Table3[[#This Row],[Customer ID]],'Hospitalisation Details'!1178:$1048576,11,FALSE())</f>
        <v>#N/A</v>
      </c>
    </row>
    <row r="1180" spans="1:17" x14ac:dyDescent="0.2">
      <c r="A1180" s="18" t="s">
        <v>1192</v>
      </c>
      <c r="B1180" s="19" t="str">
        <f>VLOOKUP(Table3[[#This Row],[Customer ID]],'Customer name 1'!1179:$1048576,4,FALSE())</f>
        <v xml:space="preserve">Mr. Jeff </v>
      </c>
      <c r="C1180" s="20">
        <f>VLOOKUP(Table3[[#This Row],[Customer ID]],'Medical Examinations'!$1:$1048576,2,FALSE())</f>
        <v>24.48</v>
      </c>
      <c r="D1180" s="20" t="str">
        <f>VLOOKUP(Table3[[#This Row],[Customer ID]],'Medical Examinations'!$1:$1048576,3,FALSE())</f>
        <v>normal weight</v>
      </c>
      <c r="E1180" s="20">
        <f>VLOOKUP(Table3[[#This Row],[Customer ID]],'Medical Examinations'!$1:$1048576,4,FALSE())</f>
        <v>4.37</v>
      </c>
      <c r="F1180" s="20" t="str">
        <f>VLOOKUP(Table3[[#This Row],[Customer ID]],'Medical Examinations'!$1:$1048576,5,FALSE())</f>
        <v xml:space="preserve">normal </v>
      </c>
      <c r="G1180" s="19" t="str">
        <f>VLOOKUP(Table3[[#This Row],[Customer ID]],'Medical Examinations'!$1:$1048576,6,FALSE())</f>
        <v>yes</v>
      </c>
      <c r="H1180" s="19" t="str">
        <f>VLOOKUP(Table3[[#This Row],[Customer ID]],'Medical Examinations'!$1:$1048576,7,FALSE())</f>
        <v>No</v>
      </c>
      <c r="I1180" s="19" t="str">
        <f>VLOOKUP(Table3[[#This Row],[Customer ID]],'Medical Examinations'!$1:$1048576,8,FALSE())</f>
        <v>No</v>
      </c>
      <c r="J1180" s="19">
        <f>VLOOKUP(Table3[[#This Row],[Customer ID]],'Medical Examinations'!$1:$1048576,9,FALSE())</f>
        <v>2</v>
      </c>
      <c r="K1180" s="19" t="str">
        <f>VLOOKUP(Table3[[#This Row],[Customer ID]],'Medical Examinations'!$1:$1048576,10,FALSE())</f>
        <v>No</v>
      </c>
      <c r="L1180" s="19" t="e">
        <f>VLOOKUP(Table3[[#This Row],[Customer ID]],'Hospitalisation Details'!1179:$1048576,5,FALSE())</f>
        <v>#N/A</v>
      </c>
      <c r="M1180" s="19" t="e">
        <f>VLOOKUP(Table3[[#This Row],[Customer ID]],'Hospitalisation Details'!1179:$1048576,6,FALSE())</f>
        <v>#N/A</v>
      </c>
      <c r="N1180" s="19" t="e">
        <f>VLOOKUP(Table3[[#This Row],[Customer ID]],'Hospitalisation Details'!1179:$1048576,8,FALSE())</f>
        <v>#N/A</v>
      </c>
      <c r="O1180" s="19" t="e">
        <f>VLOOKUP(Table3[[#This Row],[Customer ID]],'Hospitalisation Details'!1179:$1048576,9,FALSE())</f>
        <v>#N/A</v>
      </c>
      <c r="P1180" s="19" t="e">
        <f>VLOOKUP(Table3[[#This Row],[Customer ID]],'Hospitalisation Details'!1179:$1048576,10,FALSE())</f>
        <v>#N/A</v>
      </c>
      <c r="Q1180" s="19" t="e">
        <f>VLOOKUP(Table3[[#This Row],[Customer ID]],'Hospitalisation Details'!1179:$1048576,11,FALSE())</f>
        <v>#N/A</v>
      </c>
    </row>
    <row r="1181" spans="1:17" x14ac:dyDescent="0.2">
      <c r="A1181" s="18" t="s">
        <v>1191</v>
      </c>
      <c r="B1181" s="19" t="str">
        <f>VLOOKUP(Table3[[#This Row],[Customer ID]],'Customer name 1'!1180:$1048576,4,FALSE())</f>
        <v xml:space="preserve">Ms. Amy </v>
      </c>
      <c r="C1181" s="20">
        <f>VLOOKUP(Table3[[#This Row],[Customer ID]],'Medical Examinations'!$1:$1048576,2,FALSE())</f>
        <v>22.61</v>
      </c>
      <c r="D1181" s="20" t="str">
        <f>VLOOKUP(Table3[[#This Row],[Customer ID]],'Medical Examinations'!$1:$1048576,3,FALSE())</f>
        <v>normal weight</v>
      </c>
      <c r="E1181" s="20">
        <f>VLOOKUP(Table3[[#This Row],[Customer ID]],'Medical Examinations'!$1:$1048576,4,FALSE())</f>
        <v>9.6300000000000008</v>
      </c>
      <c r="F1181" s="20" t="str">
        <f>VLOOKUP(Table3[[#This Row],[Customer ID]],'Medical Examinations'!$1:$1048576,5,FALSE())</f>
        <v xml:space="preserve">diabetes </v>
      </c>
      <c r="G1181" s="19" t="str">
        <f>VLOOKUP(Table3[[#This Row],[Customer ID]],'Medical Examinations'!$1:$1048576,6,FALSE())</f>
        <v>No</v>
      </c>
      <c r="H1181" s="19" t="str">
        <f>VLOOKUP(Table3[[#This Row],[Customer ID]],'Medical Examinations'!$1:$1048576,7,FALSE())</f>
        <v>No</v>
      </c>
      <c r="I1181" s="19" t="str">
        <f>VLOOKUP(Table3[[#This Row],[Customer ID]],'Medical Examinations'!$1:$1048576,8,FALSE())</f>
        <v>No</v>
      </c>
      <c r="J1181" s="19">
        <f>VLOOKUP(Table3[[#This Row],[Customer ID]],'Medical Examinations'!$1:$1048576,9,FALSE())</f>
        <v>2</v>
      </c>
      <c r="K1181" s="19" t="str">
        <f>VLOOKUP(Table3[[#This Row],[Customer ID]],'Medical Examinations'!$1:$1048576,10,FALSE())</f>
        <v>No</v>
      </c>
      <c r="L1181" s="19" t="e">
        <f>VLOOKUP(Table3[[#This Row],[Customer ID]],'Hospitalisation Details'!1180:$1048576,5,FALSE())</f>
        <v>#N/A</v>
      </c>
      <c r="M1181" s="19" t="e">
        <f>VLOOKUP(Table3[[#This Row],[Customer ID]],'Hospitalisation Details'!1180:$1048576,6,FALSE())</f>
        <v>#N/A</v>
      </c>
      <c r="N1181" s="19" t="e">
        <f>VLOOKUP(Table3[[#This Row],[Customer ID]],'Hospitalisation Details'!1180:$1048576,8,FALSE())</f>
        <v>#N/A</v>
      </c>
      <c r="O1181" s="19" t="e">
        <f>VLOOKUP(Table3[[#This Row],[Customer ID]],'Hospitalisation Details'!1180:$1048576,9,FALSE())</f>
        <v>#N/A</v>
      </c>
      <c r="P1181" s="19" t="e">
        <f>VLOOKUP(Table3[[#This Row],[Customer ID]],'Hospitalisation Details'!1180:$1048576,10,FALSE())</f>
        <v>#N/A</v>
      </c>
      <c r="Q1181" s="19" t="e">
        <f>VLOOKUP(Table3[[#This Row],[Customer ID]],'Hospitalisation Details'!1180:$1048576,11,FALSE())</f>
        <v>#N/A</v>
      </c>
    </row>
    <row r="1182" spans="1:17" x14ac:dyDescent="0.2">
      <c r="A1182" s="18" t="s">
        <v>1190</v>
      </c>
      <c r="B1182" s="19" t="str">
        <f>VLOOKUP(Table3[[#This Row],[Customer ID]],'Customer name 1'!1181:$1048576,4,FALSE())</f>
        <v xml:space="preserve">Mr. Adam </v>
      </c>
      <c r="C1182" s="20">
        <f>VLOOKUP(Table3[[#This Row],[Customer ID]],'Medical Examinations'!$1:$1048576,2,FALSE())</f>
        <v>34.299999999999997</v>
      </c>
      <c r="D1182" s="20" t="str">
        <f>VLOOKUP(Table3[[#This Row],[Customer ID]],'Medical Examinations'!$1:$1048576,3,FALSE())</f>
        <v xml:space="preserve"> obesity </v>
      </c>
      <c r="E1182" s="20">
        <f>VLOOKUP(Table3[[#This Row],[Customer ID]],'Medical Examinations'!$1:$1048576,4,FALSE())</f>
        <v>10.37</v>
      </c>
      <c r="F1182" s="20" t="str">
        <f>VLOOKUP(Table3[[#This Row],[Customer ID]],'Medical Examinations'!$1:$1048576,5,FALSE())</f>
        <v xml:space="preserve">diabetes </v>
      </c>
      <c r="G1182" s="19" t="str">
        <f>VLOOKUP(Table3[[#This Row],[Customer ID]],'Medical Examinations'!$1:$1048576,6,FALSE())</f>
        <v>No</v>
      </c>
      <c r="H1182" s="19" t="str">
        <f>VLOOKUP(Table3[[#This Row],[Customer ID]],'Medical Examinations'!$1:$1048576,7,FALSE())</f>
        <v>No</v>
      </c>
      <c r="I1182" s="19" t="str">
        <f>VLOOKUP(Table3[[#This Row],[Customer ID]],'Medical Examinations'!$1:$1048576,8,FALSE())</f>
        <v>No</v>
      </c>
      <c r="J1182" s="19">
        <f>VLOOKUP(Table3[[#This Row],[Customer ID]],'Medical Examinations'!$1:$1048576,9,FALSE())</f>
        <v>0</v>
      </c>
      <c r="K1182" s="19" t="str">
        <f>VLOOKUP(Table3[[#This Row],[Customer ID]],'Medical Examinations'!$1:$1048576,10,FALSE())</f>
        <v>No</v>
      </c>
      <c r="L1182" s="19" t="e">
        <f>VLOOKUP(Table3[[#This Row],[Customer ID]],'Hospitalisation Details'!1181:$1048576,5,FALSE())</f>
        <v>#N/A</v>
      </c>
      <c r="M1182" s="19" t="e">
        <f>VLOOKUP(Table3[[#This Row],[Customer ID]],'Hospitalisation Details'!1181:$1048576,6,FALSE())</f>
        <v>#N/A</v>
      </c>
      <c r="N1182" s="19" t="e">
        <f>VLOOKUP(Table3[[#This Row],[Customer ID]],'Hospitalisation Details'!1181:$1048576,8,FALSE())</f>
        <v>#N/A</v>
      </c>
      <c r="O1182" s="19" t="e">
        <f>VLOOKUP(Table3[[#This Row],[Customer ID]],'Hospitalisation Details'!1181:$1048576,9,FALSE())</f>
        <v>#N/A</v>
      </c>
      <c r="P1182" s="19" t="e">
        <f>VLOOKUP(Table3[[#This Row],[Customer ID]],'Hospitalisation Details'!1181:$1048576,10,FALSE())</f>
        <v>#N/A</v>
      </c>
      <c r="Q1182" s="19" t="e">
        <f>VLOOKUP(Table3[[#This Row],[Customer ID]],'Hospitalisation Details'!1181:$1048576,11,FALSE())</f>
        <v>#N/A</v>
      </c>
    </row>
    <row r="1183" spans="1:17" x14ac:dyDescent="0.2">
      <c r="A1183" s="18" t="s">
        <v>1189</v>
      </c>
      <c r="B1183" s="19" t="str">
        <f>VLOOKUP(Table3[[#This Row],[Customer ID]],'Customer name 1'!1182:$1048576,4,FALSE())</f>
        <v xml:space="preserve">Ms. Kristin </v>
      </c>
      <c r="C1183" s="20">
        <f>VLOOKUP(Table3[[#This Row],[Customer ID]],'Medical Examinations'!$1:$1048576,2,FALSE())</f>
        <v>46.09</v>
      </c>
      <c r="D1183" s="20" t="str">
        <f>VLOOKUP(Table3[[#This Row],[Customer ID]],'Medical Examinations'!$1:$1048576,3,FALSE())</f>
        <v xml:space="preserve"> obesity </v>
      </c>
      <c r="E1183" s="20">
        <f>VLOOKUP(Table3[[#This Row],[Customer ID]],'Medical Examinations'!$1:$1048576,4,FALSE())</f>
        <v>5.44</v>
      </c>
      <c r="F1183" s="20" t="str">
        <f>VLOOKUP(Table3[[#This Row],[Customer ID]],'Medical Examinations'!$1:$1048576,5,FALSE())</f>
        <v xml:space="preserve">normal </v>
      </c>
      <c r="G1183" s="19" t="str">
        <f>VLOOKUP(Table3[[#This Row],[Customer ID]],'Medical Examinations'!$1:$1048576,6,FALSE())</f>
        <v>No</v>
      </c>
      <c r="H1183" s="19" t="str">
        <f>VLOOKUP(Table3[[#This Row],[Customer ID]],'Medical Examinations'!$1:$1048576,7,FALSE())</f>
        <v>No</v>
      </c>
      <c r="I1183" s="19" t="str">
        <f>VLOOKUP(Table3[[#This Row],[Customer ID]],'Medical Examinations'!$1:$1048576,8,FALSE())</f>
        <v>No</v>
      </c>
      <c r="J1183" s="19">
        <f>VLOOKUP(Table3[[#This Row],[Customer ID]],'Medical Examinations'!$1:$1048576,9,FALSE())</f>
        <v>2</v>
      </c>
      <c r="K1183" s="19" t="str">
        <f>VLOOKUP(Table3[[#This Row],[Customer ID]],'Medical Examinations'!$1:$1048576,10,FALSE())</f>
        <v>No</v>
      </c>
      <c r="L1183" s="19" t="e">
        <f>VLOOKUP(Table3[[#This Row],[Customer ID]],'Hospitalisation Details'!1182:$1048576,5,FALSE())</f>
        <v>#N/A</v>
      </c>
      <c r="M1183" s="19" t="e">
        <f>VLOOKUP(Table3[[#This Row],[Customer ID]],'Hospitalisation Details'!1182:$1048576,6,FALSE())</f>
        <v>#N/A</v>
      </c>
      <c r="N1183" s="19" t="e">
        <f>VLOOKUP(Table3[[#This Row],[Customer ID]],'Hospitalisation Details'!1182:$1048576,8,FALSE())</f>
        <v>#N/A</v>
      </c>
      <c r="O1183" s="19" t="e">
        <f>VLOOKUP(Table3[[#This Row],[Customer ID]],'Hospitalisation Details'!1182:$1048576,9,FALSE())</f>
        <v>#N/A</v>
      </c>
      <c r="P1183" s="19" t="e">
        <f>VLOOKUP(Table3[[#This Row],[Customer ID]],'Hospitalisation Details'!1182:$1048576,10,FALSE())</f>
        <v>#N/A</v>
      </c>
      <c r="Q1183" s="19" t="e">
        <f>VLOOKUP(Table3[[#This Row],[Customer ID]],'Hospitalisation Details'!1182:$1048576,11,FALSE())</f>
        <v>#N/A</v>
      </c>
    </row>
    <row r="1184" spans="1:17" x14ac:dyDescent="0.2">
      <c r="A1184" s="18" t="s">
        <v>1188</v>
      </c>
      <c r="B1184" s="19" t="str">
        <f>VLOOKUP(Table3[[#This Row],[Customer ID]],'Customer name 1'!1183:$1048576,4,FALSE())</f>
        <v xml:space="preserve">Ms. Mary-Lynn </v>
      </c>
      <c r="C1184" s="20">
        <f>VLOOKUP(Table3[[#This Row],[Customer ID]],'Medical Examinations'!$1:$1048576,2,FALSE())</f>
        <v>44.744999999999997</v>
      </c>
      <c r="D1184" s="20" t="str">
        <f>VLOOKUP(Table3[[#This Row],[Customer ID]],'Medical Examinations'!$1:$1048576,3,FALSE())</f>
        <v xml:space="preserve"> obesity </v>
      </c>
      <c r="E1184" s="20">
        <f>VLOOKUP(Table3[[#This Row],[Customer ID]],'Medical Examinations'!$1:$1048576,4,FALSE())</f>
        <v>5.19</v>
      </c>
      <c r="F1184" s="20" t="str">
        <f>VLOOKUP(Table3[[#This Row],[Customer ID]],'Medical Examinations'!$1:$1048576,5,FALSE())</f>
        <v xml:space="preserve">normal </v>
      </c>
      <c r="G1184" s="19" t="str">
        <f>VLOOKUP(Table3[[#This Row],[Customer ID]],'Medical Examinations'!$1:$1048576,6,FALSE())</f>
        <v>No</v>
      </c>
      <c r="H1184" s="19" t="str">
        <f>VLOOKUP(Table3[[#This Row],[Customer ID]],'Medical Examinations'!$1:$1048576,7,FALSE())</f>
        <v>No</v>
      </c>
      <c r="I1184" s="19" t="str">
        <f>VLOOKUP(Table3[[#This Row],[Customer ID]],'Medical Examinations'!$1:$1048576,8,FALSE())</f>
        <v>No</v>
      </c>
      <c r="J1184" s="19">
        <f>VLOOKUP(Table3[[#This Row],[Customer ID]],'Medical Examinations'!$1:$1048576,9,FALSE())</f>
        <v>2</v>
      </c>
      <c r="K1184" s="19" t="str">
        <f>VLOOKUP(Table3[[#This Row],[Customer ID]],'Medical Examinations'!$1:$1048576,10,FALSE())</f>
        <v>No</v>
      </c>
      <c r="L1184" s="19" t="e">
        <f>VLOOKUP(Table3[[#This Row],[Customer ID]],'Hospitalisation Details'!1183:$1048576,5,FALSE())</f>
        <v>#N/A</v>
      </c>
      <c r="M1184" s="19" t="e">
        <f>VLOOKUP(Table3[[#This Row],[Customer ID]],'Hospitalisation Details'!1183:$1048576,6,FALSE())</f>
        <v>#N/A</v>
      </c>
      <c r="N1184" s="19" t="e">
        <f>VLOOKUP(Table3[[#This Row],[Customer ID]],'Hospitalisation Details'!1183:$1048576,8,FALSE())</f>
        <v>#N/A</v>
      </c>
      <c r="O1184" s="19" t="e">
        <f>VLOOKUP(Table3[[#This Row],[Customer ID]],'Hospitalisation Details'!1183:$1048576,9,FALSE())</f>
        <v>#N/A</v>
      </c>
      <c r="P1184" s="19" t="e">
        <f>VLOOKUP(Table3[[#This Row],[Customer ID]],'Hospitalisation Details'!1183:$1048576,10,FALSE())</f>
        <v>#N/A</v>
      </c>
      <c r="Q1184" s="19" t="e">
        <f>VLOOKUP(Table3[[#This Row],[Customer ID]],'Hospitalisation Details'!1183:$1048576,11,FALSE())</f>
        <v>#N/A</v>
      </c>
    </row>
    <row r="1185" spans="1:17" x14ac:dyDescent="0.2">
      <c r="A1185" s="18" t="s">
        <v>1187</v>
      </c>
      <c r="B1185" s="19" t="str">
        <f>VLOOKUP(Table3[[#This Row],[Customer ID]],'Customer name 1'!1184:$1048576,4,FALSE())</f>
        <v xml:space="preserve">Mrs. Jamie </v>
      </c>
      <c r="C1185" s="20">
        <f>VLOOKUP(Table3[[#This Row],[Customer ID]],'Medical Examinations'!$1:$1048576,2,FALSE())</f>
        <v>26.33</v>
      </c>
      <c r="D1185" s="20" t="str">
        <f>VLOOKUP(Table3[[#This Row],[Customer ID]],'Medical Examinations'!$1:$1048576,3,FALSE())</f>
        <v>over weight</v>
      </c>
      <c r="E1185" s="20">
        <f>VLOOKUP(Table3[[#This Row],[Customer ID]],'Medical Examinations'!$1:$1048576,4,FALSE())</f>
        <v>11.8</v>
      </c>
      <c r="F1185" s="20" t="str">
        <f>VLOOKUP(Table3[[#This Row],[Customer ID]],'Medical Examinations'!$1:$1048576,5,FALSE())</f>
        <v xml:space="preserve">diabetes </v>
      </c>
      <c r="G1185" s="19" t="str">
        <f>VLOOKUP(Table3[[#This Row],[Customer ID]],'Medical Examinations'!$1:$1048576,6,FALSE())</f>
        <v>yes</v>
      </c>
      <c r="H1185" s="19" t="str">
        <f>VLOOKUP(Table3[[#This Row],[Customer ID]],'Medical Examinations'!$1:$1048576,7,FALSE())</f>
        <v>No</v>
      </c>
      <c r="I1185" s="19" t="str">
        <f>VLOOKUP(Table3[[#This Row],[Customer ID]],'Medical Examinations'!$1:$1048576,8,FALSE())</f>
        <v>No</v>
      </c>
      <c r="J1185" s="19">
        <f>VLOOKUP(Table3[[#This Row],[Customer ID]],'Medical Examinations'!$1:$1048576,9,FALSE())</f>
        <v>1</v>
      </c>
      <c r="K1185" s="19" t="str">
        <f>VLOOKUP(Table3[[#This Row],[Customer ID]],'Medical Examinations'!$1:$1048576,10,FALSE())</f>
        <v>No</v>
      </c>
      <c r="L1185" s="19" t="e">
        <f>VLOOKUP(Table3[[#This Row],[Customer ID]],'Hospitalisation Details'!1184:$1048576,5,FALSE())</f>
        <v>#N/A</v>
      </c>
      <c r="M1185" s="19" t="e">
        <f>VLOOKUP(Table3[[#This Row],[Customer ID]],'Hospitalisation Details'!1184:$1048576,6,FALSE())</f>
        <v>#N/A</v>
      </c>
      <c r="N1185" s="19" t="e">
        <f>VLOOKUP(Table3[[#This Row],[Customer ID]],'Hospitalisation Details'!1184:$1048576,8,FALSE())</f>
        <v>#N/A</v>
      </c>
      <c r="O1185" s="19" t="e">
        <f>VLOOKUP(Table3[[#This Row],[Customer ID]],'Hospitalisation Details'!1184:$1048576,9,FALSE())</f>
        <v>#N/A</v>
      </c>
      <c r="P1185" s="19" t="e">
        <f>VLOOKUP(Table3[[#This Row],[Customer ID]],'Hospitalisation Details'!1184:$1048576,10,FALSE())</f>
        <v>#N/A</v>
      </c>
      <c r="Q1185" s="19" t="e">
        <f>VLOOKUP(Table3[[#This Row],[Customer ID]],'Hospitalisation Details'!1184:$1048576,11,FALSE())</f>
        <v>#N/A</v>
      </c>
    </row>
    <row r="1186" spans="1:17" x14ac:dyDescent="0.2">
      <c r="A1186" s="18" t="s">
        <v>1186</v>
      </c>
      <c r="B1186" s="19" t="str">
        <f>VLOOKUP(Table3[[#This Row],[Customer ID]],'Customer name 1'!1185:$1048576,4,FALSE())</f>
        <v xml:space="preserve">Mr. Jeffrey </v>
      </c>
      <c r="C1186" s="20">
        <f>VLOOKUP(Table3[[#This Row],[Customer ID]],'Medical Examinations'!$1:$1048576,2,FALSE())</f>
        <v>26.6</v>
      </c>
      <c r="D1186" s="20" t="str">
        <f>VLOOKUP(Table3[[#This Row],[Customer ID]],'Medical Examinations'!$1:$1048576,3,FALSE())</f>
        <v>over weight</v>
      </c>
      <c r="E1186" s="20">
        <f>VLOOKUP(Table3[[#This Row],[Customer ID]],'Medical Examinations'!$1:$1048576,4,FALSE())</f>
        <v>8.3800000000000008</v>
      </c>
      <c r="F1186" s="20" t="str">
        <f>VLOOKUP(Table3[[#This Row],[Customer ID]],'Medical Examinations'!$1:$1048576,5,FALSE())</f>
        <v xml:space="preserve">diabetes </v>
      </c>
      <c r="G1186" s="19" t="str">
        <f>VLOOKUP(Table3[[#This Row],[Customer ID]],'Medical Examinations'!$1:$1048576,6,FALSE())</f>
        <v>No</v>
      </c>
      <c r="H1186" s="19" t="str">
        <f>VLOOKUP(Table3[[#This Row],[Customer ID]],'Medical Examinations'!$1:$1048576,7,FALSE())</f>
        <v>No</v>
      </c>
      <c r="I1186" s="19" t="str">
        <f>VLOOKUP(Table3[[#This Row],[Customer ID]],'Medical Examinations'!$1:$1048576,8,FALSE())</f>
        <v>No</v>
      </c>
      <c r="J1186" s="19">
        <f>VLOOKUP(Table3[[#This Row],[Customer ID]],'Medical Examinations'!$1:$1048576,9,FALSE())</f>
        <v>2</v>
      </c>
      <c r="K1186" s="19" t="str">
        <f>VLOOKUP(Table3[[#This Row],[Customer ID]],'Medical Examinations'!$1:$1048576,10,FALSE())</f>
        <v>No</v>
      </c>
      <c r="L1186" s="19" t="e">
        <f>VLOOKUP(Table3[[#This Row],[Customer ID]],'Hospitalisation Details'!1185:$1048576,5,FALSE())</f>
        <v>#N/A</v>
      </c>
      <c r="M1186" s="19" t="e">
        <f>VLOOKUP(Table3[[#This Row],[Customer ID]],'Hospitalisation Details'!1185:$1048576,6,FALSE())</f>
        <v>#N/A</v>
      </c>
      <c r="N1186" s="19" t="e">
        <f>VLOOKUP(Table3[[#This Row],[Customer ID]],'Hospitalisation Details'!1185:$1048576,8,FALSE())</f>
        <v>#N/A</v>
      </c>
      <c r="O1186" s="19" t="e">
        <f>VLOOKUP(Table3[[#This Row],[Customer ID]],'Hospitalisation Details'!1185:$1048576,9,FALSE())</f>
        <v>#N/A</v>
      </c>
      <c r="P1186" s="19" t="e">
        <f>VLOOKUP(Table3[[#This Row],[Customer ID]],'Hospitalisation Details'!1185:$1048576,10,FALSE())</f>
        <v>#N/A</v>
      </c>
      <c r="Q1186" s="19" t="e">
        <f>VLOOKUP(Table3[[#This Row],[Customer ID]],'Hospitalisation Details'!1185:$1048576,11,FALSE())</f>
        <v>#N/A</v>
      </c>
    </row>
    <row r="1187" spans="1:17" x14ac:dyDescent="0.2">
      <c r="A1187" s="18" t="s">
        <v>1185</v>
      </c>
      <c r="B1187" s="19" t="str">
        <f>VLOOKUP(Table3[[#This Row],[Customer ID]],'Customer name 1'!1186:$1048576,4,FALSE())</f>
        <v xml:space="preserve">Ms. Nicole </v>
      </c>
      <c r="C1187" s="20">
        <f>VLOOKUP(Table3[[#This Row],[Customer ID]],'Medical Examinations'!$1:$1048576,2,FALSE())</f>
        <v>27.5</v>
      </c>
      <c r="D1187" s="20" t="str">
        <f>VLOOKUP(Table3[[#This Row],[Customer ID]],'Medical Examinations'!$1:$1048576,3,FALSE())</f>
        <v>over weight</v>
      </c>
      <c r="E1187" s="20">
        <f>VLOOKUP(Table3[[#This Row],[Customer ID]],'Medical Examinations'!$1:$1048576,4,FALSE())</f>
        <v>7.58</v>
      </c>
      <c r="F1187" s="20" t="str">
        <f>VLOOKUP(Table3[[#This Row],[Customer ID]],'Medical Examinations'!$1:$1048576,5,FALSE())</f>
        <v xml:space="preserve">diabetes </v>
      </c>
      <c r="G1187" s="19" t="str">
        <f>VLOOKUP(Table3[[#This Row],[Customer ID]],'Medical Examinations'!$1:$1048576,6,FALSE())</f>
        <v>No</v>
      </c>
      <c r="H1187" s="19" t="str">
        <f>VLOOKUP(Table3[[#This Row],[Customer ID]],'Medical Examinations'!$1:$1048576,7,FALSE())</f>
        <v>No</v>
      </c>
      <c r="I1187" s="19" t="str">
        <f>VLOOKUP(Table3[[#This Row],[Customer ID]],'Medical Examinations'!$1:$1048576,8,FALSE())</f>
        <v>No</v>
      </c>
      <c r="J1187" s="19">
        <f>VLOOKUP(Table3[[#This Row],[Customer ID]],'Medical Examinations'!$1:$1048576,9,FALSE())</f>
        <v>0</v>
      </c>
      <c r="K1187" s="19" t="str">
        <f>VLOOKUP(Table3[[#This Row],[Customer ID]],'Medical Examinations'!$1:$1048576,10,FALSE())</f>
        <v>No</v>
      </c>
      <c r="L1187" s="19" t="e">
        <f>VLOOKUP(Table3[[#This Row],[Customer ID]],'Hospitalisation Details'!1186:$1048576,5,FALSE())</f>
        <v>#N/A</v>
      </c>
      <c r="M1187" s="19" t="e">
        <f>VLOOKUP(Table3[[#This Row],[Customer ID]],'Hospitalisation Details'!1186:$1048576,6,FALSE())</f>
        <v>#N/A</v>
      </c>
      <c r="N1187" s="19" t="e">
        <f>VLOOKUP(Table3[[#This Row],[Customer ID]],'Hospitalisation Details'!1186:$1048576,8,FALSE())</f>
        <v>#N/A</v>
      </c>
      <c r="O1187" s="19" t="e">
        <f>VLOOKUP(Table3[[#This Row],[Customer ID]],'Hospitalisation Details'!1186:$1048576,9,FALSE())</f>
        <v>#N/A</v>
      </c>
      <c r="P1187" s="19" t="e">
        <f>VLOOKUP(Table3[[#This Row],[Customer ID]],'Hospitalisation Details'!1186:$1048576,10,FALSE())</f>
        <v>#N/A</v>
      </c>
      <c r="Q1187" s="19" t="e">
        <f>VLOOKUP(Table3[[#This Row],[Customer ID]],'Hospitalisation Details'!1186:$1048576,11,FALSE())</f>
        <v>#N/A</v>
      </c>
    </row>
    <row r="1188" spans="1:17" x14ac:dyDescent="0.2">
      <c r="A1188" s="18" t="s">
        <v>1184</v>
      </c>
      <c r="B1188" s="19" t="str">
        <f>VLOOKUP(Table3[[#This Row],[Customer ID]],'Customer name 1'!1187:$1048576,4,FALSE())</f>
        <v xml:space="preserve">Ms. Audrey </v>
      </c>
      <c r="C1188" s="20">
        <f>VLOOKUP(Table3[[#This Row],[Customer ID]],'Medical Examinations'!$1:$1048576,2,FALSE())</f>
        <v>41.55</v>
      </c>
      <c r="D1188" s="20" t="str">
        <f>VLOOKUP(Table3[[#This Row],[Customer ID]],'Medical Examinations'!$1:$1048576,3,FALSE())</f>
        <v xml:space="preserve"> obesity </v>
      </c>
      <c r="E1188" s="20">
        <f>VLOOKUP(Table3[[#This Row],[Customer ID]],'Medical Examinations'!$1:$1048576,4,FALSE())</f>
        <v>4.6100000000000003</v>
      </c>
      <c r="F1188" s="20" t="str">
        <f>VLOOKUP(Table3[[#This Row],[Customer ID]],'Medical Examinations'!$1:$1048576,5,FALSE())</f>
        <v xml:space="preserve">normal </v>
      </c>
      <c r="G1188" s="19" t="str">
        <f>VLOOKUP(Table3[[#This Row],[Customer ID]],'Medical Examinations'!$1:$1048576,6,FALSE())</f>
        <v>No</v>
      </c>
      <c r="H1188" s="19" t="str">
        <f>VLOOKUP(Table3[[#This Row],[Customer ID]],'Medical Examinations'!$1:$1048576,7,FALSE())</f>
        <v>No</v>
      </c>
      <c r="I1188" s="19" t="str">
        <f>VLOOKUP(Table3[[#This Row],[Customer ID]],'Medical Examinations'!$1:$1048576,8,FALSE())</f>
        <v>No</v>
      </c>
      <c r="J1188" s="19">
        <f>VLOOKUP(Table3[[#This Row],[Customer ID]],'Medical Examinations'!$1:$1048576,9,FALSE())</f>
        <v>1</v>
      </c>
      <c r="K1188" s="19" t="str">
        <f>VLOOKUP(Table3[[#This Row],[Customer ID]],'Medical Examinations'!$1:$1048576,10,FALSE())</f>
        <v>No</v>
      </c>
      <c r="L1188" s="19" t="e">
        <f>VLOOKUP(Table3[[#This Row],[Customer ID]],'Hospitalisation Details'!1187:$1048576,5,FALSE())</f>
        <v>#N/A</v>
      </c>
      <c r="M1188" s="19" t="e">
        <f>VLOOKUP(Table3[[#This Row],[Customer ID]],'Hospitalisation Details'!1187:$1048576,6,FALSE())</f>
        <v>#N/A</v>
      </c>
      <c r="N1188" s="19" t="e">
        <f>VLOOKUP(Table3[[#This Row],[Customer ID]],'Hospitalisation Details'!1187:$1048576,8,FALSE())</f>
        <v>#N/A</v>
      </c>
      <c r="O1188" s="19" t="e">
        <f>VLOOKUP(Table3[[#This Row],[Customer ID]],'Hospitalisation Details'!1187:$1048576,9,FALSE())</f>
        <v>#N/A</v>
      </c>
      <c r="P1188" s="19" t="e">
        <f>VLOOKUP(Table3[[#This Row],[Customer ID]],'Hospitalisation Details'!1187:$1048576,10,FALSE())</f>
        <v>#N/A</v>
      </c>
      <c r="Q1188" s="19" t="e">
        <f>VLOOKUP(Table3[[#This Row],[Customer ID]],'Hospitalisation Details'!1187:$1048576,11,FALSE())</f>
        <v>#N/A</v>
      </c>
    </row>
    <row r="1189" spans="1:17" x14ac:dyDescent="0.2">
      <c r="A1189" s="18" t="s">
        <v>1183</v>
      </c>
      <c r="B1189" s="19" t="str">
        <f>VLOOKUP(Table3[[#This Row],[Customer ID]],'Customer name 1'!1188:$1048576,4,FALSE())</f>
        <v xml:space="preserve">Mr. Jacob </v>
      </c>
      <c r="C1189" s="20">
        <f>VLOOKUP(Table3[[#This Row],[Customer ID]],'Medical Examinations'!$1:$1048576,2,FALSE())</f>
        <v>41.47</v>
      </c>
      <c r="D1189" s="20" t="str">
        <f>VLOOKUP(Table3[[#This Row],[Customer ID]],'Medical Examinations'!$1:$1048576,3,FALSE())</f>
        <v xml:space="preserve"> obesity </v>
      </c>
      <c r="E1189" s="20">
        <f>VLOOKUP(Table3[[#This Row],[Customer ID]],'Medical Examinations'!$1:$1048576,4,FALSE())</f>
        <v>4.7</v>
      </c>
      <c r="F1189" s="20" t="str">
        <f>VLOOKUP(Table3[[#This Row],[Customer ID]],'Medical Examinations'!$1:$1048576,5,FALSE())</f>
        <v xml:space="preserve">normal </v>
      </c>
      <c r="G1189" s="19" t="str">
        <f>VLOOKUP(Table3[[#This Row],[Customer ID]],'Medical Examinations'!$1:$1048576,6,FALSE())</f>
        <v>yes</v>
      </c>
      <c r="H1189" s="19" t="str">
        <f>VLOOKUP(Table3[[#This Row],[Customer ID]],'Medical Examinations'!$1:$1048576,7,FALSE())</f>
        <v>No</v>
      </c>
      <c r="I1189" s="19" t="str">
        <f>VLOOKUP(Table3[[#This Row],[Customer ID]],'Medical Examinations'!$1:$1048576,8,FALSE())</f>
        <v>Yes</v>
      </c>
      <c r="J1189" s="19">
        <f>VLOOKUP(Table3[[#This Row],[Customer ID]],'Medical Examinations'!$1:$1048576,9,FALSE())</f>
        <v>1</v>
      </c>
      <c r="K1189" s="19" t="str">
        <f>VLOOKUP(Table3[[#This Row],[Customer ID]],'Medical Examinations'!$1:$1048576,10,FALSE())</f>
        <v>No</v>
      </c>
      <c r="L1189" s="19" t="e">
        <f>VLOOKUP(Table3[[#This Row],[Customer ID]],'Hospitalisation Details'!1188:$1048576,5,FALSE())</f>
        <v>#N/A</v>
      </c>
      <c r="M1189" s="19" t="e">
        <f>VLOOKUP(Table3[[#This Row],[Customer ID]],'Hospitalisation Details'!1188:$1048576,6,FALSE())</f>
        <v>#N/A</v>
      </c>
      <c r="N1189" s="19" t="e">
        <f>VLOOKUP(Table3[[#This Row],[Customer ID]],'Hospitalisation Details'!1188:$1048576,8,FALSE())</f>
        <v>#N/A</v>
      </c>
      <c r="O1189" s="19" t="e">
        <f>VLOOKUP(Table3[[#This Row],[Customer ID]],'Hospitalisation Details'!1188:$1048576,9,FALSE())</f>
        <v>#N/A</v>
      </c>
      <c r="P1189" s="19" t="e">
        <f>VLOOKUP(Table3[[#This Row],[Customer ID]],'Hospitalisation Details'!1188:$1048576,10,FALSE())</f>
        <v>#N/A</v>
      </c>
      <c r="Q1189" s="19" t="e">
        <f>VLOOKUP(Table3[[#This Row],[Customer ID]],'Hospitalisation Details'!1188:$1048576,11,FALSE())</f>
        <v>#N/A</v>
      </c>
    </row>
    <row r="1190" spans="1:17" x14ac:dyDescent="0.2">
      <c r="A1190" s="18" t="s">
        <v>1182</v>
      </c>
      <c r="B1190" s="19" t="str">
        <f>VLOOKUP(Table3[[#This Row],[Customer ID]],'Customer name 1'!1189:$1048576,4,FALSE())</f>
        <v xml:space="preserve">  </v>
      </c>
      <c r="C1190" s="20">
        <f>VLOOKUP(Table3[[#This Row],[Customer ID]],'Medical Examinations'!$1:$1048576,2,FALSE())</f>
        <v>24.795000000000002</v>
      </c>
      <c r="D1190" s="20" t="str">
        <f>VLOOKUP(Table3[[#This Row],[Customer ID]],'Medical Examinations'!$1:$1048576,3,FALSE())</f>
        <v>normal weight</v>
      </c>
      <c r="E1190" s="20">
        <f>VLOOKUP(Table3[[#This Row],[Customer ID]],'Medical Examinations'!$1:$1048576,4,FALSE())</f>
        <v>6.05</v>
      </c>
      <c r="F1190" s="20" t="str">
        <f>VLOOKUP(Table3[[#This Row],[Customer ID]],'Medical Examinations'!$1:$1048576,5,FALSE())</f>
        <v>prediabetes</v>
      </c>
      <c r="G1190" s="19" t="str">
        <f>VLOOKUP(Table3[[#This Row],[Customer ID]],'Medical Examinations'!$1:$1048576,6,FALSE())</f>
        <v>yes</v>
      </c>
      <c r="H1190" s="19" t="str">
        <f>VLOOKUP(Table3[[#This Row],[Customer ID]],'Medical Examinations'!$1:$1048576,7,FALSE())</f>
        <v>No</v>
      </c>
      <c r="I1190" s="19" t="str">
        <f>VLOOKUP(Table3[[#This Row],[Customer ID]],'Medical Examinations'!$1:$1048576,8,FALSE())</f>
        <v>No</v>
      </c>
      <c r="J1190" s="19">
        <f>VLOOKUP(Table3[[#This Row],[Customer ID]],'Medical Examinations'!$1:$1048576,9,FALSE())</f>
        <v>0</v>
      </c>
      <c r="K1190" s="19" t="str">
        <f>VLOOKUP(Table3[[#This Row],[Customer ID]],'Medical Examinations'!$1:$1048576,10,FALSE())</f>
        <v>No</v>
      </c>
      <c r="L1190" s="19" t="e">
        <f>VLOOKUP(Table3[[#This Row],[Customer ID]],'Hospitalisation Details'!1189:$1048576,5,FALSE())</f>
        <v>#N/A</v>
      </c>
      <c r="M1190" s="19" t="e">
        <f>VLOOKUP(Table3[[#This Row],[Customer ID]],'Hospitalisation Details'!1189:$1048576,6,FALSE())</f>
        <v>#N/A</v>
      </c>
      <c r="N1190" s="19" t="e">
        <f>VLOOKUP(Table3[[#This Row],[Customer ID]],'Hospitalisation Details'!1189:$1048576,8,FALSE())</f>
        <v>#N/A</v>
      </c>
      <c r="O1190" s="19" t="e">
        <f>VLOOKUP(Table3[[#This Row],[Customer ID]],'Hospitalisation Details'!1189:$1048576,9,FALSE())</f>
        <v>#N/A</v>
      </c>
      <c r="P1190" s="19" t="e">
        <f>VLOOKUP(Table3[[#This Row],[Customer ID]],'Hospitalisation Details'!1189:$1048576,10,FALSE())</f>
        <v>#N/A</v>
      </c>
      <c r="Q1190" s="19" t="e">
        <f>VLOOKUP(Table3[[#This Row],[Customer ID]],'Hospitalisation Details'!1189:$1048576,11,FALSE())</f>
        <v>#N/A</v>
      </c>
    </row>
    <row r="1191" spans="1:17" x14ac:dyDescent="0.2">
      <c r="A1191" s="18" t="s">
        <v>1181</v>
      </c>
      <c r="B1191" s="19" t="str">
        <f>VLOOKUP(Table3[[#This Row],[Customer ID]],'Customer name 1'!1190:$1048576,4,FALSE())</f>
        <v xml:space="preserve">Mr. Marc </v>
      </c>
      <c r="C1191" s="20">
        <f>VLOOKUP(Table3[[#This Row],[Customer ID]],'Medical Examinations'!$1:$1048576,2,FALSE())</f>
        <v>29.48</v>
      </c>
      <c r="D1191" s="20" t="str">
        <f>VLOOKUP(Table3[[#This Row],[Customer ID]],'Medical Examinations'!$1:$1048576,3,FALSE())</f>
        <v>over weight</v>
      </c>
      <c r="E1191" s="20">
        <f>VLOOKUP(Table3[[#This Row],[Customer ID]],'Medical Examinations'!$1:$1048576,4,FALSE())</f>
        <v>5.63</v>
      </c>
      <c r="F1191" s="20" t="str">
        <f>VLOOKUP(Table3[[#This Row],[Customer ID]],'Medical Examinations'!$1:$1048576,5,FALSE())</f>
        <v xml:space="preserve">normal </v>
      </c>
      <c r="G1191" s="19" t="str">
        <f>VLOOKUP(Table3[[#This Row],[Customer ID]],'Medical Examinations'!$1:$1048576,6,FALSE())</f>
        <v>yes</v>
      </c>
      <c r="H1191" s="19" t="str">
        <f>VLOOKUP(Table3[[#This Row],[Customer ID]],'Medical Examinations'!$1:$1048576,7,FALSE())</f>
        <v>No</v>
      </c>
      <c r="I1191" s="19" t="str">
        <f>VLOOKUP(Table3[[#This Row],[Customer ID]],'Medical Examinations'!$1:$1048576,8,FALSE())</f>
        <v>Yes</v>
      </c>
      <c r="J1191" s="19">
        <f>VLOOKUP(Table3[[#This Row],[Customer ID]],'Medical Examinations'!$1:$1048576,9,FALSE())</f>
        <v>1</v>
      </c>
      <c r="K1191" s="19" t="str">
        <f>VLOOKUP(Table3[[#This Row],[Customer ID]],'Medical Examinations'!$1:$1048576,10,FALSE())</f>
        <v>No</v>
      </c>
      <c r="L1191" s="19" t="e">
        <f>VLOOKUP(Table3[[#This Row],[Customer ID]],'Hospitalisation Details'!1190:$1048576,5,FALSE())</f>
        <v>#N/A</v>
      </c>
      <c r="M1191" s="19" t="e">
        <f>VLOOKUP(Table3[[#This Row],[Customer ID]],'Hospitalisation Details'!1190:$1048576,6,FALSE())</f>
        <v>#N/A</v>
      </c>
      <c r="N1191" s="19" t="e">
        <f>VLOOKUP(Table3[[#This Row],[Customer ID]],'Hospitalisation Details'!1190:$1048576,8,FALSE())</f>
        <v>#N/A</v>
      </c>
      <c r="O1191" s="19" t="e">
        <f>VLOOKUP(Table3[[#This Row],[Customer ID]],'Hospitalisation Details'!1190:$1048576,9,FALSE())</f>
        <v>#N/A</v>
      </c>
      <c r="P1191" s="19" t="e">
        <f>VLOOKUP(Table3[[#This Row],[Customer ID]],'Hospitalisation Details'!1190:$1048576,10,FALSE())</f>
        <v>#N/A</v>
      </c>
      <c r="Q1191" s="19" t="e">
        <f>VLOOKUP(Table3[[#This Row],[Customer ID]],'Hospitalisation Details'!1190:$1048576,11,FALSE())</f>
        <v>#N/A</v>
      </c>
    </row>
    <row r="1192" spans="1:17" x14ac:dyDescent="0.2">
      <c r="A1192" s="18" t="s">
        <v>1180</v>
      </c>
      <c r="B1192" s="19" t="str">
        <f>VLOOKUP(Table3[[#This Row],[Customer ID]],'Customer name 1'!1191:$1048576,4,FALSE())</f>
        <v xml:space="preserve">Mr. Mark </v>
      </c>
      <c r="C1192" s="20">
        <f>VLOOKUP(Table3[[#This Row],[Customer ID]],'Medical Examinations'!$1:$1048576,2,FALSE())</f>
        <v>28.09</v>
      </c>
      <c r="D1192" s="20" t="str">
        <f>VLOOKUP(Table3[[#This Row],[Customer ID]],'Medical Examinations'!$1:$1048576,3,FALSE())</f>
        <v>over weight</v>
      </c>
      <c r="E1192" s="20">
        <f>VLOOKUP(Table3[[#This Row],[Customer ID]],'Medical Examinations'!$1:$1048576,4,FALSE())</f>
        <v>6.06</v>
      </c>
      <c r="F1192" s="20" t="str">
        <f>VLOOKUP(Table3[[#This Row],[Customer ID]],'Medical Examinations'!$1:$1048576,5,FALSE())</f>
        <v>prediabetes</v>
      </c>
      <c r="G1192" s="19" t="str">
        <f>VLOOKUP(Table3[[#This Row],[Customer ID]],'Medical Examinations'!$1:$1048576,6,FALSE())</f>
        <v>No</v>
      </c>
      <c r="H1192" s="19" t="str">
        <f>VLOOKUP(Table3[[#This Row],[Customer ID]],'Medical Examinations'!$1:$1048576,7,FALSE())</f>
        <v>No</v>
      </c>
      <c r="I1192" s="19" t="str">
        <f>VLOOKUP(Table3[[#This Row],[Customer ID]],'Medical Examinations'!$1:$1048576,8,FALSE())</f>
        <v>Yes</v>
      </c>
      <c r="J1192" s="19">
        <f>VLOOKUP(Table3[[#This Row],[Customer ID]],'Medical Examinations'!$1:$1048576,9,FALSE())</f>
        <v>1</v>
      </c>
      <c r="K1192" s="19" t="str">
        <f>VLOOKUP(Table3[[#This Row],[Customer ID]],'Medical Examinations'!$1:$1048576,10,FALSE())</f>
        <v>No</v>
      </c>
      <c r="L1192" s="19" t="e">
        <f>VLOOKUP(Table3[[#This Row],[Customer ID]],'Hospitalisation Details'!1191:$1048576,5,FALSE())</f>
        <v>#N/A</v>
      </c>
      <c r="M1192" s="19" t="e">
        <f>VLOOKUP(Table3[[#This Row],[Customer ID]],'Hospitalisation Details'!1191:$1048576,6,FALSE())</f>
        <v>#N/A</v>
      </c>
      <c r="N1192" s="19" t="e">
        <f>VLOOKUP(Table3[[#This Row],[Customer ID]],'Hospitalisation Details'!1191:$1048576,8,FALSE())</f>
        <v>#N/A</v>
      </c>
      <c r="O1192" s="19" t="e">
        <f>VLOOKUP(Table3[[#This Row],[Customer ID]],'Hospitalisation Details'!1191:$1048576,9,FALSE())</f>
        <v>#N/A</v>
      </c>
      <c r="P1192" s="19" t="e">
        <f>VLOOKUP(Table3[[#This Row],[Customer ID]],'Hospitalisation Details'!1191:$1048576,10,FALSE())</f>
        <v>#N/A</v>
      </c>
      <c r="Q1192" s="19" t="e">
        <f>VLOOKUP(Table3[[#This Row],[Customer ID]],'Hospitalisation Details'!1191:$1048576,11,FALSE())</f>
        <v>#N/A</v>
      </c>
    </row>
    <row r="1193" spans="1:17" x14ac:dyDescent="0.2">
      <c r="A1193" s="18" t="s">
        <v>1179</v>
      </c>
      <c r="B1193" s="19" t="str">
        <f>VLOOKUP(Table3[[#This Row],[Customer ID]],'Customer name 1'!1192:$1048576,4,FALSE())</f>
        <v xml:space="preserve">Mr. Dan </v>
      </c>
      <c r="C1193" s="20">
        <f>VLOOKUP(Table3[[#This Row],[Customer ID]],'Medical Examinations'!$1:$1048576,2,FALSE())</f>
        <v>32.729999999999997</v>
      </c>
      <c r="D1193" s="20" t="str">
        <f>VLOOKUP(Table3[[#This Row],[Customer ID]],'Medical Examinations'!$1:$1048576,3,FALSE())</f>
        <v xml:space="preserve"> obesity </v>
      </c>
      <c r="E1193" s="20">
        <f>VLOOKUP(Table3[[#This Row],[Customer ID]],'Medical Examinations'!$1:$1048576,4,FALSE())</f>
        <v>5.19</v>
      </c>
      <c r="F1193" s="20" t="str">
        <f>VLOOKUP(Table3[[#This Row],[Customer ID]],'Medical Examinations'!$1:$1048576,5,FALSE())</f>
        <v xml:space="preserve">normal </v>
      </c>
      <c r="G1193" s="19" t="str">
        <f>VLOOKUP(Table3[[#This Row],[Customer ID]],'Medical Examinations'!$1:$1048576,6,FALSE())</f>
        <v>No</v>
      </c>
      <c r="H1193" s="19" t="str">
        <f>VLOOKUP(Table3[[#This Row],[Customer ID]],'Medical Examinations'!$1:$1048576,7,FALSE())</f>
        <v>No</v>
      </c>
      <c r="I1193" s="19" t="str">
        <f>VLOOKUP(Table3[[#This Row],[Customer ID]],'Medical Examinations'!$1:$1048576,8,FALSE())</f>
        <v>No</v>
      </c>
      <c r="J1193" s="19">
        <f>VLOOKUP(Table3[[#This Row],[Customer ID]],'Medical Examinations'!$1:$1048576,9,FALSE())</f>
        <v>1</v>
      </c>
      <c r="K1193" s="19" t="str">
        <f>VLOOKUP(Table3[[#This Row],[Customer ID]],'Medical Examinations'!$1:$1048576,10,FALSE())</f>
        <v>No</v>
      </c>
      <c r="L1193" s="19" t="e">
        <f>VLOOKUP(Table3[[#This Row],[Customer ID]],'Hospitalisation Details'!1192:$1048576,5,FALSE())</f>
        <v>#N/A</v>
      </c>
      <c r="M1193" s="19" t="e">
        <f>VLOOKUP(Table3[[#This Row],[Customer ID]],'Hospitalisation Details'!1192:$1048576,6,FALSE())</f>
        <v>#N/A</v>
      </c>
      <c r="N1193" s="19" t="e">
        <f>VLOOKUP(Table3[[#This Row],[Customer ID]],'Hospitalisation Details'!1192:$1048576,8,FALSE())</f>
        <v>#N/A</v>
      </c>
      <c r="O1193" s="19" t="e">
        <f>VLOOKUP(Table3[[#This Row],[Customer ID]],'Hospitalisation Details'!1192:$1048576,9,FALSE())</f>
        <v>#N/A</v>
      </c>
      <c r="P1193" s="19" t="e">
        <f>VLOOKUP(Table3[[#This Row],[Customer ID]],'Hospitalisation Details'!1192:$1048576,10,FALSE())</f>
        <v>#N/A</v>
      </c>
      <c r="Q1193" s="19" t="e">
        <f>VLOOKUP(Table3[[#This Row],[Customer ID]],'Hospitalisation Details'!1192:$1048576,11,FALSE())</f>
        <v>#N/A</v>
      </c>
    </row>
    <row r="1194" spans="1:17" x14ac:dyDescent="0.2">
      <c r="A1194" s="18" t="s">
        <v>1178</v>
      </c>
      <c r="B1194" s="19" t="str">
        <f>VLOOKUP(Table3[[#This Row],[Customer ID]],'Customer name 1'!1193:$1048576,4,FALSE())</f>
        <v xml:space="preserve">  </v>
      </c>
      <c r="C1194" s="20">
        <f>VLOOKUP(Table3[[#This Row],[Customer ID]],'Medical Examinations'!$1:$1048576,2,FALSE())</f>
        <v>27.36</v>
      </c>
      <c r="D1194" s="20" t="str">
        <f>VLOOKUP(Table3[[#This Row],[Customer ID]],'Medical Examinations'!$1:$1048576,3,FALSE())</f>
        <v>over weight</v>
      </c>
      <c r="E1194" s="20">
        <f>VLOOKUP(Table3[[#This Row],[Customer ID]],'Medical Examinations'!$1:$1048576,4,FALSE())</f>
        <v>8.9600000000000009</v>
      </c>
      <c r="F1194" s="20" t="str">
        <f>VLOOKUP(Table3[[#This Row],[Customer ID]],'Medical Examinations'!$1:$1048576,5,FALSE())</f>
        <v xml:space="preserve">diabetes </v>
      </c>
      <c r="G1194" s="19" t="str">
        <f>VLOOKUP(Table3[[#This Row],[Customer ID]],'Medical Examinations'!$1:$1048576,6,FALSE())</f>
        <v>No</v>
      </c>
      <c r="H1194" s="19" t="str">
        <f>VLOOKUP(Table3[[#This Row],[Customer ID]],'Medical Examinations'!$1:$1048576,7,FALSE())</f>
        <v>No</v>
      </c>
      <c r="I1194" s="19" t="str">
        <f>VLOOKUP(Table3[[#This Row],[Customer ID]],'Medical Examinations'!$1:$1048576,8,FALSE())</f>
        <v>No</v>
      </c>
      <c r="J1194" s="19">
        <f>VLOOKUP(Table3[[#This Row],[Customer ID]],'Medical Examinations'!$1:$1048576,9,FALSE())</f>
        <v>0</v>
      </c>
      <c r="K1194" s="19" t="str">
        <f>VLOOKUP(Table3[[#This Row],[Customer ID]],'Medical Examinations'!$1:$1048576,10,FALSE())</f>
        <v>No</v>
      </c>
      <c r="L1194" s="19" t="e">
        <f>VLOOKUP(Table3[[#This Row],[Customer ID]],'Hospitalisation Details'!1193:$1048576,5,FALSE())</f>
        <v>#N/A</v>
      </c>
      <c r="M1194" s="19" t="e">
        <f>VLOOKUP(Table3[[#This Row],[Customer ID]],'Hospitalisation Details'!1193:$1048576,6,FALSE())</f>
        <v>#N/A</v>
      </c>
      <c r="N1194" s="19" t="e">
        <f>VLOOKUP(Table3[[#This Row],[Customer ID]],'Hospitalisation Details'!1193:$1048576,8,FALSE())</f>
        <v>#N/A</v>
      </c>
      <c r="O1194" s="19" t="e">
        <f>VLOOKUP(Table3[[#This Row],[Customer ID]],'Hospitalisation Details'!1193:$1048576,9,FALSE())</f>
        <v>#N/A</v>
      </c>
      <c r="P1194" s="19" t="e">
        <f>VLOOKUP(Table3[[#This Row],[Customer ID]],'Hospitalisation Details'!1193:$1048576,10,FALSE())</f>
        <v>#N/A</v>
      </c>
      <c r="Q1194" s="19" t="e">
        <f>VLOOKUP(Table3[[#This Row],[Customer ID]],'Hospitalisation Details'!1193:$1048576,11,FALSE())</f>
        <v>#N/A</v>
      </c>
    </row>
    <row r="1195" spans="1:17" x14ac:dyDescent="0.2">
      <c r="A1195" s="18" t="s">
        <v>1177</v>
      </c>
      <c r="B1195" s="19" t="str">
        <f>VLOOKUP(Table3[[#This Row],[Customer ID]],'Customer name 1'!1194:$1048576,4,FALSE())</f>
        <v xml:space="preserve">Ms. Amanda </v>
      </c>
      <c r="C1195" s="20">
        <f>VLOOKUP(Table3[[#This Row],[Customer ID]],'Medical Examinations'!$1:$1048576,2,FALSE())</f>
        <v>27.265000000000001</v>
      </c>
      <c r="D1195" s="20" t="str">
        <f>VLOOKUP(Table3[[#This Row],[Customer ID]],'Medical Examinations'!$1:$1048576,3,FALSE())</f>
        <v>over weight</v>
      </c>
      <c r="E1195" s="20">
        <f>VLOOKUP(Table3[[#This Row],[Customer ID]],'Medical Examinations'!$1:$1048576,4,FALSE())</f>
        <v>11.39</v>
      </c>
      <c r="F1195" s="20" t="str">
        <f>VLOOKUP(Table3[[#This Row],[Customer ID]],'Medical Examinations'!$1:$1048576,5,FALSE())</f>
        <v xml:space="preserve">diabetes </v>
      </c>
      <c r="G1195" s="19" t="str">
        <f>VLOOKUP(Table3[[#This Row],[Customer ID]],'Medical Examinations'!$1:$1048576,6,FALSE())</f>
        <v>No</v>
      </c>
      <c r="H1195" s="19" t="str">
        <f>VLOOKUP(Table3[[#This Row],[Customer ID]],'Medical Examinations'!$1:$1048576,7,FALSE())</f>
        <v>No</v>
      </c>
      <c r="I1195" s="19" t="str">
        <f>VLOOKUP(Table3[[#This Row],[Customer ID]],'Medical Examinations'!$1:$1048576,8,FALSE())</f>
        <v>No</v>
      </c>
      <c r="J1195" s="19">
        <f>VLOOKUP(Table3[[#This Row],[Customer ID]],'Medical Examinations'!$1:$1048576,9,FALSE())</f>
        <v>0</v>
      </c>
      <c r="K1195" s="19" t="str">
        <f>VLOOKUP(Table3[[#This Row],[Customer ID]],'Medical Examinations'!$1:$1048576,10,FALSE())</f>
        <v>No</v>
      </c>
      <c r="L1195" s="19" t="e">
        <f>VLOOKUP(Table3[[#This Row],[Customer ID]],'Hospitalisation Details'!1194:$1048576,5,FALSE())</f>
        <v>#N/A</v>
      </c>
      <c r="M1195" s="19" t="e">
        <f>VLOOKUP(Table3[[#This Row],[Customer ID]],'Hospitalisation Details'!1194:$1048576,6,FALSE())</f>
        <v>#N/A</v>
      </c>
      <c r="N1195" s="19" t="e">
        <f>VLOOKUP(Table3[[#This Row],[Customer ID]],'Hospitalisation Details'!1194:$1048576,8,FALSE())</f>
        <v>#N/A</v>
      </c>
      <c r="O1195" s="19" t="e">
        <f>VLOOKUP(Table3[[#This Row],[Customer ID]],'Hospitalisation Details'!1194:$1048576,9,FALSE())</f>
        <v>#N/A</v>
      </c>
      <c r="P1195" s="19" t="e">
        <f>VLOOKUP(Table3[[#This Row],[Customer ID]],'Hospitalisation Details'!1194:$1048576,10,FALSE())</f>
        <v>#N/A</v>
      </c>
      <c r="Q1195" s="19" t="e">
        <f>VLOOKUP(Table3[[#This Row],[Customer ID]],'Hospitalisation Details'!1194:$1048576,11,FALSE())</f>
        <v>#N/A</v>
      </c>
    </row>
    <row r="1196" spans="1:17" x14ac:dyDescent="0.2">
      <c r="A1196" s="18" t="s">
        <v>1176</v>
      </c>
      <c r="B1196" s="19" t="str">
        <f>VLOOKUP(Table3[[#This Row],[Customer ID]],'Customer name 1'!1195:$1048576,4,FALSE())</f>
        <v xml:space="preserve">Ms. Dara </v>
      </c>
      <c r="C1196" s="20">
        <f>VLOOKUP(Table3[[#This Row],[Customer ID]],'Medical Examinations'!$1:$1048576,2,FALSE())</f>
        <v>48.07</v>
      </c>
      <c r="D1196" s="20" t="str">
        <f>VLOOKUP(Table3[[#This Row],[Customer ID]],'Medical Examinations'!$1:$1048576,3,FALSE())</f>
        <v xml:space="preserve"> obesity </v>
      </c>
      <c r="E1196" s="20">
        <f>VLOOKUP(Table3[[#This Row],[Customer ID]],'Medical Examinations'!$1:$1048576,4,FALSE())</f>
        <v>4.0599999999999996</v>
      </c>
      <c r="F1196" s="20" t="str">
        <f>VLOOKUP(Table3[[#This Row],[Customer ID]],'Medical Examinations'!$1:$1048576,5,FALSE())</f>
        <v xml:space="preserve">normal </v>
      </c>
      <c r="G1196" s="19" t="str">
        <f>VLOOKUP(Table3[[#This Row],[Customer ID]],'Medical Examinations'!$1:$1048576,6,FALSE())</f>
        <v>yes</v>
      </c>
      <c r="H1196" s="19" t="str">
        <f>VLOOKUP(Table3[[#This Row],[Customer ID]],'Medical Examinations'!$1:$1048576,7,FALSE())</f>
        <v>No</v>
      </c>
      <c r="I1196" s="19" t="str">
        <f>VLOOKUP(Table3[[#This Row],[Customer ID]],'Medical Examinations'!$1:$1048576,8,FALSE())</f>
        <v>No</v>
      </c>
      <c r="J1196" s="19">
        <f>VLOOKUP(Table3[[#This Row],[Customer ID]],'Medical Examinations'!$1:$1048576,9,FALSE())</f>
        <v>0</v>
      </c>
      <c r="K1196" s="19" t="str">
        <f>VLOOKUP(Table3[[#This Row],[Customer ID]],'Medical Examinations'!$1:$1048576,10,FALSE())</f>
        <v>No</v>
      </c>
      <c r="L1196" s="19" t="e">
        <f>VLOOKUP(Table3[[#This Row],[Customer ID]],'Hospitalisation Details'!1195:$1048576,5,FALSE())</f>
        <v>#N/A</v>
      </c>
      <c r="M1196" s="19" t="e">
        <f>VLOOKUP(Table3[[#This Row],[Customer ID]],'Hospitalisation Details'!1195:$1048576,6,FALSE())</f>
        <v>#N/A</v>
      </c>
      <c r="N1196" s="19" t="e">
        <f>VLOOKUP(Table3[[#This Row],[Customer ID]],'Hospitalisation Details'!1195:$1048576,8,FALSE())</f>
        <v>#N/A</v>
      </c>
      <c r="O1196" s="19" t="e">
        <f>VLOOKUP(Table3[[#This Row],[Customer ID]],'Hospitalisation Details'!1195:$1048576,9,FALSE())</f>
        <v>#N/A</v>
      </c>
      <c r="P1196" s="19" t="e">
        <f>VLOOKUP(Table3[[#This Row],[Customer ID]],'Hospitalisation Details'!1195:$1048576,10,FALSE())</f>
        <v>#N/A</v>
      </c>
      <c r="Q1196" s="19" t="e">
        <f>VLOOKUP(Table3[[#This Row],[Customer ID]],'Hospitalisation Details'!1195:$1048576,11,FALSE())</f>
        <v>#N/A</v>
      </c>
    </row>
    <row r="1197" spans="1:17" x14ac:dyDescent="0.2">
      <c r="A1197" s="18" t="s">
        <v>1175</v>
      </c>
      <c r="B1197" s="19" t="str">
        <f>VLOOKUP(Table3[[#This Row],[Customer ID]],'Customer name 1'!1196:$1048576,4,FALSE())</f>
        <v xml:space="preserve">Ms. Rachelle </v>
      </c>
      <c r="C1197" s="20">
        <f>VLOOKUP(Table3[[#This Row],[Customer ID]],'Medical Examinations'!$1:$1048576,2,FALSE())</f>
        <v>30.8</v>
      </c>
      <c r="D1197" s="20" t="str">
        <f>VLOOKUP(Table3[[#This Row],[Customer ID]],'Medical Examinations'!$1:$1048576,3,FALSE())</f>
        <v xml:space="preserve"> obesity </v>
      </c>
      <c r="E1197" s="20">
        <f>VLOOKUP(Table3[[#This Row],[Customer ID]],'Medical Examinations'!$1:$1048576,4,FALSE())</f>
        <v>5.23</v>
      </c>
      <c r="F1197" s="20" t="str">
        <f>VLOOKUP(Table3[[#This Row],[Customer ID]],'Medical Examinations'!$1:$1048576,5,FALSE())</f>
        <v xml:space="preserve">normal </v>
      </c>
      <c r="G1197" s="19" t="str">
        <f>VLOOKUP(Table3[[#This Row],[Customer ID]],'Medical Examinations'!$1:$1048576,6,FALSE())</f>
        <v>yes</v>
      </c>
      <c r="H1197" s="19" t="str">
        <f>VLOOKUP(Table3[[#This Row],[Customer ID]],'Medical Examinations'!$1:$1048576,7,FALSE())</f>
        <v>No</v>
      </c>
      <c r="I1197" s="19" t="str">
        <f>VLOOKUP(Table3[[#This Row],[Customer ID]],'Medical Examinations'!$1:$1048576,8,FALSE())</f>
        <v>No</v>
      </c>
      <c r="J1197" s="19">
        <f>VLOOKUP(Table3[[#This Row],[Customer ID]],'Medical Examinations'!$1:$1048576,9,FALSE())</f>
        <v>0</v>
      </c>
      <c r="K1197" s="19" t="str">
        <f>VLOOKUP(Table3[[#This Row],[Customer ID]],'Medical Examinations'!$1:$1048576,10,FALSE())</f>
        <v>No</v>
      </c>
      <c r="L1197" s="19" t="e">
        <f>VLOOKUP(Table3[[#This Row],[Customer ID]],'Hospitalisation Details'!1196:$1048576,5,FALSE())</f>
        <v>#N/A</v>
      </c>
      <c r="M1197" s="19" t="e">
        <f>VLOOKUP(Table3[[#This Row],[Customer ID]],'Hospitalisation Details'!1196:$1048576,6,FALSE())</f>
        <v>#N/A</v>
      </c>
      <c r="N1197" s="19" t="e">
        <f>VLOOKUP(Table3[[#This Row],[Customer ID]],'Hospitalisation Details'!1196:$1048576,8,FALSE())</f>
        <v>#N/A</v>
      </c>
      <c r="O1197" s="19" t="e">
        <f>VLOOKUP(Table3[[#This Row],[Customer ID]],'Hospitalisation Details'!1196:$1048576,9,FALSE())</f>
        <v>#N/A</v>
      </c>
      <c r="P1197" s="19" t="e">
        <f>VLOOKUP(Table3[[#This Row],[Customer ID]],'Hospitalisation Details'!1196:$1048576,10,FALSE())</f>
        <v>#N/A</v>
      </c>
      <c r="Q1197" s="19" t="e">
        <f>VLOOKUP(Table3[[#This Row],[Customer ID]],'Hospitalisation Details'!1196:$1048576,11,FALSE())</f>
        <v>#N/A</v>
      </c>
    </row>
    <row r="1198" spans="1:17" x14ac:dyDescent="0.2">
      <c r="A1198" s="18" t="s">
        <v>1174</v>
      </c>
      <c r="B1198" s="19" t="str">
        <f>VLOOKUP(Table3[[#This Row],[Customer ID]],'Customer name 1'!1197:$1048576,4,FALSE())</f>
        <v xml:space="preserve">Ms. Brenda </v>
      </c>
      <c r="C1198" s="20">
        <f>VLOOKUP(Table3[[#This Row],[Customer ID]],'Medical Examinations'!$1:$1048576,2,FALSE())</f>
        <v>32.299999999999997</v>
      </c>
      <c r="D1198" s="20" t="str">
        <f>VLOOKUP(Table3[[#This Row],[Customer ID]],'Medical Examinations'!$1:$1048576,3,FALSE())</f>
        <v xml:space="preserve"> obesity </v>
      </c>
      <c r="E1198" s="20">
        <f>VLOOKUP(Table3[[#This Row],[Customer ID]],'Medical Examinations'!$1:$1048576,4,FALSE())</f>
        <v>5.05</v>
      </c>
      <c r="F1198" s="20" t="str">
        <f>VLOOKUP(Table3[[#This Row],[Customer ID]],'Medical Examinations'!$1:$1048576,5,FALSE())</f>
        <v xml:space="preserve">normal </v>
      </c>
      <c r="G1198" s="19" t="str">
        <f>VLOOKUP(Table3[[#This Row],[Customer ID]],'Medical Examinations'!$1:$1048576,6,FALSE())</f>
        <v>yes</v>
      </c>
      <c r="H1198" s="19" t="str">
        <f>VLOOKUP(Table3[[#This Row],[Customer ID]],'Medical Examinations'!$1:$1048576,7,FALSE())</f>
        <v>No</v>
      </c>
      <c r="I1198" s="19" t="str">
        <f>VLOOKUP(Table3[[#This Row],[Customer ID]],'Medical Examinations'!$1:$1048576,8,FALSE())</f>
        <v>No</v>
      </c>
      <c r="J1198" s="19">
        <f>VLOOKUP(Table3[[#This Row],[Customer ID]],'Medical Examinations'!$1:$1048576,9,FALSE())</f>
        <v>0</v>
      </c>
      <c r="K1198" s="19" t="str">
        <f>VLOOKUP(Table3[[#This Row],[Customer ID]],'Medical Examinations'!$1:$1048576,10,FALSE())</f>
        <v>No</v>
      </c>
      <c r="L1198" s="19" t="e">
        <f>VLOOKUP(Table3[[#This Row],[Customer ID]],'Hospitalisation Details'!1197:$1048576,5,FALSE())</f>
        <v>#N/A</v>
      </c>
      <c r="M1198" s="19" t="e">
        <f>VLOOKUP(Table3[[#This Row],[Customer ID]],'Hospitalisation Details'!1197:$1048576,6,FALSE())</f>
        <v>#N/A</v>
      </c>
      <c r="N1198" s="19" t="e">
        <f>VLOOKUP(Table3[[#This Row],[Customer ID]],'Hospitalisation Details'!1197:$1048576,8,FALSE())</f>
        <v>#N/A</v>
      </c>
      <c r="O1198" s="19" t="e">
        <f>VLOOKUP(Table3[[#This Row],[Customer ID]],'Hospitalisation Details'!1197:$1048576,9,FALSE())</f>
        <v>#N/A</v>
      </c>
      <c r="P1198" s="19" t="e">
        <f>VLOOKUP(Table3[[#This Row],[Customer ID]],'Hospitalisation Details'!1197:$1048576,10,FALSE())</f>
        <v>#N/A</v>
      </c>
      <c r="Q1198" s="19" t="e">
        <f>VLOOKUP(Table3[[#This Row],[Customer ID]],'Hospitalisation Details'!1197:$1048576,11,FALSE())</f>
        <v>#N/A</v>
      </c>
    </row>
    <row r="1199" spans="1:17" x14ac:dyDescent="0.2">
      <c r="A1199" s="18" t="s">
        <v>1173</v>
      </c>
      <c r="B1199" s="19" t="str">
        <f>VLOOKUP(Table3[[#This Row],[Customer ID]],'Customer name 1'!1198:$1048576,4,FALSE())</f>
        <v xml:space="preserve">Mr. Tim </v>
      </c>
      <c r="C1199" s="20">
        <f>VLOOKUP(Table3[[#This Row],[Customer ID]],'Medical Examinations'!$1:$1048576,2,FALSE())</f>
        <v>39.700000000000003</v>
      </c>
      <c r="D1199" s="20" t="str">
        <f>VLOOKUP(Table3[[#This Row],[Customer ID]],'Medical Examinations'!$1:$1048576,3,FALSE())</f>
        <v xml:space="preserve"> obesity </v>
      </c>
      <c r="E1199" s="20">
        <f>VLOOKUP(Table3[[#This Row],[Customer ID]],'Medical Examinations'!$1:$1048576,4,FALSE())</f>
        <v>7.34</v>
      </c>
      <c r="F1199" s="20" t="str">
        <f>VLOOKUP(Table3[[#This Row],[Customer ID]],'Medical Examinations'!$1:$1048576,5,FALSE())</f>
        <v xml:space="preserve">diabetes </v>
      </c>
      <c r="G1199" s="19" t="str">
        <f>VLOOKUP(Table3[[#This Row],[Customer ID]],'Medical Examinations'!$1:$1048576,6,FALSE())</f>
        <v>No</v>
      </c>
      <c r="H1199" s="19" t="str">
        <f>VLOOKUP(Table3[[#This Row],[Customer ID]],'Medical Examinations'!$1:$1048576,7,FALSE())</f>
        <v>No</v>
      </c>
      <c r="I1199" s="19" t="str">
        <f>VLOOKUP(Table3[[#This Row],[Customer ID]],'Medical Examinations'!$1:$1048576,8,FALSE())</f>
        <v>No</v>
      </c>
      <c r="J1199" s="19">
        <f>VLOOKUP(Table3[[#This Row],[Customer ID]],'Medical Examinations'!$1:$1048576,9,FALSE())</f>
        <v>0</v>
      </c>
      <c r="K1199" s="19" t="str">
        <f>VLOOKUP(Table3[[#This Row],[Customer ID]],'Medical Examinations'!$1:$1048576,10,FALSE())</f>
        <v>No</v>
      </c>
      <c r="L1199" s="19" t="e">
        <f>VLOOKUP(Table3[[#This Row],[Customer ID]],'Hospitalisation Details'!1198:$1048576,5,FALSE())</f>
        <v>#N/A</v>
      </c>
      <c r="M1199" s="19" t="e">
        <f>VLOOKUP(Table3[[#This Row],[Customer ID]],'Hospitalisation Details'!1198:$1048576,6,FALSE())</f>
        <v>#N/A</v>
      </c>
      <c r="N1199" s="19" t="e">
        <f>VLOOKUP(Table3[[#This Row],[Customer ID]],'Hospitalisation Details'!1198:$1048576,8,FALSE())</f>
        <v>#N/A</v>
      </c>
      <c r="O1199" s="19" t="e">
        <f>VLOOKUP(Table3[[#This Row],[Customer ID]],'Hospitalisation Details'!1198:$1048576,9,FALSE())</f>
        <v>#N/A</v>
      </c>
      <c r="P1199" s="19" t="e">
        <f>VLOOKUP(Table3[[#This Row],[Customer ID]],'Hospitalisation Details'!1198:$1048576,10,FALSE())</f>
        <v>#N/A</v>
      </c>
      <c r="Q1199" s="19" t="e">
        <f>VLOOKUP(Table3[[#This Row],[Customer ID]],'Hospitalisation Details'!1198:$1048576,11,FALSE())</f>
        <v>#N/A</v>
      </c>
    </row>
    <row r="1200" spans="1:17" x14ac:dyDescent="0.2">
      <c r="A1200" s="18" t="s">
        <v>1172</v>
      </c>
      <c r="B1200" s="19" t="str">
        <f>VLOOKUP(Table3[[#This Row],[Customer ID]],'Customer name 1'!1199:$1048576,4,FALSE())</f>
        <v xml:space="preserve">Mr. Sylvain </v>
      </c>
      <c r="C1200" s="20">
        <f>VLOOKUP(Table3[[#This Row],[Customer ID]],'Medical Examinations'!$1:$1048576,2,FALSE())</f>
        <v>35.97</v>
      </c>
      <c r="D1200" s="20" t="str">
        <f>VLOOKUP(Table3[[#This Row],[Customer ID]],'Medical Examinations'!$1:$1048576,3,FALSE())</f>
        <v xml:space="preserve"> obesity </v>
      </c>
      <c r="E1200" s="20">
        <f>VLOOKUP(Table3[[#This Row],[Customer ID]],'Medical Examinations'!$1:$1048576,4,FALSE())</f>
        <v>8.1300000000000008</v>
      </c>
      <c r="F1200" s="20" t="str">
        <f>VLOOKUP(Table3[[#This Row],[Customer ID]],'Medical Examinations'!$1:$1048576,5,FALSE())</f>
        <v xml:space="preserve">diabetes </v>
      </c>
      <c r="G1200" s="19" t="str">
        <f>VLOOKUP(Table3[[#This Row],[Customer ID]],'Medical Examinations'!$1:$1048576,6,FALSE())</f>
        <v>No</v>
      </c>
      <c r="H1200" s="19" t="str">
        <f>VLOOKUP(Table3[[#This Row],[Customer ID]],'Medical Examinations'!$1:$1048576,7,FALSE())</f>
        <v>No</v>
      </c>
      <c r="I1200" s="19" t="str">
        <f>VLOOKUP(Table3[[#This Row],[Customer ID]],'Medical Examinations'!$1:$1048576,8,FALSE())</f>
        <v>No</v>
      </c>
      <c r="J1200" s="19">
        <f>VLOOKUP(Table3[[#This Row],[Customer ID]],'Medical Examinations'!$1:$1048576,9,FALSE())</f>
        <v>0</v>
      </c>
      <c r="K1200" s="19" t="str">
        <f>VLOOKUP(Table3[[#This Row],[Customer ID]],'Medical Examinations'!$1:$1048576,10,FALSE())</f>
        <v>No</v>
      </c>
      <c r="L1200" s="19" t="e">
        <f>VLOOKUP(Table3[[#This Row],[Customer ID]],'Hospitalisation Details'!1199:$1048576,5,FALSE())</f>
        <v>#N/A</v>
      </c>
      <c r="M1200" s="19" t="e">
        <f>VLOOKUP(Table3[[#This Row],[Customer ID]],'Hospitalisation Details'!1199:$1048576,6,FALSE())</f>
        <v>#N/A</v>
      </c>
      <c r="N1200" s="19" t="e">
        <f>VLOOKUP(Table3[[#This Row],[Customer ID]],'Hospitalisation Details'!1199:$1048576,8,FALSE())</f>
        <v>#N/A</v>
      </c>
      <c r="O1200" s="19" t="e">
        <f>VLOOKUP(Table3[[#This Row],[Customer ID]],'Hospitalisation Details'!1199:$1048576,9,FALSE())</f>
        <v>#N/A</v>
      </c>
      <c r="P1200" s="19" t="e">
        <f>VLOOKUP(Table3[[#This Row],[Customer ID]],'Hospitalisation Details'!1199:$1048576,10,FALSE())</f>
        <v>#N/A</v>
      </c>
      <c r="Q1200" s="19" t="e">
        <f>VLOOKUP(Table3[[#This Row],[Customer ID]],'Hospitalisation Details'!1199:$1048576,11,FALSE())</f>
        <v>#N/A</v>
      </c>
    </row>
    <row r="1201" spans="1:17" x14ac:dyDescent="0.2">
      <c r="A1201" s="18" t="s">
        <v>1171</v>
      </c>
      <c r="B1201" s="19" t="str">
        <f>VLOOKUP(Table3[[#This Row],[Customer ID]],'Customer name 1'!1200:$1048576,4,FALSE())</f>
        <v xml:space="preserve">Mrs. Lisa </v>
      </c>
      <c r="C1201" s="20">
        <f>VLOOKUP(Table3[[#This Row],[Customer ID]],'Medical Examinations'!$1:$1048576,2,FALSE())</f>
        <v>25.86</v>
      </c>
      <c r="D1201" s="20" t="str">
        <f>VLOOKUP(Table3[[#This Row],[Customer ID]],'Medical Examinations'!$1:$1048576,3,FALSE())</f>
        <v>over weight</v>
      </c>
      <c r="E1201" s="20">
        <f>VLOOKUP(Table3[[#This Row],[Customer ID]],'Medical Examinations'!$1:$1048576,4,FALSE())</f>
        <v>6.68</v>
      </c>
      <c r="F1201" s="20" t="str">
        <f>VLOOKUP(Table3[[#This Row],[Customer ID]],'Medical Examinations'!$1:$1048576,5,FALSE())</f>
        <v xml:space="preserve">diabetes </v>
      </c>
      <c r="G1201" s="19" t="str">
        <f>VLOOKUP(Table3[[#This Row],[Customer ID]],'Medical Examinations'!$1:$1048576,6,FALSE())</f>
        <v>yes</v>
      </c>
      <c r="H1201" s="19" t="str">
        <f>VLOOKUP(Table3[[#This Row],[Customer ID]],'Medical Examinations'!$1:$1048576,7,FALSE())</f>
        <v>No</v>
      </c>
      <c r="I1201" s="19" t="str">
        <f>VLOOKUP(Table3[[#This Row],[Customer ID]],'Medical Examinations'!$1:$1048576,8,FALSE())</f>
        <v>No</v>
      </c>
      <c r="J1201" s="19">
        <f>VLOOKUP(Table3[[#This Row],[Customer ID]],'Medical Examinations'!$1:$1048576,9,FALSE())</f>
        <v>1</v>
      </c>
      <c r="K1201" s="19" t="str">
        <f>VLOOKUP(Table3[[#This Row],[Customer ID]],'Medical Examinations'!$1:$1048576,10,FALSE())</f>
        <v>No</v>
      </c>
      <c r="L1201" s="19" t="e">
        <f>VLOOKUP(Table3[[#This Row],[Customer ID]],'Hospitalisation Details'!1200:$1048576,5,FALSE())</f>
        <v>#N/A</v>
      </c>
      <c r="M1201" s="19" t="e">
        <f>VLOOKUP(Table3[[#This Row],[Customer ID]],'Hospitalisation Details'!1200:$1048576,6,FALSE())</f>
        <v>#N/A</v>
      </c>
      <c r="N1201" s="19" t="e">
        <f>VLOOKUP(Table3[[#This Row],[Customer ID]],'Hospitalisation Details'!1200:$1048576,8,FALSE())</f>
        <v>#N/A</v>
      </c>
      <c r="O1201" s="19" t="e">
        <f>VLOOKUP(Table3[[#This Row],[Customer ID]],'Hospitalisation Details'!1200:$1048576,9,FALSE())</f>
        <v>#N/A</v>
      </c>
      <c r="P1201" s="19" t="e">
        <f>VLOOKUP(Table3[[#This Row],[Customer ID]],'Hospitalisation Details'!1200:$1048576,10,FALSE())</f>
        <v>#N/A</v>
      </c>
      <c r="Q1201" s="19" t="e">
        <f>VLOOKUP(Table3[[#This Row],[Customer ID]],'Hospitalisation Details'!1200:$1048576,11,FALSE())</f>
        <v>#N/A</v>
      </c>
    </row>
    <row r="1202" spans="1:17" x14ac:dyDescent="0.2">
      <c r="A1202" s="18" t="s">
        <v>1170</v>
      </c>
      <c r="B1202" s="19" t="str">
        <f>VLOOKUP(Table3[[#This Row],[Customer ID]],'Customer name 1'!1201:$1048576,4,FALSE())</f>
        <v xml:space="preserve">Mr. Ryan </v>
      </c>
      <c r="C1202" s="20">
        <f>VLOOKUP(Table3[[#This Row],[Customer ID]],'Medical Examinations'!$1:$1048576,2,FALSE())</f>
        <v>30.03</v>
      </c>
      <c r="D1202" s="20" t="str">
        <f>VLOOKUP(Table3[[#This Row],[Customer ID]],'Medical Examinations'!$1:$1048576,3,FALSE())</f>
        <v xml:space="preserve"> obesity </v>
      </c>
      <c r="E1202" s="20">
        <f>VLOOKUP(Table3[[#This Row],[Customer ID]],'Medical Examinations'!$1:$1048576,4,FALSE())</f>
        <v>11.51</v>
      </c>
      <c r="F1202" s="20" t="str">
        <f>VLOOKUP(Table3[[#This Row],[Customer ID]],'Medical Examinations'!$1:$1048576,5,FALSE())</f>
        <v xml:space="preserve">diabetes </v>
      </c>
      <c r="G1202" s="19" t="str">
        <f>VLOOKUP(Table3[[#This Row],[Customer ID]],'Medical Examinations'!$1:$1048576,6,FALSE())</f>
        <v>No</v>
      </c>
      <c r="H1202" s="19" t="str">
        <f>VLOOKUP(Table3[[#This Row],[Customer ID]],'Medical Examinations'!$1:$1048576,7,FALSE())</f>
        <v>No</v>
      </c>
      <c r="I1202" s="19" t="str">
        <f>VLOOKUP(Table3[[#This Row],[Customer ID]],'Medical Examinations'!$1:$1048576,8,FALSE())</f>
        <v>No</v>
      </c>
      <c r="J1202" s="19">
        <f>VLOOKUP(Table3[[#This Row],[Customer ID]],'Medical Examinations'!$1:$1048576,9,FALSE())</f>
        <v>0</v>
      </c>
      <c r="K1202" s="19" t="str">
        <f>VLOOKUP(Table3[[#This Row],[Customer ID]],'Medical Examinations'!$1:$1048576,10,FALSE())</f>
        <v>No</v>
      </c>
      <c r="L1202" s="19" t="e">
        <f>VLOOKUP(Table3[[#This Row],[Customer ID]],'Hospitalisation Details'!1201:$1048576,5,FALSE())</f>
        <v>#N/A</v>
      </c>
      <c r="M1202" s="19" t="e">
        <f>VLOOKUP(Table3[[#This Row],[Customer ID]],'Hospitalisation Details'!1201:$1048576,6,FALSE())</f>
        <v>#N/A</v>
      </c>
      <c r="N1202" s="19" t="e">
        <f>VLOOKUP(Table3[[#This Row],[Customer ID]],'Hospitalisation Details'!1201:$1048576,8,FALSE())</f>
        <v>#N/A</v>
      </c>
      <c r="O1202" s="19" t="e">
        <f>VLOOKUP(Table3[[#This Row],[Customer ID]],'Hospitalisation Details'!1201:$1048576,9,FALSE())</f>
        <v>#N/A</v>
      </c>
      <c r="P1202" s="19" t="e">
        <f>VLOOKUP(Table3[[#This Row],[Customer ID]],'Hospitalisation Details'!1201:$1048576,10,FALSE())</f>
        <v>#N/A</v>
      </c>
      <c r="Q1202" s="19" t="e">
        <f>VLOOKUP(Table3[[#This Row],[Customer ID]],'Hospitalisation Details'!1201:$1048576,11,FALSE())</f>
        <v>#N/A</v>
      </c>
    </row>
    <row r="1203" spans="1:17" x14ac:dyDescent="0.2">
      <c r="A1203" s="18" t="s">
        <v>1169</v>
      </c>
      <c r="B1203" s="19" t="str">
        <f>VLOOKUP(Table3[[#This Row],[Customer ID]],'Customer name 1'!1202:$1048576,4,FALSE())</f>
        <v xml:space="preserve">Mrs. Kaitlin </v>
      </c>
      <c r="C1203" s="20">
        <f>VLOOKUP(Table3[[#This Row],[Customer ID]],'Medical Examinations'!$1:$1048576,2,FALSE())</f>
        <v>25.76</v>
      </c>
      <c r="D1203" s="20" t="str">
        <f>VLOOKUP(Table3[[#This Row],[Customer ID]],'Medical Examinations'!$1:$1048576,3,FALSE())</f>
        <v>over weight</v>
      </c>
      <c r="E1203" s="20">
        <f>VLOOKUP(Table3[[#This Row],[Customer ID]],'Medical Examinations'!$1:$1048576,4,FALSE())</f>
        <v>6.02</v>
      </c>
      <c r="F1203" s="20" t="str">
        <f>VLOOKUP(Table3[[#This Row],[Customer ID]],'Medical Examinations'!$1:$1048576,5,FALSE())</f>
        <v>prediabetes</v>
      </c>
      <c r="G1203" s="19" t="str">
        <f>VLOOKUP(Table3[[#This Row],[Customer ID]],'Medical Examinations'!$1:$1048576,6,FALSE())</f>
        <v>yes</v>
      </c>
      <c r="H1203" s="19" t="str">
        <f>VLOOKUP(Table3[[#This Row],[Customer ID]],'Medical Examinations'!$1:$1048576,7,FALSE())</f>
        <v>No</v>
      </c>
      <c r="I1203" s="19" t="str">
        <f>VLOOKUP(Table3[[#This Row],[Customer ID]],'Medical Examinations'!$1:$1048576,8,FALSE())</f>
        <v>Yes</v>
      </c>
      <c r="J1203" s="19">
        <f>VLOOKUP(Table3[[#This Row],[Customer ID]],'Medical Examinations'!$1:$1048576,9,FALSE())</f>
        <v>1</v>
      </c>
      <c r="K1203" s="19" t="str">
        <f>VLOOKUP(Table3[[#This Row],[Customer ID]],'Medical Examinations'!$1:$1048576,10,FALSE())</f>
        <v>No</v>
      </c>
      <c r="L1203" s="19" t="e">
        <f>VLOOKUP(Table3[[#This Row],[Customer ID]],'Hospitalisation Details'!1202:$1048576,5,FALSE())</f>
        <v>#N/A</v>
      </c>
      <c r="M1203" s="19" t="e">
        <f>VLOOKUP(Table3[[#This Row],[Customer ID]],'Hospitalisation Details'!1202:$1048576,6,FALSE())</f>
        <v>#N/A</v>
      </c>
      <c r="N1203" s="19" t="e">
        <f>VLOOKUP(Table3[[#This Row],[Customer ID]],'Hospitalisation Details'!1202:$1048576,8,FALSE())</f>
        <v>#N/A</v>
      </c>
      <c r="O1203" s="19" t="e">
        <f>VLOOKUP(Table3[[#This Row],[Customer ID]],'Hospitalisation Details'!1202:$1048576,9,FALSE())</f>
        <v>#N/A</v>
      </c>
      <c r="P1203" s="19" t="e">
        <f>VLOOKUP(Table3[[#This Row],[Customer ID]],'Hospitalisation Details'!1202:$1048576,10,FALSE())</f>
        <v>#N/A</v>
      </c>
      <c r="Q1203" s="19" t="e">
        <f>VLOOKUP(Table3[[#This Row],[Customer ID]],'Hospitalisation Details'!1202:$1048576,11,FALSE())</f>
        <v>#N/A</v>
      </c>
    </row>
    <row r="1204" spans="1:17" x14ac:dyDescent="0.2">
      <c r="A1204" s="18" t="s">
        <v>1168</v>
      </c>
      <c r="B1204" s="19" t="str">
        <f>VLOOKUP(Table3[[#This Row],[Customer ID]],'Customer name 1'!1203:$1048576,4,FALSE())</f>
        <v xml:space="preserve">Mr. William </v>
      </c>
      <c r="C1204" s="20">
        <f>VLOOKUP(Table3[[#This Row],[Customer ID]],'Medical Examinations'!$1:$1048576,2,FALSE())</f>
        <v>22.42</v>
      </c>
      <c r="D1204" s="20" t="str">
        <f>VLOOKUP(Table3[[#This Row],[Customer ID]],'Medical Examinations'!$1:$1048576,3,FALSE())</f>
        <v>normal weight</v>
      </c>
      <c r="E1204" s="20">
        <f>VLOOKUP(Table3[[#This Row],[Customer ID]],'Medical Examinations'!$1:$1048576,4,FALSE())</f>
        <v>7.96</v>
      </c>
      <c r="F1204" s="20" t="str">
        <f>VLOOKUP(Table3[[#This Row],[Customer ID]],'Medical Examinations'!$1:$1048576,5,FALSE())</f>
        <v xml:space="preserve">diabetes </v>
      </c>
      <c r="G1204" s="19" t="str">
        <f>VLOOKUP(Table3[[#This Row],[Customer ID]],'Medical Examinations'!$1:$1048576,6,FALSE())</f>
        <v>No</v>
      </c>
      <c r="H1204" s="19" t="str">
        <f>VLOOKUP(Table3[[#This Row],[Customer ID]],'Medical Examinations'!$1:$1048576,7,FALSE())</f>
        <v>No</v>
      </c>
      <c r="I1204" s="19" t="str">
        <f>VLOOKUP(Table3[[#This Row],[Customer ID]],'Medical Examinations'!$1:$1048576,8,FALSE())</f>
        <v>No</v>
      </c>
      <c r="J1204" s="19">
        <f>VLOOKUP(Table3[[#This Row],[Customer ID]],'Medical Examinations'!$1:$1048576,9,FALSE())</f>
        <v>0</v>
      </c>
      <c r="K1204" s="19" t="str">
        <f>VLOOKUP(Table3[[#This Row],[Customer ID]],'Medical Examinations'!$1:$1048576,10,FALSE())</f>
        <v>No</v>
      </c>
      <c r="L1204" s="19" t="e">
        <f>VLOOKUP(Table3[[#This Row],[Customer ID]],'Hospitalisation Details'!1203:$1048576,5,FALSE())</f>
        <v>#N/A</v>
      </c>
      <c r="M1204" s="19" t="e">
        <f>VLOOKUP(Table3[[#This Row],[Customer ID]],'Hospitalisation Details'!1203:$1048576,6,FALSE())</f>
        <v>#N/A</v>
      </c>
      <c r="N1204" s="19" t="e">
        <f>VLOOKUP(Table3[[#This Row],[Customer ID]],'Hospitalisation Details'!1203:$1048576,8,FALSE())</f>
        <v>#N/A</v>
      </c>
      <c r="O1204" s="19" t="e">
        <f>VLOOKUP(Table3[[#This Row],[Customer ID]],'Hospitalisation Details'!1203:$1048576,9,FALSE())</f>
        <v>#N/A</v>
      </c>
      <c r="P1204" s="19" t="e">
        <f>VLOOKUP(Table3[[#This Row],[Customer ID]],'Hospitalisation Details'!1203:$1048576,10,FALSE())</f>
        <v>#N/A</v>
      </c>
      <c r="Q1204" s="19" t="e">
        <f>VLOOKUP(Table3[[#This Row],[Customer ID]],'Hospitalisation Details'!1203:$1048576,11,FALSE())</f>
        <v>#N/A</v>
      </c>
    </row>
    <row r="1205" spans="1:17" x14ac:dyDescent="0.2">
      <c r="A1205" s="18" t="s">
        <v>1167</v>
      </c>
      <c r="B1205" s="19" t="str">
        <f>VLOOKUP(Table3[[#This Row],[Customer ID]],'Customer name 1'!1204:$1048576,4,FALSE())</f>
        <v xml:space="preserve">Mr. Bruce </v>
      </c>
      <c r="C1205" s="20">
        <f>VLOOKUP(Table3[[#This Row],[Customer ID]],'Medical Examinations'!$1:$1048576,2,FALSE())</f>
        <v>33.18</v>
      </c>
      <c r="D1205" s="20" t="str">
        <f>VLOOKUP(Table3[[#This Row],[Customer ID]],'Medical Examinations'!$1:$1048576,3,FALSE())</f>
        <v xml:space="preserve"> obesity </v>
      </c>
      <c r="E1205" s="20">
        <f>VLOOKUP(Table3[[#This Row],[Customer ID]],'Medical Examinations'!$1:$1048576,4,FALSE())</f>
        <v>6.01</v>
      </c>
      <c r="F1205" s="20" t="str">
        <f>VLOOKUP(Table3[[#This Row],[Customer ID]],'Medical Examinations'!$1:$1048576,5,FALSE())</f>
        <v>prediabetes</v>
      </c>
      <c r="G1205" s="19" t="str">
        <f>VLOOKUP(Table3[[#This Row],[Customer ID]],'Medical Examinations'!$1:$1048576,6,FALSE())</f>
        <v>yes</v>
      </c>
      <c r="H1205" s="19" t="str">
        <f>VLOOKUP(Table3[[#This Row],[Customer ID]],'Medical Examinations'!$1:$1048576,7,FALSE())</f>
        <v>No</v>
      </c>
      <c r="I1205" s="19" t="str">
        <f>VLOOKUP(Table3[[#This Row],[Customer ID]],'Medical Examinations'!$1:$1048576,8,FALSE())</f>
        <v>No</v>
      </c>
      <c r="J1205" s="19">
        <f>VLOOKUP(Table3[[#This Row],[Customer ID]],'Medical Examinations'!$1:$1048576,9,FALSE())</f>
        <v>1</v>
      </c>
      <c r="K1205" s="19" t="str">
        <f>VLOOKUP(Table3[[#This Row],[Customer ID]],'Medical Examinations'!$1:$1048576,10,FALSE())</f>
        <v>No</v>
      </c>
      <c r="L1205" s="19" t="e">
        <f>VLOOKUP(Table3[[#This Row],[Customer ID]],'Hospitalisation Details'!1204:$1048576,5,FALSE())</f>
        <v>#N/A</v>
      </c>
      <c r="M1205" s="19" t="e">
        <f>VLOOKUP(Table3[[#This Row],[Customer ID]],'Hospitalisation Details'!1204:$1048576,6,FALSE())</f>
        <v>#N/A</v>
      </c>
      <c r="N1205" s="19" t="e">
        <f>VLOOKUP(Table3[[#This Row],[Customer ID]],'Hospitalisation Details'!1204:$1048576,8,FALSE())</f>
        <v>#N/A</v>
      </c>
      <c r="O1205" s="19" t="e">
        <f>VLOOKUP(Table3[[#This Row],[Customer ID]],'Hospitalisation Details'!1204:$1048576,9,FALSE())</f>
        <v>#N/A</v>
      </c>
      <c r="P1205" s="19" t="e">
        <f>VLOOKUP(Table3[[#This Row],[Customer ID]],'Hospitalisation Details'!1204:$1048576,10,FALSE())</f>
        <v>#N/A</v>
      </c>
      <c r="Q1205" s="19" t="e">
        <f>VLOOKUP(Table3[[#This Row],[Customer ID]],'Hospitalisation Details'!1204:$1048576,11,FALSE())</f>
        <v>#N/A</v>
      </c>
    </row>
    <row r="1206" spans="1:17" x14ac:dyDescent="0.2">
      <c r="A1206" s="18" t="s">
        <v>1166</v>
      </c>
      <c r="B1206" s="19" t="str">
        <f>VLOOKUP(Table3[[#This Row],[Customer ID]],'Customer name 1'!1205:$1048576,4,FALSE())</f>
        <v xml:space="preserve">Mrs. Veronica </v>
      </c>
      <c r="C1206" s="20">
        <f>VLOOKUP(Table3[[#This Row],[Customer ID]],'Medical Examinations'!$1:$1048576,2,FALSE())</f>
        <v>43.04</v>
      </c>
      <c r="D1206" s="20" t="str">
        <f>VLOOKUP(Table3[[#This Row],[Customer ID]],'Medical Examinations'!$1:$1048576,3,FALSE())</f>
        <v xml:space="preserve"> obesity </v>
      </c>
      <c r="E1206" s="20">
        <f>VLOOKUP(Table3[[#This Row],[Customer ID]],'Medical Examinations'!$1:$1048576,4,FALSE())</f>
        <v>5.9</v>
      </c>
      <c r="F1206" s="20" t="str">
        <f>VLOOKUP(Table3[[#This Row],[Customer ID]],'Medical Examinations'!$1:$1048576,5,FALSE())</f>
        <v>prediabetes</v>
      </c>
      <c r="G1206" s="19" t="str">
        <f>VLOOKUP(Table3[[#This Row],[Customer ID]],'Medical Examinations'!$1:$1048576,6,FALSE())</f>
        <v>yes</v>
      </c>
      <c r="H1206" s="19" t="str">
        <f>VLOOKUP(Table3[[#This Row],[Customer ID]],'Medical Examinations'!$1:$1048576,7,FALSE())</f>
        <v>No</v>
      </c>
      <c r="I1206" s="19" t="str">
        <f>VLOOKUP(Table3[[#This Row],[Customer ID]],'Medical Examinations'!$1:$1048576,8,FALSE())</f>
        <v>No</v>
      </c>
      <c r="J1206" s="19">
        <f>VLOOKUP(Table3[[#This Row],[Customer ID]],'Medical Examinations'!$1:$1048576,9,FALSE())</f>
        <v>0</v>
      </c>
      <c r="K1206" s="19" t="str">
        <f>VLOOKUP(Table3[[#This Row],[Customer ID]],'Medical Examinations'!$1:$1048576,10,FALSE())</f>
        <v>No</v>
      </c>
      <c r="L1206" s="19" t="e">
        <f>VLOOKUP(Table3[[#This Row],[Customer ID]],'Hospitalisation Details'!1205:$1048576,5,FALSE())</f>
        <v>#N/A</v>
      </c>
      <c r="M1206" s="19" t="e">
        <f>VLOOKUP(Table3[[#This Row],[Customer ID]],'Hospitalisation Details'!1205:$1048576,6,FALSE())</f>
        <v>#N/A</v>
      </c>
      <c r="N1206" s="19" t="e">
        <f>VLOOKUP(Table3[[#This Row],[Customer ID]],'Hospitalisation Details'!1205:$1048576,8,FALSE())</f>
        <v>#N/A</v>
      </c>
      <c r="O1206" s="19" t="e">
        <f>VLOOKUP(Table3[[#This Row],[Customer ID]],'Hospitalisation Details'!1205:$1048576,9,FALSE())</f>
        <v>#N/A</v>
      </c>
      <c r="P1206" s="19" t="e">
        <f>VLOOKUP(Table3[[#This Row],[Customer ID]],'Hospitalisation Details'!1205:$1048576,10,FALSE())</f>
        <v>#N/A</v>
      </c>
      <c r="Q1206" s="19" t="e">
        <f>VLOOKUP(Table3[[#This Row],[Customer ID]],'Hospitalisation Details'!1205:$1048576,11,FALSE())</f>
        <v>#N/A</v>
      </c>
    </row>
    <row r="1207" spans="1:17" x14ac:dyDescent="0.2">
      <c r="A1207" s="18" t="s">
        <v>1165</v>
      </c>
      <c r="B1207" s="19" t="str">
        <f>VLOOKUP(Table3[[#This Row],[Customer ID]],'Customer name 1'!1206:$1048576,4,FALSE())</f>
        <v xml:space="preserve">Mr. Warren </v>
      </c>
      <c r="C1207" s="20">
        <f>VLOOKUP(Table3[[#This Row],[Customer ID]],'Medical Examinations'!$1:$1048576,2,FALSE())</f>
        <v>34.15</v>
      </c>
      <c r="D1207" s="20" t="str">
        <f>VLOOKUP(Table3[[#This Row],[Customer ID]],'Medical Examinations'!$1:$1048576,3,FALSE())</f>
        <v xml:space="preserve"> obesity </v>
      </c>
      <c r="E1207" s="20">
        <f>VLOOKUP(Table3[[#This Row],[Customer ID]],'Medical Examinations'!$1:$1048576,4,FALSE())</f>
        <v>4.49</v>
      </c>
      <c r="F1207" s="20" t="str">
        <f>VLOOKUP(Table3[[#This Row],[Customer ID]],'Medical Examinations'!$1:$1048576,5,FALSE())</f>
        <v xml:space="preserve">normal </v>
      </c>
      <c r="G1207" s="19" t="str">
        <f>VLOOKUP(Table3[[#This Row],[Customer ID]],'Medical Examinations'!$1:$1048576,6,FALSE())</f>
        <v>yes</v>
      </c>
      <c r="H1207" s="19" t="str">
        <f>VLOOKUP(Table3[[#This Row],[Customer ID]],'Medical Examinations'!$1:$1048576,7,FALSE())</f>
        <v>No</v>
      </c>
      <c r="I1207" s="19" t="str">
        <f>VLOOKUP(Table3[[#This Row],[Customer ID]],'Medical Examinations'!$1:$1048576,8,FALSE())</f>
        <v>No</v>
      </c>
      <c r="J1207" s="19">
        <f>VLOOKUP(Table3[[#This Row],[Customer ID]],'Medical Examinations'!$1:$1048576,9,FALSE())</f>
        <v>1</v>
      </c>
      <c r="K1207" s="19" t="str">
        <f>VLOOKUP(Table3[[#This Row],[Customer ID]],'Medical Examinations'!$1:$1048576,10,FALSE())</f>
        <v>No</v>
      </c>
      <c r="L1207" s="19" t="e">
        <f>VLOOKUP(Table3[[#This Row],[Customer ID]],'Hospitalisation Details'!1206:$1048576,5,FALSE())</f>
        <v>#N/A</v>
      </c>
      <c r="M1207" s="19" t="e">
        <f>VLOOKUP(Table3[[#This Row],[Customer ID]],'Hospitalisation Details'!1206:$1048576,6,FALSE())</f>
        <v>#N/A</v>
      </c>
      <c r="N1207" s="19" t="e">
        <f>VLOOKUP(Table3[[#This Row],[Customer ID]],'Hospitalisation Details'!1206:$1048576,8,FALSE())</f>
        <v>#N/A</v>
      </c>
      <c r="O1207" s="19" t="e">
        <f>VLOOKUP(Table3[[#This Row],[Customer ID]],'Hospitalisation Details'!1206:$1048576,9,FALSE())</f>
        <v>#N/A</v>
      </c>
      <c r="P1207" s="19" t="e">
        <f>VLOOKUP(Table3[[#This Row],[Customer ID]],'Hospitalisation Details'!1206:$1048576,10,FALSE())</f>
        <v>#N/A</v>
      </c>
      <c r="Q1207" s="19" t="e">
        <f>VLOOKUP(Table3[[#This Row],[Customer ID]],'Hospitalisation Details'!1206:$1048576,11,FALSE())</f>
        <v>#N/A</v>
      </c>
    </row>
    <row r="1208" spans="1:17" x14ac:dyDescent="0.2">
      <c r="A1208" s="18" t="s">
        <v>1164</v>
      </c>
      <c r="B1208" s="19" t="str">
        <f>VLOOKUP(Table3[[#This Row],[Customer ID]],'Customer name 1'!1207:$1048576,4,FALSE())</f>
        <v xml:space="preserve">  </v>
      </c>
      <c r="C1208" s="20">
        <f>VLOOKUP(Table3[[#This Row],[Customer ID]],'Medical Examinations'!$1:$1048576,2,FALSE())</f>
        <v>25.78</v>
      </c>
      <c r="D1208" s="20" t="str">
        <f>VLOOKUP(Table3[[#This Row],[Customer ID]],'Medical Examinations'!$1:$1048576,3,FALSE())</f>
        <v>over weight</v>
      </c>
      <c r="E1208" s="20">
        <f>VLOOKUP(Table3[[#This Row],[Customer ID]],'Medical Examinations'!$1:$1048576,4,FALSE())</f>
        <v>6.25</v>
      </c>
      <c r="F1208" s="20" t="str">
        <f>VLOOKUP(Table3[[#This Row],[Customer ID]],'Medical Examinations'!$1:$1048576,5,FALSE())</f>
        <v>prediabetes</v>
      </c>
      <c r="G1208" s="19" t="str">
        <f>VLOOKUP(Table3[[#This Row],[Customer ID]],'Medical Examinations'!$1:$1048576,6,FALSE())</f>
        <v>No</v>
      </c>
      <c r="H1208" s="19" t="str">
        <f>VLOOKUP(Table3[[#This Row],[Customer ID]],'Medical Examinations'!$1:$1048576,7,FALSE())</f>
        <v>No</v>
      </c>
      <c r="I1208" s="19" t="str">
        <f>VLOOKUP(Table3[[#This Row],[Customer ID]],'Medical Examinations'!$1:$1048576,8,FALSE())</f>
        <v>No</v>
      </c>
      <c r="J1208" s="19">
        <f>VLOOKUP(Table3[[#This Row],[Customer ID]],'Medical Examinations'!$1:$1048576,9,FALSE())</f>
        <v>0</v>
      </c>
      <c r="K1208" s="19" t="str">
        <f>VLOOKUP(Table3[[#This Row],[Customer ID]],'Medical Examinations'!$1:$1048576,10,FALSE())</f>
        <v>No</v>
      </c>
      <c r="L1208" s="19" t="e">
        <f>VLOOKUP(Table3[[#This Row],[Customer ID]],'Hospitalisation Details'!1207:$1048576,5,FALSE())</f>
        <v>#N/A</v>
      </c>
      <c r="M1208" s="19" t="e">
        <f>VLOOKUP(Table3[[#This Row],[Customer ID]],'Hospitalisation Details'!1207:$1048576,6,FALSE())</f>
        <v>#N/A</v>
      </c>
      <c r="N1208" s="19" t="e">
        <f>VLOOKUP(Table3[[#This Row],[Customer ID]],'Hospitalisation Details'!1207:$1048576,8,FALSE())</f>
        <v>#N/A</v>
      </c>
      <c r="O1208" s="19" t="e">
        <f>VLOOKUP(Table3[[#This Row],[Customer ID]],'Hospitalisation Details'!1207:$1048576,9,FALSE())</f>
        <v>#N/A</v>
      </c>
      <c r="P1208" s="19" t="e">
        <f>VLOOKUP(Table3[[#This Row],[Customer ID]],'Hospitalisation Details'!1207:$1048576,10,FALSE())</f>
        <v>#N/A</v>
      </c>
      <c r="Q1208" s="19" t="e">
        <f>VLOOKUP(Table3[[#This Row],[Customer ID]],'Hospitalisation Details'!1207:$1048576,11,FALSE())</f>
        <v>#N/A</v>
      </c>
    </row>
    <row r="1209" spans="1:17" x14ac:dyDescent="0.2">
      <c r="A1209" s="18" t="s">
        <v>1163</v>
      </c>
      <c r="B1209" s="19" t="str">
        <f>VLOOKUP(Table3[[#This Row],[Customer ID]],'Customer name 1'!1208:$1048576,4,FALSE())</f>
        <v xml:space="preserve">Ms. Deirdre </v>
      </c>
      <c r="C1209" s="20">
        <f>VLOOKUP(Table3[[#This Row],[Customer ID]],'Medical Examinations'!$1:$1048576,2,FALSE())</f>
        <v>21.02</v>
      </c>
      <c r="D1209" s="20" t="str">
        <f>VLOOKUP(Table3[[#This Row],[Customer ID]],'Medical Examinations'!$1:$1048576,3,FALSE())</f>
        <v>normal weight</v>
      </c>
      <c r="E1209" s="20">
        <f>VLOOKUP(Table3[[#This Row],[Customer ID]],'Medical Examinations'!$1:$1048576,4,FALSE())</f>
        <v>9.6199999999999992</v>
      </c>
      <c r="F1209" s="20" t="str">
        <f>VLOOKUP(Table3[[#This Row],[Customer ID]],'Medical Examinations'!$1:$1048576,5,FALSE())</f>
        <v xml:space="preserve">diabetes </v>
      </c>
      <c r="G1209" s="19" t="str">
        <f>VLOOKUP(Table3[[#This Row],[Customer ID]],'Medical Examinations'!$1:$1048576,6,FALSE())</f>
        <v>yes</v>
      </c>
      <c r="H1209" s="19" t="str">
        <f>VLOOKUP(Table3[[#This Row],[Customer ID]],'Medical Examinations'!$1:$1048576,7,FALSE())</f>
        <v>No</v>
      </c>
      <c r="I1209" s="19" t="str">
        <f>VLOOKUP(Table3[[#This Row],[Customer ID]],'Medical Examinations'!$1:$1048576,8,FALSE())</f>
        <v>Yes</v>
      </c>
      <c r="J1209" s="19">
        <f>VLOOKUP(Table3[[#This Row],[Customer ID]],'Medical Examinations'!$1:$1048576,9,FALSE())</f>
        <v>1</v>
      </c>
      <c r="K1209" s="19" t="str">
        <f>VLOOKUP(Table3[[#This Row],[Customer ID]],'Medical Examinations'!$1:$1048576,10,FALSE())</f>
        <v>No</v>
      </c>
      <c r="L1209" s="19" t="e">
        <f>VLOOKUP(Table3[[#This Row],[Customer ID]],'Hospitalisation Details'!1208:$1048576,5,FALSE())</f>
        <v>#N/A</v>
      </c>
      <c r="M1209" s="19" t="e">
        <f>VLOOKUP(Table3[[#This Row],[Customer ID]],'Hospitalisation Details'!1208:$1048576,6,FALSE())</f>
        <v>#N/A</v>
      </c>
      <c r="N1209" s="19" t="e">
        <f>VLOOKUP(Table3[[#This Row],[Customer ID]],'Hospitalisation Details'!1208:$1048576,8,FALSE())</f>
        <v>#N/A</v>
      </c>
      <c r="O1209" s="19" t="e">
        <f>VLOOKUP(Table3[[#This Row],[Customer ID]],'Hospitalisation Details'!1208:$1048576,9,FALSE())</f>
        <v>#N/A</v>
      </c>
      <c r="P1209" s="19" t="e">
        <f>VLOOKUP(Table3[[#This Row],[Customer ID]],'Hospitalisation Details'!1208:$1048576,10,FALSE())</f>
        <v>#N/A</v>
      </c>
      <c r="Q1209" s="19" t="e">
        <f>VLOOKUP(Table3[[#This Row],[Customer ID]],'Hospitalisation Details'!1208:$1048576,11,FALSE())</f>
        <v>#N/A</v>
      </c>
    </row>
    <row r="1210" spans="1:17" x14ac:dyDescent="0.2">
      <c r="A1210" s="18" t="s">
        <v>1162</v>
      </c>
      <c r="B1210" s="19" t="str">
        <f>VLOOKUP(Table3[[#This Row],[Customer ID]],'Customer name 1'!1209:$1048576,4,FALSE())</f>
        <v xml:space="preserve">Mr. Mathias </v>
      </c>
      <c r="C1210" s="20">
        <f>VLOOKUP(Table3[[#This Row],[Customer ID]],'Medical Examinations'!$1:$1048576,2,FALSE())</f>
        <v>37.51</v>
      </c>
      <c r="D1210" s="20" t="str">
        <f>VLOOKUP(Table3[[#This Row],[Customer ID]],'Medical Examinations'!$1:$1048576,3,FALSE())</f>
        <v xml:space="preserve"> obesity </v>
      </c>
      <c r="E1210" s="20">
        <f>VLOOKUP(Table3[[#This Row],[Customer ID]],'Medical Examinations'!$1:$1048576,4,FALSE())</f>
        <v>11.06</v>
      </c>
      <c r="F1210" s="20" t="str">
        <f>VLOOKUP(Table3[[#This Row],[Customer ID]],'Medical Examinations'!$1:$1048576,5,FALSE())</f>
        <v xml:space="preserve">diabetes </v>
      </c>
      <c r="G1210" s="19" t="str">
        <f>VLOOKUP(Table3[[#This Row],[Customer ID]],'Medical Examinations'!$1:$1048576,6,FALSE())</f>
        <v>No</v>
      </c>
      <c r="H1210" s="19" t="str">
        <f>VLOOKUP(Table3[[#This Row],[Customer ID]],'Medical Examinations'!$1:$1048576,7,FALSE())</f>
        <v>No</v>
      </c>
      <c r="I1210" s="19" t="str">
        <f>VLOOKUP(Table3[[#This Row],[Customer ID]],'Medical Examinations'!$1:$1048576,8,FALSE())</f>
        <v>No</v>
      </c>
      <c r="J1210" s="19">
        <f>VLOOKUP(Table3[[#This Row],[Customer ID]],'Medical Examinations'!$1:$1048576,9,FALSE())</f>
        <v>2</v>
      </c>
      <c r="K1210" s="19" t="str">
        <f>VLOOKUP(Table3[[#This Row],[Customer ID]],'Medical Examinations'!$1:$1048576,10,FALSE())</f>
        <v>No</v>
      </c>
      <c r="L1210" s="19" t="e">
        <f>VLOOKUP(Table3[[#This Row],[Customer ID]],'Hospitalisation Details'!1209:$1048576,5,FALSE())</f>
        <v>#N/A</v>
      </c>
      <c r="M1210" s="19" t="e">
        <f>VLOOKUP(Table3[[#This Row],[Customer ID]],'Hospitalisation Details'!1209:$1048576,6,FALSE())</f>
        <v>#N/A</v>
      </c>
      <c r="N1210" s="19" t="e">
        <f>VLOOKUP(Table3[[#This Row],[Customer ID]],'Hospitalisation Details'!1209:$1048576,8,FALSE())</f>
        <v>#N/A</v>
      </c>
      <c r="O1210" s="19" t="e">
        <f>VLOOKUP(Table3[[#This Row],[Customer ID]],'Hospitalisation Details'!1209:$1048576,9,FALSE())</f>
        <v>#N/A</v>
      </c>
      <c r="P1210" s="19" t="e">
        <f>VLOOKUP(Table3[[#This Row],[Customer ID]],'Hospitalisation Details'!1209:$1048576,10,FALSE())</f>
        <v>#N/A</v>
      </c>
      <c r="Q1210" s="19" t="e">
        <f>VLOOKUP(Table3[[#This Row],[Customer ID]],'Hospitalisation Details'!1209:$1048576,11,FALSE())</f>
        <v>#N/A</v>
      </c>
    </row>
    <row r="1211" spans="1:17" x14ac:dyDescent="0.2">
      <c r="A1211" s="18" t="s">
        <v>1161</v>
      </c>
      <c r="B1211" s="19" t="str">
        <f>VLOOKUP(Table3[[#This Row],[Customer ID]],'Customer name 1'!1210:$1048576,4,FALSE())</f>
        <v xml:space="preserve">Mr. Matthew </v>
      </c>
      <c r="C1211" s="20">
        <f>VLOOKUP(Table3[[#This Row],[Customer ID]],'Medical Examinations'!$1:$1048576,2,FALSE())</f>
        <v>25.745000000000001</v>
      </c>
      <c r="D1211" s="20" t="str">
        <f>VLOOKUP(Table3[[#This Row],[Customer ID]],'Medical Examinations'!$1:$1048576,3,FALSE())</f>
        <v>over weight</v>
      </c>
      <c r="E1211" s="20">
        <f>VLOOKUP(Table3[[#This Row],[Customer ID]],'Medical Examinations'!$1:$1048576,4,FALSE())</f>
        <v>6.11</v>
      </c>
      <c r="F1211" s="20" t="str">
        <f>VLOOKUP(Table3[[#This Row],[Customer ID]],'Medical Examinations'!$1:$1048576,5,FALSE())</f>
        <v>prediabetes</v>
      </c>
      <c r="G1211" s="19" t="str">
        <f>VLOOKUP(Table3[[#This Row],[Customer ID]],'Medical Examinations'!$1:$1048576,6,FALSE())</f>
        <v>yes</v>
      </c>
      <c r="H1211" s="19" t="str">
        <f>VLOOKUP(Table3[[#This Row],[Customer ID]],'Medical Examinations'!$1:$1048576,7,FALSE())</f>
        <v>No</v>
      </c>
      <c r="I1211" s="19" t="str">
        <f>VLOOKUP(Table3[[#This Row],[Customer ID]],'Medical Examinations'!$1:$1048576,8,FALSE())</f>
        <v>No</v>
      </c>
      <c r="J1211" s="19">
        <f>VLOOKUP(Table3[[#This Row],[Customer ID]],'Medical Examinations'!$1:$1048576,9,FALSE())</f>
        <v>0</v>
      </c>
      <c r="K1211" s="19" t="str">
        <f>VLOOKUP(Table3[[#This Row],[Customer ID]],'Medical Examinations'!$1:$1048576,10,FALSE())</f>
        <v>No</v>
      </c>
      <c r="L1211" s="19" t="e">
        <f>VLOOKUP(Table3[[#This Row],[Customer ID]],'Hospitalisation Details'!1210:$1048576,5,FALSE())</f>
        <v>#N/A</v>
      </c>
      <c r="M1211" s="19" t="e">
        <f>VLOOKUP(Table3[[#This Row],[Customer ID]],'Hospitalisation Details'!1210:$1048576,6,FALSE())</f>
        <v>#N/A</v>
      </c>
      <c r="N1211" s="19" t="e">
        <f>VLOOKUP(Table3[[#This Row],[Customer ID]],'Hospitalisation Details'!1210:$1048576,8,FALSE())</f>
        <v>#N/A</v>
      </c>
      <c r="O1211" s="19" t="e">
        <f>VLOOKUP(Table3[[#This Row],[Customer ID]],'Hospitalisation Details'!1210:$1048576,9,FALSE())</f>
        <v>#N/A</v>
      </c>
      <c r="P1211" s="19" t="e">
        <f>VLOOKUP(Table3[[#This Row],[Customer ID]],'Hospitalisation Details'!1210:$1048576,10,FALSE())</f>
        <v>#N/A</v>
      </c>
      <c r="Q1211" s="19" t="e">
        <f>VLOOKUP(Table3[[#This Row],[Customer ID]],'Hospitalisation Details'!1210:$1048576,11,FALSE())</f>
        <v>#N/A</v>
      </c>
    </row>
    <row r="1212" spans="1:17" x14ac:dyDescent="0.2">
      <c r="A1212" s="18" t="s">
        <v>1160</v>
      </c>
      <c r="B1212" s="19" t="str">
        <f>VLOOKUP(Table3[[#This Row],[Customer ID]],'Customer name 1'!1211:$1048576,4,FALSE())</f>
        <v xml:space="preserve">Mr. Kurt </v>
      </c>
      <c r="C1212" s="20">
        <f>VLOOKUP(Table3[[#This Row],[Customer ID]],'Medical Examinations'!$1:$1048576,2,FALSE())</f>
        <v>31.35</v>
      </c>
      <c r="D1212" s="20" t="str">
        <f>VLOOKUP(Table3[[#This Row],[Customer ID]],'Medical Examinations'!$1:$1048576,3,FALSE())</f>
        <v xml:space="preserve"> obesity </v>
      </c>
      <c r="E1212" s="20">
        <f>VLOOKUP(Table3[[#This Row],[Customer ID]],'Medical Examinations'!$1:$1048576,4,FALSE())</f>
        <v>11.49</v>
      </c>
      <c r="F1212" s="20" t="str">
        <f>VLOOKUP(Table3[[#This Row],[Customer ID]],'Medical Examinations'!$1:$1048576,5,FALSE())</f>
        <v xml:space="preserve">diabetes </v>
      </c>
      <c r="G1212" s="19" t="str">
        <f>VLOOKUP(Table3[[#This Row],[Customer ID]],'Medical Examinations'!$1:$1048576,6,FALSE())</f>
        <v>No</v>
      </c>
      <c r="H1212" s="19" t="str">
        <f>VLOOKUP(Table3[[#This Row],[Customer ID]],'Medical Examinations'!$1:$1048576,7,FALSE())</f>
        <v>No</v>
      </c>
      <c r="I1212" s="19" t="str">
        <f>VLOOKUP(Table3[[#This Row],[Customer ID]],'Medical Examinations'!$1:$1048576,8,FALSE())</f>
        <v>No</v>
      </c>
      <c r="J1212" s="19">
        <f>VLOOKUP(Table3[[#This Row],[Customer ID]],'Medical Examinations'!$1:$1048576,9,FALSE())</f>
        <v>2</v>
      </c>
      <c r="K1212" s="19" t="str">
        <f>VLOOKUP(Table3[[#This Row],[Customer ID]],'Medical Examinations'!$1:$1048576,10,FALSE())</f>
        <v>No</v>
      </c>
      <c r="L1212" s="19" t="e">
        <f>VLOOKUP(Table3[[#This Row],[Customer ID]],'Hospitalisation Details'!1211:$1048576,5,FALSE())</f>
        <v>#N/A</v>
      </c>
      <c r="M1212" s="19" t="e">
        <f>VLOOKUP(Table3[[#This Row],[Customer ID]],'Hospitalisation Details'!1211:$1048576,6,FALSE())</f>
        <v>#N/A</v>
      </c>
      <c r="N1212" s="19" t="e">
        <f>VLOOKUP(Table3[[#This Row],[Customer ID]],'Hospitalisation Details'!1211:$1048576,8,FALSE())</f>
        <v>#N/A</v>
      </c>
      <c r="O1212" s="19" t="e">
        <f>VLOOKUP(Table3[[#This Row],[Customer ID]],'Hospitalisation Details'!1211:$1048576,9,FALSE())</f>
        <v>#N/A</v>
      </c>
      <c r="P1212" s="19" t="e">
        <f>VLOOKUP(Table3[[#This Row],[Customer ID]],'Hospitalisation Details'!1211:$1048576,10,FALSE())</f>
        <v>#N/A</v>
      </c>
      <c r="Q1212" s="19" t="e">
        <f>VLOOKUP(Table3[[#This Row],[Customer ID]],'Hospitalisation Details'!1211:$1048576,11,FALSE())</f>
        <v>#N/A</v>
      </c>
    </row>
    <row r="1213" spans="1:17" x14ac:dyDescent="0.2">
      <c r="A1213" s="18" t="s">
        <v>1159</v>
      </c>
      <c r="B1213" s="19" t="str">
        <f>VLOOKUP(Table3[[#This Row],[Customer ID]],'Customer name 1'!1212:$1048576,4,FALSE())</f>
        <v xml:space="preserve">Mr. Samuel </v>
      </c>
      <c r="C1213" s="20">
        <f>VLOOKUP(Table3[[#This Row],[Customer ID]],'Medical Examinations'!$1:$1048576,2,FALSE())</f>
        <v>29.83</v>
      </c>
      <c r="D1213" s="20" t="str">
        <f>VLOOKUP(Table3[[#This Row],[Customer ID]],'Medical Examinations'!$1:$1048576,3,FALSE())</f>
        <v>over weight</v>
      </c>
      <c r="E1213" s="20">
        <f>VLOOKUP(Table3[[#This Row],[Customer ID]],'Medical Examinations'!$1:$1048576,4,FALSE())</f>
        <v>8.68</v>
      </c>
      <c r="F1213" s="20" t="str">
        <f>VLOOKUP(Table3[[#This Row],[Customer ID]],'Medical Examinations'!$1:$1048576,5,FALSE())</f>
        <v xml:space="preserve">diabetes </v>
      </c>
      <c r="G1213" s="19" t="str">
        <f>VLOOKUP(Table3[[#This Row],[Customer ID]],'Medical Examinations'!$1:$1048576,6,FALSE())</f>
        <v>No</v>
      </c>
      <c r="H1213" s="19" t="str">
        <f>VLOOKUP(Table3[[#This Row],[Customer ID]],'Medical Examinations'!$1:$1048576,7,FALSE())</f>
        <v>No</v>
      </c>
      <c r="I1213" s="19" t="str">
        <f>VLOOKUP(Table3[[#This Row],[Customer ID]],'Medical Examinations'!$1:$1048576,8,FALSE())</f>
        <v>No</v>
      </c>
      <c r="J1213" s="19">
        <f>VLOOKUP(Table3[[#This Row],[Customer ID]],'Medical Examinations'!$1:$1048576,9,FALSE())</f>
        <v>2</v>
      </c>
      <c r="K1213" s="19" t="str">
        <f>VLOOKUP(Table3[[#This Row],[Customer ID]],'Medical Examinations'!$1:$1048576,10,FALSE())</f>
        <v>No</v>
      </c>
      <c r="L1213" s="19" t="e">
        <f>VLOOKUP(Table3[[#This Row],[Customer ID]],'Hospitalisation Details'!1212:$1048576,5,FALSE())</f>
        <v>#N/A</v>
      </c>
      <c r="M1213" s="19" t="e">
        <f>VLOOKUP(Table3[[#This Row],[Customer ID]],'Hospitalisation Details'!1212:$1048576,6,FALSE())</f>
        <v>#N/A</v>
      </c>
      <c r="N1213" s="19" t="e">
        <f>VLOOKUP(Table3[[#This Row],[Customer ID]],'Hospitalisation Details'!1212:$1048576,8,FALSE())</f>
        <v>#N/A</v>
      </c>
      <c r="O1213" s="19" t="e">
        <f>VLOOKUP(Table3[[#This Row],[Customer ID]],'Hospitalisation Details'!1212:$1048576,9,FALSE())</f>
        <v>#N/A</v>
      </c>
      <c r="P1213" s="19" t="e">
        <f>VLOOKUP(Table3[[#This Row],[Customer ID]],'Hospitalisation Details'!1212:$1048576,10,FALSE())</f>
        <v>#N/A</v>
      </c>
      <c r="Q1213" s="19" t="e">
        <f>VLOOKUP(Table3[[#This Row],[Customer ID]],'Hospitalisation Details'!1212:$1048576,11,FALSE())</f>
        <v>#N/A</v>
      </c>
    </row>
    <row r="1214" spans="1:17" x14ac:dyDescent="0.2">
      <c r="A1214" s="18" t="s">
        <v>1158</v>
      </c>
      <c r="B1214" s="19" t="str">
        <f>VLOOKUP(Table3[[#This Row],[Customer ID]],'Customer name 1'!1213:$1048576,4,FALSE())</f>
        <v xml:space="preserve">Mrs. Emily </v>
      </c>
      <c r="C1214" s="20">
        <f>VLOOKUP(Table3[[#This Row],[Customer ID]],'Medical Examinations'!$1:$1048576,2,FALSE())</f>
        <v>25.49</v>
      </c>
      <c r="D1214" s="20" t="str">
        <f>VLOOKUP(Table3[[#This Row],[Customer ID]],'Medical Examinations'!$1:$1048576,3,FALSE())</f>
        <v>over weight</v>
      </c>
      <c r="E1214" s="20">
        <f>VLOOKUP(Table3[[#This Row],[Customer ID]],'Medical Examinations'!$1:$1048576,4,FALSE())</f>
        <v>5.68</v>
      </c>
      <c r="F1214" s="20" t="str">
        <f>VLOOKUP(Table3[[#This Row],[Customer ID]],'Medical Examinations'!$1:$1048576,5,FALSE())</f>
        <v xml:space="preserve">normal </v>
      </c>
      <c r="G1214" s="19" t="str">
        <f>VLOOKUP(Table3[[#This Row],[Customer ID]],'Medical Examinations'!$1:$1048576,6,FALSE())</f>
        <v>yes</v>
      </c>
      <c r="H1214" s="19" t="str">
        <f>VLOOKUP(Table3[[#This Row],[Customer ID]],'Medical Examinations'!$1:$1048576,7,FALSE())</f>
        <v>No</v>
      </c>
      <c r="I1214" s="19" t="str">
        <f>VLOOKUP(Table3[[#This Row],[Customer ID]],'Medical Examinations'!$1:$1048576,8,FALSE())</f>
        <v>Yes</v>
      </c>
      <c r="J1214" s="19">
        <f>VLOOKUP(Table3[[#This Row],[Customer ID]],'Medical Examinations'!$1:$1048576,9,FALSE())</f>
        <v>1</v>
      </c>
      <c r="K1214" s="19" t="str">
        <f>VLOOKUP(Table3[[#This Row],[Customer ID]],'Medical Examinations'!$1:$1048576,10,FALSE())</f>
        <v>No</v>
      </c>
      <c r="L1214" s="19" t="e">
        <f>VLOOKUP(Table3[[#This Row],[Customer ID]],'Hospitalisation Details'!1213:$1048576,5,FALSE())</f>
        <v>#N/A</v>
      </c>
      <c r="M1214" s="19" t="e">
        <f>VLOOKUP(Table3[[#This Row],[Customer ID]],'Hospitalisation Details'!1213:$1048576,6,FALSE())</f>
        <v>#N/A</v>
      </c>
      <c r="N1214" s="19" t="e">
        <f>VLOOKUP(Table3[[#This Row],[Customer ID]],'Hospitalisation Details'!1213:$1048576,8,FALSE())</f>
        <v>#N/A</v>
      </c>
      <c r="O1214" s="19" t="e">
        <f>VLOOKUP(Table3[[#This Row],[Customer ID]],'Hospitalisation Details'!1213:$1048576,9,FALSE())</f>
        <v>#N/A</v>
      </c>
      <c r="P1214" s="19" t="e">
        <f>VLOOKUP(Table3[[#This Row],[Customer ID]],'Hospitalisation Details'!1213:$1048576,10,FALSE())</f>
        <v>#N/A</v>
      </c>
      <c r="Q1214" s="19" t="e">
        <f>VLOOKUP(Table3[[#This Row],[Customer ID]],'Hospitalisation Details'!1213:$1048576,11,FALSE())</f>
        <v>#N/A</v>
      </c>
    </row>
    <row r="1215" spans="1:17" x14ac:dyDescent="0.2">
      <c r="A1215" s="18" t="s">
        <v>1157</v>
      </c>
      <c r="B1215" s="19" t="str">
        <f>VLOOKUP(Table3[[#This Row],[Customer ID]],'Customer name 1'!1214:$1048576,4,FALSE())</f>
        <v xml:space="preserve">Ms. Tiffany </v>
      </c>
      <c r="C1215" s="20">
        <f>VLOOKUP(Table3[[#This Row],[Customer ID]],'Medical Examinations'!$1:$1048576,2,FALSE())</f>
        <v>34.1</v>
      </c>
      <c r="D1215" s="20" t="str">
        <f>VLOOKUP(Table3[[#This Row],[Customer ID]],'Medical Examinations'!$1:$1048576,3,FALSE())</f>
        <v xml:space="preserve"> obesity </v>
      </c>
      <c r="E1215" s="20">
        <f>VLOOKUP(Table3[[#This Row],[Customer ID]],'Medical Examinations'!$1:$1048576,4,FALSE())</f>
        <v>8.4499999999999993</v>
      </c>
      <c r="F1215" s="20" t="str">
        <f>VLOOKUP(Table3[[#This Row],[Customer ID]],'Medical Examinations'!$1:$1048576,5,FALSE())</f>
        <v xml:space="preserve">diabetes </v>
      </c>
      <c r="G1215" s="19" t="str">
        <f>VLOOKUP(Table3[[#This Row],[Customer ID]],'Medical Examinations'!$1:$1048576,6,FALSE())</f>
        <v>No</v>
      </c>
      <c r="H1215" s="19" t="str">
        <f>VLOOKUP(Table3[[#This Row],[Customer ID]],'Medical Examinations'!$1:$1048576,7,FALSE())</f>
        <v>No</v>
      </c>
      <c r="I1215" s="19" t="str">
        <f>VLOOKUP(Table3[[#This Row],[Customer ID]],'Medical Examinations'!$1:$1048576,8,FALSE())</f>
        <v>No</v>
      </c>
      <c r="J1215" s="19">
        <f>VLOOKUP(Table3[[#This Row],[Customer ID]],'Medical Examinations'!$1:$1048576,9,FALSE())</f>
        <v>0</v>
      </c>
      <c r="K1215" s="19" t="str">
        <f>VLOOKUP(Table3[[#This Row],[Customer ID]],'Medical Examinations'!$1:$1048576,10,FALSE())</f>
        <v>No</v>
      </c>
      <c r="L1215" s="19" t="e">
        <f>VLOOKUP(Table3[[#This Row],[Customer ID]],'Hospitalisation Details'!1214:$1048576,5,FALSE())</f>
        <v>#N/A</v>
      </c>
      <c r="M1215" s="19" t="e">
        <f>VLOOKUP(Table3[[#This Row],[Customer ID]],'Hospitalisation Details'!1214:$1048576,6,FALSE())</f>
        <v>#N/A</v>
      </c>
      <c r="N1215" s="19" t="e">
        <f>VLOOKUP(Table3[[#This Row],[Customer ID]],'Hospitalisation Details'!1214:$1048576,8,FALSE())</f>
        <v>#N/A</v>
      </c>
      <c r="O1215" s="19" t="e">
        <f>VLOOKUP(Table3[[#This Row],[Customer ID]],'Hospitalisation Details'!1214:$1048576,9,FALSE())</f>
        <v>#N/A</v>
      </c>
      <c r="P1215" s="19" t="e">
        <f>VLOOKUP(Table3[[#This Row],[Customer ID]],'Hospitalisation Details'!1214:$1048576,10,FALSE())</f>
        <v>#N/A</v>
      </c>
      <c r="Q1215" s="19" t="e">
        <f>VLOOKUP(Table3[[#This Row],[Customer ID]],'Hospitalisation Details'!1214:$1048576,11,FALSE())</f>
        <v>#N/A</v>
      </c>
    </row>
    <row r="1216" spans="1:17" x14ac:dyDescent="0.2">
      <c r="A1216" s="18" t="s">
        <v>1156</v>
      </c>
      <c r="B1216" s="19" t="str">
        <f>VLOOKUP(Table3[[#This Row],[Customer ID]],'Customer name 1'!1215:$1048576,4,FALSE())</f>
        <v xml:space="preserve">Mr. Alex </v>
      </c>
      <c r="C1216" s="20">
        <f>VLOOKUP(Table3[[#This Row],[Customer ID]],'Medical Examinations'!$1:$1048576,2,FALSE())</f>
        <v>25.84</v>
      </c>
      <c r="D1216" s="20" t="str">
        <f>VLOOKUP(Table3[[#This Row],[Customer ID]],'Medical Examinations'!$1:$1048576,3,FALSE())</f>
        <v>over weight</v>
      </c>
      <c r="E1216" s="20">
        <f>VLOOKUP(Table3[[#This Row],[Customer ID]],'Medical Examinations'!$1:$1048576,4,FALSE())</f>
        <v>8.51</v>
      </c>
      <c r="F1216" s="20" t="str">
        <f>VLOOKUP(Table3[[#This Row],[Customer ID]],'Medical Examinations'!$1:$1048576,5,FALSE())</f>
        <v xml:space="preserve">diabetes </v>
      </c>
      <c r="G1216" s="19" t="str">
        <f>VLOOKUP(Table3[[#This Row],[Customer ID]],'Medical Examinations'!$1:$1048576,6,FALSE())</f>
        <v>No</v>
      </c>
      <c r="H1216" s="19" t="str">
        <f>VLOOKUP(Table3[[#This Row],[Customer ID]],'Medical Examinations'!$1:$1048576,7,FALSE())</f>
        <v>No</v>
      </c>
      <c r="I1216" s="19" t="str">
        <f>VLOOKUP(Table3[[#This Row],[Customer ID]],'Medical Examinations'!$1:$1048576,8,FALSE())</f>
        <v>No</v>
      </c>
      <c r="J1216" s="19">
        <f>VLOOKUP(Table3[[#This Row],[Customer ID]],'Medical Examinations'!$1:$1048576,9,FALSE())</f>
        <v>2</v>
      </c>
      <c r="K1216" s="19" t="str">
        <f>VLOOKUP(Table3[[#This Row],[Customer ID]],'Medical Examinations'!$1:$1048576,10,FALSE())</f>
        <v>No</v>
      </c>
      <c r="L1216" s="19" t="e">
        <f>VLOOKUP(Table3[[#This Row],[Customer ID]],'Hospitalisation Details'!1215:$1048576,5,FALSE())</f>
        <v>#N/A</v>
      </c>
      <c r="M1216" s="19" t="e">
        <f>VLOOKUP(Table3[[#This Row],[Customer ID]],'Hospitalisation Details'!1215:$1048576,6,FALSE())</f>
        <v>#N/A</v>
      </c>
      <c r="N1216" s="19" t="e">
        <f>VLOOKUP(Table3[[#This Row],[Customer ID]],'Hospitalisation Details'!1215:$1048576,8,FALSE())</f>
        <v>#N/A</v>
      </c>
      <c r="O1216" s="19" t="e">
        <f>VLOOKUP(Table3[[#This Row],[Customer ID]],'Hospitalisation Details'!1215:$1048576,9,FALSE())</f>
        <v>#N/A</v>
      </c>
      <c r="P1216" s="19" t="e">
        <f>VLOOKUP(Table3[[#This Row],[Customer ID]],'Hospitalisation Details'!1215:$1048576,10,FALSE())</f>
        <v>#N/A</v>
      </c>
      <c r="Q1216" s="19" t="e">
        <f>VLOOKUP(Table3[[#This Row],[Customer ID]],'Hospitalisation Details'!1215:$1048576,11,FALSE())</f>
        <v>#N/A</v>
      </c>
    </row>
    <row r="1217" spans="1:17" x14ac:dyDescent="0.2">
      <c r="A1217" s="18" t="s">
        <v>1155</v>
      </c>
      <c r="B1217" s="19" t="str">
        <f>VLOOKUP(Table3[[#This Row],[Customer ID]],'Customer name 1'!1216:$1048576,4,FALSE())</f>
        <v xml:space="preserve">Ms. Alice </v>
      </c>
      <c r="C1217" s="20">
        <f>VLOOKUP(Table3[[#This Row],[Customer ID]],'Medical Examinations'!$1:$1048576,2,FALSE())</f>
        <v>20.6</v>
      </c>
      <c r="D1217" s="20" t="str">
        <f>VLOOKUP(Table3[[#This Row],[Customer ID]],'Medical Examinations'!$1:$1048576,3,FALSE())</f>
        <v>normal weight</v>
      </c>
      <c r="E1217" s="20">
        <f>VLOOKUP(Table3[[#This Row],[Customer ID]],'Medical Examinations'!$1:$1048576,4,FALSE())</f>
        <v>7.62</v>
      </c>
      <c r="F1217" s="20" t="str">
        <f>VLOOKUP(Table3[[#This Row],[Customer ID]],'Medical Examinations'!$1:$1048576,5,FALSE())</f>
        <v xml:space="preserve">diabetes </v>
      </c>
      <c r="G1217" s="19" t="str">
        <f>VLOOKUP(Table3[[#This Row],[Customer ID]],'Medical Examinations'!$1:$1048576,6,FALSE())</f>
        <v>No</v>
      </c>
      <c r="H1217" s="19" t="str">
        <f>VLOOKUP(Table3[[#This Row],[Customer ID]],'Medical Examinations'!$1:$1048576,7,FALSE())</f>
        <v>No</v>
      </c>
      <c r="I1217" s="19" t="str">
        <f>VLOOKUP(Table3[[#This Row],[Customer ID]],'Medical Examinations'!$1:$1048576,8,FALSE())</f>
        <v>No</v>
      </c>
      <c r="J1217" s="19">
        <f>VLOOKUP(Table3[[#This Row],[Customer ID]],'Medical Examinations'!$1:$1048576,9,FALSE())</f>
        <v>0</v>
      </c>
      <c r="K1217" s="19" t="str">
        <f>VLOOKUP(Table3[[#This Row],[Customer ID]],'Medical Examinations'!$1:$1048576,10,FALSE())</f>
        <v>No</v>
      </c>
      <c r="L1217" s="19" t="e">
        <f>VLOOKUP(Table3[[#This Row],[Customer ID]],'Hospitalisation Details'!1216:$1048576,5,FALSE())</f>
        <v>#N/A</v>
      </c>
      <c r="M1217" s="19" t="e">
        <f>VLOOKUP(Table3[[#This Row],[Customer ID]],'Hospitalisation Details'!1216:$1048576,6,FALSE())</f>
        <v>#N/A</v>
      </c>
      <c r="N1217" s="19" t="e">
        <f>VLOOKUP(Table3[[#This Row],[Customer ID]],'Hospitalisation Details'!1216:$1048576,8,FALSE())</f>
        <v>#N/A</v>
      </c>
      <c r="O1217" s="19" t="e">
        <f>VLOOKUP(Table3[[#This Row],[Customer ID]],'Hospitalisation Details'!1216:$1048576,9,FALSE())</f>
        <v>#N/A</v>
      </c>
      <c r="P1217" s="19" t="e">
        <f>VLOOKUP(Table3[[#This Row],[Customer ID]],'Hospitalisation Details'!1216:$1048576,10,FALSE())</f>
        <v>#N/A</v>
      </c>
      <c r="Q1217" s="19" t="e">
        <f>VLOOKUP(Table3[[#This Row],[Customer ID]],'Hospitalisation Details'!1216:$1048576,11,FALSE())</f>
        <v>#N/A</v>
      </c>
    </row>
    <row r="1218" spans="1:17" x14ac:dyDescent="0.2">
      <c r="A1218" s="18" t="s">
        <v>1154</v>
      </c>
      <c r="B1218" s="19" t="str">
        <f>VLOOKUP(Table3[[#This Row],[Customer ID]],'Customer name 1'!1217:$1048576,4,FALSE())</f>
        <v xml:space="preserve">Ms. Allison </v>
      </c>
      <c r="C1218" s="20">
        <f>VLOOKUP(Table3[[#This Row],[Customer ID]],'Medical Examinations'!$1:$1048576,2,FALSE())</f>
        <v>28.88</v>
      </c>
      <c r="D1218" s="20" t="str">
        <f>VLOOKUP(Table3[[#This Row],[Customer ID]],'Medical Examinations'!$1:$1048576,3,FALSE())</f>
        <v>over weight</v>
      </c>
      <c r="E1218" s="20">
        <f>VLOOKUP(Table3[[#This Row],[Customer ID]],'Medical Examinations'!$1:$1048576,4,FALSE())</f>
        <v>10.18</v>
      </c>
      <c r="F1218" s="20" t="str">
        <f>VLOOKUP(Table3[[#This Row],[Customer ID]],'Medical Examinations'!$1:$1048576,5,FALSE())</f>
        <v xml:space="preserve">diabetes </v>
      </c>
      <c r="G1218" s="19" t="str">
        <f>VLOOKUP(Table3[[#This Row],[Customer ID]],'Medical Examinations'!$1:$1048576,6,FALSE())</f>
        <v>No</v>
      </c>
      <c r="H1218" s="19" t="str">
        <f>VLOOKUP(Table3[[#This Row],[Customer ID]],'Medical Examinations'!$1:$1048576,7,FALSE())</f>
        <v>No</v>
      </c>
      <c r="I1218" s="19" t="str">
        <f>VLOOKUP(Table3[[#This Row],[Customer ID]],'Medical Examinations'!$1:$1048576,8,FALSE())</f>
        <v>No</v>
      </c>
      <c r="J1218" s="19">
        <f>VLOOKUP(Table3[[#This Row],[Customer ID]],'Medical Examinations'!$1:$1048576,9,FALSE())</f>
        <v>0</v>
      </c>
      <c r="K1218" s="19" t="str">
        <f>VLOOKUP(Table3[[#This Row],[Customer ID]],'Medical Examinations'!$1:$1048576,10,FALSE())</f>
        <v>No</v>
      </c>
      <c r="L1218" s="19" t="e">
        <f>VLOOKUP(Table3[[#This Row],[Customer ID]],'Hospitalisation Details'!1217:$1048576,5,FALSE())</f>
        <v>#N/A</v>
      </c>
      <c r="M1218" s="19" t="e">
        <f>VLOOKUP(Table3[[#This Row],[Customer ID]],'Hospitalisation Details'!1217:$1048576,6,FALSE())</f>
        <v>#N/A</v>
      </c>
      <c r="N1218" s="19" t="e">
        <f>VLOOKUP(Table3[[#This Row],[Customer ID]],'Hospitalisation Details'!1217:$1048576,8,FALSE())</f>
        <v>#N/A</v>
      </c>
      <c r="O1218" s="19" t="e">
        <f>VLOOKUP(Table3[[#This Row],[Customer ID]],'Hospitalisation Details'!1217:$1048576,9,FALSE())</f>
        <v>#N/A</v>
      </c>
      <c r="P1218" s="19" t="e">
        <f>VLOOKUP(Table3[[#This Row],[Customer ID]],'Hospitalisation Details'!1217:$1048576,10,FALSE())</f>
        <v>#N/A</v>
      </c>
      <c r="Q1218" s="19" t="e">
        <f>VLOOKUP(Table3[[#This Row],[Customer ID]],'Hospitalisation Details'!1217:$1048576,11,FALSE())</f>
        <v>#N/A</v>
      </c>
    </row>
    <row r="1219" spans="1:17" x14ac:dyDescent="0.2">
      <c r="A1219" s="18" t="s">
        <v>1153</v>
      </c>
      <c r="B1219" s="19" t="str">
        <f>VLOOKUP(Table3[[#This Row],[Customer ID]],'Customer name 1'!1218:$1048576,4,FALSE())</f>
        <v xml:space="preserve">Mr. Johannes </v>
      </c>
      <c r="C1219" s="20">
        <f>VLOOKUP(Table3[[#This Row],[Customer ID]],'Medical Examinations'!$1:$1048576,2,FALSE())</f>
        <v>28.24</v>
      </c>
      <c r="D1219" s="20" t="str">
        <f>VLOOKUP(Table3[[#This Row],[Customer ID]],'Medical Examinations'!$1:$1048576,3,FALSE())</f>
        <v>over weight</v>
      </c>
      <c r="E1219" s="20">
        <f>VLOOKUP(Table3[[#This Row],[Customer ID]],'Medical Examinations'!$1:$1048576,4,FALSE())</f>
        <v>5.36</v>
      </c>
      <c r="F1219" s="20" t="str">
        <f>VLOOKUP(Table3[[#This Row],[Customer ID]],'Medical Examinations'!$1:$1048576,5,FALSE())</f>
        <v xml:space="preserve">normal </v>
      </c>
      <c r="G1219" s="19" t="str">
        <f>VLOOKUP(Table3[[#This Row],[Customer ID]],'Medical Examinations'!$1:$1048576,6,FALSE())</f>
        <v>No</v>
      </c>
      <c r="H1219" s="19" t="str">
        <f>VLOOKUP(Table3[[#This Row],[Customer ID]],'Medical Examinations'!$1:$1048576,7,FALSE())</f>
        <v>No</v>
      </c>
      <c r="I1219" s="19" t="str">
        <f>VLOOKUP(Table3[[#This Row],[Customer ID]],'Medical Examinations'!$1:$1048576,8,FALSE())</f>
        <v>No</v>
      </c>
      <c r="J1219" s="19">
        <f>VLOOKUP(Table3[[#This Row],[Customer ID]],'Medical Examinations'!$1:$1048576,9,FALSE())</f>
        <v>0</v>
      </c>
      <c r="K1219" s="19" t="str">
        <f>VLOOKUP(Table3[[#This Row],[Customer ID]],'Medical Examinations'!$1:$1048576,10,FALSE())</f>
        <v>No</v>
      </c>
      <c r="L1219" s="19" t="e">
        <f>VLOOKUP(Table3[[#This Row],[Customer ID]],'Hospitalisation Details'!1218:$1048576,5,FALSE())</f>
        <v>#N/A</v>
      </c>
      <c r="M1219" s="19" t="e">
        <f>VLOOKUP(Table3[[#This Row],[Customer ID]],'Hospitalisation Details'!1218:$1048576,6,FALSE())</f>
        <v>#N/A</v>
      </c>
      <c r="N1219" s="19" t="e">
        <f>VLOOKUP(Table3[[#This Row],[Customer ID]],'Hospitalisation Details'!1218:$1048576,8,FALSE())</f>
        <v>#N/A</v>
      </c>
      <c r="O1219" s="19" t="e">
        <f>VLOOKUP(Table3[[#This Row],[Customer ID]],'Hospitalisation Details'!1218:$1048576,9,FALSE())</f>
        <v>#N/A</v>
      </c>
      <c r="P1219" s="19" t="e">
        <f>VLOOKUP(Table3[[#This Row],[Customer ID]],'Hospitalisation Details'!1218:$1048576,10,FALSE())</f>
        <v>#N/A</v>
      </c>
      <c r="Q1219" s="19" t="e">
        <f>VLOOKUP(Table3[[#This Row],[Customer ID]],'Hospitalisation Details'!1218:$1048576,11,FALSE())</f>
        <v>#N/A</v>
      </c>
    </row>
    <row r="1220" spans="1:17" x14ac:dyDescent="0.2">
      <c r="A1220" s="18" t="s">
        <v>1152</v>
      </c>
      <c r="B1220" s="19" t="str">
        <f>VLOOKUP(Table3[[#This Row],[Customer ID]],'Customer name 1'!1219:$1048576,4,FALSE())</f>
        <v xml:space="preserve">Mr. Stephen </v>
      </c>
      <c r="C1220" s="20">
        <f>VLOOKUP(Table3[[#This Row],[Customer ID]],'Medical Examinations'!$1:$1048576,2,FALSE())</f>
        <v>25.46</v>
      </c>
      <c r="D1220" s="20" t="str">
        <f>VLOOKUP(Table3[[#This Row],[Customer ID]],'Medical Examinations'!$1:$1048576,3,FALSE())</f>
        <v>over weight</v>
      </c>
      <c r="E1220" s="20">
        <f>VLOOKUP(Table3[[#This Row],[Customer ID]],'Medical Examinations'!$1:$1048576,4,FALSE())</f>
        <v>11.78</v>
      </c>
      <c r="F1220" s="20" t="str">
        <f>VLOOKUP(Table3[[#This Row],[Customer ID]],'Medical Examinations'!$1:$1048576,5,FALSE())</f>
        <v xml:space="preserve">diabetes </v>
      </c>
      <c r="G1220" s="19" t="str">
        <f>VLOOKUP(Table3[[#This Row],[Customer ID]],'Medical Examinations'!$1:$1048576,6,FALSE())</f>
        <v>yes</v>
      </c>
      <c r="H1220" s="19" t="str">
        <f>VLOOKUP(Table3[[#This Row],[Customer ID]],'Medical Examinations'!$1:$1048576,7,FALSE())</f>
        <v>No</v>
      </c>
      <c r="I1220" s="19" t="str">
        <f>VLOOKUP(Table3[[#This Row],[Customer ID]],'Medical Examinations'!$1:$1048576,8,FALSE())</f>
        <v>No</v>
      </c>
      <c r="J1220" s="19">
        <f>VLOOKUP(Table3[[#This Row],[Customer ID]],'Medical Examinations'!$1:$1048576,9,FALSE())</f>
        <v>1</v>
      </c>
      <c r="K1220" s="19" t="str">
        <f>VLOOKUP(Table3[[#This Row],[Customer ID]],'Medical Examinations'!$1:$1048576,10,FALSE())</f>
        <v>No</v>
      </c>
      <c r="L1220" s="19" t="e">
        <f>VLOOKUP(Table3[[#This Row],[Customer ID]],'Hospitalisation Details'!1219:$1048576,5,FALSE())</f>
        <v>#N/A</v>
      </c>
      <c r="M1220" s="19" t="e">
        <f>VLOOKUP(Table3[[#This Row],[Customer ID]],'Hospitalisation Details'!1219:$1048576,6,FALSE())</f>
        <v>#N/A</v>
      </c>
      <c r="N1220" s="19" t="e">
        <f>VLOOKUP(Table3[[#This Row],[Customer ID]],'Hospitalisation Details'!1219:$1048576,8,FALSE())</f>
        <v>#N/A</v>
      </c>
      <c r="O1220" s="19" t="e">
        <f>VLOOKUP(Table3[[#This Row],[Customer ID]],'Hospitalisation Details'!1219:$1048576,9,FALSE())</f>
        <v>#N/A</v>
      </c>
      <c r="P1220" s="19" t="e">
        <f>VLOOKUP(Table3[[#This Row],[Customer ID]],'Hospitalisation Details'!1219:$1048576,10,FALSE())</f>
        <v>#N/A</v>
      </c>
      <c r="Q1220" s="19" t="e">
        <f>VLOOKUP(Table3[[#This Row],[Customer ID]],'Hospitalisation Details'!1219:$1048576,11,FALSE())</f>
        <v>#N/A</v>
      </c>
    </row>
    <row r="1221" spans="1:17" x14ac:dyDescent="0.2">
      <c r="A1221" s="18" t="s">
        <v>1151</v>
      </c>
      <c r="B1221" s="19" t="str">
        <f>VLOOKUP(Table3[[#This Row],[Customer ID]],'Customer name 1'!1220:$1048576,4,FALSE())</f>
        <v xml:space="preserve">Mr. Jon </v>
      </c>
      <c r="C1221" s="20">
        <f>VLOOKUP(Table3[[#This Row],[Customer ID]],'Medical Examinations'!$1:$1048576,2,FALSE())</f>
        <v>29.64</v>
      </c>
      <c r="D1221" s="20" t="str">
        <f>VLOOKUP(Table3[[#This Row],[Customer ID]],'Medical Examinations'!$1:$1048576,3,FALSE())</f>
        <v>over weight</v>
      </c>
      <c r="E1221" s="20">
        <f>VLOOKUP(Table3[[#This Row],[Customer ID]],'Medical Examinations'!$1:$1048576,4,FALSE())</f>
        <v>10.82</v>
      </c>
      <c r="F1221" s="20" t="str">
        <f>VLOOKUP(Table3[[#This Row],[Customer ID]],'Medical Examinations'!$1:$1048576,5,FALSE())</f>
        <v xml:space="preserve">diabetes </v>
      </c>
      <c r="G1221" s="19" t="str">
        <f>VLOOKUP(Table3[[#This Row],[Customer ID]],'Medical Examinations'!$1:$1048576,6,FALSE())</f>
        <v>yes</v>
      </c>
      <c r="H1221" s="19" t="str">
        <f>VLOOKUP(Table3[[#This Row],[Customer ID]],'Medical Examinations'!$1:$1048576,7,FALSE())</f>
        <v>No</v>
      </c>
      <c r="I1221" s="19" t="str">
        <f>VLOOKUP(Table3[[#This Row],[Customer ID]],'Medical Examinations'!$1:$1048576,8,FALSE())</f>
        <v>No</v>
      </c>
      <c r="J1221" s="19">
        <f>VLOOKUP(Table3[[#This Row],[Customer ID]],'Medical Examinations'!$1:$1048576,9,FALSE())</f>
        <v>0</v>
      </c>
      <c r="K1221" s="19" t="str">
        <f>VLOOKUP(Table3[[#This Row],[Customer ID]],'Medical Examinations'!$1:$1048576,10,FALSE())</f>
        <v>No</v>
      </c>
      <c r="L1221" s="19" t="e">
        <f>VLOOKUP(Table3[[#This Row],[Customer ID]],'Hospitalisation Details'!1220:$1048576,5,FALSE())</f>
        <v>#N/A</v>
      </c>
      <c r="M1221" s="19" t="e">
        <f>VLOOKUP(Table3[[#This Row],[Customer ID]],'Hospitalisation Details'!1220:$1048576,6,FALSE())</f>
        <v>#N/A</v>
      </c>
      <c r="N1221" s="19" t="e">
        <f>VLOOKUP(Table3[[#This Row],[Customer ID]],'Hospitalisation Details'!1220:$1048576,8,FALSE())</f>
        <v>#N/A</v>
      </c>
      <c r="O1221" s="19" t="e">
        <f>VLOOKUP(Table3[[#This Row],[Customer ID]],'Hospitalisation Details'!1220:$1048576,9,FALSE())</f>
        <v>#N/A</v>
      </c>
      <c r="P1221" s="19" t="e">
        <f>VLOOKUP(Table3[[#This Row],[Customer ID]],'Hospitalisation Details'!1220:$1048576,10,FALSE())</f>
        <v>#N/A</v>
      </c>
      <c r="Q1221" s="19" t="e">
        <f>VLOOKUP(Table3[[#This Row],[Customer ID]],'Hospitalisation Details'!1220:$1048576,11,FALSE())</f>
        <v>#N/A</v>
      </c>
    </row>
    <row r="1222" spans="1:17" x14ac:dyDescent="0.2">
      <c r="A1222" s="18" t="s">
        <v>1150</v>
      </c>
      <c r="B1222" s="19" t="str">
        <f>VLOOKUP(Table3[[#This Row],[Customer ID]],'Customer name 1'!1221:$1048576,4,FALSE())</f>
        <v xml:space="preserve">Mr. Fasil </v>
      </c>
      <c r="C1222" s="20">
        <f>VLOOKUP(Table3[[#This Row],[Customer ID]],'Medical Examinations'!$1:$1048576,2,FALSE())</f>
        <v>31.27</v>
      </c>
      <c r="D1222" s="20" t="str">
        <f>VLOOKUP(Table3[[#This Row],[Customer ID]],'Medical Examinations'!$1:$1048576,3,FALSE())</f>
        <v xml:space="preserve"> obesity </v>
      </c>
      <c r="E1222" s="20">
        <f>VLOOKUP(Table3[[#This Row],[Customer ID]],'Medical Examinations'!$1:$1048576,4,FALSE())</f>
        <v>7.73</v>
      </c>
      <c r="F1222" s="20" t="str">
        <f>VLOOKUP(Table3[[#This Row],[Customer ID]],'Medical Examinations'!$1:$1048576,5,FALSE())</f>
        <v xml:space="preserve">diabetes </v>
      </c>
      <c r="G1222" s="19" t="str">
        <f>VLOOKUP(Table3[[#This Row],[Customer ID]],'Medical Examinations'!$1:$1048576,6,FALSE())</f>
        <v>yes</v>
      </c>
      <c r="H1222" s="19" t="str">
        <f>VLOOKUP(Table3[[#This Row],[Customer ID]],'Medical Examinations'!$1:$1048576,7,FALSE())</f>
        <v>No</v>
      </c>
      <c r="I1222" s="19" t="str">
        <f>VLOOKUP(Table3[[#This Row],[Customer ID]],'Medical Examinations'!$1:$1048576,8,FALSE())</f>
        <v>No</v>
      </c>
      <c r="J1222" s="19">
        <f>VLOOKUP(Table3[[#This Row],[Customer ID]],'Medical Examinations'!$1:$1048576,9,FALSE())</f>
        <v>1</v>
      </c>
      <c r="K1222" s="19" t="str">
        <f>VLOOKUP(Table3[[#This Row],[Customer ID]],'Medical Examinations'!$1:$1048576,10,FALSE())</f>
        <v>No</v>
      </c>
      <c r="L1222" s="19" t="e">
        <f>VLOOKUP(Table3[[#This Row],[Customer ID]],'Hospitalisation Details'!1221:$1048576,5,FALSE())</f>
        <v>#N/A</v>
      </c>
      <c r="M1222" s="19" t="e">
        <f>VLOOKUP(Table3[[#This Row],[Customer ID]],'Hospitalisation Details'!1221:$1048576,6,FALSE())</f>
        <v>#N/A</v>
      </c>
      <c r="N1222" s="19" t="e">
        <f>VLOOKUP(Table3[[#This Row],[Customer ID]],'Hospitalisation Details'!1221:$1048576,8,FALSE())</f>
        <v>#N/A</v>
      </c>
      <c r="O1222" s="19" t="e">
        <f>VLOOKUP(Table3[[#This Row],[Customer ID]],'Hospitalisation Details'!1221:$1048576,9,FALSE())</f>
        <v>#N/A</v>
      </c>
      <c r="P1222" s="19" t="e">
        <f>VLOOKUP(Table3[[#This Row],[Customer ID]],'Hospitalisation Details'!1221:$1048576,10,FALSE())</f>
        <v>#N/A</v>
      </c>
      <c r="Q1222" s="19" t="e">
        <f>VLOOKUP(Table3[[#This Row],[Customer ID]],'Hospitalisation Details'!1221:$1048576,11,FALSE())</f>
        <v>#N/A</v>
      </c>
    </row>
    <row r="1223" spans="1:17" x14ac:dyDescent="0.2">
      <c r="A1223" s="18" t="s">
        <v>1149</v>
      </c>
      <c r="B1223" s="19" t="str">
        <f>VLOOKUP(Table3[[#This Row],[Customer ID]],'Customer name 1'!1222:$1048576,4,FALSE())</f>
        <v xml:space="preserve">Ms. Megan </v>
      </c>
      <c r="C1223" s="20">
        <f>VLOOKUP(Table3[[#This Row],[Customer ID]],'Medical Examinations'!$1:$1048576,2,FALSE())</f>
        <v>19.95</v>
      </c>
      <c r="D1223" s="20" t="str">
        <f>VLOOKUP(Table3[[#This Row],[Customer ID]],'Medical Examinations'!$1:$1048576,3,FALSE())</f>
        <v>normal weight</v>
      </c>
      <c r="E1223" s="20">
        <f>VLOOKUP(Table3[[#This Row],[Customer ID]],'Medical Examinations'!$1:$1048576,4,FALSE())</f>
        <v>6.24</v>
      </c>
      <c r="F1223" s="20" t="str">
        <f>VLOOKUP(Table3[[#This Row],[Customer ID]],'Medical Examinations'!$1:$1048576,5,FALSE())</f>
        <v>prediabetes</v>
      </c>
      <c r="G1223" s="19" t="str">
        <f>VLOOKUP(Table3[[#This Row],[Customer ID]],'Medical Examinations'!$1:$1048576,6,FALSE())</f>
        <v>yes</v>
      </c>
      <c r="H1223" s="19" t="str">
        <f>VLOOKUP(Table3[[#This Row],[Customer ID]],'Medical Examinations'!$1:$1048576,7,FALSE())</f>
        <v>No</v>
      </c>
      <c r="I1223" s="19" t="str">
        <f>VLOOKUP(Table3[[#This Row],[Customer ID]],'Medical Examinations'!$1:$1048576,8,FALSE())</f>
        <v>No</v>
      </c>
      <c r="J1223" s="19">
        <f>VLOOKUP(Table3[[#This Row],[Customer ID]],'Medical Examinations'!$1:$1048576,9,FALSE())</f>
        <v>0</v>
      </c>
      <c r="K1223" s="19" t="str">
        <f>VLOOKUP(Table3[[#This Row],[Customer ID]],'Medical Examinations'!$1:$1048576,10,FALSE())</f>
        <v>No</v>
      </c>
      <c r="L1223" s="19" t="e">
        <f>VLOOKUP(Table3[[#This Row],[Customer ID]],'Hospitalisation Details'!1222:$1048576,5,FALSE())</f>
        <v>#N/A</v>
      </c>
      <c r="M1223" s="19" t="e">
        <f>VLOOKUP(Table3[[#This Row],[Customer ID]],'Hospitalisation Details'!1222:$1048576,6,FALSE())</f>
        <v>#N/A</v>
      </c>
      <c r="N1223" s="19" t="e">
        <f>VLOOKUP(Table3[[#This Row],[Customer ID]],'Hospitalisation Details'!1222:$1048576,8,FALSE())</f>
        <v>#N/A</v>
      </c>
      <c r="O1223" s="19" t="e">
        <f>VLOOKUP(Table3[[#This Row],[Customer ID]],'Hospitalisation Details'!1222:$1048576,9,FALSE())</f>
        <v>#N/A</v>
      </c>
      <c r="P1223" s="19" t="e">
        <f>VLOOKUP(Table3[[#This Row],[Customer ID]],'Hospitalisation Details'!1222:$1048576,10,FALSE())</f>
        <v>#N/A</v>
      </c>
      <c r="Q1223" s="19" t="e">
        <f>VLOOKUP(Table3[[#This Row],[Customer ID]],'Hospitalisation Details'!1222:$1048576,11,FALSE())</f>
        <v>#N/A</v>
      </c>
    </row>
    <row r="1224" spans="1:17" x14ac:dyDescent="0.2">
      <c r="A1224" s="18" t="s">
        <v>1148</v>
      </c>
      <c r="B1224" s="19" t="str">
        <f>VLOOKUP(Table3[[#This Row],[Customer ID]],'Customer name 1'!1223:$1048576,4,FALSE())</f>
        <v xml:space="preserve">Ms. Lisa </v>
      </c>
      <c r="C1224" s="20">
        <f>VLOOKUP(Table3[[#This Row],[Customer ID]],'Medical Examinations'!$1:$1048576,2,FALSE())</f>
        <v>21.3</v>
      </c>
      <c r="D1224" s="20" t="str">
        <f>VLOOKUP(Table3[[#This Row],[Customer ID]],'Medical Examinations'!$1:$1048576,3,FALSE())</f>
        <v>normal weight</v>
      </c>
      <c r="E1224" s="20">
        <f>VLOOKUP(Table3[[#This Row],[Customer ID]],'Medical Examinations'!$1:$1048576,4,FALSE())</f>
        <v>10.42</v>
      </c>
      <c r="F1224" s="20" t="str">
        <f>VLOOKUP(Table3[[#This Row],[Customer ID]],'Medical Examinations'!$1:$1048576,5,FALSE())</f>
        <v xml:space="preserve">diabetes </v>
      </c>
      <c r="G1224" s="19" t="str">
        <f>VLOOKUP(Table3[[#This Row],[Customer ID]],'Medical Examinations'!$1:$1048576,6,FALSE())</f>
        <v>No</v>
      </c>
      <c r="H1224" s="19" t="str">
        <f>VLOOKUP(Table3[[#This Row],[Customer ID]],'Medical Examinations'!$1:$1048576,7,FALSE())</f>
        <v>No</v>
      </c>
      <c r="I1224" s="19" t="str">
        <f>VLOOKUP(Table3[[#This Row],[Customer ID]],'Medical Examinations'!$1:$1048576,8,FALSE())</f>
        <v>No</v>
      </c>
      <c r="J1224" s="19">
        <f>VLOOKUP(Table3[[#This Row],[Customer ID]],'Medical Examinations'!$1:$1048576,9,FALSE())</f>
        <v>2</v>
      </c>
      <c r="K1224" s="19" t="str">
        <f>VLOOKUP(Table3[[#This Row],[Customer ID]],'Medical Examinations'!$1:$1048576,10,FALSE())</f>
        <v>No</v>
      </c>
      <c r="L1224" s="19" t="e">
        <f>VLOOKUP(Table3[[#This Row],[Customer ID]],'Hospitalisation Details'!1223:$1048576,5,FALSE())</f>
        <v>#N/A</v>
      </c>
      <c r="M1224" s="19" t="e">
        <f>VLOOKUP(Table3[[#This Row],[Customer ID]],'Hospitalisation Details'!1223:$1048576,6,FALSE())</f>
        <v>#N/A</v>
      </c>
      <c r="N1224" s="19" t="e">
        <f>VLOOKUP(Table3[[#This Row],[Customer ID]],'Hospitalisation Details'!1223:$1048576,8,FALSE())</f>
        <v>#N/A</v>
      </c>
      <c r="O1224" s="19" t="e">
        <f>VLOOKUP(Table3[[#This Row],[Customer ID]],'Hospitalisation Details'!1223:$1048576,9,FALSE())</f>
        <v>#N/A</v>
      </c>
      <c r="P1224" s="19" t="e">
        <f>VLOOKUP(Table3[[#This Row],[Customer ID]],'Hospitalisation Details'!1223:$1048576,10,FALSE())</f>
        <v>#N/A</v>
      </c>
      <c r="Q1224" s="19" t="e">
        <f>VLOOKUP(Table3[[#This Row],[Customer ID]],'Hospitalisation Details'!1223:$1048576,11,FALSE())</f>
        <v>#N/A</v>
      </c>
    </row>
    <row r="1225" spans="1:17" x14ac:dyDescent="0.2">
      <c r="A1225" s="18" t="s">
        <v>1147</v>
      </c>
      <c r="B1225" s="19" t="str">
        <f>VLOOKUP(Table3[[#This Row],[Customer ID]],'Customer name 1'!1224:$1048576,4,FALSE())</f>
        <v xml:space="preserve">Mr. Doron </v>
      </c>
      <c r="C1225" s="20">
        <f>VLOOKUP(Table3[[#This Row],[Customer ID]],'Medical Examinations'!$1:$1048576,2,FALSE())</f>
        <v>31.635000000000002</v>
      </c>
      <c r="D1225" s="20" t="str">
        <f>VLOOKUP(Table3[[#This Row],[Customer ID]],'Medical Examinations'!$1:$1048576,3,FALSE())</f>
        <v xml:space="preserve"> obesity </v>
      </c>
      <c r="E1225" s="20">
        <f>VLOOKUP(Table3[[#This Row],[Customer ID]],'Medical Examinations'!$1:$1048576,4,FALSE())</f>
        <v>11.11</v>
      </c>
      <c r="F1225" s="20" t="str">
        <f>VLOOKUP(Table3[[#This Row],[Customer ID]],'Medical Examinations'!$1:$1048576,5,FALSE())</f>
        <v xml:space="preserve">diabetes </v>
      </c>
      <c r="G1225" s="19" t="str">
        <f>VLOOKUP(Table3[[#This Row],[Customer ID]],'Medical Examinations'!$1:$1048576,6,FALSE())</f>
        <v>No</v>
      </c>
      <c r="H1225" s="19" t="str">
        <f>VLOOKUP(Table3[[#This Row],[Customer ID]],'Medical Examinations'!$1:$1048576,7,FALSE())</f>
        <v>No</v>
      </c>
      <c r="I1225" s="19" t="str">
        <f>VLOOKUP(Table3[[#This Row],[Customer ID]],'Medical Examinations'!$1:$1048576,8,FALSE())</f>
        <v>No</v>
      </c>
      <c r="J1225" s="19">
        <f>VLOOKUP(Table3[[#This Row],[Customer ID]],'Medical Examinations'!$1:$1048576,9,FALSE())</f>
        <v>0</v>
      </c>
      <c r="K1225" s="19" t="str">
        <f>VLOOKUP(Table3[[#This Row],[Customer ID]],'Medical Examinations'!$1:$1048576,10,FALSE())</f>
        <v>No</v>
      </c>
      <c r="L1225" s="19" t="e">
        <f>VLOOKUP(Table3[[#This Row],[Customer ID]],'Hospitalisation Details'!1224:$1048576,5,FALSE())</f>
        <v>#N/A</v>
      </c>
      <c r="M1225" s="19" t="e">
        <f>VLOOKUP(Table3[[#This Row],[Customer ID]],'Hospitalisation Details'!1224:$1048576,6,FALSE())</f>
        <v>#N/A</v>
      </c>
      <c r="N1225" s="19" t="e">
        <f>VLOOKUP(Table3[[#This Row],[Customer ID]],'Hospitalisation Details'!1224:$1048576,8,FALSE())</f>
        <v>#N/A</v>
      </c>
      <c r="O1225" s="19" t="e">
        <f>VLOOKUP(Table3[[#This Row],[Customer ID]],'Hospitalisation Details'!1224:$1048576,9,FALSE())</f>
        <v>#N/A</v>
      </c>
      <c r="P1225" s="19" t="e">
        <f>VLOOKUP(Table3[[#This Row],[Customer ID]],'Hospitalisation Details'!1224:$1048576,10,FALSE())</f>
        <v>#N/A</v>
      </c>
      <c r="Q1225" s="19" t="e">
        <f>VLOOKUP(Table3[[#This Row],[Customer ID]],'Hospitalisation Details'!1224:$1048576,11,FALSE())</f>
        <v>#N/A</v>
      </c>
    </row>
    <row r="1226" spans="1:17" x14ac:dyDescent="0.2">
      <c r="A1226" s="18" t="s">
        <v>1146</v>
      </c>
      <c r="B1226" s="19" t="str">
        <f>VLOOKUP(Table3[[#This Row],[Customer ID]],'Customer name 1'!1225:$1048576,4,FALSE())</f>
        <v xml:space="preserve">Ms. Katharina </v>
      </c>
      <c r="C1226" s="20">
        <f>VLOOKUP(Table3[[#This Row],[Customer ID]],'Medical Examinations'!$1:$1048576,2,FALSE())</f>
        <v>23.9</v>
      </c>
      <c r="D1226" s="20" t="str">
        <f>VLOOKUP(Table3[[#This Row],[Customer ID]],'Medical Examinations'!$1:$1048576,3,FALSE())</f>
        <v>normal weight</v>
      </c>
      <c r="E1226" s="20">
        <f>VLOOKUP(Table3[[#This Row],[Customer ID]],'Medical Examinations'!$1:$1048576,4,FALSE())</f>
        <v>7.67</v>
      </c>
      <c r="F1226" s="20" t="str">
        <f>VLOOKUP(Table3[[#This Row],[Customer ID]],'Medical Examinations'!$1:$1048576,5,FALSE())</f>
        <v xml:space="preserve">diabetes </v>
      </c>
      <c r="G1226" s="19" t="str">
        <f>VLOOKUP(Table3[[#This Row],[Customer ID]],'Medical Examinations'!$1:$1048576,6,FALSE())</f>
        <v>yes</v>
      </c>
      <c r="H1226" s="19" t="str">
        <f>VLOOKUP(Table3[[#This Row],[Customer ID]],'Medical Examinations'!$1:$1048576,7,FALSE())</f>
        <v>No</v>
      </c>
      <c r="I1226" s="19" t="str">
        <f>VLOOKUP(Table3[[#This Row],[Customer ID]],'Medical Examinations'!$1:$1048576,8,FALSE())</f>
        <v>No</v>
      </c>
      <c r="J1226" s="19">
        <f>VLOOKUP(Table3[[#This Row],[Customer ID]],'Medical Examinations'!$1:$1048576,9,FALSE())</f>
        <v>2</v>
      </c>
      <c r="K1226" s="19" t="str">
        <f>VLOOKUP(Table3[[#This Row],[Customer ID]],'Medical Examinations'!$1:$1048576,10,FALSE())</f>
        <v>No</v>
      </c>
      <c r="L1226" s="19" t="e">
        <f>VLOOKUP(Table3[[#This Row],[Customer ID]],'Hospitalisation Details'!1225:$1048576,5,FALSE())</f>
        <v>#N/A</v>
      </c>
      <c r="M1226" s="19" t="e">
        <f>VLOOKUP(Table3[[#This Row],[Customer ID]],'Hospitalisation Details'!1225:$1048576,6,FALSE())</f>
        <v>#N/A</v>
      </c>
      <c r="N1226" s="19" t="e">
        <f>VLOOKUP(Table3[[#This Row],[Customer ID]],'Hospitalisation Details'!1225:$1048576,8,FALSE())</f>
        <v>#N/A</v>
      </c>
      <c r="O1226" s="19" t="e">
        <f>VLOOKUP(Table3[[#This Row],[Customer ID]],'Hospitalisation Details'!1225:$1048576,9,FALSE())</f>
        <v>#N/A</v>
      </c>
      <c r="P1226" s="19" t="e">
        <f>VLOOKUP(Table3[[#This Row],[Customer ID]],'Hospitalisation Details'!1225:$1048576,10,FALSE())</f>
        <v>#N/A</v>
      </c>
      <c r="Q1226" s="19" t="e">
        <f>VLOOKUP(Table3[[#This Row],[Customer ID]],'Hospitalisation Details'!1225:$1048576,11,FALSE())</f>
        <v>#N/A</v>
      </c>
    </row>
    <row r="1227" spans="1:17" x14ac:dyDescent="0.2">
      <c r="A1227" s="18" t="s">
        <v>1145</v>
      </c>
      <c r="B1227" s="19" t="str">
        <f>VLOOKUP(Table3[[#This Row],[Customer ID]],'Customer name 1'!1226:$1048576,4,FALSE())</f>
        <v xml:space="preserve">Mr. Carl </v>
      </c>
      <c r="C1227" s="20">
        <f>VLOOKUP(Table3[[#This Row],[Customer ID]],'Medical Examinations'!$1:$1048576,2,FALSE())</f>
        <v>34.15</v>
      </c>
      <c r="D1227" s="20" t="str">
        <f>VLOOKUP(Table3[[#This Row],[Customer ID]],'Medical Examinations'!$1:$1048576,3,FALSE())</f>
        <v xml:space="preserve"> obesity </v>
      </c>
      <c r="E1227" s="20">
        <f>VLOOKUP(Table3[[#This Row],[Customer ID]],'Medical Examinations'!$1:$1048576,4,FALSE())</f>
        <v>6.15</v>
      </c>
      <c r="F1227" s="20" t="str">
        <f>VLOOKUP(Table3[[#This Row],[Customer ID]],'Medical Examinations'!$1:$1048576,5,FALSE())</f>
        <v>prediabetes</v>
      </c>
      <c r="G1227" s="19" t="str">
        <f>VLOOKUP(Table3[[#This Row],[Customer ID]],'Medical Examinations'!$1:$1048576,6,FALSE())</f>
        <v>No</v>
      </c>
      <c r="H1227" s="19" t="str">
        <f>VLOOKUP(Table3[[#This Row],[Customer ID]],'Medical Examinations'!$1:$1048576,7,FALSE())</f>
        <v>No</v>
      </c>
      <c r="I1227" s="19" t="str">
        <f>VLOOKUP(Table3[[#This Row],[Customer ID]],'Medical Examinations'!$1:$1048576,8,FALSE())</f>
        <v>No</v>
      </c>
      <c r="J1227" s="19">
        <f>VLOOKUP(Table3[[#This Row],[Customer ID]],'Medical Examinations'!$1:$1048576,9,FALSE())</f>
        <v>0</v>
      </c>
      <c r="K1227" s="19" t="str">
        <f>VLOOKUP(Table3[[#This Row],[Customer ID]],'Medical Examinations'!$1:$1048576,10,FALSE())</f>
        <v>No</v>
      </c>
      <c r="L1227" s="19" t="e">
        <f>VLOOKUP(Table3[[#This Row],[Customer ID]],'Hospitalisation Details'!1226:$1048576,5,FALSE())</f>
        <v>#N/A</v>
      </c>
      <c r="M1227" s="19" t="e">
        <f>VLOOKUP(Table3[[#This Row],[Customer ID]],'Hospitalisation Details'!1226:$1048576,6,FALSE())</f>
        <v>#N/A</v>
      </c>
      <c r="N1227" s="19" t="e">
        <f>VLOOKUP(Table3[[#This Row],[Customer ID]],'Hospitalisation Details'!1226:$1048576,8,FALSE())</f>
        <v>#N/A</v>
      </c>
      <c r="O1227" s="19" t="e">
        <f>VLOOKUP(Table3[[#This Row],[Customer ID]],'Hospitalisation Details'!1226:$1048576,9,FALSE())</f>
        <v>#N/A</v>
      </c>
      <c r="P1227" s="19" t="e">
        <f>VLOOKUP(Table3[[#This Row],[Customer ID]],'Hospitalisation Details'!1226:$1048576,10,FALSE())</f>
        <v>#N/A</v>
      </c>
      <c r="Q1227" s="19" t="e">
        <f>VLOOKUP(Table3[[#This Row],[Customer ID]],'Hospitalisation Details'!1226:$1048576,11,FALSE())</f>
        <v>#N/A</v>
      </c>
    </row>
    <row r="1228" spans="1:17" x14ac:dyDescent="0.2">
      <c r="A1228" s="18" t="s">
        <v>1144</v>
      </c>
      <c r="B1228" s="19" t="str">
        <f>VLOOKUP(Table3[[#This Row],[Customer ID]],'Customer name 1'!1227:$1048576,4,FALSE())</f>
        <v xml:space="preserve">Ms. Kelsey </v>
      </c>
      <c r="C1228" s="20">
        <f>VLOOKUP(Table3[[#This Row],[Customer ID]],'Medical Examinations'!$1:$1048576,2,FALSE())</f>
        <v>28.71</v>
      </c>
      <c r="D1228" s="20" t="str">
        <f>VLOOKUP(Table3[[#This Row],[Customer ID]],'Medical Examinations'!$1:$1048576,3,FALSE())</f>
        <v>over weight</v>
      </c>
      <c r="E1228" s="20">
        <f>VLOOKUP(Table3[[#This Row],[Customer ID]],'Medical Examinations'!$1:$1048576,4,FALSE())</f>
        <v>5.71</v>
      </c>
      <c r="F1228" s="20" t="str">
        <f>VLOOKUP(Table3[[#This Row],[Customer ID]],'Medical Examinations'!$1:$1048576,5,FALSE())</f>
        <v>prediabetes</v>
      </c>
      <c r="G1228" s="19" t="str">
        <f>VLOOKUP(Table3[[#This Row],[Customer ID]],'Medical Examinations'!$1:$1048576,6,FALSE())</f>
        <v>No</v>
      </c>
      <c r="H1228" s="19" t="str">
        <f>VLOOKUP(Table3[[#This Row],[Customer ID]],'Medical Examinations'!$1:$1048576,7,FALSE())</f>
        <v>No</v>
      </c>
      <c r="I1228" s="19" t="str">
        <f>VLOOKUP(Table3[[#This Row],[Customer ID]],'Medical Examinations'!$1:$1048576,8,FALSE())</f>
        <v>No</v>
      </c>
      <c r="J1228" s="19">
        <f>VLOOKUP(Table3[[#This Row],[Customer ID]],'Medical Examinations'!$1:$1048576,9,FALSE())</f>
        <v>0</v>
      </c>
      <c r="K1228" s="19" t="str">
        <f>VLOOKUP(Table3[[#This Row],[Customer ID]],'Medical Examinations'!$1:$1048576,10,FALSE())</f>
        <v>No</v>
      </c>
      <c r="L1228" s="19" t="e">
        <f>VLOOKUP(Table3[[#This Row],[Customer ID]],'Hospitalisation Details'!1227:$1048576,5,FALSE())</f>
        <v>#N/A</v>
      </c>
      <c r="M1228" s="19" t="e">
        <f>VLOOKUP(Table3[[#This Row],[Customer ID]],'Hospitalisation Details'!1227:$1048576,6,FALSE())</f>
        <v>#N/A</v>
      </c>
      <c r="N1228" s="19" t="e">
        <f>VLOOKUP(Table3[[#This Row],[Customer ID]],'Hospitalisation Details'!1227:$1048576,8,FALSE())</f>
        <v>#N/A</v>
      </c>
      <c r="O1228" s="19" t="e">
        <f>VLOOKUP(Table3[[#This Row],[Customer ID]],'Hospitalisation Details'!1227:$1048576,9,FALSE())</f>
        <v>#N/A</v>
      </c>
      <c r="P1228" s="19" t="e">
        <f>VLOOKUP(Table3[[#This Row],[Customer ID]],'Hospitalisation Details'!1227:$1048576,10,FALSE())</f>
        <v>#N/A</v>
      </c>
      <c r="Q1228" s="19" t="e">
        <f>VLOOKUP(Table3[[#This Row],[Customer ID]],'Hospitalisation Details'!1227:$1048576,11,FALSE())</f>
        <v>#N/A</v>
      </c>
    </row>
    <row r="1229" spans="1:17" x14ac:dyDescent="0.2">
      <c r="A1229" s="18" t="s">
        <v>1143</v>
      </c>
      <c r="B1229" s="19" t="str">
        <f>VLOOKUP(Table3[[#This Row],[Customer ID]],'Customer name 1'!1228:$1048576,4,FALSE())</f>
        <v xml:space="preserve">Mr. Stephen </v>
      </c>
      <c r="C1229" s="20">
        <f>VLOOKUP(Table3[[#This Row],[Customer ID]],'Medical Examinations'!$1:$1048576,2,FALSE())</f>
        <v>36.700000000000003</v>
      </c>
      <c r="D1229" s="20" t="str">
        <f>VLOOKUP(Table3[[#This Row],[Customer ID]],'Medical Examinations'!$1:$1048576,3,FALSE())</f>
        <v xml:space="preserve"> obesity </v>
      </c>
      <c r="E1229" s="20">
        <f>VLOOKUP(Table3[[#This Row],[Customer ID]],'Medical Examinations'!$1:$1048576,4,FALSE())</f>
        <v>8.6999999999999993</v>
      </c>
      <c r="F1229" s="20" t="str">
        <f>VLOOKUP(Table3[[#This Row],[Customer ID]],'Medical Examinations'!$1:$1048576,5,FALSE())</f>
        <v xml:space="preserve">diabetes </v>
      </c>
      <c r="G1229" s="19" t="str">
        <f>VLOOKUP(Table3[[#This Row],[Customer ID]],'Medical Examinations'!$1:$1048576,6,FALSE())</f>
        <v>yes</v>
      </c>
      <c r="H1229" s="19" t="str">
        <f>VLOOKUP(Table3[[#This Row],[Customer ID]],'Medical Examinations'!$1:$1048576,7,FALSE())</f>
        <v>No</v>
      </c>
      <c r="I1229" s="19" t="str">
        <f>VLOOKUP(Table3[[#This Row],[Customer ID]],'Medical Examinations'!$1:$1048576,8,FALSE())</f>
        <v>No</v>
      </c>
      <c r="J1229" s="19">
        <f>VLOOKUP(Table3[[#This Row],[Customer ID]],'Medical Examinations'!$1:$1048576,9,FALSE())</f>
        <v>2</v>
      </c>
      <c r="K1229" s="19" t="str">
        <f>VLOOKUP(Table3[[#This Row],[Customer ID]],'Medical Examinations'!$1:$1048576,10,FALSE())</f>
        <v>No</v>
      </c>
      <c r="L1229" s="19" t="e">
        <f>VLOOKUP(Table3[[#This Row],[Customer ID]],'Hospitalisation Details'!1228:$1048576,5,FALSE())</f>
        <v>#N/A</v>
      </c>
      <c r="M1229" s="19" t="e">
        <f>VLOOKUP(Table3[[#This Row],[Customer ID]],'Hospitalisation Details'!1228:$1048576,6,FALSE())</f>
        <v>#N/A</v>
      </c>
      <c r="N1229" s="19" t="e">
        <f>VLOOKUP(Table3[[#This Row],[Customer ID]],'Hospitalisation Details'!1228:$1048576,8,FALSE())</f>
        <v>#N/A</v>
      </c>
      <c r="O1229" s="19" t="e">
        <f>VLOOKUP(Table3[[#This Row],[Customer ID]],'Hospitalisation Details'!1228:$1048576,9,FALSE())</f>
        <v>#N/A</v>
      </c>
      <c r="P1229" s="19" t="e">
        <f>VLOOKUP(Table3[[#This Row],[Customer ID]],'Hospitalisation Details'!1228:$1048576,10,FALSE())</f>
        <v>#N/A</v>
      </c>
      <c r="Q1229" s="19" t="e">
        <f>VLOOKUP(Table3[[#This Row],[Customer ID]],'Hospitalisation Details'!1228:$1048576,11,FALSE())</f>
        <v>#N/A</v>
      </c>
    </row>
    <row r="1230" spans="1:17" x14ac:dyDescent="0.2">
      <c r="A1230" s="18" t="s">
        <v>1142</v>
      </c>
      <c r="B1230" s="19" t="str">
        <f>VLOOKUP(Table3[[#This Row],[Customer ID]],'Customer name 1'!1229:$1048576,4,FALSE())</f>
        <v xml:space="preserve">Mr. Dan </v>
      </c>
      <c r="C1230" s="20">
        <f>VLOOKUP(Table3[[#This Row],[Customer ID]],'Medical Examinations'!$1:$1048576,2,FALSE())</f>
        <v>34.1</v>
      </c>
      <c r="D1230" s="20" t="str">
        <f>VLOOKUP(Table3[[#This Row],[Customer ID]],'Medical Examinations'!$1:$1048576,3,FALSE())</f>
        <v xml:space="preserve"> obesity </v>
      </c>
      <c r="E1230" s="20">
        <f>VLOOKUP(Table3[[#This Row],[Customer ID]],'Medical Examinations'!$1:$1048576,4,FALSE())</f>
        <v>9.0399999999999991</v>
      </c>
      <c r="F1230" s="20" t="str">
        <f>VLOOKUP(Table3[[#This Row],[Customer ID]],'Medical Examinations'!$1:$1048576,5,FALSE())</f>
        <v xml:space="preserve">diabetes </v>
      </c>
      <c r="G1230" s="19" t="str">
        <f>VLOOKUP(Table3[[#This Row],[Customer ID]],'Medical Examinations'!$1:$1048576,6,FALSE())</f>
        <v>yes</v>
      </c>
      <c r="H1230" s="19" t="str">
        <f>VLOOKUP(Table3[[#This Row],[Customer ID]],'Medical Examinations'!$1:$1048576,7,FALSE())</f>
        <v>No</v>
      </c>
      <c r="I1230" s="19" t="str">
        <f>VLOOKUP(Table3[[#This Row],[Customer ID]],'Medical Examinations'!$1:$1048576,8,FALSE())</f>
        <v>No</v>
      </c>
      <c r="J1230" s="19">
        <f>VLOOKUP(Table3[[#This Row],[Customer ID]],'Medical Examinations'!$1:$1048576,9,FALSE())</f>
        <v>2</v>
      </c>
      <c r="K1230" s="19" t="str">
        <f>VLOOKUP(Table3[[#This Row],[Customer ID]],'Medical Examinations'!$1:$1048576,10,FALSE())</f>
        <v>No</v>
      </c>
      <c r="L1230" s="19" t="e">
        <f>VLOOKUP(Table3[[#This Row],[Customer ID]],'Hospitalisation Details'!1229:$1048576,5,FALSE())</f>
        <v>#N/A</v>
      </c>
      <c r="M1230" s="19" t="e">
        <f>VLOOKUP(Table3[[#This Row],[Customer ID]],'Hospitalisation Details'!1229:$1048576,6,FALSE())</f>
        <v>#N/A</v>
      </c>
      <c r="N1230" s="19" t="e">
        <f>VLOOKUP(Table3[[#This Row],[Customer ID]],'Hospitalisation Details'!1229:$1048576,8,FALSE())</f>
        <v>#N/A</v>
      </c>
      <c r="O1230" s="19" t="e">
        <f>VLOOKUP(Table3[[#This Row],[Customer ID]],'Hospitalisation Details'!1229:$1048576,9,FALSE())</f>
        <v>#N/A</v>
      </c>
      <c r="P1230" s="19" t="e">
        <f>VLOOKUP(Table3[[#This Row],[Customer ID]],'Hospitalisation Details'!1229:$1048576,10,FALSE())</f>
        <v>#N/A</v>
      </c>
      <c r="Q1230" s="19" t="e">
        <f>VLOOKUP(Table3[[#This Row],[Customer ID]],'Hospitalisation Details'!1229:$1048576,11,FALSE())</f>
        <v>#N/A</v>
      </c>
    </row>
    <row r="1231" spans="1:17" x14ac:dyDescent="0.2">
      <c r="A1231" s="18" t="s">
        <v>1141</v>
      </c>
      <c r="B1231" s="19" t="str">
        <f>VLOOKUP(Table3[[#This Row],[Customer ID]],'Customer name 1'!1230:$1048576,4,FALSE())</f>
        <v xml:space="preserve">Ms. Katie </v>
      </c>
      <c r="C1231" s="20">
        <f>VLOOKUP(Table3[[#This Row],[Customer ID]],'Medical Examinations'!$1:$1048576,2,FALSE())</f>
        <v>25.7</v>
      </c>
      <c r="D1231" s="20" t="str">
        <f>VLOOKUP(Table3[[#This Row],[Customer ID]],'Medical Examinations'!$1:$1048576,3,FALSE())</f>
        <v>over weight</v>
      </c>
      <c r="E1231" s="20">
        <f>VLOOKUP(Table3[[#This Row],[Customer ID]],'Medical Examinations'!$1:$1048576,4,FALSE())</f>
        <v>5.61</v>
      </c>
      <c r="F1231" s="20" t="str">
        <f>VLOOKUP(Table3[[#This Row],[Customer ID]],'Medical Examinations'!$1:$1048576,5,FALSE())</f>
        <v xml:space="preserve">normal </v>
      </c>
      <c r="G1231" s="19" t="str">
        <f>VLOOKUP(Table3[[#This Row],[Customer ID]],'Medical Examinations'!$1:$1048576,6,FALSE())</f>
        <v>No</v>
      </c>
      <c r="H1231" s="19" t="str">
        <f>VLOOKUP(Table3[[#This Row],[Customer ID]],'Medical Examinations'!$1:$1048576,7,FALSE())</f>
        <v>No</v>
      </c>
      <c r="I1231" s="19" t="str">
        <f>VLOOKUP(Table3[[#This Row],[Customer ID]],'Medical Examinations'!$1:$1048576,8,FALSE())</f>
        <v>No</v>
      </c>
      <c r="J1231" s="19">
        <f>VLOOKUP(Table3[[#This Row],[Customer ID]],'Medical Examinations'!$1:$1048576,9,FALSE())</f>
        <v>0</v>
      </c>
      <c r="K1231" s="19" t="str">
        <f>VLOOKUP(Table3[[#This Row],[Customer ID]],'Medical Examinations'!$1:$1048576,10,FALSE())</f>
        <v>No</v>
      </c>
      <c r="L1231" s="19" t="e">
        <f>VLOOKUP(Table3[[#This Row],[Customer ID]],'Hospitalisation Details'!1230:$1048576,5,FALSE())</f>
        <v>#N/A</v>
      </c>
      <c r="M1231" s="19" t="e">
        <f>VLOOKUP(Table3[[#This Row],[Customer ID]],'Hospitalisation Details'!1230:$1048576,6,FALSE())</f>
        <v>#N/A</v>
      </c>
      <c r="N1231" s="19" t="e">
        <f>VLOOKUP(Table3[[#This Row],[Customer ID]],'Hospitalisation Details'!1230:$1048576,8,FALSE())</f>
        <v>#N/A</v>
      </c>
      <c r="O1231" s="19" t="e">
        <f>VLOOKUP(Table3[[#This Row],[Customer ID]],'Hospitalisation Details'!1230:$1048576,9,FALSE())</f>
        <v>#N/A</v>
      </c>
      <c r="P1231" s="19" t="e">
        <f>VLOOKUP(Table3[[#This Row],[Customer ID]],'Hospitalisation Details'!1230:$1048576,10,FALSE())</f>
        <v>#N/A</v>
      </c>
      <c r="Q1231" s="19" t="e">
        <f>VLOOKUP(Table3[[#This Row],[Customer ID]],'Hospitalisation Details'!1230:$1048576,11,FALSE())</f>
        <v>#N/A</v>
      </c>
    </row>
    <row r="1232" spans="1:17" x14ac:dyDescent="0.2">
      <c r="A1232" s="18" t="s">
        <v>1140</v>
      </c>
      <c r="B1232" s="19" t="str">
        <f>VLOOKUP(Table3[[#This Row],[Customer ID]],'Customer name 1'!1231:$1048576,4,FALSE())</f>
        <v xml:space="preserve">Ms. Melissa </v>
      </c>
      <c r="C1232" s="20">
        <f>VLOOKUP(Table3[[#This Row],[Customer ID]],'Medical Examinations'!$1:$1048576,2,FALSE())</f>
        <v>21.68</v>
      </c>
      <c r="D1232" s="20" t="str">
        <f>VLOOKUP(Table3[[#This Row],[Customer ID]],'Medical Examinations'!$1:$1048576,3,FALSE())</f>
        <v>normal weight</v>
      </c>
      <c r="E1232" s="20">
        <f>VLOOKUP(Table3[[#This Row],[Customer ID]],'Medical Examinations'!$1:$1048576,4,FALSE())</f>
        <v>8.1199999999999992</v>
      </c>
      <c r="F1232" s="20" t="str">
        <f>VLOOKUP(Table3[[#This Row],[Customer ID]],'Medical Examinations'!$1:$1048576,5,FALSE())</f>
        <v xml:space="preserve">diabetes </v>
      </c>
      <c r="G1232" s="19" t="str">
        <f>VLOOKUP(Table3[[#This Row],[Customer ID]],'Medical Examinations'!$1:$1048576,6,FALSE())</f>
        <v>No</v>
      </c>
      <c r="H1232" s="19" t="str">
        <f>VLOOKUP(Table3[[#This Row],[Customer ID]],'Medical Examinations'!$1:$1048576,7,FALSE())</f>
        <v>No</v>
      </c>
      <c r="I1232" s="19" t="str">
        <f>VLOOKUP(Table3[[#This Row],[Customer ID]],'Medical Examinations'!$1:$1048576,8,FALSE())</f>
        <v>No</v>
      </c>
      <c r="J1232" s="19">
        <f>VLOOKUP(Table3[[#This Row],[Customer ID]],'Medical Examinations'!$1:$1048576,9,FALSE())</f>
        <v>0</v>
      </c>
      <c r="K1232" s="19" t="str">
        <f>VLOOKUP(Table3[[#This Row],[Customer ID]],'Medical Examinations'!$1:$1048576,10,FALSE())</f>
        <v>No</v>
      </c>
      <c r="L1232" s="19" t="e">
        <f>VLOOKUP(Table3[[#This Row],[Customer ID]],'Hospitalisation Details'!1231:$1048576,5,FALSE())</f>
        <v>#N/A</v>
      </c>
      <c r="M1232" s="19" t="e">
        <f>VLOOKUP(Table3[[#This Row],[Customer ID]],'Hospitalisation Details'!1231:$1048576,6,FALSE())</f>
        <v>#N/A</v>
      </c>
      <c r="N1232" s="19" t="e">
        <f>VLOOKUP(Table3[[#This Row],[Customer ID]],'Hospitalisation Details'!1231:$1048576,8,FALSE())</f>
        <v>#N/A</v>
      </c>
      <c r="O1232" s="19" t="e">
        <f>VLOOKUP(Table3[[#This Row],[Customer ID]],'Hospitalisation Details'!1231:$1048576,9,FALSE())</f>
        <v>#N/A</v>
      </c>
      <c r="P1232" s="19" t="e">
        <f>VLOOKUP(Table3[[#This Row],[Customer ID]],'Hospitalisation Details'!1231:$1048576,10,FALSE())</f>
        <v>#N/A</v>
      </c>
      <c r="Q1232" s="19" t="e">
        <f>VLOOKUP(Table3[[#This Row],[Customer ID]],'Hospitalisation Details'!1231:$1048576,11,FALSE())</f>
        <v>#N/A</v>
      </c>
    </row>
    <row r="1233" spans="1:17" x14ac:dyDescent="0.2">
      <c r="A1233" s="18" t="s">
        <v>1139</v>
      </c>
      <c r="B1233" s="19" t="str">
        <f>VLOOKUP(Table3[[#This Row],[Customer ID]],'Customer name 1'!1232:$1048576,4,FALSE())</f>
        <v xml:space="preserve">Ms. Kara </v>
      </c>
      <c r="C1233" s="20">
        <f>VLOOKUP(Table3[[#This Row],[Customer ID]],'Medical Examinations'!$1:$1048576,2,FALSE())</f>
        <v>25.175000000000001</v>
      </c>
      <c r="D1233" s="20" t="str">
        <f>VLOOKUP(Table3[[#This Row],[Customer ID]],'Medical Examinations'!$1:$1048576,3,FALSE())</f>
        <v>over weight</v>
      </c>
      <c r="E1233" s="20">
        <f>VLOOKUP(Table3[[#This Row],[Customer ID]],'Medical Examinations'!$1:$1048576,4,FALSE())</f>
        <v>4.74</v>
      </c>
      <c r="F1233" s="20" t="str">
        <f>VLOOKUP(Table3[[#This Row],[Customer ID]],'Medical Examinations'!$1:$1048576,5,FALSE())</f>
        <v xml:space="preserve">normal </v>
      </c>
      <c r="G1233" s="19" t="str">
        <f>VLOOKUP(Table3[[#This Row],[Customer ID]],'Medical Examinations'!$1:$1048576,6,FALSE())</f>
        <v>No</v>
      </c>
      <c r="H1233" s="19" t="str">
        <f>VLOOKUP(Table3[[#This Row],[Customer ID]],'Medical Examinations'!$1:$1048576,7,FALSE())</f>
        <v>No</v>
      </c>
      <c r="I1233" s="19" t="str">
        <f>VLOOKUP(Table3[[#This Row],[Customer ID]],'Medical Examinations'!$1:$1048576,8,FALSE())</f>
        <v>No</v>
      </c>
      <c r="J1233" s="19">
        <f>VLOOKUP(Table3[[#This Row],[Customer ID]],'Medical Examinations'!$1:$1048576,9,FALSE())</f>
        <v>0</v>
      </c>
      <c r="K1233" s="19" t="str">
        <f>VLOOKUP(Table3[[#This Row],[Customer ID]],'Medical Examinations'!$1:$1048576,10,FALSE())</f>
        <v>No</v>
      </c>
      <c r="L1233" s="19" t="e">
        <f>VLOOKUP(Table3[[#This Row],[Customer ID]],'Hospitalisation Details'!1232:$1048576,5,FALSE())</f>
        <v>#N/A</v>
      </c>
      <c r="M1233" s="19" t="e">
        <f>VLOOKUP(Table3[[#This Row],[Customer ID]],'Hospitalisation Details'!1232:$1048576,6,FALSE())</f>
        <v>#N/A</v>
      </c>
      <c r="N1233" s="19" t="e">
        <f>VLOOKUP(Table3[[#This Row],[Customer ID]],'Hospitalisation Details'!1232:$1048576,8,FALSE())</f>
        <v>#N/A</v>
      </c>
      <c r="O1233" s="19" t="e">
        <f>VLOOKUP(Table3[[#This Row],[Customer ID]],'Hospitalisation Details'!1232:$1048576,9,FALSE())</f>
        <v>#N/A</v>
      </c>
      <c r="P1233" s="19" t="e">
        <f>VLOOKUP(Table3[[#This Row],[Customer ID]],'Hospitalisation Details'!1232:$1048576,10,FALSE())</f>
        <v>#N/A</v>
      </c>
      <c r="Q1233" s="19" t="e">
        <f>VLOOKUP(Table3[[#This Row],[Customer ID]],'Hospitalisation Details'!1232:$1048576,11,FALSE())</f>
        <v>#N/A</v>
      </c>
    </row>
    <row r="1234" spans="1:17" x14ac:dyDescent="0.2">
      <c r="A1234" s="18" t="s">
        <v>1138</v>
      </c>
      <c r="B1234" s="19" t="str">
        <f>VLOOKUP(Table3[[#This Row],[Customer ID]],'Customer name 1'!1233:$1048576,4,FALSE())</f>
        <v xml:space="preserve">Mr. Juan </v>
      </c>
      <c r="C1234" s="20">
        <f>VLOOKUP(Table3[[#This Row],[Customer ID]],'Medical Examinations'!$1:$1048576,2,FALSE())</f>
        <v>44.77</v>
      </c>
      <c r="D1234" s="20" t="str">
        <f>VLOOKUP(Table3[[#This Row],[Customer ID]],'Medical Examinations'!$1:$1048576,3,FALSE())</f>
        <v xml:space="preserve"> obesity </v>
      </c>
      <c r="E1234" s="20">
        <f>VLOOKUP(Table3[[#This Row],[Customer ID]],'Medical Examinations'!$1:$1048576,4,FALSE())</f>
        <v>4.0599999999999996</v>
      </c>
      <c r="F1234" s="20" t="str">
        <f>VLOOKUP(Table3[[#This Row],[Customer ID]],'Medical Examinations'!$1:$1048576,5,FALSE())</f>
        <v xml:space="preserve">normal </v>
      </c>
      <c r="G1234" s="19" t="str">
        <f>VLOOKUP(Table3[[#This Row],[Customer ID]],'Medical Examinations'!$1:$1048576,6,FALSE())</f>
        <v>No</v>
      </c>
      <c r="H1234" s="19" t="str">
        <f>VLOOKUP(Table3[[#This Row],[Customer ID]],'Medical Examinations'!$1:$1048576,7,FALSE())</f>
        <v>No</v>
      </c>
      <c r="I1234" s="19" t="str">
        <f>VLOOKUP(Table3[[#This Row],[Customer ID]],'Medical Examinations'!$1:$1048576,8,FALSE())</f>
        <v>No</v>
      </c>
      <c r="J1234" s="19">
        <f>VLOOKUP(Table3[[#This Row],[Customer ID]],'Medical Examinations'!$1:$1048576,9,FALSE())</f>
        <v>2</v>
      </c>
      <c r="K1234" s="19" t="str">
        <f>VLOOKUP(Table3[[#This Row],[Customer ID]],'Medical Examinations'!$1:$1048576,10,FALSE())</f>
        <v>No</v>
      </c>
      <c r="L1234" s="19" t="e">
        <f>VLOOKUP(Table3[[#This Row],[Customer ID]],'Hospitalisation Details'!1233:$1048576,5,FALSE())</f>
        <v>#N/A</v>
      </c>
      <c r="M1234" s="19" t="e">
        <f>VLOOKUP(Table3[[#This Row],[Customer ID]],'Hospitalisation Details'!1233:$1048576,6,FALSE())</f>
        <v>#N/A</v>
      </c>
      <c r="N1234" s="19" t="e">
        <f>VLOOKUP(Table3[[#This Row],[Customer ID]],'Hospitalisation Details'!1233:$1048576,8,FALSE())</f>
        <v>#N/A</v>
      </c>
      <c r="O1234" s="19" t="e">
        <f>VLOOKUP(Table3[[#This Row],[Customer ID]],'Hospitalisation Details'!1233:$1048576,9,FALSE())</f>
        <v>#N/A</v>
      </c>
      <c r="P1234" s="19" t="e">
        <f>VLOOKUP(Table3[[#This Row],[Customer ID]],'Hospitalisation Details'!1233:$1048576,10,FALSE())</f>
        <v>#N/A</v>
      </c>
      <c r="Q1234" s="19" t="e">
        <f>VLOOKUP(Table3[[#This Row],[Customer ID]],'Hospitalisation Details'!1233:$1048576,11,FALSE())</f>
        <v>#N/A</v>
      </c>
    </row>
    <row r="1235" spans="1:17" x14ac:dyDescent="0.2">
      <c r="A1235" s="18" t="s">
        <v>1137</v>
      </c>
      <c r="B1235" s="19" t="str">
        <f>VLOOKUP(Table3[[#This Row],[Customer ID]],'Customer name 1'!1234:$1048576,4,FALSE())</f>
        <v xml:space="preserve">Mr. John </v>
      </c>
      <c r="C1235" s="20">
        <f>VLOOKUP(Table3[[#This Row],[Customer ID]],'Medical Examinations'!$1:$1048576,2,FALSE())</f>
        <v>37.07</v>
      </c>
      <c r="D1235" s="20" t="str">
        <f>VLOOKUP(Table3[[#This Row],[Customer ID]],'Medical Examinations'!$1:$1048576,3,FALSE())</f>
        <v xml:space="preserve"> obesity </v>
      </c>
      <c r="E1235" s="20">
        <f>VLOOKUP(Table3[[#This Row],[Customer ID]],'Medical Examinations'!$1:$1048576,4,FALSE())</f>
        <v>5.69</v>
      </c>
      <c r="F1235" s="20" t="str">
        <f>VLOOKUP(Table3[[#This Row],[Customer ID]],'Medical Examinations'!$1:$1048576,5,FALSE())</f>
        <v xml:space="preserve">normal </v>
      </c>
      <c r="G1235" s="19" t="str">
        <f>VLOOKUP(Table3[[#This Row],[Customer ID]],'Medical Examinations'!$1:$1048576,6,FALSE())</f>
        <v>No</v>
      </c>
      <c r="H1235" s="19" t="str">
        <f>VLOOKUP(Table3[[#This Row],[Customer ID]],'Medical Examinations'!$1:$1048576,7,FALSE())</f>
        <v>No</v>
      </c>
      <c r="I1235" s="19" t="str">
        <f>VLOOKUP(Table3[[#This Row],[Customer ID]],'Medical Examinations'!$1:$1048576,8,FALSE())</f>
        <v>No</v>
      </c>
      <c r="J1235" s="19">
        <f>VLOOKUP(Table3[[#This Row],[Customer ID]],'Medical Examinations'!$1:$1048576,9,FALSE())</f>
        <v>2</v>
      </c>
      <c r="K1235" s="19" t="str">
        <f>VLOOKUP(Table3[[#This Row],[Customer ID]],'Medical Examinations'!$1:$1048576,10,FALSE())</f>
        <v>No</v>
      </c>
      <c r="L1235" s="19" t="e">
        <f>VLOOKUP(Table3[[#This Row],[Customer ID]],'Hospitalisation Details'!1234:$1048576,5,FALSE())</f>
        <v>#N/A</v>
      </c>
      <c r="M1235" s="19" t="e">
        <f>VLOOKUP(Table3[[#This Row],[Customer ID]],'Hospitalisation Details'!1234:$1048576,6,FALSE())</f>
        <v>#N/A</v>
      </c>
      <c r="N1235" s="19" t="e">
        <f>VLOOKUP(Table3[[#This Row],[Customer ID]],'Hospitalisation Details'!1234:$1048576,8,FALSE())</f>
        <v>#N/A</v>
      </c>
      <c r="O1235" s="19" t="e">
        <f>VLOOKUP(Table3[[#This Row],[Customer ID]],'Hospitalisation Details'!1234:$1048576,9,FALSE())</f>
        <v>#N/A</v>
      </c>
      <c r="P1235" s="19" t="e">
        <f>VLOOKUP(Table3[[#This Row],[Customer ID]],'Hospitalisation Details'!1234:$1048576,10,FALSE())</f>
        <v>#N/A</v>
      </c>
      <c r="Q1235" s="19" t="e">
        <f>VLOOKUP(Table3[[#This Row],[Customer ID]],'Hospitalisation Details'!1234:$1048576,11,FALSE())</f>
        <v>#N/A</v>
      </c>
    </row>
    <row r="1236" spans="1:17" x14ac:dyDescent="0.2">
      <c r="A1236" s="18" t="s">
        <v>1136</v>
      </c>
      <c r="B1236" s="19" t="str">
        <f>VLOOKUP(Table3[[#This Row],[Customer ID]],'Customer name 1'!1235:$1048576,4,FALSE())</f>
        <v xml:space="preserve">Mrs. Sarah </v>
      </c>
      <c r="C1236" s="20">
        <f>VLOOKUP(Table3[[#This Row],[Customer ID]],'Medical Examinations'!$1:$1048576,2,FALSE())</f>
        <v>39.799999999999997</v>
      </c>
      <c r="D1236" s="20" t="str">
        <f>VLOOKUP(Table3[[#This Row],[Customer ID]],'Medical Examinations'!$1:$1048576,3,FALSE())</f>
        <v xml:space="preserve"> obesity </v>
      </c>
      <c r="E1236" s="20">
        <f>VLOOKUP(Table3[[#This Row],[Customer ID]],'Medical Examinations'!$1:$1048576,4,FALSE())</f>
        <v>5.66</v>
      </c>
      <c r="F1236" s="20" t="str">
        <f>VLOOKUP(Table3[[#This Row],[Customer ID]],'Medical Examinations'!$1:$1048576,5,FALSE())</f>
        <v xml:space="preserve">normal </v>
      </c>
      <c r="G1236" s="19" t="str">
        <f>VLOOKUP(Table3[[#This Row],[Customer ID]],'Medical Examinations'!$1:$1048576,6,FALSE())</f>
        <v>No</v>
      </c>
      <c r="H1236" s="19" t="str">
        <f>VLOOKUP(Table3[[#This Row],[Customer ID]],'Medical Examinations'!$1:$1048576,7,FALSE())</f>
        <v>No</v>
      </c>
      <c r="I1236" s="19" t="str">
        <f>VLOOKUP(Table3[[#This Row],[Customer ID]],'Medical Examinations'!$1:$1048576,8,FALSE())</f>
        <v>Yes</v>
      </c>
      <c r="J1236" s="19">
        <f>VLOOKUP(Table3[[#This Row],[Customer ID]],'Medical Examinations'!$1:$1048576,9,FALSE())</f>
        <v>1</v>
      </c>
      <c r="K1236" s="19" t="str">
        <f>VLOOKUP(Table3[[#This Row],[Customer ID]],'Medical Examinations'!$1:$1048576,10,FALSE())</f>
        <v>No</v>
      </c>
      <c r="L1236" s="19" t="e">
        <f>VLOOKUP(Table3[[#This Row],[Customer ID]],'Hospitalisation Details'!1235:$1048576,5,FALSE())</f>
        <v>#N/A</v>
      </c>
      <c r="M1236" s="19" t="e">
        <f>VLOOKUP(Table3[[#This Row],[Customer ID]],'Hospitalisation Details'!1235:$1048576,6,FALSE())</f>
        <v>#N/A</v>
      </c>
      <c r="N1236" s="19" t="e">
        <f>VLOOKUP(Table3[[#This Row],[Customer ID]],'Hospitalisation Details'!1235:$1048576,8,FALSE())</f>
        <v>#N/A</v>
      </c>
      <c r="O1236" s="19" t="e">
        <f>VLOOKUP(Table3[[#This Row],[Customer ID]],'Hospitalisation Details'!1235:$1048576,9,FALSE())</f>
        <v>#N/A</v>
      </c>
      <c r="P1236" s="19" t="e">
        <f>VLOOKUP(Table3[[#This Row],[Customer ID]],'Hospitalisation Details'!1235:$1048576,10,FALSE())</f>
        <v>#N/A</v>
      </c>
      <c r="Q1236" s="19" t="e">
        <f>VLOOKUP(Table3[[#This Row],[Customer ID]],'Hospitalisation Details'!1235:$1048576,11,FALSE())</f>
        <v>#N/A</v>
      </c>
    </row>
    <row r="1237" spans="1:17" x14ac:dyDescent="0.2">
      <c r="A1237" s="18" t="s">
        <v>1135</v>
      </c>
      <c r="B1237" s="19" t="str">
        <f>VLOOKUP(Table3[[#This Row],[Customer ID]],'Customer name 1'!1236:$1048576,4,FALSE())</f>
        <v xml:space="preserve">Mrs. Kristin </v>
      </c>
      <c r="C1237" s="20">
        <f>VLOOKUP(Table3[[#This Row],[Customer ID]],'Medical Examinations'!$1:$1048576,2,FALSE())</f>
        <v>26.36</v>
      </c>
      <c r="D1237" s="20" t="str">
        <f>VLOOKUP(Table3[[#This Row],[Customer ID]],'Medical Examinations'!$1:$1048576,3,FALSE())</f>
        <v>over weight</v>
      </c>
      <c r="E1237" s="20">
        <f>VLOOKUP(Table3[[#This Row],[Customer ID]],'Medical Examinations'!$1:$1048576,4,FALSE())</f>
        <v>4.32</v>
      </c>
      <c r="F1237" s="20" t="str">
        <f>VLOOKUP(Table3[[#This Row],[Customer ID]],'Medical Examinations'!$1:$1048576,5,FALSE())</f>
        <v xml:space="preserve">normal </v>
      </c>
      <c r="G1237" s="19" t="str">
        <f>VLOOKUP(Table3[[#This Row],[Customer ID]],'Medical Examinations'!$1:$1048576,6,FALSE())</f>
        <v>No</v>
      </c>
      <c r="H1237" s="19" t="str">
        <f>VLOOKUP(Table3[[#This Row],[Customer ID]],'Medical Examinations'!$1:$1048576,7,FALSE())</f>
        <v>No</v>
      </c>
      <c r="I1237" s="19" t="str">
        <f>VLOOKUP(Table3[[#This Row],[Customer ID]],'Medical Examinations'!$1:$1048576,8,FALSE())</f>
        <v>Yes</v>
      </c>
      <c r="J1237" s="19">
        <f>VLOOKUP(Table3[[#This Row],[Customer ID]],'Medical Examinations'!$1:$1048576,9,FALSE())</f>
        <v>1</v>
      </c>
      <c r="K1237" s="19" t="str">
        <f>VLOOKUP(Table3[[#This Row],[Customer ID]],'Medical Examinations'!$1:$1048576,10,FALSE())</f>
        <v>No</v>
      </c>
      <c r="L1237" s="19" t="e">
        <f>VLOOKUP(Table3[[#This Row],[Customer ID]],'Hospitalisation Details'!1236:$1048576,5,FALSE())</f>
        <v>#N/A</v>
      </c>
      <c r="M1237" s="19" t="e">
        <f>VLOOKUP(Table3[[#This Row],[Customer ID]],'Hospitalisation Details'!1236:$1048576,6,FALSE())</f>
        <v>#N/A</v>
      </c>
      <c r="N1237" s="19" t="e">
        <f>VLOOKUP(Table3[[#This Row],[Customer ID]],'Hospitalisation Details'!1236:$1048576,8,FALSE())</f>
        <v>#N/A</v>
      </c>
      <c r="O1237" s="19" t="e">
        <f>VLOOKUP(Table3[[#This Row],[Customer ID]],'Hospitalisation Details'!1236:$1048576,9,FALSE())</f>
        <v>#N/A</v>
      </c>
      <c r="P1237" s="19" t="e">
        <f>VLOOKUP(Table3[[#This Row],[Customer ID]],'Hospitalisation Details'!1236:$1048576,10,FALSE())</f>
        <v>#N/A</v>
      </c>
      <c r="Q1237" s="19" t="e">
        <f>VLOOKUP(Table3[[#This Row],[Customer ID]],'Hospitalisation Details'!1236:$1048576,11,FALSE())</f>
        <v>#N/A</v>
      </c>
    </row>
    <row r="1238" spans="1:17" x14ac:dyDescent="0.2">
      <c r="A1238" s="18" t="s">
        <v>1134</v>
      </c>
      <c r="B1238" s="19" t="str">
        <f>VLOOKUP(Table3[[#This Row],[Customer ID]],'Customer name 1'!1237:$1048576,4,FALSE())</f>
        <v xml:space="preserve">Ms. Casey </v>
      </c>
      <c r="C1238" s="20">
        <f>VLOOKUP(Table3[[#This Row],[Customer ID]],'Medical Examinations'!$1:$1048576,2,FALSE())</f>
        <v>29.925000000000001</v>
      </c>
      <c r="D1238" s="20" t="str">
        <f>VLOOKUP(Table3[[#This Row],[Customer ID]],'Medical Examinations'!$1:$1048576,3,FALSE())</f>
        <v>over weight</v>
      </c>
      <c r="E1238" s="20">
        <f>VLOOKUP(Table3[[#This Row],[Customer ID]],'Medical Examinations'!$1:$1048576,4,FALSE())</f>
        <v>8.2899999999999991</v>
      </c>
      <c r="F1238" s="20" t="str">
        <f>VLOOKUP(Table3[[#This Row],[Customer ID]],'Medical Examinations'!$1:$1048576,5,FALSE())</f>
        <v xml:space="preserve">diabetes </v>
      </c>
      <c r="G1238" s="19" t="str">
        <f>VLOOKUP(Table3[[#This Row],[Customer ID]],'Medical Examinations'!$1:$1048576,6,FALSE())</f>
        <v>No</v>
      </c>
      <c r="H1238" s="19" t="str">
        <f>VLOOKUP(Table3[[#This Row],[Customer ID]],'Medical Examinations'!$1:$1048576,7,FALSE())</f>
        <v>No</v>
      </c>
      <c r="I1238" s="19" t="str">
        <f>VLOOKUP(Table3[[#This Row],[Customer ID]],'Medical Examinations'!$1:$1048576,8,FALSE())</f>
        <v>No</v>
      </c>
      <c r="J1238" s="19">
        <f>VLOOKUP(Table3[[#This Row],[Customer ID]],'Medical Examinations'!$1:$1048576,9,FALSE())</f>
        <v>2</v>
      </c>
      <c r="K1238" s="19" t="str">
        <f>VLOOKUP(Table3[[#This Row],[Customer ID]],'Medical Examinations'!$1:$1048576,10,FALSE())</f>
        <v>No</v>
      </c>
      <c r="L1238" s="19" t="e">
        <f>VLOOKUP(Table3[[#This Row],[Customer ID]],'Hospitalisation Details'!1237:$1048576,5,FALSE())</f>
        <v>#N/A</v>
      </c>
      <c r="M1238" s="19" t="e">
        <f>VLOOKUP(Table3[[#This Row],[Customer ID]],'Hospitalisation Details'!1237:$1048576,6,FALSE())</f>
        <v>#N/A</v>
      </c>
      <c r="N1238" s="19" t="e">
        <f>VLOOKUP(Table3[[#This Row],[Customer ID]],'Hospitalisation Details'!1237:$1048576,8,FALSE())</f>
        <v>#N/A</v>
      </c>
      <c r="O1238" s="19" t="e">
        <f>VLOOKUP(Table3[[#This Row],[Customer ID]],'Hospitalisation Details'!1237:$1048576,9,FALSE())</f>
        <v>#N/A</v>
      </c>
      <c r="P1238" s="19" t="e">
        <f>VLOOKUP(Table3[[#This Row],[Customer ID]],'Hospitalisation Details'!1237:$1048576,10,FALSE())</f>
        <v>#N/A</v>
      </c>
      <c r="Q1238" s="19" t="e">
        <f>VLOOKUP(Table3[[#This Row],[Customer ID]],'Hospitalisation Details'!1237:$1048576,11,FALSE())</f>
        <v>#N/A</v>
      </c>
    </row>
    <row r="1239" spans="1:17" x14ac:dyDescent="0.2">
      <c r="A1239" s="18" t="s">
        <v>1133</v>
      </c>
      <c r="B1239" s="19" t="str">
        <f>VLOOKUP(Table3[[#This Row],[Customer ID]],'Customer name 1'!1238:$1048576,4,FALSE())</f>
        <v xml:space="preserve">Mr. Samuel </v>
      </c>
      <c r="C1239" s="20">
        <f>VLOOKUP(Table3[[#This Row],[Customer ID]],'Medical Examinations'!$1:$1048576,2,FALSE())</f>
        <v>37.29</v>
      </c>
      <c r="D1239" s="20" t="str">
        <f>VLOOKUP(Table3[[#This Row],[Customer ID]],'Medical Examinations'!$1:$1048576,3,FALSE())</f>
        <v xml:space="preserve"> obesity </v>
      </c>
      <c r="E1239" s="20">
        <f>VLOOKUP(Table3[[#This Row],[Customer ID]],'Medical Examinations'!$1:$1048576,4,FALSE())</f>
        <v>10.46</v>
      </c>
      <c r="F1239" s="20" t="str">
        <f>VLOOKUP(Table3[[#This Row],[Customer ID]],'Medical Examinations'!$1:$1048576,5,FALSE())</f>
        <v xml:space="preserve">diabetes </v>
      </c>
      <c r="G1239" s="19" t="str">
        <f>VLOOKUP(Table3[[#This Row],[Customer ID]],'Medical Examinations'!$1:$1048576,6,FALSE())</f>
        <v>No</v>
      </c>
      <c r="H1239" s="19" t="str">
        <f>VLOOKUP(Table3[[#This Row],[Customer ID]],'Medical Examinations'!$1:$1048576,7,FALSE())</f>
        <v>No</v>
      </c>
      <c r="I1239" s="19" t="str">
        <f>VLOOKUP(Table3[[#This Row],[Customer ID]],'Medical Examinations'!$1:$1048576,8,FALSE())</f>
        <v>No</v>
      </c>
      <c r="J1239" s="19">
        <f>VLOOKUP(Table3[[#This Row],[Customer ID]],'Medical Examinations'!$1:$1048576,9,FALSE())</f>
        <v>0</v>
      </c>
      <c r="K1239" s="19" t="str">
        <f>VLOOKUP(Table3[[#This Row],[Customer ID]],'Medical Examinations'!$1:$1048576,10,FALSE())</f>
        <v>No</v>
      </c>
      <c r="L1239" s="19" t="e">
        <f>VLOOKUP(Table3[[#This Row],[Customer ID]],'Hospitalisation Details'!1238:$1048576,5,FALSE())</f>
        <v>#N/A</v>
      </c>
      <c r="M1239" s="19" t="e">
        <f>VLOOKUP(Table3[[#This Row],[Customer ID]],'Hospitalisation Details'!1238:$1048576,6,FALSE())</f>
        <v>#N/A</v>
      </c>
      <c r="N1239" s="19" t="e">
        <f>VLOOKUP(Table3[[#This Row],[Customer ID]],'Hospitalisation Details'!1238:$1048576,8,FALSE())</f>
        <v>#N/A</v>
      </c>
      <c r="O1239" s="19" t="e">
        <f>VLOOKUP(Table3[[#This Row],[Customer ID]],'Hospitalisation Details'!1238:$1048576,9,FALSE())</f>
        <v>#N/A</v>
      </c>
      <c r="P1239" s="19" t="e">
        <f>VLOOKUP(Table3[[#This Row],[Customer ID]],'Hospitalisation Details'!1238:$1048576,10,FALSE())</f>
        <v>#N/A</v>
      </c>
      <c r="Q1239" s="19" t="e">
        <f>VLOOKUP(Table3[[#This Row],[Customer ID]],'Hospitalisation Details'!1238:$1048576,11,FALSE())</f>
        <v>#N/A</v>
      </c>
    </row>
    <row r="1240" spans="1:17" x14ac:dyDescent="0.2">
      <c r="A1240" s="18" t="s">
        <v>1132</v>
      </c>
      <c r="B1240" s="19" t="str">
        <f>VLOOKUP(Table3[[#This Row],[Customer ID]],'Customer name 1'!1239:$1048576,4,FALSE())</f>
        <v xml:space="preserve">Mr. Braulio </v>
      </c>
      <c r="C1240" s="20">
        <f>VLOOKUP(Table3[[#This Row],[Customer ID]],'Medical Examinations'!$1:$1048576,2,FALSE())</f>
        <v>30.2</v>
      </c>
      <c r="D1240" s="20" t="str">
        <f>VLOOKUP(Table3[[#This Row],[Customer ID]],'Medical Examinations'!$1:$1048576,3,FALSE())</f>
        <v xml:space="preserve"> obesity </v>
      </c>
      <c r="E1240" s="20">
        <f>VLOOKUP(Table3[[#This Row],[Customer ID]],'Medical Examinations'!$1:$1048576,4,FALSE())</f>
        <v>11.96</v>
      </c>
      <c r="F1240" s="20" t="str">
        <f>VLOOKUP(Table3[[#This Row],[Customer ID]],'Medical Examinations'!$1:$1048576,5,FALSE())</f>
        <v xml:space="preserve">diabetes </v>
      </c>
      <c r="G1240" s="19" t="str">
        <f>VLOOKUP(Table3[[#This Row],[Customer ID]],'Medical Examinations'!$1:$1048576,6,FALSE())</f>
        <v>No</v>
      </c>
      <c r="H1240" s="19" t="str">
        <f>VLOOKUP(Table3[[#This Row],[Customer ID]],'Medical Examinations'!$1:$1048576,7,FALSE())</f>
        <v>No</v>
      </c>
      <c r="I1240" s="19" t="str">
        <f>VLOOKUP(Table3[[#This Row],[Customer ID]],'Medical Examinations'!$1:$1048576,8,FALSE())</f>
        <v>No</v>
      </c>
      <c r="J1240" s="19">
        <f>VLOOKUP(Table3[[#This Row],[Customer ID]],'Medical Examinations'!$1:$1048576,9,FALSE())</f>
        <v>0</v>
      </c>
      <c r="K1240" s="19" t="str">
        <f>VLOOKUP(Table3[[#This Row],[Customer ID]],'Medical Examinations'!$1:$1048576,10,FALSE())</f>
        <v>No</v>
      </c>
      <c r="L1240" s="19" t="e">
        <f>VLOOKUP(Table3[[#This Row],[Customer ID]],'Hospitalisation Details'!1239:$1048576,5,FALSE())</f>
        <v>#N/A</v>
      </c>
      <c r="M1240" s="19" t="e">
        <f>VLOOKUP(Table3[[#This Row],[Customer ID]],'Hospitalisation Details'!1239:$1048576,6,FALSE())</f>
        <v>#N/A</v>
      </c>
      <c r="N1240" s="19" t="e">
        <f>VLOOKUP(Table3[[#This Row],[Customer ID]],'Hospitalisation Details'!1239:$1048576,8,FALSE())</f>
        <v>#N/A</v>
      </c>
      <c r="O1240" s="19" t="e">
        <f>VLOOKUP(Table3[[#This Row],[Customer ID]],'Hospitalisation Details'!1239:$1048576,9,FALSE())</f>
        <v>#N/A</v>
      </c>
      <c r="P1240" s="19" t="e">
        <f>VLOOKUP(Table3[[#This Row],[Customer ID]],'Hospitalisation Details'!1239:$1048576,10,FALSE())</f>
        <v>#N/A</v>
      </c>
      <c r="Q1240" s="19" t="e">
        <f>VLOOKUP(Table3[[#This Row],[Customer ID]],'Hospitalisation Details'!1239:$1048576,11,FALSE())</f>
        <v>#N/A</v>
      </c>
    </row>
    <row r="1241" spans="1:17" x14ac:dyDescent="0.2">
      <c r="A1241" s="18" t="s">
        <v>1131</v>
      </c>
      <c r="B1241" s="19" t="str">
        <f>VLOOKUP(Table3[[#This Row],[Customer ID]],'Customer name 1'!1240:$1048576,4,FALSE())</f>
        <v xml:space="preserve">Ms. Anne-Marie </v>
      </c>
      <c r="C1241" s="20">
        <f>VLOOKUP(Table3[[#This Row],[Customer ID]],'Medical Examinations'!$1:$1048576,2,FALSE())</f>
        <v>24.225000000000001</v>
      </c>
      <c r="D1241" s="20" t="str">
        <f>VLOOKUP(Table3[[#This Row],[Customer ID]],'Medical Examinations'!$1:$1048576,3,FALSE())</f>
        <v>normal weight</v>
      </c>
      <c r="E1241" s="20">
        <f>VLOOKUP(Table3[[#This Row],[Customer ID]],'Medical Examinations'!$1:$1048576,4,FALSE())</f>
        <v>4.25</v>
      </c>
      <c r="F1241" s="20" t="str">
        <f>VLOOKUP(Table3[[#This Row],[Customer ID]],'Medical Examinations'!$1:$1048576,5,FALSE())</f>
        <v xml:space="preserve">normal </v>
      </c>
      <c r="G1241" s="19" t="str">
        <f>VLOOKUP(Table3[[#This Row],[Customer ID]],'Medical Examinations'!$1:$1048576,6,FALSE())</f>
        <v>yes</v>
      </c>
      <c r="H1241" s="19" t="str">
        <f>VLOOKUP(Table3[[#This Row],[Customer ID]],'Medical Examinations'!$1:$1048576,7,FALSE())</f>
        <v>No</v>
      </c>
      <c r="I1241" s="19" t="str">
        <f>VLOOKUP(Table3[[#This Row],[Customer ID]],'Medical Examinations'!$1:$1048576,8,FALSE())</f>
        <v>Yes</v>
      </c>
      <c r="J1241" s="19">
        <f>VLOOKUP(Table3[[#This Row],[Customer ID]],'Medical Examinations'!$1:$1048576,9,FALSE())</f>
        <v>1</v>
      </c>
      <c r="K1241" s="19" t="str">
        <f>VLOOKUP(Table3[[#This Row],[Customer ID]],'Medical Examinations'!$1:$1048576,10,FALSE())</f>
        <v>No</v>
      </c>
      <c r="L1241" s="19" t="e">
        <f>VLOOKUP(Table3[[#This Row],[Customer ID]],'Hospitalisation Details'!1240:$1048576,5,FALSE())</f>
        <v>#N/A</v>
      </c>
      <c r="M1241" s="19" t="e">
        <f>VLOOKUP(Table3[[#This Row],[Customer ID]],'Hospitalisation Details'!1240:$1048576,6,FALSE())</f>
        <v>#N/A</v>
      </c>
      <c r="N1241" s="19" t="e">
        <f>VLOOKUP(Table3[[#This Row],[Customer ID]],'Hospitalisation Details'!1240:$1048576,8,FALSE())</f>
        <v>#N/A</v>
      </c>
      <c r="O1241" s="19" t="e">
        <f>VLOOKUP(Table3[[#This Row],[Customer ID]],'Hospitalisation Details'!1240:$1048576,9,FALSE())</f>
        <v>#N/A</v>
      </c>
      <c r="P1241" s="19" t="e">
        <f>VLOOKUP(Table3[[#This Row],[Customer ID]],'Hospitalisation Details'!1240:$1048576,10,FALSE())</f>
        <v>#N/A</v>
      </c>
      <c r="Q1241" s="19" t="e">
        <f>VLOOKUP(Table3[[#This Row],[Customer ID]],'Hospitalisation Details'!1240:$1048576,11,FALSE())</f>
        <v>#N/A</v>
      </c>
    </row>
    <row r="1242" spans="1:17" x14ac:dyDescent="0.2">
      <c r="A1242" s="18" t="s">
        <v>1130</v>
      </c>
      <c r="B1242" s="19" t="str">
        <f>VLOOKUP(Table3[[#This Row],[Customer ID]],'Customer name 1'!1241:$1048576,4,FALSE())</f>
        <v xml:space="preserve">Mr. Samuel </v>
      </c>
      <c r="C1242" s="20">
        <f>VLOOKUP(Table3[[#This Row],[Customer ID]],'Medical Examinations'!$1:$1048576,2,FALSE())</f>
        <v>31.445</v>
      </c>
      <c r="D1242" s="20" t="str">
        <f>VLOOKUP(Table3[[#This Row],[Customer ID]],'Medical Examinations'!$1:$1048576,3,FALSE())</f>
        <v xml:space="preserve"> obesity </v>
      </c>
      <c r="E1242" s="20">
        <f>VLOOKUP(Table3[[#This Row],[Customer ID]],'Medical Examinations'!$1:$1048576,4,FALSE())</f>
        <v>8.33</v>
      </c>
      <c r="F1242" s="20" t="str">
        <f>VLOOKUP(Table3[[#This Row],[Customer ID]],'Medical Examinations'!$1:$1048576,5,FALSE())</f>
        <v xml:space="preserve">diabetes </v>
      </c>
      <c r="G1242" s="19" t="str">
        <f>VLOOKUP(Table3[[#This Row],[Customer ID]],'Medical Examinations'!$1:$1048576,6,FALSE())</f>
        <v>No</v>
      </c>
      <c r="H1242" s="19" t="str">
        <f>VLOOKUP(Table3[[#This Row],[Customer ID]],'Medical Examinations'!$1:$1048576,7,FALSE())</f>
        <v>No</v>
      </c>
      <c r="I1242" s="19" t="str">
        <f>VLOOKUP(Table3[[#This Row],[Customer ID]],'Medical Examinations'!$1:$1048576,8,FALSE())</f>
        <v>No</v>
      </c>
      <c r="J1242" s="19">
        <f>VLOOKUP(Table3[[#This Row],[Customer ID]],'Medical Examinations'!$1:$1048576,9,FALSE())</f>
        <v>0</v>
      </c>
      <c r="K1242" s="19" t="str">
        <f>VLOOKUP(Table3[[#This Row],[Customer ID]],'Medical Examinations'!$1:$1048576,10,FALSE())</f>
        <v>No</v>
      </c>
      <c r="L1242" s="19" t="e">
        <f>VLOOKUP(Table3[[#This Row],[Customer ID]],'Hospitalisation Details'!1241:$1048576,5,FALSE())</f>
        <v>#N/A</v>
      </c>
      <c r="M1242" s="19" t="e">
        <f>VLOOKUP(Table3[[#This Row],[Customer ID]],'Hospitalisation Details'!1241:$1048576,6,FALSE())</f>
        <v>#N/A</v>
      </c>
      <c r="N1242" s="19" t="e">
        <f>VLOOKUP(Table3[[#This Row],[Customer ID]],'Hospitalisation Details'!1241:$1048576,8,FALSE())</f>
        <v>#N/A</v>
      </c>
      <c r="O1242" s="19" t="e">
        <f>VLOOKUP(Table3[[#This Row],[Customer ID]],'Hospitalisation Details'!1241:$1048576,9,FALSE())</f>
        <v>#N/A</v>
      </c>
      <c r="P1242" s="19" t="e">
        <f>VLOOKUP(Table3[[#This Row],[Customer ID]],'Hospitalisation Details'!1241:$1048576,10,FALSE())</f>
        <v>#N/A</v>
      </c>
      <c r="Q1242" s="19" t="e">
        <f>VLOOKUP(Table3[[#This Row],[Customer ID]],'Hospitalisation Details'!1241:$1048576,11,FALSE())</f>
        <v>#N/A</v>
      </c>
    </row>
    <row r="1243" spans="1:17" x14ac:dyDescent="0.2">
      <c r="A1243" s="18" t="s">
        <v>1129</v>
      </c>
      <c r="B1243" s="19" t="str">
        <f>VLOOKUP(Table3[[#This Row],[Customer ID]],'Customer name 1'!1242:$1048576,4,FALSE())</f>
        <v xml:space="preserve">Mrs. Yuki </v>
      </c>
      <c r="C1243" s="20">
        <f>VLOOKUP(Table3[[#This Row],[Customer ID]],'Medical Examinations'!$1:$1048576,2,FALSE())</f>
        <v>38.880000000000003</v>
      </c>
      <c r="D1243" s="20" t="str">
        <f>VLOOKUP(Table3[[#This Row],[Customer ID]],'Medical Examinations'!$1:$1048576,3,FALSE())</f>
        <v xml:space="preserve"> obesity </v>
      </c>
      <c r="E1243" s="20">
        <f>VLOOKUP(Table3[[#This Row],[Customer ID]],'Medical Examinations'!$1:$1048576,4,FALSE())</f>
        <v>4.29</v>
      </c>
      <c r="F1243" s="20" t="str">
        <f>VLOOKUP(Table3[[#This Row],[Customer ID]],'Medical Examinations'!$1:$1048576,5,FALSE())</f>
        <v xml:space="preserve">normal </v>
      </c>
      <c r="G1243" s="19" t="str">
        <f>VLOOKUP(Table3[[#This Row],[Customer ID]],'Medical Examinations'!$1:$1048576,6,FALSE())</f>
        <v>No</v>
      </c>
      <c r="H1243" s="19" t="str">
        <f>VLOOKUP(Table3[[#This Row],[Customer ID]],'Medical Examinations'!$1:$1048576,7,FALSE())</f>
        <v>No</v>
      </c>
      <c r="I1243" s="19" t="str">
        <f>VLOOKUP(Table3[[#This Row],[Customer ID]],'Medical Examinations'!$1:$1048576,8,FALSE())</f>
        <v>No</v>
      </c>
      <c r="J1243" s="19">
        <f>VLOOKUP(Table3[[#This Row],[Customer ID]],'Medical Examinations'!$1:$1048576,9,FALSE())</f>
        <v>1</v>
      </c>
      <c r="K1243" s="19" t="str">
        <f>VLOOKUP(Table3[[#This Row],[Customer ID]],'Medical Examinations'!$1:$1048576,10,FALSE())</f>
        <v>No</v>
      </c>
      <c r="L1243" s="19" t="e">
        <f>VLOOKUP(Table3[[#This Row],[Customer ID]],'Hospitalisation Details'!1242:$1048576,5,FALSE())</f>
        <v>#N/A</v>
      </c>
      <c r="M1243" s="19" t="e">
        <f>VLOOKUP(Table3[[#This Row],[Customer ID]],'Hospitalisation Details'!1242:$1048576,6,FALSE())</f>
        <v>#N/A</v>
      </c>
      <c r="N1243" s="19" t="e">
        <f>VLOOKUP(Table3[[#This Row],[Customer ID]],'Hospitalisation Details'!1242:$1048576,8,FALSE())</f>
        <v>#N/A</v>
      </c>
      <c r="O1243" s="19" t="e">
        <f>VLOOKUP(Table3[[#This Row],[Customer ID]],'Hospitalisation Details'!1242:$1048576,9,FALSE())</f>
        <v>#N/A</v>
      </c>
      <c r="P1243" s="19" t="e">
        <f>VLOOKUP(Table3[[#This Row],[Customer ID]],'Hospitalisation Details'!1242:$1048576,10,FALSE())</f>
        <v>#N/A</v>
      </c>
      <c r="Q1243" s="19" t="e">
        <f>VLOOKUP(Table3[[#This Row],[Customer ID]],'Hospitalisation Details'!1242:$1048576,11,FALSE())</f>
        <v>#N/A</v>
      </c>
    </row>
    <row r="1244" spans="1:17" x14ac:dyDescent="0.2">
      <c r="A1244" s="18" t="s">
        <v>1128</v>
      </c>
      <c r="B1244" s="19" t="str">
        <f>VLOOKUP(Table3[[#This Row],[Customer ID]],'Customer name 1'!1243:$1048576,4,FALSE())</f>
        <v xml:space="preserve">Mr. Rafer </v>
      </c>
      <c r="C1244" s="20">
        <f>VLOOKUP(Table3[[#This Row],[Customer ID]],'Medical Examinations'!$1:$1048576,2,FALSE())</f>
        <v>43.89</v>
      </c>
      <c r="D1244" s="20" t="str">
        <f>VLOOKUP(Table3[[#This Row],[Customer ID]],'Medical Examinations'!$1:$1048576,3,FALSE())</f>
        <v xml:space="preserve"> obesity </v>
      </c>
      <c r="E1244" s="20">
        <f>VLOOKUP(Table3[[#This Row],[Customer ID]],'Medical Examinations'!$1:$1048576,4,FALSE())</f>
        <v>6.32</v>
      </c>
      <c r="F1244" s="20" t="str">
        <f>VLOOKUP(Table3[[#This Row],[Customer ID]],'Medical Examinations'!$1:$1048576,5,FALSE())</f>
        <v>prediabetes</v>
      </c>
      <c r="G1244" s="19" t="str">
        <f>VLOOKUP(Table3[[#This Row],[Customer ID]],'Medical Examinations'!$1:$1048576,6,FALSE())</f>
        <v>yes</v>
      </c>
      <c r="H1244" s="19" t="str">
        <f>VLOOKUP(Table3[[#This Row],[Customer ID]],'Medical Examinations'!$1:$1048576,7,FALSE())</f>
        <v>No</v>
      </c>
      <c r="I1244" s="19" t="str">
        <f>VLOOKUP(Table3[[#This Row],[Customer ID]],'Medical Examinations'!$1:$1048576,8,FALSE())</f>
        <v>No</v>
      </c>
      <c r="J1244" s="19">
        <f>VLOOKUP(Table3[[#This Row],[Customer ID]],'Medical Examinations'!$1:$1048576,9,FALSE())</f>
        <v>0</v>
      </c>
      <c r="K1244" s="19" t="str">
        <f>VLOOKUP(Table3[[#This Row],[Customer ID]],'Medical Examinations'!$1:$1048576,10,FALSE())</f>
        <v>No</v>
      </c>
      <c r="L1244" s="19" t="e">
        <f>VLOOKUP(Table3[[#This Row],[Customer ID]],'Hospitalisation Details'!1243:$1048576,5,FALSE())</f>
        <v>#N/A</v>
      </c>
      <c r="M1244" s="19" t="e">
        <f>VLOOKUP(Table3[[#This Row],[Customer ID]],'Hospitalisation Details'!1243:$1048576,6,FALSE())</f>
        <v>#N/A</v>
      </c>
      <c r="N1244" s="19" t="e">
        <f>VLOOKUP(Table3[[#This Row],[Customer ID]],'Hospitalisation Details'!1243:$1048576,8,FALSE())</f>
        <v>#N/A</v>
      </c>
      <c r="O1244" s="19" t="e">
        <f>VLOOKUP(Table3[[#This Row],[Customer ID]],'Hospitalisation Details'!1243:$1048576,9,FALSE())</f>
        <v>#N/A</v>
      </c>
      <c r="P1244" s="19" t="e">
        <f>VLOOKUP(Table3[[#This Row],[Customer ID]],'Hospitalisation Details'!1243:$1048576,10,FALSE())</f>
        <v>#N/A</v>
      </c>
      <c r="Q1244" s="19" t="e">
        <f>VLOOKUP(Table3[[#This Row],[Customer ID]],'Hospitalisation Details'!1243:$1048576,11,FALSE())</f>
        <v>#N/A</v>
      </c>
    </row>
    <row r="1245" spans="1:17" x14ac:dyDescent="0.2">
      <c r="A1245" s="18" t="s">
        <v>1127</v>
      </c>
      <c r="B1245" s="19" t="str">
        <f>VLOOKUP(Table3[[#This Row],[Customer ID]],'Customer name 1'!1244:$1048576,4,FALSE())</f>
        <v xml:space="preserve">Ms. Claire </v>
      </c>
      <c r="C1245" s="20">
        <f>VLOOKUP(Table3[[#This Row],[Customer ID]],'Medical Examinations'!$1:$1048576,2,FALSE())</f>
        <v>25.6</v>
      </c>
      <c r="D1245" s="20" t="str">
        <f>VLOOKUP(Table3[[#This Row],[Customer ID]],'Medical Examinations'!$1:$1048576,3,FALSE())</f>
        <v>over weight</v>
      </c>
      <c r="E1245" s="20">
        <f>VLOOKUP(Table3[[#This Row],[Customer ID]],'Medical Examinations'!$1:$1048576,4,FALSE())</f>
        <v>5.65</v>
      </c>
      <c r="F1245" s="20" t="str">
        <f>VLOOKUP(Table3[[#This Row],[Customer ID]],'Medical Examinations'!$1:$1048576,5,FALSE())</f>
        <v xml:space="preserve">normal </v>
      </c>
      <c r="G1245" s="19" t="str">
        <f>VLOOKUP(Table3[[#This Row],[Customer ID]],'Medical Examinations'!$1:$1048576,6,FALSE())</f>
        <v>No</v>
      </c>
      <c r="H1245" s="19" t="str">
        <f>VLOOKUP(Table3[[#This Row],[Customer ID]],'Medical Examinations'!$1:$1048576,7,FALSE())</f>
        <v>No</v>
      </c>
      <c r="I1245" s="19" t="str">
        <f>VLOOKUP(Table3[[#This Row],[Customer ID]],'Medical Examinations'!$1:$1048576,8,FALSE())</f>
        <v>No</v>
      </c>
      <c r="J1245" s="19">
        <f>VLOOKUP(Table3[[#This Row],[Customer ID]],'Medical Examinations'!$1:$1048576,9,FALSE())</f>
        <v>2</v>
      </c>
      <c r="K1245" s="19" t="str">
        <f>VLOOKUP(Table3[[#This Row],[Customer ID]],'Medical Examinations'!$1:$1048576,10,FALSE())</f>
        <v>No</v>
      </c>
      <c r="L1245" s="19" t="e">
        <f>VLOOKUP(Table3[[#This Row],[Customer ID]],'Hospitalisation Details'!1244:$1048576,5,FALSE())</f>
        <v>#N/A</v>
      </c>
      <c r="M1245" s="19" t="e">
        <f>VLOOKUP(Table3[[#This Row],[Customer ID]],'Hospitalisation Details'!1244:$1048576,6,FALSE())</f>
        <v>#N/A</v>
      </c>
      <c r="N1245" s="19" t="e">
        <f>VLOOKUP(Table3[[#This Row],[Customer ID]],'Hospitalisation Details'!1244:$1048576,8,FALSE())</f>
        <v>#N/A</v>
      </c>
      <c r="O1245" s="19" t="e">
        <f>VLOOKUP(Table3[[#This Row],[Customer ID]],'Hospitalisation Details'!1244:$1048576,9,FALSE())</f>
        <v>#N/A</v>
      </c>
      <c r="P1245" s="19" t="e">
        <f>VLOOKUP(Table3[[#This Row],[Customer ID]],'Hospitalisation Details'!1244:$1048576,10,FALSE())</f>
        <v>#N/A</v>
      </c>
      <c r="Q1245" s="19" t="e">
        <f>VLOOKUP(Table3[[#This Row],[Customer ID]],'Hospitalisation Details'!1244:$1048576,11,FALSE())</f>
        <v>#N/A</v>
      </c>
    </row>
    <row r="1246" spans="1:17" x14ac:dyDescent="0.2">
      <c r="A1246" s="18" t="s">
        <v>1126</v>
      </c>
      <c r="B1246" s="19" t="str">
        <f>VLOOKUP(Table3[[#This Row],[Customer ID]],'Customer name 1'!1245:$1048576,4,FALSE())</f>
        <v xml:space="preserve">Ms. Erynn </v>
      </c>
      <c r="C1246" s="20">
        <f>VLOOKUP(Table3[[#This Row],[Customer ID]],'Medical Examinations'!$1:$1048576,2,FALSE())</f>
        <v>29.545000000000002</v>
      </c>
      <c r="D1246" s="20" t="str">
        <f>VLOOKUP(Table3[[#This Row],[Customer ID]],'Medical Examinations'!$1:$1048576,3,FALSE())</f>
        <v>over weight</v>
      </c>
      <c r="E1246" s="20">
        <f>VLOOKUP(Table3[[#This Row],[Customer ID]],'Medical Examinations'!$1:$1048576,4,FALSE())</f>
        <v>8.41</v>
      </c>
      <c r="F1246" s="20" t="str">
        <f>VLOOKUP(Table3[[#This Row],[Customer ID]],'Medical Examinations'!$1:$1048576,5,FALSE())</f>
        <v xml:space="preserve">diabetes </v>
      </c>
      <c r="G1246" s="19" t="str">
        <f>VLOOKUP(Table3[[#This Row],[Customer ID]],'Medical Examinations'!$1:$1048576,6,FALSE())</f>
        <v>yes</v>
      </c>
      <c r="H1246" s="19" t="str">
        <f>VLOOKUP(Table3[[#This Row],[Customer ID]],'Medical Examinations'!$1:$1048576,7,FALSE())</f>
        <v>No</v>
      </c>
      <c r="I1246" s="19" t="str">
        <f>VLOOKUP(Table3[[#This Row],[Customer ID]],'Medical Examinations'!$1:$1048576,8,FALSE())</f>
        <v>No</v>
      </c>
      <c r="J1246" s="19">
        <f>VLOOKUP(Table3[[#This Row],[Customer ID]],'Medical Examinations'!$1:$1048576,9,FALSE())</f>
        <v>1</v>
      </c>
      <c r="K1246" s="19" t="str">
        <f>VLOOKUP(Table3[[#This Row],[Customer ID]],'Medical Examinations'!$1:$1048576,10,FALSE())</f>
        <v>No</v>
      </c>
      <c r="L1246" s="19" t="e">
        <f>VLOOKUP(Table3[[#This Row],[Customer ID]],'Hospitalisation Details'!1245:$1048576,5,FALSE())</f>
        <v>#N/A</v>
      </c>
      <c r="M1246" s="19" t="e">
        <f>VLOOKUP(Table3[[#This Row],[Customer ID]],'Hospitalisation Details'!1245:$1048576,6,FALSE())</f>
        <v>#N/A</v>
      </c>
      <c r="N1246" s="19" t="e">
        <f>VLOOKUP(Table3[[#This Row],[Customer ID]],'Hospitalisation Details'!1245:$1048576,8,FALSE())</f>
        <v>#N/A</v>
      </c>
      <c r="O1246" s="19" t="e">
        <f>VLOOKUP(Table3[[#This Row],[Customer ID]],'Hospitalisation Details'!1245:$1048576,9,FALSE())</f>
        <v>#N/A</v>
      </c>
      <c r="P1246" s="19" t="e">
        <f>VLOOKUP(Table3[[#This Row],[Customer ID]],'Hospitalisation Details'!1245:$1048576,10,FALSE())</f>
        <v>#N/A</v>
      </c>
      <c r="Q1246" s="19" t="e">
        <f>VLOOKUP(Table3[[#This Row],[Customer ID]],'Hospitalisation Details'!1245:$1048576,11,FALSE())</f>
        <v>#N/A</v>
      </c>
    </row>
    <row r="1247" spans="1:17" x14ac:dyDescent="0.2">
      <c r="A1247" s="18" t="s">
        <v>1125</v>
      </c>
      <c r="B1247" s="19" t="str">
        <f>VLOOKUP(Table3[[#This Row],[Customer ID]],'Customer name 1'!1246:$1048576,4,FALSE())</f>
        <v xml:space="preserve">Mr. Mahesh </v>
      </c>
      <c r="C1247" s="20">
        <f>VLOOKUP(Table3[[#This Row],[Customer ID]],'Medical Examinations'!$1:$1048576,2,FALSE())</f>
        <v>23.25</v>
      </c>
      <c r="D1247" s="20" t="str">
        <f>VLOOKUP(Table3[[#This Row],[Customer ID]],'Medical Examinations'!$1:$1048576,3,FALSE())</f>
        <v>normal weight</v>
      </c>
      <c r="E1247" s="20">
        <f>VLOOKUP(Table3[[#This Row],[Customer ID]],'Medical Examinations'!$1:$1048576,4,FALSE())</f>
        <v>11.96</v>
      </c>
      <c r="F1247" s="20" t="str">
        <f>VLOOKUP(Table3[[#This Row],[Customer ID]],'Medical Examinations'!$1:$1048576,5,FALSE())</f>
        <v xml:space="preserve">diabetes </v>
      </c>
      <c r="G1247" s="19" t="str">
        <f>VLOOKUP(Table3[[#This Row],[Customer ID]],'Medical Examinations'!$1:$1048576,6,FALSE())</f>
        <v>yes</v>
      </c>
      <c r="H1247" s="19" t="str">
        <f>VLOOKUP(Table3[[#This Row],[Customer ID]],'Medical Examinations'!$1:$1048576,7,FALSE())</f>
        <v>No</v>
      </c>
      <c r="I1247" s="19" t="str">
        <f>VLOOKUP(Table3[[#This Row],[Customer ID]],'Medical Examinations'!$1:$1048576,8,FALSE())</f>
        <v>No</v>
      </c>
      <c r="J1247" s="19">
        <f>VLOOKUP(Table3[[#This Row],[Customer ID]],'Medical Examinations'!$1:$1048576,9,FALSE())</f>
        <v>0</v>
      </c>
      <c r="K1247" s="19" t="str">
        <f>VLOOKUP(Table3[[#This Row],[Customer ID]],'Medical Examinations'!$1:$1048576,10,FALSE())</f>
        <v>No</v>
      </c>
      <c r="L1247" s="19" t="e">
        <f>VLOOKUP(Table3[[#This Row],[Customer ID]],'Hospitalisation Details'!1246:$1048576,5,FALSE())</f>
        <v>#N/A</v>
      </c>
      <c r="M1247" s="19" t="e">
        <f>VLOOKUP(Table3[[#This Row],[Customer ID]],'Hospitalisation Details'!1246:$1048576,6,FALSE())</f>
        <v>#N/A</v>
      </c>
      <c r="N1247" s="19" t="e">
        <f>VLOOKUP(Table3[[#This Row],[Customer ID]],'Hospitalisation Details'!1246:$1048576,8,FALSE())</f>
        <v>#N/A</v>
      </c>
      <c r="O1247" s="19" t="e">
        <f>VLOOKUP(Table3[[#This Row],[Customer ID]],'Hospitalisation Details'!1246:$1048576,9,FALSE())</f>
        <v>#N/A</v>
      </c>
      <c r="P1247" s="19" t="e">
        <f>VLOOKUP(Table3[[#This Row],[Customer ID]],'Hospitalisation Details'!1246:$1048576,10,FALSE())</f>
        <v>#N/A</v>
      </c>
      <c r="Q1247" s="19" t="e">
        <f>VLOOKUP(Table3[[#This Row],[Customer ID]],'Hospitalisation Details'!1246:$1048576,11,FALSE())</f>
        <v>#N/A</v>
      </c>
    </row>
    <row r="1248" spans="1:17" x14ac:dyDescent="0.2">
      <c r="A1248" s="18" t="s">
        <v>1124</v>
      </c>
      <c r="B1248" s="19" t="str">
        <f>VLOOKUP(Table3[[#This Row],[Customer ID]],'Customer name 1'!1247:$1048576,4,FALSE())</f>
        <v xml:space="preserve">Mr. Stanley </v>
      </c>
      <c r="C1248" s="20">
        <f>VLOOKUP(Table3[[#This Row],[Customer ID]],'Medical Examinations'!$1:$1048576,2,FALSE())</f>
        <v>43.95</v>
      </c>
      <c r="D1248" s="20" t="str">
        <f>VLOOKUP(Table3[[#This Row],[Customer ID]],'Medical Examinations'!$1:$1048576,3,FALSE())</f>
        <v xml:space="preserve"> obesity </v>
      </c>
      <c r="E1248" s="20">
        <f>VLOOKUP(Table3[[#This Row],[Customer ID]],'Medical Examinations'!$1:$1048576,4,FALSE())</f>
        <v>5.17</v>
      </c>
      <c r="F1248" s="20" t="str">
        <f>VLOOKUP(Table3[[#This Row],[Customer ID]],'Medical Examinations'!$1:$1048576,5,FALSE())</f>
        <v xml:space="preserve">normal </v>
      </c>
      <c r="G1248" s="19" t="str">
        <f>VLOOKUP(Table3[[#This Row],[Customer ID]],'Medical Examinations'!$1:$1048576,6,FALSE())</f>
        <v>yes</v>
      </c>
      <c r="H1248" s="19" t="str">
        <f>VLOOKUP(Table3[[#This Row],[Customer ID]],'Medical Examinations'!$1:$1048576,7,FALSE())</f>
        <v>No</v>
      </c>
      <c r="I1248" s="19" t="str">
        <f>VLOOKUP(Table3[[#This Row],[Customer ID]],'Medical Examinations'!$1:$1048576,8,FALSE())</f>
        <v>Yes</v>
      </c>
      <c r="J1248" s="19">
        <f>VLOOKUP(Table3[[#This Row],[Customer ID]],'Medical Examinations'!$1:$1048576,9,FALSE())</f>
        <v>1</v>
      </c>
      <c r="K1248" s="19" t="str">
        <f>VLOOKUP(Table3[[#This Row],[Customer ID]],'Medical Examinations'!$1:$1048576,10,FALSE())</f>
        <v>No</v>
      </c>
      <c r="L1248" s="19" t="e">
        <f>VLOOKUP(Table3[[#This Row],[Customer ID]],'Hospitalisation Details'!1247:$1048576,5,FALSE())</f>
        <v>#N/A</v>
      </c>
      <c r="M1248" s="19" t="e">
        <f>VLOOKUP(Table3[[#This Row],[Customer ID]],'Hospitalisation Details'!1247:$1048576,6,FALSE())</f>
        <v>#N/A</v>
      </c>
      <c r="N1248" s="19" t="e">
        <f>VLOOKUP(Table3[[#This Row],[Customer ID]],'Hospitalisation Details'!1247:$1048576,8,FALSE())</f>
        <v>#N/A</v>
      </c>
      <c r="O1248" s="19" t="e">
        <f>VLOOKUP(Table3[[#This Row],[Customer ID]],'Hospitalisation Details'!1247:$1048576,9,FALSE())</f>
        <v>#N/A</v>
      </c>
      <c r="P1248" s="19" t="e">
        <f>VLOOKUP(Table3[[#This Row],[Customer ID]],'Hospitalisation Details'!1247:$1048576,10,FALSE())</f>
        <v>#N/A</v>
      </c>
      <c r="Q1248" s="19" t="e">
        <f>VLOOKUP(Table3[[#This Row],[Customer ID]],'Hospitalisation Details'!1247:$1048576,11,FALSE())</f>
        <v>#N/A</v>
      </c>
    </row>
    <row r="1249" spans="1:17" x14ac:dyDescent="0.2">
      <c r="A1249" s="18" t="s">
        <v>1123</v>
      </c>
      <c r="B1249" s="19" t="str">
        <f>VLOOKUP(Table3[[#This Row],[Customer ID]],'Customer name 1'!1248:$1048576,4,FALSE())</f>
        <v xml:space="preserve">Mr. Gregory </v>
      </c>
      <c r="C1249" s="20">
        <f>VLOOKUP(Table3[[#This Row],[Customer ID]],'Medical Examinations'!$1:$1048576,2,FALSE())</f>
        <v>21.85</v>
      </c>
      <c r="D1249" s="20" t="str">
        <f>VLOOKUP(Table3[[#This Row],[Customer ID]],'Medical Examinations'!$1:$1048576,3,FALSE())</f>
        <v>normal weight</v>
      </c>
      <c r="E1249" s="20">
        <f>VLOOKUP(Table3[[#This Row],[Customer ID]],'Medical Examinations'!$1:$1048576,4,FALSE())</f>
        <v>8.76</v>
      </c>
      <c r="F1249" s="20" t="str">
        <f>VLOOKUP(Table3[[#This Row],[Customer ID]],'Medical Examinations'!$1:$1048576,5,FALSE())</f>
        <v xml:space="preserve">diabetes </v>
      </c>
      <c r="G1249" s="19" t="str">
        <f>VLOOKUP(Table3[[#This Row],[Customer ID]],'Medical Examinations'!$1:$1048576,6,FALSE())</f>
        <v>No</v>
      </c>
      <c r="H1249" s="19" t="str">
        <f>VLOOKUP(Table3[[#This Row],[Customer ID]],'Medical Examinations'!$1:$1048576,7,FALSE())</f>
        <v>No</v>
      </c>
      <c r="I1249" s="19" t="str">
        <f>VLOOKUP(Table3[[#This Row],[Customer ID]],'Medical Examinations'!$1:$1048576,8,FALSE())</f>
        <v>No</v>
      </c>
      <c r="J1249" s="19">
        <f>VLOOKUP(Table3[[#This Row],[Customer ID]],'Medical Examinations'!$1:$1048576,9,FALSE())</f>
        <v>0</v>
      </c>
      <c r="K1249" s="19" t="str">
        <f>VLOOKUP(Table3[[#This Row],[Customer ID]],'Medical Examinations'!$1:$1048576,10,FALSE())</f>
        <v>No</v>
      </c>
      <c r="L1249" s="19" t="e">
        <f>VLOOKUP(Table3[[#This Row],[Customer ID]],'Hospitalisation Details'!1248:$1048576,5,FALSE())</f>
        <v>#N/A</v>
      </c>
      <c r="M1249" s="19" t="e">
        <f>VLOOKUP(Table3[[#This Row],[Customer ID]],'Hospitalisation Details'!1248:$1048576,6,FALSE())</f>
        <v>#N/A</v>
      </c>
      <c r="N1249" s="19" t="e">
        <f>VLOOKUP(Table3[[#This Row],[Customer ID]],'Hospitalisation Details'!1248:$1048576,8,FALSE())</f>
        <v>#N/A</v>
      </c>
      <c r="O1249" s="19" t="e">
        <f>VLOOKUP(Table3[[#This Row],[Customer ID]],'Hospitalisation Details'!1248:$1048576,9,FALSE())</f>
        <v>#N/A</v>
      </c>
      <c r="P1249" s="19" t="e">
        <f>VLOOKUP(Table3[[#This Row],[Customer ID]],'Hospitalisation Details'!1248:$1048576,10,FALSE())</f>
        <v>#N/A</v>
      </c>
      <c r="Q1249" s="19" t="e">
        <f>VLOOKUP(Table3[[#This Row],[Customer ID]],'Hospitalisation Details'!1248:$1048576,11,FALSE())</f>
        <v>#N/A</v>
      </c>
    </row>
    <row r="1250" spans="1:17" x14ac:dyDescent="0.2">
      <c r="A1250" s="18" t="s">
        <v>1122</v>
      </c>
      <c r="B1250" s="19" t="str">
        <f>VLOOKUP(Table3[[#This Row],[Customer ID]],'Customer name 1'!1249:$1048576,4,FALSE())</f>
        <v xml:space="preserve">Mr. Eric </v>
      </c>
      <c r="C1250" s="20">
        <f>VLOOKUP(Table3[[#This Row],[Customer ID]],'Medical Examinations'!$1:$1048576,2,FALSE())</f>
        <v>25.73</v>
      </c>
      <c r="D1250" s="20" t="str">
        <f>VLOOKUP(Table3[[#This Row],[Customer ID]],'Medical Examinations'!$1:$1048576,3,FALSE())</f>
        <v>over weight</v>
      </c>
      <c r="E1250" s="20">
        <f>VLOOKUP(Table3[[#This Row],[Customer ID]],'Medical Examinations'!$1:$1048576,4,FALSE())</f>
        <v>7.99</v>
      </c>
      <c r="F1250" s="20" t="str">
        <f>VLOOKUP(Table3[[#This Row],[Customer ID]],'Medical Examinations'!$1:$1048576,5,FALSE())</f>
        <v xml:space="preserve">diabetes </v>
      </c>
      <c r="G1250" s="19" t="str">
        <f>VLOOKUP(Table3[[#This Row],[Customer ID]],'Medical Examinations'!$1:$1048576,6,FALSE())</f>
        <v>No</v>
      </c>
      <c r="H1250" s="19" t="str">
        <f>VLOOKUP(Table3[[#This Row],[Customer ID]],'Medical Examinations'!$1:$1048576,7,FALSE())</f>
        <v>No</v>
      </c>
      <c r="I1250" s="19" t="str">
        <f>VLOOKUP(Table3[[#This Row],[Customer ID]],'Medical Examinations'!$1:$1048576,8,FALSE())</f>
        <v>No</v>
      </c>
      <c r="J1250" s="19">
        <f>VLOOKUP(Table3[[#This Row],[Customer ID]],'Medical Examinations'!$1:$1048576,9,FALSE())</f>
        <v>2</v>
      </c>
      <c r="K1250" s="19" t="str">
        <f>VLOOKUP(Table3[[#This Row],[Customer ID]],'Medical Examinations'!$1:$1048576,10,FALSE())</f>
        <v>No</v>
      </c>
      <c r="L1250" s="19" t="e">
        <f>VLOOKUP(Table3[[#This Row],[Customer ID]],'Hospitalisation Details'!1249:$1048576,5,FALSE())</f>
        <v>#N/A</v>
      </c>
      <c r="M1250" s="19" t="e">
        <f>VLOOKUP(Table3[[#This Row],[Customer ID]],'Hospitalisation Details'!1249:$1048576,6,FALSE())</f>
        <v>#N/A</v>
      </c>
      <c r="N1250" s="19" t="e">
        <f>VLOOKUP(Table3[[#This Row],[Customer ID]],'Hospitalisation Details'!1249:$1048576,8,FALSE())</f>
        <v>#N/A</v>
      </c>
      <c r="O1250" s="19" t="e">
        <f>VLOOKUP(Table3[[#This Row],[Customer ID]],'Hospitalisation Details'!1249:$1048576,9,FALSE())</f>
        <v>#N/A</v>
      </c>
      <c r="P1250" s="19" t="e">
        <f>VLOOKUP(Table3[[#This Row],[Customer ID]],'Hospitalisation Details'!1249:$1048576,10,FALSE())</f>
        <v>#N/A</v>
      </c>
      <c r="Q1250" s="19" t="e">
        <f>VLOOKUP(Table3[[#This Row],[Customer ID]],'Hospitalisation Details'!1249:$1048576,11,FALSE())</f>
        <v>#N/A</v>
      </c>
    </row>
    <row r="1251" spans="1:17" x14ac:dyDescent="0.2">
      <c r="A1251" s="18" t="s">
        <v>1121</v>
      </c>
      <c r="B1251" s="19" t="str">
        <f>VLOOKUP(Table3[[#This Row],[Customer ID]],'Customer name 1'!1250:$1048576,4,FALSE())</f>
        <v xml:space="preserve">Ms. Rachel </v>
      </c>
      <c r="C1251" s="20">
        <f>VLOOKUP(Table3[[#This Row],[Customer ID]],'Medical Examinations'!$1:$1048576,2,FALSE())</f>
        <v>32.229999999999997</v>
      </c>
      <c r="D1251" s="20" t="str">
        <f>VLOOKUP(Table3[[#This Row],[Customer ID]],'Medical Examinations'!$1:$1048576,3,FALSE())</f>
        <v xml:space="preserve"> obesity </v>
      </c>
      <c r="E1251" s="20">
        <f>VLOOKUP(Table3[[#This Row],[Customer ID]],'Medical Examinations'!$1:$1048576,4,FALSE())</f>
        <v>8.59</v>
      </c>
      <c r="F1251" s="20" t="str">
        <f>VLOOKUP(Table3[[#This Row],[Customer ID]],'Medical Examinations'!$1:$1048576,5,FALSE())</f>
        <v xml:space="preserve">diabetes </v>
      </c>
      <c r="G1251" s="19" t="str">
        <f>VLOOKUP(Table3[[#This Row],[Customer ID]],'Medical Examinations'!$1:$1048576,6,FALSE())</f>
        <v>No</v>
      </c>
      <c r="H1251" s="19" t="str">
        <f>VLOOKUP(Table3[[#This Row],[Customer ID]],'Medical Examinations'!$1:$1048576,7,FALSE())</f>
        <v>No</v>
      </c>
      <c r="I1251" s="19" t="str">
        <f>VLOOKUP(Table3[[#This Row],[Customer ID]],'Medical Examinations'!$1:$1048576,8,FALSE())</f>
        <v>No</v>
      </c>
      <c r="J1251" s="19">
        <f>VLOOKUP(Table3[[#This Row],[Customer ID]],'Medical Examinations'!$1:$1048576,9,FALSE())</f>
        <v>0</v>
      </c>
      <c r="K1251" s="19" t="str">
        <f>VLOOKUP(Table3[[#This Row],[Customer ID]],'Medical Examinations'!$1:$1048576,10,FALSE())</f>
        <v>No</v>
      </c>
      <c r="L1251" s="19" t="e">
        <f>VLOOKUP(Table3[[#This Row],[Customer ID]],'Hospitalisation Details'!1250:$1048576,5,FALSE())</f>
        <v>#N/A</v>
      </c>
      <c r="M1251" s="19" t="e">
        <f>VLOOKUP(Table3[[#This Row],[Customer ID]],'Hospitalisation Details'!1250:$1048576,6,FALSE())</f>
        <v>#N/A</v>
      </c>
      <c r="N1251" s="19" t="e">
        <f>VLOOKUP(Table3[[#This Row],[Customer ID]],'Hospitalisation Details'!1250:$1048576,8,FALSE())</f>
        <v>#N/A</v>
      </c>
      <c r="O1251" s="19" t="e">
        <f>VLOOKUP(Table3[[#This Row],[Customer ID]],'Hospitalisation Details'!1250:$1048576,9,FALSE())</f>
        <v>#N/A</v>
      </c>
      <c r="P1251" s="19" t="e">
        <f>VLOOKUP(Table3[[#This Row],[Customer ID]],'Hospitalisation Details'!1250:$1048576,10,FALSE())</f>
        <v>#N/A</v>
      </c>
      <c r="Q1251" s="19" t="e">
        <f>VLOOKUP(Table3[[#This Row],[Customer ID]],'Hospitalisation Details'!1250:$1048576,11,FALSE())</f>
        <v>#N/A</v>
      </c>
    </row>
    <row r="1252" spans="1:17" x14ac:dyDescent="0.2">
      <c r="A1252" s="18" t="s">
        <v>1120</v>
      </c>
      <c r="B1252" s="19" t="str">
        <f>VLOOKUP(Table3[[#This Row],[Customer ID]],'Customer name 1'!1251:$1048576,4,FALSE())</f>
        <v xml:space="preserve">Kamp Mr. </v>
      </c>
      <c r="C1252" s="20">
        <f>VLOOKUP(Table3[[#This Row],[Customer ID]],'Medical Examinations'!$1:$1048576,2,FALSE())</f>
        <v>32.204999999999998</v>
      </c>
      <c r="D1252" s="20" t="str">
        <f>VLOOKUP(Table3[[#This Row],[Customer ID]],'Medical Examinations'!$1:$1048576,3,FALSE())</f>
        <v xml:space="preserve"> obesity </v>
      </c>
      <c r="E1252" s="20">
        <f>VLOOKUP(Table3[[#This Row],[Customer ID]],'Medical Examinations'!$1:$1048576,4,FALSE())</f>
        <v>6.14</v>
      </c>
      <c r="F1252" s="20" t="str">
        <f>VLOOKUP(Table3[[#This Row],[Customer ID]],'Medical Examinations'!$1:$1048576,5,FALSE())</f>
        <v>prediabetes</v>
      </c>
      <c r="G1252" s="19" t="str">
        <f>VLOOKUP(Table3[[#This Row],[Customer ID]],'Medical Examinations'!$1:$1048576,6,FALSE())</f>
        <v>No</v>
      </c>
      <c r="H1252" s="19" t="str">
        <f>VLOOKUP(Table3[[#This Row],[Customer ID]],'Medical Examinations'!$1:$1048576,7,FALSE())</f>
        <v>No</v>
      </c>
      <c r="I1252" s="19" t="str">
        <f>VLOOKUP(Table3[[#This Row],[Customer ID]],'Medical Examinations'!$1:$1048576,8,FALSE())</f>
        <v>No</v>
      </c>
      <c r="J1252" s="19">
        <f>VLOOKUP(Table3[[#This Row],[Customer ID]],'Medical Examinations'!$1:$1048576,9,FALSE())</f>
        <v>2</v>
      </c>
      <c r="K1252" s="19" t="str">
        <f>VLOOKUP(Table3[[#This Row],[Customer ID]],'Medical Examinations'!$1:$1048576,10,FALSE())</f>
        <v>No</v>
      </c>
      <c r="L1252" s="19" t="e">
        <f>VLOOKUP(Table3[[#This Row],[Customer ID]],'Hospitalisation Details'!1251:$1048576,5,FALSE())</f>
        <v>#N/A</v>
      </c>
      <c r="M1252" s="19" t="e">
        <f>VLOOKUP(Table3[[#This Row],[Customer ID]],'Hospitalisation Details'!1251:$1048576,6,FALSE())</f>
        <v>#N/A</v>
      </c>
      <c r="N1252" s="19" t="e">
        <f>VLOOKUP(Table3[[#This Row],[Customer ID]],'Hospitalisation Details'!1251:$1048576,8,FALSE())</f>
        <v>#N/A</v>
      </c>
      <c r="O1252" s="19" t="e">
        <f>VLOOKUP(Table3[[#This Row],[Customer ID]],'Hospitalisation Details'!1251:$1048576,9,FALSE())</f>
        <v>#N/A</v>
      </c>
      <c r="P1252" s="19" t="e">
        <f>VLOOKUP(Table3[[#This Row],[Customer ID]],'Hospitalisation Details'!1251:$1048576,10,FALSE())</f>
        <v>#N/A</v>
      </c>
      <c r="Q1252" s="19" t="e">
        <f>VLOOKUP(Table3[[#This Row],[Customer ID]],'Hospitalisation Details'!1251:$1048576,11,FALSE())</f>
        <v>#N/A</v>
      </c>
    </row>
    <row r="1253" spans="1:17" x14ac:dyDescent="0.2">
      <c r="A1253" s="18" t="s">
        <v>1119</v>
      </c>
      <c r="B1253" s="19" t="str">
        <f>VLOOKUP(Table3[[#This Row],[Customer ID]],'Customer name 1'!1252:$1048576,4,FALSE())</f>
        <v xml:space="preserve">Mr. Brad </v>
      </c>
      <c r="C1253" s="20">
        <f>VLOOKUP(Table3[[#This Row],[Customer ID]],'Medical Examinations'!$1:$1048576,2,FALSE())</f>
        <v>26.41</v>
      </c>
      <c r="D1253" s="20" t="str">
        <f>VLOOKUP(Table3[[#This Row],[Customer ID]],'Medical Examinations'!$1:$1048576,3,FALSE())</f>
        <v>over weight</v>
      </c>
      <c r="E1253" s="20">
        <f>VLOOKUP(Table3[[#This Row],[Customer ID]],'Medical Examinations'!$1:$1048576,4,FALSE())</f>
        <v>4.08</v>
      </c>
      <c r="F1253" s="20" t="str">
        <f>VLOOKUP(Table3[[#This Row],[Customer ID]],'Medical Examinations'!$1:$1048576,5,FALSE())</f>
        <v xml:space="preserve">normal </v>
      </c>
      <c r="G1253" s="19" t="str">
        <f>VLOOKUP(Table3[[#This Row],[Customer ID]],'Medical Examinations'!$1:$1048576,6,FALSE())</f>
        <v>No</v>
      </c>
      <c r="H1253" s="19" t="str">
        <f>VLOOKUP(Table3[[#This Row],[Customer ID]],'Medical Examinations'!$1:$1048576,7,FALSE())</f>
        <v>No</v>
      </c>
      <c r="I1253" s="19" t="str">
        <f>VLOOKUP(Table3[[#This Row],[Customer ID]],'Medical Examinations'!$1:$1048576,8,FALSE())</f>
        <v>No</v>
      </c>
      <c r="J1253" s="19">
        <f>VLOOKUP(Table3[[#This Row],[Customer ID]],'Medical Examinations'!$1:$1048576,9,FALSE())</f>
        <v>2</v>
      </c>
      <c r="K1253" s="19" t="str">
        <f>VLOOKUP(Table3[[#This Row],[Customer ID]],'Medical Examinations'!$1:$1048576,10,FALSE())</f>
        <v>No</v>
      </c>
      <c r="L1253" s="19" t="e">
        <f>VLOOKUP(Table3[[#This Row],[Customer ID]],'Hospitalisation Details'!1252:$1048576,5,FALSE())</f>
        <v>#N/A</v>
      </c>
      <c r="M1253" s="19" t="e">
        <f>VLOOKUP(Table3[[#This Row],[Customer ID]],'Hospitalisation Details'!1252:$1048576,6,FALSE())</f>
        <v>#N/A</v>
      </c>
      <c r="N1253" s="19" t="e">
        <f>VLOOKUP(Table3[[#This Row],[Customer ID]],'Hospitalisation Details'!1252:$1048576,8,FALSE())</f>
        <v>#N/A</v>
      </c>
      <c r="O1253" s="19" t="e">
        <f>VLOOKUP(Table3[[#This Row],[Customer ID]],'Hospitalisation Details'!1252:$1048576,9,FALSE())</f>
        <v>#N/A</v>
      </c>
      <c r="P1253" s="19" t="e">
        <f>VLOOKUP(Table3[[#This Row],[Customer ID]],'Hospitalisation Details'!1252:$1048576,10,FALSE())</f>
        <v>#N/A</v>
      </c>
      <c r="Q1253" s="19" t="e">
        <f>VLOOKUP(Table3[[#This Row],[Customer ID]],'Hospitalisation Details'!1252:$1048576,11,FALSE())</f>
        <v>#N/A</v>
      </c>
    </row>
    <row r="1254" spans="1:17" x14ac:dyDescent="0.2">
      <c r="A1254" s="18" t="s">
        <v>1118</v>
      </c>
      <c r="B1254" s="19" t="str">
        <f>VLOOKUP(Table3[[#This Row],[Customer ID]],'Customer name 1'!1253:$1048576,4,FALSE())</f>
        <v xml:space="preserve">Ms. Claire </v>
      </c>
      <c r="C1254" s="20">
        <f>VLOOKUP(Table3[[#This Row],[Customer ID]],'Medical Examinations'!$1:$1048576,2,FALSE())</f>
        <v>30.2</v>
      </c>
      <c r="D1254" s="20" t="str">
        <f>VLOOKUP(Table3[[#This Row],[Customer ID]],'Medical Examinations'!$1:$1048576,3,FALSE())</f>
        <v xml:space="preserve"> obesity </v>
      </c>
      <c r="E1254" s="20">
        <f>VLOOKUP(Table3[[#This Row],[Customer ID]],'Medical Examinations'!$1:$1048576,4,FALSE())</f>
        <v>6.25</v>
      </c>
      <c r="F1254" s="20" t="str">
        <f>VLOOKUP(Table3[[#This Row],[Customer ID]],'Medical Examinations'!$1:$1048576,5,FALSE())</f>
        <v>prediabetes</v>
      </c>
      <c r="G1254" s="19" t="str">
        <f>VLOOKUP(Table3[[#This Row],[Customer ID]],'Medical Examinations'!$1:$1048576,6,FALSE())</f>
        <v>yes</v>
      </c>
      <c r="H1254" s="19" t="str">
        <f>VLOOKUP(Table3[[#This Row],[Customer ID]],'Medical Examinations'!$1:$1048576,7,FALSE())</f>
        <v>No</v>
      </c>
      <c r="I1254" s="19" t="str">
        <f>VLOOKUP(Table3[[#This Row],[Customer ID]],'Medical Examinations'!$1:$1048576,8,FALSE())</f>
        <v>No</v>
      </c>
      <c r="J1254" s="19">
        <f>VLOOKUP(Table3[[#This Row],[Customer ID]],'Medical Examinations'!$1:$1048576,9,FALSE())</f>
        <v>0</v>
      </c>
      <c r="K1254" s="19" t="str">
        <f>VLOOKUP(Table3[[#This Row],[Customer ID]],'Medical Examinations'!$1:$1048576,10,FALSE())</f>
        <v>No</v>
      </c>
      <c r="L1254" s="19" t="e">
        <f>VLOOKUP(Table3[[#This Row],[Customer ID]],'Hospitalisation Details'!1253:$1048576,5,FALSE())</f>
        <v>#N/A</v>
      </c>
      <c r="M1254" s="19" t="e">
        <f>VLOOKUP(Table3[[#This Row],[Customer ID]],'Hospitalisation Details'!1253:$1048576,6,FALSE())</f>
        <v>#N/A</v>
      </c>
      <c r="N1254" s="19" t="e">
        <f>VLOOKUP(Table3[[#This Row],[Customer ID]],'Hospitalisation Details'!1253:$1048576,8,FALSE())</f>
        <v>#N/A</v>
      </c>
      <c r="O1254" s="19" t="e">
        <f>VLOOKUP(Table3[[#This Row],[Customer ID]],'Hospitalisation Details'!1253:$1048576,9,FALSE())</f>
        <v>#N/A</v>
      </c>
      <c r="P1254" s="19" t="e">
        <f>VLOOKUP(Table3[[#This Row],[Customer ID]],'Hospitalisation Details'!1253:$1048576,10,FALSE())</f>
        <v>#N/A</v>
      </c>
      <c r="Q1254" s="19" t="e">
        <f>VLOOKUP(Table3[[#This Row],[Customer ID]],'Hospitalisation Details'!1253:$1048576,11,FALSE())</f>
        <v>#N/A</v>
      </c>
    </row>
    <row r="1255" spans="1:17" x14ac:dyDescent="0.2">
      <c r="A1255" s="18" t="s">
        <v>1117</v>
      </c>
      <c r="B1255" s="19" t="str">
        <f>VLOOKUP(Table3[[#This Row],[Customer ID]],'Customer name 1'!1254:$1048576,4,FALSE())</f>
        <v xml:space="preserve">Mrs. Jennifer </v>
      </c>
      <c r="C1255" s="20">
        <f>VLOOKUP(Table3[[#This Row],[Customer ID]],'Medical Examinations'!$1:$1048576,2,FALSE())</f>
        <v>31.26</v>
      </c>
      <c r="D1255" s="20" t="str">
        <f>VLOOKUP(Table3[[#This Row],[Customer ID]],'Medical Examinations'!$1:$1048576,3,FALSE())</f>
        <v xml:space="preserve"> obesity </v>
      </c>
      <c r="E1255" s="20">
        <f>VLOOKUP(Table3[[#This Row],[Customer ID]],'Medical Examinations'!$1:$1048576,4,FALSE())</f>
        <v>5.94</v>
      </c>
      <c r="F1255" s="20" t="str">
        <f>VLOOKUP(Table3[[#This Row],[Customer ID]],'Medical Examinations'!$1:$1048576,5,FALSE())</f>
        <v>prediabetes</v>
      </c>
      <c r="G1255" s="19" t="str">
        <f>VLOOKUP(Table3[[#This Row],[Customer ID]],'Medical Examinations'!$1:$1048576,6,FALSE())</f>
        <v>yes</v>
      </c>
      <c r="H1255" s="19" t="str">
        <f>VLOOKUP(Table3[[#This Row],[Customer ID]],'Medical Examinations'!$1:$1048576,7,FALSE())</f>
        <v>No</v>
      </c>
      <c r="I1255" s="19" t="str">
        <f>VLOOKUP(Table3[[#This Row],[Customer ID]],'Medical Examinations'!$1:$1048576,8,FALSE())</f>
        <v>No</v>
      </c>
      <c r="J1255" s="19">
        <f>VLOOKUP(Table3[[#This Row],[Customer ID]],'Medical Examinations'!$1:$1048576,9,FALSE())</f>
        <v>1</v>
      </c>
      <c r="K1255" s="19" t="str">
        <f>VLOOKUP(Table3[[#This Row],[Customer ID]],'Medical Examinations'!$1:$1048576,10,FALSE())</f>
        <v>No</v>
      </c>
      <c r="L1255" s="19" t="e">
        <f>VLOOKUP(Table3[[#This Row],[Customer ID]],'Hospitalisation Details'!1254:$1048576,5,FALSE())</f>
        <v>#N/A</v>
      </c>
      <c r="M1255" s="19" t="e">
        <f>VLOOKUP(Table3[[#This Row],[Customer ID]],'Hospitalisation Details'!1254:$1048576,6,FALSE())</f>
        <v>#N/A</v>
      </c>
      <c r="N1255" s="19" t="e">
        <f>VLOOKUP(Table3[[#This Row],[Customer ID]],'Hospitalisation Details'!1254:$1048576,8,FALSE())</f>
        <v>#N/A</v>
      </c>
      <c r="O1255" s="19" t="e">
        <f>VLOOKUP(Table3[[#This Row],[Customer ID]],'Hospitalisation Details'!1254:$1048576,9,FALSE())</f>
        <v>#N/A</v>
      </c>
      <c r="P1255" s="19" t="e">
        <f>VLOOKUP(Table3[[#This Row],[Customer ID]],'Hospitalisation Details'!1254:$1048576,10,FALSE())</f>
        <v>#N/A</v>
      </c>
      <c r="Q1255" s="19" t="e">
        <f>VLOOKUP(Table3[[#This Row],[Customer ID]],'Hospitalisation Details'!1254:$1048576,11,FALSE())</f>
        <v>#N/A</v>
      </c>
    </row>
    <row r="1256" spans="1:17" x14ac:dyDescent="0.2">
      <c r="A1256" s="18" t="s">
        <v>1116</v>
      </c>
      <c r="B1256" s="19" t="str">
        <f>VLOOKUP(Table3[[#This Row],[Customer ID]],'Customer name 1'!1255:$1048576,4,FALSE())</f>
        <v xml:space="preserve">Ms. Maria </v>
      </c>
      <c r="C1256" s="20">
        <f>VLOOKUP(Table3[[#This Row],[Customer ID]],'Medical Examinations'!$1:$1048576,2,FALSE())</f>
        <v>33.725000000000001</v>
      </c>
      <c r="D1256" s="20" t="str">
        <f>VLOOKUP(Table3[[#This Row],[Customer ID]],'Medical Examinations'!$1:$1048576,3,FALSE())</f>
        <v xml:space="preserve"> obesity </v>
      </c>
      <c r="E1256" s="20">
        <f>VLOOKUP(Table3[[#This Row],[Customer ID]],'Medical Examinations'!$1:$1048576,4,FALSE())</f>
        <v>6.45</v>
      </c>
      <c r="F1256" s="20" t="str">
        <f>VLOOKUP(Table3[[#This Row],[Customer ID]],'Medical Examinations'!$1:$1048576,5,FALSE())</f>
        <v>prediabetes</v>
      </c>
      <c r="G1256" s="19" t="str">
        <f>VLOOKUP(Table3[[#This Row],[Customer ID]],'Medical Examinations'!$1:$1048576,6,FALSE())</f>
        <v>yes</v>
      </c>
      <c r="H1256" s="19" t="str">
        <f>VLOOKUP(Table3[[#This Row],[Customer ID]],'Medical Examinations'!$1:$1048576,7,FALSE())</f>
        <v>No</v>
      </c>
      <c r="I1256" s="19" t="str">
        <f>VLOOKUP(Table3[[#This Row],[Customer ID]],'Medical Examinations'!$1:$1048576,8,FALSE())</f>
        <v>No</v>
      </c>
      <c r="J1256" s="19">
        <f>VLOOKUP(Table3[[#This Row],[Customer ID]],'Medical Examinations'!$1:$1048576,9,FALSE())</f>
        <v>0</v>
      </c>
      <c r="K1256" s="19" t="str">
        <f>VLOOKUP(Table3[[#This Row],[Customer ID]],'Medical Examinations'!$1:$1048576,10,FALSE())</f>
        <v>No</v>
      </c>
      <c r="L1256" s="19" t="e">
        <f>VLOOKUP(Table3[[#This Row],[Customer ID]],'Hospitalisation Details'!1255:$1048576,5,FALSE())</f>
        <v>#N/A</v>
      </c>
      <c r="M1256" s="19" t="e">
        <f>VLOOKUP(Table3[[#This Row],[Customer ID]],'Hospitalisation Details'!1255:$1048576,6,FALSE())</f>
        <v>#N/A</v>
      </c>
      <c r="N1256" s="19" t="e">
        <f>VLOOKUP(Table3[[#This Row],[Customer ID]],'Hospitalisation Details'!1255:$1048576,8,FALSE())</f>
        <v>#N/A</v>
      </c>
      <c r="O1256" s="19" t="e">
        <f>VLOOKUP(Table3[[#This Row],[Customer ID]],'Hospitalisation Details'!1255:$1048576,9,FALSE())</f>
        <v>#N/A</v>
      </c>
      <c r="P1256" s="19" t="e">
        <f>VLOOKUP(Table3[[#This Row],[Customer ID]],'Hospitalisation Details'!1255:$1048576,10,FALSE())</f>
        <v>#N/A</v>
      </c>
      <c r="Q1256" s="19" t="e">
        <f>VLOOKUP(Table3[[#This Row],[Customer ID]],'Hospitalisation Details'!1255:$1048576,11,FALSE())</f>
        <v>#N/A</v>
      </c>
    </row>
    <row r="1257" spans="1:17" x14ac:dyDescent="0.2">
      <c r="A1257" s="18" t="s">
        <v>1115</v>
      </c>
      <c r="B1257" s="19" t="str">
        <f>VLOOKUP(Table3[[#This Row],[Customer ID]],'Customer name 1'!1256:$1048576,4,FALSE())</f>
        <v xml:space="preserve">Ms. Katherine </v>
      </c>
      <c r="C1257" s="20">
        <f>VLOOKUP(Table3[[#This Row],[Customer ID]],'Medical Examinations'!$1:$1048576,2,FALSE())</f>
        <v>28.9</v>
      </c>
      <c r="D1257" s="20" t="str">
        <f>VLOOKUP(Table3[[#This Row],[Customer ID]],'Medical Examinations'!$1:$1048576,3,FALSE())</f>
        <v>over weight</v>
      </c>
      <c r="E1257" s="20">
        <f>VLOOKUP(Table3[[#This Row],[Customer ID]],'Medical Examinations'!$1:$1048576,4,FALSE())</f>
        <v>5.74</v>
      </c>
      <c r="F1257" s="20" t="str">
        <f>VLOOKUP(Table3[[#This Row],[Customer ID]],'Medical Examinations'!$1:$1048576,5,FALSE())</f>
        <v>prediabetes</v>
      </c>
      <c r="G1257" s="19" t="str">
        <f>VLOOKUP(Table3[[#This Row],[Customer ID]],'Medical Examinations'!$1:$1048576,6,FALSE())</f>
        <v>yes</v>
      </c>
      <c r="H1257" s="19" t="str">
        <f>VLOOKUP(Table3[[#This Row],[Customer ID]],'Medical Examinations'!$1:$1048576,7,FALSE())</f>
        <v>No</v>
      </c>
      <c r="I1257" s="19" t="str">
        <f>VLOOKUP(Table3[[#This Row],[Customer ID]],'Medical Examinations'!$1:$1048576,8,FALSE())</f>
        <v>No</v>
      </c>
      <c r="J1257" s="19">
        <f>VLOOKUP(Table3[[#This Row],[Customer ID]],'Medical Examinations'!$1:$1048576,9,FALSE())</f>
        <v>0</v>
      </c>
      <c r="K1257" s="19" t="str">
        <f>VLOOKUP(Table3[[#This Row],[Customer ID]],'Medical Examinations'!$1:$1048576,10,FALSE())</f>
        <v>No</v>
      </c>
      <c r="L1257" s="19" t="e">
        <f>VLOOKUP(Table3[[#This Row],[Customer ID]],'Hospitalisation Details'!1256:$1048576,5,FALSE())</f>
        <v>#N/A</v>
      </c>
      <c r="M1257" s="19" t="e">
        <f>VLOOKUP(Table3[[#This Row],[Customer ID]],'Hospitalisation Details'!1256:$1048576,6,FALSE())</f>
        <v>#N/A</v>
      </c>
      <c r="N1257" s="19" t="e">
        <f>VLOOKUP(Table3[[#This Row],[Customer ID]],'Hospitalisation Details'!1256:$1048576,8,FALSE())</f>
        <v>#N/A</v>
      </c>
      <c r="O1257" s="19" t="e">
        <f>VLOOKUP(Table3[[#This Row],[Customer ID]],'Hospitalisation Details'!1256:$1048576,9,FALSE())</f>
        <v>#N/A</v>
      </c>
      <c r="P1257" s="19" t="e">
        <f>VLOOKUP(Table3[[#This Row],[Customer ID]],'Hospitalisation Details'!1256:$1048576,10,FALSE())</f>
        <v>#N/A</v>
      </c>
      <c r="Q1257" s="19" t="e">
        <f>VLOOKUP(Table3[[#This Row],[Customer ID]],'Hospitalisation Details'!1256:$1048576,11,FALSE())</f>
        <v>#N/A</v>
      </c>
    </row>
    <row r="1258" spans="1:17" x14ac:dyDescent="0.2">
      <c r="A1258" s="18" t="s">
        <v>1114</v>
      </c>
      <c r="B1258" s="19" t="str">
        <f>VLOOKUP(Table3[[#This Row],[Customer ID]],'Customer name 1'!1257:$1048576,4,FALSE())</f>
        <v xml:space="preserve">Mr. Michael </v>
      </c>
      <c r="C1258" s="20">
        <f>VLOOKUP(Table3[[#This Row],[Customer ID]],'Medical Examinations'!$1:$1048576,2,FALSE())</f>
        <v>45.69</v>
      </c>
      <c r="D1258" s="20" t="str">
        <f>VLOOKUP(Table3[[#This Row],[Customer ID]],'Medical Examinations'!$1:$1048576,3,FALSE())</f>
        <v xml:space="preserve"> obesity </v>
      </c>
      <c r="E1258" s="20">
        <f>VLOOKUP(Table3[[#This Row],[Customer ID]],'Medical Examinations'!$1:$1048576,4,FALSE())</f>
        <v>4.43</v>
      </c>
      <c r="F1258" s="20" t="str">
        <f>VLOOKUP(Table3[[#This Row],[Customer ID]],'Medical Examinations'!$1:$1048576,5,FALSE())</f>
        <v xml:space="preserve">normal </v>
      </c>
      <c r="G1258" s="19" t="str">
        <f>VLOOKUP(Table3[[#This Row],[Customer ID]],'Medical Examinations'!$1:$1048576,6,FALSE())</f>
        <v>yes</v>
      </c>
      <c r="H1258" s="19" t="str">
        <f>VLOOKUP(Table3[[#This Row],[Customer ID]],'Medical Examinations'!$1:$1048576,7,FALSE())</f>
        <v>No</v>
      </c>
      <c r="I1258" s="19" t="str">
        <f>VLOOKUP(Table3[[#This Row],[Customer ID]],'Medical Examinations'!$1:$1048576,8,FALSE())</f>
        <v>No</v>
      </c>
      <c r="J1258" s="19">
        <f>VLOOKUP(Table3[[#This Row],[Customer ID]],'Medical Examinations'!$1:$1048576,9,FALSE())</f>
        <v>0</v>
      </c>
      <c r="K1258" s="19" t="str">
        <f>VLOOKUP(Table3[[#This Row],[Customer ID]],'Medical Examinations'!$1:$1048576,10,FALSE())</f>
        <v>No</v>
      </c>
      <c r="L1258" s="19" t="e">
        <f>VLOOKUP(Table3[[#This Row],[Customer ID]],'Hospitalisation Details'!1257:$1048576,5,FALSE())</f>
        <v>#N/A</v>
      </c>
      <c r="M1258" s="19" t="e">
        <f>VLOOKUP(Table3[[#This Row],[Customer ID]],'Hospitalisation Details'!1257:$1048576,6,FALSE())</f>
        <v>#N/A</v>
      </c>
      <c r="N1258" s="19" t="e">
        <f>VLOOKUP(Table3[[#This Row],[Customer ID]],'Hospitalisation Details'!1257:$1048576,8,FALSE())</f>
        <v>#N/A</v>
      </c>
      <c r="O1258" s="19" t="e">
        <f>VLOOKUP(Table3[[#This Row],[Customer ID]],'Hospitalisation Details'!1257:$1048576,9,FALSE())</f>
        <v>#N/A</v>
      </c>
      <c r="P1258" s="19" t="e">
        <f>VLOOKUP(Table3[[#This Row],[Customer ID]],'Hospitalisation Details'!1257:$1048576,10,FALSE())</f>
        <v>#N/A</v>
      </c>
      <c r="Q1258" s="19" t="e">
        <f>VLOOKUP(Table3[[#This Row],[Customer ID]],'Hospitalisation Details'!1257:$1048576,11,FALSE())</f>
        <v>#N/A</v>
      </c>
    </row>
    <row r="1259" spans="1:17" x14ac:dyDescent="0.2">
      <c r="A1259" s="18" t="s">
        <v>1113</v>
      </c>
      <c r="B1259" s="19" t="str">
        <f>VLOOKUP(Table3[[#This Row],[Customer ID]],'Customer name 1'!1258:$1048576,4,FALSE())</f>
        <v xml:space="preserve">Ms. Roxanne </v>
      </c>
      <c r="C1259" s="20">
        <f>VLOOKUP(Table3[[#This Row],[Customer ID]],'Medical Examinations'!$1:$1048576,2,FALSE())</f>
        <v>21.03</v>
      </c>
      <c r="D1259" s="20" t="str">
        <f>VLOOKUP(Table3[[#This Row],[Customer ID]],'Medical Examinations'!$1:$1048576,3,FALSE())</f>
        <v>normal weight</v>
      </c>
      <c r="E1259" s="20">
        <f>VLOOKUP(Table3[[#This Row],[Customer ID]],'Medical Examinations'!$1:$1048576,4,FALSE())</f>
        <v>6.5</v>
      </c>
      <c r="F1259" s="20" t="str">
        <f>VLOOKUP(Table3[[#This Row],[Customer ID]],'Medical Examinations'!$1:$1048576,5,FALSE())</f>
        <v xml:space="preserve">diabetes </v>
      </c>
      <c r="G1259" s="19" t="str">
        <f>VLOOKUP(Table3[[#This Row],[Customer ID]],'Medical Examinations'!$1:$1048576,6,FALSE())</f>
        <v>No</v>
      </c>
      <c r="H1259" s="19" t="str">
        <f>VLOOKUP(Table3[[#This Row],[Customer ID]],'Medical Examinations'!$1:$1048576,7,FALSE())</f>
        <v>No</v>
      </c>
      <c r="I1259" s="19" t="str">
        <f>VLOOKUP(Table3[[#This Row],[Customer ID]],'Medical Examinations'!$1:$1048576,8,FALSE())</f>
        <v>No</v>
      </c>
      <c r="J1259" s="19">
        <f>VLOOKUP(Table3[[#This Row],[Customer ID]],'Medical Examinations'!$1:$1048576,9,FALSE())</f>
        <v>0</v>
      </c>
      <c r="K1259" s="19" t="str">
        <f>VLOOKUP(Table3[[#This Row],[Customer ID]],'Medical Examinations'!$1:$1048576,10,FALSE())</f>
        <v>No</v>
      </c>
      <c r="L1259" s="19" t="e">
        <f>VLOOKUP(Table3[[#This Row],[Customer ID]],'Hospitalisation Details'!1258:$1048576,5,FALSE())</f>
        <v>#N/A</v>
      </c>
      <c r="M1259" s="19" t="e">
        <f>VLOOKUP(Table3[[#This Row],[Customer ID]],'Hospitalisation Details'!1258:$1048576,6,FALSE())</f>
        <v>#N/A</v>
      </c>
      <c r="N1259" s="19" t="e">
        <f>VLOOKUP(Table3[[#This Row],[Customer ID]],'Hospitalisation Details'!1258:$1048576,8,FALSE())</f>
        <v>#N/A</v>
      </c>
      <c r="O1259" s="19" t="e">
        <f>VLOOKUP(Table3[[#This Row],[Customer ID]],'Hospitalisation Details'!1258:$1048576,9,FALSE())</f>
        <v>#N/A</v>
      </c>
      <c r="P1259" s="19" t="e">
        <f>VLOOKUP(Table3[[#This Row],[Customer ID]],'Hospitalisation Details'!1258:$1048576,10,FALSE())</f>
        <v>#N/A</v>
      </c>
      <c r="Q1259" s="19" t="e">
        <f>VLOOKUP(Table3[[#This Row],[Customer ID]],'Hospitalisation Details'!1258:$1048576,11,FALSE())</f>
        <v>#N/A</v>
      </c>
    </row>
    <row r="1260" spans="1:17" x14ac:dyDescent="0.2">
      <c r="A1260" s="18" t="s">
        <v>1112</v>
      </c>
      <c r="B1260" s="19" t="str">
        <f>VLOOKUP(Table3[[#This Row],[Customer ID]],'Customer name 1'!1259:$1048576,4,FALSE())</f>
        <v xml:space="preserve">Mr. Israel </v>
      </c>
      <c r="C1260" s="20">
        <f>VLOOKUP(Table3[[#This Row],[Customer ID]],'Medical Examinations'!$1:$1048576,2,FALSE())</f>
        <v>37</v>
      </c>
      <c r="D1260" s="20" t="str">
        <f>VLOOKUP(Table3[[#This Row],[Customer ID]],'Medical Examinations'!$1:$1048576,3,FALSE())</f>
        <v xml:space="preserve"> obesity </v>
      </c>
      <c r="E1260" s="20">
        <f>VLOOKUP(Table3[[#This Row],[Customer ID]],'Medical Examinations'!$1:$1048576,4,FALSE())</f>
        <v>8.75</v>
      </c>
      <c r="F1260" s="20" t="str">
        <f>VLOOKUP(Table3[[#This Row],[Customer ID]],'Medical Examinations'!$1:$1048576,5,FALSE())</f>
        <v xml:space="preserve">diabetes </v>
      </c>
      <c r="G1260" s="19" t="str">
        <f>VLOOKUP(Table3[[#This Row],[Customer ID]],'Medical Examinations'!$1:$1048576,6,FALSE())</f>
        <v>No</v>
      </c>
      <c r="H1260" s="19" t="str">
        <f>VLOOKUP(Table3[[#This Row],[Customer ID]],'Medical Examinations'!$1:$1048576,7,FALSE())</f>
        <v>No</v>
      </c>
      <c r="I1260" s="19" t="str">
        <f>VLOOKUP(Table3[[#This Row],[Customer ID]],'Medical Examinations'!$1:$1048576,8,FALSE())</f>
        <v>No</v>
      </c>
      <c r="J1260" s="19">
        <f>VLOOKUP(Table3[[#This Row],[Customer ID]],'Medical Examinations'!$1:$1048576,9,FALSE())</f>
        <v>0</v>
      </c>
      <c r="K1260" s="19" t="str">
        <f>VLOOKUP(Table3[[#This Row],[Customer ID]],'Medical Examinations'!$1:$1048576,10,FALSE())</f>
        <v>No</v>
      </c>
      <c r="L1260" s="19" t="e">
        <f>VLOOKUP(Table3[[#This Row],[Customer ID]],'Hospitalisation Details'!1259:$1048576,5,FALSE())</f>
        <v>#N/A</v>
      </c>
      <c r="M1260" s="19" t="e">
        <f>VLOOKUP(Table3[[#This Row],[Customer ID]],'Hospitalisation Details'!1259:$1048576,6,FALSE())</f>
        <v>#N/A</v>
      </c>
      <c r="N1260" s="19" t="e">
        <f>VLOOKUP(Table3[[#This Row],[Customer ID]],'Hospitalisation Details'!1259:$1048576,8,FALSE())</f>
        <v>#N/A</v>
      </c>
      <c r="O1260" s="19" t="e">
        <f>VLOOKUP(Table3[[#This Row],[Customer ID]],'Hospitalisation Details'!1259:$1048576,9,FALSE())</f>
        <v>#N/A</v>
      </c>
      <c r="P1260" s="19" t="e">
        <f>VLOOKUP(Table3[[#This Row],[Customer ID]],'Hospitalisation Details'!1259:$1048576,10,FALSE())</f>
        <v>#N/A</v>
      </c>
      <c r="Q1260" s="19" t="e">
        <f>VLOOKUP(Table3[[#This Row],[Customer ID]],'Hospitalisation Details'!1259:$1048576,11,FALSE())</f>
        <v>#N/A</v>
      </c>
    </row>
    <row r="1261" spans="1:17" x14ac:dyDescent="0.2">
      <c r="A1261" s="18" t="s">
        <v>1111</v>
      </c>
      <c r="B1261" s="19" t="str">
        <f>VLOOKUP(Table3[[#This Row],[Customer ID]],'Customer name 1'!1260:$1048576,4,FALSE())</f>
        <v xml:space="preserve">Mr. Samalya </v>
      </c>
      <c r="C1261" s="20">
        <f>VLOOKUP(Table3[[#This Row],[Customer ID]],'Medical Examinations'!$1:$1048576,2,FALSE())</f>
        <v>25.4</v>
      </c>
      <c r="D1261" s="20" t="str">
        <f>VLOOKUP(Table3[[#This Row],[Customer ID]],'Medical Examinations'!$1:$1048576,3,FALSE())</f>
        <v>over weight</v>
      </c>
      <c r="E1261" s="20">
        <f>VLOOKUP(Table3[[#This Row],[Customer ID]],'Medical Examinations'!$1:$1048576,4,FALSE())</f>
        <v>11.96</v>
      </c>
      <c r="F1261" s="20" t="str">
        <f>VLOOKUP(Table3[[#This Row],[Customer ID]],'Medical Examinations'!$1:$1048576,5,FALSE())</f>
        <v xml:space="preserve">diabetes </v>
      </c>
      <c r="G1261" s="19" t="str">
        <f>VLOOKUP(Table3[[#This Row],[Customer ID]],'Medical Examinations'!$1:$1048576,6,FALSE())</f>
        <v>No</v>
      </c>
      <c r="H1261" s="19" t="str">
        <f>VLOOKUP(Table3[[#This Row],[Customer ID]],'Medical Examinations'!$1:$1048576,7,FALSE())</f>
        <v>No</v>
      </c>
      <c r="I1261" s="19" t="str">
        <f>VLOOKUP(Table3[[#This Row],[Customer ID]],'Medical Examinations'!$1:$1048576,8,FALSE())</f>
        <v>No</v>
      </c>
      <c r="J1261" s="19">
        <f>VLOOKUP(Table3[[#This Row],[Customer ID]],'Medical Examinations'!$1:$1048576,9,FALSE())</f>
        <v>0</v>
      </c>
      <c r="K1261" s="19" t="str">
        <f>VLOOKUP(Table3[[#This Row],[Customer ID]],'Medical Examinations'!$1:$1048576,10,FALSE())</f>
        <v>No</v>
      </c>
      <c r="L1261" s="19" t="e">
        <f>VLOOKUP(Table3[[#This Row],[Customer ID]],'Hospitalisation Details'!1260:$1048576,5,FALSE())</f>
        <v>#N/A</v>
      </c>
      <c r="M1261" s="19" t="e">
        <f>VLOOKUP(Table3[[#This Row],[Customer ID]],'Hospitalisation Details'!1260:$1048576,6,FALSE())</f>
        <v>#N/A</v>
      </c>
      <c r="N1261" s="19" t="e">
        <f>VLOOKUP(Table3[[#This Row],[Customer ID]],'Hospitalisation Details'!1260:$1048576,8,FALSE())</f>
        <v>#N/A</v>
      </c>
      <c r="O1261" s="19" t="e">
        <f>VLOOKUP(Table3[[#This Row],[Customer ID]],'Hospitalisation Details'!1260:$1048576,9,FALSE())</f>
        <v>#N/A</v>
      </c>
      <c r="P1261" s="19" t="e">
        <f>VLOOKUP(Table3[[#This Row],[Customer ID]],'Hospitalisation Details'!1260:$1048576,10,FALSE())</f>
        <v>#N/A</v>
      </c>
      <c r="Q1261" s="19" t="e">
        <f>VLOOKUP(Table3[[#This Row],[Customer ID]],'Hospitalisation Details'!1260:$1048576,11,FALSE())</f>
        <v>#N/A</v>
      </c>
    </row>
    <row r="1262" spans="1:17" x14ac:dyDescent="0.2">
      <c r="A1262" s="18" t="s">
        <v>1110</v>
      </c>
      <c r="B1262" s="19" t="str">
        <f>VLOOKUP(Table3[[#This Row],[Customer ID]],'Customer name 1'!1261:$1048576,4,FALSE())</f>
        <v xml:space="preserve">Mr. Peter </v>
      </c>
      <c r="C1262" s="20">
        <f>VLOOKUP(Table3[[#This Row],[Customer ID]],'Medical Examinations'!$1:$1048576,2,FALSE())</f>
        <v>32.299999999999997</v>
      </c>
      <c r="D1262" s="20" t="str">
        <f>VLOOKUP(Table3[[#This Row],[Customer ID]],'Medical Examinations'!$1:$1048576,3,FALSE())</f>
        <v xml:space="preserve"> obesity </v>
      </c>
      <c r="E1262" s="20">
        <f>VLOOKUP(Table3[[#This Row],[Customer ID]],'Medical Examinations'!$1:$1048576,4,FALSE())</f>
        <v>10.54</v>
      </c>
      <c r="F1262" s="20" t="str">
        <f>VLOOKUP(Table3[[#This Row],[Customer ID]],'Medical Examinations'!$1:$1048576,5,FALSE())</f>
        <v xml:space="preserve">diabetes </v>
      </c>
      <c r="G1262" s="19" t="str">
        <f>VLOOKUP(Table3[[#This Row],[Customer ID]],'Medical Examinations'!$1:$1048576,6,FALSE())</f>
        <v>No</v>
      </c>
      <c r="H1262" s="19" t="str">
        <f>VLOOKUP(Table3[[#This Row],[Customer ID]],'Medical Examinations'!$1:$1048576,7,FALSE())</f>
        <v>No</v>
      </c>
      <c r="I1262" s="19" t="str">
        <f>VLOOKUP(Table3[[#This Row],[Customer ID]],'Medical Examinations'!$1:$1048576,8,FALSE())</f>
        <v>No</v>
      </c>
      <c r="J1262" s="19">
        <f>VLOOKUP(Table3[[#This Row],[Customer ID]],'Medical Examinations'!$1:$1048576,9,FALSE())</f>
        <v>0</v>
      </c>
      <c r="K1262" s="19" t="str">
        <f>VLOOKUP(Table3[[#This Row],[Customer ID]],'Medical Examinations'!$1:$1048576,10,FALSE())</f>
        <v>No</v>
      </c>
      <c r="L1262" s="19" t="e">
        <f>VLOOKUP(Table3[[#This Row],[Customer ID]],'Hospitalisation Details'!1261:$1048576,5,FALSE())</f>
        <v>#N/A</v>
      </c>
      <c r="M1262" s="19" t="e">
        <f>VLOOKUP(Table3[[#This Row],[Customer ID]],'Hospitalisation Details'!1261:$1048576,6,FALSE())</f>
        <v>#N/A</v>
      </c>
      <c r="N1262" s="19" t="e">
        <f>VLOOKUP(Table3[[#This Row],[Customer ID]],'Hospitalisation Details'!1261:$1048576,8,FALSE())</f>
        <v>#N/A</v>
      </c>
      <c r="O1262" s="19" t="e">
        <f>VLOOKUP(Table3[[#This Row],[Customer ID]],'Hospitalisation Details'!1261:$1048576,9,FALSE())</f>
        <v>#N/A</v>
      </c>
      <c r="P1262" s="19" t="e">
        <f>VLOOKUP(Table3[[#This Row],[Customer ID]],'Hospitalisation Details'!1261:$1048576,10,FALSE())</f>
        <v>#N/A</v>
      </c>
      <c r="Q1262" s="19" t="e">
        <f>VLOOKUP(Table3[[#This Row],[Customer ID]],'Hospitalisation Details'!1261:$1048576,11,FALSE())</f>
        <v>#N/A</v>
      </c>
    </row>
    <row r="1263" spans="1:17" x14ac:dyDescent="0.2">
      <c r="A1263" s="18" t="s">
        <v>1109</v>
      </c>
      <c r="B1263" s="19" t="str">
        <f>VLOOKUP(Table3[[#This Row],[Customer ID]],'Customer name 1'!1262:$1048576,4,FALSE())</f>
        <v xml:space="preserve">Ms. Alicia </v>
      </c>
      <c r="C1263" s="20">
        <f>VLOOKUP(Table3[[#This Row],[Customer ID]],'Medical Examinations'!$1:$1048576,2,FALSE())</f>
        <v>23.94</v>
      </c>
      <c r="D1263" s="20" t="str">
        <f>VLOOKUP(Table3[[#This Row],[Customer ID]],'Medical Examinations'!$1:$1048576,3,FALSE())</f>
        <v>normal weight</v>
      </c>
      <c r="E1263" s="20">
        <f>VLOOKUP(Table3[[#This Row],[Customer ID]],'Medical Examinations'!$1:$1048576,4,FALSE())</f>
        <v>4.54</v>
      </c>
      <c r="F1263" s="20" t="str">
        <f>VLOOKUP(Table3[[#This Row],[Customer ID]],'Medical Examinations'!$1:$1048576,5,FALSE())</f>
        <v xml:space="preserve">normal </v>
      </c>
      <c r="G1263" s="19" t="str">
        <f>VLOOKUP(Table3[[#This Row],[Customer ID]],'Medical Examinations'!$1:$1048576,6,FALSE())</f>
        <v>yes</v>
      </c>
      <c r="H1263" s="19" t="str">
        <f>VLOOKUP(Table3[[#This Row],[Customer ID]],'Medical Examinations'!$1:$1048576,7,FALSE())</f>
        <v>No</v>
      </c>
      <c r="I1263" s="19" t="str">
        <f>VLOOKUP(Table3[[#This Row],[Customer ID]],'Medical Examinations'!$1:$1048576,8,FALSE())</f>
        <v>Yes</v>
      </c>
      <c r="J1263" s="19">
        <f>VLOOKUP(Table3[[#This Row],[Customer ID]],'Medical Examinations'!$1:$1048576,9,FALSE())</f>
        <v>1</v>
      </c>
      <c r="K1263" s="19" t="str">
        <f>VLOOKUP(Table3[[#This Row],[Customer ID]],'Medical Examinations'!$1:$1048576,10,FALSE())</f>
        <v>No</v>
      </c>
      <c r="L1263" s="19" t="e">
        <f>VLOOKUP(Table3[[#This Row],[Customer ID]],'Hospitalisation Details'!1262:$1048576,5,FALSE())</f>
        <v>#N/A</v>
      </c>
      <c r="M1263" s="19" t="e">
        <f>VLOOKUP(Table3[[#This Row],[Customer ID]],'Hospitalisation Details'!1262:$1048576,6,FALSE())</f>
        <v>#N/A</v>
      </c>
      <c r="N1263" s="19" t="e">
        <f>VLOOKUP(Table3[[#This Row],[Customer ID]],'Hospitalisation Details'!1262:$1048576,8,FALSE())</f>
        <v>#N/A</v>
      </c>
      <c r="O1263" s="19" t="e">
        <f>VLOOKUP(Table3[[#This Row],[Customer ID]],'Hospitalisation Details'!1262:$1048576,9,FALSE())</f>
        <v>#N/A</v>
      </c>
      <c r="P1263" s="19" t="e">
        <f>VLOOKUP(Table3[[#This Row],[Customer ID]],'Hospitalisation Details'!1262:$1048576,10,FALSE())</f>
        <v>#N/A</v>
      </c>
      <c r="Q1263" s="19" t="e">
        <f>VLOOKUP(Table3[[#This Row],[Customer ID]],'Hospitalisation Details'!1262:$1048576,11,FALSE())</f>
        <v>#N/A</v>
      </c>
    </row>
    <row r="1264" spans="1:17" x14ac:dyDescent="0.2">
      <c r="A1264" s="18" t="s">
        <v>1108</v>
      </c>
      <c r="B1264" s="19" t="str">
        <f>VLOOKUP(Table3[[#This Row],[Customer ID]],'Customer name 1'!1263:$1048576,4,FALSE())</f>
        <v xml:space="preserve">Ms. Sarah </v>
      </c>
      <c r="C1264" s="20">
        <f>VLOOKUP(Table3[[#This Row],[Customer ID]],'Medical Examinations'!$1:$1048576,2,FALSE())</f>
        <v>46.4</v>
      </c>
      <c r="D1264" s="20" t="str">
        <f>VLOOKUP(Table3[[#This Row],[Customer ID]],'Medical Examinations'!$1:$1048576,3,FALSE())</f>
        <v xml:space="preserve"> obesity </v>
      </c>
      <c r="E1264" s="20">
        <f>VLOOKUP(Table3[[#This Row],[Customer ID]],'Medical Examinations'!$1:$1048576,4,FALSE())</f>
        <v>5.71</v>
      </c>
      <c r="F1264" s="20" t="str">
        <f>VLOOKUP(Table3[[#This Row],[Customer ID]],'Medical Examinations'!$1:$1048576,5,FALSE())</f>
        <v>prediabetes</v>
      </c>
      <c r="G1264" s="19" t="str">
        <f>VLOOKUP(Table3[[#This Row],[Customer ID]],'Medical Examinations'!$1:$1048576,6,FALSE())</f>
        <v>No</v>
      </c>
      <c r="H1264" s="19" t="str">
        <f>VLOOKUP(Table3[[#This Row],[Customer ID]],'Medical Examinations'!$1:$1048576,7,FALSE())</f>
        <v>No</v>
      </c>
      <c r="I1264" s="19" t="str">
        <f>VLOOKUP(Table3[[#This Row],[Customer ID]],'Medical Examinations'!$1:$1048576,8,FALSE())</f>
        <v>No</v>
      </c>
      <c r="J1264" s="19">
        <f>VLOOKUP(Table3[[#This Row],[Customer ID]],'Medical Examinations'!$1:$1048576,9,FALSE())</f>
        <v>0</v>
      </c>
      <c r="K1264" s="19" t="str">
        <f>VLOOKUP(Table3[[#This Row],[Customer ID]],'Medical Examinations'!$1:$1048576,10,FALSE())</f>
        <v>No</v>
      </c>
      <c r="L1264" s="19" t="e">
        <f>VLOOKUP(Table3[[#This Row],[Customer ID]],'Hospitalisation Details'!1263:$1048576,5,FALSE())</f>
        <v>#N/A</v>
      </c>
      <c r="M1264" s="19" t="e">
        <f>VLOOKUP(Table3[[#This Row],[Customer ID]],'Hospitalisation Details'!1263:$1048576,6,FALSE())</f>
        <v>#N/A</v>
      </c>
      <c r="N1264" s="19" t="e">
        <f>VLOOKUP(Table3[[#This Row],[Customer ID]],'Hospitalisation Details'!1263:$1048576,8,FALSE())</f>
        <v>#N/A</v>
      </c>
      <c r="O1264" s="19" t="e">
        <f>VLOOKUP(Table3[[#This Row],[Customer ID]],'Hospitalisation Details'!1263:$1048576,9,FALSE())</f>
        <v>#N/A</v>
      </c>
      <c r="P1264" s="19" t="e">
        <f>VLOOKUP(Table3[[#This Row],[Customer ID]],'Hospitalisation Details'!1263:$1048576,10,FALSE())</f>
        <v>#N/A</v>
      </c>
      <c r="Q1264" s="19" t="e">
        <f>VLOOKUP(Table3[[#This Row],[Customer ID]],'Hospitalisation Details'!1263:$1048576,11,FALSE())</f>
        <v>#N/A</v>
      </c>
    </row>
    <row r="1265" spans="1:17" x14ac:dyDescent="0.2">
      <c r="A1265" s="18" t="s">
        <v>1107</v>
      </c>
      <c r="B1265" s="19" t="str">
        <f>VLOOKUP(Table3[[#This Row],[Customer ID]],'Customer name 1'!1264:$1048576,4,FALSE())</f>
        <v xml:space="preserve">Mr. Guomin </v>
      </c>
      <c r="C1265" s="20">
        <f>VLOOKUP(Table3[[#This Row],[Customer ID]],'Medical Examinations'!$1:$1048576,2,FALSE())</f>
        <v>40.375</v>
      </c>
      <c r="D1265" s="20" t="str">
        <f>VLOOKUP(Table3[[#This Row],[Customer ID]],'Medical Examinations'!$1:$1048576,3,FALSE())</f>
        <v xml:space="preserve"> obesity </v>
      </c>
      <c r="E1265" s="20">
        <f>VLOOKUP(Table3[[#This Row],[Customer ID]],'Medical Examinations'!$1:$1048576,4,FALSE())</f>
        <v>6.25</v>
      </c>
      <c r="F1265" s="20" t="str">
        <f>VLOOKUP(Table3[[#This Row],[Customer ID]],'Medical Examinations'!$1:$1048576,5,FALSE())</f>
        <v>prediabetes</v>
      </c>
      <c r="G1265" s="19" t="str">
        <f>VLOOKUP(Table3[[#This Row],[Customer ID]],'Medical Examinations'!$1:$1048576,6,FALSE())</f>
        <v>yes</v>
      </c>
      <c r="H1265" s="19" t="str">
        <f>VLOOKUP(Table3[[#This Row],[Customer ID]],'Medical Examinations'!$1:$1048576,7,FALSE())</f>
        <v>No</v>
      </c>
      <c r="I1265" s="19" t="str">
        <f>VLOOKUP(Table3[[#This Row],[Customer ID]],'Medical Examinations'!$1:$1048576,8,FALSE())</f>
        <v>No</v>
      </c>
      <c r="J1265" s="19">
        <f>VLOOKUP(Table3[[#This Row],[Customer ID]],'Medical Examinations'!$1:$1048576,9,FALSE())</f>
        <v>0</v>
      </c>
      <c r="K1265" s="19" t="str">
        <f>VLOOKUP(Table3[[#This Row],[Customer ID]],'Medical Examinations'!$1:$1048576,10,FALSE())</f>
        <v>No</v>
      </c>
      <c r="L1265" s="19" t="e">
        <f>VLOOKUP(Table3[[#This Row],[Customer ID]],'Hospitalisation Details'!1264:$1048576,5,FALSE())</f>
        <v>#N/A</v>
      </c>
      <c r="M1265" s="19" t="e">
        <f>VLOOKUP(Table3[[#This Row],[Customer ID]],'Hospitalisation Details'!1264:$1048576,6,FALSE())</f>
        <v>#N/A</v>
      </c>
      <c r="N1265" s="19" t="e">
        <f>VLOOKUP(Table3[[#This Row],[Customer ID]],'Hospitalisation Details'!1264:$1048576,8,FALSE())</f>
        <v>#N/A</v>
      </c>
      <c r="O1265" s="19" t="e">
        <f>VLOOKUP(Table3[[#This Row],[Customer ID]],'Hospitalisation Details'!1264:$1048576,9,FALSE())</f>
        <v>#N/A</v>
      </c>
      <c r="P1265" s="19" t="e">
        <f>VLOOKUP(Table3[[#This Row],[Customer ID]],'Hospitalisation Details'!1264:$1048576,10,FALSE())</f>
        <v>#N/A</v>
      </c>
      <c r="Q1265" s="19" t="e">
        <f>VLOOKUP(Table3[[#This Row],[Customer ID]],'Hospitalisation Details'!1264:$1048576,11,FALSE())</f>
        <v>#N/A</v>
      </c>
    </row>
    <row r="1266" spans="1:17" x14ac:dyDescent="0.2">
      <c r="A1266" s="18" t="s">
        <v>1106</v>
      </c>
      <c r="B1266" s="19" t="str">
        <f>VLOOKUP(Table3[[#This Row],[Customer ID]],'Customer name 1'!1265:$1048576,4,FALSE())</f>
        <v xml:space="preserve">  </v>
      </c>
      <c r="C1266" s="20">
        <f>VLOOKUP(Table3[[#This Row],[Customer ID]],'Medical Examinations'!$1:$1048576,2,FALSE())</f>
        <v>28.7</v>
      </c>
      <c r="D1266" s="20" t="str">
        <f>VLOOKUP(Table3[[#This Row],[Customer ID]],'Medical Examinations'!$1:$1048576,3,FALSE())</f>
        <v>over weight</v>
      </c>
      <c r="E1266" s="20">
        <f>VLOOKUP(Table3[[#This Row],[Customer ID]],'Medical Examinations'!$1:$1048576,4,FALSE())</f>
        <v>9.4700000000000006</v>
      </c>
      <c r="F1266" s="20" t="str">
        <f>VLOOKUP(Table3[[#This Row],[Customer ID]],'Medical Examinations'!$1:$1048576,5,FALSE())</f>
        <v xml:space="preserve">diabetes </v>
      </c>
      <c r="G1266" s="19" t="str">
        <f>VLOOKUP(Table3[[#This Row],[Customer ID]],'Medical Examinations'!$1:$1048576,6,FALSE())</f>
        <v>No</v>
      </c>
      <c r="H1266" s="19" t="str">
        <f>VLOOKUP(Table3[[#This Row],[Customer ID]],'Medical Examinations'!$1:$1048576,7,FALSE())</f>
        <v>No</v>
      </c>
      <c r="I1266" s="19" t="str">
        <f>VLOOKUP(Table3[[#This Row],[Customer ID]],'Medical Examinations'!$1:$1048576,8,FALSE())</f>
        <v>No</v>
      </c>
      <c r="J1266" s="19">
        <f>VLOOKUP(Table3[[#This Row],[Customer ID]],'Medical Examinations'!$1:$1048576,9,FALSE())</f>
        <v>2</v>
      </c>
      <c r="K1266" s="19" t="str">
        <f>VLOOKUP(Table3[[#This Row],[Customer ID]],'Medical Examinations'!$1:$1048576,10,FALSE())</f>
        <v>No</v>
      </c>
      <c r="L1266" s="19" t="e">
        <f>VLOOKUP(Table3[[#This Row],[Customer ID]],'Hospitalisation Details'!1265:$1048576,5,FALSE())</f>
        <v>#N/A</v>
      </c>
      <c r="M1266" s="19" t="e">
        <f>VLOOKUP(Table3[[#This Row],[Customer ID]],'Hospitalisation Details'!1265:$1048576,6,FALSE())</f>
        <v>#N/A</v>
      </c>
      <c r="N1266" s="19" t="e">
        <f>VLOOKUP(Table3[[#This Row],[Customer ID]],'Hospitalisation Details'!1265:$1048576,8,FALSE())</f>
        <v>#N/A</v>
      </c>
      <c r="O1266" s="19" t="e">
        <f>VLOOKUP(Table3[[#This Row],[Customer ID]],'Hospitalisation Details'!1265:$1048576,9,FALSE())</f>
        <v>#N/A</v>
      </c>
      <c r="P1266" s="19" t="e">
        <f>VLOOKUP(Table3[[#This Row],[Customer ID]],'Hospitalisation Details'!1265:$1048576,10,FALSE())</f>
        <v>#N/A</v>
      </c>
      <c r="Q1266" s="19" t="e">
        <f>VLOOKUP(Table3[[#This Row],[Customer ID]],'Hospitalisation Details'!1265:$1048576,11,FALSE())</f>
        <v>#N/A</v>
      </c>
    </row>
    <row r="1267" spans="1:17" x14ac:dyDescent="0.2">
      <c r="A1267" s="18" t="s">
        <v>1105</v>
      </c>
      <c r="B1267" s="19" t="str">
        <f>VLOOKUP(Table3[[#This Row],[Customer ID]],'Customer name 1'!1266:$1048576,4,FALSE())</f>
        <v xml:space="preserve">Mr. Matt </v>
      </c>
      <c r="C1267" s="20">
        <f>VLOOKUP(Table3[[#This Row],[Customer ID]],'Medical Examinations'!$1:$1048576,2,FALSE())</f>
        <v>26.63</v>
      </c>
      <c r="D1267" s="20" t="str">
        <f>VLOOKUP(Table3[[#This Row],[Customer ID]],'Medical Examinations'!$1:$1048576,3,FALSE())</f>
        <v>over weight</v>
      </c>
      <c r="E1267" s="20">
        <f>VLOOKUP(Table3[[#This Row],[Customer ID]],'Medical Examinations'!$1:$1048576,4,FALSE())</f>
        <v>5.7</v>
      </c>
      <c r="F1267" s="20" t="str">
        <f>VLOOKUP(Table3[[#This Row],[Customer ID]],'Medical Examinations'!$1:$1048576,5,FALSE())</f>
        <v>prediabetes</v>
      </c>
      <c r="G1267" s="19" t="str">
        <f>VLOOKUP(Table3[[#This Row],[Customer ID]],'Medical Examinations'!$1:$1048576,6,FALSE())</f>
        <v>No</v>
      </c>
      <c r="H1267" s="19" t="str">
        <f>VLOOKUP(Table3[[#This Row],[Customer ID]],'Medical Examinations'!$1:$1048576,7,FALSE())</f>
        <v>No</v>
      </c>
      <c r="I1267" s="19" t="str">
        <f>VLOOKUP(Table3[[#This Row],[Customer ID]],'Medical Examinations'!$1:$1048576,8,FALSE())</f>
        <v>No</v>
      </c>
      <c r="J1267" s="19">
        <f>VLOOKUP(Table3[[#This Row],[Customer ID]],'Medical Examinations'!$1:$1048576,9,FALSE())</f>
        <v>0</v>
      </c>
      <c r="K1267" s="19" t="str">
        <f>VLOOKUP(Table3[[#This Row],[Customer ID]],'Medical Examinations'!$1:$1048576,10,FALSE())</f>
        <v>No</v>
      </c>
      <c r="L1267" s="19" t="e">
        <f>VLOOKUP(Table3[[#This Row],[Customer ID]],'Hospitalisation Details'!1266:$1048576,5,FALSE())</f>
        <v>#N/A</v>
      </c>
      <c r="M1267" s="19" t="e">
        <f>VLOOKUP(Table3[[#This Row],[Customer ID]],'Hospitalisation Details'!1266:$1048576,6,FALSE())</f>
        <v>#N/A</v>
      </c>
      <c r="N1267" s="19" t="e">
        <f>VLOOKUP(Table3[[#This Row],[Customer ID]],'Hospitalisation Details'!1266:$1048576,8,FALSE())</f>
        <v>#N/A</v>
      </c>
      <c r="O1267" s="19" t="e">
        <f>VLOOKUP(Table3[[#This Row],[Customer ID]],'Hospitalisation Details'!1266:$1048576,9,FALSE())</f>
        <v>#N/A</v>
      </c>
      <c r="P1267" s="19" t="e">
        <f>VLOOKUP(Table3[[#This Row],[Customer ID]],'Hospitalisation Details'!1266:$1048576,10,FALSE())</f>
        <v>#N/A</v>
      </c>
      <c r="Q1267" s="19" t="e">
        <f>VLOOKUP(Table3[[#This Row],[Customer ID]],'Hospitalisation Details'!1266:$1048576,11,FALSE())</f>
        <v>#N/A</v>
      </c>
    </row>
    <row r="1268" spans="1:17" x14ac:dyDescent="0.2">
      <c r="A1268" s="18" t="s">
        <v>1104</v>
      </c>
      <c r="B1268" s="19" t="str">
        <f>VLOOKUP(Table3[[#This Row],[Customer ID]],'Customer name 1'!1267:$1048576,4,FALSE())</f>
        <v xml:space="preserve">Mr. Thomas </v>
      </c>
      <c r="C1268" s="20">
        <f>VLOOKUP(Table3[[#This Row],[Customer ID]],'Medical Examinations'!$1:$1048576,2,FALSE())</f>
        <v>22.515000000000001</v>
      </c>
      <c r="D1268" s="20" t="str">
        <f>VLOOKUP(Table3[[#This Row],[Customer ID]],'Medical Examinations'!$1:$1048576,3,FALSE())</f>
        <v>normal weight</v>
      </c>
      <c r="E1268" s="20">
        <f>VLOOKUP(Table3[[#This Row],[Customer ID]],'Medical Examinations'!$1:$1048576,4,FALSE())</f>
        <v>11.18</v>
      </c>
      <c r="F1268" s="20" t="str">
        <f>VLOOKUP(Table3[[#This Row],[Customer ID]],'Medical Examinations'!$1:$1048576,5,FALSE())</f>
        <v xml:space="preserve">diabetes </v>
      </c>
      <c r="G1268" s="19" t="str">
        <f>VLOOKUP(Table3[[#This Row],[Customer ID]],'Medical Examinations'!$1:$1048576,6,FALSE())</f>
        <v>No</v>
      </c>
      <c r="H1268" s="19" t="str">
        <f>VLOOKUP(Table3[[#This Row],[Customer ID]],'Medical Examinations'!$1:$1048576,7,FALSE())</f>
        <v>No</v>
      </c>
      <c r="I1268" s="19" t="str">
        <f>VLOOKUP(Table3[[#This Row],[Customer ID]],'Medical Examinations'!$1:$1048576,8,FALSE())</f>
        <v>No</v>
      </c>
      <c r="J1268" s="19">
        <f>VLOOKUP(Table3[[#This Row],[Customer ID]],'Medical Examinations'!$1:$1048576,9,FALSE())</f>
        <v>2</v>
      </c>
      <c r="K1268" s="19" t="str">
        <f>VLOOKUP(Table3[[#This Row],[Customer ID]],'Medical Examinations'!$1:$1048576,10,FALSE())</f>
        <v>No</v>
      </c>
      <c r="L1268" s="19" t="e">
        <f>VLOOKUP(Table3[[#This Row],[Customer ID]],'Hospitalisation Details'!1267:$1048576,5,FALSE())</f>
        <v>#N/A</v>
      </c>
      <c r="M1268" s="19" t="e">
        <f>VLOOKUP(Table3[[#This Row],[Customer ID]],'Hospitalisation Details'!1267:$1048576,6,FALSE())</f>
        <v>#N/A</v>
      </c>
      <c r="N1268" s="19" t="e">
        <f>VLOOKUP(Table3[[#This Row],[Customer ID]],'Hospitalisation Details'!1267:$1048576,8,FALSE())</f>
        <v>#N/A</v>
      </c>
      <c r="O1268" s="19" t="e">
        <f>VLOOKUP(Table3[[#This Row],[Customer ID]],'Hospitalisation Details'!1267:$1048576,9,FALSE())</f>
        <v>#N/A</v>
      </c>
      <c r="P1268" s="19" t="e">
        <f>VLOOKUP(Table3[[#This Row],[Customer ID]],'Hospitalisation Details'!1267:$1048576,10,FALSE())</f>
        <v>#N/A</v>
      </c>
      <c r="Q1268" s="19" t="e">
        <f>VLOOKUP(Table3[[#This Row],[Customer ID]],'Hospitalisation Details'!1267:$1048576,11,FALSE())</f>
        <v>#N/A</v>
      </c>
    </row>
    <row r="1269" spans="1:17" x14ac:dyDescent="0.2">
      <c r="A1269" s="18" t="s">
        <v>1103</v>
      </c>
      <c r="B1269" s="19" t="str">
        <f>VLOOKUP(Table3[[#This Row],[Customer ID]],'Customer name 1'!1268:$1048576,4,FALSE())</f>
        <v xml:space="preserve">Ms. Martha </v>
      </c>
      <c r="C1269" s="20">
        <f>VLOOKUP(Table3[[#This Row],[Customer ID]],'Medical Examinations'!$1:$1048576,2,FALSE())</f>
        <v>36.575000000000003</v>
      </c>
      <c r="D1269" s="20" t="str">
        <f>VLOOKUP(Table3[[#This Row],[Customer ID]],'Medical Examinations'!$1:$1048576,3,FALSE())</f>
        <v xml:space="preserve"> obesity </v>
      </c>
      <c r="E1269" s="20">
        <f>VLOOKUP(Table3[[#This Row],[Customer ID]],'Medical Examinations'!$1:$1048576,4,FALSE())</f>
        <v>10.98</v>
      </c>
      <c r="F1269" s="20" t="str">
        <f>VLOOKUP(Table3[[#This Row],[Customer ID]],'Medical Examinations'!$1:$1048576,5,FALSE())</f>
        <v xml:space="preserve">diabetes </v>
      </c>
      <c r="G1269" s="19" t="str">
        <f>VLOOKUP(Table3[[#This Row],[Customer ID]],'Medical Examinations'!$1:$1048576,6,FALSE())</f>
        <v>No</v>
      </c>
      <c r="H1269" s="19" t="str">
        <f>VLOOKUP(Table3[[#This Row],[Customer ID]],'Medical Examinations'!$1:$1048576,7,FALSE())</f>
        <v>No</v>
      </c>
      <c r="I1269" s="19" t="str">
        <f>VLOOKUP(Table3[[#This Row],[Customer ID]],'Medical Examinations'!$1:$1048576,8,FALSE())</f>
        <v>No</v>
      </c>
      <c r="J1269" s="19">
        <f>VLOOKUP(Table3[[#This Row],[Customer ID]],'Medical Examinations'!$1:$1048576,9,FALSE())</f>
        <v>0</v>
      </c>
      <c r="K1269" s="19" t="str">
        <f>VLOOKUP(Table3[[#This Row],[Customer ID]],'Medical Examinations'!$1:$1048576,10,FALSE())</f>
        <v>No</v>
      </c>
      <c r="L1269" s="19" t="e">
        <f>VLOOKUP(Table3[[#This Row],[Customer ID]],'Hospitalisation Details'!1268:$1048576,5,FALSE())</f>
        <v>#N/A</v>
      </c>
      <c r="M1269" s="19" t="e">
        <f>VLOOKUP(Table3[[#This Row],[Customer ID]],'Hospitalisation Details'!1268:$1048576,6,FALSE())</f>
        <v>#N/A</v>
      </c>
      <c r="N1269" s="19" t="e">
        <f>VLOOKUP(Table3[[#This Row],[Customer ID]],'Hospitalisation Details'!1268:$1048576,8,FALSE())</f>
        <v>#N/A</v>
      </c>
      <c r="O1269" s="19" t="e">
        <f>VLOOKUP(Table3[[#This Row],[Customer ID]],'Hospitalisation Details'!1268:$1048576,9,FALSE())</f>
        <v>#N/A</v>
      </c>
      <c r="P1269" s="19" t="e">
        <f>VLOOKUP(Table3[[#This Row],[Customer ID]],'Hospitalisation Details'!1268:$1048576,10,FALSE())</f>
        <v>#N/A</v>
      </c>
      <c r="Q1269" s="19" t="e">
        <f>VLOOKUP(Table3[[#This Row],[Customer ID]],'Hospitalisation Details'!1268:$1048576,11,FALSE())</f>
        <v>#N/A</v>
      </c>
    </row>
    <row r="1270" spans="1:17" x14ac:dyDescent="0.2">
      <c r="A1270" s="18" t="s">
        <v>1102</v>
      </c>
      <c r="B1270" s="19" t="str">
        <f>VLOOKUP(Table3[[#This Row],[Customer ID]],'Customer name 1'!1269:$1048576,4,FALSE())</f>
        <v xml:space="preserve">Ms. Alicia </v>
      </c>
      <c r="C1270" s="20">
        <f>VLOOKUP(Table3[[#This Row],[Customer ID]],'Medical Examinations'!$1:$1048576,2,FALSE())</f>
        <v>23.66</v>
      </c>
      <c r="D1270" s="20" t="str">
        <f>VLOOKUP(Table3[[#This Row],[Customer ID]],'Medical Examinations'!$1:$1048576,3,FALSE())</f>
        <v>normal weight</v>
      </c>
      <c r="E1270" s="20">
        <f>VLOOKUP(Table3[[#This Row],[Customer ID]],'Medical Examinations'!$1:$1048576,4,FALSE())</f>
        <v>5.1100000000000003</v>
      </c>
      <c r="F1270" s="20" t="str">
        <f>VLOOKUP(Table3[[#This Row],[Customer ID]],'Medical Examinations'!$1:$1048576,5,FALSE())</f>
        <v xml:space="preserve">normal </v>
      </c>
      <c r="G1270" s="19" t="str">
        <f>VLOOKUP(Table3[[#This Row],[Customer ID]],'Medical Examinations'!$1:$1048576,6,FALSE())</f>
        <v>yes</v>
      </c>
      <c r="H1270" s="19" t="str">
        <f>VLOOKUP(Table3[[#This Row],[Customer ID]],'Medical Examinations'!$1:$1048576,7,FALSE())</f>
        <v>No</v>
      </c>
      <c r="I1270" s="19" t="str">
        <f>VLOOKUP(Table3[[#This Row],[Customer ID]],'Medical Examinations'!$1:$1048576,8,FALSE())</f>
        <v>Yes</v>
      </c>
      <c r="J1270" s="19">
        <f>VLOOKUP(Table3[[#This Row],[Customer ID]],'Medical Examinations'!$1:$1048576,9,FALSE())</f>
        <v>1</v>
      </c>
      <c r="K1270" s="19" t="str">
        <f>VLOOKUP(Table3[[#This Row],[Customer ID]],'Medical Examinations'!$1:$1048576,10,FALSE())</f>
        <v>No</v>
      </c>
      <c r="L1270" s="19" t="e">
        <f>VLOOKUP(Table3[[#This Row],[Customer ID]],'Hospitalisation Details'!1269:$1048576,5,FALSE())</f>
        <v>#N/A</v>
      </c>
      <c r="M1270" s="19" t="e">
        <f>VLOOKUP(Table3[[#This Row],[Customer ID]],'Hospitalisation Details'!1269:$1048576,6,FALSE())</f>
        <v>#N/A</v>
      </c>
      <c r="N1270" s="19" t="e">
        <f>VLOOKUP(Table3[[#This Row],[Customer ID]],'Hospitalisation Details'!1269:$1048576,8,FALSE())</f>
        <v>#N/A</v>
      </c>
      <c r="O1270" s="19" t="e">
        <f>VLOOKUP(Table3[[#This Row],[Customer ID]],'Hospitalisation Details'!1269:$1048576,9,FALSE())</f>
        <v>#N/A</v>
      </c>
      <c r="P1270" s="19" t="e">
        <f>VLOOKUP(Table3[[#This Row],[Customer ID]],'Hospitalisation Details'!1269:$1048576,10,FALSE())</f>
        <v>#N/A</v>
      </c>
      <c r="Q1270" s="19" t="e">
        <f>VLOOKUP(Table3[[#This Row],[Customer ID]],'Hospitalisation Details'!1269:$1048576,11,FALSE())</f>
        <v>#N/A</v>
      </c>
    </row>
    <row r="1271" spans="1:17" x14ac:dyDescent="0.2">
      <c r="A1271" s="18" t="s">
        <v>1101</v>
      </c>
      <c r="B1271" s="19" t="str">
        <f>VLOOKUP(Table3[[#This Row],[Customer ID]],'Customer name 1'!1270:$1048576,4,FALSE())</f>
        <v xml:space="preserve">Ms. Jennifer </v>
      </c>
      <c r="C1271" s="20">
        <f>VLOOKUP(Table3[[#This Row],[Customer ID]],'Medical Examinations'!$1:$1048576,2,FALSE())</f>
        <v>18.62</v>
      </c>
      <c r="D1271" s="20" t="str">
        <f>VLOOKUP(Table3[[#This Row],[Customer ID]],'Medical Examinations'!$1:$1048576,3,FALSE())</f>
        <v>normal weight</v>
      </c>
      <c r="E1271" s="20">
        <f>VLOOKUP(Table3[[#This Row],[Customer ID]],'Medical Examinations'!$1:$1048576,4,FALSE())</f>
        <v>10.24</v>
      </c>
      <c r="F1271" s="20" t="str">
        <f>VLOOKUP(Table3[[#This Row],[Customer ID]],'Medical Examinations'!$1:$1048576,5,FALSE())</f>
        <v xml:space="preserve">diabetes </v>
      </c>
      <c r="G1271" s="19" t="str">
        <f>VLOOKUP(Table3[[#This Row],[Customer ID]],'Medical Examinations'!$1:$1048576,6,FALSE())</f>
        <v>No</v>
      </c>
      <c r="H1271" s="19" t="str">
        <f>VLOOKUP(Table3[[#This Row],[Customer ID]],'Medical Examinations'!$1:$1048576,7,FALSE())</f>
        <v>No</v>
      </c>
      <c r="I1271" s="19" t="str">
        <f>VLOOKUP(Table3[[#This Row],[Customer ID]],'Medical Examinations'!$1:$1048576,8,FALSE())</f>
        <v>No</v>
      </c>
      <c r="J1271" s="19">
        <f>VLOOKUP(Table3[[#This Row],[Customer ID]],'Medical Examinations'!$1:$1048576,9,FALSE())</f>
        <v>0</v>
      </c>
      <c r="K1271" s="19" t="str">
        <f>VLOOKUP(Table3[[#This Row],[Customer ID]],'Medical Examinations'!$1:$1048576,10,FALSE())</f>
        <v>No</v>
      </c>
      <c r="L1271" s="19" t="e">
        <f>VLOOKUP(Table3[[#This Row],[Customer ID]],'Hospitalisation Details'!1270:$1048576,5,FALSE())</f>
        <v>#N/A</v>
      </c>
      <c r="M1271" s="19" t="e">
        <f>VLOOKUP(Table3[[#This Row],[Customer ID]],'Hospitalisation Details'!1270:$1048576,6,FALSE())</f>
        <v>#N/A</v>
      </c>
      <c r="N1271" s="19" t="e">
        <f>VLOOKUP(Table3[[#This Row],[Customer ID]],'Hospitalisation Details'!1270:$1048576,8,FALSE())</f>
        <v>#N/A</v>
      </c>
      <c r="O1271" s="19" t="e">
        <f>VLOOKUP(Table3[[#This Row],[Customer ID]],'Hospitalisation Details'!1270:$1048576,9,FALSE())</f>
        <v>#N/A</v>
      </c>
      <c r="P1271" s="19" t="e">
        <f>VLOOKUP(Table3[[#This Row],[Customer ID]],'Hospitalisation Details'!1270:$1048576,10,FALSE())</f>
        <v>#N/A</v>
      </c>
      <c r="Q1271" s="19" t="e">
        <f>VLOOKUP(Table3[[#This Row],[Customer ID]],'Hospitalisation Details'!1270:$1048576,11,FALSE())</f>
        <v>#N/A</v>
      </c>
    </row>
    <row r="1272" spans="1:17" x14ac:dyDescent="0.2">
      <c r="A1272" s="18" t="s">
        <v>1100</v>
      </c>
      <c r="B1272" s="19" t="str">
        <f>VLOOKUP(Table3[[#This Row],[Customer ID]],'Customer name 1'!1271:$1048576,4,FALSE())</f>
        <v xml:space="preserve">Mr. Michael </v>
      </c>
      <c r="C1272" s="20">
        <f>VLOOKUP(Table3[[#This Row],[Customer ID]],'Medical Examinations'!$1:$1048576,2,FALSE())</f>
        <v>19.190000000000001</v>
      </c>
      <c r="D1272" s="20" t="str">
        <f>VLOOKUP(Table3[[#This Row],[Customer ID]],'Medical Examinations'!$1:$1048576,3,FALSE())</f>
        <v>normal weight</v>
      </c>
      <c r="E1272" s="20">
        <f>VLOOKUP(Table3[[#This Row],[Customer ID]],'Medical Examinations'!$1:$1048576,4,FALSE())</f>
        <v>7.71</v>
      </c>
      <c r="F1272" s="20" t="str">
        <f>VLOOKUP(Table3[[#This Row],[Customer ID]],'Medical Examinations'!$1:$1048576,5,FALSE())</f>
        <v xml:space="preserve">diabetes </v>
      </c>
      <c r="G1272" s="19" t="str">
        <f>VLOOKUP(Table3[[#This Row],[Customer ID]],'Medical Examinations'!$1:$1048576,6,FALSE())</f>
        <v>yes</v>
      </c>
      <c r="H1272" s="19" t="str">
        <f>VLOOKUP(Table3[[#This Row],[Customer ID]],'Medical Examinations'!$1:$1048576,7,FALSE())</f>
        <v>No</v>
      </c>
      <c r="I1272" s="19" t="str">
        <f>VLOOKUP(Table3[[#This Row],[Customer ID]],'Medical Examinations'!$1:$1048576,8,FALSE())</f>
        <v>No</v>
      </c>
      <c r="J1272" s="19">
        <f>VLOOKUP(Table3[[#This Row],[Customer ID]],'Medical Examinations'!$1:$1048576,9,FALSE())</f>
        <v>1</v>
      </c>
      <c r="K1272" s="19" t="str">
        <f>VLOOKUP(Table3[[#This Row],[Customer ID]],'Medical Examinations'!$1:$1048576,10,FALSE())</f>
        <v>No</v>
      </c>
      <c r="L1272" s="19" t="e">
        <f>VLOOKUP(Table3[[#This Row],[Customer ID]],'Hospitalisation Details'!1271:$1048576,5,FALSE())</f>
        <v>#N/A</v>
      </c>
      <c r="M1272" s="19" t="e">
        <f>VLOOKUP(Table3[[#This Row],[Customer ID]],'Hospitalisation Details'!1271:$1048576,6,FALSE())</f>
        <v>#N/A</v>
      </c>
      <c r="N1272" s="19" t="e">
        <f>VLOOKUP(Table3[[#This Row],[Customer ID]],'Hospitalisation Details'!1271:$1048576,8,FALSE())</f>
        <v>#N/A</v>
      </c>
      <c r="O1272" s="19" t="e">
        <f>VLOOKUP(Table3[[#This Row],[Customer ID]],'Hospitalisation Details'!1271:$1048576,9,FALSE())</f>
        <v>#N/A</v>
      </c>
      <c r="P1272" s="19" t="e">
        <f>VLOOKUP(Table3[[#This Row],[Customer ID]],'Hospitalisation Details'!1271:$1048576,10,FALSE())</f>
        <v>#N/A</v>
      </c>
      <c r="Q1272" s="19" t="e">
        <f>VLOOKUP(Table3[[#This Row],[Customer ID]],'Hospitalisation Details'!1271:$1048576,11,FALSE())</f>
        <v>#N/A</v>
      </c>
    </row>
    <row r="1273" spans="1:17" x14ac:dyDescent="0.2">
      <c r="A1273" s="18" t="s">
        <v>1099</v>
      </c>
      <c r="B1273" s="19" t="str">
        <f>VLOOKUP(Table3[[#This Row],[Customer ID]],'Customer name 1'!1272:$1048576,4,FALSE())</f>
        <v xml:space="preserve">Mr. Eddie </v>
      </c>
      <c r="C1273" s="20">
        <f>VLOOKUP(Table3[[#This Row],[Customer ID]],'Medical Examinations'!$1:$1048576,2,FALSE())</f>
        <v>27.5</v>
      </c>
      <c r="D1273" s="20" t="str">
        <f>VLOOKUP(Table3[[#This Row],[Customer ID]],'Medical Examinations'!$1:$1048576,3,FALSE())</f>
        <v>over weight</v>
      </c>
      <c r="E1273" s="20">
        <f>VLOOKUP(Table3[[#This Row],[Customer ID]],'Medical Examinations'!$1:$1048576,4,FALSE())</f>
        <v>6.03</v>
      </c>
      <c r="F1273" s="20" t="str">
        <f>VLOOKUP(Table3[[#This Row],[Customer ID]],'Medical Examinations'!$1:$1048576,5,FALSE())</f>
        <v>prediabetes</v>
      </c>
      <c r="G1273" s="19" t="str">
        <f>VLOOKUP(Table3[[#This Row],[Customer ID]],'Medical Examinations'!$1:$1048576,6,FALSE())</f>
        <v>No</v>
      </c>
      <c r="H1273" s="19" t="str">
        <f>VLOOKUP(Table3[[#This Row],[Customer ID]],'Medical Examinations'!$1:$1048576,7,FALSE())</f>
        <v>No</v>
      </c>
      <c r="I1273" s="19" t="str">
        <f>VLOOKUP(Table3[[#This Row],[Customer ID]],'Medical Examinations'!$1:$1048576,8,FALSE())</f>
        <v>No</v>
      </c>
      <c r="J1273" s="19">
        <f>VLOOKUP(Table3[[#This Row],[Customer ID]],'Medical Examinations'!$1:$1048576,9,FALSE())</f>
        <v>0</v>
      </c>
      <c r="K1273" s="19" t="str">
        <f>VLOOKUP(Table3[[#This Row],[Customer ID]],'Medical Examinations'!$1:$1048576,10,FALSE())</f>
        <v>No</v>
      </c>
      <c r="L1273" s="19" t="e">
        <f>VLOOKUP(Table3[[#This Row],[Customer ID]],'Hospitalisation Details'!1272:$1048576,5,FALSE())</f>
        <v>#N/A</v>
      </c>
      <c r="M1273" s="19" t="e">
        <f>VLOOKUP(Table3[[#This Row],[Customer ID]],'Hospitalisation Details'!1272:$1048576,6,FALSE())</f>
        <v>#N/A</v>
      </c>
      <c r="N1273" s="19" t="e">
        <f>VLOOKUP(Table3[[#This Row],[Customer ID]],'Hospitalisation Details'!1272:$1048576,8,FALSE())</f>
        <v>#N/A</v>
      </c>
      <c r="O1273" s="19" t="e">
        <f>VLOOKUP(Table3[[#This Row],[Customer ID]],'Hospitalisation Details'!1272:$1048576,9,FALSE())</f>
        <v>#N/A</v>
      </c>
      <c r="P1273" s="19" t="e">
        <f>VLOOKUP(Table3[[#This Row],[Customer ID]],'Hospitalisation Details'!1272:$1048576,10,FALSE())</f>
        <v>#N/A</v>
      </c>
      <c r="Q1273" s="19" t="e">
        <f>VLOOKUP(Table3[[#This Row],[Customer ID]],'Hospitalisation Details'!1272:$1048576,11,FALSE())</f>
        <v>#N/A</v>
      </c>
    </row>
    <row r="1274" spans="1:17" x14ac:dyDescent="0.2">
      <c r="A1274" s="18" t="s">
        <v>1098</v>
      </c>
      <c r="B1274" s="19" t="str">
        <f>VLOOKUP(Table3[[#This Row],[Customer ID]],'Customer name 1'!1273:$1048576,4,FALSE())</f>
        <v xml:space="preserve">Mr. Maxime </v>
      </c>
      <c r="C1274" s="20">
        <f>VLOOKUP(Table3[[#This Row],[Customer ID]],'Medical Examinations'!$1:$1048576,2,FALSE())</f>
        <v>27.36</v>
      </c>
      <c r="D1274" s="20" t="str">
        <f>VLOOKUP(Table3[[#This Row],[Customer ID]],'Medical Examinations'!$1:$1048576,3,FALSE())</f>
        <v>over weight</v>
      </c>
      <c r="E1274" s="20">
        <f>VLOOKUP(Table3[[#This Row],[Customer ID]],'Medical Examinations'!$1:$1048576,4,FALSE())</f>
        <v>5.96</v>
      </c>
      <c r="F1274" s="20" t="str">
        <f>VLOOKUP(Table3[[#This Row],[Customer ID]],'Medical Examinations'!$1:$1048576,5,FALSE())</f>
        <v>prediabetes</v>
      </c>
      <c r="G1274" s="19" t="str">
        <f>VLOOKUP(Table3[[#This Row],[Customer ID]],'Medical Examinations'!$1:$1048576,6,FALSE())</f>
        <v>No</v>
      </c>
      <c r="H1274" s="19" t="str">
        <f>VLOOKUP(Table3[[#This Row],[Customer ID]],'Medical Examinations'!$1:$1048576,7,FALSE())</f>
        <v>No</v>
      </c>
      <c r="I1274" s="19" t="str">
        <f>VLOOKUP(Table3[[#This Row],[Customer ID]],'Medical Examinations'!$1:$1048576,8,FALSE())</f>
        <v>Yes</v>
      </c>
      <c r="J1274" s="19">
        <f>VLOOKUP(Table3[[#This Row],[Customer ID]],'Medical Examinations'!$1:$1048576,9,FALSE())</f>
        <v>1</v>
      </c>
      <c r="K1274" s="19" t="str">
        <f>VLOOKUP(Table3[[#This Row],[Customer ID]],'Medical Examinations'!$1:$1048576,10,FALSE())</f>
        <v>No</v>
      </c>
      <c r="L1274" s="19" t="e">
        <f>VLOOKUP(Table3[[#This Row],[Customer ID]],'Hospitalisation Details'!1273:$1048576,5,FALSE())</f>
        <v>#N/A</v>
      </c>
      <c r="M1274" s="19" t="e">
        <f>VLOOKUP(Table3[[#This Row],[Customer ID]],'Hospitalisation Details'!1273:$1048576,6,FALSE())</f>
        <v>#N/A</v>
      </c>
      <c r="N1274" s="19" t="e">
        <f>VLOOKUP(Table3[[#This Row],[Customer ID]],'Hospitalisation Details'!1273:$1048576,8,FALSE())</f>
        <v>#N/A</v>
      </c>
      <c r="O1274" s="19" t="e">
        <f>VLOOKUP(Table3[[#This Row],[Customer ID]],'Hospitalisation Details'!1273:$1048576,9,FALSE())</f>
        <v>#N/A</v>
      </c>
      <c r="P1274" s="19" t="e">
        <f>VLOOKUP(Table3[[#This Row],[Customer ID]],'Hospitalisation Details'!1273:$1048576,10,FALSE())</f>
        <v>#N/A</v>
      </c>
      <c r="Q1274" s="19" t="e">
        <f>VLOOKUP(Table3[[#This Row],[Customer ID]],'Hospitalisation Details'!1273:$1048576,11,FALSE())</f>
        <v>#N/A</v>
      </c>
    </row>
    <row r="1275" spans="1:17" x14ac:dyDescent="0.2">
      <c r="A1275" s="18" t="s">
        <v>1097</v>
      </c>
      <c r="B1275" s="19" t="str">
        <f>VLOOKUP(Table3[[#This Row],[Customer ID]],'Customer name 1'!1274:$1048576,4,FALSE())</f>
        <v xml:space="preserve">Mr. Mark </v>
      </c>
      <c r="C1275" s="20">
        <f>VLOOKUP(Table3[[#This Row],[Customer ID]],'Medical Examinations'!$1:$1048576,2,FALSE())</f>
        <v>20.350000000000001</v>
      </c>
      <c r="D1275" s="20" t="str">
        <f>VLOOKUP(Table3[[#This Row],[Customer ID]],'Medical Examinations'!$1:$1048576,3,FALSE())</f>
        <v>normal weight</v>
      </c>
      <c r="E1275" s="20">
        <f>VLOOKUP(Table3[[#This Row],[Customer ID]],'Medical Examinations'!$1:$1048576,4,FALSE())</f>
        <v>4.16</v>
      </c>
      <c r="F1275" s="20" t="str">
        <f>VLOOKUP(Table3[[#This Row],[Customer ID]],'Medical Examinations'!$1:$1048576,5,FALSE())</f>
        <v xml:space="preserve">normal </v>
      </c>
      <c r="G1275" s="19" t="str">
        <f>VLOOKUP(Table3[[#This Row],[Customer ID]],'Medical Examinations'!$1:$1048576,6,FALSE())</f>
        <v>No</v>
      </c>
      <c r="H1275" s="19" t="str">
        <f>VLOOKUP(Table3[[#This Row],[Customer ID]],'Medical Examinations'!$1:$1048576,7,FALSE())</f>
        <v>No</v>
      </c>
      <c r="I1275" s="19" t="str">
        <f>VLOOKUP(Table3[[#This Row],[Customer ID]],'Medical Examinations'!$1:$1048576,8,FALSE())</f>
        <v>No</v>
      </c>
      <c r="J1275" s="19">
        <f>VLOOKUP(Table3[[#This Row],[Customer ID]],'Medical Examinations'!$1:$1048576,9,FALSE())</f>
        <v>0</v>
      </c>
      <c r="K1275" s="19" t="str">
        <f>VLOOKUP(Table3[[#This Row],[Customer ID]],'Medical Examinations'!$1:$1048576,10,FALSE())</f>
        <v>No</v>
      </c>
      <c r="L1275" s="19" t="e">
        <f>VLOOKUP(Table3[[#This Row],[Customer ID]],'Hospitalisation Details'!1274:$1048576,5,FALSE())</f>
        <v>#N/A</v>
      </c>
      <c r="M1275" s="19" t="e">
        <f>VLOOKUP(Table3[[#This Row],[Customer ID]],'Hospitalisation Details'!1274:$1048576,6,FALSE())</f>
        <v>#N/A</v>
      </c>
      <c r="N1275" s="19" t="e">
        <f>VLOOKUP(Table3[[#This Row],[Customer ID]],'Hospitalisation Details'!1274:$1048576,8,FALSE())</f>
        <v>#N/A</v>
      </c>
      <c r="O1275" s="19" t="e">
        <f>VLOOKUP(Table3[[#This Row],[Customer ID]],'Hospitalisation Details'!1274:$1048576,9,FALSE())</f>
        <v>#N/A</v>
      </c>
      <c r="P1275" s="19" t="e">
        <f>VLOOKUP(Table3[[#This Row],[Customer ID]],'Hospitalisation Details'!1274:$1048576,10,FALSE())</f>
        <v>#N/A</v>
      </c>
      <c r="Q1275" s="19" t="e">
        <f>VLOOKUP(Table3[[#This Row],[Customer ID]],'Hospitalisation Details'!1274:$1048576,11,FALSE())</f>
        <v>#N/A</v>
      </c>
    </row>
    <row r="1276" spans="1:17" x14ac:dyDescent="0.2">
      <c r="A1276" s="18" t="s">
        <v>1096</v>
      </c>
      <c r="B1276" s="19" t="str">
        <f>VLOOKUP(Table3[[#This Row],[Customer ID]],'Customer name 1'!1275:$1048576,4,FALSE())</f>
        <v xml:space="preserve">Mr. Adam </v>
      </c>
      <c r="C1276" s="20">
        <f>VLOOKUP(Table3[[#This Row],[Customer ID]],'Medical Examinations'!$1:$1048576,2,FALSE())</f>
        <v>24.035</v>
      </c>
      <c r="D1276" s="20" t="str">
        <f>VLOOKUP(Table3[[#This Row],[Customer ID]],'Medical Examinations'!$1:$1048576,3,FALSE())</f>
        <v>normal weight</v>
      </c>
      <c r="E1276" s="20">
        <f>VLOOKUP(Table3[[#This Row],[Customer ID]],'Medical Examinations'!$1:$1048576,4,FALSE())</f>
        <v>6.11</v>
      </c>
      <c r="F1276" s="20" t="str">
        <f>VLOOKUP(Table3[[#This Row],[Customer ID]],'Medical Examinations'!$1:$1048576,5,FALSE())</f>
        <v>prediabetes</v>
      </c>
      <c r="G1276" s="19" t="str">
        <f>VLOOKUP(Table3[[#This Row],[Customer ID]],'Medical Examinations'!$1:$1048576,6,FALSE())</f>
        <v>No</v>
      </c>
      <c r="H1276" s="19" t="str">
        <f>VLOOKUP(Table3[[#This Row],[Customer ID]],'Medical Examinations'!$1:$1048576,7,FALSE())</f>
        <v>No</v>
      </c>
      <c r="I1276" s="19" t="str">
        <f>VLOOKUP(Table3[[#This Row],[Customer ID]],'Medical Examinations'!$1:$1048576,8,FALSE())</f>
        <v>No</v>
      </c>
      <c r="J1276" s="19">
        <f>VLOOKUP(Table3[[#This Row],[Customer ID]],'Medical Examinations'!$1:$1048576,9,FALSE())</f>
        <v>0</v>
      </c>
      <c r="K1276" s="19" t="str">
        <f>VLOOKUP(Table3[[#This Row],[Customer ID]],'Medical Examinations'!$1:$1048576,10,FALSE())</f>
        <v>No</v>
      </c>
      <c r="L1276" s="19" t="e">
        <f>VLOOKUP(Table3[[#This Row],[Customer ID]],'Hospitalisation Details'!1275:$1048576,5,FALSE())</f>
        <v>#N/A</v>
      </c>
      <c r="M1276" s="19" t="e">
        <f>VLOOKUP(Table3[[#This Row],[Customer ID]],'Hospitalisation Details'!1275:$1048576,6,FALSE())</f>
        <v>#N/A</v>
      </c>
      <c r="N1276" s="19" t="e">
        <f>VLOOKUP(Table3[[#This Row],[Customer ID]],'Hospitalisation Details'!1275:$1048576,8,FALSE())</f>
        <v>#N/A</v>
      </c>
      <c r="O1276" s="19" t="e">
        <f>VLOOKUP(Table3[[#This Row],[Customer ID]],'Hospitalisation Details'!1275:$1048576,9,FALSE())</f>
        <v>#N/A</v>
      </c>
      <c r="P1276" s="19" t="e">
        <f>VLOOKUP(Table3[[#This Row],[Customer ID]],'Hospitalisation Details'!1275:$1048576,10,FALSE())</f>
        <v>#N/A</v>
      </c>
      <c r="Q1276" s="19" t="e">
        <f>VLOOKUP(Table3[[#This Row],[Customer ID]],'Hospitalisation Details'!1275:$1048576,11,FALSE())</f>
        <v>#N/A</v>
      </c>
    </row>
    <row r="1277" spans="1:17" x14ac:dyDescent="0.2">
      <c r="A1277" s="18" t="s">
        <v>1095</v>
      </c>
      <c r="B1277" s="19" t="str">
        <f>VLOOKUP(Table3[[#This Row],[Customer ID]],'Customer name 1'!1276:$1048576,4,FALSE())</f>
        <v xml:space="preserve">Mr. Justin </v>
      </c>
      <c r="C1277" s="20">
        <f>VLOOKUP(Table3[[#This Row],[Customer ID]],'Medical Examinations'!$1:$1048576,2,FALSE())</f>
        <v>23.56</v>
      </c>
      <c r="D1277" s="20" t="str">
        <f>VLOOKUP(Table3[[#This Row],[Customer ID]],'Medical Examinations'!$1:$1048576,3,FALSE())</f>
        <v>normal weight</v>
      </c>
      <c r="E1277" s="20">
        <f>VLOOKUP(Table3[[#This Row],[Customer ID]],'Medical Examinations'!$1:$1048576,4,FALSE())</f>
        <v>5.97</v>
      </c>
      <c r="F1277" s="20" t="str">
        <f>VLOOKUP(Table3[[#This Row],[Customer ID]],'Medical Examinations'!$1:$1048576,5,FALSE())</f>
        <v>prediabetes</v>
      </c>
      <c r="G1277" s="19" t="str">
        <f>VLOOKUP(Table3[[#This Row],[Customer ID]],'Medical Examinations'!$1:$1048576,6,FALSE())</f>
        <v>No</v>
      </c>
      <c r="H1277" s="19" t="str">
        <f>VLOOKUP(Table3[[#This Row],[Customer ID]],'Medical Examinations'!$1:$1048576,7,FALSE())</f>
        <v>No</v>
      </c>
      <c r="I1277" s="19" t="str">
        <f>VLOOKUP(Table3[[#This Row],[Customer ID]],'Medical Examinations'!$1:$1048576,8,FALSE())</f>
        <v>No</v>
      </c>
      <c r="J1277" s="19">
        <f>VLOOKUP(Table3[[#This Row],[Customer ID]],'Medical Examinations'!$1:$1048576,9,FALSE())</f>
        <v>0</v>
      </c>
      <c r="K1277" s="19" t="str">
        <f>VLOOKUP(Table3[[#This Row],[Customer ID]],'Medical Examinations'!$1:$1048576,10,FALSE())</f>
        <v>No</v>
      </c>
      <c r="L1277" s="19" t="e">
        <f>VLOOKUP(Table3[[#This Row],[Customer ID]],'Hospitalisation Details'!1276:$1048576,5,FALSE())</f>
        <v>#N/A</v>
      </c>
      <c r="M1277" s="19" t="e">
        <f>VLOOKUP(Table3[[#This Row],[Customer ID]],'Hospitalisation Details'!1276:$1048576,6,FALSE())</f>
        <v>#N/A</v>
      </c>
      <c r="N1277" s="19" t="e">
        <f>VLOOKUP(Table3[[#This Row],[Customer ID]],'Hospitalisation Details'!1276:$1048576,8,FALSE())</f>
        <v>#N/A</v>
      </c>
      <c r="O1277" s="19" t="e">
        <f>VLOOKUP(Table3[[#This Row],[Customer ID]],'Hospitalisation Details'!1276:$1048576,9,FALSE())</f>
        <v>#N/A</v>
      </c>
      <c r="P1277" s="19" t="e">
        <f>VLOOKUP(Table3[[#This Row],[Customer ID]],'Hospitalisation Details'!1276:$1048576,10,FALSE())</f>
        <v>#N/A</v>
      </c>
      <c r="Q1277" s="19" t="e">
        <f>VLOOKUP(Table3[[#This Row],[Customer ID]],'Hospitalisation Details'!1276:$1048576,11,FALSE())</f>
        <v>#N/A</v>
      </c>
    </row>
    <row r="1278" spans="1:17" x14ac:dyDescent="0.2">
      <c r="A1278" s="18" t="s">
        <v>1094</v>
      </c>
      <c r="B1278" s="19" t="str">
        <f>VLOOKUP(Table3[[#This Row],[Customer ID]],'Customer name 1'!1277:$1048576,4,FALSE())</f>
        <v xml:space="preserve">Ms. Svetlana </v>
      </c>
      <c r="C1278" s="20">
        <f>VLOOKUP(Table3[[#This Row],[Customer ID]],'Medical Examinations'!$1:$1048576,2,FALSE())</f>
        <v>27.17</v>
      </c>
      <c r="D1278" s="20" t="str">
        <f>VLOOKUP(Table3[[#This Row],[Customer ID]],'Medical Examinations'!$1:$1048576,3,FALSE())</f>
        <v>over weight</v>
      </c>
      <c r="E1278" s="20">
        <f>VLOOKUP(Table3[[#This Row],[Customer ID]],'Medical Examinations'!$1:$1048576,4,FALSE())</f>
        <v>10.81</v>
      </c>
      <c r="F1278" s="20" t="str">
        <f>VLOOKUP(Table3[[#This Row],[Customer ID]],'Medical Examinations'!$1:$1048576,5,FALSE())</f>
        <v xml:space="preserve">diabetes </v>
      </c>
      <c r="G1278" s="19" t="str">
        <f>VLOOKUP(Table3[[#This Row],[Customer ID]],'Medical Examinations'!$1:$1048576,6,FALSE())</f>
        <v>No</v>
      </c>
      <c r="H1278" s="19" t="str">
        <f>VLOOKUP(Table3[[#This Row],[Customer ID]],'Medical Examinations'!$1:$1048576,7,FALSE())</f>
        <v>No</v>
      </c>
      <c r="I1278" s="19" t="str">
        <f>VLOOKUP(Table3[[#This Row],[Customer ID]],'Medical Examinations'!$1:$1048576,8,FALSE())</f>
        <v>No</v>
      </c>
      <c r="J1278" s="19">
        <f>VLOOKUP(Table3[[#This Row],[Customer ID]],'Medical Examinations'!$1:$1048576,9,FALSE())</f>
        <v>2</v>
      </c>
      <c r="K1278" s="19" t="str">
        <f>VLOOKUP(Table3[[#This Row],[Customer ID]],'Medical Examinations'!$1:$1048576,10,FALSE())</f>
        <v>No</v>
      </c>
      <c r="L1278" s="19" t="e">
        <f>VLOOKUP(Table3[[#This Row],[Customer ID]],'Hospitalisation Details'!1277:$1048576,5,FALSE())</f>
        <v>#N/A</v>
      </c>
      <c r="M1278" s="19" t="e">
        <f>VLOOKUP(Table3[[#This Row],[Customer ID]],'Hospitalisation Details'!1277:$1048576,6,FALSE())</f>
        <v>#N/A</v>
      </c>
      <c r="N1278" s="19" t="e">
        <f>VLOOKUP(Table3[[#This Row],[Customer ID]],'Hospitalisation Details'!1277:$1048576,8,FALSE())</f>
        <v>#N/A</v>
      </c>
      <c r="O1278" s="19" t="e">
        <f>VLOOKUP(Table3[[#This Row],[Customer ID]],'Hospitalisation Details'!1277:$1048576,9,FALSE())</f>
        <v>#N/A</v>
      </c>
      <c r="P1278" s="19" t="e">
        <f>VLOOKUP(Table3[[#This Row],[Customer ID]],'Hospitalisation Details'!1277:$1048576,10,FALSE())</f>
        <v>#N/A</v>
      </c>
      <c r="Q1278" s="19" t="e">
        <f>VLOOKUP(Table3[[#This Row],[Customer ID]],'Hospitalisation Details'!1277:$1048576,11,FALSE())</f>
        <v>#N/A</v>
      </c>
    </row>
    <row r="1279" spans="1:17" x14ac:dyDescent="0.2">
      <c r="A1279" s="18" t="s">
        <v>1093</v>
      </c>
      <c r="B1279" s="19" t="str">
        <f>VLOOKUP(Table3[[#This Row],[Customer ID]],'Customer name 1'!1278:$1048576,4,FALSE())</f>
        <v xml:space="preserve">Ms. Jana </v>
      </c>
      <c r="C1279" s="20">
        <f>VLOOKUP(Table3[[#This Row],[Customer ID]],'Medical Examinations'!$1:$1048576,2,FALSE())</f>
        <v>34.32</v>
      </c>
      <c r="D1279" s="20" t="str">
        <f>VLOOKUP(Table3[[#This Row],[Customer ID]],'Medical Examinations'!$1:$1048576,3,FALSE())</f>
        <v xml:space="preserve"> obesity </v>
      </c>
      <c r="E1279" s="20">
        <f>VLOOKUP(Table3[[#This Row],[Customer ID]],'Medical Examinations'!$1:$1048576,4,FALSE())</f>
        <v>5.7</v>
      </c>
      <c r="F1279" s="20" t="str">
        <f>VLOOKUP(Table3[[#This Row],[Customer ID]],'Medical Examinations'!$1:$1048576,5,FALSE())</f>
        <v>prediabetes</v>
      </c>
      <c r="G1279" s="19" t="str">
        <f>VLOOKUP(Table3[[#This Row],[Customer ID]],'Medical Examinations'!$1:$1048576,6,FALSE())</f>
        <v>yes</v>
      </c>
      <c r="H1279" s="19" t="str">
        <f>VLOOKUP(Table3[[#This Row],[Customer ID]],'Medical Examinations'!$1:$1048576,7,FALSE())</f>
        <v>No</v>
      </c>
      <c r="I1279" s="19" t="str">
        <f>VLOOKUP(Table3[[#This Row],[Customer ID]],'Medical Examinations'!$1:$1048576,8,FALSE())</f>
        <v>Yes</v>
      </c>
      <c r="J1279" s="19">
        <f>VLOOKUP(Table3[[#This Row],[Customer ID]],'Medical Examinations'!$1:$1048576,9,FALSE())</f>
        <v>1</v>
      </c>
      <c r="K1279" s="19" t="str">
        <f>VLOOKUP(Table3[[#This Row],[Customer ID]],'Medical Examinations'!$1:$1048576,10,FALSE())</f>
        <v>No</v>
      </c>
      <c r="L1279" s="19" t="e">
        <f>VLOOKUP(Table3[[#This Row],[Customer ID]],'Hospitalisation Details'!1278:$1048576,5,FALSE())</f>
        <v>#N/A</v>
      </c>
      <c r="M1279" s="19" t="e">
        <f>VLOOKUP(Table3[[#This Row],[Customer ID]],'Hospitalisation Details'!1278:$1048576,6,FALSE())</f>
        <v>#N/A</v>
      </c>
      <c r="N1279" s="19" t="e">
        <f>VLOOKUP(Table3[[#This Row],[Customer ID]],'Hospitalisation Details'!1278:$1048576,8,FALSE())</f>
        <v>#N/A</v>
      </c>
      <c r="O1279" s="19" t="e">
        <f>VLOOKUP(Table3[[#This Row],[Customer ID]],'Hospitalisation Details'!1278:$1048576,9,FALSE())</f>
        <v>#N/A</v>
      </c>
      <c r="P1279" s="19" t="e">
        <f>VLOOKUP(Table3[[#This Row],[Customer ID]],'Hospitalisation Details'!1278:$1048576,10,FALSE())</f>
        <v>#N/A</v>
      </c>
      <c r="Q1279" s="19" t="e">
        <f>VLOOKUP(Table3[[#This Row],[Customer ID]],'Hospitalisation Details'!1278:$1048576,11,FALSE())</f>
        <v>#N/A</v>
      </c>
    </row>
    <row r="1280" spans="1:17" x14ac:dyDescent="0.2">
      <c r="A1280" s="18" t="s">
        <v>1092</v>
      </c>
      <c r="B1280" s="19" t="str">
        <f>VLOOKUP(Table3[[#This Row],[Customer ID]],'Customer name 1'!1279:$1048576,4,FALSE())</f>
        <v xml:space="preserve">Ms. Laura </v>
      </c>
      <c r="C1280" s="20">
        <f>VLOOKUP(Table3[[#This Row],[Customer ID]],'Medical Examinations'!$1:$1048576,2,FALSE())</f>
        <v>23.87</v>
      </c>
      <c r="D1280" s="20" t="str">
        <f>VLOOKUP(Table3[[#This Row],[Customer ID]],'Medical Examinations'!$1:$1048576,3,FALSE())</f>
        <v>normal weight</v>
      </c>
      <c r="E1280" s="20">
        <f>VLOOKUP(Table3[[#This Row],[Customer ID]],'Medical Examinations'!$1:$1048576,4,FALSE())</f>
        <v>4.7699999999999996</v>
      </c>
      <c r="F1280" s="20" t="str">
        <f>VLOOKUP(Table3[[#This Row],[Customer ID]],'Medical Examinations'!$1:$1048576,5,FALSE())</f>
        <v xml:space="preserve">normal </v>
      </c>
      <c r="G1280" s="19" t="str">
        <f>VLOOKUP(Table3[[#This Row],[Customer ID]],'Medical Examinations'!$1:$1048576,6,FALSE())</f>
        <v>yes</v>
      </c>
      <c r="H1280" s="19" t="str">
        <f>VLOOKUP(Table3[[#This Row],[Customer ID]],'Medical Examinations'!$1:$1048576,7,FALSE())</f>
        <v>No</v>
      </c>
      <c r="I1280" s="19" t="str">
        <f>VLOOKUP(Table3[[#This Row],[Customer ID]],'Medical Examinations'!$1:$1048576,8,FALSE())</f>
        <v>Yes</v>
      </c>
      <c r="J1280" s="19">
        <f>VLOOKUP(Table3[[#This Row],[Customer ID]],'Medical Examinations'!$1:$1048576,9,FALSE())</f>
        <v>1</v>
      </c>
      <c r="K1280" s="19" t="str">
        <f>VLOOKUP(Table3[[#This Row],[Customer ID]],'Medical Examinations'!$1:$1048576,10,FALSE())</f>
        <v>No</v>
      </c>
      <c r="L1280" s="19" t="e">
        <f>VLOOKUP(Table3[[#This Row],[Customer ID]],'Hospitalisation Details'!1279:$1048576,5,FALSE())</f>
        <v>#N/A</v>
      </c>
      <c r="M1280" s="19" t="e">
        <f>VLOOKUP(Table3[[#This Row],[Customer ID]],'Hospitalisation Details'!1279:$1048576,6,FALSE())</f>
        <v>#N/A</v>
      </c>
      <c r="N1280" s="19" t="e">
        <f>VLOOKUP(Table3[[#This Row],[Customer ID]],'Hospitalisation Details'!1279:$1048576,8,FALSE())</f>
        <v>#N/A</v>
      </c>
      <c r="O1280" s="19" t="e">
        <f>VLOOKUP(Table3[[#This Row],[Customer ID]],'Hospitalisation Details'!1279:$1048576,9,FALSE())</f>
        <v>#N/A</v>
      </c>
      <c r="P1280" s="19" t="e">
        <f>VLOOKUP(Table3[[#This Row],[Customer ID]],'Hospitalisation Details'!1279:$1048576,10,FALSE())</f>
        <v>#N/A</v>
      </c>
      <c r="Q1280" s="19" t="e">
        <f>VLOOKUP(Table3[[#This Row],[Customer ID]],'Hospitalisation Details'!1279:$1048576,11,FALSE())</f>
        <v>#N/A</v>
      </c>
    </row>
    <row r="1281" spans="1:17" x14ac:dyDescent="0.2">
      <c r="A1281" s="18" t="s">
        <v>1091</v>
      </c>
      <c r="B1281" s="19" t="str">
        <f>VLOOKUP(Table3[[#This Row],[Customer ID]],'Customer name 1'!1280:$1048576,4,FALSE())</f>
        <v xml:space="preserve">Mr. Torrey </v>
      </c>
      <c r="C1281" s="20">
        <f>VLOOKUP(Table3[[#This Row],[Customer ID]],'Medical Examinations'!$1:$1048576,2,FALSE())</f>
        <v>30.15</v>
      </c>
      <c r="D1281" s="20" t="str">
        <f>VLOOKUP(Table3[[#This Row],[Customer ID]],'Medical Examinations'!$1:$1048576,3,FALSE())</f>
        <v xml:space="preserve"> obesity </v>
      </c>
      <c r="E1281" s="20">
        <f>VLOOKUP(Table3[[#This Row],[Customer ID]],'Medical Examinations'!$1:$1048576,4,FALSE())</f>
        <v>4.25</v>
      </c>
      <c r="F1281" s="20" t="str">
        <f>VLOOKUP(Table3[[#This Row],[Customer ID]],'Medical Examinations'!$1:$1048576,5,FALSE())</f>
        <v xml:space="preserve">normal </v>
      </c>
      <c r="G1281" s="19" t="str">
        <f>VLOOKUP(Table3[[#This Row],[Customer ID]],'Medical Examinations'!$1:$1048576,6,FALSE())</f>
        <v>No</v>
      </c>
      <c r="H1281" s="19" t="str">
        <f>VLOOKUP(Table3[[#This Row],[Customer ID]],'Medical Examinations'!$1:$1048576,7,FALSE())</f>
        <v>No</v>
      </c>
      <c r="I1281" s="19" t="str">
        <f>VLOOKUP(Table3[[#This Row],[Customer ID]],'Medical Examinations'!$1:$1048576,8,FALSE())</f>
        <v>No</v>
      </c>
      <c r="J1281" s="19">
        <f>VLOOKUP(Table3[[#This Row],[Customer ID]],'Medical Examinations'!$1:$1048576,9,FALSE())</f>
        <v>1</v>
      </c>
      <c r="K1281" s="19" t="str">
        <f>VLOOKUP(Table3[[#This Row],[Customer ID]],'Medical Examinations'!$1:$1048576,10,FALSE())</f>
        <v>No</v>
      </c>
      <c r="L1281" s="19" t="e">
        <f>VLOOKUP(Table3[[#This Row],[Customer ID]],'Hospitalisation Details'!1280:$1048576,5,FALSE())</f>
        <v>#N/A</v>
      </c>
      <c r="M1281" s="19" t="e">
        <f>VLOOKUP(Table3[[#This Row],[Customer ID]],'Hospitalisation Details'!1280:$1048576,6,FALSE())</f>
        <v>#N/A</v>
      </c>
      <c r="N1281" s="19" t="e">
        <f>VLOOKUP(Table3[[#This Row],[Customer ID]],'Hospitalisation Details'!1280:$1048576,8,FALSE())</f>
        <v>#N/A</v>
      </c>
      <c r="O1281" s="19" t="e">
        <f>VLOOKUP(Table3[[#This Row],[Customer ID]],'Hospitalisation Details'!1280:$1048576,9,FALSE())</f>
        <v>#N/A</v>
      </c>
      <c r="P1281" s="19" t="e">
        <f>VLOOKUP(Table3[[#This Row],[Customer ID]],'Hospitalisation Details'!1280:$1048576,10,FALSE())</f>
        <v>#N/A</v>
      </c>
      <c r="Q1281" s="19" t="e">
        <f>VLOOKUP(Table3[[#This Row],[Customer ID]],'Hospitalisation Details'!1280:$1048576,11,FALSE())</f>
        <v>#N/A</v>
      </c>
    </row>
    <row r="1282" spans="1:17" x14ac:dyDescent="0.2">
      <c r="A1282" s="18" t="s">
        <v>1090</v>
      </c>
      <c r="B1282" s="19" t="str">
        <f>VLOOKUP(Table3[[#This Row],[Customer ID]],'Customer name 1'!1281:$1048576,4,FALSE())</f>
        <v xml:space="preserve">Mr. Paul </v>
      </c>
      <c r="C1282" s="20">
        <f>VLOOKUP(Table3[[#This Row],[Customer ID]],'Medical Examinations'!$1:$1048576,2,FALSE())</f>
        <v>26.36</v>
      </c>
      <c r="D1282" s="20" t="str">
        <f>VLOOKUP(Table3[[#This Row],[Customer ID]],'Medical Examinations'!$1:$1048576,3,FALSE())</f>
        <v>over weight</v>
      </c>
      <c r="E1282" s="20">
        <f>VLOOKUP(Table3[[#This Row],[Customer ID]],'Medical Examinations'!$1:$1048576,4,FALSE())</f>
        <v>5.52</v>
      </c>
      <c r="F1282" s="20" t="str">
        <f>VLOOKUP(Table3[[#This Row],[Customer ID]],'Medical Examinations'!$1:$1048576,5,FALSE())</f>
        <v xml:space="preserve">normal </v>
      </c>
      <c r="G1282" s="19" t="str">
        <f>VLOOKUP(Table3[[#This Row],[Customer ID]],'Medical Examinations'!$1:$1048576,6,FALSE())</f>
        <v>No</v>
      </c>
      <c r="H1282" s="19" t="str">
        <f>VLOOKUP(Table3[[#This Row],[Customer ID]],'Medical Examinations'!$1:$1048576,7,FALSE())</f>
        <v>No</v>
      </c>
      <c r="I1282" s="19" t="str">
        <f>VLOOKUP(Table3[[#This Row],[Customer ID]],'Medical Examinations'!$1:$1048576,8,FALSE())</f>
        <v>No</v>
      </c>
      <c r="J1282" s="19">
        <f>VLOOKUP(Table3[[#This Row],[Customer ID]],'Medical Examinations'!$1:$1048576,9,FALSE())</f>
        <v>0</v>
      </c>
      <c r="K1282" s="19" t="str">
        <f>VLOOKUP(Table3[[#This Row],[Customer ID]],'Medical Examinations'!$1:$1048576,10,FALSE())</f>
        <v>No</v>
      </c>
      <c r="L1282" s="19" t="e">
        <f>VLOOKUP(Table3[[#This Row],[Customer ID]],'Hospitalisation Details'!1281:$1048576,5,FALSE())</f>
        <v>#N/A</v>
      </c>
      <c r="M1282" s="19" t="e">
        <f>VLOOKUP(Table3[[#This Row],[Customer ID]],'Hospitalisation Details'!1281:$1048576,6,FALSE())</f>
        <v>#N/A</v>
      </c>
      <c r="N1282" s="19" t="e">
        <f>VLOOKUP(Table3[[#This Row],[Customer ID]],'Hospitalisation Details'!1281:$1048576,8,FALSE())</f>
        <v>#N/A</v>
      </c>
      <c r="O1282" s="19" t="e">
        <f>VLOOKUP(Table3[[#This Row],[Customer ID]],'Hospitalisation Details'!1281:$1048576,9,FALSE())</f>
        <v>#N/A</v>
      </c>
      <c r="P1282" s="19" t="e">
        <f>VLOOKUP(Table3[[#This Row],[Customer ID]],'Hospitalisation Details'!1281:$1048576,10,FALSE())</f>
        <v>#N/A</v>
      </c>
      <c r="Q1282" s="19" t="e">
        <f>VLOOKUP(Table3[[#This Row],[Customer ID]],'Hospitalisation Details'!1281:$1048576,11,FALSE())</f>
        <v>#N/A</v>
      </c>
    </row>
    <row r="1283" spans="1:17" x14ac:dyDescent="0.2">
      <c r="A1283" s="18" t="s">
        <v>1089</v>
      </c>
      <c r="B1283" s="19" t="str">
        <f>VLOOKUP(Table3[[#This Row],[Customer ID]],'Customer name 1'!1282:$1048576,4,FALSE())</f>
        <v xml:space="preserve">Ms. Jennifer </v>
      </c>
      <c r="C1283" s="20">
        <f>VLOOKUP(Table3[[#This Row],[Customer ID]],'Medical Examinations'!$1:$1048576,2,FALSE())</f>
        <v>45.32</v>
      </c>
      <c r="D1283" s="20" t="str">
        <f>VLOOKUP(Table3[[#This Row],[Customer ID]],'Medical Examinations'!$1:$1048576,3,FALSE())</f>
        <v xml:space="preserve"> obesity </v>
      </c>
      <c r="E1283" s="20">
        <f>VLOOKUP(Table3[[#This Row],[Customer ID]],'Medical Examinations'!$1:$1048576,4,FALSE())</f>
        <v>6.53</v>
      </c>
      <c r="F1283" s="20" t="str">
        <f>VLOOKUP(Table3[[#This Row],[Customer ID]],'Medical Examinations'!$1:$1048576,5,FALSE())</f>
        <v xml:space="preserve">diabetes </v>
      </c>
      <c r="G1283" s="19" t="str">
        <f>VLOOKUP(Table3[[#This Row],[Customer ID]],'Medical Examinations'!$1:$1048576,6,FALSE())</f>
        <v>yes</v>
      </c>
      <c r="H1283" s="19" t="str">
        <f>VLOOKUP(Table3[[#This Row],[Customer ID]],'Medical Examinations'!$1:$1048576,7,FALSE())</f>
        <v>No</v>
      </c>
      <c r="I1283" s="19" t="str">
        <f>VLOOKUP(Table3[[#This Row],[Customer ID]],'Medical Examinations'!$1:$1048576,8,FALSE())</f>
        <v>No</v>
      </c>
      <c r="J1283" s="19">
        <f>VLOOKUP(Table3[[#This Row],[Customer ID]],'Medical Examinations'!$1:$1048576,9,FALSE())</f>
        <v>1</v>
      </c>
      <c r="K1283" s="19" t="str">
        <f>VLOOKUP(Table3[[#This Row],[Customer ID]],'Medical Examinations'!$1:$1048576,10,FALSE())</f>
        <v>No</v>
      </c>
      <c r="L1283" s="19" t="e">
        <f>VLOOKUP(Table3[[#This Row],[Customer ID]],'Hospitalisation Details'!1282:$1048576,5,FALSE())</f>
        <v>#N/A</v>
      </c>
      <c r="M1283" s="19" t="e">
        <f>VLOOKUP(Table3[[#This Row],[Customer ID]],'Hospitalisation Details'!1282:$1048576,6,FALSE())</f>
        <v>#N/A</v>
      </c>
      <c r="N1283" s="19" t="e">
        <f>VLOOKUP(Table3[[#This Row],[Customer ID]],'Hospitalisation Details'!1282:$1048576,8,FALSE())</f>
        <v>#N/A</v>
      </c>
      <c r="O1283" s="19" t="e">
        <f>VLOOKUP(Table3[[#This Row],[Customer ID]],'Hospitalisation Details'!1282:$1048576,9,FALSE())</f>
        <v>#N/A</v>
      </c>
      <c r="P1283" s="19" t="e">
        <f>VLOOKUP(Table3[[#This Row],[Customer ID]],'Hospitalisation Details'!1282:$1048576,10,FALSE())</f>
        <v>#N/A</v>
      </c>
      <c r="Q1283" s="19" t="e">
        <f>VLOOKUP(Table3[[#This Row],[Customer ID]],'Hospitalisation Details'!1282:$1048576,11,FALSE())</f>
        <v>#N/A</v>
      </c>
    </row>
    <row r="1284" spans="1:17" x14ac:dyDescent="0.2">
      <c r="A1284" s="18" t="s">
        <v>1088</v>
      </c>
      <c r="B1284" s="19" t="str">
        <f>VLOOKUP(Table3[[#This Row],[Customer ID]],'Customer name 1'!1283:$1048576,4,FALSE())</f>
        <v xml:space="preserve">Mr. Erik </v>
      </c>
      <c r="C1284" s="20">
        <f>VLOOKUP(Table3[[#This Row],[Customer ID]],'Medical Examinations'!$1:$1048576,2,FALSE())</f>
        <v>31.93</v>
      </c>
      <c r="D1284" s="20" t="str">
        <f>VLOOKUP(Table3[[#This Row],[Customer ID]],'Medical Examinations'!$1:$1048576,3,FALSE())</f>
        <v xml:space="preserve"> obesity </v>
      </c>
      <c r="E1284" s="20">
        <f>VLOOKUP(Table3[[#This Row],[Customer ID]],'Medical Examinations'!$1:$1048576,4,FALSE())</f>
        <v>4.82</v>
      </c>
      <c r="F1284" s="20" t="str">
        <f>VLOOKUP(Table3[[#This Row],[Customer ID]],'Medical Examinations'!$1:$1048576,5,FALSE())</f>
        <v xml:space="preserve">normal </v>
      </c>
      <c r="G1284" s="19" t="str">
        <f>VLOOKUP(Table3[[#This Row],[Customer ID]],'Medical Examinations'!$1:$1048576,6,FALSE())</f>
        <v>yes</v>
      </c>
      <c r="H1284" s="19" t="str">
        <f>VLOOKUP(Table3[[#This Row],[Customer ID]],'Medical Examinations'!$1:$1048576,7,FALSE())</f>
        <v>No</v>
      </c>
      <c r="I1284" s="19" t="str">
        <f>VLOOKUP(Table3[[#This Row],[Customer ID]],'Medical Examinations'!$1:$1048576,8,FALSE())</f>
        <v>No</v>
      </c>
      <c r="J1284" s="19">
        <f>VLOOKUP(Table3[[#This Row],[Customer ID]],'Medical Examinations'!$1:$1048576,9,FALSE())</f>
        <v>1</v>
      </c>
      <c r="K1284" s="19" t="str">
        <f>VLOOKUP(Table3[[#This Row],[Customer ID]],'Medical Examinations'!$1:$1048576,10,FALSE())</f>
        <v>No</v>
      </c>
      <c r="L1284" s="19" t="e">
        <f>VLOOKUP(Table3[[#This Row],[Customer ID]],'Hospitalisation Details'!1283:$1048576,5,FALSE())</f>
        <v>#N/A</v>
      </c>
      <c r="M1284" s="19" t="e">
        <f>VLOOKUP(Table3[[#This Row],[Customer ID]],'Hospitalisation Details'!1283:$1048576,6,FALSE())</f>
        <v>#N/A</v>
      </c>
      <c r="N1284" s="19" t="e">
        <f>VLOOKUP(Table3[[#This Row],[Customer ID]],'Hospitalisation Details'!1283:$1048576,8,FALSE())</f>
        <v>#N/A</v>
      </c>
      <c r="O1284" s="19" t="e">
        <f>VLOOKUP(Table3[[#This Row],[Customer ID]],'Hospitalisation Details'!1283:$1048576,9,FALSE())</f>
        <v>#N/A</v>
      </c>
      <c r="P1284" s="19" t="e">
        <f>VLOOKUP(Table3[[#This Row],[Customer ID]],'Hospitalisation Details'!1283:$1048576,10,FALSE())</f>
        <v>#N/A</v>
      </c>
      <c r="Q1284" s="19" t="e">
        <f>VLOOKUP(Table3[[#This Row],[Customer ID]],'Hospitalisation Details'!1283:$1048576,11,FALSE())</f>
        <v>#N/A</v>
      </c>
    </row>
    <row r="1285" spans="1:17" x14ac:dyDescent="0.2">
      <c r="A1285" s="18" t="s">
        <v>1087</v>
      </c>
      <c r="B1285" s="19" t="str">
        <f>VLOOKUP(Table3[[#This Row],[Customer ID]],'Customer name 1'!1284:$1048576,4,FALSE())</f>
        <v xml:space="preserve">Ms. Lana </v>
      </c>
      <c r="C1285" s="20">
        <f>VLOOKUP(Table3[[#This Row],[Customer ID]],'Medical Examinations'!$1:$1048576,2,FALSE())</f>
        <v>36</v>
      </c>
      <c r="D1285" s="20" t="str">
        <f>VLOOKUP(Table3[[#This Row],[Customer ID]],'Medical Examinations'!$1:$1048576,3,FALSE())</f>
        <v xml:space="preserve"> obesity </v>
      </c>
      <c r="E1285" s="20">
        <f>VLOOKUP(Table3[[#This Row],[Customer ID]],'Medical Examinations'!$1:$1048576,4,FALSE())</f>
        <v>11.94</v>
      </c>
      <c r="F1285" s="20" t="str">
        <f>VLOOKUP(Table3[[#This Row],[Customer ID]],'Medical Examinations'!$1:$1048576,5,FALSE())</f>
        <v xml:space="preserve">diabetes </v>
      </c>
      <c r="G1285" s="19" t="str">
        <f>VLOOKUP(Table3[[#This Row],[Customer ID]],'Medical Examinations'!$1:$1048576,6,FALSE())</f>
        <v>yes</v>
      </c>
      <c r="H1285" s="19" t="str">
        <f>VLOOKUP(Table3[[#This Row],[Customer ID]],'Medical Examinations'!$1:$1048576,7,FALSE())</f>
        <v>No</v>
      </c>
      <c r="I1285" s="19" t="str">
        <f>VLOOKUP(Table3[[#This Row],[Customer ID]],'Medical Examinations'!$1:$1048576,8,FALSE())</f>
        <v>No</v>
      </c>
      <c r="J1285" s="19">
        <f>VLOOKUP(Table3[[#This Row],[Customer ID]],'Medical Examinations'!$1:$1048576,9,FALSE())</f>
        <v>1</v>
      </c>
      <c r="K1285" s="19" t="str">
        <f>VLOOKUP(Table3[[#This Row],[Customer ID]],'Medical Examinations'!$1:$1048576,10,FALSE())</f>
        <v>No</v>
      </c>
      <c r="L1285" s="19" t="e">
        <f>VLOOKUP(Table3[[#This Row],[Customer ID]],'Hospitalisation Details'!1284:$1048576,5,FALSE())</f>
        <v>#N/A</v>
      </c>
      <c r="M1285" s="19" t="e">
        <f>VLOOKUP(Table3[[#This Row],[Customer ID]],'Hospitalisation Details'!1284:$1048576,6,FALSE())</f>
        <v>#N/A</v>
      </c>
      <c r="N1285" s="19" t="e">
        <f>VLOOKUP(Table3[[#This Row],[Customer ID]],'Hospitalisation Details'!1284:$1048576,8,FALSE())</f>
        <v>#N/A</v>
      </c>
      <c r="O1285" s="19" t="e">
        <f>VLOOKUP(Table3[[#This Row],[Customer ID]],'Hospitalisation Details'!1284:$1048576,9,FALSE())</f>
        <v>#N/A</v>
      </c>
      <c r="P1285" s="19" t="e">
        <f>VLOOKUP(Table3[[#This Row],[Customer ID]],'Hospitalisation Details'!1284:$1048576,10,FALSE())</f>
        <v>#N/A</v>
      </c>
      <c r="Q1285" s="19" t="e">
        <f>VLOOKUP(Table3[[#This Row],[Customer ID]],'Hospitalisation Details'!1284:$1048576,11,FALSE())</f>
        <v>#N/A</v>
      </c>
    </row>
    <row r="1286" spans="1:17" x14ac:dyDescent="0.2">
      <c r="A1286" s="18" t="s">
        <v>1086</v>
      </c>
      <c r="B1286" s="19" t="str">
        <f>VLOOKUP(Table3[[#This Row],[Customer ID]],'Customer name 1'!1285:$1048576,4,FALSE())</f>
        <v xml:space="preserve">Ms. Rebecca </v>
      </c>
      <c r="C1286" s="20">
        <f>VLOOKUP(Table3[[#This Row],[Customer ID]],'Medical Examinations'!$1:$1048576,2,FALSE())</f>
        <v>32</v>
      </c>
      <c r="D1286" s="20" t="str">
        <f>VLOOKUP(Table3[[#This Row],[Customer ID]],'Medical Examinations'!$1:$1048576,3,FALSE())</f>
        <v xml:space="preserve"> obesity </v>
      </c>
      <c r="E1286" s="20">
        <f>VLOOKUP(Table3[[#This Row],[Customer ID]],'Medical Examinations'!$1:$1048576,4,FALSE())</f>
        <v>7.85</v>
      </c>
      <c r="F1286" s="20" t="str">
        <f>VLOOKUP(Table3[[#This Row],[Customer ID]],'Medical Examinations'!$1:$1048576,5,FALSE())</f>
        <v xml:space="preserve">diabetes </v>
      </c>
      <c r="G1286" s="19" t="str">
        <f>VLOOKUP(Table3[[#This Row],[Customer ID]],'Medical Examinations'!$1:$1048576,6,FALSE())</f>
        <v>yes</v>
      </c>
      <c r="H1286" s="19" t="str">
        <f>VLOOKUP(Table3[[#This Row],[Customer ID]],'Medical Examinations'!$1:$1048576,7,FALSE())</f>
        <v>No</v>
      </c>
      <c r="I1286" s="19" t="str">
        <f>VLOOKUP(Table3[[#This Row],[Customer ID]],'Medical Examinations'!$1:$1048576,8,FALSE())</f>
        <v>No</v>
      </c>
      <c r="J1286" s="19">
        <f>VLOOKUP(Table3[[#This Row],[Customer ID]],'Medical Examinations'!$1:$1048576,9,FALSE())</f>
        <v>1</v>
      </c>
      <c r="K1286" s="19" t="str">
        <f>VLOOKUP(Table3[[#This Row],[Customer ID]],'Medical Examinations'!$1:$1048576,10,FALSE())</f>
        <v>No</v>
      </c>
      <c r="L1286" s="19" t="e">
        <f>VLOOKUP(Table3[[#This Row],[Customer ID]],'Hospitalisation Details'!1285:$1048576,5,FALSE())</f>
        <v>#N/A</v>
      </c>
      <c r="M1286" s="19" t="e">
        <f>VLOOKUP(Table3[[#This Row],[Customer ID]],'Hospitalisation Details'!1285:$1048576,6,FALSE())</f>
        <v>#N/A</v>
      </c>
      <c r="N1286" s="19" t="e">
        <f>VLOOKUP(Table3[[#This Row],[Customer ID]],'Hospitalisation Details'!1285:$1048576,8,FALSE())</f>
        <v>#N/A</v>
      </c>
      <c r="O1286" s="19" t="e">
        <f>VLOOKUP(Table3[[#This Row],[Customer ID]],'Hospitalisation Details'!1285:$1048576,9,FALSE())</f>
        <v>#N/A</v>
      </c>
      <c r="P1286" s="19" t="e">
        <f>VLOOKUP(Table3[[#This Row],[Customer ID]],'Hospitalisation Details'!1285:$1048576,10,FALSE())</f>
        <v>#N/A</v>
      </c>
      <c r="Q1286" s="19" t="e">
        <f>VLOOKUP(Table3[[#This Row],[Customer ID]],'Hospitalisation Details'!1285:$1048576,11,FALSE())</f>
        <v>#N/A</v>
      </c>
    </row>
    <row r="1287" spans="1:17" x14ac:dyDescent="0.2">
      <c r="A1287" s="18" t="s">
        <v>1085</v>
      </c>
      <c r="B1287" s="19" t="str">
        <f>VLOOKUP(Table3[[#This Row],[Customer ID]],'Customer name 1'!1286:$1048576,4,FALSE())</f>
        <v xml:space="preserve">Ms. Katie </v>
      </c>
      <c r="C1287" s="20">
        <f>VLOOKUP(Table3[[#This Row],[Customer ID]],'Medical Examinations'!$1:$1048576,2,FALSE())</f>
        <v>29.37</v>
      </c>
      <c r="D1287" s="20" t="str">
        <f>VLOOKUP(Table3[[#This Row],[Customer ID]],'Medical Examinations'!$1:$1048576,3,FALSE())</f>
        <v>over weight</v>
      </c>
      <c r="E1287" s="20">
        <f>VLOOKUP(Table3[[#This Row],[Customer ID]],'Medical Examinations'!$1:$1048576,4,FALSE())</f>
        <v>8.01</v>
      </c>
      <c r="F1287" s="20" t="str">
        <f>VLOOKUP(Table3[[#This Row],[Customer ID]],'Medical Examinations'!$1:$1048576,5,FALSE())</f>
        <v xml:space="preserve">diabetes </v>
      </c>
      <c r="G1287" s="19" t="str">
        <f>VLOOKUP(Table3[[#This Row],[Customer ID]],'Medical Examinations'!$1:$1048576,6,FALSE())</f>
        <v>yes</v>
      </c>
      <c r="H1287" s="19" t="str">
        <f>VLOOKUP(Table3[[#This Row],[Customer ID]],'Medical Examinations'!$1:$1048576,7,FALSE())</f>
        <v>No</v>
      </c>
      <c r="I1287" s="19" t="str">
        <f>VLOOKUP(Table3[[#This Row],[Customer ID]],'Medical Examinations'!$1:$1048576,8,FALSE())</f>
        <v>No</v>
      </c>
      <c r="J1287" s="19">
        <f>VLOOKUP(Table3[[#This Row],[Customer ID]],'Medical Examinations'!$1:$1048576,9,FALSE())</f>
        <v>1</v>
      </c>
      <c r="K1287" s="19" t="str">
        <f>VLOOKUP(Table3[[#This Row],[Customer ID]],'Medical Examinations'!$1:$1048576,10,FALSE())</f>
        <v>No</v>
      </c>
      <c r="L1287" s="19" t="e">
        <f>VLOOKUP(Table3[[#This Row],[Customer ID]],'Hospitalisation Details'!1286:$1048576,5,FALSE())</f>
        <v>#N/A</v>
      </c>
      <c r="M1287" s="19" t="e">
        <f>VLOOKUP(Table3[[#This Row],[Customer ID]],'Hospitalisation Details'!1286:$1048576,6,FALSE())</f>
        <v>#N/A</v>
      </c>
      <c r="N1287" s="19" t="e">
        <f>VLOOKUP(Table3[[#This Row],[Customer ID]],'Hospitalisation Details'!1286:$1048576,8,FALSE())</f>
        <v>#N/A</v>
      </c>
      <c r="O1287" s="19" t="e">
        <f>VLOOKUP(Table3[[#This Row],[Customer ID]],'Hospitalisation Details'!1286:$1048576,9,FALSE())</f>
        <v>#N/A</v>
      </c>
      <c r="P1287" s="19" t="e">
        <f>VLOOKUP(Table3[[#This Row],[Customer ID]],'Hospitalisation Details'!1286:$1048576,10,FALSE())</f>
        <v>#N/A</v>
      </c>
      <c r="Q1287" s="19" t="e">
        <f>VLOOKUP(Table3[[#This Row],[Customer ID]],'Hospitalisation Details'!1286:$1048576,11,FALSE())</f>
        <v>#N/A</v>
      </c>
    </row>
    <row r="1288" spans="1:17" x14ac:dyDescent="0.2">
      <c r="A1288" s="18" t="s">
        <v>1084</v>
      </c>
      <c r="B1288" s="19" t="str">
        <f>VLOOKUP(Table3[[#This Row],[Customer ID]],'Customer name 1'!1287:$1048576,4,FALSE())</f>
        <v xml:space="preserve">Ms. Elizabeth </v>
      </c>
      <c r="C1288" s="20">
        <f>VLOOKUP(Table3[[#This Row],[Customer ID]],'Medical Examinations'!$1:$1048576,2,FALSE())</f>
        <v>23.6</v>
      </c>
      <c r="D1288" s="20" t="str">
        <f>VLOOKUP(Table3[[#This Row],[Customer ID]],'Medical Examinations'!$1:$1048576,3,FALSE())</f>
        <v>normal weight</v>
      </c>
      <c r="E1288" s="20">
        <f>VLOOKUP(Table3[[#This Row],[Customer ID]],'Medical Examinations'!$1:$1048576,4,FALSE())</f>
        <v>7.4</v>
      </c>
      <c r="F1288" s="20" t="str">
        <f>VLOOKUP(Table3[[#This Row],[Customer ID]],'Medical Examinations'!$1:$1048576,5,FALSE())</f>
        <v xml:space="preserve">diabetes </v>
      </c>
      <c r="G1288" s="19" t="str">
        <f>VLOOKUP(Table3[[#This Row],[Customer ID]],'Medical Examinations'!$1:$1048576,6,FALSE())</f>
        <v>yes</v>
      </c>
      <c r="H1288" s="19" t="str">
        <f>VLOOKUP(Table3[[#This Row],[Customer ID]],'Medical Examinations'!$1:$1048576,7,FALSE())</f>
        <v>No</v>
      </c>
      <c r="I1288" s="19" t="str">
        <f>VLOOKUP(Table3[[#This Row],[Customer ID]],'Medical Examinations'!$1:$1048576,8,FALSE())</f>
        <v>No</v>
      </c>
      <c r="J1288" s="19">
        <f>VLOOKUP(Table3[[#This Row],[Customer ID]],'Medical Examinations'!$1:$1048576,9,FALSE())</f>
        <v>1</v>
      </c>
      <c r="K1288" s="19" t="str">
        <f>VLOOKUP(Table3[[#This Row],[Customer ID]],'Medical Examinations'!$1:$1048576,10,FALSE())</f>
        <v>No</v>
      </c>
      <c r="L1288" s="19" t="e">
        <f>VLOOKUP(Table3[[#This Row],[Customer ID]],'Hospitalisation Details'!1287:$1048576,5,FALSE())</f>
        <v>#N/A</v>
      </c>
      <c r="M1288" s="19" t="e">
        <f>VLOOKUP(Table3[[#This Row],[Customer ID]],'Hospitalisation Details'!1287:$1048576,6,FALSE())</f>
        <v>#N/A</v>
      </c>
      <c r="N1288" s="19" t="e">
        <f>VLOOKUP(Table3[[#This Row],[Customer ID]],'Hospitalisation Details'!1287:$1048576,8,FALSE())</f>
        <v>#N/A</v>
      </c>
      <c r="O1288" s="19" t="e">
        <f>VLOOKUP(Table3[[#This Row],[Customer ID]],'Hospitalisation Details'!1287:$1048576,9,FALSE())</f>
        <v>#N/A</v>
      </c>
      <c r="P1288" s="19" t="e">
        <f>VLOOKUP(Table3[[#This Row],[Customer ID]],'Hospitalisation Details'!1287:$1048576,10,FALSE())</f>
        <v>#N/A</v>
      </c>
      <c r="Q1288" s="19" t="e">
        <f>VLOOKUP(Table3[[#This Row],[Customer ID]],'Hospitalisation Details'!1287:$1048576,11,FALSE())</f>
        <v>#N/A</v>
      </c>
    </row>
    <row r="1289" spans="1:17" x14ac:dyDescent="0.2">
      <c r="A1289" s="18" t="s">
        <v>1083</v>
      </c>
      <c r="B1289" s="19" t="str">
        <f>VLOOKUP(Table3[[#This Row],[Customer ID]],'Customer name 1'!1288:$1048576,4,FALSE())</f>
        <v xml:space="preserve">Ms. Sarah </v>
      </c>
      <c r="C1289" s="20">
        <f>VLOOKUP(Table3[[#This Row],[Customer ID]],'Medical Examinations'!$1:$1048576,2,FALSE())</f>
        <v>33.155000000000001</v>
      </c>
      <c r="D1289" s="20" t="str">
        <f>VLOOKUP(Table3[[#This Row],[Customer ID]],'Medical Examinations'!$1:$1048576,3,FALSE())</f>
        <v xml:space="preserve"> obesity </v>
      </c>
      <c r="E1289" s="20">
        <f>VLOOKUP(Table3[[#This Row],[Customer ID]],'Medical Examinations'!$1:$1048576,4,FALSE())</f>
        <v>8.3800000000000008</v>
      </c>
      <c r="F1289" s="20" t="str">
        <f>VLOOKUP(Table3[[#This Row],[Customer ID]],'Medical Examinations'!$1:$1048576,5,FALSE())</f>
        <v xml:space="preserve">diabetes </v>
      </c>
      <c r="G1289" s="19" t="str">
        <f>VLOOKUP(Table3[[#This Row],[Customer ID]],'Medical Examinations'!$1:$1048576,6,FALSE())</f>
        <v>yes</v>
      </c>
      <c r="H1289" s="19" t="str">
        <f>VLOOKUP(Table3[[#This Row],[Customer ID]],'Medical Examinations'!$1:$1048576,7,FALSE())</f>
        <v>No</v>
      </c>
      <c r="I1289" s="19" t="str">
        <f>VLOOKUP(Table3[[#This Row],[Customer ID]],'Medical Examinations'!$1:$1048576,8,FALSE())</f>
        <v>No</v>
      </c>
      <c r="J1289" s="19">
        <f>VLOOKUP(Table3[[#This Row],[Customer ID]],'Medical Examinations'!$1:$1048576,9,FALSE())</f>
        <v>0</v>
      </c>
      <c r="K1289" s="19" t="str">
        <f>VLOOKUP(Table3[[#This Row],[Customer ID]],'Medical Examinations'!$1:$1048576,10,FALSE())</f>
        <v>No</v>
      </c>
      <c r="L1289" s="19" t="e">
        <f>VLOOKUP(Table3[[#This Row],[Customer ID]],'Hospitalisation Details'!1288:$1048576,5,FALSE())</f>
        <v>#N/A</v>
      </c>
      <c r="M1289" s="19" t="e">
        <f>VLOOKUP(Table3[[#This Row],[Customer ID]],'Hospitalisation Details'!1288:$1048576,6,FALSE())</f>
        <v>#N/A</v>
      </c>
      <c r="N1289" s="19" t="e">
        <f>VLOOKUP(Table3[[#This Row],[Customer ID]],'Hospitalisation Details'!1288:$1048576,8,FALSE())</f>
        <v>#N/A</v>
      </c>
      <c r="O1289" s="19" t="e">
        <f>VLOOKUP(Table3[[#This Row],[Customer ID]],'Hospitalisation Details'!1288:$1048576,9,FALSE())</f>
        <v>#N/A</v>
      </c>
      <c r="P1289" s="19" t="e">
        <f>VLOOKUP(Table3[[#This Row],[Customer ID]],'Hospitalisation Details'!1288:$1048576,10,FALSE())</f>
        <v>#N/A</v>
      </c>
      <c r="Q1289" s="19" t="e">
        <f>VLOOKUP(Table3[[#This Row],[Customer ID]],'Hospitalisation Details'!1288:$1048576,11,FALSE())</f>
        <v>#N/A</v>
      </c>
    </row>
    <row r="1290" spans="1:17" x14ac:dyDescent="0.2">
      <c r="A1290" s="18" t="s">
        <v>1082</v>
      </c>
      <c r="B1290" s="19" t="str">
        <f>VLOOKUP(Table3[[#This Row],[Customer ID]],'Customer name 1'!1289:$1048576,4,FALSE())</f>
        <v xml:space="preserve">Ms. Annie </v>
      </c>
      <c r="C1290" s="20">
        <f>VLOOKUP(Table3[[#This Row],[Customer ID]],'Medical Examinations'!$1:$1048576,2,FALSE())</f>
        <v>24.32</v>
      </c>
      <c r="D1290" s="20" t="str">
        <f>VLOOKUP(Table3[[#This Row],[Customer ID]],'Medical Examinations'!$1:$1048576,3,FALSE())</f>
        <v>normal weight</v>
      </c>
      <c r="E1290" s="20">
        <f>VLOOKUP(Table3[[#This Row],[Customer ID]],'Medical Examinations'!$1:$1048576,4,FALSE())</f>
        <v>11.56</v>
      </c>
      <c r="F1290" s="20" t="str">
        <f>VLOOKUP(Table3[[#This Row],[Customer ID]],'Medical Examinations'!$1:$1048576,5,FALSE())</f>
        <v xml:space="preserve">diabetes </v>
      </c>
      <c r="G1290" s="19" t="str">
        <f>VLOOKUP(Table3[[#This Row],[Customer ID]],'Medical Examinations'!$1:$1048576,6,FALSE())</f>
        <v>yes</v>
      </c>
      <c r="H1290" s="19" t="str">
        <f>VLOOKUP(Table3[[#This Row],[Customer ID]],'Medical Examinations'!$1:$1048576,7,FALSE())</f>
        <v>No</v>
      </c>
      <c r="I1290" s="19" t="str">
        <f>VLOOKUP(Table3[[#This Row],[Customer ID]],'Medical Examinations'!$1:$1048576,8,FALSE())</f>
        <v>No</v>
      </c>
      <c r="J1290" s="19">
        <f>VLOOKUP(Table3[[#This Row],[Customer ID]],'Medical Examinations'!$1:$1048576,9,FALSE())</f>
        <v>1</v>
      </c>
      <c r="K1290" s="19" t="str">
        <f>VLOOKUP(Table3[[#This Row],[Customer ID]],'Medical Examinations'!$1:$1048576,10,FALSE())</f>
        <v>No</v>
      </c>
      <c r="L1290" s="19" t="e">
        <f>VLOOKUP(Table3[[#This Row],[Customer ID]],'Hospitalisation Details'!1289:$1048576,5,FALSE())</f>
        <v>#N/A</v>
      </c>
      <c r="M1290" s="19" t="e">
        <f>VLOOKUP(Table3[[#This Row],[Customer ID]],'Hospitalisation Details'!1289:$1048576,6,FALSE())</f>
        <v>#N/A</v>
      </c>
      <c r="N1290" s="19" t="e">
        <f>VLOOKUP(Table3[[#This Row],[Customer ID]],'Hospitalisation Details'!1289:$1048576,8,FALSE())</f>
        <v>#N/A</v>
      </c>
      <c r="O1290" s="19" t="e">
        <f>VLOOKUP(Table3[[#This Row],[Customer ID]],'Hospitalisation Details'!1289:$1048576,9,FALSE())</f>
        <v>#N/A</v>
      </c>
      <c r="P1290" s="19" t="e">
        <f>VLOOKUP(Table3[[#This Row],[Customer ID]],'Hospitalisation Details'!1289:$1048576,10,FALSE())</f>
        <v>#N/A</v>
      </c>
      <c r="Q1290" s="19" t="e">
        <f>VLOOKUP(Table3[[#This Row],[Customer ID]],'Hospitalisation Details'!1289:$1048576,11,FALSE())</f>
        <v>#N/A</v>
      </c>
    </row>
    <row r="1291" spans="1:17" x14ac:dyDescent="0.2">
      <c r="A1291" s="18" t="s">
        <v>1081</v>
      </c>
      <c r="B1291" s="19" t="str">
        <f>VLOOKUP(Table3[[#This Row],[Customer ID]],'Customer name 1'!1290:$1048576,4,FALSE())</f>
        <v xml:space="preserve">Ms. Annie </v>
      </c>
      <c r="C1291" s="20">
        <f>VLOOKUP(Table3[[#This Row],[Customer ID]],'Medical Examinations'!$1:$1048576,2,FALSE())</f>
        <v>36.299999999999997</v>
      </c>
      <c r="D1291" s="20" t="str">
        <f>VLOOKUP(Table3[[#This Row],[Customer ID]],'Medical Examinations'!$1:$1048576,3,FALSE())</f>
        <v xml:space="preserve"> obesity </v>
      </c>
      <c r="E1291" s="20">
        <f>VLOOKUP(Table3[[#This Row],[Customer ID]],'Medical Examinations'!$1:$1048576,4,FALSE())</f>
        <v>4.6100000000000003</v>
      </c>
      <c r="F1291" s="20" t="str">
        <f>VLOOKUP(Table3[[#This Row],[Customer ID]],'Medical Examinations'!$1:$1048576,5,FALSE())</f>
        <v xml:space="preserve">normal </v>
      </c>
      <c r="G1291" s="19" t="str">
        <f>VLOOKUP(Table3[[#This Row],[Customer ID]],'Medical Examinations'!$1:$1048576,6,FALSE())</f>
        <v>No</v>
      </c>
      <c r="H1291" s="19" t="str">
        <f>VLOOKUP(Table3[[#This Row],[Customer ID]],'Medical Examinations'!$1:$1048576,7,FALSE())</f>
        <v>No</v>
      </c>
      <c r="I1291" s="19" t="str">
        <f>VLOOKUP(Table3[[#This Row],[Customer ID]],'Medical Examinations'!$1:$1048576,8,FALSE())</f>
        <v>No</v>
      </c>
      <c r="J1291" s="19">
        <f>VLOOKUP(Table3[[#This Row],[Customer ID]],'Medical Examinations'!$1:$1048576,9,FALSE())</f>
        <v>0</v>
      </c>
      <c r="K1291" s="19" t="str">
        <f>VLOOKUP(Table3[[#This Row],[Customer ID]],'Medical Examinations'!$1:$1048576,10,FALSE())</f>
        <v>No</v>
      </c>
      <c r="L1291" s="19" t="e">
        <f>VLOOKUP(Table3[[#This Row],[Customer ID]],'Hospitalisation Details'!1290:$1048576,5,FALSE())</f>
        <v>#N/A</v>
      </c>
      <c r="M1291" s="19" t="e">
        <f>VLOOKUP(Table3[[#This Row],[Customer ID]],'Hospitalisation Details'!1290:$1048576,6,FALSE())</f>
        <v>#N/A</v>
      </c>
      <c r="N1291" s="19" t="e">
        <f>VLOOKUP(Table3[[#This Row],[Customer ID]],'Hospitalisation Details'!1290:$1048576,8,FALSE())</f>
        <v>#N/A</v>
      </c>
      <c r="O1291" s="19" t="e">
        <f>VLOOKUP(Table3[[#This Row],[Customer ID]],'Hospitalisation Details'!1290:$1048576,9,FALSE())</f>
        <v>#N/A</v>
      </c>
      <c r="P1291" s="19" t="e">
        <f>VLOOKUP(Table3[[#This Row],[Customer ID]],'Hospitalisation Details'!1290:$1048576,10,FALSE())</f>
        <v>#N/A</v>
      </c>
      <c r="Q1291" s="19" t="e">
        <f>VLOOKUP(Table3[[#This Row],[Customer ID]],'Hospitalisation Details'!1290:$1048576,11,FALSE())</f>
        <v>#N/A</v>
      </c>
    </row>
    <row r="1292" spans="1:17" x14ac:dyDescent="0.2">
      <c r="A1292" s="18" t="s">
        <v>1080</v>
      </c>
      <c r="B1292" s="19" t="str">
        <f>VLOOKUP(Table3[[#This Row],[Customer ID]],'Customer name 1'!1291:$1048576,4,FALSE())</f>
        <v xml:space="preserve">Ms. Lindsey </v>
      </c>
      <c r="C1292" s="20">
        <f>VLOOKUP(Table3[[#This Row],[Customer ID]],'Medical Examinations'!$1:$1048576,2,FALSE())</f>
        <v>34.4</v>
      </c>
      <c r="D1292" s="20" t="str">
        <f>VLOOKUP(Table3[[#This Row],[Customer ID]],'Medical Examinations'!$1:$1048576,3,FALSE())</f>
        <v xml:space="preserve"> obesity </v>
      </c>
      <c r="E1292" s="20">
        <f>VLOOKUP(Table3[[#This Row],[Customer ID]],'Medical Examinations'!$1:$1048576,4,FALSE())</f>
        <v>4.95</v>
      </c>
      <c r="F1292" s="20" t="str">
        <f>VLOOKUP(Table3[[#This Row],[Customer ID]],'Medical Examinations'!$1:$1048576,5,FALSE())</f>
        <v xml:space="preserve">normal </v>
      </c>
      <c r="G1292" s="19" t="str">
        <f>VLOOKUP(Table3[[#This Row],[Customer ID]],'Medical Examinations'!$1:$1048576,6,FALSE())</f>
        <v>No</v>
      </c>
      <c r="H1292" s="19" t="str">
        <f>VLOOKUP(Table3[[#This Row],[Customer ID]],'Medical Examinations'!$1:$1048576,7,FALSE())</f>
        <v>No</v>
      </c>
      <c r="I1292" s="19" t="str">
        <f>VLOOKUP(Table3[[#This Row],[Customer ID]],'Medical Examinations'!$1:$1048576,8,FALSE())</f>
        <v>Yes</v>
      </c>
      <c r="J1292" s="19">
        <f>VLOOKUP(Table3[[#This Row],[Customer ID]],'Medical Examinations'!$1:$1048576,9,FALSE())</f>
        <v>1</v>
      </c>
      <c r="K1292" s="19" t="str">
        <f>VLOOKUP(Table3[[#This Row],[Customer ID]],'Medical Examinations'!$1:$1048576,10,FALSE())</f>
        <v>No</v>
      </c>
      <c r="L1292" s="19" t="e">
        <f>VLOOKUP(Table3[[#This Row],[Customer ID]],'Hospitalisation Details'!1291:$1048576,5,FALSE())</f>
        <v>#N/A</v>
      </c>
      <c r="M1292" s="19" t="e">
        <f>VLOOKUP(Table3[[#This Row],[Customer ID]],'Hospitalisation Details'!1291:$1048576,6,FALSE())</f>
        <v>#N/A</v>
      </c>
      <c r="N1292" s="19" t="e">
        <f>VLOOKUP(Table3[[#This Row],[Customer ID]],'Hospitalisation Details'!1291:$1048576,8,FALSE())</f>
        <v>#N/A</v>
      </c>
      <c r="O1292" s="19" t="e">
        <f>VLOOKUP(Table3[[#This Row],[Customer ID]],'Hospitalisation Details'!1291:$1048576,9,FALSE())</f>
        <v>#N/A</v>
      </c>
      <c r="P1292" s="19" t="e">
        <f>VLOOKUP(Table3[[#This Row],[Customer ID]],'Hospitalisation Details'!1291:$1048576,10,FALSE())</f>
        <v>#N/A</v>
      </c>
      <c r="Q1292" s="19" t="e">
        <f>VLOOKUP(Table3[[#This Row],[Customer ID]],'Hospitalisation Details'!1291:$1048576,11,FALSE())</f>
        <v>#N/A</v>
      </c>
    </row>
    <row r="1293" spans="1:17" x14ac:dyDescent="0.2">
      <c r="A1293" s="18" t="s">
        <v>1079</v>
      </c>
      <c r="B1293" s="19" t="str">
        <f>VLOOKUP(Table3[[#This Row],[Customer ID]],'Customer name 1'!1292:$1048576,4,FALSE())</f>
        <v xml:space="preserve">Ms. Laura </v>
      </c>
      <c r="C1293" s="20">
        <f>VLOOKUP(Table3[[#This Row],[Customer ID]],'Medical Examinations'!$1:$1048576,2,FALSE())</f>
        <v>30.9</v>
      </c>
      <c r="D1293" s="20" t="str">
        <f>VLOOKUP(Table3[[#This Row],[Customer ID]],'Medical Examinations'!$1:$1048576,3,FALSE())</f>
        <v xml:space="preserve"> obesity </v>
      </c>
      <c r="E1293" s="20">
        <f>VLOOKUP(Table3[[#This Row],[Customer ID]],'Medical Examinations'!$1:$1048576,4,FALSE())</f>
        <v>5.04</v>
      </c>
      <c r="F1293" s="20" t="str">
        <f>VLOOKUP(Table3[[#This Row],[Customer ID]],'Medical Examinations'!$1:$1048576,5,FALSE())</f>
        <v xml:space="preserve">normal </v>
      </c>
      <c r="G1293" s="19" t="str">
        <f>VLOOKUP(Table3[[#This Row],[Customer ID]],'Medical Examinations'!$1:$1048576,6,FALSE())</f>
        <v>No</v>
      </c>
      <c r="H1293" s="19" t="str">
        <f>VLOOKUP(Table3[[#This Row],[Customer ID]],'Medical Examinations'!$1:$1048576,7,FALSE())</f>
        <v>No</v>
      </c>
      <c r="I1293" s="19" t="str">
        <f>VLOOKUP(Table3[[#This Row],[Customer ID]],'Medical Examinations'!$1:$1048576,8,FALSE())</f>
        <v>No</v>
      </c>
      <c r="J1293" s="19">
        <f>VLOOKUP(Table3[[#This Row],[Customer ID]],'Medical Examinations'!$1:$1048576,9,FALSE())</f>
        <v>0</v>
      </c>
      <c r="K1293" s="19" t="str">
        <f>VLOOKUP(Table3[[#This Row],[Customer ID]],'Medical Examinations'!$1:$1048576,10,FALSE())</f>
        <v>No</v>
      </c>
      <c r="L1293" s="19" t="e">
        <f>VLOOKUP(Table3[[#This Row],[Customer ID]],'Hospitalisation Details'!1292:$1048576,5,FALSE())</f>
        <v>#N/A</v>
      </c>
      <c r="M1293" s="19" t="e">
        <f>VLOOKUP(Table3[[#This Row],[Customer ID]],'Hospitalisation Details'!1292:$1048576,6,FALSE())</f>
        <v>#N/A</v>
      </c>
      <c r="N1293" s="19" t="e">
        <f>VLOOKUP(Table3[[#This Row],[Customer ID]],'Hospitalisation Details'!1292:$1048576,8,FALSE())</f>
        <v>#N/A</v>
      </c>
      <c r="O1293" s="19" t="e">
        <f>VLOOKUP(Table3[[#This Row],[Customer ID]],'Hospitalisation Details'!1292:$1048576,9,FALSE())</f>
        <v>#N/A</v>
      </c>
      <c r="P1293" s="19" t="e">
        <f>VLOOKUP(Table3[[#This Row],[Customer ID]],'Hospitalisation Details'!1292:$1048576,10,FALSE())</f>
        <v>#N/A</v>
      </c>
      <c r="Q1293" s="19" t="e">
        <f>VLOOKUP(Table3[[#This Row],[Customer ID]],'Hospitalisation Details'!1292:$1048576,11,FALSE())</f>
        <v>#N/A</v>
      </c>
    </row>
    <row r="1294" spans="1:17" x14ac:dyDescent="0.2">
      <c r="A1294" s="18" t="s">
        <v>1078</v>
      </c>
      <c r="B1294" s="19" t="str">
        <f>VLOOKUP(Table3[[#This Row],[Customer ID]],'Customer name 1'!1293:$1048576,4,FALSE())</f>
        <v xml:space="preserve">Ms. Amy </v>
      </c>
      <c r="C1294" s="20">
        <f>VLOOKUP(Table3[[#This Row],[Customer ID]],'Medical Examinations'!$1:$1048576,2,FALSE())</f>
        <v>28.6</v>
      </c>
      <c r="D1294" s="20" t="str">
        <f>VLOOKUP(Table3[[#This Row],[Customer ID]],'Medical Examinations'!$1:$1048576,3,FALSE())</f>
        <v>over weight</v>
      </c>
      <c r="E1294" s="20">
        <f>VLOOKUP(Table3[[#This Row],[Customer ID]],'Medical Examinations'!$1:$1048576,4,FALSE())</f>
        <v>5.42</v>
      </c>
      <c r="F1294" s="20" t="str">
        <f>VLOOKUP(Table3[[#This Row],[Customer ID]],'Medical Examinations'!$1:$1048576,5,FALSE())</f>
        <v xml:space="preserve">normal </v>
      </c>
      <c r="G1294" s="19" t="str">
        <f>VLOOKUP(Table3[[#This Row],[Customer ID]],'Medical Examinations'!$1:$1048576,6,FALSE())</f>
        <v>No</v>
      </c>
      <c r="H1294" s="19" t="str">
        <f>VLOOKUP(Table3[[#This Row],[Customer ID]],'Medical Examinations'!$1:$1048576,7,FALSE())</f>
        <v>No</v>
      </c>
      <c r="I1294" s="19" t="str">
        <f>VLOOKUP(Table3[[#This Row],[Customer ID]],'Medical Examinations'!$1:$1048576,8,FALSE())</f>
        <v>No</v>
      </c>
      <c r="J1294" s="19">
        <f>VLOOKUP(Table3[[#This Row],[Customer ID]],'Medical Examinations'!$1:$1048576,9,FALSE())</f>
        <v>0</v>
      </c>
      <c r="K1294" s="19" t="str">
        <f>VLOOKUP(Table3[[#This Row],[Customer ID]],'Medical Examinations'!$1:$1048576,10,FALSE())</f>
        <v>No</v>
      </c>
      <c r="L1294" s="19" t="e">
        <f>VLOOKUP(Table3[[#This Row],[Customer ID]],'Hospitalisation Details'!1293:$1048576,5,FALSE())</f>
        <v>#N/A</v>
      </c>
      <c r="M1294" s="19" t="e">
        <f>VLOOKUP(Table3[[#This Row],[Customer ID]],'Hospitalisation Details'!1293:$1048576,6,FALSE())</f>
        <v>#N/A</v>
      </c>
      <c r="N1294" s="19" t="e">
        <f>VLOOKUP(Table3[[#This Row],[Customer ID]],'Hospitalisation Details'!1293:$1048576,8,FALSE())</f>
        <v>#N/A</v>
      </c>
      <c r="O1294" s="19" t="e">
        <f>VLOOKUP(Table3[[#This Row],[Customer ID]],'Hospitalisation Details'!1293:$1048576,9,FALSE())</f>
        <v>#N/A</v>
      </c>
      <c r="P1294" s="19" t="e">
        <f>VLOOKUP(Table3[[#This Row],[Customer ID]],'Hospitalisation Details'!1293:$1048576,10,FALSE())</f>
        <v>#N/A</v>
      </c>
      <c r="Q1294" s="19" t="e">
        <f>VLOOKUP(Table3[[#This Row],[Customer ID]],'Hospitalisation Details'!1293:$1048576,11,FALSE())</f>
        <v>#N/A</v>
      </c>
    </row>
    <row r="1295" spans="1:17" x14ac:dyDescent="0.2">
      <c r="A1295" s="18" t="s">
        <v>1077</v>
      </c>
      <c r="B1295" s="19" t="str">
        <f>VLOOKUP(Table3[[#This Row],[Customer ID]],'Customer name 1'!1294:$1048576,4,FALSE())</f>
        <v xml:space="preserve">Ms. Katarina </v>
      </c>
      <c r="C1295" s="20">
        <f>VLOOKUP(Table3[[#This Row],[Customer ID]],'Medical Examinations'!$1:$1048576,2,FALSE())</f>
        <v>27.83</v>
      </c>
      <c r="D1295" s="20" t="str">
        <f>VLOOKUP(Table3[[#This Row],[Customer ID]],'Medical Examinations'!$1:$1048576,3,FALSE())</f>
        <v>over weight</v>
      </c>
      <c r="E1295" s="20">
        <f>VLOOKUP(Table3[[#This Row],[Customer ID]],'Medical Examinations'!$1:$1048576,4,FALSE())</f>
        <v>5.39</v>
      </c>
      <c r="F1295" s="20" t="str">
        <f>VLOOKUP(Table3[[#This Row],[Customer ID]],'Medical Examinations'!$1:$1048576,5,FALSE())</f>
        <v xml:space="preserve">normal </v>
      </c>
      <c r="G1295" s="19" t="str">
        <f>VLOOKUP(Table3[[#This Row],[Customer ID]],'Medical Examinations'!$1:$1048576,6,FALSE())</f>
        <v>No</v>
      </c>
      <c r="H1295" s="19" t="str">
        <f>VLOOKUP(Table3[[#This Row],[Customer ID]],'Medical Examinations'!$1:$1048576,7,FALSE())</f>
        <v>No</v>
      </c>
      <c r="I1295" s="19" t="str">
        <f>VLOOKUP(Table3[[#This Row],[Customer ID]],'Medical Examinations'!$1:$1048576,8,FALSE())</f>
        <v>No</v>
      </c>
      <c r="J1295" s="19">
        <f>VLOOKUP(Table3[[#This Row],[Customer ID]],'Medical Examinations'!$1:$1048576,9,FALSE())</f>
        <v>0</v>
      </c>
      <c r="K1295" s="19" t="str">
        <f>VLOOKUP(Table3[[#This Row],[Customer ID]],'Medical Examinations'!$1:$1048576,10,FALSE())</f>
        <v>No</v>
      </c>
      <c r="L1295" s="19" t="e">
        <f>VLOOKUP(Table3[[#This Row],[Customer ID]],'Hospitalisation Details'!1294:$1048576,5,FALSE())</f>
        <v>#N/A</v>
      </c>
      <c r="M1295" s="19" t="e">
        <f>VLOOKUP(Table3[[#This Row],[Customer ID]],'Hospitalisation Details'!1294:$1048576,6,FALSE())</f>
        <v>#N/A</v>
      </c>
      <c r="N1295" s="19" t="e">
        <f>VLOOKUP(Table3[[#This Row],[Customer ID]],'Hospitalisation Details'!1294:$1048576,8,FALSE())</f>
        <v>#N/A</v>
      </c>
      <c r="O1295" s="19" t="e">
        <f>VLOOKUP(Table3[[#This Row],[Customer ID]],'Hospitalisation Details'!1294:$1048576,9,FALSE())</f>
        <v>#N/A</v>
      </c>
      <c r="P1295" s="19" t="e">
        <f>VLOOKUP(Table3[[#This Row],[Customer ID]],'Hospitalisation Details'!1294:$1048576,10,FALSE())</f>
        <v>#N/A</v>
      </c>
      <c r="Q1295" s="19" t="e">
        <f>VLOOKUP(Table3[[#This Row],[Customer ID]],'Hospitalisation Details'!1294:$1048576,11,FALSE())</f>
        <v>#N/A</v>
      </c>
    </row>
    <row r="1296" spans="1:17" x14ac:dyDescent="0.2">
      <c r="A1296" s="18" t="s">
        <v>1076</v>
      </c>
      <c r="B1296" s="19" t="str">
        <f>VLOOKUP(Table3[[#This Row],[Customer ID]],'Customer name 1'!1295:$1048576,4,FALSE())</f>
        <v xml:space="preserve">Mr. B.j. </v>
      </c>
      <c r="C1296" s="20">
        <f>VLOOKUP(Table3[[#This Row],[Customer ID]],'Medical Examinations'!$1:$1048576,2,FALSE())</f>
        <v>39.64</v>
      </c>
      <c r="D1296" s="20" t="str">
        <f>VLOOKUP(Table3[[#This Row],[Customer ID]],'Medical Examinations'!$1:$1048576,3,FALSE())</f>
        <v xml:space="preserve"> obesity </v>
      </c>
      <c r="E1296" s="20">
        <f>VLOOKUP(Table3[[#This Row],[Customer ID]],'Medical Examinations'!$1:$1048576,4,FALSE())</f>
        <v>6</v>
      </c>
      <c r="F1296" s="20" t="str">
        <f>VLOOKUP(Table3[[#This Row],[Customer ID]],'Medical Examinations'!$1:$1048576,5,FALSE())</f>
        <v>prediabetes</v>
      </c>
      <c r="G1296" s="19" t="str">
        <f>VLOOKUP(Table3[[#This Row],[Customer ID]],'Medical Examinations'!$1:$1048576,6,FALSE())</f>
        <v>No</v>
      </c>
      <c r="H1296" s="19" t="str">
        <f>VLOOKUP(Table3[[#This Row],[Customer ID]],'Medical Examinations'!$1:$1048576,7,FALSE())</f>
        <v>No</v>
      </c>
      <c r="I1296" s="19" t="str">
        <f>VLOOKUP(Table3[[#This Row],[Customer ID]],'Medical Examinations'!$1:$1048576,8,FALSE())</f>
        <v>Yes</v>
      </c>
      <c r="J1296" s="19">
        <f>VLOOKUP(Table3[[#This Row],[Customer ID]],'Medical Examinations'!$1:$1048576,9,FALSE())</f>
        <v>1</v>
      </c>
      <c r="K1296" s="19" t="str">
        <f>VLOOKUP(Table3[[#This Row],[Customer ID]],'Medical Examinations'!$1:$1048576,10,FALSE())</f>
        <v>No</v>
      </c>
      <c r="L1296" s="19" t="e">
        <f>VLOOKUP(Table3[[#This Row],[Customer ID]],'Hospitalisation Details'!1295:$1048576,5,FALSE())</f>
        <v>#N/A</v>
      </c>
      <c r="M1296" s="19" t="e">
        <f>VLOOKUP(Table3[[#This Row],[Customer ID]],'Hospitalisation Details'!1295:$1048576,6,FALSE())</f>
        <v>#N/A</v>
      </c>
      <c r="N1296" s="19" t="e">
        <f>VLOOKUP(Table3[[#This Row],[Customer ID]],'Hospitalisation Details'!1295:$1048576,8,FALSE())</f>
        <v>#N/A</v>
      </c>
      <c r="O1296" s="19" t="e">
        <f>VLOOKUP(Table3[[#This Row],[Customer ID]],'Hospitalisation Details'!1295:$1048576,9,FALSE())</f>
        <v>#N/A</v>
      </c>
      <c r="P1296" s="19" t="e">
        <f>VLOOKUP(Table3[[#This Row],[Customer ID]],'Hospitalisation Details'!1295:$1048576,10,FALSE())</f>
        <v>#N/A</v>
      </c>
      <c r="Q1296" s="19" t="e">
        <f>VLOOKUP(Table3[[#This Row],[Customer ID]],'Hospitalisation Details'!1295:$1048576,11,FALSE())</f>
        <v>#N/A</v>
      </c>
    </row>
    <row r="1297" spans="1:17" x14ac:dyDescent="0.2">
      <c r="A1297" s="18" t="s">
        <v>1075</v>
      </c>
      <c r="B1297" s="19" t="str">
        <f>VLOOKUP(Table3[[#This Row],[Customer ID]],'Customer name 1'!1296:$1048576,4,FALSE())</f>
        <v xml:space="preserve">Ms. Alison </v>
      </c>
      <c r="C1297" s="20">
        <f>VLOOKUP(Table3[[#This Row],[Customer ID]],'Medical Examinations'!$1:$1048576,2,FALSE())</f>
        <v>38.479999999999997</v>
      </c>
      <c r="D1297" s="20" t="str">
        <f>VLOOKUP(Table3[[#This Row],[Customer ID]],'Medical Examinations'!$1:$1048576,3,FALSE())</f>
        <v xml:space="preserve"> obesity </v>
      </c>
      <c r="E1297" s="20">
        <f>VLOOKUP(Table3[[#This Row],[Customer ID]],'Medical Examinations'!$1:$1048576,4,FALSE())</f>
        <v>6.02</v>
      </c>
      <c r="F1297" s="20" t="str">
        <f>VLOOKUP(Table3[[#This Row],[Customer ID]],'Medical Examinations'!$1:$1048576,5,FALSE())</f>
        <v>prediabetes</v>
      </c>
      <c r="G1297" s="19" t="str">
        <f>VLOOKUP(Table3[[#This Row],[Customer ID]],'Medical Examinations'!$1:$1048576,6,FALSE())</f>
        <v>No</v>
      </c>
      <c r="H1297" s="19" t="str">
        <f>VLOOKUP(Table3[[#This Row],[Customer ID]],'Medical Examinations'!$1:$1048576,7,FALSE())</f>
        <v>No</v>
      </c>
      <c r="I1297" s="19" t="str">
        <f>VLOOKUP(Table3[[#This Row],[Customer ID]],'Medical Examinations'!$1:$1048576,8,FALSE())</f>
        <v>No</v>
      </c>
      <c r="J1297" s="19">
        <f>VLOOKUP(Table3[[#This Row],[Customer ID]],'Medical Examinations'!$1:$1048576,9,FALSE())</f>
        <v>1</v>
      </c>
      <c r="K1297" s="19" t="str">
        <f>VLOOKUP(Table3[[#This Row],[Customer ID]],'Medical Examinations'!$1:$1048576,10,FALSE())</f>
        <v>No</v>
      </c>
      <c r="L1297" s="19" t="e">
        <f>VLOOKUP(Table3[[#This Row],[Customer ID]],'Hospitalisation Details'!1296:$1048576,5,FALSE())</f>
        <v>#N/A</v>
      </c>
      <c r="M1297" s="19" t="e">
        <f>VLOOKUP(Table3[[#This Row],[Customer ID]],'Hospitalisation Details'!1296:$1048576,6,FALSE())</f>
        <v>#N/A</v>
      </c>
      <c r="N1297" s="19" t="e">
        <f>VLOOKUP(Table3[[#This Row],[Customer ID]],'Hospitalisation Details'!1296:$1048576,8,FALSE())</f>
        <v>#N/A</v>
      </c>
      <c r="O1297" s="19" t="e">
        <f>VLOOKUP(Table3[[#This Row],[Customer ID]],'Hospitalisation Details'!1296:$1048576,9,FALSE())</f>
        <v>#N/A</v>
      </c>
      <c r="P1297" s="19" t="e">
        <f>VLOOKUP(Table3[[#This Row],[Customer ID]],'Hospitalisation Details'!1296:$1048576,10,FALSE())</f>
        <v>#N/A</v>
      </c>
      <c r="Q1297" s="19" t="e">
        <f>VLOOKUP(Table3[[#This Row],[Customer ID]],'Hospitalisation Details'!1296:$1048576,11,FALSE())</f>
        <v>#N/A</v>
      </c>
    </row>
    <row r="1298" spans="1:17" x14ac:dyDescent="0.2">
      <c r="A1298" s="18" t="s">
        <v>1074</v>
      </c>
      <c r="B1298" s="19" t="str">
        <f>VLOOKUP(Table3[[#This Row],[Customer ID]],'Customer name 1'!1297:$1048576,4,FALSE())</f>
        <v xml:space="preserve">Mr. Neil </v>
      </c>
      <c r="C1298" s="20">
        <f>VLOOKUP(Table3[[#This Row],[Customer ID]],'Medical Examinations'!$1:$1048576,2,FALSE())</f>
        <v>36.200000000000003</v>
      </c>
      <c r="D1298" s="20" t="str">
        <f>VLOOKUP(Table3[[#This Row],[Customer ID]],'Medical Examinations'!$1:$1048576,3,FALSE())</f>
        <v xml:space="preserve"> obesity </v>
      </c>
      <c r="E1298" s="20">
        <f>VLOOKUP(Table3[[#This Row],[Customer ID]],'Medical Examinations'!$1:$1048576,4,FALSE())</f>
        <v>4.62</v>
      </c>
      <c r="F1298" s="20" t="str">
        <f>VLOOKUP(Table3[[#This Row],[Customer ID]],'Medical Examinations'!$1:$1048576,5,FALSE())</f>
        <v xml:space="preserve">normal </v>
      </c>
      <c r="G1298" s="19" t="str">
        <f>VLOOKUP(Table3[[#This Row],[Customer ID]],'Medical Examinations'!$1:$1048576,6,FALSE())</f>
        <v>No</v>
      </c>
      <c r="H1298" s="19" t="str">
        <f>VLOOKUP(Table3[[#This Row],[Customer ID]],'Medical Examinations'!$1:$1048576,7,FALSE())</f>
        <v>No</v>
      </c>
      <c r="I1298" s="19" t="str">
        <f>VLOOKUP(Table3[[#This Row],[Customer ID]],'Medical Examinations'!$1:$1048576,8,FALSE())</f>
        <v>No</v>
      </c>
      <c r="J1298" s="19">
        <f>VLOOKUP(Table3[[#This Row],[Customer ID]],'Medical Examinations'!$1:$1048576,9,FALSE())</f>
        <v>2</v>
      </c>
      <c r="K1298" s="19" t="str">
        <f>VLOOKUP(Table3[[#This Row],[Customer ID]],'Medical Examinations'!$1:$1048576,10,FALSE())</f>
        <v>No</v>
      </c>
      <c r="L1298" s="19" t="e">
        <f>VLOOKUP(Table3[[#This Row],[Customer ID]],'Hospitalisation Details'!1297:$1048576,5,FALSE())</f>
        <v>#N/A</v>
      </c>
      <c r="M1298" s="19" t="e">
        <f>VLOOKUP(Table3[[#This Row],[Customer ID]],'Hospitalisation Details'!1297:$1048576,6,FALSE())</f>
        <v>#N/A</v>
      </c>
      <c r="N1298" s="19" t="e">
        <f>VLOOKUP(Table3[[#This Row],[Customer ID]],'Hospitalisation Details'!1297:$1048576,8,FALSE())</f>
        <v>#N/A</v>
      </c>
      <c r="O1298" s="19" t="e">
        <f>VLOOKUP(Table3[[#This Row],[Customer ID]],'Hospitalisation Details'!1297:$1048576,9,FALSE())</f>
        <v>#N/A</v>
      </c>
      <c r="P1298" s="19" t="e">
        <f>VLOOKUP(Table3[[#This Row],[Customer ID]],'Hospitalisation Details'!1297:$1048576,10,FALSE())</f>
        <v>#N/A</v>
      </c>
      <c r="Q1298" s="19" t="e">
        <f>VLOOKUP(Table3[[#This Row],[Customer ID]],'Hospitalisation Details'!1297:$1048576,11,FALSE())</f>
        <v>#N/A</v>
      </c>
    </row>
    <row r="1299" spans="1:17" x14ac:dyDescent="0.2">
      <c r="A1299" s="18" t="s">
        <v>1073</v>
      </c>
      <c r="B1299" s="19" t="str">
        <f>VLOOKUP(Table3[[#This Row],[Customer ID]],'Customer name 1'!1298:$1048576,4,FALSE())</f>
        <v xml:space="preserve">Mrs. Anne </v>
      </c>
      <c r="C1299" s="20">
        <f>VLOOKUP(Table3[[#This Row],[Customer ID]],'Medical Examinations'!$1:$1048576,2,FALSE())</f>
        <v>27.13</v>
      </c>
      <c r="D1299" s="20" t="str">
        <f>VLOOKUP(Table3[[#This Row],[Customer ID]],'Medical Examinations'!$1:$1048576,3,FALSE())</f>
        <v>over weight</v>
      </c>
      <c r="E1299" s="20">
        <f>VLOOKUP(Table3[[#This Row],[Customer ID]],'Medical Examinations'!$1:$1048576,4,FALSE())</f>
        <v>5.59</v>
      </c>
      <c r="F1299" s="20" t="str">
        <f>VLOOKUP(Table3[[#This Row],[Customer ID]],'Medical Examinations'!$1:$1048576,5,FALSE())</f>
        <v xml:space="preserve">normal </v>
      </c>
      <c r="G1299" s="19" t="str">
        <f>VLOOKUP(Table3[[#This Row],[Customer ID]],'Medical Examinations'!$1:$1048576,6,FALSE())</f>
        <v>No</v>
      </c>
      <c r="H1299" s="19" t="str">
        <f>VLOOKUP(Table3[[#This Row],[Customer ID]],'Medical Examinations'!$1:$1048576,7,FALSE())</f>
        <v>No</v>
      </c>
      <c r="I1299" s="19" t="str">
        <f>VLOOKUP(Table3[[#This Row],[Customer ID]],'Medical Examinations'!$1:$1048576,8,FALSE())</f>
        <v>No</v>
      </c>
      <c r="J1299" s="19">
        <f>VLOOKUP(Table3[[#This Row],[Customer ID]],'Medical Examinations'!$1:$1048576,9,FALSE())</f>
        <v>1</v>
      </c>
      <c r="K1299" s="19" t="str">
        <f>VLOOKUP(Table3[[#This Row],[Customer ID]],'Medical Examinations'!$1:$1048576,10,FALSE())</f>
        <v>No</v>
      </c>
      <c r="L1299" s="19" t="e">
        <f>VLOOKUP(Table3[[#This Row],[Customer ID]],'Hospitalisation Details'!1298:$1048576,5,FALSE())</f>
        <v>#N/A</v>
      </c>
      <c r="M1299" s="19" t="e">
        <f>VLOOKUP(Table3[[#This Row],[Customer ID]],'Hospitalisation Details'!1298:$1048576,6,FALSE())</f>
        <v>#N/A</v>
      </c>
      <c r="N1299" s="19" t="e">
        <f>VLOOKUP(Table3[[#This Row],[Customer ID]],'Hospitalisation Details'!1298:$1048576,8,FALSE())</f>
        <v>#N/A</v>
      </c>
      <c r="O1299" s="19" t="e">
        <f>VLOOKUP(Table3[[#This Row],[Customer ID]],'Hospitalisation Details'!1298:$1048576,9,FALSE())</f>
        <v>#N/A</v>
      </c>
      <c r="P1299" s="19" t="e">
        <f>VLOOKUP(Table3[[#This Row],[Customer ID]],'Hospitalisation Details'!1298:$1048576,10,FALSE())</f>
        <v>#N/A</v>
      </c>
      <c r="Q1299" s="19" t="e">
        <f>VLOOKUP(Table3[[#This Row],[Customer ID]],'Hospitalisation Details'!1298:$1048576,11,FALSE())</f>
        <v>#N/A</v>
      </c>
    </row>
    <row r="1300" spans="1:17" x14ac:dyDescent="0.2">
      <c r="A1300" s="18" t="s">
        <v>1072</v>
      </c>
      <c r="B1300" s="19" t="str">
        <f>VLOOKUP(Table3[[#This Row],[Customer ID]],'Customer name 1'!1299:$1048576,4,FALSE())</f>
        <v xml:space="preserve">Ms. Sandra </v>
      </c>
      <c r="C1300" s="20">
        <f>VLOOKUP(Table3[[#This Row],[Customer ID]],'Medical Examinations'!$1:$1048576,2,FALSE())</f>
        <v>20.75</v>
      </c>
      <c r="D1300" s="20" t="str">
        <f>VLOOKUP(Table3[[#This Row],[Customer ID]],'Medical Examinations'!$1:$1048576,3,FALSE())</f>
        <v>normal weight</v>
      </c>
      <c r="E1300" s="20">
        <f>VLOOKUP(Table3[[#This Row],[Customer ID]],'Medical Examinations'!$1:$1048576,4,FALSE())</f>
        <v>5.18</v>
      </c>
      <c r="F1300" s="20" t="str">
        <f>VLOOKUP(Table3[[#This Row],[Customer ID]],'Medical Examinations'!$1:$1048576,5,FALSE())</f>
        <v xml:space="preserve">normal </v>
      </c>
      <c r="G1300" s="19" t="str">
        <f>VLOOKUP(Table3[[#This Row],[Customer ID]],'Medical Examinations'!$1:$1048576,6,FALSE())</f>
        <v>yes</v>
      </c>
      <c r="H1300" s="19" t="str">
        <f>VLOOKUP(Table3[[#This Row],[Customer ID]],'Medical Examinations'!$1:$1048576,7,FALSE())</f>
        <v>No</v>
      </c>
      <c r="I1300" s="19" t="str">
        <f>VLOOKUP(Table3[[#This Row],[Customer ID]],'Medical Examinations'!$1:$1048576,8,FALSE())</f>
        <v>No</v>
      </c>
      <c r="J1300" s="19">
        <f>VLOOKUP(Table3[[#This Row],[Customer ID]],'Medical Examinations'!$1:$1048576,9,FALSE())</f>
        <v>2</v>
      </c>
      <c r="K1300" s="19" t="str">
        <f>VLOOKUP(Table3[[#This Row],[Customer ID]],'Medical Examinations'!$1:$1048576,10,FALSE())</f>
        <v>No</v>
      </c>
      <c r="L1300" s="19" t="e">
        <f>VLOOKUP(Table3[[#This Row],[Customer ID]],'Hospitalisation Details'!1299:$1048576,5,FALSE())</f>
        <v>#N/A</v>
      </c>
      <c r="M1300" s="19" t="e">
        <f>VLOOKUP(Table3[[#This Row],[Customer ID]],'Hospitalisation Details'!1299:$1048576,6,FALSE())</f>
        <v>#N/A</v>
      </c>
      <c r="N1300" s="19" t="e">
        <f>VLOOKUP(Table3[[#This Row],[Customer ID]],'Hospitalisation Details'!1299:$1048576,8,FALSE())</f>
        <v>#N/A</v>
      </c>
      <c r="O1300" s="19" t="e">
        <f>VLOOKUP(Table3[[#This Row],[Customer ID]],'Hospitalisation Details'!1299:$1048576,9,FALSE())</f>
        <v>#N/A</v>
      </c>
      <c r="P1300" s="19" t="e">
        <f>VLOOKUP(Table3[[#This Row],[Customer ID]],'Hospitalisation Details'!1299:$1048576,10,FALSE())</f>
        <v>#N/A</v>
      </c>
      <c r="Q1300" s="19" t="e">
        <f>VLOOKUP(Table3[[#This Row],[Customer ID]],'Hospitalisation Details'!1299:$1048576,11,FALSE())</f>
        <v>#N/A</v>
      </c>
    </row>
    <row r="1301" spans="1:17" x14ac:dyDescent="0.2">
      <c r="A1301" s="18" t="s">
        <v>1071</v>
      </c>
      <c r="B1301" s="19" t="str">
        <f>VLOOKUP(Table3[[#This Row],[Customer ID]],'Customer name 1'!1300:$1048576,4,FALSE())</f>
        <v xml:space="preserve">Mr. Robert </v>
      </c>
      <c r="C1301" s="20">
        <f>VLOOKUP(Table3[[#This Row],[Customer ID]],'Medical Examinations'!$1:$1048576,2,FALSE())</f>
        <v>26.6</v>
      </c>
      <c r="D1301" s="20" t="str">
        <f>VLOOKUP(Table3[[#This Row],[Customer ID]],'Medical Examinations'!$1:$1048576,3,FALSE())</f>
        <v>over weight</v>
      </c>
      <c r="E1301" s="20">
        <f>VLOOKUP(Table3[[#This Row],[Customer ID]],'Medical Examinations'!$1:$1048576,4,FALSE())</f>
        <v>6.29</v>
      </c>
      <c r="F1301" s="20" t="str">
        <f>VLOOKUP(Table3[[#This Row],[Customer ID]],'Medical Examinations'!$1:$1048576,5,FALSE())</f>
        <v>prediabetes</v>
      </c>
      <c r="G1301" s="19" t="str">
        <f>VLOOKUP(Table3[[#This Row],[Customer ID]],'Medical Examinations'!$1:$1048576,6,FALSE())</f>
        <v>No</v>
      </c>
      <c r="H1301" s="19" t="str">
        <f>VLOOKUP(Table3[[#This Row],[Customer ID]],'Medical Examinations'!$1:$1048576,7,FALSE())</f>
        <v>No</v>
      </c>
      <c r="I1301" s="19" t="str">
        <f>VLOOKUP(Table3[[#This Row],[Customer ID]],'Medical Examinations'!$1:$1048576,8,FALSE())</f>
        <v>No</v>
      </c>
      <c r="J1301" s="19">
        <f>VLOOKUP(Table3[[#This Row],[Customer ID]],'Medical Examinations'!$1:$1048576,9,FALSE())</f>
        <v>2</v>
      </c>
      <c r="K1301" s="19" t="str">
        <f>VLOOKUP(Table3[[#This Row],[Customer ID]],'Medical Examinations'!$1:$1048576,10,FALSE())</f>
        <v>No</v>
      </c>
      <c r="L1301" s="19" t="e">
        <f>VLOOKUP(Table3[[#This Row],[Customer ID]],'Hospitalisation Details'!1300:$1048576,5,FALSE())</f>
        <v>#N/A</v>
      </c>
      <c r="M1301" s="19" t="e">
        <f>VLOOKUP(Table3[[#This Row],[Customer ID]],'Hospitalisation Details'!1300:$1048576,6,FALSE())</f>
        <v>#N/A</v>
      </c>
      <c r="N1301" s="19" t="e">
        <f>VLOOKUP(Table3[[#This Row],[Customer ID]],'Hospitalisation Details'!1300:$1048576,8,FALSE())</f>
        <v>#N/A</v>
      </c>
      <c r="O1301" s="19" t="e">
        <f>VLOOKUP(Table3[[#This Row],[Customer ID]],'Hospitalisation Details'!1300:$1048576,9,FALSE())</f>
        <v>#N/A</v>
      </c>
      <c r="P1301" s="19" t="e">
        <f>VLOOKUP(Table3[[#This Row],[Customer ID]],'Hospitalisation Details'!1300:$1048576,10,FALSE())</f>
        <v>#N/A</v>
      </c>
      <c r="Q1301" s="19" t="e">
        <f>VLOOKUP(Table3[[#This Row],[Customer ID]],'Hospitalisation Details'!1300:$1048576,11,FALSE())</f>
        <v>#N/A</v>
      </c>
    </row>
    <row r="1302" spans="1:17" x14ac:dyDescent="0.2">
      <c r="A1302" s="18" t="s">
        <v>1070</v>
      </c>
      <c r="B1302" s="19" t="str">
        <f>VLOOKUP(Table3[[#This Row],[Customer ID]],'Customer name 1'!1301:$1048576,4,FALSE())</f>
        <v xml:space="preserve">Mr. Rodney </v>
      </c>
      <c r="C1302" s="20">
        <f>VLOOKUP(Table3[[#This Row],[Customer ID]],'Medical Examinations'!$1:$1048576,2,FALSE())</f>
        <v>25.3</v>
      </c>
      <c r="D1302" s="20" t="str">
        <f>VLOOKUP(Table3[[#This Row],[Customer ID]],'Medical Examinations'!$1:$1048576,3,FALSE())</f>
        <v>over weight</v>
      </c>
      <c r="E1302" s="20">
        <f>VLOOKUP(Table3[[#This Row],[Customer ID]],'Medical Examinations'!$1:$1048576,4,FALSE())</f>
        <v>4.49</v>
      </c>
      <c r="F1302" s="20" t="str">
        <f>VLOOKUP(Table3[[#This Row],[Customer ID]],'Medical Examinations'!$1:$1048576,5,FALSE())</f>
        <v xml:space="preserve">normal </v>
      </c>
      <c r="G1302" s="19" t="str">
        <f>VLOOKUP(Table3[[#This Row],[Customer ID]],'Medical Examinations'!$1:$1048576,6,FALSE())</f>
        <v>No</v>
      </c>
      <c r="H1302" s="19" t="str">
        <f>VLOOKUP(Table3[[#This Row],[Customer ID]],'Medical Examinations'!$1:$1048576,7,FALSE())</f>
        <v>No</v>
      </c>
      <c r="I1302" s="19" t="str">
        <f>VLOOKUP(Table3[[#This Row],[Customer ID]],'Medical Examinations'!$1:$1048576,8,FALSE())</f>
        <v>No</v>
      </c>
      <c r="J1302" s="19">
        <f>VLOOKUP(Table3[[#This Row],[Customer ID]],'Medical Examinations'!$1:$1048576,9,FALSE())</f>
        <v>2</v>
      </c>
      <c r="K1302" s="19" t="str">
        <f>VLOOKUP(Table3[[#This Row],[Customer ID]],'Medical Examinations'!$1:$1048576,10,FALSE())</f>
        <v>No</v>
      </c>
      <c r="L1302" s="19" t="e">
        <f>VLOOKUP(Table3[[#This Row],[Customer ID]],'Hospitalisation Details'!1301:$1048576,5,FALSE())</f>
        <v>#N/A</v>
      </c>
      <c r="M1302" s="19" t="e">
        <f>VLOOKUP(Table3[[#This Row],[Customer ID]],'Hospitalisation Details'!1301:$1048576,6,FALSE())</f>
        <v>#N/A</v>
      </c>
      <c r="N1302" s="19" t="e">
        <f>VLOOKUP(Table3[[#This Row],[Customer ID]],'Hospitalisation Details'!1301:$1048576,8,FALSE())</f>
        <v>#N/A</v>
      </c>
      <c r="O1302" s="19" t="e">
        <f>VLOOKUP(Table3[[#This Row],[Customer ID]],'Hospitalisation Details'!1301:$1048576,9,FALSE())</f>
        <v>#N/A</v>
      </c>
      <c r="P1302" s="19" t="e">
        <f>VLOOKUP(Table3[[#This Row],[Customer ID]],'Hospitalisation Details'!1301:$1048576,10,FALSE())</f>
        <v>#N/A</v>
      </c>
      <c r="Q1302" s="19" t="e">
        <f>VLOOKUP(Table3[[#This Row],[Customer ID]],'Hospitalisation Details'!1301:$1048576,11,FALSE())</f>
        <v>#N/A</v>
      </c>
    </row>
    <row r="1303" spans="1:17" x14ac:dyDescent="0.2">
      <c r="A1303" s="18" t="s">
        <v>1069</v>
      </c>
      <c r="B1303" s="19" t="str">
        <f>VLOOKUP(Table3[[#This Row],[Customer ID]],'Customer name 1'!1302:$1048576,4,FALSE())</f>
        <v xml:space="preserve">Mr. Carl </v>
      </c>
      <c r="C1303" s="20">
        <f>VLOOKUP(Table3[[#This Row],[Customer ID]],'Medical Examinations'!$1:$1048576,2,FALSE())</f>
        <v>18.84</v>
      </c>
      <c r="D1303" s="20" t="str">
        <f>VLOOKUP(Table3[[#This Row],[Customer ID]],'Medical Examinations'!$1:$1048576,3,FALSE())</f>
        <v>normal weight</v>
      </c>
      <c r="E1303" s="20">
        <f>VLOOKUP(Table3[[#This Row],[Customer ID]],'Medical Examinations'!$1:$1048576,4,FALSE())</f>
        <v>11.82</v>
      </c>
      <c r="F1303" s="20" t="str">
        <f>VLOOKUP(Table3[[#This Row],[Customer ID]],'Medical Examinations'!$1:$1048576,5,FALSE())</f>
        <v xml:space="preserve">diabetes </v>
      </c>
      <c r="G1303" s="19" t="str">
        <f>VLOOKUP(Table3[[#This Row],[Customer ID]],'Medical Examinations'!$1:$1048576,6,FALSE())</f>
        <v>yes</v>
      </c>
      <c r="H1303" s="19" t="str">
        <f>VLOOKUP(Table3[[#This Row],[Customer ID]],'Medical Examinations'!$1:$1048576,7,FALSE())</f>
        <v>No</v>
      </c>
      <c r="I1303" s="19" t="str">
        <f>VLOOKUP(Table3[[#This Row],[Customer ID]],'Medical Examinations'!$1:$1048576,8,FALSE())</f>
        <v>Yes</v>
      </c>
      <c r="J1303" s="19">
        <f>VLOOKUP(Table3[[#This Row],[Customer ID]],'Medical Examinations'!$1:$1048576,9,FALSE())</f>
        <v>1</v>
      </c>
      <c r="K1303" s="19" t="str">
        <f>VLOOKUP(Table3[[#This Row],[Customer ID]],'Medical Examinations'!$1:$1048576,10,FALSE())</f>
        <v>No</v>
      </c>
      <c r="L1303" s="19" t="e">
        <f>VLOOKUP(Table3[[#This Row],[Customer ID]],'Hospitalisation Details'!1302:$1048576,5,FALSE())</f>
        <v>#N/A</v>
      </c>
      <c r="M1303" s="19" t="e">
        <f>VLOOKUP(Table3[[#This Row],[Customer ID]],'Hospitalisation Details'!1302:$1048576,6,FALSE())</f>
        <v>#N/A</v>
      </c>
      <c r="N1303" s="19" t="e">
        <f>VLOOKUP(Table3[[#This Row],[Customer ID]],'Hospitalisation Details'!1302:$1048576,8,FALSE())</f>
        <v>#N/A</v>
      </c>
      <c r="O1303" s="19" t="e">
        <f>VLOOKUP(Table3[[#This Row],[Customer ID]],'Hospitalisation Details'!1302:$1048576,9,FALSE())</f>
        <v>#N/A</v>
      </c>
      <c r="P1303" s="19" t="e">
        <f>VLOOKUP(Table3[[#This Row],[Customer ID]],'Hospitalisation Details'!1302:$1048576,10,FALSE())</f>
        <v>#N/A</v>
      </c>
      <c r="Q1303" s="19" t="e">
        <f>VLOOKUP(Table3[[#This Row],[Customer ID]],'Hospitalisation Details'!1302:$1048576,11,FALSE())</f>
        <v>#N/A</v>
      </c>
    </row>
    <row r="1304" spans="1:17" x14ac:dyDescent="0.2">
      <c r="A1304" s="18" t="s">
        <v>1068</v>
      </c>
      <c r="B1304" s="19" t="str">
        <f>VLOOKUP(Table3[[#This Row],[Customer ID]],'Customer name 1'!1303:$1048576,4,FALSE())</f>
        <v xml:space="preserve">Mr. Maximilian </v>
      </c>
      <c r="C1304" s="20">
        <f>VLOOKUP(Table3[[#This Row],[Customer ID]],'Medical Examinations'!$1:$1048576,2,FALSE())</f>
        <v>19.57</v>
      </c>
      <c r="D1304" s="20" t="str">
        <f>VLOOKUP(Table3[[#This Row],[Customer ID]],'Medical Examinations'!$1:$1048576,3,FALSE())</f>
        <v>normal weight</v>
      </c>
      <c r="E1304" s="20">
        <f>VLOOKUP(Table3[[#This Row],[Customer ID]],'Medical Examinations'!$1:$1048576,4,FALSE())</f>
        <v>7.41</v>
      </c>
      <c r="F1304" s="20" t="str">
        <f>VLOOKUP(Table3[[#This Row],[Customer ID]],'Medical Examinations'!$1:$1048576,5,FALSE())</f>
        <v xml:space="preserve">diabetes </v>
      </c>
      <c r="G1304" s="19" t="str">
        <f>VLOOKUP(Table3[[#This Row],[Customer ID]],'Medical Examinations'!$1:$1048576,6,FALSE())</f>
        <v>yes</v>
      </c>
      <c r="H1304" s="19" t="str">
        <f>VLOOKUP(Table3[[#This Row],[Customer ID]],'Medical Examinations'!$1:$1048576,7,FALSE())</f>
        <v>No</v>
      </c>
      <c r="I1304" s="19" t="str">
        <f>VLOOKUP(Table3[[#This Row],[Customer ID]],'Medical Examinations'!$1:$1048576,8,FALSE())</f>
        <v>No</v>
      </c>
      <c r="J1304" s="19">
        <f>VLOOKUP(Table3[[#This Row],[Customer ID]],'Medical Examinations'!$1:$1048576,9,FALSE())</f>
        <v>1</v>
      </c>
      <c r="K1304" s="19" t="str">
        <f>VLOOKUP(Table3[[#This Row],[Customer ID]],'Medical Examinations'!$1:$1048576,10,FALSE())</f>
        <v>No</v>
      </c>
      <c r="L1304" s="19" t="e">
        <f>VLOOKUP(Table3[[#This Row],[Customer ID]],'Hospitalisation Details'!1303:$1048576,5,FALSE())</f>
        <v>#N/A</v>
      </c>
      <c r="M1304" s="19" t="e">
        <f>VLOOKUP(Table3[[#This Row],[Customer ID]],'Hospitalisation Details'!1303:$1048576,6,FALSE())</f>
        <v>#N/A</v>
      </c>
      <c r="N1304" s="19" t="e">
        <f>VLOOKUP(Table3[[#This Row],[Customer ID]],'Hospitalisation Details'!1303:$1048576,8,FALSE())</f>
        <v>#N/A</v>
      </c>
      <c r="O1304" s="19" t="e">
        <f>VLOOKUP(Table3[[#This Row],[Customer ID]],'Hospitalisation Details'!1303:$1048576,9,FALSE())</f>
        <v>#N/A</v>
      </c>
      <c r="P1304" s="19" t="e">
        <f>VLOOKUP(Table3[[#This Row],[Customer ID]],'Hospitalisation Details'!1303:$1048576,10,FALSE())</f>
        <v>#N/A</v>
      </c>
      <c r="Q1304" s="19" t="e">
        <f>VLOOKUP(Table3[[#This Row],[Customer ID]],'Hospitalisation Details'!1303:$1048576,11,FALSE())</f>
        <v>#N/A</v>
      </c>
    </row>
    <row r="1305" spans="1:17" x14ac:dyDescent="0.2">
      <c r="A1305" s="18" t="s">
        <v>1067</v>
      </c>
      <c r="B1305" s="19" t="str">
        <f>VLOOKUP(Table3[[#This Row],[Customer ID]],'Customer name 1'!1304:$1048576,4,FALSE())</f>
        <v xml:space="preserve">Mr. Erik </v>
      </c>
      <c r="C1305" s="20">
        <f>VLOOKUP(Table3[[#This Row],[Customer ID]],'Medical Examinations'!$1:$1048576,2,FALSE())</f>
        <v>30.495000000000001</v>
      </c>
      <c r="D1305" s="20" t="str">
        <f>VLOOKUP(Table3[[#This Row],[Customer ID]],'Medical Examinations'!$1:$1048576,3,FALSE())</f>
        <v xml:space="preserve"> obesity </v>
      </c>
      <c r="E1305" s="20">
        <f>VLOOKUP(Table3[[#This Row],[Customer ID]],'Medical Examinations'!$1:$1048576,4,FALSE())</f>
        <v>5.97</v>
      </c>
      <c r="F1305" s="20" t="str">
        <f>VLOOKUP(Table3[[#This Row],[Customer ID]],'Medical Examinations'!$1:$1048576,5,FALSE())</f>
        <v>prediabetes</v>
      </c>
      <c r="G1305" s="19" t="str">
        <f>VLOOKUP(Table3[[#This Row],[Customer ID]],'Medical Examinations'!$1:$1048576,6,FALSE())</f>
        <v>No</v>
      </c>
      <c r="H1305" s="19" t="str">
        <f>VLOOKUP(Table3[[#This Row],[Customer ID]],'Medical Examinations'!$1:$1048576,7,FALSE())</f>
        <v>No</v>
      </c>
      <c r="I1305" s="19" t="str">
        <f>VLOOKUP(Table3[[#This Row],[Customer ID]],'Medical Examinations'!$1:$1048576,8,FALSE())</f>
        <v>No</v>
      </c>
      <c r="J1305" s="19">
        <f>VLOOKUP(Table3[[#This Row],[Customer ID]],'Medical Examinations'!$1:$1048576,9,FALSE())</f>
        <v>0</v>
      </c>
      <c r="K1305" s="19" t="str">
        <f>VLOOKUP(Table3[[#This Row],[Customer ID]],'Medical Examinations'!$1:$1048576,10,FALSE())</f>
        <v>No</v>
      </c>
      <c r="L1305" s="19" t="e">
        <f>VLOOKUP(Table3[[#This Row],[Customer ID]],'Hospitalisation Details'!1304:$1048576,5,FALSE())</f>
        <v>#N/A</v>
      </c>
      <c r="M1305" s="19" t="e">
        <f>VLOOKUP(Table3[[#This Row],[Customer ID]],'Hospitalisation Details'!1304:$1048576,6,FALSE())</f>
        <v>#N/A</v>
      </c>
      <c r="N1305" s="19" t="e">
        <f>VLOOKUP(Table3[[#This Row],[Customer ID]],'Hospitalisation Details'!1304:$1048576,8,FALSE())</f>
        <v>#N/A</v>
      </c>
      <c r="O1305" s="19" t="e">
        <f>VLOOKUP(Table3[[#This Row],[Customer ID]],'Hospitalisation Details'!1304:$1048576,9,FALSE())</f>
        <v>#N/A</v>
      </c>
      <c r="P1305" s="19" t="e">
        <f>VLOOKUP(Table3[[#This Row],[Customer ID]],'Hospitalisation Details'!1304:$1048576,10,FALSE())</f>
        <v>#N/A</v>
      </c>
      <c r="Q1305" s="19" t="e">
        <f>VLOOKUP(Table3[[#This Row],[Customer ID]],'Hospitalisation Details'!1304:$1048576,11,FALSE())</f>
        <v>#N/A</v>
      </c>
    </row>
    <row r="1306" spans="1:17" x14ac:dyDescent="0.2">
      <c r="A1306" s="18" t="s">
        <v>1066</v>
      </c>
      <c r="B1306" s="19" t="str">
        <f>VLOOKUP(Table3[[#This Row],[Customer ID]],'Customer name 1'!1305:$1048576,4,FALSE())</f>
        <v xml:space="preserve">Mr. Christopher </v>
      </c>
      <c r="C1306" s="20">
        <f>VLOOKUP(Table3[[#This Row],[Customer ID]],'Medical Examinations'!$1:$1048576,2,FALSE())</f>
        <v>30.114999999999998</v>
      </c>
      <c r="D1306" s="20" t="str">
        <f>VLOOKUP(Table3[[#This Row],[Customer ID]],'Medical Examinations'!$1:$1048576,3,FALSE())</f>
        <v xml:space="preserve"> obesity </v>
      </c>
      <c r="E1306" s="20">
        <f>VLOOKUP(Table3[[#This Row],[Customer ID]],'Medical Examinations'!$1:$1048576,4,FALSE())</f>
        <v>5.74</v>
      </c>
      <c r="F1306" s="20" t="str">
        <f>VLOOKUP(Table3[[#This Row],[Customer ID]],'Medical Examinations'!$1:$1048576,5,FALSE())</f>
        <v>prediabetes</v>
      </c>
      <c r="G1306" s="19" t="str">
        <f>VLOOKUP(Table3[[#This Row],[Customer ID]],'Medical Examinations'!$1:$1048576,6,FALSE())</f>
        <v>No</v>
      </c>
      <c r="H1306" s="19" t="str">
        <f>VLOOKUP(Table3[[#This Row],[Customer ID]],'Medical Examinations'!$1:$1048576,7,FALSE())</f>
        <v>No</v>
      </c>
      <c r="I1306" s="19" t="str">
        <f>VLOOKUP(Table3[[#This Row],[Customer ID]],'Medical Examinations'!$1:$1048576,8,FALSE())</f>
        <v>Yes</v>
      </c>
      <c r="J1306" s="19">
        <f>VLOOKUP(Table3[[#This Row],[Customer ID]],'Medical Examinations'!$1:$1048576,9,FALSE())</f>
        <v>1</v>
      </c>
      <c r="K1306" s="19" t="str">
        <f>VLOOKUP(Table3[[#This Row],[Customer ID]],'Medical Examinations'!$1:$1048576,10,FALSE())</f>
        <v>No</v>
      </c>
      <c r="L1306" s="19" t="e">
        <f>VLOOKUP(Table3[[#This Row],[Customer ID]],'Hospitalisation Details'!1305:$1048576,5,FALSE())</f>
        <v>#N/A</v>
      </c>
      <c r="M1306" s="19" t="e">
        <f>VLOOKUP(Table3[[#This Row],[Customer ID]],'Hospitalisation Details'!1305:$1048576,6,FALSE())</f>
        <v>#N/A</v>
      </c>
      <c r="N1306" s="19" t="e">
        <f>VLOOKUP(Table3[[#This Row],[Customer ID]],'Hospitalisation Details'!1305:$1048576,8,FALSE())</f>
        <v>#N/A</v>
      </c>
      <c r="O1306" s="19" t="e">
        <f>VLOOKUP(Table3[[#This Row],[Customer ID]],'Hospitalisation Details'!1305:$1048576,9,FALSE())</f>
        <v>#N/A</v>
      </c>
      <c r="P1306" s="19" t="e">
        <f>VLOOKUP(Table3[[#This Row],[Customer ID]],'Hospitalisation Details'!1305:$1048576,10,FALSE())</f>
        <v>#N/A</v>
      </c>
      <c r="Q1306" s="19" t="e">
        <f>VLOOKUP(Table3[[#This Row],[Customer ID]],'Hospitalisation Details'!1305:$1048576,11,FALSE())</f>
        <v>#N/A</v>
      </c>
    </row>
    <row r="1307" spans="1:17" x14ac:dyDescent="0.2">
      <c r="A1307" s="18" t="s">
        <v>1065</v>
      </c>
      <c r="B1307" s="19" t="str">
        <f>VLOOKUP(Table3[[#This Row],[Customer ID]],'Customer name 1'!1306:$1048576,4,FALSE())</f>
        <v xml:space="preserve">Mr. Eirik </v>
      </c>
      <c r="C1307" s="20">
        <f>VLOOKUP(Table3[[#This Row],[Customer ID]],'Medical Examinations'!$1:$1048576,2,FALSE())</f>
        <v>24.78</v>
      </c>
      <c r="D1307" s="20" t="str">
        <f>VLOOKUP(Table3[[#This Row],[Customer ID]],'Medical Examinations'!$1:$1048576,3,FALSE())</f>
        <v>normal weight</v>
      </c>
      <c r="E1307" s="20">
        <f>VLOOKUP(Table3[[#This Row],[Customer ID]],'Medical Examinations'!$1:$1048576,4,FALSE())</f>
        <v>9.85</v>
      </c>
      <c r="F1307" s="20" t="str">
        <f>VLOOKUP(Table3[[#This Row],[Customer ID]],'Medical Examinations'!$1:$1048576,5,FALSE())</f>
        <v xml:space="preserve">diabetes </v>
      </c>
      <c r="G1307" s="19" t="str">
        <f>VLOOKUP(Table3[[#This Row],[Customer ID]],'Medical Examinations'!$1:$1048576,6,FALSE())</f>
        <v>No</v>
      </c>
      <c r="H1307" s="19" t="str">
        <f>VLOOKUP(Table3[[#This Row],[Customer ID]],'Medical Examinations'!$1:$1048576,7,FALSE())</f>
        <v>No</v>
      </c>
      <c r="I1307" s="19" t="str">
        <f>VLOOKUP(Table3[[#This Row],[Customer ID]],'Medical Examinations'!$1:$1048576,8,FALSE())</f>
        <v>No</v>
      </c>
      <c r="J1307" s="19">
        <f>VLOOKUP(Table3[[#This Row],[Customer ID]],'Medical Examinations'!$1:$1048576,9,FALSE())</f>
        <v>0</v>
      </c>
      <c r="K1307" s="19" t="str">
        <f>VLOOKUP(Table3[[#This Row],[Customer ID]],'Medical Examinations'!$1:$1048576,10,FALSE())</f>
        <v>No</v>
      </c>
      <c r="L1307" s="19" t="e">
        <f>VLOOKUP(Table3[[#This Row],[Customer ID]],'Hospitalisation Details'!1306:$1048576,5,FALSE())</f>
        <v>#N/A</v>
      </c>
      <c r="M1307" s="19" t="e">
        <f>VLOOKUP(Table3[[#This Row],[Customer ID]],'Hospitalisation Details'!1306:$1048576,6,FALSE())</f>
        <v>#N/A</v>
      </c>
      <c r="N1307" s="19" t="e">
        <f>VLOOKUP(Table3[[#This Row],[Customer ID]],'Hospitalisation Details'!1306:$1048576,8,FALSE())</f>
        <v>#N/A</v>
      </c>
      <c r="O1307" s="19" t="e">
        <f>VLOOKUP(Table3[[#This Row],[Customer ID]],'Hospitalisation Details'!1306:$1048576,9,FALSE())</f>
        <v>#N/A</v>
      </c>
      <c r="P1307" s="19" t="e">
        <f>VLOOKUP(Table3[[#This Row],[Customer ID]],'Hospitalisation Details'!1306:$1048576,10,FALSE())</f>
        <v>#N/A</v>
      </c>
      <c r="Q1307" s="19" t="e">
        <f>VLOOKUP(Table3[[#This Row],[Customer ID]],'Hospitalisation Details'!1306:$1048576,11,FALSE())</f>
        <v>#N/A</v>
      </c>
    </row>
    <row r="1308" spans="1:17" x14ac:dyDescent="0.2">
      <c r="A1308" s="18" t="s">
        <v>1064</v>
      </c>
      <c r="B1308" s="19" t="str">
        <f>VLOOKUP(Table3[[#This Row],[Customer ID]],'Customer name 1'!1307:$1048576,4,FALSE())</f>
        <v xml:space="preserve">Mr. Rik </v>
      </c>
      <c r="C1308" s="20">
        <f>VLOOKUP(Table3[[#This Row],[Customer ID]],'Medical Examinations'!$1:$1048576,2,FALSE())</f>
        <v>24.77</v>
      </c>
      <c r="D1308" s="20" t="str">
        <f>VLOOKUP(Table3[[#This Row],[Customer ID]],'Medical Examinations'!$1:$1048576,3,FALSE())</f>
        <v>normal weight</v>
      </c>
      <c r="E1308" s="20">
        <f>VLOOKUP(Table3[[#This Row],[Customer ID]],'Medical Examinations'!$1:$1048576,4,FALSE())</f>
        <v>7.59</v>
      </c>
      <c r="F1308" s="20" t="str">
        <f>VLOOKUP(Table3[[#This Row],[Customer ID]],'Medical Examinations'!$1:$1048576,5,FALSE())</f>
        <v xml:space="preserve">diabetes </v>
      </c>
      <c r="G1308" s="19" t="str">
        <f>VLOOKUP(Table3[[#This Row],[Customer ID]],'Medical Examinations'!$1:$1048576,6,FALSE())</f>
        <v>No</v>
      </c>
      <c r="H1308" s="19" t="str">
        <f>VLOOKUP(Table3[[#This Row],[Customer ID]],'Medical Examinations'!$1:$1048576,7,FALSE())</f>
        <v>No</v>
      </c>
      <c r="I1308" s="19" t="str">
        <f>VLOOKUP(Table3[[#This Row],[Customer ID]],'Medical Examinations'!$1:$1048576,8,FALSE())</f>
        <v>No</v>
      </c>
      <c r="J1308" s="19">
        <f>VLOOKUP(Table3[[#This Row],[Customer ID]],'Medical Examinations'!$1:$1048576,9,FALSE())</f>
        <v>0</v>
      </c>
      <c r="K1308" s="19" t="str">
        <f>VLOOKUP(Table3[[#This Row],[Customer ID]],'Medical Examinations'!$1:$1048576,10,FALSE())</f>
        <v>No</v>
      </c>
      <c r="L1308" s="19" t="e">
        <f>VLOOKUP(Table3[[#This Row],[Customer ID]],'Hospitalisation Details'!1307:$1048576,5,FALSE())</f>
        <v>#N/A</v>
      </c>
      <c r="M1308" s="19" t="e">
        <f>VLOOKUP(Table3[[#This Row],[Customer ID]],'Hospitalisation Details'!1307:$1048576,6,FALSE())</f>
        <v>#N/A</v>
      </c>
      <c r="N1308" s="19" t="e">
        <f>VLOOKUP(Table3[[#This Row],[Customer ID]],'Hospitalisation Details'!1307:$1048576,8,FALSE())</f>
        <v>#N/A</v>
      </c>
      <c r="O1308" s="19" t="e">
        <f>VLOOKUP(Table3[[#This Row],[Customer ID]],'Hospitalisation Details'!1307:$1048576,9,FALSE())</f>
        <v>#N/A</v>
      </c>
      <c r="P1308" s="19" t="e">
        <f>VLOOKUP(Table3[[#This Row],[Customer ID]],'Hospitalisation Details'!1307:$1048576,10,FALSE())</f>
        <v>#N/A</v>
      </c>
      <c r="Q1308" s="19" t="e">
        <f>VLOOKUP(Table3[[#This Row],[Customer ID]],'Hospitalisation Details'!1307:$1048576,11,FALSE())</f>
        <v>#N/A</v>
      </c>
    </row>
    <row r="1309" spans="1:17" x14ac:dyDescent="0.2">
      <c r="A1309" s="18" t="s">
        <v>1063</v>
      </c>
      <c r="B1309" s="19" t="str">
        <f>VLOOKUP(Table3[[#This Row],[Customer ID]],'Customer name 1'!1308:$1048576,4,FALSE())</f>
        <v xml:space="preserve">Mr. Matthew </v>
      </c>
      <c r="C1309" s="20">
        <f>VLOOKUP(Table3[[#This Row],[Customer ID]],'Medical Examinations'!$1:$1048576,2,FALSE())</f>
        <v>16.579999999999998</v>
      </c>
      <c r="D1309" s="20" t="str">
        <f>VLOOKUP(Table3[[#This Row],[Customer ID]],'Medical Examinations'!$1:$1048576,3,FALSE())</f>
        <v xml:space="preserve">under weight </v>
      </c>
      <c r="E1309" s="20">
        <f>VLOOKUP(Table3[[#This Row],[Customer ID]],'Medical Examinations'!$1:$1048576,4,FALSE())</f>
        <v>6.98</v>
      </c>
      <c r="F1309" s="20" t="str">
        <f>VLOOKUP(Table3[[#This Row],[Customer ID]],'Medical Examinations'!$1:$1048576,5,FALSE())</f>
        <v xml:space="preserve">diabetes </v>
      </c>
      <c r="G1309" s="19" t="str">
        <f>VLOOKUP(Table3[[#This Row],[Customer ID]],'Medical Examinations'!$1:$1048576,6,FALSE())</f>
        <v>yes</v>
      </c>
      <c r="H1309" s="19" t="str">
        <f>VLOOKUP(Table3[[#This Row],[Customer ID]],'Medical Examinations'!$1:$1048576,7,FALSE())</f>
        <v>No</v>
      </c>
      <c r="I1309" s="19" t="str">
        <f>VLOOKUP(Table3[[#This Row],[Customer ID]],'Medical Examinations'!$1:$1048576,8,FALSE())</f>
        <v>Yes</v>
      </c>
      <c r="J1309" s="19">
        <f>VLOOKUP(Table3[[#This Row],[Customer ID]],'Medical Examinations'!$1:$1048576,9,FALSE())</f>
        <v>1</v>
      </c>
      <c r="K1309" s="19" t="str">
        <f>VLOOKUP(Table3[[#This Row],[Customer ID]],'Medical Examinations'!$1:$1048576,10,FALSE())</f>
        <v>No</v>
      </c>
      <c r="L1309" s="19" t="e">
        <f>VLOOKUP(Table3[[#This Row],[Customer ID]],'Hospitalisation Details'!1308:$1048576,5,FALSE())</f>
        <v>#N/A</v>
      </c>
      <c r="M1309" s="19" t="e">
        <f>VLOOKUP(Table3[[#This Row],[Customer ID]],'Hospitalisation Details'!1308:$1048576,6,FALSE())</f>
        <v>#N/A</v>
      </c>
      <c r="N1309" s="19" t="e">
        <f>VLOOKUP(Table3[[#This Row],[Customer ID]],'Hospitalisation Details'!1308:$1048576,8,FALSE())</f>
        <v>#N/A</v>
      </c>
      <c r="O1309" s="19" t="e">
        <f>VLOOKUP(Table3[[#This Row],[Customer ID]],'Hospitalisation Details'!1308:$1048576,9,FALSE())</f>
        <v>#N/A</v>
      </c>
      <c r="P1309" s="19" t="e">
        <f>VLOOKUP(Table3[[#This Row],[Customer ID]],'Hospitalisation Details'!1308:$1048576,10,FALSE())</f>
        <v>#N/A</v>
      </c>
      <c r="Q1309" s="19" t="e">
        <f>VLOOKUP(Table3[[#This Row],[Customer ID]],'Hospitalisation Details'!1308:$1048576,11,FALSE())</f>
        <v>#N/A</v>
      </c>
    </row>
    <row r="1310" spans="1:17" x14ac:dyDescent="0.2">
      <c r="A1310" s="18" t="s">
        <v>1062</v>
      </c>
      <c r="B1310" s="19" t="str">
        <f>VLOOKUP(Table3[[#This Row],[Customer ID]],'Customer name 1'!1309:$1048576,4,FALSE())</f>
        <v xml:space="preserve">Mr. Daniel </v>
      </c>
      <c r="C1310" s="20">
        <f>VLOOKUP(Table3[[#This Row],[Customer ID]],'Medical Examinations'!$1:$1048576,2,FALSE())</f>
        <v>38.17</v>
      </c>
      <c r="D1310" s="20" t="str">
        <f>VLOOKUP(Table3[[#This Row],[Customer ID]],'Medical Examinations'!$1:$1048576,3,FALSE())</f>
        <v xml:space="preserve"> obesity </v>
      </c>
      <c r="E1310" s="20">
        <f>VLOOKUP(Table3[[#This Row],[Customer ID]],'Medical Examinations'!$1:$1048576,4,FALSE())</f>
        <v>4.7300000000000004</v>
      </c>
      <c r="F1310" s="20" t="str">
        <f>VLOOKUP(Table3[[#This Row],[Customer ID]],'Medical Examinations'!$1:$1048576,5,FALSE())</f>
        <v xml:space="preserve">normal </v>
      </c>
      <c r="G1310" s="19" t="str">
        <f>VLOOKUP(Table3[[#This Row],[Customer ID]],'Medical Examinations'!$1:$1048576,6,FALSE())</f>
        <v>yes</v>
      </c>
      <c r="H1310" s="19" t="str">
        <f>VLOOKUP(Table3[[#This Row],[Customer ID]],'Medical Examinations'!$1:$1048576,7,FALSE())</f>
        <v>No</v>
      </c>
      <c r="I1310" s="19" t="str">
        <f>VLOOKUP(Table3[[#This Row],[Customer ID]],'Medical Examinations'!$1:$1048576,8,FALSE())</f>
        <v>No</v>
      </c>
      <c r="J1310" s="19">
        <f>VLOOKUP(Table3[[#This Row],[Customer ID]],'Medical Examinations'!$1:$1048576,9,FALSE())</f>
        <v>0</v>
      </c>
      <c r="K1310" s="19" t="str">
        <f>VLOOKUP(Table3[[#This Row],[Customer ID]],'Medical Examinations'!$1:$1048576,10,FALSE())</f>
        <v>No</v>
      </c>
      <c r="L1310" s="19" t="e">
        <f>VLOOKUP(Table3[[#This Row],[Customer ID]],'Hospitalisation Details'!1309:$1048576,5,FALSE())</f>
        <v>#N/A</v>
      </c>
      <c r="M1310" s="19" t="e">
        <f>VLOOKUP(Table3[[#This Row],[Customer ID]],'Hospitalisation Details'!1309:$1048576,6,FALSE())</f>
        <v>#N/A</v>
      </c>
      <c r="N1310" s="19" t="e">
        <f>VLOOKUP(Table3[[#This Row],[Customer ID]],'Hospitalisation Details'!1309:$1048576,8,FALSE())</f>
        <v>#N/A</v>
      </c>
      <c r="O1310" s="19" t="e">
        <f>VLOOKUP(Table3[[#This Row],[Customer ID]],'Hospitalisation Details'!1309:$1048576,9,FALSE())</f>
        <v>#N/A</v>
      </c>
      <c r="P1310" s="19" t="e">
        <f>VLOOKUP(Table3[[#This Row],[Customer ID]],'Hospitalisation Details'!1309:$1048576,10,FALSE())</f>
        <v>#N/A</v>
      </c>
      <c r="Q1310" s="19" t="e">
        <f>VLOOKUP(Table3[[#This Row],[Customer ID]],'Hospitalisation Details'!1309:$1048576,11,FALSE())</f>
        <v>#N/A</v>
      </c>
    </row>
    <row r="1311" spans="1:17" x14ac:dyDescent="0.2">
      <c r="A1311" s="18" t="s">
        <v>1061</v>
      </c>
      <c r="B1311" s="19" t="str">
        <f>VLOOKUP(Table3[[#This Row],[Customer ID]],'Customer name 1'!1310:$1048576,4,FALSE())</f>
        <v xml:space="preserve">Mr. Yannick </v>
      </c>
      <c r="C1311" s="20">
        <f>VLOOKUP(Table3[[#This Row],[Customer ID]],'Medical Examinations'!$1:$1048576,2,FALSE())</f>
        <v>39.424999999999997</v>
      </c>
      <c r="D1311" s="20" t="str">
        <f>VLOOKUP(Table3[[#This Row],[Customer ID]],'Medical Examinations'!$1:$1048576,3,FALSE())</f>
        <v xml:space="preserve"> obesity </v>
      </c>
      <c r="E1311" s="20">
        <f>VLOOKUP(Table3[[#This Row],[Customer ID]],'Medical Examinations'!$1:$1048576,4,FALSE())</f>
        <v>4.76</v>
      </c>
      <c r="F1311" s="20" t="str">
        <f>VLOOKUP(Table3[[#This Row],[Customer ID]],'Medical Examinations'!$1:$1048576,5,FALSE())</f>
        <v xml:space="preserve">normal </v>
      </c>
      <c r="G1311" s="19" t="str">
        <f>VLOOKUP(Table3[[#This Row],[Customer ID]],'Medical Examinations'!$1:$1048576,6,FALSE())</f>
        <v>yes</v>
      </c>
      <c r="H1311" s="19" t="str">
        <f>VLOOKUP(Table3[[#This Row],[Customer ID]],'Medical Examinations'!$1:$1048576,7,FALSE())</f>
        <v>No</v>
      </c>
      <c r="I1311" s="19" t="str">
        <f>VLOOKUP(Table3[[#This Row],[Customer ID]],'Medical Examinations'!$1:$1048576,8,FALSE())</f>
        <v>No</v>
      </c>
      <c r="J1311" s="19">
        <f>VLOOKUP(Table3[[#This Row],[Customer ID]],'Medical Examinations'!$1:$1048576,9,FALSE())</f>
        <v>0</v>
      </c>
      <c r="K1311" s="19" t="str">
        <f>VLOOKUP(Table3[[#This Row],[Customer ID]],'Medical Examinations'!$1:$1048576,10,FALSE())</f>
        <v>No</v>
      </c>
      <c r="L1311" s="19" t="e">
        <f>VLOOKUP(Table3[[#This Row],[Customer ID]],'Hospitalisation Details'!1310:$1048576,5,FALSE())</f>
        <v>#N/A</v>
      </c>
      <c r="M1311" s="19" t="e">
        <f>VLOOKUP(Table3[[#This Row],[Customer ID]],'Hospitalisation Details'!1310:$1048576,6,FALSE())</f>
        <v>#N/A</v>
      </c>
      <c r="N1311" s="19" t="e">
        <f>VLOOKUP(Table3[[#This Row],[Customer ID]],'Hospitalisation Details'!1310:$1048576,8,FALSE())</f>
        <v>#N/A</v>
      </c>
      <c r="O1311" s="19" t="e">
        <f>VLOOKUP(Table3[[#This Row],[Customer ID]],'Hospitalisation Details'!1310:$1048576,9,FALSE())</f>
        <v>#N/A</v>
      </c>
      <c r="P1311" s="19" t="e">
        <f>VLOOKUP(Table3[[#This Row],[Customer ID]],'Hospitalisation Details'!1310:$1048576,10,FALSE())</f>
        <v>#N/A</v>
      </c>
      <c r="Q1311" s="19" t="e">
        <f>VLOOKUP(Table3[[#This Row],[Customer ID]],'Hospitalisation Details'!1310:$1048576,11,FALSE())</f>
        <v>#N/A</v>
      </c>
    </row>
    <row r="1312" spans="1:17" x14ac:dyDescent="0.2">
      <c r="A1312" s="18" t="s">
        <v>1060</v>
      </c>
      <c r="B1312" s="19" t="str">
        <f>VLOOKUP(Table3[[#This Row],[Customer ID]],'Customer name 1'!1311:$1048576,4,FALSE())</f>
        <v xml:space="preserve">Mr. Sean </v>
      </c>
      <c r="C1312" s="20">
        <f>VLOOKUP(Table3[[#This Row],[Customer ID]],'Medical Examinations'!$1:$1048576,2,FALSE())</f>
        <v>33.44</v>
      </c>
      <c r="D1312" s="20" t="str">
        <f>VLOOKUP(Table3[[#This Row],[Customer ID]],'Medical Examinations'!$1:$1048576,3,FALSE())</f>
        <v xml:space="preserve"> obesity </v>
      </c>
      <c r="E1312" s="20">
        <f>VLOOKUP(Table3[[#This Row],[Customer ID]],'Medical Examinations'!$1:$1048576,4,FALSE())</f>
        <v>6.24</v>
      </c>
      <c r="F1312" s="20" t="str">
        <f>VLOOKUP(Table3[[#This Row],[Customer ID]],'Medical Examinations'!$1:$1048576,5,FALSE())</f>
        <v>prediabetes</v>
      </c>
      <c r="G1312" s="19" t="str">
        <f>VLOOKUP(Table3[[#This Row],[Customer ID]],'Medical Examinations'!$1:$1048576,6,FALSE())</f>
        <v>yes</v>
      </c>
      <c r="H1312" s="19" t="str">
        <f>VLOOKUP(Table3[[#This Row],[Customer ID]],'Medical Examinations'!$1:$1048576,7,FALSE())</f>
        <v>No</v>
      </c>
      <c r="I1312" s="19" t="str">
        <f>VLOOKUP(Table3[[#This Row],[Customer ID]],'Medical Examinations'!$1:$1048576,8,FALSE())</f>
        <v>No</v>
      </c>
      <c r="J1312" s="19">
        <f>VLOOKUP(Table3[[#This Row],[Customer ID]],'Medical Examinations'!$1:$1048576,9,FALSE())</f>
        <v>0</v>
      </c>
      <c r="K1312" s="19" t="str">
        <f>VLOOKUP(Table3[[#This Row],[Customer ID]],'Medical Examinations'!$1:$1048576,10,FALSE())</f>
        <v>No</v>
      </c>
      <c r="L1312" s="19" t="e">
        <f>VLOOKUP(Table3[[#This Row],[Customer ID]],'Hospitalisation Details'!1311:$1048576,5,FALSE())</f>
        <v>#N/A</v>
      </c>
      <c r="M1312" s="19" t="e">
        <f>VLOOKUP(Table3[[#This Row],[Customer ID]],'Hospitalisation Details'!1311:$1048576,6,FALSE())</f>
        <v>#N/A</v>
      </c>
      <c r="N1312" s="19" t="e">
        <f>VLOOKUP(Table3[[#This Row],[Customer ID]],'Hospitalisation Details'!1311:$1048576,8,FALSE())</f>
        <v>#N/A</v>
      </c>
      <c r="O1312" s="19" t="e">
        <f>VLOOKUP(Table3[[#This Row],[Customer ID]],'Hospitalisation Details'!1311:$1048576,9,FALSE())</f>
        <v>#N/A</v>
      </c>
      <c r="P1312" s="19" t="e">
        <f>VLOOKUP(Table3[[#This Row],[Customer ID]],'Hospitalisation Details'!1311:$1048576,10,FALSE())</f>
        <v>#N/A</v>
      </c>
      <c r="Q1312" s="19" t="e">
        <f>VLOOKUP(Table3[[#This Row],[Customer ID]],'Hospitalisation Details'!1311:$1048576,11,FALSE())</f>
        <v>#N/A</v>
      </c>
    </row>
    <row r="1313" spans="1:17" x14ac:dyDescent="0.2">
      <c r="A1313" s="18" t="s">
        <v>1059</v>
      </c>
      <c r="B1313" s="19" t="str">
        <f>VLOOKUP(Table3[[#This Row],[Customer ID]],'Customer name 1'!1312:$1048576,4,FALSE())</f>
        <v xml:space="preserve">Mr. Peter </v>
      </c>
      <c r="C1313" s="20">
        <f>VLOOKUP(Table3[[#This Row],[Customer ID]],'Medical Examinations'!$1:$1048576,2,FALSE())</f>
        <v>33.344999999999999</v>
      </c>
      <c r="D1313" s="20" t="str">
        <f>VLOOKUP(Table3[[#This Row],[Customer ID]],'Medical Examinations'!$1:$1048576,3,FALSE())</f>
        <v xml:space="preserve"> obesity </v>
      </c>
      <c r="E1313" s="20">
        <f>VLOOKUP(Table3[[#This Row],[Customer ID]],'Medical Examinations'!$1:$1048576,4,FALSE())</f>
        <v>5.44</v>
      </c>
      <c r="F1313" s="20" t="str">
        <f>VLOOKUP(Table3[[#This Row],[Customer ID]],'Medical Examinations'!$1:$1048576,5,FALSE())</f>
        <v xml:space="preserve">normal </v>
      </c>
      <c r="G1313" s="19" t="str">
        <f>VLOOKUP(Table3[[#This Row],[Customer ID]],'Medical Examinations'!$1:$1048576,6,FALSE())</f>
        <v>yes</v>
      </c>
      <c r="H1313" s="19" t="str">
        <f>VLOOKUP(Table3[[#This Row],[Customer ID]],'Medical Examinations'!$1:$1048576,7,FALSE())</f>
        <v>No</v>
      </c>
      <c r="I1313" s="19" t="str">
        <f>VLOOKUP(Table3[[#This Row],[Customer ID]],'Medical Examinations'!$1:$1048576,8,FALSE())</f>
        <v>No</v>
      </c>
      <c r="J1313" s="19">
        <f>VLOOKUP(Table3[[#This Row],[Customer ID]],'Medical Examinations'!$1:$1048576,9,FALSE())</f>
        <v>0</v>
      </c>
      <c r="K1313" s="19" t="str">
        <f>VLOOKUP(Table3[[#This Row],[Customer ID]],'Medical Examinations'!$1:$1048576,10,FALSE())</f>
        <v>No</v>
      </c>
      <c r="L1313" s="19" t="e">
        <f>VLOOKUP(Table3[[#This Row],[Customer ID]],'Hospitalisation Details'!1312:$1048576,5,FALSE())</f>
        <v>#N/A</v>
      </c>
      <c r="M1313" s="19" t="e">
        <f>VLOOKUP(Table3[[#This Row],[Customer ID]],'Hospitalisation Details'!1312:$1048576,6,FALSE())</f>
        <v>#N/A</v>
      </c>
      <c r="N1313" s="19" t="e">
        <f>VLOOKUP(Table3[[#This Row],[Customer ID]],'Hospitalisation Details'!1312:$1048576,8,FALSE())</f>
        <v>#N/A</v>
      </c>
      <c r="O1313" s="19" t="e">
        <f>VLOOKUP(Table3[[#This Row],[Customer ID]],'Hospitalisation Details'!1312:$1048576,9,FALSE())</f>
        <v>#N/A</v>
      </c>
      <c r="P1313" s="19" t="e">
        <f>VLOOKUP(Table3[[#This Row],[Customer ID]],'Hospitalisation Details'!1312:$1048576,10,FALSE())</f>
        <v>#N/A</v>
      </c>
      <c r="Q1313" s="19" t="e">
        <f>VLOOKUP(Table3[[#This Row],[Customer ID]],'Hospitalisation Details'!1312:$1048576,11,FALSE())</f>
        <v>#N/A</v>
      </c>
    </row>
    <row r="1314" spans="1:17" x14ac:dyDescent="0.2">
      <c r="A1314" s="18" t="s">
        <v>1058</v>
      </c>
      <c r="B1314" s="19" t="str">
        <f>VLOOKUP(Table3[[#This Row],[Customer ID]],'Customer name 1'!1313:$1048576,4,FALSE())</f>
        <v xml:space="preserve">Ms. Sara </v>
      </c>
      <c r="C1314" s="20">
        <f>VLOOKUP(Table3[[#This Row],[Customer ID]],'Medical Examinations'!$1:$1048576,2,FALSE())</f>
        <v>38.79</v>
      </c>
      <c r="D1314" s="20" t="str">
        <f>VLOOKUP(Table3[[#This Row],[Customer ID]],'Medical Examinations'!$1:$1048576,3,FALSE())</f>
        <v xml:space="preserve"> obesity </v>
      </c>
      <c r="E1314" s="20">
        <f>VLOOKUP(Table3[[#This Row],[Customer ID]],'Medical Examinations'!$1:$1048576,4,FALSE())</f>
        <v>5.08</v>
      </c>
      <c r="F1314" s="20" t="str">
        <f>VLOOKUP(Table3[[#This Row],[Customer ID]],'Medical Examinations'!$1:$1048576,5,FALSE())</f>
        <v xml:space="preserve">normal </v>
      </c>
      <c r="G1314" s="19" t="str">
        <f>VLOOKUP(Table3[[#This Row],[Customer ID]],'Medical Examinations'!$1:$1048576,6,FALSE())</f>
        <v>No</v>
      </c>
      <c r="H1314" s="19" t="str">
        <f>VLOOKUP(Table3[[#This Row],[Customer ID]],'Medical Examinations'!$1:$1048576,7,FALSE())</f>
        <v>No</v>
      </c>
      <c r="I1314" s="19" t="str">
        <f>VLOOKUP(Table3[[#This Row],[Customer ID]],'Medical Examinations'!$1:$1048576,8,FALSE())</f>
        <v>Yes</v>
      </c>
      <c r="J1314" s="19">
        <f>VLOOKUP(Table3[[#This Row],[Customer ID]],'Medical Examinations'!$1:$1048576,9,FALSE())</f>
        <v>1</v>
      </c>
      <c r="K1314" s="19" t="str">
        <f>VLOOKUP(Table3[[#This Row],[Customer ID]],'Medical Examinations'!$1:$1048576,10,FALSE())</f>
        <v>No</v>
      </c>
      <c r="L1314" s="19" t="e">
        <f>VLOOKUP(Table3[[#This Row],[Customer ID]],'Hospitalisation Details'!1313:$1048576,5,FALSE())</f>
        <v>#N/A</v>
      </c>
      <c r="M1314" s="19" t="e">
        <f>VLOOKUP(Table3[[#This Row],[Customer ID]],'Hospitalisation Details'!1313:$1048576,6,FALSE())</f>
        <v>#N/A</v>
      </c>
      <c r="N1314" s="19" t="e">
        <f>VLOOKUP(Table3[[#This Row],[Customer ID]],'Hospitalisation Details'!1313:$1048576,8,FALSE())</f>
        <v>#N/A</v>
      </c>
      <c r="O1314" s="19" t="e">
        <f>VLOOKUP(Table3[[#This Row],[Customer ID]],'Hospitalisation Details'!1313:$1048576,9,FALSE())</f>
        <v>#N/A</v>
      </c>
      <c r="P1314" s="19" t="e">
        <f>VLOOKUP(Table3[[#This Row],[Customer ID]],'Hospitalisation Details'!1313:$1048576,10,FALSE())</f>
        <v>#N/A</v>
      </c>
      <c r="Q1314" s="19" t="e">
        <f>VLOOKUP(Table3[[#This Row],[Customer ID]],'Hospitalisation Details'!1313:$1048576,11,FALSE())</f>
        <v>#N/A</v>
      </c>
    </row>
    <row r="1315" spans="1:17" x14ac:dyDescent="0.2">
      <c r="A1315" s="18" t="s">
        <v>1057</v>
      </c>
      <c r="B1315" s="19" t="str">
        <f>VLOOKUP(Table3[[#This Row],[Customer ID]],'Customer name 1'!1314:$1048576,4,FALSE())</f>
        <v xml:space="preserve">Ms. Erin </v>
      </c>
      <c r="C1315" s="20">
        <f>VLOOKUP(Table3[[#This Row],[Customer ID]],'Medical Examinations'!$1:$1048576,2,FALSE())</f>
        <v>30.684999999999999</v>
      </c>
      <c r="D1315" s="20" t="str">
        <f>VLOOKUP(Table3[[#This Row],[Customer ID]],'Medical Examinations'!$1:$1048576,3,FALSE())</f>
        <v xml:space="preserve"> obesity </v>
      </c>
      <c r="E1315" s="20">
        <f>VLOOKUP(Table3[[#This Row],[Customer ID]],'Medical Examinations'!$1:$1048576,4,FALSE())</f>
        <v>4.87</v>
      </c>
      <c r="F1315" s="20" t="str">
        <f>VLOOKUP(Table3[[#This Row],[Customer ID]],'Medical Examinations'!$1:$1048576,5,FALSE())</f>
        <v xml:space="preserve">normal </v>
      </c>
      <c r="G1315" s="19" t="str">
        <f>VLOOKUP(Table3[[#This Row],[Customer ID]],'Medical Examinations'!$1:$1048576,6,FALSE())</f>
        <v>No</v>
      </c>
      <c r="H1315" s="19" t="str">
        <f>VLOOKUP(Table3[[#This Row],[Customer ID]],'Medical Examinations'!$1:$1048576,7,FALSE())</f>
        <v>No</v>
      </c>
      <c r="I1315" s="19" t="str">
        <f>VLOOKUP(Table3[[#This Row],[Customer ID]],'Medical Examinations'!$1:$1048576,8,FALSE())</f>
        <v>Yes</v>
      </c>
      <c r="J1315" s="19">
        <f>VLOOKUP(Table3[[#This Row],[Customer ID]],'Medical Examinations'!$1:$1048576,9,FALSE())</f>
        <v>1</v>
      </c>
      <c r="K1315" s="19" t="str">
        <f>VLOOKUP(Table3[[#This Row],[Customer ID]],'Medical Examinations'!$1:$1048576,10,FALSE())</f>
        <v>No</v>
      </c>
      <c r="L1315" s="19" t="e">
        <f>VLOOKUP(Table3[[#This Row],[Customer ID]],'Hospitalisation Details'!1314:$1048576,5,FALSE())</f>
        <v>#N/A</v>
      </c>
      <c r="M1315" s="19" t="e">
        <f>VLOOKUP(Table3[[#This Row],[Customer ID]],'Hospitalisation Details'!1314:$1048576,6,FALSE())</f>
        <v>#N/A</v>
      </c>
      <c r="N1315" s="19" t="e">
        <f>VLOOKUP(Table3[[#This Row],[Customer ID]],'Hospitalisation Details'!1314:$1048576,8,FALSE())</f>
        <v>#N/A</v>
      </c>
      <c r="O1315" s="19" t="e">
        <f>VLOOKUP(Table3[[#This Row],[Customer ID]],'Hospitalisation Details'!1314:$1048576,9,FALSE())</f>
        <v>#N/A</v>
      </c>
      <c r="P1315" s="19" t="e">
        <f>VLOOKUP(Table3[[#This Row],[Customer ID]],'Hospitalisation Details'!1314:$1048576,10,FALSE())</f>
        <v>#N/A</v>
      </c>
      <c r="Q1315" s="19" t="e">
        <f>VLOOKUP(Table3[[#This Row],[Customer ID]],'Hospitalisation Details'!1314:$1048576,11,FALSE())</f>
        <v>#N/A</v>
      </c>
    </row>
    <row r="1316" spans="1:17" x14ac:dyDescent="0.2">
      <c r="A1316" s="18" t="s">
        <v>1056</v>
      </c>
      <c r="B1316" s="19" t="str">
        <f>VLOOKUP(Table3[[#This Row],[Customer ID]],'Customer name 1'!1315:$1048576,4,FALSE())</f>
        <v xml:space="preserve">Mr. Thibaud </v>
      </c>
      <c r="C1316" s="20">
        <f>VLOOKUP(Table3[[#This Row],[Customer ID]],'Medical Examinations'!$1:$1048576,2,FALSE())</f>
        <v>22.135000000000002</v>
      </c>
      <c r="D1316" s="20" t="str">
        <f>VLOOKUP(Table3[[#This Row],[Customer ID]],'Medical Examinations'!$1:$1048576,3,FALSE())</f>
        <v>normal weight</v>
      </c>
      <c r="E1316" s="20">
        <f>VLOOKUP(Table3[[#This Row],[Customer ID]],'Medical Examinations'!$1:$1048576,4,FALSE())</f>
        <v>8.17</v>
      </c>
      <c r="F1316" s="20" t="str">
        <f>VLOOKUP(Table3[[#This Row],[Customer ID]],'Medical Examinations'!$1:$1048576,5,FALSE())</f>
        <v xml:space="preserve">diabetes </v>
      </c>
      <c r="G1316" s="19" t="str">
        <f>VLOOKUP(Table3[[#This Row],[Customer ID]],'Medical Examinations'!$1:$1048576,6,FALSE())</f>
        <v>No</v>
      </c>
      <c r="H1316" s="19" t="str">
        <f>VLOOKUP(Table3[[#This Row],[Customer ID]],'Medical Examinations'!$1:$1048576,7,FALSE())</f>
        <v>No</v>
      </c>
      <c r="I1316" s="19" t="str">
        <f>VLOOKUP(Table3[[#This Row],[Customer ID]],'Medical Examinations'!$1:$1048576,8,FALSE())</f>
        <v>No</v>
      </c>
      <c r="J1316" s="19">
        <f>VLOOKUP(Table3[[#This Row],[Customer ID]],'Medical Examinations'!$1:$1048576,9,FALSE())</f>
        <v>0</v>
      </c>
      <c r="K1316" s="19" t="str">
        <f>VLOOKUP(Table3[[#This Row],[Customer ID]],'Medical Examinations'!$1:$1048576,10,FALSE())</f>
        <v>No</v>
      </c>
      <c r="L1316" s="19" t="e">
        <f>VLOOKUP(Table3[[#This Row],[Customer ID]],'Hospitalisation Details'!1315:$1048576,5,FALSE())</f>
        <v>#N/A</v>
      </c>
      <c r="M1316" s="19" t="e">
        <f>VLOOKUP(Table3[[#This Row],[Customer ID]],'Hospitalisation Details'!1315:$1048576,6,FALSE())</f>
        <v>#N/A</v>
      </c>
      <c r="N1316" s="19" t="e">
        <f>VLOOKUP(Table3[[#This Row],[Customer ID]],'Hospitalisation Details'!1315:$1048576,8,FALSE())</f>
        <v>#N/A</v>
      </c>
      <c r="O1316" s="19" t="e">
        <f>VLOOKUP(Table3[[#This Row],[Customer ID]],'Hospitalisation Details'!1315:$1048576,9,FALSE())</f>
        <v>#N/A</v>
      </c>
      <c r="P1316" s="19" t="e">
        <f>VLOOKUP(Table3[[#This Row],[Customer ID]],'Hospitalisation Details'!1315:$1048576,10,FALSE())</f>
        <v>#N/A</v>
      </c>
      <c r="Q1316" s="19" t="e">
        <f>VLOOKUP(Table3[[#This Row],[Customer ID]],'Hospitalisation Details'!1315:$1048576,11,FALSE())</f>
        <v>#N/A</v>
      </c>
    </row>
    <row r="1317" spans="1:17" x14ac:dyDescent="0.2">
      <c r="A1317" s="18" t="s">
        <v>1055</v>
      </c>
      <c r="B1317" s="19" t="str">
        <f>VLOOKUP(Table3[[#This Row],[Customer ID]],'Customer name 1'!1316:$1048576,4,FALSE())</f>
        <v xml:space="preserve">Ms. Lisa </v>
      </c>
      <c r="C1317" s="20">
        <f>VLOOKUP(Table3[[#This Row],[Customer ID]],'Medical Examinations'!$1:$1048576,2,FALSE())</f>
        <v>33.33</v>
      </c>
      <c r="D1317" s="20" t="str">
        <f>VLOOKUP(Table3[[#This Row],[Customer ID]],'Medical Examinations'!$1:$1048576,3,FALSE())</f>
        <v xml:space="preserve"> obesity </v>
      </c>
      <c r="E1317" s="20">
        <f>VLOOKUP(Table3[[#This Row],[Customer ID]],'Medical Examinations'!$1:$1048576,4,FALSE())</f>
        <v>7.61</v>
      </c>
      <c r="F1317" s="20" t="str">
        <f>VLOOKUP(Table3[[#This Row],[Customer ID]],'Medical Examinations'!$1:$1048576,5,FALSE())</f>
        <v xml:space="preserve">diabetes </v>
      </c>
      <c r="G1317" s="19" t="str">
        <f>VLOOKUP(Table3[[#This Row],[Customer ID]],'Medical Examinations'!$1:$1048576,6,FALSE())</f>
        <v>No</v>
      </c>
      <c r="H1317" s="19" t="str">
        <f>VLOOKUP(Table3[[#This Row],[Customer ID]],'Medical Examinations'!$1:$1048576,7,FALSE())</f>
        <v>No</v>
      </c>
      <c r="I1317" s="19" t="str">
        <f>VLOOKUP(Table3[[#This Row],[Customer ID]],'Medical Examinations'!$1:$1048576,8,FALSE())</f>
        <v>No</v>
      </c>
      <c r="J1317" s="19">
        <f>VLOOKUP(Table3[[#This Row],[Customer ID]],'Medical Examinations'!$1:$1048576,9,FALSE())</f>
        <v>0</v>
      </c>
      <c r="K1317" s="19" t="str">
        <f>VLOOKUP(Table3[[#This Row],[Customer ID]],'Medical Examinations'!$1:$1048576,10,FALSE())</f>
        <v>No</v>
      </c>
      <c r="L1317" s="19" t="e">
        <f>VLOOKUP(Table3[[#This Row],[Customer ID]],'Hospitalisation Details'!1316:$1048576,5,FALSE())</f>
        <v>#N/A</v>
      </c>
      <c r="M1317" s="19" t="e">
        <f>VLOOKUP(Table3[[#This Row],[Customer ID]],'Hospitalisation Details'!1316:$1048576,6,FALSE())</f>
        <v>#N/A</v>
      </c>
      <c r="N1317" s="19" t="e">
        <f>VLOOKUP(Table3[[#This Row],[Customer ID]],'Hospitalisation Details'!1316:$1048576,8,FALSE())</f>
        <v>#N/A</v>
      </c>
      <c r="O1317" s="19" t="e">
        <f>VLOOKUP(Table3[[#This Row],[Customer ID]],'Hospitalisation Details'!1316:$1048576,9,FALSE())</f>
        <v>#N/A</v>
      </c>
      <c r="P1317" s="19" t="e">
        <f>VLOOKUP(Table3[[#This Row],[Customer ID]],'Hospitalisation Details'!1316:$1048576,10,FALSE())</f>
        <v>#N/A</v>
      </c>
      <c r="Q1317" s="19" t="e">
        <f>VLOOKUP(Table3[[#This Row],[Customer ID]],'Hospitalisation Details'!1316:$1048576,11,FALSE())</f>
        <v>#N/A</v>
      </c>
    </row>
    <row r="1318" spans="1:17" x14ac:dyDescent="0.2">
      <c r="A1318" s="18" t="s">
        <v>1054</v>
      </c>
      <c r="B1318" s="19" t="str">
        <f>VLOOKUP(Table3[[#This Row],[Customer ID]],'Customer name 1'!1317:$1048576,4,FALSE())</f>
        <v xml:space="preserve">Ms. Gretchen </v>
      </c>
      <c r="C1318" s="20">
        <f>VLOOKUP(Table3[[#This Row],[Customer ID]],'Medical Examinations'!$1:$1048576,2,FALSE())</f>
        <v>31.13</v>
      </c>
      <c r="D1318" s="20" t="str">
        <f>VLOOKUP(Table3[[#This Row],[Customer ID]],'Medical Examinations'!$1:$1048576,3,FALSE())</f>
        <v xml:space="preserve"> obesity </v>
      </c>
      <c r="E1318" s="20">
        <f>VLOOKUP(Table3[[#This Row],[Customer ID]],'Medical Examinations'!$1:$1048576,4,FALSE())</f>
        <v>10.1</v>
      </c>
      <c r="F1318" s="20" t="str">
        <f>VLOOKUP(Table3[[#This Row],[Customer ID]],'Medical Examinations'!$1:$1048576,5,FALSE())</f>
        <v xml:space="preserve">diabetes </v>
      </c>
      <c r="G1318" s="19" t="str">
        <f>VLOOKUP(Table3[[#This Row],[Customer ID]],'Medical Examinations'!$1:$1048576,6,FALSE())</f>
        <v>No</v>
      </c>
      <c r="H1318" s="19" t="str">
        <f>VLOOKUP(Table3[[#This Row],[Customer ID]],'Medical Examinations'!$1:$1048576,7,FALSE())</f>
        <v>No</v>
      </c>
      <c r="I1318" s="19" t="str">
        <f>VLOOKUP(Table3[[#This Row],[Customer ID]],'Medical Examinations'!$1:$1048576,8,FALSE())</f>
        <v>No</v>
      </c>
      <c r="J1318" s="19">
        <f>VLOOKUP(Table3[[#This Row],[Customer ID]],'Medical Examinations'!$1:$1048576,9,FALSE())</f>
        <v>0</v>
      </c>
      <c r="K1318" s="19" t="str">
        <f>VLOOKUP(Table3[[#This Row],[Customer ID]],'Medical Examinations'!$1:$1048576,10,FALSE())</f>
        <v>No</v>
      </c>
      <c r="L1318" s="19" t="e">
        <f>VLOOKUP(Table3[[#This Row],[Customer ID]],'Hospitalisation Details'!1317:$1048576,5,FALSE())</f>
        <v>#N/A</v>
      </c>
      <c r="M1318" s="19" t="e">
        <f>VLOOKUP(Table3[[#This Row],[Customer ID]],'Hospitalisation Details'!1317:$1048576,6,FALSE())</f>
        <v>#N/A</v>
      </c>
      <c r="N1318" s="19" t="e">
        <f>VLOOKUP(Table3[[#This Row],[Customer ID]],'Hospitalisation Details'!1317:$1048576,8,FALSE())</f>
        <v>#N/A</v>
      </c>
      <c r="O1318" s="19" t="e">
        <f>VLOOKUP(Table3[[#This Row],[Customer ID]],'Hospitalisation Details'!1317:$1048576,9,FALSE())</f>
        <v>#N/A</v>
      </c>
      <c r="P1318" s="19" t="e">
        <f>VLOOKUP(Table3[[#This Row],[Customer ID]],'Hospitalisation Details'!1317:$1048576,10,FALSE())</f>
        <v>#N/A</v>
      </c>
      <c r="Q1318" s="19" t="e">
        <f>VLOOKUP(Table3[[#This Row],[Customer ID]],'Hospitalisation Details'!1317:$1048576,11,FALSE())</f>
        <v>#N/A</v>
      </c>
    </row>
    <row r="1319" spans="1:17" x14ac:dyDescent="0.2">
      <c r="A1319" s="18" t="s">
        <v>1053</v>
      </c>
      <c r="B1319" s="19" t="str">
        <f>VLOOKUP(Table3[[#This Row],[Customer ID]],'Customer name 1'!1318:$1048576,4,FALSE())</f>
        <v xml:space="preserve">Ms. Martina </v>
      </c>
      <c r="C1319" s="20">
        <f>VLOOKUP(Table3[[#This Row],[Customer ID]],'Medical Examinations'!$1:$1048576,2,FALSE())</f>
        <v>28.9</v>
      </c>
      <c r="D1319" s="20" t="str">
        <f>VLOOKUP(Table3[[#This Row],[Customer ID]],'Medical Examinations'!$1:$1048576,3,FALSE())</f>
        <v>over weight</v>
      </c>
      <c r="E1319" s="20">
        <f>VLOOKUP(Table3[[#This Row],[Customer ID]],'Medical Examinations'!$1:$1048576,4,FALSE())</f>
        <v>11.24</v>
      </c>
      <c r="F1319" s="20" t="str">
        <f>VLOOKUP(Table3[[#This Row],[Customer ID]],'Medical Examinations'!$1:$1048576,5,FALSE())</f>
        <v xml:space="preserve">diabetes </v>
      </c>
      <c r="G1319" s="19" t="str">
        <f>VLOOKUP(Table3[[#This Row],[Customer ID]],'Medical Examinations'!$1:$1048576,6,FALSE())</f>
        <v>No</v>
      </c>
      <c r="H1319" s="19" t="str">
        <f>VLOOKUP(Table3[[#This Row],[Customer ID]],'Medical Examinations'!$1:$1048576,7,FALSE())</f>
        <v>No</v>
      </c>
      <c r="I1319" s="19" t="str">
        <f>VLOOKUP(Table3[[#This Row],[Customer ID]],'Medical Examinations'!$1:$1048576,8,FALSE())</f>
        <v>No</v>
      </c>
      <c r="J1319" s="19">
        <f>VLOOKUP(Table3[[#This Row],[Customer ID]],'Medical Examinations'!$1:$1048576,9,FALSE())</f>
        <v>0</v>
      </c>
      <c r="K1319" s="19" t="str">
        <f>VLOOKUP(Table3[[#This Row],[Customer ID]],'Medical Examinations'!$1:$1048576,10,FALSE())</f>
        <v>No</v>
      </c>
      <c r="L1319" s="19" t="e">
        <f>VLOOKUP(Table3[[#This Row],[Customer ID]],'Hospitalisation Details'!1318:$1048576,5,FALSE())</f>
        <v>#N/A</v>
      </c>
      <c r="M1319" s="19" t="e">
        <f>VLOOKUP(Table3[[#This Row],[Customer ID]],'Hospitalisation Details'!1318:$1048576,6,FALSE())</f>
        <v>#N/A</v>
      </c>
      <c r="N1319" s="19" t="e">
        <f>VLOOKUP(Table3[[#This Row],[Customer ID]],'Hospitalisation Details'!1318:$1048576,8,FALSE())</f>
        <v>#N/A</v>
      </c>
      <c r="O1319" s="19" t="e">
        <f>VLOOKUP(Table3[[#This Row],[Customer ID]],'Hospitalisation Details'!1318:$1048576,9,FALSE())</f>
        <v>#N/A</v>
      </c>
      <c r="P1319" s="19" t="e">
        <f>VLOOKUP(Table3[[#This Row],[Customer ID]],'Hospitalisation Details'!1318:$1048576,10,FALSE())</f>
        <v>#N/A</v>
      </c>
      <c r="Q1319" s="19" t="e">
        <f>VLOOKUP(Table3[[#This Row],[Customer ID]],'Hospitalisation Details'!1318:$1048576,11,FALSE())</f>
        <v>#N/A</v>
      </c>
    </row>
    <row r="1320" spans="1:17" x14ac:dyDescent="0.2">
      <c r="A1320" s="18" t="s">
        <v>1052</v>
      </c>
      <c r="B1320" s="19" t="str">
        <f>VLOOKUP(Table3[[#This Row],[Customer ID]],'Customer name 1'!1319:$1048576,4,FALSE())</f>
        <v xml:space="preserve">Mr. Dustin </v>
      </c>
      <c r="C1320" s="20">
        <f>VLOOKUP(Table3[[#This Row],[Customer ID]],'Medical Examinations'!$1:$1048576,2,FALSE())</f>
        <v>43.31</v>
      </c>
      <c r="D1320" s="20" t="str">
        <f>VLOOKUP(Table3[[#This Row],[Customer ID]],'Medical Examinations'!$1:$1048576,3,FALSE())</f>
        <v xml:space="preserve"> obesity </v>
      </c>
      <c r="E1320" s="20">
        <f>VLOOKUP(Table3[[#This Row],[Customer ID]],'Medical Examinations'!$1:$1048576,4,FALSE())</f>
        <v>6.1</v>
      </c>
      <c r="F1320" s="20" t="str">
        <f>VLOOKUP(Table3[[#This Row],[Customer ID]],'Medical Examinations'!$1:$1048576,5,FALSE())</f>
        <v>prediabetes</v>
      </c>
      <c r="G1320" s="19" t="str">
        <f>VLOOKUP(Table3[[#This Row],[Customer ID]],'Medical Examinations'!$1:$1048576,6,FALSE())</f>
        <v>yes</v>
      </c>
      <c r="H1320" s="19" t="str">
        <f>VLOOKUP(Table3[[#This Row],[Customer ID]],'Medical Examinations'!$1:$1048576,7,FALSE())</f>
        <v>yes</v>
      </c>
      <c r="I1320" s="19" t="str">
        <f>VLOOKUP(Table3[[#This Row],[Customer ID]],'Medical Examinations'!$1:$1048576,8,FALSE())</f>
        <v>No</v>
      </c>
      <c r="J1320" s="19">
        <f>VLOOKUP(Table3[[#This Row],[Customer ID]],'Medical Examinations'!$1:$1048576,9,FALSE())</f>
        <v>1</v>
      </c>
      <c r="K1320" s="19" t="str">
        <f>VLOOKUP(Table3[[#This Row],[Customer ID]],'Medical Examinations'!$1:$1048576,10,FALSE())</f>
        <v>No</v>
      </c>
      <c r="L1320" s="19" t="e">
        <f>VLOOKUP(Table3[[#This Row],[Customer ID]],'Hospitalisation Details'!1319:$1048576,5,FALSE())</f>
        <v>#N/A</v>
      </c>
      <c r="M1320" s="19" t="e">
        <f>VLOOKUP(Table3[[#This Row],[Customer ID]],'Hospitalisation Details'!1319:$1048576,6,FALSE())</f>
        <v>#N/A</v>
      </c>
      <c r="N1320" s="19" t="e">
        <f>VLOOKUP(Table3[[#This Row],[Customer ID]],'Hospitalisation Details'!1319:$1048576,8,FALSE())</f>
        <v>#N/A</v>
      </c>
      <c r="O1320" s="19" t="e">
        <f>VLOOKUP(Table3[[#This Row],[Customer ID]],'Hospitalisation Details'!1319:$1048576,9,FALSE())</f>
        <v>#N/A</v>
      </c>
      <c r="P1320" s="19" t="e">
        <f>VLOOKUP(Table3[[#This Row],[Customer ID]],'Hospitalisation Details'!1319:$1048576,10,FALSE())</f>
        <v>#N/A</v>
      </c>
      <c r="Q1320" s="19" t="e">
        <f>VLOOKUP(Table3[[#This Row],[Customer ID]],'Hospitalisation Details'!1319:$1048576,11,FALSE())</f>
        <v>#N/A</v>
      </c>
    </row>
    <row r="1321" spans="1:17" x14ac:dyDescent="0.2">
      <c r="A1321" s="18" t="s">
        <v>1051</v>
      </c>
      <c r="B1321" s="19" t="str">
        <f>VLOOKUP(Table3[[#This Row],[Customer ID]],'Customer name 1'!1320:$1048576,4,FALSE())</f>
        <v xml:space="preserve">Ms. Kelsey </v>
      </c>
      <c r="C1321" s="20">
        <f>VLOOKUP(Table3[[#This Row],[Customer ID]],'Medical Examinations'!$1:$1048576,2,FALSE())</f>
        <v>22.8</v>
      </c>
      <c r="D1321" s="20" t="str">
        <f>VLOOKUP(Table3[[#This Row],[Customer ID]],'Medical Examinations'!$1:$1048576,3,FALSE())</f>
        <v>normal weight</v>
      </c>
      <c r="E1321" s="20">
        <f>VLOOKUP(Table3[[#This Row],[Customer ID]],'Medical Examinations'!$1:$1048576,4,FALSE())</f>
        <v>6.98</v>
      </c>
      <c r="F1321" s="20" t="str">
        <f>VLOOKUP(Table3[[#This Row],[Customer ID]],'Medical Examinations'!$1:$1048576,5,FALSE())</f>
        <v xml:space="preserve">diabetes </v>
      </c>
      <c r="G1321" s="19" t="str">
        <f>VLOOKUP(Table3[[#This Row],[Customer ID]],'Medical Examinations'!$1:$1048576,6,FALSE())</f>
        <v>No</v>
      </c>
      <c r="H1321" s="19" t="str">
        <f>VLOOKUP(Table3[[#This Row],[Customer ID]],'Medical Examinations'!$1:$1048576,7,FALSE())</f>
        <v>No</v>
      </c>
      <c r="I1321" s="19" t="str">
        <f>VLOOKUP(Table3[[#This Row],[Customer ID]],'Medical Examinations'!$1:$1048576,8,FALSE())</f>
        <v>No</v>
      </c>
      <c r="J1321" s="19">
        <f>VLOOKUP(Table3[[#This Row],[Customer ID]],'Medical Examinations'!$1:$1048576,9,FALSE())</f>
        <v>0</v>
      </c>
      <c r="K1321" s="19" t="str">
        <f>VLOOKUP(Table3[[#This Row],[Customer ID]],'Medical Examinations'!$1:$1048576,10,FALSE())</f>
        <v>No</v>
      </c>
      <c r="L1321" s="19" t="e">
        <f>VLOOKUP(Table3[[#This Row],[Customer ID]],'Hospitalisation Details'!1320:$1048576,5,FALSE())</f>
        <v>#N/A</v>
      </c>
      <c r="M1321" s="19" t="e">
        <f>VLOOKUP(Table3[[#This Row],[Customer ID]],'Hospitalisation Details'!1320:$1048576,6,FALSE())</f>
        <v>#N/A</v>
      </c>
      <c r="N1321" s="19" t="e">
        <f>VLOOKUP(Table3[[#This Row],[Customer ID]],'Hospitalisation Details'!1320:$1048576,8,FALSE())</f>
        <v>#N/A</v>
      </c>
      <c r="O1321" s="19" t="e">
        <f>VLOOKUP(Table3[[#This Row],[Customer ID]],'Hospitalisation Details'!1320:$1048576,9,FALSE())</f>
        <v>#N/A</v>
      </c>
      <c r="P1321" s="19" t="e">
        <f>VLOOKUP(Table3[[#This Row],[Customer ID]],'Hospitalisation Details'!1320:$1048576,10,FALSE())</f>
        <v>#N/A</v>
      </c>
      <c r="Q1321" s="19" t="e">
        <f>VLOOKUP(Table3[[#This Row],[Customer ID]],'Hospitalisation Details'!1320:$1048576,11,FALSE())</f>
        <v>#N/A</v>
      </c>
    </row>
    <row r="1322" spans="1:17" x14ac:dyDescent="0.2">
      <c r="A1322" s="18" t="s">
        <v>1050</v>
      </c>
      <c r="B1322" s="19" t="str">
        <f>VLOOKUP(Table3[[#This Row],[Customer ID]],'Customer name 1'!1321:$1048576,4,FALSE())</f>
        <v xml:space="preserve">Mr. Daniel </v>
      </c>
      <c r="C1322" s="20">
        <f>VLOOKUP(Table3[[#This Row],[Customer ID]],'Medical Examinations'!$1:$1048576,2,FALSE())</f>
        <v>19.09</v>
      </c>
      <c r="D1322" s="20" t="str">
        <f>VLOOKUP(Table3[[#This Row],[Customer ID]],'Medical Examinations'!$1:$1048576,3,FALSE())</f>
        <v>normal weight</v>
      </c>
      <c r="E1322" s="20">
        <f>VLOOKUP(Table3[[#This Row],[Customer ID]],'Medical Examinations'!$1:$1048576,4,FALSE())</f>
        <v>4</v>
      </c>
      <c r="F1322" s="20" t="str">
        <f>VLOOKUP(Table3[[#This Row],[Customer ID]],'Medical Examinations'!$1:$1048576,5,FALSE())</f>
        <v xml:space="preserve">normal </v>
      </c>
      <c r="G1322" s="19" t="str">
        <f>VLOOKUP(Table3[[#This Row],[Customer ID]],'Medical Examinations'!$1:$1048576,6,FALSE())</f>
        <v>yes</v>
      </c>
      <c r="H1322" s="19" t="str">
        <f>VLOOKUP(Table3[[#This Row],[Customer ID]],'Medical Examinations'!$1:$1048576,7,FALSE())</f>
        <v>No</v>
      </c>
      <c r="I1322" s="19" t="str">
        <f>VLOOKUP(Table3[[#This Row],[Customer ID]],'Medical Examinations'!$1:$1048576,8,FALSE())</f>
        <v>No</v>
      </c>
      <c r="J1322" s="19">
        <f>VLOOKUP(Table3[[#This Row],[Customer ID]],'Medical Examinations'!$1:$1048576,9,FALSE())</f>
        <v>1</v>
      </c>
      <c r="K1322" s="19" t="str">
        <f>VLOOKUP(Table3[[#This Row],[Customer ID]],'Medical Examinations'!$1:$1048576,10,FALSE())</f>
        <v>No</v>
      </c>
      <c r="L1322" s="19" t="e">
        <f>VLOOKUP(Table3[[#This Row],[Customer ID]],'Hospitalisation Details'!1321:$1048576,5,FALSE())</f>
        <v>#N/A</v>
      </c>
      <c r="M1322" s="19" t="e">
        <f>VLOOKUP(Table3[[#This Row],[Customer ID]],'Hospitalisation Details'!1321:$1048576,6,FALSE())</f>
        <v>#N/A</v>
      </c>
      <c r="N1322" s="19" t="e">
        <f>VLOOKUP(Table3[[#This Row],[Customer ID]],'Hospitalisation Details'!1321:$1048576,8,FALSE())</f>
        <v>#N/A</v>
      </c>
      <c r="O1322" s="19" t="e">
        <f>VLOOKUP(Table3[[#This Row],[Customer ID]],'Hospitalisation Details'!1321:$1048576,9,FALSE())</f>
        <v>#N/A</v>
      </c>
      <c r="P1322" s="19" t="e">
        <f>VLOOKUP(Table3[[#This Row],[Customer ID]],'Hospitalisation Details'!1321:$1048576,10,FALSE())</f>
        <v>#N/A</v>
      </c>
      <c r="Q1322" s="19" t="e">
        <f>VLOOKUP(Table3[[#This Row],[Customer ID]],'Hospitalisation Details'!1321:$1048576,11,FALSE())</f>
        <v>#N/A</v>
      </c>
    </row>
    <row r="1323" spans="1:17" x14ac:dyDescent="0.2">
      <c r="A1323" s="18" t="s">
        <v>1049</v>
      </c>
      <c r="B1323" s="19" t="str">
        <f>VLOOKUP(Table3[[#This Row],[Customer ID]],'Customer name 1'!1322:$1048576,4,FALSE())</f>
        <v xml:space="preserve">Ms. Saeger </v>
      </c>
      <c r="C1323" s="20">
        <f>VLOOKUP(Table3[[#This Row],[Customer ID]],'Medical Examinations'!$1:$1048576,2,FALSE())</f>
        <v>23.37</v>
      </c>
      <c r="D1323" s="20" t="str">
        <f>VLOOKUP(Table3[[#This Row],[Customer ID]],'Medical Examinations'!$1:$1048576,3,FALSE())</f>
        <v>normal weight</v>
      </c>
      <c r="E1323" s="20">
        <f>VLOOKUP(Table3[[#This Row],[Customer ID]],'Medical Examinations'!$1:$1048576,4,FALSE())</f>
        <v>4.2300000000000004</v>
      </c>
      <c r="F1323" s="20" t="str">
        <f>VLOOKUP(Table3[[#This Row],[Customer ID]],'Medical Examinations'!$1:$1048576,5,FALSE())</f>
        <v xml:space="preserve">normal </v>
      </c>
      <c r="G1323" s="19" t="str">
        <f>VLOOKUP(Table3[[#This Row],[Customer ID]],'Medical Examinations'!$1:$1048576,6,FALSE())</f>
        <v>No</v>
      </c>
      <c r="H1323" s="19" t="str">
        <f>VLOOKUP(Table3[[#This Row],[Customer ID]],'Medical Examinations'!$1:$1048576,7,FALSE())</f>
        <v>No</v>
      </c>
      <c r="I1323" s="19" t="str">
        <f>VLOOKUP(Table3[[#This Row],[Customer ID]],'Medical Examinations'!$1:$1048576,8,FALSE())</f>
        <v>No</v>
      </c>
      <c r="J1323" s="19">
        <f>VLOOKUP(Table3[[#This Row],[Customer ID]],'Medical Examinations'!$1:$1048576,9,FALSE())</f>
        <v>0</v>
      </c>
      <c r="K1323" s="19" t="str">
        <f>VLOOKUP(Table3[[#This Row],[Customer ID]],'Medical Examinations'!$1:$1048576,10,FALSE())</f>
        <v>No</v>
      </c>
      <c r="L1323" s="19" t="e">
        <f>VLOOKUP(Table3[[#This Row],[Customer ID]],'Hospitalisation Details'!1322:$1048576,5,FALSE())</f>
        <v>#N/A</v>
      </c>
      <c r="M1323" s="19" t="e">
        <f>VLOOKUP(Table3[[#This Row],[Customer ID]],'Hospitalisation Details'!1322:$1048576,6,FALSE())</f>
        <v>#N/A</v>
      </c>
      <c r="N1323" s="19" t="e">
        <f>VLOOKUP(Table3[[#This Row],[Customer ID]],'Hospitalisation Details'!1322:$1048576,8,FALSE())</f>
        <v>#N/A</v>
      </c>
      <c r="O1323" s="19" t="e">
        <f>VLOOKUP(Table3[[#This Row],[Customer ID]],'Hospitalisation Details'!1322:$1048576,9,FALSE())</f>
        <v>#N/A</v>
      </c>
      <c r="P1323" s="19" t="e">
        <f>VLOOKUP(Table3[[#This Row],[Customer ID]],'Hospitalisation Details'!1322:$1048576,10,FALSE())</f>
        <v>#N/A</v>
      </c>
      <c r="Q1323" s="19" t="e">
        <f>VLOOKUP(Table3[[#This Row],[Customer ID]],'Hospitalisation Details'!1322:$1048576,11,FALSE())</f>
        <v>#N/A</v>
      </c>
    </row>
    <row r="1324" spans="1:17" x14ac:dyDescent="0.2">
      <c r="A1324" s="18" t="s">
        <v>1048</v>
      </c>
      <c r="B1324" s="19" t="str">
        <f>VLOOKUP(Table3[[#This Row],[Customer ID]],'Customer name 1'!1323:$1048576,4,FALSE())</f>
        <v xml:space="preserve">Ms. Buzunesh </v>
      </c>
      <c r="C1324" s="20">
        <f>VLOOKUP(Table3[[#This Row],[Customer ID]],'Medical Examinations'!$1:$1048576,2,FALSE())</f>
        <v>33.44</v>
      </c>
      <c r="D1324" s="20" t="str">
        <f>VLOOKUP(Table3[[#This Row],[Customer ID]],'Medical Examinations'!$1:$1048576,3,FALSE())</f>
        <v xml:space="preserve"> obesity </v>
      </c>
      <c r="E1324" s="20">
        <f>VLOOKUP(Table3[[#This Row],[Customer ID]],'Medical Examinations'!$1:$1048576,4,FALSE())</f>
        <v>4.72</v>
      </c>
      <c r="F1324" s="20" t="str">
        <f>VLOOKUP(Table3[[#This Row],[Customer ID]],'Medical Examinations'!$1:$1048576,5,FALSE())</f>
        <v xml:space="preserve">normal </v>
      </c>
      <c r="G1324" s="19" t="str">
        <f>VLOOKUP(Table3[[#This Row],[Customer ID]],'Medical Examinations'!$1:$1048576,6,FALSE())</f>
        <v>yes</v>
      </c>
      <c r="H1324" s="19" t="str">
        <f>VLOOKUP(Table3[[#This Row],[Customer ID]],'Medical Examinations'!$1:$1048576,7,FALSE())</f>
        <v>No</v>
      </c>
      <c r="I1324" s="19" t="str">
        <f>VLOOKUP(Table3[[#This Row],[Customer ID]],'Medical Examinations'!$1:$1048576,8,FALSE())</f>
        <v>No</v>
      </c>
      <c r="J1324" s="19">
        <f>VLOOKUP(Table3[[#This Row],[Customer ID]],'Medical Examinations'!$1:$1048576,9,FALSE())</f>
        <v>0</v>
      </c>
      <c r="K1324" s="19" t="str">
        <f>VLOOKUP(Table3[[#This Row],[Customer ID]],'Medical Examinations'!$1:$1048576,10,FALSE())</f>
        <v>No</v>
      </c>
      <c r="L1324" s="19" t="e">
        <f>VLOOKUP(Table3[[#This Row],[Customer ID]],'Hospitalisation Details'!1323:$1048576,5,FALSE())</f>
        <v>#N/A</v>
      </c>
      <c r="M1324" s="19" t="e">
        <f>VLOOKUP(Table3[[#This Row],[Customer ID]],'Hospitalisation Details'!1323:$1048576,6,FALSE())</f>
        <v>#N/A</v>
      </c>
      <c r="N1324" s="19" t="e">
        <f>VLOOKUP(Table3[[#This Row],[Customer ID]],'Hospitalisation Details'!1323:$1048576,8,FALSE())</f>
        <v>#N/A</v>
      </c>
      <c r="O1324" s="19" t="e">
        <f>VLOOKUP(Table3[[#This Row],[Customer ID]],'Hospitalisation Details'!1323:$1048576,9,FALSE())</f>
        <v>#N/A</v>
      </c>
      <c r="P1324" s="19" t="e">
        <f>VLOOKUP(Table3[[#This Row],[Customer ID]],'Hospitalisation Details'!1323:$1048576,10,FALSE())</f>
        <v>#N/A</v>
      </c>
      <c r="Q1324" s="19" t="e">
        <f>VLOOKUP(Table3[[#This Row],[Customer ID]],'Hospitalisation Details'!1323:$1048576,11,FALSE())</f>
        <v>#N/A</v>
      </c>
    </row>
    <row r="1325" spans="1:17" x14ac:dyDescent="0.2">
      <c r="A1325" s="18" t="s">
        <v>1047</v>
      </c>
      <c r="B1325" s="19" t="str">
        <f>VLOOKUP(Table3[[#This Row],[Customer ID]],'Customer name 1'!1324:$1048576,4,FALSE())</f>
        <v xml:space="preserve">Ms. Mirte </v>
      </c>
      <c r="C1325" s="20">
        <f>VLOOKUP(Table3[[#This Row],[Customer ID]],'Medical Examinations'!$1:$1048576,2,FALSE())</f>
        <v>28.05</v>
      </c>
      <c r="D1325" s="20" t="str">
        <f>VLOOKUP(Table3[[#This Row],[Customer ID]],'Medical Examinations'!$1:$1048576,3,FALSE())</f>
        <v>over weight</v>
      </c>
      <c r="E1325" s="20">
        <f>VLOOKUP(Table3[[#This Row],[Customer ID]],'Medical Examinations'!$1:$1048576,4,FALSE())</f>
        <v>5.63</v>
      </c>
      <c r="F1325" s="20" t="str">
        <f>VLOOKUP(Table3[[#This Row],[Customer ID]],'Medical Examinations'!$1:$1048576,5,FALSE())</f>
        <v xml:space="preserve">normal </v>
      </c>
      <c r="G1325" s="19" t="str">
        <f>VLOOKUP(Table3[[#This Row],[Customer ID]],'Medical Examinations'!$1:$1048576,6,FALSE())</f>
        <v>yes</v>
      </c>
      <c r="H1325" s="19" t="str">
        <f>VLOOKUP(Table3[[#This Row],[Customer ID]],'Medical Examinations'!$1:$1048576,7,FALSE())</f>
        <v>No</v>
      </c>
      <c r="I1325" s="19" t="str">
        <f>VLOOKUP(Table3[[#This Row],[Customer ID]],'Medical Examinations'!$1:$1048576,8,FALSE())</f>
        <v>No</v>
      </c>
      <c r="J1325" s="19">
        <f>VLOOKUP(Table3[[#This Row],[Customer ID]],'Medical Examinations'!$1:$1048576,9,FALSE())</f>
        <v>0</v>
      </c>
      <c r="K1325" s="19" t="str">
        <f>VLOOKUP(Table3[[#This Row],[Customer ID]],'Medical Examinations'!$1:$1048576,10,FALSE())</f>
        <v>No</v>
      </c>
      <c r="L1325" s="19" t="e">
        <f>VLOOKUP(Table3[[#This Row],[Customer ID]],'Hospitalisation Details'!1324:$1048576,5,FALSE())</f>
        <v>#N/A</v>
      </c>
      <c r="M1325" s="19" t="e">
        <f>VLOOKUP(Table3[[#This Row],[Customer ID]],'Hospitalisation Details'!1324:$1048576,6,FALSE())</f>
        <v>#N/A</v>
      </c>
      <c r="N1325" s="19" t="e">
        <f>VLOOKUP(Table3[[#This Row],[Customer ID]],'Hospitalisation Details'!1324:$1048576,8,FALSE())</f>
        <v>#N/A</v>
      </c>
      <c r="O1325" s="19" t="e">
        <f>VLOOKUP(Table3[[#This Row],[Customer ID]],'Hospitalisation Details'!1324:$1048576,9,FALSE())</f>
        <v>#N/A</v>
      </c>
      <c r="P1325" s="19" t="e">
        <f>VLOOKUP(Table3[[#This Row],[Customer ID]],'Hospitalisation Details'!1324:$1048576,10,FALSE())</f>
        <v>#N/A</v>
      </c>
      <c r="Q1325" s="19" t="e">
        <f>VLOOKUP(Table3[[#This Row],[Customer ID]],'Hospitalisation Details'!1324:$1048576,11,FALSE())</f>
        <v>#N/A</v>
      </c>
    </row>
    <row r="1326" spans="1:17" x14ac:dyDescent="0.2">
      <c r="A1326" s="18" t="s">
        <v>1046</v>
      </c>
      <c r="B1326" s="19" t="str">
        <f>VLOOKUP(Table3[[#This Row],[Customer ID]],'Customer name 1'!1325:$1048576,4,FALSE())</f>
        <v xml:space="preserve">Ms. Megan </v>
      </c>
      <c r="C1326" s="20">
        <f>VLOOKUP(Table3[[#This Row],[Customer ID]],'Medical Examinations'!$1:$1048576,2,FALSE())</f>
        <v>27.72</v>
      </c>
      <c r="D1326" s="20" t="str">
        <f>VLOOKUP(Table3[[#This Row],[Customer ID]],'Medical Examinations'!$1:$1048576,3,FALSE())</f>
        <v>over weight</v>
      </c>
      <c r="E1326" s="20">
        <f>VLOOKUP(Table3[[#This Row],[Customer ID]],'Medical Examinations'!$1:$1048576,4,FALSE())</f>
        <v>5.83</v>
      </c>
      <c r="F1326" s="20" t="str">
        <f>VLOOKUP(Table3[[#This Row],[Customer ID]],'Medical Examinations'!$1:$1048576,5,FALSE())</f>
        <v>prediabetes</v>
      </c>
      <c r="G1326" s="19" t="str">
        <f>VLOOKUP(Table3[[#This Row],[Customer ID]],'Medical Examinations'!$1:$1048576,6,FALSE())</f>
        <v>yes</v>
      </c>
      <c r="H1326" s="19" t="str">
        <f>VLOOKUP(Table3[[#This Row],[Customer ID]],'Medical Examinations'!$1:$1048576,7,FALSE())</f>
        <v>No</v>
      </c>
      <c r="I1326" s="19" t="str">
        <f>VLOOKUP(Table3[[#This Row],[Customer ID]],'Medical Examinations'!$1:$1048576,8,FALSE())</f>
        <v>No</v>
      </c>
      <c r="J1326" s="19">
        <f>VLOOKUP(Table3[[#This Row],[Customer ID]],'Medical Examinations'!$1:$1048576,9,FALSE())</f>
        <v>0</v>
      </c>
      <c r="K1326" s="19" t="str">
        <f>VLOOKUP(Table3[[#This Row],[Customer ID]],'Medical Examinations'!$1:$1048576,10,FALSE())</f>
        <v>No</v>
      </c>
      <c r="L1326" s="19" t="e">
        <f>VLOOKUP(Table3[[#This Row],[Customer ID]],'Hospitalisation Details'!1325:$1048576,5,FALSE())</f>
        <v>#N/A</v>
      </c>
      <c r="M1326" s="19" t="e">
        <f>VLOOKUP(Table3[[#This Row],[Customer ID]],'Hospitalisation Details'!1325:$1048576,6,FALSE())</f>
        <v>#N/A</v>
      </c>
      <c r="N1326" s="19" t="e">
        <f>VLOOKUP(Table3[[#This Row],[Customer ID]],'Hospitalisation Details'!1325:$1048576,8,FALSE())</f>
        <v>#N/A</v>
      </c>
      <c r="O1326" s="19" t="e">
        <f>VLOOKUP(Table3[[#This Row],[Customer ID]],'Hospitalisation Details'!1325:$1048576,9,FALSE())</f>
        <v>#N/A</v>
      </c>
      <c r="P1326" s="19" t="e">
        <f>VLOOKUP(Table3[[#This Row],[Customer ID]],'Hospitalisation Details'!1325:$1048576,10,FALSE())</f>
        <v>#N/A</v>
      </c>
      <c r="Q1326" s="19" t="e">
        <f>VLOOKUP(Table3[[#This Row],[Customer ID]],'Hospitalisation Details'!1325:$1048576,11,FALSE())</f>
        <v>#N/A</v>
      </c>
    </row>
    <row r="1327" spans="1:17" x14ac:dyDescent="0.2">
      <c r="A1327" s="18" t="s">
        <v>1045</v>
      </c>
      <c r="B1327" s="19" t="str">
        <f>VLOOKUP(Table3[[#This Row],[Customer ID]],'Customer name 1'!1326:$1048576,4,FALSE())</f>
        <v xml:space="preserve">Ms. Kerry </v>
      </c>
      <c r="C1327" s="20">
        <f>VLOOKUP(Table3[[#This Row],[Customer ID]],'Medical Examinations'!$1:$1048576,2,FALSE())</f>
        <v>29.81</v>
      </c>
      <c r="D1327" s="20" t="str">
        <f>VLOOKUP(Table3[[#This Row],[Customer ID]],'Medical Examinations'!$1:$1048576,3,FALSE())</f>
        <v>over weight</v>
      </c>
      <c r="E1327" s="20">
        <f>VLOOKUP(Table3[[#This Row],[Customer ID]],'Medical Examinations'!$1:$1048576,4,FALSE())</f>
        <v>9.23</v>
      </c>
      <c r="F1327" s="20" t="str">
        <f>VLOOKUP(Table3[[#This Row],[Customer ID]],'Medical Examinations'!$1:$1048576,5,FALSE())</f>
        <v xml:space="preserve">diabetes </v>
      </c>
      <c r="G1327" s="19" t="str">
        <f>VLOOKUP(Table3[[#This Row],[Customer ID]],'Medical Examinations'!$1:$1048576,6,FALSE())</f>
        <v>No</v>
      </c>
      <c r="H1327" s="19" t="str">
        <f>VLOOKUP(Table3[[#This Row],[Customer ID]],'Medical Examinations'!$1:$1048576,7,FALSE())</f>
        <v>No</v>
      </c>
      <c r="I1327" s="19" t="str">
        <f>VLOOKUP(Table3[[#This Row],[Customer ID]],'Medical Examinations'!$1:$1048576,8,FALSE())</f>
        <v>No</v>
      </c>
      <c r="J1327" s="19">
        <f>VLOOKUP(Table3[[#This Row],[Customer ID]],'Medical Examinations'!$1:$1048576,9,FALSE())</f>
        <v>0</v>
      </c>
      <c r="K1327" s="19" t="str">
        <f>VLOOKUP(Table3[[#This Row],[Customer ID]],'Medical Examinations'!$1:$1048576,10,FALSE())</f>
        <v>No</v>
      </c>
      <c r="L1327" s="19" t="e">
        <f>VLOOKUP(Table3[[#This Row],[Customer ID]],'Hospitalisation Details'!1326:$1048576,5,FALSE())</f>
        <v>#N/A</v>
      </c>
      <c r="M1327" s="19" t="e">
        <f>VLOOKUP(Table3[[#This Row],[Customer ID]],'Hospitalisation Details'!1326:$1048576,6,FALSE())</f>
        <v>#N/A</v>
      </c>
      <c r="N1327" s="19" t="e">
        <f>VLOOKUP(Table3[[#This Row],[Customer ID]],'Hospitalisation Details'!1326:$1048576,8,FALSE())</f>
        <v>#N/A</v>
      </c>
      <c r="O1327" s="19" t="e">
        <f>VLOOKUP(Table3[[#This Row],[Customer ID]],'Hospitalisation Details'!1326:$1048576,9,FALSE())</f>
        <v>#N/A</v>
      </c>
      <c r="P1327" s="19" t="e">
        <f>VLOOKUP(Table3[[#This Row],[Customer ID]],'Hospitalisation Details'!1326:$1048576,10,FALSE())</f>
        <v>#N/A</v>
      </c>
      <c r="Q1327" s="19" t="e">
        <f>VLOOKUP(Table3[[#This Row],[Customer ID]],'Hospitalisation Details'!1326:$1048576,11,FALSE())</f>
        <v>#N/A</v>
      </c>
    </row>
    <row r="1328" spans="1:17" x14ac:dyDescent="0.2">
      <c r="A1328" s="18" t="s">
        <v>1044</v>
      </c>
      <c r="B1328" s="19" t="str">
        <f>VLOOKUP(Table3[[#This Row],[Customer ID]],'Customer name 1'!1327:$1048576,4,FALSE())</f>
        <v xml:space="preserve">Ms. Kristin </v>
      </c>
      <c r="C1328" s="20">
        <f>VLOOKUP(Table3[[#This Row],[Customer ID]],'Medical Examinations'!$1:$1048576,2,FALSE())</f>
        <v>23.98</v>
      </c>
      <c r="D1328" s="20" t="str">
        <f>VLOOKUP(Table3[[#This Row],[Customer ID]],'Medical Examinations'!$1:$1048576,3,FALSE())</f>
        <v>normal weight</v>
      </c>
      <c r="E1328" s="20">
        <f>VLOOKUP(Table3[[#This Row],[Customer ID]],'Medical Examinations'!$1:$1048576,4,FALSE())</f>
        <v>9.89</v>
      </c>
      <c r="F1328" s="20" t="str">
        <f>VLOOKUP(Table3[[#This Row],[Customer ID]],'Medical Examinations'!$1:$1048576,5,FALSE())</f>
        <v xml:space="preserve">diabetes </v>
      </c>
      <c r="G1328" s="19" t="str">
        <f>VLOOKUP(Table3[[#This Row],[Customer ID]],'Medical Examinations'!$1:$1048576,6,FALSE())</f>
        <v>No</v>
      </c>
      <c r="H1328" s="19" t="str">
        <f>VLOOKUP(Table3[[#This Row],[Customer ID]],'Medical Examinations'!$1:$1048576,7,FALSE())</f>
        <v>No</v>
      </c>
      <c r="I1328" s="19" t="str">
        <f>VLOOKUP(Table3[[#This Row],[Customer ID]],'Medical Examinations'!$1:$1048576,8,FALSE())</f>
        <v>No</v>
      </c>
      <c r="J1328" s="19">
        <f>VLOOKUP(Table3[[#This Row],[Customer ID]],'Medical Examinations'!$1:$1048576,9,FALSE())</f>
        <v>0</v>
      </c>
      <c r="K1328" s="19" t="str">
        <f>VLOOKUP(Table3[[#This Row],[Customer ID]],'Medical Examinations'!$1:$1048576,10,FALSE())</f>
        <v>No</v>
      </c>
      <c r="L1328" s="19" t="e">
        <f>VLOOKUP(Table3[[#This Row],[Customer ID]],'Hospitalisation Details'!1327:$1048576,5,FALSE())</f>
        <v>#N/A</v>
      </c>
      <c r="M1328" s="19" t="e">
        <f>VLOOKUP(Table3[[#This Row],[Customer ID]],'Hospitalisation Details'!1327:$1048576,6,FALSE())</f>
        <v>#N/A</v>
      </c>
      <c r="N1328" s="19" t="e">
        <f>VLOOKUP(Table3[[#This Row],[Customer ID]],'Hospitalisation Details'!1327:$1048576,8,FALSE())</f>
        <v>#N/A</v>
      </c>
      <c r="O1328" s="19" t="e">
        <f>VLOOKUP(Table3[[#This Row],[Customer ID]],'Hospitalisation Details'!1327:$1048576,9,FALSE())</f>
        <v>#N/A</v>
      </c>
      <c r="P1328" s="19" t="e">
        <f>VLOOKUP(Table3[[#This Row],[Customer ID]],'Hospitalisation Details'!1327:$1048576,10,FALSE())</f>
        <v>#N/A</v>
      </c>
      <c r="Q1328" s="19" t="e">
        <f>VLOOKUP(Table3[[#This Row],[Customer ID]],'Hospitalisation Details'!1327:$1048576,11,FALSE())</f>
        <v>#N/A</v>
      </c>
    </row>
    <row r="1329" spans="1:17" x14ac:dyDescent="0.2">
      <c r="A1329" s="18" t="s">
        <v>1043</v>
      </c>
      <c r="B1329" s="19" t="str">
        <f>VLOOKUP(Table3[[#This Row],[Customer ID]],'Customer name 1'!1328:$1048576,4,FALSE())</f>
        <v xml:space="preserve">Mr. Christopher </v>
      </c>
      <c r="C1329" s="20">
        <f>VLOOKUP(Table3[[#This Row],[Customer ID]],'Medical Examinations'!$1:$1048576,2,FALSE())</f>
        <v>17.34</v>
      </c>
      <c r="D1329" s="20" t="str">
        <f>VLOOKUP(Table3[[#This Row],[Customer ID]],'Medical Examinations'!$1:$1048576,3,FALSE())</f>
        <v xml:space="preserve">under weight </v>
      </c>
      <c r="E1329" s="20">
        <f>VLOOKUP(Table3[[#This Row],[Customer ID]],'Medical Examinations'!$1:$1048576,4,FALSE())</f>
        <v>12</v>
      </c>
      <c r="F1329" s="20" t="str">
        <f>VLOOKUP(Table3[[#This Row],[Customer ID]],'Medical Examinations'!$1:$1048576,5,FALSE())</f>
        <v xml:space="preserve">diabetes </v>
      </c>
      <c r="G1329" s="19" t="str">
        <f>VLOOKUP(Table3[[#This Row],[Customer ID]],'Medical Examinations'!$1:$1048576,6,FALSE())</f>
        <v>No</v>
      </c>
      <c r="H1329" s="19" t="str">
        <f>VLOOKUP(Table3[[#This Row],[Customer ID]],'Medical Examinations'!$1:$1048576,7,FALSE())</f>
        <v>No</v>
      </c>
      <c r="I1329" s="19" t="str">
        <f>VLOOKUP(Table3[[#This Row],[Customer ID]],'Medical Examinations'!$1:$1048576,8,FALSE())</f>
        <v>No</v>
      </c>
      <c r="J1329" s="19">
        <f>VLOOKUP(Table3[[#This Row],[Customer ID]],'Medical Examinations'!$1:$1048576,9,FALSE())</f>
        <v>0</v>
      </c>
      <c r="K1329" s="19" t="str">
        <f>VLOOKUP(Table3[[#This Row],[Customer ID]],'Medical Examinations'!$1:$1048576,10,FALSE())</f>
        <v>No</v>
      </c>
      <c r="L1329" s="19" t="e">
        <f>VLOOKUP(Table3[[#This Row],[Customer ID]],'Hospitalisation Details'!1328:$1048576,5,FALSE())</f>
        <v>#N/A</v>
      </c>
      <c r="M1329" s="19" t="e">
        <f>VLOOKUP(Table3[[#This Row],[Customer ID]],'Hospitalisation Details'!1328:$1048576,6,FALSE())</f>
        <v>#N/A</v>
      </c>
      <c r="N1329" s="19" t="e">
        <f>VLOOKUP(Table3[[#This Row],[Customer ID]],'Hospitalisation Details'!1328:$1048576,8,FALSE())</f>
        <v>#N/A</v>
      </c>
      <c r="O1329" s="19" t="e">
        <f>VLOOKUP(Table3[[#This Row],[Customer ID]],'Hospitalisation Details'!1328:$1048576,9,FALSE())</f>
        <v>#N/A</v>
      </c>
      <c r="P1329" s="19" t="e">
        <f>VLOOKUP(Table3[[#This Row],[Customer ID]],'Hospitalisation Details'!1328:$1048576,10,FALSE())</f>
        <v>#N/A</v>
      </c>
      <c r="Q1329" s="19" t="e">
        <f>VLOOKUP(Table3[[#This Row],[Customer ID]],'Hospitalisation Details'!1328:$1048576,11,FALSE())</f>
        <v>#N/A</v>
      </c>
    </row>
    <row r="1330" spans="1:17" x14ac:dyDescent="0.2">
      <c r="A1330" s="18" t="s">
        <v>1042</v>
      </c>
      <c r="B1330" s="19" t="str">
        <f>VLOOKUP(Table3[[#This Row],[Customer ID]],'Customer name 1'!1329:$1048576,4,FALSE())</f>
        <v xml:space="preserve">Mrs. Elizabeth </v>
      </c>
      <c r="C1330" s="20">
        <f>VLOOKUP(Table3[[#This Row],[Customer ID]],'Medical Examinations'!$1:$1048576,2,FALSE())</f>
        <v>40.39</v>
      </c>
      <c r="D1330" s="20" t="str">
        <f>VLOOKUP(Table3[[#This Row],[Customer ID]],'Medical Examinations'!$1:$1048576,3,FALSE())</f>
        <v xml:space="preserve"> obesity </v>
      </c>
      <c r="E1330" s="20">
        <f>VLOOKUP(Table3[[#This Row],[Customer ID]],'Medical Examinations'!$1:$1048576,4,FALSE())</f>
        <v>4.24</v>
      </c>
      <c r="F1330" s="20" t="str">
        <f>VLOOKUP(Table3[[#This Row],[Customer ID]],'Medical Examinations'!$1:$1048576,5,FALSE())</f>
        <v xml:space="preserve">normal </v>
      </c>
      <c r="G1330" s="19" t="str">
        <f>VLOOKUP(Table3[[#This Row],[Customer ID]],'Medical Examinations'!$1:$1048576,6,FALSE())</f>
        <v>yes</v>
      </c>
      <c r="H1330" s="19" t="str">
        <f>VLOOKUP(Table3[[#This Row],[Customer ID]],'Medical Examinations'!$1:$1048576,7,FALSE())</f>
        <v>No</v>
      </c>
      <c r="I1330" s="19" t="str">
        <f>VLOOKUP(Table3[[#This Row],[Customer ID]],'Medical Examinations'!$1:$1048576,8,FALSE())</f>
        <v>Yes</v>
      </c>
      <c r="J1330" s="19">
        <f>VLOOKUP(Table3[[#This Row],[Customer ID]],'Medical Examinations'!$1:$1048576,9,FALSE())</f>
        <v>1</v>
      </c>
      <c r="K1330" s="19" t="str">
        <f>VLOOKUP(Table3[[#This Row],[Customer ID]],'Medical Examinations'!$1:$1048576,10,FALSE())</f>
        <v>No</v>
      </c>
      <c r="L1330" s="19" t="e">
        <f>VLOOKUP(Table3[[#This Row],[Customer ID]],'Hospitalisation Details'!1329:$1048576,5,FALSE())</f>
        <v>#N/A</v>
      </c>
      <c r="M1330" s="19" t="e">
        <f>VLOOKUP(Table3[[#This Row],[Customer ID]],'Hospitalisation Details'!1329:$1048576,6,FALSE())</f>
        <v>#N/A</v>
      </c>
      <c r="N1330" s="19" t="e">
        <f>VLOOKUP(Table3[[#This Row],[Customer ID]],'Hospitalisation Details'!1329:$1048576,8,FALSE())</f>
        <v>#N/A</v>
      </c>
      <c r="O1330" s="19" t="e">
        <f>VLOOKUP(Table3[[#This Row],[Customer ID]],'Hospitalisation Details'!1329:$1048576,9,FALSE())</f>
        <v>#N/A</v>
      </c>
      <c r="P1330" s="19" t="e">
        <f>VLOOKUP(Table3[[#This Row],[Customer ID]],'Hospitalisation Details'!1329:$1048576,10,FALSE())</f>
        <v>#N/A</v>
      </c>
      <c r="Q1330" s="19" t="e">
        <f>VLOOKUP(Table3[[#This Row],[Customer ID]],'Hospitalisation Details'!1329:$1048576,11,FALSE())</f>
        <v>#N/A</v>
      </c>
    </row>
    <row r="1331" spans="1:17" x14ac:dyDescent="0.2">
      <c r="A1331" s="18" t="s">
        <v>1041</v>
      </c>
      <c r="B1331" s="19" t="str">
        <f>VLOOKUP(Table3[[#This Row],[Customer ID]],'Customer name 1'!1330:$1048576,4,FALSE())</f>
        <v xml:space="preserve">Mr. Andrew </v>
      </c>
      <c r="C1331" s="20">
        <f>VLOOKUP(Table3[[#This Row],[Customer ID]],'Medical Examinations'!$1:$1048576,2,FALSE())</f>
        <v>25.96</v>
      </c>
      <c r="D1331" s="20" t="str">
        <f>VLOOKUP(Table3[[#This Row],[Customer ID]],'Medical Examinations'!$1:$1048576,3,FALSE())</f>
        <v>over weight</v>
      </c>
      <c r="E1331" s="20">
        <f>VLOOKUP(Table3[[#This Row],[Customer ID]],'Medical Examinations'!$1:$1048576,4,FALSE())</f>
        <v>4.68</v>
      </c>
      <c r="F1331" s="20" t="str">
        <f>VLOOKUP(Table3[[#This Row],[Customer ID]],'Medical Examinations'!$1:$1048576,5,FALSE())</f>
        <v xml:space="preserve">normal </v>
      </c>
      <c r="G1331" s="19" t="str">
        <f>VLOOKUP(Table3[[#This Row],[Customer ID]],'Medical Examinations'!$1:$1048576,6,FALSE())</f>
        <v>yes</v>
      </c>
      <c r="H1331" s="19" t="str">
        <f>VLOOKUP(Table3[[#This Row],[Customer ID]],'Medical Examinations'!$1:$1048576,7,FALSE())</f>
        <v>No</v>
      </c>
      <c r="I1331" s="19" t="str">
        <f>VLOOKUP(Table3[[#This Row],[Customer ID]],'Medical Examinations'!$1:$1048576,8,FALSE())</f>
        <v>Yes</v>
      </c>
      <c r="J1331" s="19">
        <f>VLOOKUP(Table3[[#This Row],[Customer ID]],'Medical Examinations'!$1:$1048576,9,FALSE())</f>
        <v>1</v>
      </c>
      <c r="K1331" s="19" t="str">
        <f>VLOOKUP(Table3[[#This Row],[Customer ID]],'Medical Examinations'!$1:$1048576,10,FALSE())</f>
        <v>No</v>
      </c>
      <c r="L1331" s="19" t="e">
        <f>VLOOKUP(Table3[[#This Row],[Customer ID]],'Hospitalisation Details'!1330:$1048576,5,FALSE())</f>
        <v>#N/A</v>
      </c>
      <c r="M1331" s="19" t="e">
        <f>VLOOKUP(Table3[[#This Row],[Customer ID]],'Hospitalisation Details'!1330:$1048576,6,FALSE())</f>
        <v>#N/A</v>
      </c>
      <c r="N1331" s="19" t="e">
        <f>VLOOKUP(Table3[[#This Row],[Customer ID]],'Hospitalisation Details'!1330:$1048576,8,FALSE())</f>
        <v>#N/A</v>
      </c>
      <c r="O1331" s="19" t="e">
        <f>VLOOKUP(Table3[[#This Row],[Customer ID]],'Hospitalisation Details'!1330:$1048576,9,FALSE())</f>
        <v>#N/A</v>
      </c>
      <c r="P1331" s="19" t="e">
        <f>VLOOKUP(Table3[[#This Row],[Customer ID]],'Hospitalisation Details'!1330:$1048576,10,FALSE())</f>
        <v>#N/A</v>
      </c>
      <c r="Q1331" s="19" t="e">
        <f>VLOOKUP(Table3[[#This Row],[Customer ID]],'Hospitalisation Details'!1330:$1048576,11,FALSE())</f>
        <v>#N/A</v>
      </c>
    </row>
    <row r="1332" spans="1:17" x14ac:dyDescent="0.2">
      <c r="A1332" s="18" t="s">
        <v>1040</v>
      </c>
      <c r="B1332" s="19" t="str">
        <f>VLOOKUP(Table3[[#This Row],[Customer ID]],'Customer name 1'!1331:$1048576,4,FALSE())</f>
        <v xml:space="preserve">Ms. Dawn </v>
      </c>
      <c r="C1332" s="20">
        <f>VLOOKUP(Table3[[#This Row],[Customer ID]],'Medical Examinations'!$1:$1048576,2,FALSE())</f>
        <v>17.68</v>
      </c>
      <c r="D1332" s="20" t="str">
        <f>VLOOKUP(Table3[[#This Row],[Customer ID]],'Medical Examinations'!$1:$1048576,3,FALSE())</f>
        <v xml:space="preserve">under weight </v>
      </c>
      <c r="E1332" s="20">
        <f>VLOOKUP(Table3[[#This Row],[Customer ID]],'Medical Examinations'!$1:$1048576,4,FALSE())</f>
        <v>8.57</v>
      </c>
      <c r="F1332" s="20" t="str">
        <f>VLOOKUP(Table3[[#This Row],[Customer ID]],'Medical Examinations'!$1:$1048576,5,FALSE())</f>
        <v xml:space="preserve">diabetes </v>
      </c>
      <c r="G1332" s="19" t="str">
        <f>VLOOKUP(Table3[[#This Row],[Customer ID]],'Medical Examinations'!$1:$1048576,6,FALSE())</f>
        <v>yes</v>
      </c>
      <c r="H1332" s="19" t="str">
        <f>VLOOKUP(Table3[[#This Row],[Customer ID]],'Medical Examinations'!$1:$1048576,7,FALSE())</f>
        <v>No</v>
      </c>
      <c r="I1332" s="19" t="str">
        <f>VLOOKUP(Table3[[#This Row],[Customer ID]],'Medical Examinations'!$1:$1048576,8,FALSE())</f>
        <v>Yes</v>
      </c>
      <c r="J1332" s="19">
        <f>VLOOKUP(Table3[[#This Row],[Customer ID]],'Medical Examinations'!$1:$1048576,9,FALSE())</f>
        <v>1</v>
      </c>
      <c r="K1332" s="19" t="str">
        <f>VLOOKUP(Table3[[#This Row],[Customer ID]],'Medical Examinations'!$1:$1048576,10,FALSE())</f>
        <v>No</v>
      </c>
      <c r="L1332" s="19" t="e">
        <f>VLOOKUP(Table3[[#This Row],[Customer ID]],'Hospitalisation Details'!1331:$1048576,5,FALSE())</f>
        <v>#N/A</v>
      </c>
      <c r="M1332" s="19" t="e">
        <f>VLOOKUP(Table3[[#This Row],[Customer ID]],'Hospitalisation Details'!1331:$1048576,6,FALSE())</f>
        <v>#N/A</v>
      </c>
      <c r="N1332" s="19" t="e">
        <f>VLOOKUP(Table3[[#This Row],[Customer ID]],'Hospitalisation Details'!1331:$1048576,8,FALSE())</f>
        <v>#N/A</v>
      </c>
      <c r="O1332" s="19" t="e">
        <f>VLOOKUP(Table3[[#This Row],[Customer ID]],'Hospitalisation Details'!1331:$1048576,9,FALSE())</f>
        <v>#N/A</v>
      </c>
      <c r="P1332" s="19" t="e">
        <f>VLOOKUP(Table3[[#This Row],[Customer ID]],'Hospitalisation Details'!1331:$1048576,10,FALSE())</f>
        <v>#N/A</v>
      </c>
      <c r="Q1332" s="19" t="e">
        <f>VLOOKUP(Table3[[#This Row],[Customer ID]],'Hospitalisation Details'!1331:$1048576,11,FALSE())</f>
        <v>#N/A</v>
      </c>
    </row>
    <row r="1333" spans="1:17" x14ac:dyDescent="0.2">
      <c r="A1333" s="18" t="s">
        <v>1039</v>
      </c>
      <c r="B1333" s="19" t="str">
        <f>VLOOKUP(Table3[[#This Row],[Customer ID]],'Customer name 1'!1332:$1048576,4,FALSE())</f>
        <v xml:space="preserve">Mr. Jonathan </v>
      </c>
      <c r="C1333" s="20">
        <f>VLOOKUP(Table3[[#This Row],[Customer ID]],'Medical Examinations'!$1:$1048576,2,FALSE())</f>
        <v>30.875</v>
      </c>
      <c r="D1333" s="20" t="str">
        <f>VLOOKUP(Table3[[#This Row],[Customer ID]],'Medical Examinations'!$1:$1048576,3,FALSE())</f>
        <v xml:space="preserve"> obesity </v>
      </c>
      <c r="E1333" s="20">
        <f>VLOOKUP(Table3[[#This Row],[Customer ID]],'Medical Examinations'!$1:$1048576,4,FALSE())</f>
        <v>4.0999999999999996</v>
      </c>
      <c r="F1333" s="20" t="str">
        <f>VLOOKUP(Table3[[#This Row],[Customer ID]],'Medical Examinations'!$1:$1048576,5,FALSE())</f>
        <v xml:space="preserve">normal </v>
      </c>
      <c r="G1333" s="19" t="str">
        <f>VLOOKUP(Table3[[#This Row],[Customer ID]],'Medical Examinations'!$1:$1048576,6,FALSE())</f>
        <v>No</v>
      </c>
      <c r="H1333" s="19" t="str">
        <f>VLOOKUP(Table3[[#This Row],[Customer ID]],'Medical Examinations'!$1:$1048576,7,FALSE())</f>
        <v>No</v>
      </c>
      <c r="I1333" s="19" t="str">
        <f>VLOOKUP(Table3[[#This Row],[Customer ID]],'Medical Examinations'!$1:$1048576,8,FALSE())</f>
        <v>No</v>
      </c>
      <c r="J1333" s="19">
        <f>VLOOKUP(Table3[[#This Row],[Customer ID]],'Medical Examinations'!$1:$1048576,9,FALSE())</f>
        <v>0</v>
      </c>
      <c r="K1333" s="19" t="str">
        <f>VLOOKUP(Table3[[#This Row],[Customer ID]],'Medical Examinations'!$1:$1048576,10,FALSE())</f>
        <v>No</v>
      </c>
      <c r="L1333" s="19" t="e">
        <f>VLOOKUP(Table3[[#This Row],[Customer ID]],'Hospitalisation Details'!1332:$1048576,5,FALSE())</f>
        <v>#N/A</v>
      </c>
      <c r="M1333" s="19" t="e">
        <f>VLOOKUP(Table3[[#This Row],[Customer ID]],'Hospitalisation Details'!1332:$1048576,6,FALSE())</f>
        <v>#N/A</v>
      </c>
      <c r="N1333" s="19" t="e">
        <f>VLOOKUP(Table3[[#This Row],[Customer ID]],'Hospitalisation Details'!1332:$1048576,8,FALSE())</f>
        <v>#N/A</v>
      </c>
      <c r="O1333" s="19" t="e">
        <f>VLOOKUP(Table3[[#This Row],[Customer ID]],'Hospitalisation Details'!1332:$1048576,9,FALSE())</f>
        <v>#N/A</v>
      </c>
      <c r="P1333" s="19" t="e">
        <f>VLOOKUP(Table3[[#This Row],[Customer ID]],'Hospitalisation Details'!1332:$1048576,10,FALSE())</f>
        <v>#N/A</v>
      </c>
      <c r="Q1333" s="19" t="e">
        <f>VLOOKUP(Table3[[#This Row],[Customer ID]],'Hospitalisation Details'!1332:$1048576,11,FALSE())</f>
        <v>#N/A</v>
      </c>
    </row>
    <row r="1334" spans="1:17" x14ac:dyDescent="0.2">
      <c r="A1334" s="18" t="s">
        <v>1038</v>
      </c>
      <c r="B1334" s="19" t="str">
        <f>VLOOKUP(Table3[[#This Row],[Customer ID]],'Customer name 1'!1333:$1048576,4,FALSE())</f>
        <v xml:space="preserve">Mrs. Gina </v>
      </c>
      <c r="C1334" s="20">
        <f>VLOOKUP(Table3[[#This Row],[Customer ID]],'Medical Examinations'!$1:$1048576,2,FALSE())</f>
        <v>30.81</v>
      </c>
      <c r="D1334" s="20" t="str">
        <f>VLOOKUP(Table3[[#This Row],[Customer ID]],'Medical Examinations'!$1:$1048576,3,FALSE())</f>
        <v xml:space="preserve"> obesity </v>
      </c>
      <c r="E1334" s="20">
        <f>VLOOKUP(Table3[[#This Row],[Customer ID]],'Medical Examinations'!$1:$1048576,4,FALSE())</f>
        <v>4.49</v>
      </c>
      <c r="F1334" s="20" t="str">
        <f>VLOOKUP(Table3[[#This Row],[Customer ID]],'Medical Examinations'!$1:$1048576,5,FALSE())</f>
        <v xml:space="preserve">normal </v>
      </c>
      <c r="G1334" s="19" t="str">
        <f>VLOOKUP(Table3[[#This Row],[Customer ID]],'Medical Examinations'!$1:$1048576,6,FALSE())</f>
        <v>No</v>
      </c>
      <c r="H1334" s="19" t="str">
        <f>VLOOKUP(Table3[[#This Row],[Customer ID]],'Medical Examinations'!$1:$1048576,7,FALSE())</f>
        <v>No</v>
      </c>
      <c r="I1334" s="19" t="str">
        <f>VLOOKUP(Table3[[#This Row],[Customer ID]],'Medical Examinations'!$1:$1048576,8,FALSE())</f>
        <v>No</v>
      </c>
      <c r="J1334" s="19">
        <f>VLOOKUP(Table3[[#This Row],[Customer ID]],'Medical Examinations'!$1:$1048576,9,FALSE())</f>
        <v>0</v>
      </c>
      <c r="K1334" s="19" t="str">
        <f>VLOOKUP(Table3[[#This Row],[Customer ID]],'Medical Examinations'!$1:$1048576,10,FALSE())</f>
        <v>No</v>
      </c>
      <c r="L1334" s="19" t="e">
        <f>VLOOKUP(Table3[[#This Row],[Customer ID]],'Hospitalisation Details'!1333:$1048576,5,FALSE())</f>
        <v>#N/A</v>
      </c>
      <c r="M1334" s="19" t="e">
        <f>VLOOKUP(Table3[[#This Row],[Customer ID]],'Hospitalisation Details'!1333:$1048576,6,FALSE())</f>
        <v>#N/A</v>
      </c>
      <c r="N1334" s="19" t="e">
        <f>VLOOKUP(Table3[[#This Row],[Customer ID]],'Hospitalisation Details'!1333:$1048576,8,FALSE())</f>
        <v>#N/A</v>
      </c>
      <c r="O1334" s="19" t="e">
        <f>VLOOKUP(Table3[[#This Row],[Customer ID]],'Hospitalisation Details'!1333:$1048576,9,FALSE())</f>
        <v>#N/A</v>
      </c>
      <c r="P1334" s="19" t="e">
        <f>VLOOKUP(Table3[[#This Row],[Customer ID]],'Hospitalisation Details'!1333:$1048576,10,FALSE())</f>
        <v>#N/A</v>
      </c>
      <c r="Q1334" s="19" t="e">
        <f>VLOOKUP(Table3[[#This Row],[Customer ID]],'Hospitalisation Details'!1333:$1048576,11,FALSE())</f>
        <v>#N/A</v>
      </c>
    </row>
    <row r="1335" spans="1:17" x14ac:dyDescent="0.2">
      <c r="A1335" s="18" t="s">
        <v>1037</v>
      </c>
      <c r="B1335" s="19" t="str">
        <f>VLOOKUP(Table3[[#This Row],[Customer ID]],'Customer name 1'!1334:$1048576,4,FALSE())</f>
        <v xml:space="preserve">Mr. Dino </v>
      </c>
      <c r="C1335" s="20">
        <f>VLOOKUP(Table3[[#This Row],[Customer ID]],'Medical Examinations'!$1:$1048576,2,FALSE())</f>
        <v>36.85</v>
      </c>
      <c r="D1335" s="20" t="str">
        <f>VLOOKUP(Table3[[#This Row],[Customer ID]],'Medical Examinations'!$1:$1048576,3,FALSE())</f>
        <v xml:space="preserve"> obesity </v>
      </c>
      <c r="E1335" s="20">
        <f>VLOOKUP(Table3[[#This Row],[Customer ID]],'Medical Examinations'!$1:$1048576,4,FALSE())</f>
        <v>8.8000000000000007</v>
      </c>
      <c r="F1335" s="20" t="str">
        <f>VLOOKUP(Table3[[#This Row],[Customer ID]],'Medical Examinations'!$1:$1048576,5,FALSE())</f>
        <v xml:space="preserve">diabetes </v>
      </c>
      <c r="G1335" s="19" t="str">
        <f>VLOOKUP(Table3[[#This Row],[Customer ID]],'Medical Examinations'!$1:$1048576,6,FALSE())</f>
        <v>No</v>
      </c>
      <c r="H1335" s="19" t="str">
        <f>VLOOKUP(Table3[[#This Row],[Customer ID]],'Medical Examinations'!$1:$1048576,7,FALSE())</f>
        <v>No</v>
      </c>
      <c r="I1335" s="19" t="str">
        <f>VLOOKUP(Table3[[#This Row],[Customer ID]],'Medical Examinations'!$1:$1048576,8,FALSE())</f>
        <v>No</v>
      </c>
      <c r="J1335" s="19">
        <f>VLOOKUP(Table3[[#This Row],[Customer ID]],'Medical Examinations'!$1:$1048576,9,FALSE())</f>
        <v>2</v>
      </c>
      <c r="K1335" s="19" t="str">
        <f>VLOOKUP(Table3[[#This Row],[Customer ID]],'Medical Examinations'!$1:$1048576,10,FALSE())</f>
        <v>No</v>
      </c>
      <c r="L1335" s="19" t="e">
        <f>VLOOKUP(Table3[[#This Row],[Customer ID]],'Hospitalisation Details'!1334:$1048576,5,FALSE())</f>
        <v>#N/A</v>
      </c>
      <c r="M1335" s="19" t="e">
        <f>VLOOKUP(Table3[[#This Row],[Customer ID]],'Hospitalisation Details'!1334:$1048576,6,FALSE())</f>
        <v>#N/A</v>
      </c>
      <c r="N1335" s="19" t="e">
        <f>VLOOKUP(Table3[[#This Row],[Customer ID]],'Hospitalisation Details'!1334:$1048576,8,FALSE())</f>
        <v>#N/A</v>
      </c>
      <c r="O1335" s="19" t="e">
        <f>VLOOKUP(Table3[[#This Row],[Customer ID]],'Hospitalisation Details'!1334:$1048576,9,FALSE())</f>
        <v>#N/A</v>
      </c>
      <c r="P1335" s="19" t="e">
        <f>VLOOKUP(Table3[[#This Row],[Customer ID]],'Hospitalisation Details'!1334:$1048576,10,FALSE())</f>
        <v>#N/A</v>
      </c>
      <c r="Q1335" s="19" t="e">
        <f>VLOOKUP(Table3[[#This Row],[Customer ID]],'Hospitalisation Details'!1334:$1048576,11,FALSE())</f>
        <v>#N/A</v>
      </c>
    </row>
    <row r="1336" spans="1:17" x14ac:dyDescent="0.2">
      <c r="A1336" s="18" t="s">
        <v>1036</v>
      </c>
      <c r="B1336" s="19" t="str">
        <f>VLOOKUP(Table3[[#This Row],[Customer ID]],'Customer name 1'!1335:$1048576,4,FALSE())</f>
        <v xml:space="preserve">Mr. Jan </v>
      </c>
      <c r="C1336" s="20">
        <f>VLOOKUP(Table3[[#This Row],[Customer ID]],'Medical Examinations'!$1:$1048576,2,FALSE())</f>
        <v>35.86</v>
      </c>
      <c r="D1336" s="20" t="str">
        <f>VLOOKUP(Table3[[#This Row],[Customer ID]],'Medical Examinations'!$1:$1048576,3,FALSE())</f>
        <v xml:space="preserve"> obesity </v>
      </c>
      <c r="E1336" s="20">
        <f>VLOOKUP(Table3[[#This Row],[Customer ID]],'Medical Examinations'!$1:$1048576,4,FALSE())</f>
        <v>7.93</v>
      </c>
      <c r="F1336" s="20" t="str">
        <f>VLOOKUP(Table3[[#This Row],[Customer ID]],'Medical Examinations'!$1:$1048576,5,FALSE())</f>
        <v xml:space="preserve">diabetes </v>
      </c>
      <c r="G1336" s="19" t="str">
        <f>VLOOKUP(Table3[[#This Row],[Customer ID]],'Medical Examinations'!$1:$1048576,6,FALSE())</f>
        <v>No</v>
      </c>
      <c r="H1336" s="19" t="str">
        <f>VLOOKUP(Table3[[#This Row],[Customer ID]],'Medical Examinations'!$1:$1048576,7,FALSE())</f>
        <v>No</v>
      </c>
      <c r="I1336" s="19" t="str">
        <f>VLOOKUP(Table3[[#This Row],[Customer ID]],'Medical Examinations'!$1:$1048576,8,FALSE())</f>
        <v>No</v>
      </c>
      <c r="J1336" s="19">
        <f>VLOOKUP(Table3[[#This Row],[Customer ID]],'Medical Examinations'!$1:$1048576,9,FALSE())</f>
        <v>2</v>
      </c>
      <c r="K1336" s="19" t="str">
        <f>VLOOKUP(Table3[[#This Row],[Customer ID]],'Medical Examinations'!$1:$1048576,10,FALSE())</f>
        <v>No</v>
      </c>
      <c r="L1336" s="19" t="e">
        <f>VLOOKUP(Table3[[#This Row],[Customer ID]],'Hospitalisation Details'!1335:$1048576,5,FALSE())</f>
        <v>#N/A</v>
      </c>
      <c r="M1336" s="19" t="e">
        <f>VLOOKUP(Table3[[#This Row],[Customer ID]],'Hospitalisation Details'!1335:$1048576,6,FALSE())</f>
        <v>#N/A</v>
      </c>
      <c r="N1336" s="19" t="e">
        <f>VLOOKUP(Table3[[#This Row],[Customer ID]],'Hospitalisation Details'!1335:$1048576,8,FALSE())</f>
        <v>#N/A</v>
      </c>
      <c r="O1336" s="19" t="e">
        <f>VLOOKUP(Table3[[#This Row],[Customer ID]],'Hospitalisation Details'!1335:$1048576,9,FALSE())</f>
        <v>#N/A</v>
      </c>
      <c r="P1336" s="19" t="e">
        <f>VLOOKUP(Table3[[#This Row],[Customer ID]],'Hospitalisation Details'!1335:$1048576,10,FALSE())</f>
        <v>#N/A</v>
      </c>
      <c r="Q1336" s="19" t="e">
        <f>VLOOKUP(Table3[[#This Row],[Customer ID]],'Hospitalisation Details'!1335:$1048576,11,FALSE())</f>
        <v>#N/A</v>
      </c>
    </row>
    <row r="1337" spans="1:17" x14ac:dyDescent="0.2">
      <c r="A1337" s="18" t="s">
        <v>1035</v>
      </c>
      <c r="B1337" s="19" t="str">
        <f>VLOOKUP(Table3[[#This Row],[Customer ID]],'Customer name 1'!1336:$1048576,4,FALSE())</f>
        <v xml:space="preserve">Mr. Jonathan </v>
      </c>
      <c r="C1337" s="20">
        <f>VLOOKUP(Table3[[#This Row],[Customer ID]],'Medical Examinations'!$1:$1048576,2,FALSE())</f>
        <v>30.3</v>
      </c>
      <c r="D1337" s="20" t="str">
        <f>VLOOKUP(Table3[[#This Row],[Customer ID]],'Medical Examinations'!$1:$1048576,3,FALSE())</f>
        <v xml:space="preserve"> obesity </v>
      </c>
      <c r="E1337" s="20">
        <f>VLOOKUP(Table3[[#This Row],[Customer ID]],'Medical Examinations'!$1:$1048576,4,FALSE())</f>
        <v>9.4499999999999993</v>
      </c>
      <c r="F1337" s="20" t="str">
        <f>VLOOKUP(Table3[[#This Row],[Customer ID]],'Medical Examinations'!$1:$1048576,5,FALSE())</f>
        <v xml:space="preserve">diabetes </v>
      </c>
      <c r="G1337" s="19" t="str">
        <f>VLOOKUP(Table3[[#This Row],[Customer ID]],'Medical Examinations'!$1:$1048576,6,FALSE())</f>
        <v>No</v>
      </c>
      <c r="H1337" s="19" t="str">
        <f>VLOOKUP(Table3[[#This Row],[Customer ID]],'Medical Examinations'!$1:$1048576,7,FALSE())</f>
        <v>No</v>
      </c>
      <c r="I1337" s="19" t="str">
        <f>VLOOKUP(Table3[[#This Row],[Customer ID]],'Medical Examinations'!$1:$1048576,8,FALSE())</f>
        <v>No</v>
      </c>
      <c r="J1337" s="19">
        <f>VLOOKUP(Table3[[#This Row],[Customer ID]],'Medical Examinations'!$1:$1048576,9,FALSE())</f>
        <v>2</v>
      </c>
      <c r="K1337" s="19" t="str">
        <f>VLOOKUP(Table3[[#This Row],[Customer ID]],'Medical Examinations'!$1:$1048576,10,FALSE())</f>
        <v>No</v>
      </c>
      <c r="L1337" s="19" t="e">
        <f>VLOOKUP(Table3[[#This Row],[Customer ID]],'Hospitalisation Details'!1336:$1048576,5,FALSE())</f>
        <v>#N/A</v>
      </c>
      <c r="M1337" s="19" t="e">
        <f>VLOOKUP(Table3[[#This Row],[Customer ID]],'Hospitalisation Details'!1336:$1048576,6,FALSE())</f>
        <v>#N/A</v>
      </c>
      <c r="N1337" s="19" t="e">
        <f>VLOOKUP(Table3[[#This Row],[Customer ID]],'Hospitalisation Details'!1336:$1048576,8,FALSE())</f>
        <v>#N/A</v>
      </c>
      <c r="O1337" s="19" t="e">
        <f>VLOOKUP(Table3[[#This Row],[Customer ID]],'Hospitalisation Details'!1336:$1048576,9,FALSE())</f>
        <v>#N/A</v>
      </c>
      <c r="P1337" s="19" t="e">
        <f>VLOOKUP(Table3[[#This Row],[Customer ID]],'Hospitalisation Details'!1336:$1048576,10,FALSE())</f>
        <v>#N/A</v>
      </c>
      <c r="Q1337" s="19" t="e">
        <f>VLOOKUP(Table3[[#This Row],[Customer ID]],'Hospitalisation Details'!1336:$1048576,11,FALSE())</f>
        <v>#N/A</v>
      </c>
    </row>
    <row r="1338" spans="1:17" x14ac:dyDescent="0.2">
      <c r="A1338" s="18" t="s">
        <v>1034</v>
      </c>
      <c r="B1338" s="19" t="str">
        <f>VLOOKUP(Table3[[#This Row],[Customer ID]],'Customer name 1'!1337:$1048576,4,FALSE())</f>
        <v xml:space="preserve">Mr. Mark </v>
      </c>
      <c r="C1338" s="20">
        <f>VLOOKUP(Table3[[#This Row],[Customer ID]],'Medical Examinations'!$1:$1048576,2,FALSE())</f>
        <v>32.015000000000001</v>
      </c>
      <c r="D1338" s="20" t="str">
        <f>VLOOKUP(Table3[[#This Row],[Customer ID]],'Medical Examinations'!$1:$1048576,3,FALSE())</f>
        <v xml:space="preserve"> obesity </v>
      </c>
      <c r="E1338" s="20">
        <f>VLOOKUP(Table3[[#This Row],[Customer ID]],'Medical Examinations'!$1:$1048576,4,FALSE())</f>
        <v>7.67</v>
      </c>
      <c r="F1338" s="20" t="str">
        <f>VLOOKUP(Table3[[#This Row],[Customer ID]],'Medical Examinations'!$1:$1048576,5,FALSE())</f>
        <v xml:space="preserve">diabetes </v>
      </c>
      <c r="G1338" s="19" t="str">
        <f>VLOOKUP(Table3[[#This Row],[Customer ID]],'Medical Examinations'!$1:$1048576,6,FALSE())</f>
        <v>No</v>
      </c>
      <c r="H1338" s="19" t="str">
        <f>VLOOKUP(Table3[[#This Row],[Customer ID]],'Medical Examinations'!$1:$1048576,7,FALSE())</f>
        <v>No</v>
      </c>
      <c r="I1338" s="19" t="str">
        <f>VLOOKUP(Table3[[#This Row],[Customer ID]],'Medical Examinations'!$1:$1048576,8,FALSE())</f>
        <v>No</v>
      </c>
      <c r="J1338" s="19">
        <f>VLOOKUP(Table3[[#This Row],[Customer ID]],'Medical Examinations'!$1:$1048576,9,FALSE())</f>
        <v>0</v>
      </c>
      <c r="K1338" s="19" t="str">
        <f>VLOOKUP(Table3[[#This Row],[Customer ID]],'Medical Examinations'!$1:$1048576,10,FALSE())</f>
        <v>No</v>
      </c>
      <c r="L1338" s="19" t="e">
        <f>VLOOKUP(Table3[[#This Row],[Customer ID]],'Hospitalisation Details'!1337:$1048576,5,FALSE())</f>
        <v>#N/A</v>
      </c>
      <c r="M1338" s="19" t="e">
        <f>VLOOKUP(Table3[[#This Row],[Customer ID]],'Hospitalisation Details'!1337:$1048576,6,FALSE())</f>
        <v>#N/A</v>
      </c>
      <c r="N1338" s="19" t="e">
        <f>VLOOKUP(Table3[[#This Row],[Customer ID]],'Hospitalisation Details'!1337:$1048576,8,FALSE())</f>
        <v>#N/A</v>
      </c>
      <c r="O1338" s="19" t="e">
        <f>VLOOKUP(Table3[[#This Row],[Customer ID]],'Hospitalisation Details'!1337:$1048576,9,FALSE())</f>
        <v>#N/A</v>
      </c>
      <c r="P1338" s="19" t="e">
        <f>VLOOKUP(Table3[[#This Row],[Customer ID]],'Hospitalisation Details'!1337:$1048576,10,FALSE())</f>
        <v>#N/A</v>
      </c>
      <c r="Q1338" s="19" t="e">
        <f>VLOOKUP(Table3[[#This Row],[Customer ID]],'Hospitalisation Details'!1337:$1048576,11,FALSE())</f>
        <v>#N/A</v>
      </c>
    </row>
    <row r="1339" spans="1:17" x14ac:dyDescent="0.2">
      <c r="A1339" s="18" t="s">
        <v>1033</v>
      </c>
      <c r="B1339" s="19" t="str">
        <f>VLOOKUP(Table3[[#This Row],[Customer ID]],'Customer name 1'!1338:$1048576,4,FALSE())</f>
        <v xml:space="preserve">Mrs. Mary </v>
      </c>
      <c r="C1339" s="20">
        <f>VLOOKUP(Table3[[#This Row],[Customer ID]],'Medical Examinations'!$1:$1048576,2,FALSE())</f>
        <v>25.06</v>
      </c>
      <c r="D1339" s="20" t="str">
        <f>VLOOKUP(Table3[[#This Row],[Customer ID]],'Medical Examinations'!$1:$1048576,3,FALSE())</f>
        <v>over weight</v>
      </c>
      <c r="E1339" s="20">
        <f>VLOOKUP(Table3[[#This Row],[Customer ID]],'Medical Examinations'!$1:$1048576,4,FALSE())</f>
        <v>10.53</v>
      </c>
      <c r="F1339" s="20" t="str">
        <f>VLOOKUP(Table3[[#This Row],[Customer ID]],'Medical Examinations'!$1:$1048576,5,FALSE())</f>
        <v xml:space="preserve">diabetes </v>
      </c>
      <c r="G1339" s="19" t="str">
        <f>VLOOKUP(Table3[[#This Row],[Customer ID]],'Medical Examinations'!$1:$1048576,6,FALSE())</f>
        <v>No</v>
      </c>
      <c r="H1339" s="19" t="str">
        <f>VLOOKUP(Table3[[#This Row],[Customer ID]],'Medical Examinations'!$1:$1048576,7,FALSE())</f>
        <v>No</v>
      </c>
      <c r="I1339" s="19" t="str">
        <f>VLOOKUP(Table3[[#This Row],[Customer ID]],'Medical Examinations'!$1:$1048576,8,FALSE())</f>
        <v>No</v>
      </c>
      <c r="J1339" s="19">
        <f>VLOOKUP(Table3[[#This Row],[Customer ID]],'Medical Examinations'!$1:$1048576,9,FALSE())</f>
        <v>2</v>
      </c>
      <c r="K1339" s="19" t="str">
        <f>VLOOKUP(Table3[[#This Row],[Customer ID]],'Medical Examinations'!$1:$1048576,10,FALSE())</f>
        <v>No</v>
      </c>
      <c r="L1339" s="19" t="e">
        <f>VLOOKUP(Table3[[#This Row],[Customer ID]],'Hospitalisation Details'!1338:$1048576,5,FALSE())</f>
        <v>#N/A</v>
      </c>
      <c r="M1339" s="19" t="e">
        <f>VLOOKUP(Table3[[#This Row],[Customer ID]],'Hospitalisation Details'!1338:$1048576,6,FALSE())</f>
        <v>#N/A</v>
      </c>
      <c r="N1339" s="19" t="e">
        <f>VLOOKUP(Table3[[#This Row],[Customer ID]],'Hospitalisation Details'!1338:$1048576,8,FALSE())</f>
        <v>#N/A</v>
      </c>
      <c r="O1339" s="19" t="e">
        <f>VLOOKUP(Table3[[#This Row],[Customer ID]],'Hospitalisation Details'!1338:$1048576,9,FALSE())</f>
        <v>#N/A</v>
      </c>
      <c r="P1339" s="19" t="e">
        <f>VLOOKUP(Table3[[#This Row],[Customer ID]],'Hospitalisation Details'!1338:$1048576,10,FALSE())</f>
        <v>#N/A</v>
      </c>
      <c r="Q1339" s="19" t="e">
        <f>VLOOKUP(Table3[[#This Row],[Customer ID]],'Hospitalisation Details'!1338:$1048576,11,FALSE())</f>
        <v>#N/A</v>
      </c>
    </row>
    <row r="1340" spans="1:17" x14ac:dyDescent="0.2">
      <c r="A1340" s="18" t="s">
        <v>1032</v>
      </c>
      <c r="B1340" s="19" t="str">
        <f>VLOOKUP(Table3[[#This Row],[Customer ID]],'Customer name 1'!1339:$1048576,4,FALSE())</f>
        <v xml:space="preserve">Mr. Samuel </v>
      </c>
      <c r="C1340" s="20">
        <f>VLOOKUP(Table3[[#This Row],[Customer ID]],'Medical Examinations'!$1:$1048576,2,FALSE())</f>
        <v>18.829999999999998</v>
      </c>
      <c r="D1340" s="20" t="str">
        <f>VLOOKUP(Table3[[#This Row],[Customer ID]],'Medical Examinations'!$1:$1048576,3,FALSE())</f>
        <v>normal weight</v>
      </c>
      <c r="E1340" s="20">
        <f>VLOOKUP(Table3[[#This Row],[Customer ID]],'Medical Examinations'!$1:$1048576,4,FALSE())</f>
        <v>10.08</v>
      </c>
      <c r="F1340" s="20" t="str">
        <f>VLOOKUP(Table3[[#This Row],[Customer ID]],'Medical Examinations'!$1:$1048576,5,FALSE())</f>
        <v xml:space="preserve">diabetes </v>
      </c>
      <c r="G1340" s="19" t="str">
        <f>VLOOKUP(Table3[[#This Row],[Customer ID]],'Medical Examinations'!$1:$1048576,6,FALSE())</f>
        <v>yes</v>
      </c>
      <c r="H1340" s="19" t="str">
        <f>VLOOKUP(Table3[[#This Row],[Customer ID]],'Medical Examinations'!$1:$1048576,7,FALSE())</f>
        <v>No</v>
      </c>
      <c r="I1340" s="19" t="str">
        <f>VLOOKUP(Table3[[#This Row],[Customer ID]],'Medical Examinations'!$1:$1048576,8,FALSE())</f>
        <v>No</v>
      </c>
      <c r="J1340" s="19">
        <f>VLOOKUP(Table3[[#This Row],[Customer ID]],'Medical Examinations'!$1:$1048576,9,FALSE())</f>
        <v>0</v>
      </c>
      <c r="K1340" s="19" t="str">
        <f>VLOOKUP(Table3[[#This Row],[Customer ID]],'Medical Examinations'!$1:$1048576,10,FALSE())</f>
        <v>No</v>
      </c>
      <c r="L1340" s="19" t="e">
        <f>VLOOKUP(Table3[[#This Row],[Customer ID]],'Hospitalisation Details'!1339:$1048576,5,FALSE())</f>
        <v>#N/A</v>
      </c>
      <c r="M1340" s="19" t="e">
        <f>VLOOKUP(Table3[[#This Row],[Customer ID]],'Hospitalisation Details'!1339:$1048576,6,FALSE())</f>
        <v>#N/A</v>
      </c>
      <c r="N1340" s="19" t="e">
        <f>VLOOKUP(Table3[[#This Row],[Customer ID]],'Hospitalisation Details'!1339:$1048576,8,FALSE())</f>
        <v>#N/A</v>
      </c>
      <c r="O1340" s="19" t="e">
        <f>VLOOKUP(Table3[[#This Row],[Customer ID]],'Hospitalisation Details'!1339:$1048576,9,FALSE())</f>
        <v>#N/A</v>
      </c>
      <c r="P1340" s="19" t="e">
        <f>VLOOKUP(Table3[[#This Row],[Customer ID]],'Hospitalisation Details'!1339:$1048576,10,FALSE())</f>
        <v>#N/A</v>
      </c>
      <c r="Q1340" s="19" t="e">
        <f>VLOOKUP(Table3[[#This Row],[Customer ID]],'Hospitalisation Details'!1339:$1048576,11,FALSE())</f>
        <v>#N/A</v>
      </c>
    </row>
    <row r="1341" spans="1:17" x14ac:dyDescent="0.2">
      <c r="A1341" s="18" t="s">
        <v>1031</v>
      </c>
      <c r="B1341" s="19" t="str">
        <f>VLOOKUP(Table3[[#This Row],[Customer ID]],'Customer name 1'!1340:$1048576,4,FALSE())</f>
        <v xml:space="preserve">Mr. Stan </v>
      </c>
      <c r="C1341" s="20">
        <f>VLOOKUP(Table3[[#This Row],[Customer ID]],'Medical Examinations'!$1:$1048576,2,FALSE())</f>
        <v>47.52</v>
      </c>
      <c r="D1341" s="20" t="str">
        <f>VLOOKUP(Table3[[#This Row],[Customer ID]],'Medical Examinations'!$1:$1048576,3,FALSE())</f>
        <v xml:space="preserve"> obesity </v>
      </c>
      <c r="E1341" s="20">
        <f>VLOOKUP(Table3[[#This Row],[Customer ID]],'Medical Examinations'!$1:$1048576,4,FALSE())</f>
        <v>11.39</v>
      </c>
      <c r="F1341" s="20" t="str">
        <f>VLOOKUP(Table3[[#This Row],[Customer ID]],'Medical Examinations'!$1:$1048576,5,FALSE())</f>
        <v xml:space="preserve">diabetes </v>
      </c>
      <c r="G1341" s="19" t="str">
        <f>VLOOKUP(Table3[[#This Row],[Customer ID]],'Medical Examinations'!$1:$1048576,6,FALSE())</f>
        <v>yes</v>
      </c>
      <c r="H1341" s="19" t="str">
        <f>VLOOKUP(Table3[[#This Row],[Customer ID]],'Medical Examinations'!$1:$1048576,7,FALSE())</f>
        <v>No</v>
      </c>
      <c r="I1341" s="19" t="str">
        <f>VLOOKUP(Table3[[#This Row],[Customer ID]],'Medical Examinations'!$1:$1048576,8,FALSE())</f>
        <v>No</v>
      </c>
      <c r="J1341" s="19">
        <f>VLOOKUP(Table3[[#This Row],[Customer ID]],'Medical Examinations'!$1:$1048576,9,FALSE())</f>
        <v>1</v>
      </c>
      <c r="K1341" s="19" t="str">
        <f>VLOOKUP(Table3[[#This Row],[Customer ID]],'Medical Examinations'!$1:$1048576,10,FALSE())</f>
        <v>No</v>
      </c>
      <c r="L1341" s="19" t="e">
        <f>VLOOKUP(Table3[[#This Row],[Customer ID]],'Hospitalisation Details'!1340:$1048576,5,FALSE())</f>
        <v>#N/A</v>
      </c>
      <c r="M1341" s="19" t="e">
        <f>VLOOKUP(Table3[[#This Row],[Customer ID]],'Hospitalisation Details'!1340:$1048576,6,FALSE())</f>
        <v>#N/A</v>
      </c>
      <c r="N1341" s="19" t="e">
        <f>VLOOKUP(Table3[[#This Row],[Customer ID]],'Hospitalisation Details'!1340:$1048576,8,FALSE())</f>
        <v>#N/A</v>
      </c>
      <c r="O1341" s="19" t="e">
        <f>VLOOKUP(Table3[[#This Row],[Customer ID]],'Hospitalisation Details'!1340:$1048576,9,FALSE())</f>
        <v>#N/A</v>
      </c>
      <c r="P1341" s="19" t="e">
        <f>VLOOKUP(Table3[[#This Row],[Customer ID]],'Hospitalisation Details'!1340:$1048576,10,FALSE())</f>
        <v>#N/A</v>
      </c>
      <c r="Q1341" s="19" t="e">
        <f>VLOOKUP(Table3[[#This Row],[Customer ID]],'Hospitalisation Details'!1340:$1048576,11,FALSE())</f>
        <v>#N/A</v>
      </c>
    </row>
    <row r="1342" spans="1:17" x14ac:dyDescent="0.2">
      <c r="A1342" s="18" t="s">
        <v>1030</v>
      </c>
      <c r="B1342" s="19" t="str">
        <f>VLOOKUP(Table3[[#This Row],[Customer ID]],'Customer name 1'!1341:$1048576,4,FALSE())</f>
        <v xml:space="preserve">Mrs. Jessica </v>
      </c>
      <c r="C1342" s="20">
        <f>VLOOKUP(Table3[[#This Row],[Customer ID]],'Medical Examinations'!$1:$1048576,2,FALSE())</f>
        <v>37.82</v>
      </c>
      <c r="D1342" s="20" t="str">
        <f>VLOOKUP(Table3[[#This Row],[Customer ID]],'Medical Examinations'!$1:$1048576,3,FALSE())</f>
        <v xml:space="preserve"> obesity </v>
      </c>
      <c r="E1342" s="20">
        <f>VLOOKUP(Table3[[#This Row],[Customer ID]],'Medical Examinations'!$1:$1048576,4,FALSE())</f>
        <v>6.36</v>
      </c>
      <c r="F1342" s="20" t="str">
        <f>VLOOKUP(Table3[[#This Row],[Customer ID]],'Medical Examinations'!$1:$1048576,5,FALSE())</f>
        <v>prediabetes</v>
      </c>
      <c r="G1342" s="19" t="str">
        <f>VLOOKUP(Table3[[#This Row],[Customer ID]],'Medical Examinations'!$1:$1048576,6,FALSE())</f>
        <v>No</v>
      </c>
      <c r="H1342" s="19" t="str">
        <f>VLOOKUP(Table3[[#This Row],[Customer ID]],'Medical Examinations'!$1:$1048576,7,FALSE())</f>
        <v>No</v>
      </c>
      <c r="I1342" s="19" t="str">
        <f>VLOOKUP(Table3[[#This Row],[Customer ID]],'Medical Examinations'!$1:$1048576,8,FALSE())</f>
        <v>No</v>
      </c>
      <c r="J1342" s="19">
        <f>VLOOKUP(Table3[[#This Row],[Customer ID]],'Medical Examinations'!$1:$1048576,9,FALSE())</f>
        <v>0</v>
      </c>
      <c r="K1342" s="19" t="str">
        <f>VLOOKUP(Table3[[#This Row],[Customer ID]],'Medical Examinations'!$1:$1048576,10,FALSE())</f>
        <v>No</v>
      </c>
      <c r="L1342" s="19" t="e">
        <f>VLOOKUP(Table3[[#This Row],[Customer ID]],'Hospitalisation Details'!1341:$1048576,5,FALSE())</f>
        <v>#N/A</v>
      </c>
      <c r="M1342" s="19" t="e">
        <f>VLOOKUP(Table3[[#This Row],[Customer ID]],'Hospitalisation Details'!1341:$1048576,6,FALSE())</f>
        <v>#N/A</v>
      </c>
      <c r="N1342" s="19" t="e">
        <f>VLOOKUP(Table3[[#This Row],[Customer ID]],'Hospitalisation Details'!1341:$1048576,8,FALSE())</f>
        <v>#N/A</v>
      </c>
      <c r="O1342" s="19" t="e">
        <f>VLOOKUP(Table3[[#This Row],[Customer ID]],'Hospitalisation Details'!1341:$1048576,9,FALSE())</f>
        <v>#N/A</v>
      </c>
      <c r="P1342" s="19" t="e">
        <f>VLOOKUP(Table3[[#This Row],[Customer ID]],'Hospitalisation Details'!1341:$1048576,10,FALSE())</f>
        <v>#N/A</v>
      </c>
      <c r="Q1342" s="19" t="e">
        <f>VLOOKUP(Table3[[#This Row],[Customer ID]],'Hospitalisation Details'!1341:$1048576,11,FALSE())</f>
        <v>#N/A</v>
      </c>
    </row>
    <row r="1343" spans="1:17" x14ac:dyDescent="0.2">
      <c r="A1343" s="18" t="s">
        <v>1029</v>
      </c>
      <c r="B1343" s="19" t="str">
        <f>VLOOKUP(Table3[[#This Row],[Customer ID]],'Customer name 1'!1342:$1048576,4,FALSE())</f>
        <v xml:space="preserve">Ms. Krysta </v>
      </c>
      <c r="C1343" s="20">
        <f>VLOOKUP(Table3[[#This Row],[Customer ID]],'Medical Examinations'!$1:$1048576,2,FALSE())</f>
        <v>44.16</v>
      </c>
      <c r="D1343" s="20" t="str">
        <f>VLOOKUP(Table3[[#This Row],[Customer ID]],'Medical Examinations'!$1:$1048576,3,FALSE())</f>
        <v xml:space="preserve"> obesity </v>
      </c>
      <c r="E1343" s="20">
        <f>VLOOKUP(Table3[[#This Row],[Customer ID]],'Medical Examinations'!$1:$1048576,4,FALSE())</f>
        <v>5.31</v>
      </c>
      <c r="F1343" s="20" t="str">
        <f>VLOOKUP(Table3[[#This Row],[Customer ID]],'Medical Examinations'!$1:$1048576,5,FALSE())</f>
        <v xml:space="preserve">normal </v>
      </c>
      <c r="G1343" s="19" t="str">
        <f>VLOOKUP(Table3[[#This Row],[Customer ID]],'Medical Examinations'!$1:$1048576,6,FALSE())</f>
        <v>yes</v>
      </c>
      <c r="H1343" s="19" t="str">
        <f>VLOOKUP(Table3[[#This Row],[Customer ID]],'Medical Examinations'!$1:$1048576,7,FALSE())</f>
        <v>No</v>
      </c>
      <c r="I1343" s="19" t="str">
        <f>VLOOKUP(Table3[[#This Row],[Customer ID]],'Medical Examinations'!$1:$1048576,8,FALSE())</f>
        <v>No</v>
      </c>
      <c r="J1343" s="19">
        <f>VLOOKUP(Table3[[#This Row],[Customer ID]],'Medical Examinations'!$1:$1048576,9,FALSE())</f>
        <v>0</v>
      </c>
      <c r="K1343" s="19" t="str">
        <f>VLOOKUP(Table3[[#This Row],[Customer ID]],'Medical Examinations'!$1:$1048576,10,FALSE())</f>
        <v>No</v>
      </c>
      <c r="L1343" s="19" t="e">
        <f>VLOOKUP(Table3[[#This Row],[Customer ID]],'Hospitalisation Details'!1342:$1048576,5,FALSE())</f>
        <v>#N/A</v>
      </c>
      <c r="M1343" s="19" t="e">
        <f>VLOOKUP(Table3[[#This Row],[Customer ID]],'Hospitalisation Details'!1342:$1048576,6,FALSE())</f>
        <v>#N/A</v>
      </c>
      <c r="N1343" s="19" t="e">
        <f>VLOOKUP(Table3[[#This Row],[Customer ID]],'Hospitalisation Details'!1342:$1048576,8,FALSE())</f>
        <v>#N/A</v>
      </c>
      <c r="O1343" s="19" t="e">
        <f>VLOOKUP(Table3[[#This Row],[Customer ID]],'Hospitalisation Details'!1342:$1048576,9,FALSE())</f>
        <v>#N/A</v>
      </c>
      <c r="P1343" s="19" t="e">
        <f>VLOOKUP(Table3[[#This Row],[Customer ID]],'Hospitalisation Details'!1342:$1048576,10,FALSE())</f>
        <v>#N/A</v>
      </c>
      <c r="Q1343" s="19" t="e">
        <f>VLOOKUP(Table3[[#This Row],[Customer ID]],'Hospitalisation Details'!1342:$1048576,11,FALSE())</f>
        <v>#N/A</v>
      </c>
    </row>
    <row r="1344" spans="1:17" x14ac:dyDescent="0.2">
      <c r="A1344" s="18" t="s">
        <v>1028</v>
      </c>
      <c r="B1344" s="19" t="str">
        <f>VLOOKUP(Table3[[#This Row],[Customer ID]],'Customer name 1'!1343:$1048576,4,FALSE())</f>
        <v xml:space="preserve">Mrs. Natascia </v>
      </c>
      <c r="C1344" s="20">
        <f>VLOOKUP(Table3[[#This Row],[Customer ID]],'Medical Examinations'!$1:$1048576,2,FALSE())</f>
        <v>37.049999999999997</v>
      </c>
      <c r="D1344" s="20" t="str">
        <f>VLOOKUP(Table3[[#This Row],[Customer ID]],'Medical Examinations'!$1:$1048576,3,FALSE())</f>
        <v xml:space="preserve"> obesity </v>
      </c>
      <c r="E1344" s="20">
        <f>VLOOKUP(Table3[[#This Row],[Customer ID]],'Medical Examinations'!$1:$1048576,4,FALSE())</f>
        <v>4.74</v>
      </c>
      <c r="F1344" s="20" t="str">
        <f>VLOOKUP(Table3[[#This Row],[Customer ID]],'Medical Examinations'!$1:$1048576,5,FALSE())</f>
        <v xml:space="preserve">normal </v>
      </c>
      <c r="G1344" s="19" t="str">
        <f>VLOOKUP(Table3[[#This Row],[Customer ID]],'Medical Examinations'!$1:$1048576,6,FALSE())</f>
        <v>No</v>
      </c>
      <c r="H1344" s="19" t="str">
        <f>VLOOKUP(Table3[[#This Row],[Customer ID]],'Medical Examinations'!$1:$1048576,7,FALSE())</f>
        <v>No</v>
      </c>
      <c r="I1344" s="19" t="str">
        <f>VLOOKUP(Table3[[#This Row],[Customer ID]],'Medical Examinations'!$1:$1048576,8,FALSE())</f>
        <v>Yes</v>
      </c>
      <c r="J1344" s="19">
        <f>VLOOKUP(Table3[[#This Row],[Customer ID]],'Medical Examinations'!$1:$1048576,9,FALSE())</f>
        <v>1</v>
      </c>
      <c r="K1344" s="19" t="str">
        <f>VLOOKUP(Table3[[#This Row],[Customer ID]],'Medical Examinations'!$1:$1048576,10,FALSE())</f>
        <v>No</v>
      </c>
      <c r="L1344" s="19" t="e">
        <f>VLOOKUP(Table3[[#This Row],[Customer ID]],'Hospitalisation Details'!1343:$1048576,5,FALSE())</f>
        <v>#N/A</v>
      </c>
      <c r="M1344" s="19" t="e">
        <f>VLOOKUP(Table3[[#This Row],[Customer ID]],'Hospitalisation Details'!1343:$1048576,6,FALSE())</f>
        <v>#N/A</v>
      </c>
      <c r="N1344" s="19" t="e">
        <f>VLOOKUP(Table3[[#This Row],[Customer ID]],'Hospitalisation Details'!1343:$1048576,8,FALSE())</f>
        <v>#N/A</v>
      </c>
      <c r="O1344" s="19" t="e">
        <f>VLOOKUP(Table3[[#This Row],[Customer ID]],'Hospitalisation Details'!1343:$1048576,9,FALSE())</f>
        <v>#N/A</v>
      </c>
      <c r="P1344" s="19" t="e">
        <f>VLOOKUP(Table3[[#This Row],[Customer ID]],'Hospitalisation Details'!1343:$1048576,10,FALSE())</f>
        <v>#N/A</v>
      </c>
      <c r="Q1344" s="19" t="e">
        <f>VLOOKUP(Table3[[#This Row],[Customer ID]],'Hospitalisation Details'!1343:$1048576,11,FALSE())</f>
        <v>#N/A</v>
      </c>
    </row>
    <row r="1345" spans="1:17" x14ac:dyDescent="0.2">
      <c r="A1345" s="18" t="s">
        <v>1027</v>
      </c>
      <c r="B1345" s="19" t="str">
        <f>VLOOKUP(Table3[[#This Row],[Customer ID]],'Customer name 1'!1344:$1048576,4,FALSE())</f>
        <v xml:space="preserve">Ms. Jenny </v>
      </c>
      <c r="C1345" s="20">
        <f>VLOOKUP(Table3[[#This Row],[Customer ID]],'Medical Examinations'!$1:$1048576,2,FALSE())</f>
        <v>18.66</v>
      </c>
      <c r="D1345" s="20" t="str">
        <f>VLOOKUP(Table3[[#This Row],[Customer ID]],'Medical Examinations'!$1:$1048576,3,FALSE())</f>
        <v>normal weight</v>
      </c>
      <c r="E1345" s="20">
        <f>VLOOKUP(Table3[[#This Row],[Customer ID]],'Medical Examinations'!$1:$1048576,4,FALSE())</f>
        <v>11.35</v>
      </c>
      <c r="F1345" s="20" t="str">
        <f>VLOOKUP(Table3[[#This Row],[Customer ID]],'Medical Examinations'!$1:$1048576,5,FALSE())</f>
        <v xml:space="preserve">diabetes </v>
      </c>
      <c r="G1345" s="19" t="str">
        <f>VLOOKUP(Table3[[#This Row],[Customer ID]],'Medical Examinations'!$1:$1048576,6,FALSE())</f>
        <v>No</v>
      </c>
      <c r="H1345" s="19" t="str">
        <f>VLOOKUP(Table3[[#This Row],[Customer ID]],'Medical Examinations'!$1:$1048576,7,FALSE())</f>
        <v>No</v>
      </c>
      <c r="I1345" s="19" t="str">
        <f>VLOOKUP(Table3[[#This Row],[Customer ID]],'Medical Examinations'!$1:$1048576,8,FALSE())</f>
        <v>No</v>
      </c>
      <c r="J1345" s="19">
        <f>VLOOKUP(Table3[[#This Row],[Customer ID]],'Medical Examinations'!$1:$1048576,9,FALSE())</f>
        <v>0</v>
      </c>
      <c r="K1345" s="19" t="str">
        <f>VLOOKUP(Table3[[#This Row],[Customer ID]],'Medical Examinations'!$1:$1048576,10,FALSE())</f>
        <v>No</v>
      </c>
      <c r="L1345" s="19" t="e">
        <f>VLOOKUP(Table3[[#This Row],[Customer ID]],'Hospitalisation Details'!1344:$1048576,5,FALSE())</f>
        <v>#N/A</v>
      </c>
      <c r="M1345" s="19" t="e">
        <f>VLOOKUP(Table3[[#This Row],[Customer ID]],'Hospitalisation Details'!1344:$1048576,6,FALSE())</f>
        <v>#N/A</v>
      </c>
      <c r="N1345" s="19" t="e">
        <f>VLOOKUP(Table3[[#This Row],[Customer ID]],'Hospitalisation Details'!1344:$1048576,8,FALSE())</f>
        <v>#N/A</v>
      </c>
      <c r="O1345" s="19" t="e">
        <f>VLOOKUP(Table3[[#This Row],[Customer ID]],'Hospitalisation Details'!1344:$1048576,9,FALSE())</f>
        <v>#N/A</v>
      </c>
      <c r="P1345" s="19" t="e">
        <f>VLOOKUP(Table3[[#This Row],[Customer ID]],'Hospitalisation Details'!1344:$1048576,10,FALSE())</f>
        <v>#N/A</v>
      </c>
      <c r="Q1345" s="19" t="e">
        <f>VLOOKUP(Table3[[#This Row],[Customer ID]],'Hospitalisation Details'!1344:$1048576,11,FALSE())</f>
        <v>#N/A</v>
      </c>
    </row>
    <row r="1346" spans="1:17" x14ac:dyDescent="0.2">
      <c r="A1346" s="18" t="s">
        <v>1026</v>
      </c>
      <c r="B1346" s="19" t="str">
        <f>VLOOKUP(Table3[[#This Row],[Customer ID]],'Customer name 1'!1345:$1048576,4,FALSE())</f>
        <v xml:space="preserve">Mr. Brian </v>
      </c>
      <c r="C1346" s="20">
        <f>VLOOKUP(Table3[[#This Row],[Customer ID]],'Medical Examinations'!$1:$1048576,2,FALSE())</f>
        <v>36.200000000000003</v>
      </c>
      <c r="D1346" s="20" t="str">
        <f>VLOOKUP(Table3[[#This Row],[Customer ID]],'Medical Examinations'!$1:$1048576,3,FALSE())</f>
        <v xml:space="preserve"> obesity </v>
      </c>
      <c r="E1346" s="20">
        <f>VLOOKUP(Table3[[#This Row],[Customer ID]],'Medical Examinations'!$1:$1048576,4,FALSE())</f>
        <v>6.81</v>
      </c>
      <c r="F1346" s="20" t="str">
        <f>VLOOKUP(Table3[[#This Row],[Customer ID]],'Medical Examinations'!$1:$1048576,5,FALSE())</f>
        <v xml:space="preserve">diabetes </v>
      </c>
      <c r="G1346" s="19" t="str">
        <f>VLOOKUP(Table3[[#This Row],[Customer ID]],'Medical Examinations'!$1:$1048576,6,FALSE())</f>
        <v>yes</v>
      </c>
      <c r="H1346" s="19" t="str">
        <f>VLOOKUP(Table3[[#This Row],[Customer ID]],'Medical Examinations'!$1:$1048576,7,FALSE())</f>
        <v>No</v>
      </c>
      <c r="I1346" s="19" t="str">
        <f>VLOOKUP(Table3[[#This Row],[Customer ID]],'Medical Examinations'!$1:$1048576,8,FALSE())</f>
        <v>No</v>
      </c>
      <c r="J1346" s="19">
        <f>VLOOKUP(Table3[[#This Row],[Customer ID]],'Medical Examinations'!$1:$1048576,9,FALSE())</f>
        <v>1</v>
      </c>
      <c r="K1346" s="19" t="str">
        <f>VLOOKUP(Table3[[#This Row],[Customer ID]],'Medical Examinations'!$1:$1048576,10,FALSE())</f>
        <v>No</v>
      </c>
      <c r="L1346" s="19" t="e">
        <f>VLOOKUP(Table3[[#This Row],[Customer ID]],'Hospitalisation Details'!1345:$1048576,5,FALSE())</f>
        <v>#N/A</v>
      </c>
      <c r="M1346" s="19" t="e">
        <f>VLOOKUP(Table3[[#This Row],[Customer ID]],'Hospitalisation Details'!1345:$1048576,6,FALSE())</f>
        <v>#N/A</v>
      </c>
      <c r="N1346" s="19" t="e">
        <f>VLOOKUP(Table3[[#This Row],[Customer ID]],'Hospitalisation Details'!1345:$1048576,8,FALSE())</f>
        <v>#N/A</v>
      </c>
      <c r="O1346" s="19" t="e">
        <f>VLOOKUP(Table3[[#This Row],[Customer ID]],'Hospitalisation Details'!1345:$1048576,9,FALSE())</f>
        <v>#N/A</v>
      </c>
      <c r="P1346" s="19" t="e">
        <f>VLOOKUP(Table3[[#This Row],[Customer ID]],'Hospitalisation Details'!1345:$1048576,10,FALSE())</f>
        <v>#N/A</v>
      </c>
      <c r="Q1346" s="19" t="e">
        <f>VLOOKUP(Table3[[#This Row],[Customer ID]],'Hospitalisation Details'!1345:$1048576,11,FALSE())</f>
        <v>#N/A</v>
      </c>
    </row>
    <row r="1347" spans="1:17" x14ac:dyDescent="0.2">
      <c r="A1347" s="18" t="s">
        <v>1025</v>
      </c>
      <c r="B1347" s="19" t="str">
        <f>VLOOKUP(Table3[[#This Row],[Customer ID]],'Customer name 1'!1346:$1048576,4,FALSE())</f>
        <v xml:space="preserve">Ms. Monica </v>
      </c>
      <c r="C1347" s="20">
        <f>VLOOKUP(Table3[[#This Row],[Customer ID]],'Medical Examinations'!$1:$1048576,2,FALSE())</f>
        <v>18.87</v>
      </c>
      <c r="D1347" s="20" t="str">
        <f>VLOOKUP(Table3[[#This Row],[Customer ID]],'Medical Examinations'!$1:$1048576,3,FALSE())</f>
        <v>normal weight</v>
      </c>
      <c r="E1347" s="20">
        <f>VLOOKUP(Table3[[#This Row],[Customer ID]],'Medical Examinations'!$1:$1048576,4,FALSE())</f>
        <v>8.06</v>
      </c>
      <c r="F1347" s="20" t="str">
        <f>VLOOKUP(Table3[[#This Row],[Customer ID]],'Medical Examinations'!$1:$1048576,5,FALSE())</f>
        <v xml:space="preserve">diabetes </v>
      </c>
      <c r="G1347" s="19" t="str">
        <f>VLOOKUP(Table3[[#This Row],[Customer ID]],'Medical Examinations'!$1:$1048576,6,FALSE())</f>
        <v>No</v>
      </c>
      <c r="H1347" s="19" t="str">
        <f>VLOOKUP(Table3[[#This Row],[Customer ID]],'Medical Examinations'!$1:$1048576,7,FALSE())</f>
        <v>No</v>
      </c>
      <c r="I1347" s="19" t="str">
        <f>VLOOKUP(Table3[[#This Row],[Customer ID]],'Medical Examinations'!$1:$1048576,8,FALSE())</f>
        <v>No</v>
      </c>
      <c r="J1347" s="19">
        <f>VLOOKUP(Table3[[#This Row],[Customer ID]],'Medical Examinations'!$1:$1048576,9,FALSE())</f>
        <v>0</v>
      </c>
      <c r="K1347" s="19" t="str">
        <f>VLOOKUP(Table3[[#This Row],[Customer ID]],'Medical Examinations'!$1:$1048576,10,FALSE())</f>
        <v>No</v>
      </c>
      <c r="L1347" s="19" t="e">
        <f>VLOOKUP(Table3[[#This Row],[Customer ID]],'Hospitalisation Details'!1346:$1048576,5,FALSE())</f>
        <v>#N/A</v>
      </c>
      <c r="M1347" s="19" t="e">
        <f>VLOOKUP(Table3[[#This Row],[Customer ID]],'Hospitalisation Details'!1346:$1048576,6,FALSE())</f>
        <v>#N/A</v>
      </c>
      <c r="N1347" s="19" t="e">
        <f>VLOOKUP(Table3[[#This Row],[Customer ID]],'Hospitalisation Details'!1346:$1048576,8,FALSE())</f>
        <v>#N/A</v>
      </c>
      <c r="O1347" s="19" t="e">
        <f>VLOOKUP(Table3[[#This Row],[Customer ID]],'Hospitalisation Details'!1346:$1048576,9,FALSE())</f>
        <v>#N/A</v>
      </c>
      <c r="P1347" s="19" t="e">
        <f>VLOOKUP(Table3[[#This Row],[Customer ID]],'Hospitalisation Details'!1346:$1048576,10,FALSE())</f>
        <v>#N/A</v>
      </c>
      <c r="Q1347" s="19" t="e">
        <f>VLOOKUP(Table3[[#This Row],[Customer ID]],'Hospitalisation Details'!1346:$1048576,11,FALSE())</f>
        <v>#N/A</v>
      </c>
    </row>
    <row r="1348" spans="1:17" x14ac:dyDescent="0.2">
      <c r="A1348" s="18" t="s">
        <v>1024</v>
      </c>
      <c r="B1348" s="19" t="str">
        <f>VLOOKUP(Table3[[#This Row],[Customer ID]],'Customer name 1'!1347:$1048576,4,FALSE())</f>
        <v xml:space="preserve">Mr. Tyler </v>
      </c>
      <c r="C1348" s="20">
        <f>VLOOKUP(Table3[[#This Row],[Customer ID]],'Medical Examinations'!$1:$1048576,2,FALSE())</f>
        <v>32.299999999999997</v>
      </c>
      <c r="D1348" s="20" t="str">
        <f>VLOOKUP(Table3[[#This Row],[Customer ID]],'Medical Examinations'!$1:$1048576,3,FALSE())</f>
        <v xml:space="preserve"> obesity </v>
      </c>
      <c r="E1348" s="20">
        <f>VLOOKUP(Table3[[#This Row],[Customer ID]],'Medical Examinations'!$1:$1048576,4,FALSE())</f>
        <v>6.74</v>
      </c>
      <c r="F1348" s="20" t="str">
        <f>VLOOKUP(Table3[[#This Row],[Customer ID]],'Medical Examinations'!$1:$1048576,5,FALSE())</f>
        <v xml:space="preserve">diabetes </v>
      </c>
      <c r="G1348" s="19" t="str">
        <f>VLOOKUP(Table3[[#This Row],[Customer ID]],'Medical Examinations'!$1:$1048576,6,FALSE())</f>
        <v>yes</v>
      </c>
      <c r="H1348" s="19" t="str">
        <f>VLOOKUP(Table3[[#This Row],[Customer ID]],'Medical Examinations'!$1:$1048576,7,FALSE())</f>
        <v>No</v>
      </c>
      <c r="I1348" s="19" t="str">
        <f>VLOOKUP(Table3[[#This Row],[Customer ID]],'Medical Examinations'!$1:$1048576,8,FALSE())</f>
        <v>No</v>
      </c>
      <c r="J1348" s="19">
        <f>VLOOKUP(Table3[[#This Row],[Customer ID]],'Medical Examinations'!$1:$1048576,9,FALSE())</f>
        <v>1</v>
      </c>
      <c r="K1348" s="19" t="str">
        <f>VLOOKUP(Table3[[#This Row],[Customer ID]],'Medical Examinations'!$1:$1048576,10,FALSE())</f>
        <v>No</v>
      </c>
      <c r="L1348" s="19" t="e">
        <f>VLOOKUP(Table3[[#This Row],[Customer ID]],'Hospitalisation Details'!1347:$1048576,5,FALSE())</f>
        <v>#N/A</v>
      </c>
      <c r="M1348" s="19" t="e">
        <f>VLOOKUP(Table3[[#This Row],[Customer ID]],'Hospitalisation Details'!1347:$1048576,6,FALSE())</f>
        <v>#N/A</v>
      </c>
      <c r="N1348" s="19" t="e">
        <f>VLOOKUP(Table3[[#This Row],[Customer ID]],'Hospitalisation Details'!1347:$1048576,8,FALSE())</f>
        <v>#N/A</v>
      </c>
      <c r="O1348" s="19" t="e">
        <f>VLOOKUP(Table3[[#This Row],[Customer ID]],'Hospitalisation Details'!1347:$1048576,9,FALSE())</f>
        <v>#N/A</v>
      </c>
      <c r="P1348" s="19" t="e">
        <f>VLOOKUP(Table3[[#This Row],[Customer ID]],'Hospitalisation Details'!1347:$1048576,10,FALSE())</f>
        <v>#N/A</v>
      </c>
      <c r="Q1348" s="19" t="e">
        <f>VLOOKUP(Table3[[#This Row],[Customer ID]],'Hospitalisation Details'!1347:$1048576,11,FALSE())</f>
        <v>#N/A</v>
      </c>
    </row>
    <row r="1349" spans="1:17" x14ac:dyDescent="0.2">
      <c r="A1349" s="18" t="s">
        <v>1023</v>
      </c>
      <c r="B1349" s="19" t="str">
        <f>VLOOKUP(Table3[[#This Row],[Customer ID]],'Customer name 1'!1348:$1048576,4,FALSE())</f>
        <v xml:space="preserve">Ms. Kelly </v>
      </c>
      <c r="C1349" s="20">
        <f>VLOOKUP(Table3[[#This Row],[Customer ID]],'Medical Examinations'!$1:$1048576,2,FALSE())</f>
        <v>22.64</v>
      </c>
      <c r="D1349" s="20" t="str">
        <f>VLOOKUP(Table3[[#This Row],[Customer ID]],'Medical Examinations'!$1:$1048576,3,FALSE())</f>
        <v>normal weight</v>
      </c>
      <c r="E1349" s="20">
        <f>VLOOKUP(Table3[[#This Row],[Customer ID]],'Medical Examinations'!$1:$1048576,4,FALSE())</f>
        <v>6.54</v>
      </c>
      <c r="F1349" s="20" t="str">
        <f>VLOOKUP(Table3[[#This Row],[Customer ID]],'Medical Examinations'!$1:$1048576,5,FALSE())</f>
        <v xml:space="preserve">diabetes </v>
      </c>
      <c r="G1349" s="19" t="str">
        <f>VLOOKUP(Table3[[#This Row],[Customer ID]],'Medical Examinations'!$1:$1048576,6,FALSE())</f>
        <v>yes</v>
      </c>
      <c r="H1349" s="19" t="str">
        <f>VLOOKUP(Table3[[#This Row],[Customer ID]],'Medical Examinations'!$1:$1048576,7,FALSE())</f>
        <v>No</v>
      </c>
      <c r="I1349" s="19" t="str">
        <f>VLOOKUP(Table3[[#This Row],[Customer ID]],'Medical Examinations'!$1:$1048576,8,FALSE())</f>
        <v>No</v>
      </c>
      <c r="J1349" s="19">
        <f>VLOOKUP(Table3[[#This Row],[Customer ID]],'Medical Examinations'!$1:$1048576,9,FALSE())</f>
        <v>2</v>
      </c>
      <c r="K1349" s="19" t="str">
        <f>VLOOKUP(Table3[[#This Row],[Customer ID]],'Medical Examinations'!$1:$1048576,10,FALSE())</f>
        <v>No</v>
      </c>
      <c r="L1349" s="19" t="e">
        <f>VLOOKUP(Table3[[#This Row],[Customer ID]],'Hospitalisation Details'!1348:$1048576,5,FALSE())</f>
        <v>#N/A</v>
      </c>
      <c r="M1349" s="19" t="e">
        <f>VLOOKUP(Table3[[#This Row],[Customer ID]],'Hospitalisation Details'!1348:$1048576,6,FALSE())</f>
        <v>#N/A</v>
      </c>
      <c r="N1349" s="19" t="e">
        <f>VLOOKUP(Table3[[#This Row],[Customer ID]],'Hospitalisation Details'!1348:$1048576,8,FALSE())</f>
        <v>#N/A</v>
      </c>
      <c r="O1349" s="19" t="e">
        <f>VLOOKUP(Table3[[#This Row],[Customer ID]],'Hospitalisation Details'!1348:$1048576,9,FALSE())</f>
        <v>#N/A</v>
      </c>
      <c r="P1349" s="19" t="e">
        <f>VLOOKUP(Table3[[#This Row],[Customer ID]],'Hospitalisation Details'!1348:$1048576,10,FALSE())</f>
        <v>#N/A</v>
      </c>
      <c r="Q1349" s="19" t="e">
        <f>VLOOKUP(Table3[[#This Row],[Customer ID]],'Hospitalisation Details'!1348:$1048576,11,FALSE())</f>
        <v>#N/A</v>
      </c>
    </row>
    <row r="1350" spans="1:17" x14ac:dyDescent="0.2">
      <c r="A1350" s="18" t="s">
        <v>1022</v>
      </c>
      <c r="B1350" s="19" t="str">
        <f>VLOOKUP(Table3[[#This Row],[Customer ID]],'Customer name 1'!1349:$1048576,4,FALSE())</f>
        <v xml:space="preserve">Mrs. Emily </v>
      </c>
      <c r="C1350" s="20">
        <f>VLOOKUP(Table3[[#This Row],[Customer ID]],'Medical Examinations'!$1:$1048576,2,FALSE())</f>
        <v>28.69</v>
      </c>
      <c r="D1350" s="20" t="str">
        <f>VLOOKUP(Table3[[#This Row],[Customer ID]],'Medical Examinations'!$1:$1048576,3,FALSE())</f>
        <v>over weight</v>
      </c>
      <c r="E1350" s="20">
        <f>VLOOKUP(Table3[[#This Row],[Customer ID]],'Medical Examinations'!$1:$1048576,4,FALSE())</f>
        <v>5.4</v>
      </c>
      <c r="F1350" s="20" t="str">
        <f>VLOOKUP(Table3[[#This Row],[Customer ID]],'Medical Examinations'!$1:$1048576,5,FALSE())</f>
        <v xml:space="preserve">normal </v>
      </c>
      <c r="G1350" s="19" t="str">
        <f>VLOOKUP(Table3[[#This Row],[Customer ID]],'Medical Examinations'!$1:$1048576,6,FALSE())</f>
        <v>No</v>
      </c>
      <c r="H1350" s="19" t="str">
        <f>VLOOKUP(Table3[[#This Row],[Customer ID]],'Medical Examinations'!$1:$1048576,7,FALSE())</f>
        <v>No</v>
      </c>
      <c r="I1350" s="19" t="str">
        <f>VLOOKUP(Table3[[#This Row],[Customer ID]],'Medical Examinations'!$1:$1048576,8,FALSE())</f>
        <v>No</v>
      </c>
      <c r="J1350" s="19">
        <f>VLOOKUP(Table3[[#This Row],[Customer ID]],'Medical Examinations'!$1:$1048576,9,FALSE())</f>
        <v>0</v>
      </c>
      <c r="K1350" s="19" t="str">
        <f>VLOOKUP(Table3[[#This Row],[Customer ID]],'Medical Examinations'!$1:$1048576,10,FALSE())</f>
        <v>No</v>
      </c>
      <c r="L1350" s="19" t="e">
        <f>VLOOKUP(Table3[[#This Row],[Customer ID]],'Hospitalisation Details'!1349:$1048576,5,FALSE())</f>
        <v>#N/A</v>
      </c>
      <c r="M1350" s="19" t="e">
        <f>VLOOKUP(Table3[[#This Row],[Customer ID]],'Hospitalisation Details'!1349:$1048576,6,FALSE())</f>
        <v>#N/A</v>
      </c>
      <c r="N1350" s="19" t="e">
        <f>VLOOKUP(Table3[[#This Row],[Customer ID]],'Hospitalisation Details'!1349:$1048576,8,FALSE())</f>
        <v>#N/A</v>
      </c>
      <c r="O1350" s="19" t="e">
        <f>VLOOKUP(Table3[[#This Row],[Customer ID]],'Hospitalisation Details'!1349:$1048576,9,FALSE())</f>
        <v>#N/A</v>
      </c>
      <c r="P1350" s="19" t="e">
        <f>VLOOKUP(Table3[[#This Row],[Customer ID]],'Hospitalisation Details'!1349:$1048576,10,FALSE())</f>
        <v>#N/A</v>
      </c>
      <c r="Q1350" s="19" t="e">
        <f>VLOOKUP(Table3[[#This Row],[Customer ID]],'Hospitalisation Details'!1349:$1048576,11,FALSE())</f>
        <v>#N/A</v>
      </c>
    </row>
    <row r="1351" spans="1:17" x14ac:dyDescent="0.2">
      <c r="A1351" s="18" t="s">
        <v>1021</v>
      </c>
      <c r="B1351" s="19" t="str">
        <f>VLOOKUP(Table3[[#This Row],[Customer ID]],'Customer name 1'!1350:$1048576,4,FALSE())</f>
        <v xml:space="preserve">Mr. James </v>
      </c>
      <c r="C1351" s="20">
        <f>VLOOKUP(Table3[[#This Row],[Customer ID]],'Medical Examinations'!$1:$1048576,2,FALSE())</f>
        <v>28.16</v>
      </c>
      <c r="D1351" s="20" t="str">
        <f>VLOOKUP(Table3[[#This Row],[Customer ID]],'Medical Examinations'!$1:$1048576,3,FALSE())</f>
        <v>over weight</v>
      </c>
      <c r="E1351" s="20">
        <f>VLOOKUP(Table3[[#This Row],[Customer ID]],'Medical Examinations'!$1:$1048576,4,FALSE())</f>
        <v>5.58</v>
      </c>
      <c r="F1351" s="20" t="str">
        <f>VLOOKUP(Table3[[#This Row],[Customer ID]],'Medical Examinations'!$1:$1048576,5,FALSE())</f>
        <v xml:space="preserve">normal </v>
      </c>
      <c r="G1351" s="19" t="str">
        <f>VLOOKUP(Table3[[#This Row],[Customer ID]],'Medical Examinations'!$1:$1048576,6,FALSE())</f>
        <v>yes</v>
      </c>
      <c r="H1351" s="19" t="str">
        <f>VLOOKUP(Table3[[#This Row],[Customer ID]],'Medical Examinations'!$1:$1048576,7,FALSE())</f>
        <v>No</v>
      </c>
      <c r="I1351" s="19" t="str">
        <f>VLOOKUP(Table3[[#This Row],[Customer ID]],'Medical Examinations'!$1:$1048576,8,FALSE())</f>
        <v>No</v>
      </c>
      <c r="J1351" s="19">
        <f>VLOOKUP(Table3[[#This Row],[Customer ID]],'Medical Examinations'!$1:$1048576,9,FALSE())</f>
        <v>0</v>
      </c>
      <c r="K1351" s="19" t="str">
        <f>VLOOKUP(Table3[[#This Row],[Customer ID]],'Medical Examinations'!$1:$1048576,10,FALSE())</f>
        <v>No</v>
      </c>
      <c r="L1351" s="19" t="e">
        <f>VLOOKUP(Table3[[#This Row],[Customer ID]],'Hospitalisation Details'!1350:$1048576,5,FALSE())</f>
        <v>#N/A</v>
      </c>
      <c r="M1351" s="19" t="e">
        <f>VLOOKUP(Table3[[#This Row],[Customer ID]],'Hospitalisation Details'!1350:$1048576,6,FALSE())</f>
        <v>#N/A</v>
      </c>
      <c r="N1351" s="19" t="e">
        <f>VLOOKUP(Table3[[#This Row],[Customer ID]],'Hospitalisation Details'!1350:$1048576,8,FALSE())</f>
        <v>#N/A</v>
      </c>
      <c r="O1351" s="19" t="e">
        <f>VLOOKUP(Table3[[#This Row],[Customer ID]],'Hospitalisation Details'!1350:$1048576,9,FALSE())</f>
        <v>#N/A</v>
      </c>
      <c r="P1351" s="19" t="e">
        <f>VLOOKUP(Table3[[#This Row],[Customer ID]],'Hospitalisation Details'!1350:$1048576,10,FALSE())</f>
        <v>#N/A</v>
      </c>
      <c r="Q1351" s="19" t="e">
        <f>VLOOKUP(Table3[[#This Row],[Customer ID]],'Hospitalisation Details'!1350:$1048576,11,FALSE())</f>
        <v>#N/A</v>
      </c>
    </row>
    <row r="1352" spans="1:17" x14ac:dyDescent="0.2">
      <c r="A1352" s="18" t="s">
        <v>1020</v>
      </c>
      <c r="B1352" s="19" t="str">
        <f>VLOOKUP(Table3[[#This Row],[Customer ID]],'Customer name 1'!1351:$1048576,4,FALSE())</f>
        <v xml:space="preserve">Ms. Angie </v>
      </c>
      <c r="C1352" s="20">
        <f>VLOOKUP(Table3[[#This Row],[Customer ID]],'Medical Examinations'!$1:$1048576,2,FALSE())</f>
        <v>45.54</v>
      </c>
      <c r="D1352" s="20" t="str">
        <f>VLOOKUP(Table3[[#This Row],[Customer ID]],'Medical Examinations'!$1:$1048576,3,FALSE())</f>
        <v xml:space="preserve"> obesity </v>
      </c>
      <c r="E1352" s="20">
        <f>VLOOKUP(Table3[[#This Row],[Customer ID]],'Medical Examinations'!$1:$1048576,4,FALSE())</f>
        <v>5.84</v>
      </c>
      <c r="F1352" s="20" t="str">
        <f>VLOOKUP(Table3[[#This Row],[Customer ID]],'Medical Examinations'!$1:$1048576,5,FALSE())</f>
        <v>prediabetes</v>
      </c>
      <c r="G1352" s="19" t="str">
        <f>VLOOKUP(Table3[[#This Row],[Customer ID]],'Medical Examinations'!$1:$1048576,6,FALSE())</f>
        <v>No</v>
      </c>
      <c r="H1352" s="19" t="str">
        <f>VLOOKUP(Table3[[#This Row],[Customer ID]],'Medical Examinations'!$1:$1048576,7,FALSE())</f>
        <v>No</v>
      </c>
      <c r="I1352" s="19" t="str">
        <f>VLOOKUP(Table3[[#This Row],[Customer ID]],'Medical Examinations'!$1:$1048576,8,FALSE())</f>
        <v>Yes</v>
      </c>
      <c r="J1352" s="19">
        <f>VLOOKUP(Table3[[#This Row],[Customer ID]],'Medical Examinations'!$1:$1048576,9,FALSE())</f>
        <v>1</v>
      </c>
      <c r="K1352" s="19" t="str">
        <f>VLOOKUP(Table3[[#This Row],[Customer ID]],'Medical Examinations'!$1:$1048576,10,FALSE())</f>
        <v>No</v>
      </c>
      <c r="L1352" s="19" t="e">
        <f>VLOOKUP(Table3[[#This Row],[Customer ID]],'Hospitalisation Details'!1351:$1048576,5,FALSE())</f>
        <v>#N/A</v>
      </c>
      <c r="M1352" s="19" t="e">
        <f>VLOOKUP(Table3[[#This Row],[Customer ID]],'Hospitalisation Details'!1351:$1048576,6,FALSE())</f>
        <v>#N/A</v>
      </c>
      <c r="N1352" s="19" t="e">
        <f>VLOOKUP(Table3[[#This Row],[Customer ID]],'Hospitalisation Details'!1351:$1048576,8,FALSE())</f>
        <v>#N/A</v>
      </c>
      <c r="O1352" s="19" t="e">
        <f>VLOOKUP(Table3[[#This Row],[Customer ID]],'Hospitalisation Details'!1351:$1048576,9,FALSE())</f>
        <v>#N/A</v>
      </c>
      <c r="P1352" s="19" t="e">
        <f>VLOOKUP(Table3[[#This Row],[Customer ID]],'Hospitalisation Details'!1351:$1048576,10,FALSE())</f>
        <v>#N/A</v>
      </c>
      <c r="Q1352" s="19" t="e">
        <f>VLOOKUP(Table3[[#This Row],[Customer ID]],'Hospitalisation Details'!1351:$1048576,11,FALSE())</f>
        <v>#N/A</v>
      </c>
    </row>
    <row r="1353" spans="1:17" x14ac:dyDescent="0.2">
      <c r="A1353" s="18" t="s">
        <v>1019</v>
      </c>
      <c r="B1353" s="19" t="str">
        <f>VLOOKUP(Table3[[#This Row],[Customer ID]],'Customer name 1'!1352:$1048576,4,FALSE())</f>
        <v xml:space="preserve">Mr. Michael </v>
      </c>
      <c r="C1353" s="20">
        <f>VLOOKUP(Table3[[#This Row],[Customer ID]],'Medical Examinations'!$1:$1048576,2,FALSE())</f>
        <v>28.7</v>
      </c>
      <c r="D1353" s="20" t="str">
        <f>VLOOKUP(Table3[[#This Row],[Customer ID]],'Medical Examinations'!$1:$1048576,3,FALSE())</f>
        <v>over weight</v>
      </c>
      <c r="E1353" s="20">
        <f>VLOOKUP(Table3[[#This Row],[Customer ID]],'Medical Examinations'!$1:$1048576,4,FALSE())</f>
        <v>4.2</v>
      </c>
      <c r="F1353" s="20" t="str">
        <f>VLOOKUP(Table3[[#This Row],[Customer ID]],'Medical Examinations'!$1:$1048576,5,FALSE())</f>
        <v xml:space="preserve">normal </v>
      </c>
      <c r="G1353" s="19" t="str">
        <f>VLOOKUP(Table3[[#This Row],[Customer ID]],'Medical Examinations'!$1:$1048576,6,FALSE())</f>
        <v>No</v>
      </c>
      <c r="H1353" s="19" t="str">
        <f>VLOOKUP(Table3[[#This Row],[Customer ID]],'Medical Examinations'!$1:$1048576,7,FALSE())</f>
        <v>No</v>
      </c>
      <c r="I1353" s="19" t="str">
        <f>VLOOKUP(Table3[[#This Row],[Customer ID]],'Medical Examinations'!$1:$1048576,8,FALSE())</f>
        <v>No</v>
      </c>
      <c r="J1353" s="19">
        <f>VLOOKUP(Table3[[#This Row],[Customer ID]],'Medical Examinations'!$1:$1048576,9,FALSE())</f>
        <v>0</v>
      </c>
      <c r="K1353" s="19" t="str">
        <f>VLOOKUP(Table3[[#This Row],[Customer ID]],'Medical Examinations'!$1:$1048576,10,FALSE())</f>
        <v>No</v>
      </c>
      <c r="L1353" s="19" t="e">
        <f>VLOOKUP(Table3[[#This Row],[Customer ID]],'Hospitalisation Details'!1352:$1048576,5,FALSE())</f>
        <v>#N/A</v>
      </c>
      <c r="M1353" s="19" t="e">
        <f>VLOOKUP(Table3[[#This Row],[Customer ID]],'Hospitalisation Details'!1352:$1048576,6,FALSE())</f>
        <v>#N/A</v>
      </c>
      <c r="N1353" s="19" t="e">
        <f>VLOOKUP(Table3[[#This Row],[Customer ID]],'Hospitalisation Details'!1352:$1048576,8,FALSE())</f>
        <v>#N/A</v>
      </c>
      <c r="O1353" s="19" t="e">
        <f>VLOOKUP(Table3[[#This Row],[Customer ID]],'Hospitalisation Details'!1352:$1048576,9,FALSE())</f>
        <v>#N/A</v>
      </c>
      <c r="P1353" s="19" t="e">
        <f>VLOOKUP(Table3[[#This Row],[Customer ID]],'Hospitalisation Details'!1352:$1048576,10,FALSE())</f>
        <v>#N/A</v>
      </c>
      <c r="Q1353" s="19" t="e">
        <f>VLOOKUP(Table3[[#This Row],[Customer ID]],'Hospitalisation Details'!1352:$1048576,11,FALSE())</f>
        <v>#N/A</v>
      </c>
    </row>
    <row r="1354" spans="1:17" x14ac:dyDescent="0.2">
      <c r="A1354" s="18" t="s">
        <v>1018</v>
      </c>
      <c r="B1354" s="19" t="str">
        <f>VLOOKUP(Table3[[#This Row],[Customer ID]],'Customer name 1'!1353:$1048576,4,FALSE())</f>
        <v xml:space="preserve">Ms. Sabina </v>
      </c>
      <c r="C1354" s="20">
        <f>VLOOKUP(Table3[[#This Row],[Customer ID]],'Medical Examinations'!$1:$1048576,2,FALSE())</f>
        <v>27.74</v>
      </c>
      <c r="D1354" s="20" t="str">
        <f>VLOOKUP(Table3[[#This Row],[Customer ID]],'Medical Examinations'!$1:$1048576,3,FALSE())</f>
        <v>over weight</v>
      </c>
      <c r="E1354" s="20">
        <f>VLOOKUP(Table3[[#This Row],[Customer ID]],'Medical Examinations'!$1:$1048576,4,FALSE())</f>
        <v>6.06</v>
      </c>
      <c r="F1354" s="20" t="str">
        <f>VLOOKUP(Table3[[#This Row],[Customer ID]],'Medical Examinations'!$1:$1048576,5,FALSE())</f>
        <v>prediabetes</v>
      </c>
      <c r="G1354" s="19" t="str">
        <f>VLOOKUP(Table3[[#This Row],[Customer ID]],'Medical Examinations'!$1:$1048576,6,FALSE())</f>
        <v>yes</v>
      </c>
      <c r="H1354" s="19" t="str">
        <f>VLOOKUP(Table3[[#This Row],[Customer ID]],'Medical Examinations'!$1:$1048576,7,FALSE())</f>
        <v>No</v>
      </c>
      <c r="I1354" s="19" t="str">
        <f>VLOOKUP(Table3[[#This Row],[Customer ID]],'Medical Examinations'!$1:$1048576,8,FALSE())</f>
        <v>No</v>
      </c>
      <c r="J1354" s="19">
        <f>VLOOKUP(Table3[[#This Row],[Customer ID]],'Medical Examinations'!$1:$1048576,9,FALSE())</f>
        <v>0</v>
      </c>
      <c r="K1354" s="19" t="str">
        <f>VLOOKUP(Table3[[#This Row],[Customer ID]],'Medical Examinations'!$1:$1048576,10,FALSE())</f>
        <v>No</v>
      </c>
      <c r="L1354" s="19" t="e">
        <f>VLOOKUP(Table3[[#This Row],[Customer ID]],'Hospitalisation Details'!1353:$1048576,5,FALSE())</f>
        <v>#N/A</v>
      </c>
      <c r="M1354" s="19" t="e">
        <f>VLOOKUP(Table3[[#This Row],[Customer ID]],'Hospitalisation Details'!1353:$1048576,6,FALSE())</f>
        <v>#N/A</v>
      </c>
      <c r="N1354" s="19" t="e">
        <f>VLOOKUP(Table3[[#This Row],[Customer ID]],'Hospitalisation Details'!1353:$1048576,8,FALSE())</f>
        <v>#N/A</v>
      </c>
      <c r="O1354" s="19" t="e">
        <f>VLOOKUP(Table3[[#This Row],[Customer ID]],'Hospitalisation Details'!1353:$1048576,9,FALSE())</f>
        <v>#N/A</v>
      </c>
      <c r="P1354" s="19" t="e">
        <f>VLOOKUP(Table3[[#This Row],[Customer ID]],'Hospitalisation Details'!1353:$1048576,10,FALSE())</f>
        <v>#N/A</v>
      </c>
      <c r="Q1354" s="19" t="e">
        <f>VLOOKUP(Table3[[#This Row],[Customer ID]],'Hospitalisation Details'!1353:$1048576,11,FALSE())</f>
        <v>#N/A</v>
      </c>
    </row>
    <row r="1355" spans="1:17" x14ac:dyDescent="0.2">
      <c r="A1355" s="18" t="s">
        <v>1017</v>
      </c>
      <c r="B1355" s="19" t="str">
        <f>VLOOKUP(Table3[[#This Row],[Customer ID]],'Customer name 1'!1354:$1048576,4,FALSE())</f>
        <v xml:space="preserve">Ms. Amy </v>
      </c>
      <c r="C1355" s="20">
        <f>VLOOKUP(Table3[[#This Row],[Customer ID]],'Medical Examinations'!$1:$1048576,2,FALSE())</f>
        <v>36.954999999999998</v>
      </c>
      <c r="D1355" s="20" t="str">
        <f>VLOOKUP(Table3[[#This Row],[Customer ID]],'Medical Examinations'!$1:$1048576,3,FALSE())</f>
        <v xml:space="preserve"> obesity </v>
      </c>
      <c r="E1355" s="20">
        <f>VLOOKUP(Table3[[#This Row],[Customer ID]],'Medical Examinations'!$1:$1048576,4,FALSE())</f>
        <v>7.57</v>
      </c>
      <c r="F1355" s="20" t="str">
        <f>VLOOKUP(Table3[[#This Row],[Customer ID]],'Medical Examinations'!$1:$1048576,5,FALSE())</f>
        <v xml:space="preserve">diabetes </v>
      </c>
      <c r="G1355" s="19" t="str">
        <f>VLOOKUP(Table3[[#This Row],[Customer ID]],'Medical Examinations'!$1:$1048576,6,FALSE())</f>
        <v>No</v>
      </c>
      <c r="H1355" s="19" t="str">
        <f>VLOOKUP(Table3[[#This Row],[Customer ID]],'Medical Examinations'!$1:$1048576,7,FALSE())</f>
        <v>No</v>
      </c>
      <c r="I1355" s="19" t="str">
        <f>VLOOKUP(Table3[[#This Row],[Customer ID]],'Medical Examinations'!$1:$1048576,8,FALSE())</f>
        <v>No</v>
      </c>
      <c r="J1355" s="19">
        <f>VLOOKUP(Table3[[#This Row],[Customer ID]],'Medical Examinations'!$1:$1048576,9,FALSE())</f>
        <v>0</v>
      </c>
      <c r="K1355" s="19" t="str">
        <f>VLOOKUP(Table3[[#This Row],[Customer ID]],'Medical Examinations'!$1:$1048576,10,FALSE())</f>
        <v>No</v>
      </c>
      <c r="L1355" s="19" t="e">
        <f>VLOOKUP(Table3[[#This Row],[Customer ID]],'Hospitalisation Details'!1354:$1048576,5,FALSE())</f>
        <v>#N/A</v>
      </c>
      <c r="M1355" s="19" t="e">
        <f>VLOOKUP(Table3[[#This Row],[Customer ID]],'Hospitalisation Details'!1354:$1048576,6,FALSE())</f>
        <v>#N/A</v>
      </c>
      <c r="N1355" s="19" t="e">
        <f>VLOOKUP(Table3[[#This Row],[Customer ID]],'Hospitalisation Details'!1354:$1048576,8,FALSE())</f>
        <v>#N/A</v>
      </c>
      <c r="O1355" s="19" t="e">
        <f>VLOOKUP(Table3[[#This Row],[Customer ID]],'Hospitalisation Details'!1354:$1048576,9,FALSE())</f>
        <v>#N/A</v>
      </c>
      <c r="P1355" s="19" t="e">
        <f>VLOOKUP(Table3[[#This Row],[Customer ID]],'Hospitalisation Details'!1354:$1048576,10,FALSE())</f>
        <v>#N/A</v>
      </c>
      <c r="Q1355" s="19" t="e">
        <f>VLOOKUP(Table3[[#This Row],[Customer ID]],'Hospitalisation Details'!1354:$1048576,11,FALSE())</f>
        <v>#N/A</v>
      </c>
    </row>
    <row r="1356" spans="1:17" x14ac:dyDescent="0.2">
      <c r="A1356" s="18" t="s">
        <v>1016</v>
      </c>
      <c r="B1356" s="19" t="str">
        <f>VLOOKUP(Table3[[#This Row],[Customer ID]],'Customer name 1'!1355:$1048576,4,FALSE())</f>
        <v xml:space="preserve">Ms. Victoria </v>
      </c>
      <c r="C1356" s="20">
        <f>VLOOKUP(Table3[[#This Row],[Customer ID]],'Medical Examinations'!$1:$1048576,2,FALSE())</f>
        <v>30.69</v>
      </c>
      <c r="D1356" s="20" t="str">
        <f>VLOOKUP(Table3[[#This Row],[Customer ID]],'Medical Examinations'!$1:$1048576,3,FALSE())</f>
        <v xml:space="preserve"> obesity </v>
      </c>
      <c r="E1356" s="20">
        <f>VLOOKUP(Table3[[#This Row],[Customer ID]],'Medical Examinations'!$1:$1048576,4,FALSE())</f>
        <v>6.15</v>
      </c>
      <c r="F1356" s="20" t="str">
        <f>VLOOKUP(Table3[[#This Row],[Customer ID]],'Medical Examinations'!$1:$1048576,5,FALSE())</f>
        <v>prediabetes</v>
      </c>
      <c r="G1356" s="19" t="str">
        <f>VLOOKUP(Table3[[#This Row],[Customer ID]],'Medical Examinations'!$1:$1048576,6,FALSE())</f>
        <v>No</v>
      </c>
      <c r="H1356" s="19" t="str">
        <f>VLOOKUP(Table3[[#This Row],[Customer ID]],'Medical Examinations'!$1:$1048576,7,FALSE())</f>
        <v>No</v>
      </c>
      <c r="I1356" s="19" t="str">
        <f>VLOOKUP(Table3[[#This Row],[Customer ID]],'Medical Examinations'!$1:$1048576,8,FALSE())</f>
        <v>No</v>
      </c>
      <c r="J1356" s="19">
        <f>VLOOKUP(Table3[[#This Row],[Customer ID]],'Medical Examinations'!$1:$1048576,9,FALSE())</f>
        <v>0</v>
      </c>
      <c r="K1356" s="19" t="str">
        <f>VLOOKUP(Table3[[#This Row],[Customer ID]],'Medical Examinations'!$1:$1048576,10,FALSE())</f>
        <v>No</v>
      </c>
      <c r="L1356" s="19" t="e">
        <f>VLOOKUP(Table3[[#This Row],[Customer ID]],'Hospitalisation Details'!1355:$1048576,5,FALSE())</f>
        <v>#N/A</v>
      </c>
      <c r="M1356" s="19" t="e">
        <f>VLOOKUP(Table3[[#This Row],[Customer ID]],'Hospitalisation Details'!1355:$1048576,6,FALSE())</f>
        <v>#N/A</v>
      </c>
      <c r="N1356" s="19" t="e">
        <f>VLOOKUP(Table3[[#This Row],[Customer ID]],'Hospitalisation Details'!1355:$1048576,8,FALSE())</f>
        <v>#N/A</v>
      </c>
      <c r="O1356" s="19" t="e">
        <f>VLOOKUP(Table3[[#This Row],[Customer ID]],'Hospitalisation Details'!1355:$1048576,9,FALSE())</f>
        <v>#N/A</v>
      </c>
      <c r="P1356" s="19" t="e">
        <f>VLOOKUP(Table3[[#This Row],[Customer ID]],'Hospitalisation Details'!1355:$1048576,10,FALSE())</f>
        <v>#N/A</v>
      </c>
      <c r="Q1356" s="19" t="e">
        <f>VLOOKUP(Table3[[#This Row],[Customer ID]],'Hospitalisation Details'!1355:$1048576,11,FALSE())</f>
        <v>#N/A</v>
      </c>
    </row>
    <row r="1357" spans="1:17" x14ac:dyDescent="0.2">
      <c r="A1357" s="18" t="s">
        <v>1015</v>
      </c>
      <c r="B1357" s="19" t="str">
        <f>VLOOKUP(Table3[[#This Row],[Customer ID]],'Customer name 1'!1356:$1048576,4,FALSE())</f>
        <v xml:space="preserve">Ms. Amelia </v>
      </c>
      <c r="C1357" s="20">
        <f>VLOOKUP(Table3[[#This Row],[Customer ID]],'Medical Examinations'!$1:$1048576,2,FALSE())</f>
        <v>24.984999999999999</v>
      </c>
      <c r="D1357" s="20" t="str">
        <f>VLOOKUP(Table3[[#This Row],[Customer ID]],'Medical Examinations'!$1:$1048576,3,FALSE())</f>
        <v>over weight</v>
      </c>
      <c r="E1357" s="20">
        <f>VLOOKUP(Table3[[#This Row],[Customer ID]],'Medical Examinations'!$1:$1048576,4,FALSE())</f>
        <v>4.5599999999999996</v>
      </c>
      <c r="F1357" s="20" t="str">
        <f>VLOOKUP(Table3[[#This Row],[Customer ID]],'Medical Examinations'!$1:$1048576,5,FALSE())</f>
        <v xml:space="preserve">normal </v>
      </c>
      <c r="G1357" s="19" t="str">
        <f>VLOOKUP(Table3[[#This Row],[Customer ID]],'Medical Examinations'!$1:$1048576,6,FALSE())</f>
        <v>No</v>
      </c>
      <c r="H1357" s="19" t="str">
        <f>VLOOKUP(Table3[[#This Row],[Customer ID]],'Medical Examinations'!$1:$1048576,7,FALSE())</f>
        <v>No</v>
      </c>
      <c r="I1357" s="19" t="str">
        <f>VLOOKUP(Table3[[#This Row],[Customer ID]],'Medical Examinations'!$1:$1048576,8,FALSE())</f>
        <v>No</v>
      </c>
      <c r="J1357" s="19">
        <f>VLOOKUP(Table3[[#This Row],[Customer ID]],'Medical Examinations'!$1:$1048576,9,FALSE())</f>
        <v>0</v>
      </c>
      <c r="K1357" s="19" t="str">
        <f>VLOOKUP(Table3[[#This Row],[Customer ID]],'Medical Examinations'!$1:$1048576,10,FALSE())</f>
        <v>No</v>
      </c>
      <c r="L1357" s="19" t="e">
        <f>VLOOKUP(Table3[[#This Row],[Customer ID]],'Hospitalisation Details'!1356:$1048576,5,FALSE())</f>
        <v>#N/A</v>
      </c>
      <c r="M1357" s="19" t="e">
        <f>VLOOKUP(Table3[[#This Row],[Customer ID]],'Hospitalisation Details'!1356:$1048576,6,FALSE())</f>
        <v>#N/A</v>
      </c>
      <c r="N1357" s="19" t="e">
        <f>VLOOKUP(Table3[[#This Row],[Customer ID]],'Hospitalisation Details'!1356:$1048576,8,FALSE())</f>
        <v>#N/A</v>
      </c>
      <c r="O1357" s="19" t="e">
        <f>VLOOKUP(Table3[[#This Row],[Customer ID]],'Hospitalisation Details'!1356:$1048576,9,FALSE())</f>
        <v>#N/A</v>
      </c>
      <c r="P1357" s="19" t="e">
        <f>VLOOKUP(Table3[[#This Row],[Customer ID]],'Hospitalisation Details'!1356:$1048576,10,FALSE())</f>
        <v>#N/A</v>
      </c>
      <c r="Q1357" s="19" t="e">
        <f>VLOOKUP(Table3[[#This Row],[Customer ID]],'Hospitalisation Details'!1356:$1048576,11,FALSE())</f>
        <v>#N/A</v>
      </c>
    </row>
    <row r="1358" spans="1:17" x14ac:dyDescent="0.2">
      <c r="A1358" s="18" t="s">
        <v>1014</v>
      </c>
      <c r="B1358" s="19" t="str">
        <f>VLOOKUP(Table3[[#This Row],[Customer ID]],'Customer name 1'!1357:$1048576,4,FALSE())</f>
        <v xml:space="preserve">Ms. Jackie </v>
      </c>
      <c r="C1358" s="20">
        <f>VLOOKUP(Table3[[#This Row],[Customer ID]],'Medical Examinations'!$1:$1048576,2,FALSE())</f>
        <v>39.42</v>
      </c>
      <c r="D1358" s="20" t="str">
        <f>VLOOKUP(Table3[[#This Row],[Customer ID]],'Medical Examinations'!$1:$1048576,3,FALSE())</f>
        <v xml:space="preserve"> obesity </v>
      </c>
      <c r="E1358" s="20">
        <f>VLOOKUP(Table3[[#This Row],[Customer ID]],'Medical Examinations'!$1:$1048576,4,FALSE())</f>
        <v>4.72</v>
      </c>
      <c r="F1358" s="20" t="str">
        <f>VLOOKUP(Table3[[#This Row],[Customer ID]],'Medical Examinations'!$1:$1048576,5,FALSE())</f>
        <v xml:space="preserve">normal </v>
      </c>
      <c r="G1358" s="19" t="str">
        <f>VLOOKUP(Table3[[#This Row],[Customer ID]],'Medical Examinations'!$1:$1048576,6,FALSE())</f>
        <v>yes</v>
      </c>
      <c r="H1358" s="19" t="str">
        <f>VLOOKUP(Table3[[#This Row],[Customer ID]],'Medical Examinations'!$1:$1048576,7,FALSE())</f>
        <v>No</v>
      </c>
      <c r="I1358" s="19" t="str">
        <f>VLOOKUP(Table3[[#This Row],[Customer ID]],'Medical Examinations'!$1:$1048576,8,FALSE())</f>
        <v>No</v>
      </c>
      <c r="J1358" s="19">
        <f>VLOOKUP(Table3[[#This Row],[Customer ID]],'Medical Examinations'!$1:$1048576,9,FALSE())</f>
        <v>1</v>
      </c>
      <c r="K1358" s="19" t="str">
        <f>VLOOKUP(Table3[[#This Row],[Customer ID]],'Medical Examinations'!$1:$1048576,10,FALSE())</f>
        <v>No</v>
      </c>
      <c r="L1358" s="19" t="e">
        <f>VLOOKUP(Table3[[#This Row],[Customer ID]],'Hospitalisation Details'!1357:$1048576,5,FALSE())</f>
        <v>#N/A</v>
      </c>
      <c r="M1358" s="19" t="e">
        <f>VLOOKUP(Table3[[#This Row],[Customer ID]],'Hospitalisation Details'!1357:$1048576,6,FALSE())</f>
        <v>#N/A</v>
      </c>
      <c r="N1358" s="19" t="e">
        <f>VLOOKUP(Table3[[#This Row],[Customer ID]],'Hospitalisation Details'!1357:$1048576,8,FALSE())</f>
        <v>#N/A</v>
      </c>
      <c r="O1358" s="19" t="e">
        <f>VLOOKUP(Table3[[#This Row],[Customer ID]],'Hospitalisation Details'!1357:$1048576,9,FALSE())</f>
        <v>#N/A</v>
      </c>
      <c r="P1358" s="19" t="e">
        <f>VLOOKUP(Table3[[#This Row],[Customer ID]],'Hospitalisation Details'!1357:$1048576,10,FALSE())</f>
        <v>#N/A</v>
      </c>
      <c r="Q1358" s="19" t="e">
        <f>VLOOKUP(Table3[[#This Row],[Customer ID]],'Hospitalisation Details'!1357:$1048576,11,FALSE())</f>
        <v>#N/A</v>
      </c>
    </row>
    <row r="1359" spans="1:17" x14ac:dyDescent="0.2">
      <c r="A1359" s="18" t="s">
        <v>1013</v>
      </c>
      <c r="B1359" s="19" t="str">
        <f>VLOOKUP(Table3[[#This Row],[Customer ID]],'Customer name 1'!1358:$1048576,4,FALSE())</f>
        <v xml:space="preserve">Mr. Justin </v>
      </c>
      <c r="C1359" s="20">
        <f>VLOOKUP(Table3[[#This Row],[Customer ID]],'Medical Examinations'!$1:$1048576,2,FALSE())</f>
        <v>16.8</v>
      </c>
      <c r="D1359" s="20" t="str">
        <f>VLOOKUP(Table3[[#This Row],[Customer ID]],'Medical Examinations'!$1:$1048576,3,FALSE())</f>
        <v xml:space="preserve">under weight </v>
      </c>
      <c r="E1359" s="20">
        <f>VLOOKUP(Table3[[#This Row],[Customer ID]],'Medical Examinations'!$1:$1048576,4,FALSE())</f>
        <v>7.98</v>
      </c>
      <c r="F1359" s="20" t="str">
        <f>VLOOKUP(Table3[[#This Row],[Customer ID]],'Medical Examinations'!$1:$1048576,5,FALSE())</f>
        <v xml:space="preserve">diabetes </v>
      </c>
      <c r="G1359" s="19" t="str">
        <f>VLOOKUP(Table3[[#This Row],[Customer ID]],'Medical Examinations'!$1:$1048576,6,FALSE())</f>
        <v>No</v>
      </c>
      <c r="H1359" s="19" t="str">
        <f>VLOOKUP(Table3[[#This Row],[Customer ID]],'Medical Examinations'!$1:$1048576,7,FALSE())</f>
        <v>No</v>
      </c>
      <c r="I1359" s="19" t="str">
        <f>VLOOKUP(Table3[[#This Row],[Customer ID]],'Medical Examinations'!$1:$1048576,8,FALSE())</f>
        <v>No</v>
      </c>
      <c r="J1359" s="19">
        <f>VLOOKUP(Table3[[#This Row],[Customer ID]],'Medical Examinations'!$1:$1048576,9,FALSE())</f>
        <v>0</v>
      </c>
      <c r="K1359" s="19" t="str">
        <f>VLOOKUP(Table3[[#This Row],[Customer ID]],'Medical Examinations'!$1:$1048576,10,FALSE())</f>
        <v>No</v>
      </c>
      <c r="L1359" s="19" t="e">
        <f>VLOOKUP(Table3[[#This Row],[Customer ID]],'Hospitalisation Details'!1358:$1048576,5,FALSE())</f>
        <v>#N/A</v>
      </c>
      <c r="M1359" s="19" t="e">
        <f>VLOOKUP(Table3[[#This Row],[Customer ID]],'Hospitalisation Details'!1358:$1048576,6,FALSE())</f>
        <v>#N/A</v>
      </c>
      <c r="N1359" s="19" t="e">
        <f>VLOOKUP(Table3[[#This Row],[Customer ID]],'Hospitalisation Details'!1358:$1048576,8,FALSE())</f>
        <v>#N/A</v>
      </c>
      <c r="O1359" s="19" t="e">
        <f>VLOOKUP(Table3[[#This Row],[Customer ID]],'Hospitalisation Details'!1358:$1048576,9,FALSE())</f>
        <v>#N/A</v>
      </c>
      <c r="P1359" s="19" t="e">
        <f>VLOOKUP(Table3[[#This Row],[Customer ID]],'Hospitalisation Details'!1358:$1048576,10,FALSE())</f>
        <v>#N/A</v>
      </c>
      <c r="Q1359" s="19" t="e">
        <f>VLOOKUP(Table3[[#This Row],[Customer ID]],'Hospitalisation Details'!1358:$1048576,11,FALSE())</f>
        <v>#N/A</v>
      </c>
    </row>
    <row r="1360" spans="1:17" x14ac:dyDescent="0.2">
      <c r="A1360" s="18" t="s">
        <v>1012</v>
      </c>
      <c r="B1360" s="19" t="str">
        <f>VLOOKUP(Table3[[#This Row],[Customer ID]],'Customer name 1'!1359:$1048576,4,FALSE())</f>
        <v xml:space="preserve">Ms. Kerry </v>
      </c>
      <c r="C1360" s="20">
        <f>VLOOKUP(Table3[[#This Row],[Customer ID]],'Medical Examinations'!$1:$1048576,2,FALSE())</f>
        <v>23.274999999999999</v>
      </c>
      <c r="D1360" s="20" t="str">
        <f>VLOOKUP(Table3[[#This Row],[Customer ID]],'Medical Examinations'!$1:$1048576,3,FALSE())</f>
        <v>normal weight</v>
      </c>
      <c r="E1360" s="20">
        <f>VLOOKUP(Table3[[#This Row],[Customer ID]],'Medical Examinations'!$1:$1048576,4,FALSE())</f>
        <v>6.26</v>
      </c>
      <c r="F1360" s="20" t="str">
        <f>VLOOKUP(Table3[[#This Row],[Customer ID]],'Medical Examinations'!$1:$1048576,5,FALSE())</f>
        <v>prediabetes</v>
      </c>
      <c r="G1360" s="19" t="str">
        <f>VLOOKUP(Table3[[#This Row],[Customer ID]],'Medical Examinations'!$1:$1048576,6,FALSE())</f>
        <v>yes</v>
      </c>
      <c r="H1360" s="19" t="str">
        <f>VLOOKUP(Table3[[#This Row],[Customer ID]],'Medical Examinations'!$1:$1048576,7,FALSE())</f>
        <v>No</v>
      </c>
      <c r="I1360" s="19" t="str">
        <f>VLOOKUP(Table3[[#This Row],[Customer ID]],'Medical Examinations'!$1:$1048576,8,FALSE())</f>
        <v>Yes</v>
      </c>
      <c r="J1360" s="19">
        <f>VLOOKUP(Table3[[#This Row],[Customer ID]],'Medical Examinations'!$1:$1048576,9,FALSE())</f>
        <v>1</v>
      </c>
      <c r="K1360" s="19" t="str">
        <f>VLOOKUP(Table3[[#This Row],[Customer ID]],'Medical Examinations'!$1:$1048576,10,FALSE())</f>
        <v>No</v>
      </c>
      <c r="L1360" s="19" t="e">
        <f>VLOOKUP(Table3[[#This Row],[Customer ID]],'Hospitalisation Details'!1359:$1048576,5,FALSE())</f>
        <v>#N/A</v>
      </c>
      <c r="M1360" s="19" t="e">
        <f>VLOOKUP(Table3[[#This Row],[Customer ID]],'Hospitalisation Details'!1359:$1048576,6,FALSE())</f>
        <v>#N/A</v>
      </c>
      <c r="N1360" s="19" t="e">
        <f>VLOOKUP(Table3[[#This Row],[Customer ID]],'Hospitalisation Details'!1359:$1048576,8,FALSE())</f>
        <v>#N/A</v>
      </c>
      <c r="O1360" s="19" t="e">
        <f>VLOOKUP(Table3[[#This Row],[Customer ID]],'Hospitalisation Details'!1359:$1048576,9,FALSE())</f>
        <v>#N/A</v>
      </c>
      <c r="P1360" s="19" t="e">
        <f>VLOOKUP(Table3[[#This Row],[Customer ID]],'Hospitalisation Details'!1359:$1048576,10,FALSE())</f>
        <v>#N/A</v>
      </c>
      <c r="Q1360" s="19" t="e">
        <f>VLOOKUP(Table3[[#This Row],[Customer ID]],'Hospitalisation Details'!1359:$1048576,11,FALSE())</f>
        <v>#N/A</v>
      </c>
    </row>
    <row r="1361" spans="1:17" x14ac:dyDescent="0.2">
      <c r="A1361" s="18" t="s">
        <v>1011</v>
      </c>
      <c r="B1361" s="19" t="str">
        <f>VLOOKUP(Table3[[#This Row],[Customer ID]],'Customer name 1'!1360:$1048576,4,FALSE())</f>
        <v xml:space="preserve">Ms. Cindy </v>
      </c>
      <c r="C1361" s="20">
        <f>VLOOKUP(Table3[[#This Row],[Customer ID]],'Medical Examinations'!$1:$1048576,2,FALSE())</f>
        <v>22.8</v>
      </c>
      <c r="D1361" s="20" t="str">
        <f>VLOOKUP(Table3[[#This Row],[Customer ID]],'Medical Examinations'!$1:$1048576,3,FALSE())</f>
        <v>normal weight</v>
      </c>
      <c r="E1361" s="20">
        <f>VLOOKUP(Table3[[#This Row],[Customer ID]],'Medical Examinations'!$1:$1048576,4,FALSE())</f>
        <v>4.29</v>
      </c>
      <c r="F1361" s="20" t="str">
        <f>VLOOKUP(Table3[[#This Row],[Customer ID]],'Medical Examinations'!$1:$1048576,5,FALSE())</f>
        <v xml:space="preserve">normal </v>
      </c>
      <c r="G1361" s="19" t="str">
        <f>VLOOKUP(Table3[[#This Row],[Customer ID]],'Medical Examinations'!$1:$1048576,6,FALSE())</f>
        <v>yes</v>
      </c>
      <c r="H1361" s="19" t="str">
        <f>VLOOKUP(Table3[[#This Row],[Customer ID]],'Medical Examinations'!$1:$1048576,7,FALSE())</f>
        <v>No</v>
      </c>
      <c r="I1361" s="19" t="str">
        <f>VLOOKUP(Table3[[#This Row],[Customer ID]],'Medical Examinations'!$1:$1048576,8,FALSE())</f>
        <v>Yes</v>
      </c>
      <c r="J1361" s="19">
        <f>VLOOKUP(Table3[[#This Row],[Customer ID]],'Medical Examinations'!$1:$1048576,9,FALSE())</f>
        <v>1</v>
      </c>
      <c r="K1361" s="19" t="str">
        <f>VLOOKUP(Table3[[#This Row],[Customer ID]],'Medical Examinations'!$1:$1048576,10,FALSE())</f>
        <v>No</v>
      </c>
      <c r="L1361" s="19" t="e">
        <f>VLOOKUP(Table3[[#This Row],[Customer ID]],'Hospitalisation Details'!1360:$1048576,5,FALSE())</f>
        <v>#N/A</v>
      </c>
      <c r="M1361" s="19" t="e">
        <f>VLOOKUP(Table3[[#This Row],[Customer ID]],'Hospitalisation Details'!1360:$1048576,6,FALSE())</f>
        <v>#N/A</v>
      </c>
      <c r="N1361" s="19" t="e">
        <f>VLOOKUP(Table3[[#This Row],[Customer ID]],'Hospitalisation Details'!1360:$1048576,8,FALSE())</f>
        <v>#N/A</v>
      </c>
      <c r="O1361" s="19" t="e">
        <f>VLOOKUP(Table3[[#This Row],[Customer ID]],'Hospitalisation Details'!1360:$1048576,9,FALSE())</f>
        <v>#N/A</v>
      </c>
      <c r="P1361" s="19" t="e">
        <f>VLOOKUP(Table3[[#This Row],[Customer ID]],'Hospitalisation Details'!1360:$1048576,10,FALSE())</f>
        <v>#N/A</v>
      </c>
      <c r="Q1361" s="19" t="e">
        <f>VLOOKUP(Table3[[#This Row],[Customer ID]],'Hospitalisation Details'!1360:$1048576,11,FALSE())</f>
        <v>#N/A</v>
      </c>
    </row>
    <row r="1362" spans="1:17" x14ac:dyDescent="0.2">
      <c r="A1362" s="18" t="s">
        <v>1010</v>
      </c>
      <c r="B1362" s="19" t="str">
        <f>VLOOKUP(Table3[[#This Row],[Customer ID]],'Customer name 1'!1361:$1048576,4,FALSE())</f>
        <v xml:space="preserve">Mr. Gennaro </v>
      </c>
      <c r="C1362" s="20">
        <f>VLOOKUP(Table3[[#This Row],[Customer ID]],'Medical Examinations'!$1:$1048576,2,FALSE())</f>
        <v>24.3</v>
      </c>
      <c r="D1362" s="20" t="str">
        <f>VLOOKUP(Table3[[#This Row],[Customer ID]],'Medical Examinations'!$1:$1048576,3,FALSE())</f>
        <v>normal weight</v>
      </c>
      <c r="E1362" s="20">
        <f>VLOOKUP(Table3[[#This Row],[Customer ID]],'Medical Examinations'!$1:$1048576,4,FALSE())</f>
        <v>5.43</v>
      </c>
      <c r="F1362" s="20" t="str">
        <f>VLOOKUP(Table3[[#This Row],[Customer ID]],'Medical Examinations'!$1:$1048576,5,FALSE())</f>
        <v xml:space="preserve">normal </v>
      </c>
      <c r="G1362" s="19" t="str">
        <f>VLOOKUP(Table3[[#This Row],[Customer ID]],'Medical Examinations'!$1:$1048576,6,FALSE())</f>
        <v>No</v>
      </c>
      <c r="H1362" s="19" t="str">
        <f>VLOOKUP(Table3[[#This Row],[Customer ID]],'Medical Examinations'!$1:$1048576,7,FALSE())</f>
        <v>No</v>
      </c>
      <c r="I1362" s="19" t="str">
        <f>VLOOKUP(Table3[[#This Row],[Customer ID]],'Medical Examinations'!$1:$1048576,8,FALSE())</f>
        <v>No</v>
      </c>
      <c r="J1362" s="19">
        <f>VLOOKUP(Table3[[#This Row],[Customer ID]],'Medical Examinations'!$1:$1048576,9,FALSE())</f>
        <v>2</v>
      </c>
      <c r="K1362" s="19" t="str">
        <f>VLOOKUP(Table3[[#This Row],[Customer ID]],'Medical Examinations'!$1:$1048576,10,FALSE())</f>
        <v>No</v>
      </c>
      <c r="L1362" s="19" t="e">
        <f>VLOOKUP(Table3[[#This Row],[Customer ID]],'Hospitalisation Details'!1361:$1048576,5,FALSE())</f>
        <v>#N/A</v>
      </c>
      <c r="M1362" s="19" t="e">
        <f>VLOOKUP(Table3[[#This Row],[Customer ID]],'Hospitalisation Details'!1361:$1048576,6,FALSE())</f>
        <v>#N/A</v>
      </c>
      <c r="N1362" s="19" t="e">
        <f>VLOOKUP(Table3[[#This Row],[Customer ID]],'Hospitalisation Details'!1361:$1048576,8,FALSE())</f>
        <v>#N/A</v>
      </c>
      <c r="O1362" s="19" t="e">
        <f>VLOOKUP(Table3[[#This Row],[Customer ID]],'Hospitalisation Details'!1361:$1048576,9,FALSE())</f>
        <v>#N/A</v>
      </c>
      <c r="P1362" s="19" t="e">
        <f>VLOOKUP(Table3[[#This Row],[Customer ID]],'Hospitalisation Details'!1361:$1048576,10,FALSE())</f>
        <v>#N/A</v>
      </c>
      <c r="Q1362" s="19" t="e">
        <f>VLOOKUP(Table3[[#This Row],[Customer ID]],'Hospitalisation Details'!1361:$1048576,11,FALSE())</f>
        <v>#N/A</v>
      </c>
    </row>
    <row r="1363" spans="1:17" x14ac:dyDescent="0.2">
      <c r="A1363" s="18" t="s">
        <v>1009</v>
      </c>
      <c r="B1363" s="19" t="str">
        <f>VLOOKUP(Table3[[#This Row],[Customer ID]],'Customer name 1'!1362:$1048576,4,FALSE())</f>
        <v xml:space="preserve">Mr. Terry </v>
      </c>
      <c r="C1363" s="20">
        <f>VLOOKUP(Table3[[#This Row],[Customer ID]],'Medical Examinations'!$1:$1048576,2,FALSE())</f>
        <v>25.13</v>
      </c>
      <c r="D1363" s="20" t="str">
        <f>VLOOKUP(Table3[[#This Row],[Customer ID]],'Medical Examinations'!$1:$1048576,3,FALSE())</f>
        <v>over weight</v>
      </c>
      <c r="E1363" s="20">
        <f>VLOOKUP(Table3[[#This Row],[Customer ID]],'Medical Examinations'!$1:$1048576,4,FALSE())</f>
        <v>8</v>
      </c>
      <c r="F1363" s="20" t="str">
        <f>VLOOKUP(Table3[[#This Row],[Customer ID]],'Medical Examinations'!$1:$1048576,5,FALSE())</f>
        <v xml:space="preserve">diabetes </v>
      </c>
      <c r="G1363" s="19" t="str">
        <f>VLOOKUP(Table3[[#This Row],[Customer ID]],'Medical Examinations'!$1:$1048576,6,FALSE())</f>
        <v>yes</v>
      </c>
      <c r="H1363" s="19" t="str">
        <f>VLOOKUP(Table3[[#This Row],[Customer ID]],'Medical Examinations'!$1:$1048576,7,FALSE())</f>
        <v>No</v>
      </c>
      <c r="I1363" s="19" t="str">
        <f>VLOOKUP(Table3[[#This Row],[Customer ID]],'Medical Examinations'!$1:$1048576,8,FALSE())</f>
        <v>No</v>
      </c>
      <c r="J1363" s="19">
        <f>VLOOKUP(Table3[[#This Row],[Customer ID]],'Medical Examinations'!$1:$1048576,9,FALSE())</f>
        <v>1</v>
      </c>
      <c r="K1363" s="19" t="str">
        <f>VLOOKUP(Table3[[#This Row],[Customer ID]],'Medical Examinations'!$1:$1048576,10,FALSE())</f>
        <v>No</v>
      </c>
      <c r="L1363" s="19" t="e">
        <f>VLOOKUP(Table3[[#This Row],[Customer ID]],'Hospitalisation Details'!1362:$1048576,5,FALSE())</f>
        <v>#N/A</v>
      </c>
      <c r="M1363" s="19" t="e">
        <f>VLOOKUP(Table3[[#This Row],[Customer ID]],'Hospitalisation Details'!1362:$1048576,6,FALSE())</f>
        <v>#N/A</v>
      </c>
      <c r="N1363" s="19" t="e">
        <f>VLOOKUP(Table3[[#This Row],[Customer ID]],'Hospitalisation Details'!1362:$1048576,8,FALSE())</f>
        <v>#N/A</v>
      </c>
      <c r="O1363" s="19" t="e">
        <f>VLOOKUP(Table3[[#This Row],[Customer ID]],'Hospitalisation Details'!1362:$1048576,9,FALSE())</f>
        <v>#N/A</v>
      </c>
      <c r="P1363" s="19" t="e">
        <f>VLOOKUP(Table3[[#This Row],[Customer ID]],'Hospitalisation Details'!1362:$1048576,10,FALSE())</f>
        <v>#N/A</v>
      </c>
      <c r="Q1363" s="19" t="e">
        <f>VLOOKUP(Table3[[#This Row],[Customer ID]],'Hospitalisation Details'!1362:$1048576,11,FALSE())</f>
        <v>#N/A</v>
      </c>
    </row>
    <row r="1364" spans="1:17" x14ac:dyDescent="0.2">
      <c r="A1364" s="18" t="s">
        <v>1008</v>
      </c>
      <c r="B1364" s="19" t="str">
        <f>VLOOKUP(Table3[[#This Row],[Customer ID]],'Customer name 1'!1363:$1048576,4,FALSE())</f>
        <v xml:space="preserve">Mr. Patrick </v>
      </c>
      <c r="C1364" s="20">
        <f>VLOOKUP(Table3[[#This Row],[Customer ID]],'Medical Examinations'!$1:$1048576,2,FALSE())</f>
        <v>22.72</v>
      </c>
      <c r="D1364" s="20" t="str">
        <f>VLOOKUP(Table3[[#This Row],[Customer ID]],'Medical Examinations'!$1:$1048576,3,FALSE())</f>
        <v>normal weight</v>
      </c>
      <c r="E1364" s="20">
        <f>VLOOKUP(Table3[[#This Row],[Customer ID]],'Medical Examinations'!$1:$1048576,4,FALSE())</f>
        <v>9.9600000000000009</v>
      </c>
      <c r="F1364" s="20" t="str">
        <f>VLOOKUP(Table3[[#This Row],[Customer ID]],'Medical Examinations'!$1:$1048576,5,FALSE())</f>
        <v xml:space="preserve">diabetes </v>
      </c>
      <c r="G1364" s="19" t="str">
        <f>VLOOKUP(Table3[[#This Row],[Customer ID]],'Medical Examinations'!$1:$1048576,6,FALSE())</f>
        <v>yes</v>
      </c>
      <c r="H1364" s="19" t="str">
        <f>VLOOKUP(Table3[[#This Row],[Customer ID]],'Medical Examinations'!$1:$1048576,7,FALSE())</f>
        <v>No</v>
      </c>
      <c r="I1364" s="19" t="str">
        <f>VLOOKUP(Table3[[#This Row],[Customer ID]],'Medical Examinations'!$1:$1048576,8,FALSE())</f>
        <v>No</v>
      </c>
      <c r="J1364" s="19">
        <f>VLOOKUP(Table3[[#This Row],[Customer ID]],'Medical Examinations'!$1:$1048576,9,FALSE())</f>
        <v>2</v>
      </c>
      <c r="K1364" s="19" t="str">
        <f>VLOOKUP(Table3[[#This Row],[Customer ID]],'Medical Examinations'!$1:$1048576,10,FALSE())</f>
        <v>No</v>
      </c>
      <c r="L1364" s="19" t="e">
        <f>VLOOKUP(Table3[[#This Row],[Customer ID]],'Hospitalisation Details'!1363:$1048576,5,FALSE())</f>
        <v>#N/A</v>
      </c>
      <c r="M1364" s="19" t="e">
        <f>VLOOKUP(Table3[[#This Row],[Customer ID]],'Hospitalisation Details'!1363:$1048576,6,FALSE())</f>
        <v>#N/A</v>
      </c>
      <c r="N1364" s="19" t="e">
        <f>VLOOKUP(Table3[[#This Row],[Customer ID]],'Hospitalisation Details'!1363:$1048576,8,FALSE())</f>
        <v>#N/A</v>
      </c>
      <c r="O1364" s="19" t="e">
        <f>VLOOKUP(Table3[[#This Row],[Customer ID]],'Hospitalisation Details'!1363:$1048576,9,FALSE())</f>
        <v>#N/A</v>
      </c>
      <c r="P1364" s="19" t="e">
        <f>VLOOKUP(Table3[[#This Row],[Customer ID]],'Hospitalisation Details'!1363:$1048576,10,FALSE())</f>
        <v>#N/A</v>
      </c>
      <c r="Q1364" s="19" t="e">
        <f>VLOOKUP(Table3[[#This Row],[Customer ID]],'Hospitalisation Details'!1363:$1048576,11,FALSE())</f>
        <v>#N/A</v>
      </c>
    </row>
    <row r="1365" spans="1:17" x14ac:dyDescent="0.2">
      <c r="A1365" s="18" t="s">
        <v>1007</v>
      </c>
      <c r="B1365" s="19" t="str">
        <f>VLOOKUP(Table3[[#This Row],[Customer ID]],'Customer name 1'!1364:$1048576,4,FALSE())</f>
        <v xml:space="preserve">Ms. Keara </v>
      </c>
      <c r="C1365" s="20">
        <f>VLOOKUP(Table3[[#This Row],[Customer ID]],'Medical Examinations'!$1:$1048576,2,FALSE())</f>
        <v>32.6</v>
      </c>
      <c r="D1365" s="20" t="str">
        <f>VLOOKUP(Table3[[#This Row],[Customer ID]],'Medical Examinations'!$1:$1048576,3,FALSE())</f>
        <v xml:space="preserve"> obesity </v>
      </c>
      <c r="E1365" s="20">
        <f>VLOOKUP(Table3[[#This Row],[Customer ID]],'Medical Examinations'!$1:$1048576,4,FALSE())</f>
        <v>6.8</v>
      </c>
      <c r="F1365" s="20" t="str">
        <f>VLOOKUP(Table3[[#This Row],[Customer ID]],'Medical Examinations'!$1:$1048576,5,FALSE())</f>
        <v xml:space="preserve">diabetes </v>
      </c>
      <c r="G1365" s="19" t="str">
        <f>VLOOKUP(Table3[[#This Row],[Customer ID]],'Medical Examinations'!$1:$1048576,6,FALSE())</f>
        <v>yes</v>
      </c>
      <c r="H1365" s="19" t="str">
        <f>VLOOKUP(Table3[[#This Row],[Customer ID]],'Medical Examinations'!$1:$1048576,7,FALSE())</f>
        <v>No</v>
      </c>
      <c r="I1365" s="19" t="str">
        <f>VLOOKUP(Table3[[#This Row],[Customer ID]],'Medical Examinations'!$1:$1048576,8,FALSE())</f>
        <v>No</v>
      </c>
      <c r="J1365" s="19">
        <f>VLOOKUP(Table3[[#This Row],[Customer ID]],'Medical Examinations'!$1:$1048576,9,FALSE())</f>
        <v>0</v>
      </c>
      <c r="K1365" s="19" t="str">
        <f>VLOOKUP(Table3[[#This Row],[Customer ID]],'Medical Examinations'!$1:$1048576,10,FALSE())</f>
        <v>No</v>
      </c>
      <c r="L1365" s="19" t="e">
        <f>VLOOKUP(Table3[[#This Row],[Customer ID]],'Hospitalisation Details'!1364:$1048576,5,FALSE())</f>
        <v>#N/A</v>
      </c>
      <c r="M1365" s="19" t="e">
        <f>VLOOKUP(Table3[[#This Row],[Customer ID]],'Hospitalisation Details'!1364:$1048576,6,FALSE())</f>
        <v>#N/A</v>
      </c>
      <c r="N1365" s="19" t="e">
        <f>VLOOKUP(Table3[[#This Row],[Customer ID]],'Hospitalisation Details'!1364:$1048576,8,FALSE())</f>
        <v>#N/A</v>
      </c>
      <c r="O1365" s="19" t="e">
        <f>VLOOKUP(Table3[[#This Row],[Customer ID]],'Hospitalisation Details'!1364:$1048576,9,FALSE())</f>
        <v>#N/A</v>
      </c>
      <c r="P1365" s="19" t="e">
        <f>VLOOKUP(Table3[[#This Row],[Customer ID]],'Hospitalisation Details'!1364:$1048576,10,FALSE())</f>
        <v>#N/A</v>
      </c>
      <c r="Q1365" s="19" t="e">
        <f>VLOOKUP(Table3[[#This Row],[Customer ID]],'Hospitalisation Details'!1364:$1048576,11,FALSE())</f>
        <v>#N/A</v>
      </c>
    </row>
    <row r="1366" spans="1:17" x14ac:dyDescent="0.2">
      <c r="A1366" s="18" t="s">
        <v>1006</v>
      </c>
      <c r="B1366" s="19" t="str">
        <f>VLOOKUP(Table3[[#This Row],[Customer ID]],'Customer name 1'!1365:$1048576,4,FALSE())</f>
        <v xml:space="preserve">Ms. Nicole </v>
      </c>
      <c r="C1366" s="20">
        <f>VLOOKUP(Table3[[#This Row],[Customer ID]],'Medical Examinations'!$1:$1048576,2,FALSE())</f>
        <v>17.28</v>
      </c>
      <c r="D1366" s="20" t="str">
        <f>VLOOKUP(Table3[[#This Row],[Customer ID]],'Medical Examinations'!$1:$1048576,3,FALSE())</f>
        <v xml:space="preserve">under weight </v>
      </c>
      <c r="E1366" s="20">
        <f>VLOOKUP(Table3[[#This Row],[Customer ID]],'Medical Examinations'!$1:$1048576,4,FALSE())</f>
        <v>6.22</v>
      </c>
      <c r="F1366" s="20" t="str">
        <f>VLOOKUP(Table3[[#This Row],[Customer ID]],'Medical Examinations'!$1:$1048576,5,FALSE())</f>
        <v>prediabetes</v>
      </c>
      <c r="G1366" s="19" t="str">
        <f>VLOOKUP(Table3[[#This Row],[Customer ID]],'Medical Examinations'!$1:$1048576,6,FALSE())</f>
        <v>yes</v>
      </c>
      <c r="H1366" s="19" t="str">
        <f>VLOOKUP(Table3[[#This Row],[Customer ID]],'Medical Examinations'!$1:$1048576,7,FALSE())</f>
        <v>No</v>
      </c>
      <c r="I1366" s="19" t="str">
        <f>VLOOKUP(Table3[[#This Row],[Customer ID]],'Medical Examinations'!$1:$1048576,8,FALSE())</f>
        <v>No</v>
      </c>
      <c r="J1366" s="19">
        <f>VLOOKUP(Table3[[#This Row],[Customer ID]],'Medical Examinations'!$1:$1048576,9,FALSE())</f>
        <v>2</v>
      </c>
      <c r="K1366" s="19" t="str">
        <f>VLOOKUP(Table3[[#This Row],[Customer ID]],'Medical Examinations'!$1:$1048576,10,FALSE())</f>
        <v>No</v>
      </c>
      <c r="L1366" s="19" t="e">
        <f>VLOOKUP(Table3[[#This Row],[Customer ID]],'Hospitalisation Details'!1365:$1048576,5,FALSE())</f>
        <v>#N/A</v>
      </c>
      <c r="M1366" s="19" t="e">
        <f>VLOOKUP(Table3[[#This Row],[Customer ID]],'Hospitalisation Details'!1365:$1048576,6,FALSE())</f>
        <v>#N/A</v>
      </c>
      <c r="N1366" s="19" t="e">
        <f>VLOOKUP(Table3[[#This Row],[Customer ID]],'Hospitalisation Details'!1365:$1048576,8,FALSE())</f>
        <v>#N/A</v>
      </c>
      <c r="O1366" s="19" t="e">
        <f>VLOOKUP(Table3[[#This Row],[Customer ID]],'Hospitalisation Details'!1365:$1048576,9,FALSE())</f>
        <v>#N/A</v>
      </c>
      <c r="P1366" s="19" t="e">
        <f>VLOOKUP(Table3[[#This Row],[Customer ID]],'Hospitalisation Details'!1365:$1048576,10,FALSE())</f>
        <v>#N/A</v>
      </c>
      <c r="Q1366" s="19" t="e">
        <f>VLOOKUP(Table3[[#This Row],[Customer ID]],'Hospitalisation Details'!1365:$1048576,11,FALSE())</f>
        <v>#N/A</v>
      </c>
    </row>
    <row r="1367" spans="1:17" x14ac:dyDescent="0.2">
      <c r="A1367" s="18" t="s">
        <v>1005</v>
      </c>
      <c r="B1367" s="19" t="str">
        <f>VLOOKUP(Table3[[#This Row],[Customer ID]],'Customer name 1'!1366:$1048576,4,FALSE())</f>
        <v xml:space="preserve">Mrs. Katena </v>
      </c>
      <c r="C1367" s="20">
        <f>VLOOKUP(Table3[[#This Row],[Customer ID]],'Medical Examinations'!$1:$1048576,2,FALSE())</f>
        <v>27.92</v>
      </c>
      <c r="D1367" s="20" t="str">
        <f>VLOOKUP(Table3[[#This Row],[Customer ID]],'Medical Examinations'!$1:$1048576,3,FALSE())</f>
        <v>over weight</v>
      </c>
      <c r="E1367" s="20">
        <f>VLOOKUP(Table3[[#This Row],[Customer ID]],'Medical Examinations'!$1:$1048576,4,FALSE())</f>
        <v>5.79</v>
      </c>
      <c r="F1367" s="20" t="str">
        <f>VLOOKUP(Table3[[#This Row],[Customer ID]],'Medical Examinations'!$1:$1048576,5,FALSE())</f>
        <v>prediabetes</v>
      </c>
      <c r="G1367" s="19" t="str">
        <f>VLOOKUP(Table3[[#This Row],[Customer ID]],'Medical Examinations'!$1:$1048576,6,FALSE())</f>
        <v>No</v>
      </c>
      <c r="H1367" s="19" t="str">
        <f>VLOOKUP(Table3[[#This Row],[Customer ID]],'Medical Examinations'!$1:$1048576,7,FALSE())</f>
        <v>No</v>
      </c>
      <c r="I1367" s="19" t="str">
        <f>VLOOKUP(Table3[[#This Row],[Customer ID]],'Medical Examinations'!$1:$1048576,8,FALSE())</f>
        <v>No</v>
      </c>
      <c r="J1367" s="19">
        <f>VLOOKUP(Table3[[#This Row],[Customer ID]],'Medical Examinations'!$1:$1048576,9,FALSE())</f>
        <v>1</v>
      </c>
      <c r="K1367" s="19" t="str">
        <f>VLOOKUP(Table3[[#This Row],[Customer ID]],'Medical Examinations'!$1:$1048576,10,FALSE())</f>
        <v>No</v>
      </c>
      <c r="L1367" s="19" t="e">
        <f>VLOOKUP(Table3[[#This Row],[Customer ID]],'Hospitalisation Details'!1366:$1048576,5,FALSE())</f>
        <v>#N/A</v>
      </c>
      <c r="M1367" s="19" t="e">
        <f>VLOOKUP(Table3[[#This Row],[Customer ID]],'Hospitalisation Details'!1366:$1048576,6,FALSE())</f>
        <v>#N/A</v>
      </c>
      <c r="N1367" s="19" t="e">
        <f>VLOOKUP(Table3[[#This Row],[Customer ID]],'Hospitalisation Details'!1366:$1048576,8,FALSE())</f>
        <v>#N/A</v>
      </c>
      <c r="O1367" s="19" t="e">
        <f>VLOOKUP(Table3[[#This Row],[Customer ID]],'Hospitalisation Details'!1366:$1048576,9,FALSE())</f>
        <v>#N/A</v>
      </c>
      <c r="P1367" s="19" t="e">
        <f>VLOOKUP(Table3[[#This Row],[Customer ID]],'Hospitalisation Details'!1366:$1048576,10,FALSE())</f>
        <v>#N/A</v>
      </c>
      <c r="Q1367" s="19" t="e">
        <f>VLOOKUP(Table3[[#This Row],[Customer ID]],'Hospitalisation Details'!1366:$1048576,11,FALSE())</f>
        <v>#N/A</v>
      </c>
    </row>
    <row r="1368" spans="1:17" x14ac:dyDescent="0.2">
      <c r="A1368" s="18" t="s">
        <v>1004</v>
      </c>
      <c r="B1368" s="19" t="str">
        <f>VLOOKUP(Table3[[#This Row],[Customer ID]],'Customer name 1'!1367:$1048576,4,FALSE())</f>
        <v xml:space="preserve">Ms. Bean </v>
      </c>
      <c r="C1368" s="20">
        <f>VLOOKUP(Table3[[#This Row],[Customer ID]],'Medical Examinations'!$1:$1048576,2,FALSE())</f>
        <v>38.284999999999997</v>
      </c>
      <c r="D1368" s="20" t="str">
        <f>VLOOKUP(Table3[[#This Row],[Customer ID]],'Medical Examinations'!$1:$1048576,3,FALSE())</f>
        <v xml:space="preserve"> obesity </v>
      </c>
      <c r="E1368" s="20">
        <f>VLOOKUP(Table3[[#This Row],[Customer ID]],'Medical Examinations'!$1:$1048576,4,FALSE())</f>
        <v>5.41</v>
      </c>
      <c r="F1368" s="20" t="str">
        <f>VLOOKUP(Table3[[#This Row],[Customer ID]],'Medical Examinations'!$1:$1048576,5,FALSE())</f>
        <v xml:space="preserve">normal </v>
      </c>
      <c r="G1368" s="19" t="str">
        <f>VLOOKUP(Table3[[#This Row],[Customer ID]],'Medical Examinations'!$1:$1048576,6,FALSE())</f>
        <v>No</v>
      </c>
      <c r="H1368" s="19" t="str">
        <f>VLOOKUP(Table3[[#This Row],[Customer ID]],'Medical Examinations'!$1:$1048576,7,FALSE())</f>
        <v>No</v>
      </c>
      <c r="I1368" s="19" t="str">
        <f>VLOOKUP(Table3[[#This Row],[Customer ID]],'Medical Examinations'!$1:$1048576,8,FALSE())</f>
        <v>No</v>
      </c>
      <c r="J1368" s="19">
        <f>VLOOKUP(Table3[[#This Row],[Customer ID]],'Medical Examinations'!$1:$1048576,9,FALSE())</f>
        <v>0</v>
      </c>
      <c r="K1368" s="19" t="str">
        <f>VLOOKUP(Table3[[#This Row],[Customer ID]],'Medical Examinations'!$1:$1048576,10,FALSE())</f>
        <v>No</v>
      </c>
      <c r="L1368" s="19" t="e">
        <f>VLOOKUP(Table3[[#This Row],[Customer ID]],'Hospitalisation Details'!1367:$1048576,5,FALSE())</f>
        <v>#N/A</v>
      </c>
      <c r="M1368" s="19" t="e">
        <f>VLOOKUP(Table3[[#This Row],[Customer ID]],'Hospitalisation Details'!1367:$1048576,6,FALSE())</f>
        <v>#N/A</v>
      </c>
      <c r="N1368" s="19" t="e">
        <f>VLOOKUP(Table3[[#This Row],[Customer ID]],'Hospitalisation Details'!1367:$1048576,8,FALSE())</f>
        <v>#N/A</v>
      </c>
      <c r="O1368" s="19" t="e">
        <f>VLOOKUP(Table3[[#This Row],[Customer ID]],'Hospitalisation Details'!1367:$1048576,9,FALSE())</f>
        <v>#N/A</v>
      </c>
      <c r="P1368" s="19" t="e">
        <f>VLOOKUP(Table3[[#This Row],[Customer ID]],'Hospitalisation Details'!1367:$1048576,10,FALSE())</f>
        <v>#N/A</v>
      </c>
      <c r="Q1368" s="19" t="e">
        <f>VLOOKUP(Table3[[#This Row],[Customer ID]],'Hospitalisation Details'!1367:$1048576,11,FALSE())</f>
        <v>#N/A</v>
      </c>
    </row>
    <row r="1369" spans="1:17" x14ac:dyDescent="0.2">
      <c r="A1369" s="18" t="s">
        <v>1003</v>
      </c>
      <c r="B1369" s="19" t="str">
        <f>VLOOKUP(Table3[[#This Row],[Customer ID]],'Customer name 1'!1368:$1048576,4,FALSE())</f>
        <v xml:space="preserve">Mr. Brian </v>
      </c>
      <c r="C1369" s="20">
        <f>VLOOKUP(Table3[[#This Row],[Customer ID]],'Medical Examinations'!$1:$1048576,2,FALSE())</f>
        <v>16.48</v>
      </c>
      <c r="D1369" s="20" t="str">
        <f>VLOOKUP(Table3[[#This Row],[Customer ID]],'Medical Examinations'!$1:$1048576,3,FALSE())</f>
        <v xml:space="preserve">under weight </v>
      </c>
      <c r="E1369" s="20">
        <f>VLOOKUP(Table3[[#This Row],[Customer ID]],'Medical Examinations'!$1:$1048576,4,FALSE())</f>
        <v>11.05</v>
      </c>
      <c r="F1369" s="20" t="str">
        <f>VLOOKUP(Table3[[#This Row],[Customer ID]],'Medical Examinations'!$1:$1048576,5,FALSE())</f>
        <v xml:space="preserve">diabetes </v>
      </c>
      <c r="G1369" s="19" t="str">
        <f>VLOOKUP(Table3[[#This Row],[Customer ID]],'Medical Examinations'!$1:$1048576,6,FALSE())</f>
        <v>No</v>
      </c>
      <c r="H1369" s="19" t="str">
        <f>VLOOKUP(Table3[[#This Row],[Customer ID]],'Medical Examinations'!$1:$1048576,7,FALSE())</f>
        <v>No</v>
      </c>
      <c r="I1369" s="19" t="str">
        <f>VLOOKUP(Table3[[#This Row],[Customer ID]],'Medical Examinations'!$1:$1048576,8,FALSE())</f>
        <v>No</v>
      </c>
      <c r="J1369" s="19">
        <f>VLOOKUP(Table3[[#This Row],[Customer ID]],'Medical Examinations'!$1:$1048576,9,FALSE())</f>
        <v>0</v>
      </c>
      <c r="K1369" s="19" t="str">
        <f>VLOOKUP(Table3[[#This Row],[Customer ID]],'Medical Examinations'!$1:$1048576,10,FALSE())</f>
        <v>No</v>
      </c>
      <c r="L1369" s="19" t="e">
        <f>VLOOKUP(Table3[[#This Row],[Customer ID]],'Hospitalisation Details'!1368:$1048576,5,FALSE())</f>
        <v>#N/A</v>
      </c>
      <c r="M1369" s="19" t="e">
        <f>VLOOKUP(Table3[[#This Row],[Customer ID]],'Hospitalisation Details'!1368:$1048576,6,FALSE())</f>
        <v>#N/A</v>
      </c>
      <c r="N1369" s="19" t="e">
        <f>VLOOKUP(Table3[[#This Row],[Customer ID]],'Hospitalisation Details'!1368:$1048576,8,FALSE())</f>
        <v>#N/A</v>
      </c>
      <c r="O1369" s="19" t="e">
        <f>VLOOKUP(Table3[[#This Row],[Customer ID]],'Hospitalisation Details'!1368:$1048576,9,FALSE())</f>
        <v>#N/A</v>
      </c>
      <c r="P1369" s="19" t="e">
        <f>VLOOKUP(Table3[[#This Row],[Customer ID]],'Hospitalisation Details'!1368:$1048576,10,FALSE())</f>
        <v>#N/A</v>
      </c>
      <c r="Q1369" s="19" t="e">
        <f>VLOOKUP(Table3[[#This Row],[Customer ID]],'Hospitalisation Details'!1368:$1048576,11,FALSE())</f>
        <v>#N/A</v>
      </c>
    </row>
    <row r="1370" spans="1:17" x14ac:dyDescent="0.2">
      <c r="A1370" s="18" t="s">
        <v>1002</v>
      </c>
      <c r="B1370" s="19" t="str">
        <f>VLOOKUP(Table3[[#This Row],[Customer ID]],'Customer name 1'!1369:$1048576,4,FALSE())</f>
        <v xml:space="preserve">Mr. Jan-Patrick </v>
      </c>
      <c r="C1370" s="20">
        <f>VLOOKUP(Table3[[#This Row],[Customer ID]],'Medical Examinations'!$1:$1048576,2,FALSE())</f>
        <v>38.57</v>
      </c>
      <c r="D1370" s="20" t="str">
        <f>VLOOKUP(Table3[[#This Row],[Customer ID]],'Medical Examinations'!$1:$1048576,3,FALSE())</f>
        <v xml:space="preserve"> obesity </v>
      </c>
      <c r="E1370" s="20">
        <f>VLOOKUP(Table3[[#This Row],[Customer ID]],'Medical Examinations'!$1:$1048576,4,FALSE())</f>
        <v>6.27</v>
      </c>
      <c r="F1370" s="20" t="str">
        <f>VLOOKUP(Table3[[#This Row],[Customer ID]],'Medical Examinations'!$1:$1048576,5,FALSE())</f>
        <v>prediabetes</v>
      </c>
      <c r="G1370" s="19" t="str">
        <f>VLOOKUP(Table3[[#This Row],[Customer ID]],'Medical Examinations'!$1:$1048576,6,FALSE())</f>
        <v>No</v>
      </c>
      <c r="H1370" s="19" t="str">
        <f>VLOOKUP(Table3[[#This Row],[Customer ID]],'Medical Examinations'!$1:$1048576,7,FALSE())</f>
        <v>No</v>
      </c>
      <c r="I1370" s="19" t="str">
        <f>VLOOKUP(Table3[[#This Row],[Customer ID]],'Medical Examinations'!$1:$1048576,8,FALSE())</f>
        <v>No</v>
      </c>
      <c r="J1370" s="19">
        <f>VLOOKUP(Table3[[#This Row],[Customer ID]],'Medical Examinations'!$1:$1048576,9,FALSE())</f>
        <v>0</v>
      </c>
      <c r="K1370" s="19" t="str">
        <f>VLOOKUP(Table3[[#This Row],[Customer ID]],'Medical Examinations'!$1:$1048576,10,FALSE())</f>
        <v>No</v>
      </c>
      <c r="L1370" s="19" t="e">
        <f>VLOOKUP(Table3[[#This Row],[Customer ID]],'Hospitalisation Details'!1369:$1048576,5,FALSE())</f>
        <v>#N/A</v>
      </c>
      <c r="M1370" s="19" t="e">
        <f>VLOOKUP(Table3[[#This Row],[Customer ID]],'Hospitalisation Details'!1369:$1048576,6,FALSE())</f>
        <v>#N/A</v>
      </c>
      <c r="N1370" s="19" t="e">
        <f>VLOOKUP(Table3[[#This Row],[Customer ID]],'Hospitalisation Details'!1369:$1048576,8,FALSE())</f>
        <v>#N/A</v>
      </c>
      <c r="O1370" s="19" t="e">
        <f>VLOOKUP(Table3[[#This Row],[Customer ID]],'Hospitalisation Details'!1369:$1048576,9,FALSE())</f>
        <v>#N/A</v>
      </c>
      <c r="P1370" s="19" t="e">
        <f>VLOOKUP(Table3[[#This Row],[Customer ID]],'Hospitalisation Details'!1369:$1048576,10,FALSE())</f>
        <v>#N/A</v>
      </c>
      <c r="Q1370" s="19" t="e">
        <f>VLOOKUP(Table3[[#This Row],[Customer ID]],'Hospitalisation Details'!1369:$1048576,11,FALSE())</f>
        <v>#N/A</v>
      </c>
    </row>
    <row r="1371" spans="1:17" x14ac:dyDescent="0.2">
      <c r="A1371" s="18" t="s">
        <v>1001</v>
      </c>
      <c r="B1371" s="19" t="str">
        <f>VLOOKUP(Table3[[#This Row],[Customer ID]],'Customer name 1'!1370:$1048576,4,FALSE())</f>
        <v xml:space="preserve">Mr. Jesse </v>
      </c>
      <c r="C1371" s="20">
        <f>VLOOKUP(Table3[[#This Row],[Customer ID]],'Medical Examinations'!$1:$1048576,2,FALSE())</f>
        <v>43.85</v>
      </c>
      <c r="D1371" s="20" t="str">
        <f>VLOOKUP(Table3[[#This Row],[Customer ID]],'Medical Examinations'!$1:$1048576,3,FALSE())</f>
        <v xml:space="preserve"> obesity </v>
      </c>
      <c r="E1371" s="20">
        <f>VLOOKUP(Table3[[#This Row],[Customer ID]],'Medical Examinations'!$1:$1048576,4,FALSE())</f>
        <v>4.7699999999999996</v>
      </c>
      <c r="F1371" s="20" t="str">
        <f>VLOOKUP(Table3[[#This Row],[Customer ID]],'Medical Examinations'!$1:$1048576,5,FALSE())</f>
        <v xml:space="preserve">normal </v>
      </c>
      <c r="G1371" s="19" t="str">
        <f>VLOOKUP(Table3[[#This Row],[Customer ID]],'Medical Examinations'!$1:$1048576,6,FALSE())</f>
        <v>yes</v>
      </c>
      <c r="H1371" s="19" t="str">
        <f>VLOOKUP(Table3[[#This Row],[Customer ID]],'Medical Examinations'!$1:$1048576,7,FALSE())</f>
        <v>No</v>
      </c>
      <c r="I1371" s="19" t="str">
        <f>VLOOKUP(Table3[[#This Row],[Customer ID]],'Medical Examinations'!$1:$1048576,8,FALSE())</f>
        <v>No</v>
      </c>
      <c r="J1371" s="19">
        <f>VLOOKUP(Table3[[#This Row],[Customer ID]],'Medical Examinations'!$1:$1048576,9,FALSE())</f>
        <v>0</v>
      </c>
      <c r="K1371" s="19" t="str">
        <f>VLOOKUP(Table3[[#This Row],[Customer ID]],'Medical Examinations'!$1:$1048576,10,FALSE())</f>
        <v>No</v>
      </c>
      <c r="L1371" s="19" t="e">
        <f>VLOOKUP(Table3[[#This Row],[Customer ID]],'Hospitalisation Details'!1370:$1048576,5,FALSE())</f>
        <v>#N/A</v>
      </c>
      <c r="M1371" s="19" t="e">
        <f>VLOOKUP(Table3[[#This Row],[Customer ID]],'Hospitalisation Details'!1370:$1048576,6,FALSE())</f>
        <v>#N/A</v>
      </c>
      <c r="N1371" s="19" t="e">
        <f>VLOOKUP(Table3[[#This Row],[Customer ID]],'Hospitalisation Details'!1370:$1048576,8,FALSE())</f>
        <v>#N/A</v>
      </c>
      <c r="O1371" s="19" t="e">
        <f>VLOOKUP(Table3[[#This Row],[Customer ID]],'Hospitalisation Details'!1370:$1048576,9,FALSE())</f>
        <v>#N/A</v>
      </c>
      <c r="P1371" s="19" t="e">
        <f>VLOOKUP(Table3[[#This Row],[Customer ID]],'Hospitalisation Details'!1370:$1048576,10,FALSE())</f>
        <v>#N/A</v>
      </c>
      <c r="Q1371" s="19" t="e">
        <f>VLOOKUP(Table3[[#This Row],[Customer ID]],'Hospitalisation Details'!1370:$1048576,11,FALSE())</f>
        <v>#N/A</v>
      </c>
    </row>
    <row r="1372" spans="1:17" x14ac:dyDescent="0.2">
      <c r="A1372" s="18" t="s">
        <v>1000</v>
      </c>
      <c r="B1372" s="19" t="str">
        <f>VLOOKUP(Table3[[#This Row],[Customer ID]],'Customer name 1'!1371:$1048576,4,FALSE())</f>
        <v xml:space="preserve">Ms. Lindsey </v>
      </c>
      <c r="C1372" s="20">
        <f>VLOOKUP(Table3[[#This Row],[Customer ID]],'Medical Examinations'!$1:$1048576,2,FALSE())</f>
        <v>30.11</v>
      </c>
      <c r="D1372" s="20" t="str">
        <f>VLOOKUP(Table3[[#This Row],[Customer ID]],'Medical Examinations'!$1:$1048576,3,FALSE())</f>
        <v xml:space="preserve"> obesity </v>
      </c>
      <c r="E1372" s="20">
        <f>VLOOKUP(Table3[[#This Row],[Customer ID]],'Medical Examinations'!$1:$1048576,4,FALSE())</f>
        <v>4.08</v>
      </c>
      <c r="F1372" s="20" t="str">
        <f>VLOOKUP(Table3[[#This Row],[Customer ID]],'Medical Examinations'!$1:$1048576,5,FALSE())</f>
        <v xml:space="preserve">normal </v>
      </c>
      <c r="G1372" s="19" t="str">
        <f>VLOOKUP(Table3[[#This Row],[Customer ID]],'Medical Examinations'!$1:$1048576,6,FALSE())</f>
        <v>No</v>
      </c>
      <c r="H1372" s="19" t="str">
        <f>VLOOKUP(Table3[[#This Row],[Customer ID]],'Medical Examinations'!$1:$1048576,7,FALSE())</f>
        <v>No</v>
      </c>
      <c r="I1372" s="19" t="str">
        <f>VLOOKUP(Table3[[#This Row],[Customer ID]],'Medical Examinations'!$1:$1048576,8,FALSE())</f>
        <v>No</v>
      </c>
      <c r="J1372" s="19">
        <f>VLOOKUP(Table3[[#This Row],[Customer ID]],'Medical Examinations'!$1:$1048576,9,FALSE())</f>
        <v>0</v>
      </c>
      <c r="K1372" s="19" t="str">
        <f>VLOOKUP(Table3[[#This Row],[Customer ID]],'Medical Examinations'!$1:$1048576,10,FALSE())</f>
        <v>No</v>
      </c>
      <c r="L1372" s="19" t="e">
        <f>VLOOKUP(Table3[[#This Row],[Customer ID]],'Hospitalisation Details'!1371:$1048576,5,FALSE())</f>
        <v>#N/A</v>
      </c>
      <c r="M1372" s="19" t="e">
        <f>VLOOKUP(Table3[[#This Row],[Customer ID]],'Hospitalisation Details'!1371:$1048576,6,FALSE())</f>
        <v>#N/A</v>
      </c>
      <c r="N1372" s="19" t="e">
        <f>VLOOKUP(Table3[[#This Row],[Customer ID]],'Hospitalisation Details'!1371:$1048576,8,FALSE())</f>
        <v>#N/A</v>
      </c>
      <c r="O1372" s="19" t="e">
        <f>VLOOKUP(Table3[[#This Row],[Customer ID]],'Hospitalisation Details'!1371:$1048576,9,FALSE())</f>
        <v>#N/A</v>
      </c>
      <c r="P1372" s="19" t="e">
        <f>VLOOKUP(Table3[[#This Row],[Customer ID]],'Hospitalisation Details'!1371:$1048576,10,FALSE())</f>
        <v>#N/A</v>
      </c>
      <c r="Q1372" s="19" t="e">
        <f>VLOOKUP(Table3[[#This Row],[Customer ID]],'Hospitalisation Details'!1371:$1048576,11,FALSE())</f>
        <v>#N/A</v>
      </c>
    </row>
    <row r="1373" spans="1:17" x14ac:dyDescent="0.2">
      <c r="A1373" s="18" t="s">
        <v>999</v>
      </c>
      <c r="B1373" s="19" t="str">
        <f>VLOOKUP(Table3[[#This Row],[Customer ID]],'Customer name 1'!1372:$1048576,4,FALSE())</f>
        <v xml:space="preserve">Ms. Marguerite </v>
      </c>
      <c r="C1373" s="20">
        <f>VLOOKUP(Table3[[#This Row],[Customer ID]],'Medical Examinations'!$1:$1048576,2,FALSE())</f>
        <v>31.59</v>
      </c>
      <c r="D1373" s="20" t="str">
        <f>VLOOKUP(Table3[[#This Row],[Customer ID]],'Medical Examinations'!$1:$1048576,3,FALSE())</f>
        <v xml:space="preserve"> obesity </v>
      </c>
      <c r="E1373" s="20">
        <f>VLOOKUP(Table3[[#This Row],[Customer ID]],'Medical Examinations'!$1:$1048576,4,FALSE())</f>
        <v>6.01</v>
      </c>
      <c r="F1373" s="20" t="str">
        <f>VLOOKUP(Table3[[#This Row],[Customer ID]],'Medical Examinations'!$1:$1048576,5,FALSE())</f>
        <v>prediabetes</v>
      </c>
      <c r="G1373" s="19" t="str">
        <f>VLOOKUP(Table3[[#This Row],[Customer ID]],'Medical Examinations'!$1:$1048576,6,FALSE())</f>
        <v>No</v>
      </c>
      <c r="H1373" s="19" t="str">
        <f>VLOOKUP(Table3[[#This Row],[Customer ID]],'Medical Examinations'!$1:$1048576,7,FALSE())</f>
        <v>No</v>
      </c>
      <c r="I1373" s="19" t="str">
        <f>VLOOKUP(Table3[[#This Row],[Customer ID]],'Medical Examinations'!$1:$1048576,8,FALSE())</f>
        <v>No</v>
      </c>
      <c r="J1373" s="19">
        <f>VLOOKUP(Table3[[#This Row],[Customer ID]],'Medical Examinations'!$1:$1048576,9,FALSE())</f>
        <v>0</v>
      </c>
      <c r="K1373" s="19" t="str">
        <f>VLOOKUP(Table3[[#This Row],[Customer ID]],'Medical Examinations'!$1:$1048576,10,FALSE())</f>
        <v>No</v>
      </c>
      <c r="L1373" s="19" t="e">
        <f>VLOOKUP(Table3[[#This Row],[Customer ID]],'Hospitalisation Details'!1372:$1048576,5,FALSE())</f>
        <v>#N/A</v>
      </c>
      <c r="M1373" s="19" t="e">
        <f>VLOOKUP(Table3[[#This Row],[Customer ID]],'Hospitalisation Details'!1372:$1048576,6,FALSE())</f>
        <v>#N/A</v>
      </c>
      <c r="N1373" s="19" t="e">
        <f>VLOOKUP(Table3[[#This Row],[Customer ID]],'Hospitalisation Details'!1372:$1048576,8,FALSE())</f>
        <v>#N/A</v>
      </c>
      <c r="O1373" s="19" t="e">
        <f>VLOOKUP(Table3[[#This Row],[Customer ID]],'Hospitalisation Details'!1372:$1048576,9,FALSE())</f>
        <v>#N/A</v>
      </c>
      <c r="P1373" s="19" t="e">
        <f>VLOOKUP(Table3[[#This Row],[Customer ID]],'Hospitalisation Details'!1372:$1048576,10,FALSE())</f>
        <v>#N/A</v>
      </c>
      <c r="Q1373" s="19" t="e">
        <f>VLOOKUP(Table3[[#This Row],[Customer ID]],'Hospitalisation Details'!1372:$1048576,11,FALSE())</f>
        <v>#N/A</v>
      </c>
    </row>
    <row r="1374" spans="1:17" x14ac:dyDescent="0.2">
      <c r="A1374" s="18" t="s">
        <v>998</v>
      </c>
      <c r="B1374" s="19" t="str">
        <f>VLOOKUP(Table3[[#This Row],[Customer ID]],'Customer name 1'!1373:$1048576,4,FALSE())</f>
        <v xml:space="preserve">Mr. Travis </v>
      </c>
      <c r="C1374" s="20">
        <f>VLOOKUP(Table3[[#This Row],[Customer ID]],'Medical Examinations'!$1:$1048576,2,FALSE())</f>
        <v>40.15</v>
      </c>
      <c r="D1374" s="20" t="str">
        <f>VLOOKUP(Table3[[#This Row],[Customer ID]],'Medical Examinations'!$1:$1048576,3,FALSE())</f>
        <v xml:space="preserve"> obesity </v>
      </c>
      <c r="E1374" s="20">
        <f>VLOOKUP(Table3[[#This Row],[Customer ID]],'Medical Examinations'!$1:$1048576,4,FALSE())</f>
        <v>11.84</v>
      </c>
      <c r="F1374" s="20" t="str">
        <f>VLOOKUP(Table3[[#This Row],[Customer ID]],'Medical Examinations'!$1:$1048576,5,FALSE())</f>
        <v xml:space="preserve">diabetes </v>
      </c>
      <c r="G1374" s="19" t="str">
        <f>VLOOKUP(Table3[[#This Row],[Customer ID]],'Medical Examinations'!$1:$1048576,6,FALSE())</f>
        <v>No</v>
      </c>
      <c r="H1374" s="19" t="str">
        <f>VLOOKUP(Table3[[#This Row],[Customer ID]],'Medical Examinations'!$1:$1048576,7,FALSE())</f>
        <v>No</v>
      </c>
      <c r="I1374" s="19" t="str">
        <f>VLOOKUP(Table3[[#This Row],[Customer ID]],'Medical Examinations'!$1:$1048576,8,FALSE())</f>
        <v>No</v>
      </c>
      <c r="J1374" s="19">
        <f>VLOOKUP(Table3[[#This Row],[Customer ID]],'Medical Examinations'!$1:$1048576,9,FALSE())</f>
        <v>0</v>
      </c>
      <c r="K1374" s="19" t="str">
        <f>VLOOKUP(Table3[[#This Row],[Customer ID]],'Medical Examinations'!$1:$1048576,10,FALSE())</f>
        <v>No</v>
      </c>
      <c r="L1374" s="19" t="e">
        <f>VLOOKUP(Table3[[#This Row],[Customer ID]],'Hospitalisation Details'!1373:$1048576,5,FALSE())</f>
        <v>#N/A</v>
      </c>
      <c r="M1374" s="19" t="e">
        <f>VLOOKUP(Table3[[#This Row],[Customer ID]],'Hospitalisation Details'!1373:$1048576,6,FALSE())</f>
        <v>#N/A</v>
      </c>
      <c r="N1374" s="19" t="e">
        <f>VLOOKUP(Table3[[#This Row],[Customer ID]],'Hospitalisation Details'!1373:$1048576,8,FALSE())</f>
        <v>#N/A</v>
      </c>
      <c r="O1374" s="19" t="e">
        <f>VLOOKUP(Table3[[#This Row],[Customer ID]],'Hospitalisation Details'!1373:$1048576,9,FALSE())</f>
        <v>#N/A</v>
      </c>
      <c r="P1374" s="19" t="e">
        <f>VLOOKUP(Table3[[#This Row],[Customer ID]],'Hospitalisation Details'!1373:$1048576,10,FALSE())</f>
        <v>#N/A</v>
      </c>
      <c r="Q1374" s="19" t="e">
        <f>VLOOKUP(Table3[[#This Row],[Customer ID]],'Hospitalisation Details'!1373:$1048576,11,FALSE())</f>
        <v>#N/A</v>
      </c>
    </row>
    <row r="1375" spans="1:17" x14ac:dyDescent="0.2">
      <c r="A1375" s="18" t="s">
        <v>997</v>
      </c>
      <c r="B1375" s="19" t="str">
        <f>VLOOKUP(Table3[[#This Row],[Customer ID]],'Customer name 1'!1374:$1048576,4,FALSE())</f>
        <v xml:space="preserve">Mr. Ricky </v>
      </c>
      <c r="C1375" s="20">
        <f>VLOOKUP(Table3[[#This Row],[Customer ID]],'Medical Examinations'!$1:$1048576,2,FALSE())</f>
        <v>40.700000000000003</v>
      </c>
      <c r="D1375" s="20" t="str">
        <f>VLOOKUP(Table3[[#This Row],[Customer ID]],'Medical Examinations'!$1:$1048576,3,FALSE())</f>
        <v xml:space="preserve"> obesity </v>
      </c>
      <c r="E1375" s="20">
        <f>VLOOKUP(Table3[[#This Row],[Customer ID]],'Medical Examinations'!$1:$1048576,4,FALSE())</f>
        <v>6.27</v>
      </c>
      <c r="F1375" s="20" t="str">
        <f>VLOOKUP(Table3[[#This Row],[Customer ID]],'Medical Examinations'!$1:$1048576,5,FALSE())</f>
        <v>prediabetes</v>
      </c>
      <c r="G1375" s="19" t="str">
        <f>VLOOKUP(Table3[[#This Row],[Customer ID]],'Medical Examinations'!$1:$1048576,6,FALSE())</f>
        <v>yes</v>
      </c>
      <c r="H1375" s="19" t="str">
        <f>VLOOKUP(Table3[[#This Row],[Customer ID]],'Medical Examinations'!$1:$1048576,7,FALSE())</f>
        <v>No</v>
      </c>
      <c r="I1375" s="19" t="str">
        <f>VLOOKUP(Table3[[#This Row],[Customer ID]],'Medical Examinations'!$1:$1048576,8,FALSE())</f>
        <v>Yes</v>
      </c>
      <c r="J1375" s="19">
        <f>VLOOKUP(Table3[[#This Row],[Customer ID]],'Medical Examinations'!$1:$1048576,9,FALSE())</f>
        <v>1</v>
      </c>
      <c r="K1375" s="19" t="str">
        <f>VLOOKUP(Table3[[#This Row],[Customer ID]],'Medical Examinations'!$1:$1048576,10,FALSE())</f>
        <v>No</v>
      </c>
      <c r="L1375" s="19" t="e">
        <f>VLOOKUP(Table3[[#This Row],[Customer ID]],'Hospitalisation Details'!1374:$1048576,5,FALSE())</f>
        <v>#N/A</v>
      </c>
      <c r="M1375" s="19" t="e">
        <f>VLOOKUP(Table3[[#This Row],[Customer ID]],'Hospitalisation Details'!1374:$1048576,6,FALSE())</f>
        <v>#N/A</v>
      </c>
      <c r="N1375" s="19" t="e">
        <f>VLOOKUP(Table3[[#This Row],[Customer ID]],'Hospitalisation Details'!1374:$1048576,8,FALSE())</f>
        <v>#N/A</v>
      </c>
      <c r="O1375" s="19" t="e">
        <f>VLOOKUP(Table3[[#This Row],[Customer ID]],'Hospitalisation Details'!1374:$1048576,9,FALSE())</f>
        <v>#N/A</v>
      </c>
      <c r="P1375" s="19" t="e">
        <f>VLOOKUP(Table3[[#This Row],[Customer ID]],'Hospitalisation Details'!1374:$1048576,10,FALSE())</f>
        <v>#N/A</v>
      </c>
      <c r="Q1375" s="19" t="e">
        <f>VLOOKUP(Table3[[#This Row],[Customer ID]],'Hospitalisation Details'!1374:$1048576,11,FALSE())</f>
        <v>#N/A</v>
      </c>
    </row>
    <row r="1376" spans="1:17" x14ac:dyDescent="0.2">
      <c r="A1376" s="18" t="s">
        <v>996</v>
      </c>
      <c r="B1376" s="19" t="str">
        <f>VLOOKUP(Table3[[#This Row],[Customer ID]],'Customer name 1'!1375:$1048576,4,FALSE())</f>
        <v xml:space="preserve">Mrs. Colleen </v>
      </c>
      <c r="C1376" s="20">
        <f>VLOOKUP(Table3[[#This Row],[Customer ID]],'Medical Examinations'!$1:$1048576,2,FALSE())</f>
        <v>40.76</v>
      </c>
      <c r="D1376" s="20" t="str">
        <f>VLOOKUP(Table3[[#This Row],[Customer ID]],'Medical Examinations'!$1:$1048576,3,FALSE())</f>
        <v xml:space="preserve"> obesity </v>
      </c>
      <c r="E1376" s="20">
        <f>VLOOKUP(Table3[[#This Row],[Customer ID]],'Medical Examinations'!$1:$1048576,4,FALSE())</f>
        <v>5.28</v>
      </c>
      <c r="F1376" s="20" t="str">
        <f>VLOOKUP(Table3[[#This Row],[Customer ID]],'Medical Examinations'!$1:$1048576,5,FALSE())</f>
        <v xml:space="preserve">normal </v>
      </c>
      <c r="G1376" s="19" t="str">
        <f>VLOOKUP(Table3[[#This Row],[Customer ID]],'Medical Examinations'!$1:$1048576,6,FALSE())</f>
        <v>No</v>
      </c>
      <c r="H1376" s="19" t="str">
        <f>VLOOKUP(Table3[[#This Row],[Customer ID]],'Medical Examinations'!$1:$1048576,7,FALSE())</f>
        <v>No</v>
      </c>
      <c r="I1376" s="19" t="str">
        <f>VLOOKUP(Table3[[#This Row],[Customer ID]],'Medical Examinations'!$1:$1048576,8,FALSE())</f>
        <v>No</v>
      </c>
      <c r="J1376" s="19">
        <f>VLOOKUP(Table3[[#This Row],[Customer ID]],'Medical Examinations'!$1:$1048576,9,FALSE())</f>
        <v>0</v>
      </c>
      <c r="K1376" s="19" t="str">
        <f>VLOOKUP(Table3[[#This Row],[Customer ID]],'Medical Examinations'!$1:$1048576,10,FALSE())</f>
        <v>No</v>
      </c>
      <c r="L1376" s="19" t="e">
        <f>VLOOKUP(Table3[[#This Row],[Customer ID]],'Hospitalisation Details'!1375:$1048576,5,FALSE())</f>
        <v>#N/A</v>
      </c>
      <c r="M1376" s="19" t="e">
        <f>VLOOKUP(Table3[[#This Row],[Customer ID]],'Hospitalisation Details'!1375:$1048576,6,FALSE())</f>
        <v>#N/A</v>
      </c>
      <c r="N1376" s="19" t="e">
        <f>VLOOKUP(Table3[[#This Row],[Customer ID]],'Hospitalisation Details'!1375:$1048576,8,FALSE())</f>
        <v>#N/A</v>
      </c>
      <c r="O1376" s="19" t="e">
        <f>VLOOKUP(Table3[[#This Row],[Customer ID]],'Hospitalisation Details'!1375:$1048576,9,FALSE())</f>
        <v>#N/A</v>
      </c>
      <c r="P1376" s="19" t="e">
        <f>VLOOKUP(Table3[[#This Row],[Customer ID]],'Hospitalisation Details'!1375:$1048576,10,FALSE())</f>
        <v>#N/A</v>
      </c>
      <c r="Q1376" s="19" t="e">
        <f>VLOOKUP(Table3[[#This Row],[Customer ID]],'Hospitalisation Details'!1375:$1048576,11,FALSE())</f>
        <v>#N/A</v>
      </c>
    </row>
    <row r="1377" spans="1:17" x14ac:dyDescent="0.2">
      <c r="A1377" s="18" t="s">
        <v>995</v>
      </c>
      <c r="B1377" s="19" t="str">
        <f>VLOOKUP(Table3[[#This Row],[Customer ID]],'Customer name 1'!1376:$1048576,4,FALSE())</f>
        <v xml:space="preserve">Mr. Charlie </v>
      </c>
      <c r="C1377" s="20">
        <f>VLOOKUP(Table3[[#This Row],[Customer ID]],'Medical Examinations'!$1:$1048576,2,FALSE())</f>
        <v>29.7</v>
      </c>
      <c r="D1377" s="20" t="str">
        <f>VLOOKUP(Table3[[#This Row],[Customer ID]],'Medical Examinations'!$1:$1048576,3,FALSE())</f>
        <v>over weight</v>
      </c>
      <c r="E1377" s="20">
        <f>VLOOKUP(Table3[[#This Row],[Customer ID]],'Medical Examinations'!$1:$1048576,4,FALSE())</f>
        <v>7.03</v>
      </c>
      <c r="F1377" s="20" t="str">
        <f>VLOOKUP(Table3[[#This Row],[Customer ID]],'Medical Examinations'!$1:$1048576,5,FALSE())</f>
        <v xml:space="preserve">diabetes </v>
      </c>
      <c r="G1377" s="19" t="str">
        <f>VLOOKUP(Table3[[#This Row],[Customer ID]],'Medical Examinations'!$1:$1048576,6,FALSE())</f>
        <v>No</v>
      </c>
      <c r="H1377" s="19" t="str">
        <f>VLOOKUP(Table3[[#This Row],[Customer ID]],'Medical Examinations'!$1:$1048576,7,FALSE())</f>
        <v>No</v>
      </c>
      <c r="I1377" s="19" t="str">
        <f>VLOOKUP(Table3[[#This Row],[Customer ID]],'Medical Examinations'!$1:$1048576,8,FALSE())</f>
        <v>No</v>
      </c>
      <c r="J1377" s="19">
        <f>VLOOKUP(Table3[[#This Row],[Customer ID]],'Medical Examinations'!$1:$1048576,9,FALSE())</f>
        <v>0</v>
      </c>
      <c r="K1377" s="19" t="str">
        <f>VLOOKUP(Table3[[#This Row],[Customer ID]],'Medical Examinations'!$1:$1048576,10,FALSE())</f>
        <v>No</v>
      </c>
      <c r="L1377" s="19" t="e">
        <f>VLOOKUP(Table3[[#This Row],[Customer ID]],'Hospitalisation Details'!1376:$1048576,5,FALSE())</f>
        <v>#N/A</v>
      </c>
      <c r="M1377" s="19" t="e">
        <f>VLOOKUP(Table3[[#This Row],[Customer ID]],'Hospitalisation Details'!1376:$1048576,6,FALSE())</f>
        <v>#N/A</v>
      </c>
      <c r="N1377" s="19" t="e">
        <f>VLOOKUP(Table3[[#This Row],[Customer ID]],'Hospitalisation Details'!1376:$1048576,8,FALSE())</f>
        <v>#N/A</v>
      </c>
      <c r="O1377" s="19" t="e">
        <f>VLOOKUP(Table3[[#This Row],[Customer ID]],'Hospitalisation Details'!1376:$1048576,9,FALSE())</f>
        <v>#N/A</v>
      </c>
      <c r="P1377" s="19" t="e">
        <f>VLOOKUP(Table3[[#This Row],[Customer ID]],'Hospitalisation Details'!1376:$1048576,10,FALSE())</f>
        <v>#N/A</v>
      </c>
      <c r="Q1377" s="19" t="e">
        <f>VLOOKUP(Table3[[#This Row],[Customer ID]],'Hospitalisation Details'!1376:$1048576,11,FALSE())</f>
        <v>#N/A</v>
      </c>
    </row>
    <row r="1378" spans="1:17" x14ac:dyDescent="0.2">
      <c r="A1378" s="18" t="s">
        <v>994</v>
      </c>
      <c r="B1378" s="19" t="str">
        <f>VLOOKUP(Table3[[#This Row],[Customer ID]],'Customer name 1'!1377:$1048576,4,FALSE())</f>
        <v xml:space="preserve">Mr. Rick </v>
      </c>
      <c r="C1378" s="20">
        <f>VLOOKUP(Table3[[#This Row],[Customer ID]],'Medical Examinations'!$1:$1048576,2,FALSE())</f>
        <v>40.58</v>
      </c>
      <c r="D1378" s="20" t="str">
        <f>VLOOKUP(Table3[[#This Row],[Customer ID]],'Medical Examinations'!$1:$1048576,3,FALSE())</f>
        <v xml:space="preserve"> obesity </v>
      </c>
      <c r="E1378" s="20">
        <f>VLOOKUP(Table3[[#This Row],[Customer ID]],'Medical Examinations'!$1:$1048576,4,FALSE())</f>
        <v>5.32</v>
      </c>
      <c r="F1378" s="20" t="str">
        <f>VLOOKUP(Table3[[#This Row],[Customer ID]],'Medical Examinations'!$1:$1048576,5,FALSE())</f>
        <v xml:space="preserve">normal </v>
      </c>
      <c r="G1378" s="19" t="str">
        <f>VLOOKUP(Table3[[#This Row],[Customer ID]],'Medical Examinations'!$1:$1048576,6,FALSE())</f>
        <v>yes</v>
      </c>
      <c r="H1378" s="19" t="str">
        <f>VLOOKUP(Table3[[#This Row],[Customer ID]],'Medical Examinations'!$1:$1048576,7,FALSE())</f>
        <v>No</v>
      </c>
      <c r="I1378" s="19" t="str">
        <f>VLOOKUP(Table3[[#This Row],[Customer ID]],'Medical Examinations'!$1:$1048576,8,FALSE())</f>
        <v>Yes</v>
      </c>
      <c r="J1378" s="19">
        <f>VLOOKUP(Table3[[#This Row],[Customer ID]],'Medical Examinations'!$1:$1048576,9,FALSE())</f>
        <v>1</v>
      </c>
      <c r="K1378" s="19" t="str">
        <f>VLOOKUP(Table3[[#This Row],[Customer ID]],'Medical Examinations'!$1:$1048576,10,FALSE())</f>
        <v>No</v>
      </c>
      <c r="L1378" s="19" t="e">
        <f>VLOOKUP(Table3[[#This Row],[Customer ID]],'Hospitalisation Details'!1377:$1048576,5,FALSE())</f>
        <v>#N/A</v>
      </c>
      <c r="M1378" s="19" t="e">
        <f>VLOOKUP(Table3[[#This Row],[Customer ID]],'Hospitalisation Details'!1377:$1048576,6,FALSE())</f>
        <v>#N/A</v>
      </c>
      <c r="N1378" s="19" t="e">
        <f>VLOOKUP(Table3[[#This Row],[Customer ID]],'Hospitalisation Details'!1377:$1048576,8,FALSE())</f>
        <v>#N/A</v>
      </c>
      <c r="O1378" s="19" t="e">
        <f>VLOOKUP(Table3[[#This Row],[Customer ID]],'Hospitalisation Details'!1377:$1048576,9,FALSE())</f>
        <v>#N/A</v>
      </c>
      <c r="P1378" s="19" t="e">
        <f>VLOOKUP(Table3[[#This Row],[Customer ID]],'Hospitalisation Details'!1377:$1048576,10,FALSE())</f>
        <v>#N/A</v>
      </c>
      <c r="Q1378" s="19" t="e">
        <f>VLOOKUP(Table3[[#This Row],[Customer ID]],'Hospitalisation Details'!1377:$1048576,11,FALSE())</f>
        <v>#N/A</v>
      </c>
    </row>
    <row r="1379" spans="1:17" x14ac:dyDescent="0.2">
      <c r="A1379" s="18" t="s">
        <v>993</v>
      </c>
      <c r="B1379" s="19" t="str">
        <f>VLOOKUP(Table3[[#This Row],[Customer ID]],'Customer name 1'!1378:$1048576,4,FALSE())</f>
        <v xml:space="preserve">Ms. Lauren </v>
      </c>
      <c r="C1379" s="20">
        <f>VLOOKUP(Table3[[#This Row],[Customer ID]],'Medical Examinations'!$1:$1048576,2,FALSE())</f>
        <v>33.06</v>
      </c>
      <c r="D1379" s="20" t="str">
        <f>VLOOKUP(Table3[[#This Row],[Customer ID]],'Medical Examinations'!$1:$1048576,3,FALSE())</f>
        <v xml:space="preserve"> obesity </v>
      </c>
      <c r="E1379" s="20">
        <f>VLOOKUP(Table3[[#This Row],[Customer ID]],'Medical Examinations'!$1:$1048576,4,FALSE())</f>
        <v>9.59</v>
      </c>
      <c r="F1379" s="20" t="str">
        <f>VLOOKUP(Table3[[#This Row],[Customer ID]],'Medical Examinations'!$1:$1048576,5,FALSE())</f>
        <v xml:space="preserve">diabetes </v>
      </c>
      <c r="G1379" s="19" t="str">
        <f>VLOOKUP(Table3[[#This Row],[Customer ID]],'Medical Examinations'!$1:$1048576,6,FALSE())</f>
        <v>yes</v>
      </c>
      <c r="H1379" s="19" t="str">
        <f>VLOOKUP(Table3[[#This Row],[Customer ID]],'Medical Examinations'!$1:$1048576,7,FALSE())</f>
        <v>No</v>
      </c>
      <c r="I1379" s="19" t="str">
        <f>VLOOKUP(Table3[[#This Row],[Customer ID]],'Medical Examinations'!$1:$1048576,8,FALSE())</f>
        <v>No</v>
      </c>
      <c r="J1379" s="19">
        <f>VLOOKUP(Table3[[#This Row],[Customer ID]],'Medical Examinations'!$1:$1048576,9,FALSE())</f>
        <v>0</v>
      </c>
      <c r="K1379" s="19" t="str">
        <f>VLOOKUP(Table3[[#This Row],[Customer ID]],'Medical Examinations'!$1:$1048576,10,FALSE())</f>
        <v>No</v>
      </c>
      <c r="L1379" s="19" t="e">
        <f>VLOOKUP(Table3[[#This Row],[Customer ID]],'Hospitalisation Details'!1378:$1048576,5,FALSE())</f>
        <v>#N/A</v>
      </c>
      <c r="M1379" s="19" t="e">
        <f>VLOOKUP(Table3[[#This Row],[Customer ID]],'Hospitalisation Details'!1378:$1048576,6,FALSE())</f>
        <v>#N/A</v>
      </c>
      <c r="N1379" s="19" t="e">
        <f>VLOOKUP(Table3[[#This Row],[Customer ID]],'Hospitalisation Details'!1378:$1048576,8,FALSE())</f>
        <v>#N/A</v>
      </c>
      <c r="O1379" s="19" t="e">
        <f>VLOOKUP(Table3[[#This Row],[Customer ID]],'Hospitalisation Details'!1378:$1048576,9,FALSE())</f>
        <v>#N/A</v>
      </c>
      <c r="P1379" s="19" t="e">
        <f>VLOOKUP(Table3[[#This Row],[Customer ID]],'Hospitalisation Details'!1378:$1048576,10,FALSE())</f>
        <v>#N/A</v>
      </c>
      <c r="Q1379" s="19" t="e">
        <f>VLOOKUP(Table3[[#This Row],[Customer ID]],'Hospitalisation Details'!1378:$1048576,11,FALSE())</f>
        <v>#N/A</v>
      </c>
    </row>
    <row r="1380" spans="1:17" x14ac:dyDescent="0.2">
      <c r="A1380" s="18" t="s">
        <v>992</v>
      </c>
      <c r="B1380" s="19" t="str">
        <f>VLOOKUP(Table3[[#This Row],[Customer ID]],'Customer name 1'!1379:$1048576,4,FALSE())</f>
        <v xml:space="preserve">Mr. Daniel </v>
      </c>
      <c r="C1380" s="20">
        <f>VLOOKUP(Table3[[#This Row],[Customer ID]],'Medical Examinations'!$1:$1048576,2,FALSE())</f>
        <v>26.62</v>
      </c>
      <c r="D1380" s="20" t="str">
        <f>VLOOKUP(Table3[[#This Row],[Customer ID]],'Medical Examinations'!$1:$1048576,3,FALSE())</f>
        <v>over weight</v>
      </c>
      <c r="E1380" s="20">
        <f>VLOOKUP(Table3[[#This Row],[Customer ID]],'Medical Examinations'!$1:$1048576,4,FALSE())</f>
        <v>6.15</v>
      </c>
      <c r="F1380" s="20" t="str">
        <f>VLOOKUP(Table3[[#This Row],[Customer ID]],'Medical Examinations'!$1:$1048576,5,FALSE())</f>
        <v>prediabetes</v>
      </c>
      <c r="G1380" s="19" t="str">
        <f>VLOOKUP(Table3[[#This Row],[Customer ID]],'Medical Examinations'!$1:$1048576,6,FALSE())</f>
        <v>yes</v>
      </c>
      <c r="H1380" s="19" t="str">
        <f>VLOOKUP(Table3[[#This Row],[Customer ID]],'Medical Examinations'!$1:$1048576,7,FALSE())</f>
        <v>No</v>
      </c>
      <c r="I1380" s="19" t="str">
        <f>VLOOKUP(Table3[[#This Row],[Customer ID]],'Medical Examinations'!$1:$1048576,8,FALSE())</f>
        <v>No</v>
      </c>
      <c r="J1380" s="19">
        <f>VLOOKUP(Table3[[#This Row],[Customer ID]],'Medical Examinations'!$1:$1048576,9,FALSE())</f>
        <v>0</v>
      </c>
      <c r="K1380" s="19" t="str">
        <f>VLOOKUP(Table3[[#This Row],[Customer ID]],'Medical Examinations'!$1:$1048576,10,FALSE())</f>
        <v>No</v>
      </c>
      <c r="L1380" s="19" t="e">
        <f>VLOOKUP(Table3[[#This Row],[Customer ID]],'Hospitalisation Details'!1379:$1048576,5,FALSE())</f>
        <v>#N/A</v>
      </c>
      <c r="M1380" s="19" t="e">
        <f>VLOOKUP(Table3[[#This Row],[Customer ID]],'Hospitalisation Details'!1379:$1048576,6,FALSE())</f>
        <v>#N/A</v>
      </c>
      <c r="N1380" s="19" t="e">
        <f>VLOOKUP(Table3[[#This Row],[Customer ID]],'Hospitalisation Details'!1379:$1048576,8,FALSE())</f>
        <v>#N/A</v>
      </c>
      <c r="O1380" s="19" t="e">
        <f>VLOOKUP(Table3[[#This Row],[Customer ID]],'Hospitalisation Details'!1379:$1048576,9,FALSE())</f>
        <v>#N/A</v>
      </c>
      <c r="P1380" s="19" t="e">
        <f>VLOOKUP(Table3[[#This Row],[Customer ID]],'Hospitalisation Details'!1379:$1048576,10,FALSE())</f>
        <v>#N/A</v>
      </c>
      <c r="Q1380" s="19" t="e">
        <f>VLOOKUP(Table3[[#This Row],[Customer ID]],'Hospitalisation Details'!1379:$1048576,11,FALSE())</f>
        <v>#N/A</v>
      </c>
    </row>
    <row r="1381" spans="1:17" x14ac:dyDescent="0.2">
      <c r="A1381" s="18" t="s">
        <v>991</v>
      </c>
      <c r="B1381" s="19" t="str">
        <f>VLOOKUP(Table3[[#This Row],[Customer ID]],'Customer name 1'!1380:$1048576,4,FALSE())</f>
        <v xml:space="preserve">Mr. Jaime </v>
      </c>
      <c r="C1381" s="20">
        <f>VLOOKUP(Table3[[#This Row],[Customer ID]],'Medical Examinations'!$1:$1048576,2,FALSE())</f>
        <v>37.1</v>
      </c>
      <c r="D1381" s="20" t="str">
        <f>VLOOKUP(Table3[[#This Row],[Customer ID]],'Medical Examinations'!$1:$1048576,3,FALSE())</f>
        <v xml:space="preserve"> obesity </v>
      </c>
      <c r="E1381" s="20">
        <f>VLOOKUP(Table3[[#This Row],[Customer ID]],'Medical Examinations'!$1:$1048576,4,FALSE())</f>
        <v>11.08</v>
      </c>
      <c r="F1381" s="20" t="str">
        <f>VLOOKUP(Table3[[#This Row],[Customer ID]],'Medical Examinations'!$1:$1048576,5,FALSE())</f>
        <v xml:space="preserve">diabetes </v>
      </c>
      <c r="G1381" s="19" t="str">
        <f>VLOOKUP(Table3[[#This Row],[Customer ID]],'Medical Examinations'!$1:$1048576,6,FALSE())</f>
        <v>No</v>
      </c>
      <c r="H1381" s="19" t="str">
        <f>VLOOKUP(Table3[[#This Row],[Customer ID]],'Medical Examinations'!$1:$1048576,7,FALSE())</f>
        <v>No</v>
      </c>
      <c r="I1381" s="19" t="str">
        <f>VLOOKUP(Table3[[#This Row],[Customer ID]],'Medical Examinations'!$1:$1048576,8,FALSE())</f>
        <v>No</v>
      </c>
      <c r="J1381" s="19">
        <f>VLOOKUP(Table3[[#This Row],[Customer ID]],'Medical Examinations'!$1:$1048576,9,FALSE())</f>
        <v>0</v>
      </c>
      <c r="K1381" s="19" t="str">
        <f>VLOOKUP(Table3[[#This Row],[Customer ID]],'Medical Examinations'!$1:$1048576,10,FALSE())</f>
        <v>No</v>
      </c>
      <c r="L1381" s="19" t="e">
        <f>VLOOKUP(Table3[[#This Row],[Customer ID]],'Hospitalisation Details'!1380:$1048576,5,FALSE())</f>
        <v>#N/A</v>
      </c>
      <c r="M1381" s="19" t="e">
        <f>VLOOKUP(Table3[[#This Row],[Customer ID]],'Hospitalisation Details'!1380:$1048576,6,FALSE())</f>
        <v>#N/A</v>
      </c>
      <c r="N1381" s="19" t="e">
        <f>VLOOKUP(Table3[[#This Row],[Customer ID]],'Hospitalisation Details'!1380:$1048576,8,FALSE())</f>
        <v>#N/A</v>
      </c>
      <c r="O1381" s="19" t="e">
        <f>VLOOKUP(Table3[[#This Row],[Customer ID]],'Hospitalisation Details'!1380:$1048576,9,FALSE())</f>
        <v>#N/A</v>
      </c>
      <c r="P1381" s="19" t="e">
        <f>VLOOKUP(Table3[[#This Row],[Customer ID]],'Hospitalisation Details'!1380:$1048576,10,FALSE())</f>
        <v>#N/A</v>
      </c>
      <c r="Q1381" s="19" t="e">
        <f>VLOOKUP(Table3[[#This Row],[Customer ID]],'Hospitalisation Details'!1380:$1048576,11,FALSE())</f>
        <v>#N/A</v>
      </c>
    </row>
    <row r="1382" spans="1:17" x14ac:dyDescent="0.2">
      <c r="A1382" s="18" t="s">
        <v>990</v>
      </c>
      <c r="B1382" s="19" t="str">
        <f>VLOOKUP(Table3[[#This Row],[Customer ID]],'Customer name 1'!1381:$1048576,4,FALSE())</f>
        <v xml:space="preserve">Mr. Erik </v>
      </c>
      <c r="C1382" s="20">
        <f>VLOOKUP(Table3[[#This Row],[Customer ID]],'Medical Examinations'!$1:$1048576,2,FALSE())</f>
        <v>18.28</v>
      </c>
      <c r="D1382" s="20" t="str">
        <f>VLOOKUP(Table3[[#This Row],[Customer ID]],'Medical Examinations'!$1:$1048576,3,FALSE())</f>
        <v xml:space="preserve">under weight </v>
      </c>
      <c r="E1382" s="20">
        <f>VLOOKUP(Table3[[#This Row],[Customer ID]],'Medical Examinations'!$1:$1048576,4,FALSE())</f>
        <v>7.95</v>
      </c>
      <c r="F1382" s="20" t="str">
        <f>VLOOKUP(Table3[[#This Row],[Customer ID]],'Medical Examinations'!$1:$1048576,5,FALSE())</f>
        <v xml:space="preserve">diabetes </v>
      </c>
      <c r="G1382" s="19" t="str">
        <f>VLOOKUP(Table3[[#This Row],[Customer ID]],'Medical Examinations'!$1:$1048576,6,FALSE())</f>
        <v>No</v>
      </c>
      <c r="H1382" s="19" t="str">
        <f>VLOOKUP(Table3[[#This Row],[Customer ID]],'Medical Examinations'!$1:$1048576,7,FALSE())</f>
        <v>No</v>
      </c>
      <c r="I1382" s="19" t="str">
        <f>VLOOKUP(Table3[[#This Row],[Customer ID]],'Medical Examinations'!$1:$1048576,8,FALSE())</f>
        <v>No</v>
      </c>
      <c r="J1382" s="19">
        <f>VLOOKUP(Table3[[#This Row],[Customer ID]],'Medical Examinations'!$1:$1048576,9,FALSE())</f>
        <v>0</v>
      </c>
      <c r="K1382" s="19" t="str">
        <f>VLOOKUP(Table3[[#This Row],[Customer ID]],'Medical Examinations'!$1:$1048576,10,FALSE())</f>
        <v>No</v>
      </c>
      <c r="L1382" s="19" t="e">
        <f>VLOOKUP(Table3[[#This Row],[Customer ID]],'Hospitalisation Details'!1381:$1048576,5,FALSE())</f>
        <v>#N/A</v>
      </c>
      <c r="M1382" s="19" t="e">
        <f>VLOOKUP(Table3[[#This Row],[Customer ID]],'Hospitalisation Details'!1381:$1048576,6,FALSE())</f>
        <v>#N/A</v>
      </c>
      <c r="N1382" s="19" t="e">
        <f>VLOOKUP(Table3[[#This Row],[Customer ID]],'Hospitalisation Details'!1381:$1048576,8,FALSE())</f>
        <v>#N/A</v>
      </c>
      <c r="O1382" s="19" t="e">
        <f>VLOOKUP(Table3[[#This Row],[Customer ID]],'Hospitalisation Details'!1381:$1048576,9,FALSE())</f>
        <v>#N/A</v>
      </c>
      <c r="P1382" s="19" t="e">
        <f>VLOOKUP(Table3[[#This Row],[Customer ID]],'Hospitalisation Details'!1381:$1048576,10,FALSE())</f>
        <v>#N/A</v>
      </c>
      <c r="Q1382" s="19" t="e">
        <f>VLOOKUP(Table3[[#This Row],[Customer ID]],'Hospitalisation Details'!1381:$1048576,11,FALSE())</f>
        <v>#N/A</v>
      </c>
    </row>
    <row r="1383" spans="1:17" x14ac:dyDescent="0.2">
      <c r="A1383" s="18" t="s">
        <v>989</v>
      </c>
      <c r="B1383" s="19" t="str">
        <f>VLOOKUP(Table3[[#This Row],[Customer ID]],'Customer name 1'!1382:$1048576,4,FALSE())</f>
        <v xml:space="preserve">Ms. Katie </v>
      </c>
      <c r="C1383" s="20">
        <f>VLOOKUP(Table3[[#This Row],[Customer ID]],'Medical Examinations'!$1:$1048576,2,FALSE())</f>
        <v>35.814999999999998</v>
      </c>
      <c r="D1383" s="20" t="str">
        <f>VLOOKUP(Table3[[#This Row],[Customer ID]],'Medical Examinations'!$1:$1048576,3,FALSE())</f>
        <v xml:space="preserve"> obesity </v>
      </c>
      <c r="E1383" s="20">
        <f>VLOOKUP(Table3[[#This Row],[Customer ID]],'Medical Examinations'!$1:$1048576,4,FALSE())</f>
        <v>6.23</v>
      </c>
      <c r="F1383" s="20" t="str">
        <f>VLOOKUP(Table3[[#This Row],[Customer ID]],'Medical Examinations'!$1:$1048576,5,FALSE())</f>
        <v>prediabetes</v>
      </c>
      <c r="G1383" s="19" t="str">
        <f>VLOOKUP(Table3[[#This Row],[Customer ID]],'Medical Examinations'!$1:$1048576,6,FALSE())</f>
        <v>No</v>
      </c>
      <c r="H1383" s="19" t="str">
        <f>VLOOKUP(Table3[[#This Row],[Customer ID]],'Medical Examinations'!$1:$1048576,7,FALSE())</f>
        <v>No</v>
      </c>
      <c r="I1383" s="19" t="str">
        <f>VLOOKUP(Table3[[#This Row],[Customer ID]],'Medical Examinations'!$1:$1048576,8,FALSE())</f>
        <v>No</v>
      </c>
      <c r="J1383" s="19">
        <f>VLOOKUP(Table3[[#This Row],[Customer ID]],'Medical Examinations'!$1:$1048576,9,FALSE())</f>
        <v>0</v>
      </c>
      <c r="K1383" s="19" t="str">
        <f>VLOOKUP(Table3[[#This Row],[Customer ID]],'Medical Examinations'!$1:$1048576,10,FALSE())</f>
        <v>No</v>
      </c>
      <c r="L1383" s="19" t="e">
        <f>VLOOKUP(Table3[[#This Row],[Customer ID]],'Hospitalisation Details'!1382:$1048576,5,FALSE())</f>
        <v>#N/A</v>
      </c>
      <c r="M1383" s="19" t="e">
        <f>VLOOKUP(Table3[[#This Row],[Customer ID]],'Hospitalisation Details'!1382:$1048576,6,FALSE())</f>
        <v>#N/A</v>
      </c>
      <c r="N1383" s="19" t="e">
        <f>VLOOKUP(Table3[[#This Row],[Customer ID]],'Hospitalisation Details'!1382:$1048576,8,FALSE())</f>
        <v>#N/A</v>
      </c>
      <c r="O1383" s="19" t="e">
        <f>VLOOKUP(Table3[[#This Row],[Customer ID]],'Hospitalisation Details'!1382:$1048576,9,FALSE())</f>
        <v>#N/A</v>
      </c>
      <c r="P1383" s="19" t="e">
        <f>VLOOKUP(Table3[[#This Row],[Customer ID]],'Hospitalisation Details'!1382:$1048576,10,FALSE())</f>
        <v>#N/A</v>
      </c>
      <c r="Q1383" s="19" t="e">
        <f>VLOOKUP(Table3[[#This Row],[Customer ID]],'Hospitalisation Details'!1382:$1048576,11,FALSE())</f>
        <v>#N/A</v>
      </c>
    </row>
    <row r="1384" spans="1:17" x14ac:dyDescent="0.2">
      <c r="A1384" s="18" t="s">
        <v>988</v>
      </c>
      <c r="B1384" s="19" t="str">
        <f>VLOOKUP(Table3[[#This Row],[Customer ID]],'Customer name 1'!1383:$1048576,4,FALSE())</f>
        <v xml:space="preserve">Mr. Thomas </v>
      </c>
      <c r="C1384" s="20">
        <f>VLOOKUP(Table3[[#This Row],[Customer ID]],'Medical Examinations'!$1:$1048576,2,FALSE())</f>
        <v>30.69</v>
      </c>
      <c r="D1384" s="20" t="str">
        <f>VLOOKUP(Table3[[#This Row],[Customer ID]],'Medical Examinations'!$1:$1048576,3,FALSE())</f>
        <v xml:space="preserve"> obesity </v>
      </c>
      <c r="E1384" s="20">
        <f>VLOOKUP(Table3[[#This Row],[Customer ID]],'Medical Examinations'!$1:$1048576,4,FALSE())</f>
        <v>6.5</v>
      </c>
      <c r="F1384" s="20" t="str">
        <f>VLOOKUP(Table3[[#This Row],[Customer ID]],'Medical Examinations'!$1:$1048576,5,FALSE())</f>
        <v xml:space="preserve">diabetes </v>
      </c>
      <c r="G1384" s="19" t="str">
        <f>VLOOKUP(Table3[[#This Row],[Customer ID]],'Medical Examinations'!$1:$1048576,6,FALSE())</f>
        <v>No</v>
      </c>
      <c r="H1384" s="19" t="str">
        <f>VLOOKUP(Table3[[#This Row],[Customer ID]],'Medical Examinations'!$1:$1048576,7,FALSE())</f>
        <v>No</v>
      </c>
      <c r="I1384" s="19" t="str">
        <f>VLOOKUP(Table3[[#This Row],[Customer ID]],'Medical Examinations'!$1:$1048576,8,FALSE())</f>
        <v>No</v>
      </c>
      <c r="J1384" s="19">
        <f>VLOOKUP(Table3[[#This Row],[Customer ID]],'Medical Examinations'!$1:$1048576,9,FALSE())</f>
        <v>0</v>
      </c>
      <c r="K1384" s="19" t="str">
        <f>VLOOKUP(Table3[[#This Row],[Customer ID]],'Medical Examinations'!$1:$1048576,10,FALSE())</f>
        <v>No</v>
      </c>
      <c r="L1384" s="19" t="e">
        <f>VLOOKUP(Table3[[#This Row],[Customer ID]],'Hospitalisation Details'!1383:$1048576,5,FALSE())</f>
        <v>#N/A</v>
      </c>
      <c r="M1384" s="19" t="e">
        <f>VLOOKUP(Table3[[#This Row],[Customer ID]],'Hospitalisation Details'!1383:$1048576,6,FALSE())</f>
        <v>#N/A</v>
      </c>
      <c r="N1384" s="19" t="e">
        <f>VLOOKUP(Table3[[#This Row],[Customer ID]],'Hospitalisation Details'!1383:$1048576,8,FALSE())</f>
        <v>#N/A</v>
      </c>
      <c r="O1384" s="19" t="e">
        <f>VLOOKUP(Table3[[#This Row],[Customer ID]],'Hospitalisation Details'!1383:$1048576,9,FALSE())</f>
        <v>#N/A</v>
      </c>
      <c r="P1384" s="19" t="e">
        <f>VLOOKUP(Table3[[#This Row],[Customer ID]],'Hospitalisation Details'!1383:$1048576,10,FALSE())</f>
        <v>#N/A</v>
      </c>
      <c r="Q1384" s="19" t="e">
        <f>VLOOKUP(Table3[[#This Row],[Customer ID]],'Hospitalisation Details'!1383:$1048576,11,FALSE())</f>
        <v>#N/A</v>
      </c>
    </row>
    <row r="1385" spans="1:17" x14ac:dyDescent="0.2">
      <c r="A1385" s="18" t="s">
        <v>987</v>
      </c>
      <c r="B1385" s="19" t="str">
        <f>VLOOKUP(Table3[[#This Row],[Customer ID]],'Customer name 1'!1384:$1048576,4,FALSE())</f>
        <v xml:space="preserve">Mr. Jean-Marc </v>
      </c>
      <c r="C1385" s="20">
        <f>VLOOKUP(Table3[[#This Row],[Customer ID]],'Medical Examinations'!$1:$1048576,2,FALSE())</f>
        <v>26.125</v>
      </c>
      <c r="D1385" s="20" t="str">
        <f>VLOOKUP(Table3[[#This Row],[Customer ID]],'Medical Examinations'!$1:$1048576,3,FALSE())</f>
        <v>over weight</v>
      </c>
      <c r="E1385" s="20">
        <f>VLOOKUP(Table3[[#This Row],[Customer ID]],'Medical Examinations'!$1:$1048576,4,FALSE())</f>
        <v>5.22</v>
      </c>
      <c r="F1385" s="20" t="str">
        <f>VLOOKUP(Table3[[#This Row],[Customer ID]],'Medical Examinations'!$1:$1048576,5,FALSE())</f>
        <v xml:space="preserve">normal </v>
      </c>
      <c r="G1385" s="19" t="str">
        <f>VLOOKUP(Table3[[#This Row],[Customer ID]],'Medical Examinations'!$1:$1048576,6,FALSE())</f>
        <v>No</v>
      </c>
      <c r="H1385" s="19" t="str">
        <f>VLOOKUP(Table3[[#This Row],[Customer ID]],'Medical Examinations'!$1:$1048576,7,FALSE())</f>
        <v>No</v>
      </c>
      <c r="I1385" s="19" t="str">
        <f>VLOOKUP(Table3[[#This Row],[Customer ID]],'Medical Examinations'!$1:$1048576,8,FALSE())</f>
        <v>No</v>
      </c>
      <c r="J1385" s="19">
        <f>VLOOKUP(Table3[[#This Row],[Customer ID]],'Medical Examinations'!$1:$1048576,9,FALSE())</f>
        <v>0</v>
      </c>
      <c r="K1385" s="19" t="str">
        <f>VLOOKUP(Table3[[#This Row],[Customer ID]],'Medical Examinations'!$1:$1048576,10,FALSE())</f>
        <v>No</v>
      </c>
      <c r="L1385" s="19" t="e">
        <f>VLOOKUP(Table3[[#This Row],[Customer ID]],'Hospitalisation Details'!1384:$1048576,5,FALSE())</f>
        <v>#N/A</v>
      </c>
      <c r="M1385" s="19" t="e">
        <f>VLOOKUP(Table3[[#This Row],[Customer ID]],'Hospitalisation Details'!1384:$1048576,6,FALSE())</f>
        <v>#N/A</v>
      </c>
      <c r="N1385" s="19" t="e">
        <f>VLOOKUP(Table3[[#This Row],[Customer ID]],'Hospitalisation Details'!1384:$1048576,8,FALSE())</f>
        <v>#N/A</v>
      </c>
      <c r="O1385" s="19" t="e">
        <f>VLOOKUP(Table3[[#This Row],[Customer ID]],'Hospitalisation Details'!1384:$1048576,9,FALSE())</f>
        <v>#N/A</v>
      </c>
      <c r="P1385" s="19" t="e">
        <f>VLOOKUP(Table3[[#This Row],[Customer ID]],'Hospitalisation Details'!1384:$1048576,10,FALSE())</f>
        <v>#N/A</v>
      </c>
      <c r="Q1385" s="19" t="e">
        <f>VLOOKUP(Table3[[#This Row],[Customer ID]],'Hospitalisation Details'!1384:$1048576,11,FALSE())</f>
        <v>#N/A</v>
      </c>
    </row>
    <row r="1386" spans="1:17" x14ac:dyDescent="0.2">
      <c r="A1386" s="18" t="s">
        <v>986</v>
      </c>
      <c r="B1386" s="19" t="str">
        <f>VLOOKUP(Table3[[#This Row],[Customer ID]],'Customer name 1'!1385:$1048576,4,FALSE())</f>
        <v xml:space="preserve">Ms. Kerry </v>
      </c>
      <c r="C1386" s="20">
        <f>VLOOKUP(Table3[[#This Row],[Customer ID]],'Medical Examinations'!$1:$1048576,2,FALSE())</f>
        <v>34.58</v>
      </c>
      <c r="D1386" s="20" t="str">
        <f>VLOOKUP(Table3[[#This Row],[Customer ID]],'Medical Examinations'!$1:$1048576,3,FALSE())</f>
        <v xml:space="preserve"> obesity </v>
      </c>
      <c r="E1386" s="20">
        <f>VLOOKUP(Table3[[#This Row],[Customer ID]],'Medical Examinations'!$1:$1048576,4,FALSE())</f>
        <v>6.3</v>
      </c>
      <c r="F1386" s="20" t="str">
        <f>VLOOKUP(Table3[[#This Row],[Customer ID]],'Medical Examinations'!$1:$1048576,5,FALSE())</f>
        <v>prediabetes</v>
      </c>
      <c r="G1386" s="19" t="str">
        <f>VLOOKUP(Table3[[#This Row],[Customer ID]],'Medical Examinations'!$1:$1048576,6,FALSE())</f>
        <v>No</v>
      </c>
      <c r="H1386" s="19" t="str">
        <f>VLOOKUP(Table3[[#This Row],[Customer ID]],'Medical Examinations'!$1:$1048576,7,FALSE())</f>
        <v>No</v>
      </c>
      <c r="I1386" s="19" t="str">
        <f>VLOOKUP(Table3[[#This Row],[Customer ID]],'Medical Examinations'!$1:$1048576,8,FALSE())</f>
        <v>Yes</v>
      </c>
      <c r="J1386" s="19">
        <f>VLOOKUP(Table3[[#This Row],[Customer ID]],'Medical Examinations'!$1:$1048576,9,FALSE())</f>
        <v>1</v>
      </c>
      <c r="K1386" s="19" t="str">
        <f>VLOOKUP(Table3[[#This Row],[Customer ID]],'Medical Examinations'!$1:$1048576,10,FALSE())</f>
        <v>No</v>
      </c>
      <c r="L1386" s="19" t="e">
        <f>VLOOKUP(Table3[[#This Row],[Customer ID]],'Hospitalisation Details'!1385:$1048576,5,FALSE())</f>
        <v>#N/A</v>
      </c>
      <c r="M1386" s="19" t="e">
        <f>VLOOKUP(Table3[[#This Row],[Customer ID]],'Hospitalisation Details'!1385:$1048576,6,FALSE())</f>
        <v>#N/A</v>
      </c>
      <c r="N1386" s="19" t="e">
        <f>VLOOKUP(Table3[[#This Row],[Customer ID]],'Hospitalisation Details'!1385:$1048576,8,FALSE())</f>
        <v>#N/A</v>
      </c>
      <c r="O1386" s="19" t="e">
        <f>VLOOKUP(Table3[[#This Row],[Customer ID]],'Hospitalisation Details'!1385:$1048576,9,FALSE())</f>
        <v>#N/A</v>
      </c>
      <c r="P1386" s="19" t="e">
        <f>VLOOKUP(Table3[[#This Row],[Customer ID]],'Hospitalisation Details'!1385:$1048576,10,FALSE())</f>
        <v>#N/A</v>
      </c>
      <c r="Q1386" s="19" t="e">
        <f>VLOOKUP(Table3[[#This Row],[Customer ID]],'Hospitalisation Details'!1385:$1048576,11,FALSE())</f>
        <v>#N/A</v>
      </c>
    </row>
    <row r="1387" spans="1:17" x14ac:dyDescent="0.2">
      <c r="A1387" s="18" t="s">
        <v>985</v>
      </c>
      <c r="B1387" s="19" t="str">
        <f>VLOOKUP(Table3[[#This Row],[Customer ID]],'Customer name 1'!1386:$1048576,4,FALSE())</f>
        <v xml:space="preserve">Mr. Ulrich </v>
      </c>
      <c r="C1387" s="20">
        <f>VLOOKUP(Table3[[#This Row],[Customer ID]],'Medical Examinations'!$1:$1048576,2,FALSE())</f>
        <v>27.4</v>
      </c>
      <c r="D1387" s="20" t="str">
        <f>VLOOKUP(Table3[[#This Row],[Customer ID]],'Medical Examinations'!$1:$1048576,3,FALSE())</f>
        <v>over weight</v>
      </c>
      <c r="E1387" s="20">
        <f>VLOOKUP(Table3[[#This Row],[Customer ID]],'Medical Examinations'!$1:$1048576,4,FALSE())</f>
        <v>8.84</v>
      </c>
      <c r="F1387" s="20" t="str">
        <f>VLOOKUP(Table3[[#This Row],[Customer ID]],'Medical Examinations'!$1:$1048576,5,FALSE())</f>
        <v xml:space="preserve">diabetes </v>
      </c>
      <c r="G1387" s="19" t="str">
        <f>VLOOKUP(Table3[[#This Row],[Customer ID]],'Medical Examinations'!$1:$1048576,6,FALSE())</f>
        <v>No</v>
      </c>
      <c r="H1387" s="19" t="str">
        <f>VLOOKUP(Table3[[#This Row],[Customer ID]],'Medical Examinations'!$1:$1048576,7,FALSE())</f>
        <v>No</v>
      </c>
      <c r="I1387" s="19" t="str">
        <f>VLOOKUP(Table3[[#This Row],[Customer ID]],'Medical Examinations'!$1:$1048576,8,FALSE())</f>
        <v>No</v>
      </c>
      <c r="J1387" s="19">
        <f>VLOOKUP(Table3[[#This Row],[Customer ID]],'Medical Examinations'!$1:$1048576,9,FALSE())</f>
        <v>0</v>
      </c>
      <c r="K1387" s="19" t="str">
        <f>VLOOKUP(Table3[[#This Row],[Customer ID]],'Medical Examinations'!$1:$1048576,10,FALSE())</f>
        <v>No</v>
      </c>
      <c r="L1387" s="19" t="e">
        <f>VLOOKUP(Table3[[#This Row],[Customer ID]],'Hospitalisation Details'!1386:$1048576,5,FALSE())</f>
        <v>#N/A</v>
      </c>
      <c r="M1387" s="19" t="e">
        <f>VLOOKUP(Table3[[#This Row],[Customer ID]],'Hospitalisation Details'!1386:$1048576,6,FALSE())</f>
        <v>#N/A</v>
      </c>
      <c r="N1387" s="19" t="e">
        <f>VLOOKUP(Table3[[#This Row],[Customer ID]],'Hospitalisation Details'!1386:$1048576,8,FALSE())</f>
        <v>#N/A</v>
      </c>
      <c r="O1387" s="19" t="e">
        <f>VLOOKUP(Table3[[#This Row],[Customer ID]],'Hospitalisation Details'!1386:$1048576,9,FALSE())</f>
        <v>#N/A</v>
      </c>
      <c r="P1387" s="19" t="e">
        <f>VLOOKUP(Table3[[#This Row],[Customer ID]],'Hospitalisation Details'!1386:$1048576,10,FALSE())</f>
        <v>#N/A</v>
      </c>
      <c r="Q1387" s="19" t="e">
        <f>VLOOKUP(Table3[[#This Row],[Customer ID]],'Hospitalisation Details'!1386:$1048576,11,FALSE())</f>
        <v>#N/A</v>
      </c>
    </row>
    <row r="1388" spans="1:17" x14ac:dyDescent="0.2">
      <c r="A1388" s="18" t="s">
        <v>984</v>
      </c>
      <c r="B1388" s="19" t="str">
        <f>VLOOKUP(Table3[[#This Row],[Customer ID]],'Customer name 1'!1387:$1048576,4,FALSE())</f>
        <v xml:space="preserve">Mr. Justin </v>
      </c>
      <c r="C1388" s="20">
        <f>VLOOKUP(Table3[[#This Row],[Customer ID]],'Medical Examinations'!$1:$1048576,2,FALSE())</f>
        <v>27.53</v>
      </c>
      <c r="D1388" s="20" t="str">
        <f>VLOOKUP(Table3[[#This Row],[Customer ID]],'Medical Examinations'!$1:$1048576,3,FALSE())</f>
        <v>over weight</v>
      </c>
      <c r="E1388" s="20">
        <f>VLOOKUP(Table3[[#This Row],[Customer ID]],'Medical Examinations'!$1:$1048576,4,FALSE())</f>
        <v>4.1100000000000003</v>
      </c>
      <c r="F1388" s="20" t="str">
        <f>VLOOKUP(Table3[[#This Row],[Customer ID]],'Medical Examinations'!$1:$1048576,5,FALSE())</f>
        <v xml:space="preserve">normal </v>
      </c>
      <c r="G1388" s="19" t="str">
        <f>VLOOKUP(Table3[[#This Row],[Customer ID]],'Medical Examinations'!$1:$1048576,6,FALSE())</f>
        <v>No</v>
      </c>
      <c r="H1388" s="19" t="str">
        <f>VLOOKUP(Table3[[#This Row],[Customer ID]],'Medical Examinations'!$1:$1048576,7,FALSE())</f>
        <v>No</v>
      </c>
      <c r="I1388" s="19" t="str">
        <f>VLOOKUP(Table3[[#This Row],[Customer ID]],'Medical Examinations'!$1:$1048576,8,FALSE())</f>
        <v>No</v>
      </c>
      <c r="J1388" s="19">
        <f>VLOOKUP(Table3[[#This Row],[Customer ID]],'Medical Examinations'!$1:$1048576,9,FALSE())</f>
        <v>1</v>
      </c>
      <c r="K1388" s="19" t="str">
        <f>VLOOKUP(Table3[[#This Row],[Customer ID]],'Medical Examinations'!$1:$1048576,10,FALSE())</f>
        <v>No</v>
      </c>
      <c r="L1388" s="19" t="e">
        <f>VLOOKUP(Table3[[#This Row],[Customer ID]],'Hospitalisation Details'!1387:$1048576,5,FALSE())</f>
        <v>#N/A</v>
      </c>
      <c r="M1388" s="19" t="e">
        <f>VLOOKUP(Table3[[#This Row],[Customer ID]],'Hospitalisation Details'!1387:$1048576,6,FALSE())</f>
        <v>#N/A</v>
      </c>
      <c r="N1388" s="19" t="e">
        <f>VLOOKUP(Table3[[#This Row],[Customer ID]],'Hospitalisation Details'!1387:$1048576,8,FALSE())</f>
        <v>#N/A</v>
      </c>
      <c r="O1388" s="19" t="e">
        <f>VLOOKUP(Table3[[#This Row],[Customer ID]],'Hospitalisation Details'!1387:$1048576,9,FALSE())</f>
        <v>#N/A</v>
      </c>
      <c r="P1388" s="19" t="e">
        <f>VLOOKUP(Table3[[#This Row],[Customer ID]],'Hospitalisation Details'!1387:$1048576,10,FALSE())</f>
        <v>#N/A</v>
      </c>
      <c r="Q1388" s="19" t="e">
        <f>VLOOKUP(Table3[[#This Row],[Customer ID]],'Hospitalisation Details'!1387:$1048576,11,FALSE())</f>
        <v>#N/A</v>
      </c>
    </row>
    <row r="1389" spans="1:17" x14ac:dyDescent="0.2">
      <c r="A1389" s="18" t="s">
        <v>983</v>
      </c>
      <c r="B1389" s="19" t="str">
        <f>VLOOKUP(Table3[[#This Row],[Customer ID]],'Customer name 1'!1388:$1048576,4,FALSE())</f>
        <v xml:space="preserve">Ms. Hannah </v>
      </c>
      <c r="C1389" s="20">
        <f>VLOOKUP(Table3[[#This Row],[Customer ID]],'Medical Examinations'!$1:$1048576,2,FALSE())</f>
        <v>33</v>
      </c>
      <c r="D1389" s="20" t="str">
        <f>VLOOKUP(Table3[[#This Row],[Customer ID]],'Medical Examinations'!$1:$1048576,3,FALSE())</f>
        <v xml:space="preserve"> obesity </v>
      </c>
      <c r="E1389" s="20">
        <f>VLOOKUP(Table3[[#This Row],[Customer ID]],'Medical Examinations'!$1:$1048576,4,FALSE())</f>
        <v>4.57</v>
      </c>
      <c r="F1389" s="20" t="str">
        <f>VLOOKUP(Table3[[#This Row],[Customer ID]],'Medical Examinations'!$1:$1048576,5,FALSE())</f>
        <v xml:space="preserve">normal </v>
      </c>
      <c r="G1389" s="19" t="str">
        <f>VLOOKUP(Table3[[#This Row],[Customer ID]],'Medical Examinations'!$1:$1048576,6,FALSE())</f>
        <v>No</v>
      </c>
      <c r="H1389" s="19" t="str">
        <f>VLOOKUP(Table3[[#This Row],[Customer ID]],'Medical Examinations'!$1:$1048576,7,FALSE())</f>
        <v>No</v>
      </c>
      <c r="I1389" s="19" t="str">
        <f>VLOOKUP(Table3[[#This Row],[Customer ID]],'Medical Examinations'!$1:$1048576,8,FALSE())</f>
        <v>No</v>
      </c>
      <c r="J1389" s="19">
        <f>VLOOKUP(Table3[[#This Row],[Customer ID]],'Medical Examinations'!$1:$1048576,9,FALSE())</f>
        <v>0</v>
      </c>
      <c r="K1389" s="19" t="str">
        <f>VLOOKUP(Table3[[#This Row],[Customer ID]],'Medical Examinations'!$1:$1048576,10,FALSE())</f>
        <v>No</v>
      </c>
      <c r="L1389" s="19" t="e">
        <f>VLOOKUP(Table3[[#This Row],[Customer ID]],'Hospitalisation Details'!1388:$1048576,5,FALSE())</f>
        <v>#N/A</v>
      </c>
      <c r="M1389" s="19" t="e">
        <f>VLOOKUP(Table3[[#This Row],[Customer ID]],'Hospitalisation Details'!1388:$1048576,6,FALSE())</f>
        <v>#N/A</v>
      </c>
      <c r="N1389" s="19" t="e">
        <f>VLOOKUP(Table3[[#This Row],[Customer ID]],'Hospitalisation Details'!1388:$1048576,8,FALSE())</f>
        <v>#N/A</v>
      </c>
      <c r="O1389" s="19" t="e">
        <f>VLOOKUP(Table3[[#This Row],[Customer ID]],'Hospitalisation Details'!1388:$1048576,9,FALSE())</f>
        <v>#N/A</v>
      </c>
      <c r="P1389" s="19" t="e">
        <f>VLOOKUP(Table3[[#This Row],[Customer ID]],'Hospitalisation Details'!1388:$1048576,10,FALSE())</f>
        <v>#N/A</v>
      </c>
      <c r="Q1389" s="19" t="e">
        <f>VLOOKUP(Table3[[#This Row],[Customer ID]],'Hospitalisation Details'!1388:$1048576,11,FALSE())</f>
        <v>#N/A</v>
      </c>
    </row>
    <row r="1390" spans="1:17" x14ac:dyDescent="0.2">
      <c r="A1390" s="18" t="s">
        <v>982</v>
      </c>
      <c r="B1390" s="19" t="str">
        <f>VLOOKUP(Table3[[#This Row],[Customer ID]],'Customer name 1'!1389:$1048576,4,FALSE())</f>
        <v xml:space="preserve">Mr. David </v>
      </c>
      <c r="C1390" s="20">
        <f>VLOOKUP(Table3[[#This Row],[Customer ID]],'Medical Examinations'!$1:$1048576,2,FALSE())</f>
        <v>25.78</v>
      </c>
      <c r="D1390" s="20" t="str">
        <f>VLOOKUP(Table3[[#This Row],[Customer ID]],'Medical Examinations'!$1:$1048576,3,FALSE())</f>
        <v>over weight</v>
      </c>
      <c r="E1390" s="20">
        <f>VLOOKUP(Table3[[#This Row],[Customer ID]],'Medical Examinations'!$1:$1048576,4,FALSE())</f>
        <v>11.06</v>
      </c>
      <c r="F1390" s="20" t="str">
        <f>VLOOKUP(Table3[[#This Row],[Customer ID]],'Medical Examinations'!$1:$1048576,5,FALSE())</f>
        <v xml:space="preserve">diabetes </v>
      </c>
      <c r="G1390" s="19" t="str">
        <f>VLOOKUP(Table3[[#This Row],[Customer ID]],'Medical Examinations'!$1:$1048576,6,FALSE())</f>
        <v>yes</v>
      </c>
      <c r="H1390" s="19" t="str">
        <f>VLOOKUP(Table3[[#This Row],[Customer ID]],'Medical Examinations'!$1:$1048576,7,FALSE())</f>
        <v>No</v>
      </c>
      <c r="I1390" s="19" t="str">
        <f>VLOOKUP(Table3[[#This Row],[Customer ID]],'Medical Examinations'!$1:$1048576,8,FALSE())</f>
        <v>No</v>
      </c>
      <c r="J1390" s="19">
        <f>VLOOKUP(Table3[[#This Row],[Customer ID]],'Medical Examinations'!$1:$1048576,9,FALSE())</f>
        <v>0</v>
      </c>
      <c r="K1390" s="19" t="str">
        <f>VLOOKUP(Table3[[#This Row],[Customer ID]],'Medical Examinations'!$1:$1048576,10,FALSE())</f>
        <v>No</v>
      </c>
      <c r="L1390" s="19" t="e">
        <f>VLOOKUP(Table3[[#This Row],[Customer ID]],'Hospitalisation Details'!1389:$1048576,5,FALSE())</f>
        <v>#N/A</v>
      </c>
      <c r="M1390" s="19" t="e">
        <f>VLOOKUP(Table3[[#This Row],[Customer ID]],'Hospitalisation Details'!1389:$1048576,6,FALSE())</f>
        <v>#N/A</v>
      </c>
      <c r="N1390" s="19" t="e">
        <f>VLOOKUP(Table3[[#This Row],[Customer ID]],'Hospitalisation Details'!1389:$1048576,8,FALSE())</f>
        <v>#N/A</v>
      </c>
      <c r="O1390" s="19" t="e">
        <f>VLOOKUP(Table3[[#This Row],[Customer ID]],'Hospitalisation Details'!1389:$1048576,9,FALSE())</f>
        <v>#N/A</v>
      </c>
      <c r="P1390" s="19" t="e">
        <f>VLOOKUP(Table3[[#This Row],[Customer ID]],'Hospitalisation Details'!1389:$1048576,10,FALSE())</f>
        <v>#N/A</v>
      </c>
      <c r="Q1390" s="19" t="e">
        <f>VLOOKUP(Table3[[#This Row],[Customer ID]],'Hospitalisation Details'!1389:$1048576,11,FALSE())</f>
        <v>#N/A</v>
      </c>
    </row>
    <row r="1391" spans="1:17" x14ac:dyDescent="0.2">
      <c r="A1391" s="18" t="s">
        <v>981</v>
      </c>
      <c r="B1391" s="19" t="str">
        <f>VLOOKUP(Table3[[#This Row],[Customer ID]],'Customer name 1'!1390:$1048576,4,FALSE())</f>
        <v xml:space="preserve">Mr. Jim </v>
      </c>
      <c r="C1391" s="20">
        <f>VLOOKUP(Table3[[#This Row],[Customer ID]],'Medical Examinations'!$1:$1048576,2,FALSE())</f>
        <v>22.66</v>
      </c>
      <c r="D1391" s="20" t="str">
        <f>VLOOKUP(Table3[[#This Row],[Customer ID]],'Medical Examinations'!$1:$1048576,3,FALSE())</f>
        <v>normal weight</v>
      </c>
      <c r="E1391" s="20">
        <f>VLOOKUP(Table3[[#This Row],[Customer ID]],'Medical Examinations'!$1:$1048576,4,FALSE())</f>
        <v>10.68</v>
      </c>
      <c r="F1391" s="20" t="str">
        <f>VLOOKUP(Table3[[#This Row],[Customer ID]],'Medical Examinations'!$1:$1048576,5,FALSE())</f>
        <v xml:space="preserve">diabetes </v>
      </c>
      <c r="G1391" s="19" t="str">
        <f>VLOOKUP(Table3[[#This Row],[Customer ID]],'Medical Examinations'!$1:$1048576,6,FALSE())</f>
        <v>No</v>
      </c>
      <c r="H1391" s="19" t="str">
        <f>VLOOKUP(Table3[[#This Row],[Customer ID]],'Medical Examinations'!$1:$1048576,7,FALSE())</f>
        <v>No</v>
      </c>
      <c r="I1391" s="19" t="str">
        <f>VLOOKUP(Table3[[#This Row],[Customer ID]],'Medical Examinations'!$1:$1048576,8,FALSE())</f>
        <v>No</v>
      </c>
      <c r="J1391" s="19">
        <f>VLOOKUP(Table3[[#This Row],[Customer ID]],'Medical Examinations'!$1:$1048576,9,FALSE())</f>
        <v>0</v>
      </c>
      <c r="K1391" s="19" t="str">
        <f>VLOOKUP(Table3[[#This Row],[Customer ID]],'Medical Examinations'!$1:$1048576,10,FALSE())</f>
        <v>No</v>
      </c>
      <c r="L1391" s="19" t="e">
        <f>VLOOKUP(Table3[[#This Row],[Customer ID]],'Hospitalisation Details'!1390:$1048576,5,FALSE())</f>
        <v>#N/A</v>
      </c>
      <c r="M1391" s="19" t="e">
        <f>VLOOKUP(Table3[[#This Row],[Customer ID]],'Hospitalisation Details'!1390:$1048576,6,FALSE())</f>
        <v>#N/A</v>
      </c>
      <c r="N1391" s="19" t="e">
        <f>VLOOKUP(Table3[[#This Row],[Customer ID]],'Hospitalisation Details'!1390:$1048576,8,FALSE())</f>
        <v>#N/A</v>
      </c>
      <c r="O1391" s="19" t="e">
        <f>VLOOKUP(Table3[[#This Row],[Customer ID]],'Hospitalisation Details'!1390:$1048576,9,FALSE())</f>
        <v>#N/A</v>
      </c>
      <c r="P1391" s="19" t="e">
        <f>VLOOKUP(Table3[[#This Row],[Customer ID]],'Hospitalisation Details'!1390:$1048576,10,FALSE())</f>
        <v>#N/A</v>
      </c>
      <c r="Q1391" s="19" t="e">
        <f>VLOOKUP(Table3[[#This Row],[Customer ID]],'Hospitalisation Details'!1390:$1048576,11,FALSE())</f>
        <v>#N/A</v>
      </c>
    </row>
    <row r="1392" spans="1:17" x14ac:dyDescent="0.2">
      <c r="A1392" s="18" t="s">
        <v>980</v>
      </c>
      <c r="B1392" s="19" t="str">
        <f>VLOOKUP(Table3[[#This Row],[Customer ID]],'Customer name 1'!1391:$1048576,4,FALSE())</f>
        <v xml:space="preserve">Mr. Joseph </v>
      </c>
      <c r="C1392" s="20">
        <f>VLOOKUP(Table3[[#This Row],[Customer ID]],'Medical Examinations'!$1:$1048576,2,FALSE())</f>
        <v>38.81</v>
      </c>
      <c r="D1392" s="20" t="str">
        <f>VLOOKUP(Table3[[#This Row],[Customer ID]],'Medical Examinations'!$1:$1048576,3,FALSE())</f>
        <v xml:space="preserve"> obesity </v>
      </c>
      <c r="E1392" s="20">
        <f>VLOOKUP(Table3[[#This Row],[Customer ID]],'Medical Examinations'!$1:$1048576,4,FALSE())</f>
        <v>6.14</v>
      </c>
      <c r="F1392" s="20" t="str">
        <f>VLOOKUP(Table3[[#This Row],[Customer ID]],'Medical Examinations'!$1:$1048576,5,FALSE())</f>
        <v>prediabetes</v>
      </c>
      <c r="G1392" s="19" t="str">
        <f>VLOOKUP(Table3[[#This Row],[Customer ID]],'Medical Examinations'!$1:$1048576,6,FALSE())</f>
        <v>yes</v>
      </c>
      <c r="H1392" s="19" t="str">
        <f>VLOOKUP(Table3[[#This Row],[Customer ID]],'Medical Examinations'!$1:$1048576,7,FALSE())</f>
        <v>No</v>
      </c>
      <c r="I1392" s="19" t="str">
        <f>VLOOKUP(Table3[[#This Row],[Customer ID]],'Medical Examinations'!$1:$1048576,8,FALSE())</f>
        <v>No</v>
      </c>
      <c r="J1392" s="19">
        <f>VLOOKUP(Table3[[#This Row],[Customer ID]],'Medical Examinations'!$1:$1048576,9,FALSE())</f>
        <v>1</v>
      </c>
      <c r="K1392" s="19" t="str">
        <f>VLOOKUP(Table3[[#This Row],[Customer ID]],'Medical Examinations'!$1:$1048576,10,FALSE())</f>
        <v>No</v>
      </c>
      <c r="L1392" s="19" t="e">
        <f>VLOOKUP(Table3[[#This Row],[Customer ID]],'Hospitalisation Details'!1391:$1048576,5,FALSE())</f>
        <v>#N/A</v>
      </c>
      <c r="M1392" s="19" t="e">
        <f>VLOOKUP(Table3[[#This Row],[Customer ID]],'Hospitalisation Details'!1391:$1048576,6,FALSE())</f>
        <v>#N/A</v>
      </c>
      <c r="N1392" s="19" t="e">
        <f>VLOOKUP(Table3[[#This Row],[Customer ID]],'Hospitalisation Details'!1391:$1048576,8,FALSE())</f>
        <v>#N/A</v>
      </c>
      <c r="O1392" s="19" t="e">
        <f>VLOOKUP(Table3[[#This Row],[Customer ID]],'Hospitalisation Details'!1391:$1048576,9,FALSE())</f>
        <v>#N/A</v>
      </c>
      <c r="P1392" s="19" t="e">
        <f>VLOOKUP(Table3[[#This Row],[Customer ID]],'Hospitalisation Details'!1391:$1048576,10,FALSE())</f>
        <v>#N/A</v>
      </c>
      <c r="Q1392" s="19" t="e">
        <f>VLOOKUP(Table3[[#This Row],[Customer ID]],'Hospitalisation Details'!1391:$1048576,11,FALSE())</f>
        <v>#N/A</v>
      </c>
    </row>
    <row r="1393" spans="1:17" x14ac:dyDescent="0.2">
      <c r="A1393" s="18" t="s">
        <v>979</v>
      </c>
      <c r="B1393" s="19" t="str">
        <f>VLOOKUP(Table3[[#This Row],[Customer ID]],'Customer name 1'!1392:$1048576,4,FALSE())</f>
        <v xml:space="preserve">Mr. Michael </v>
      </c>
      <c r="C1393" s="20">
        <f>VLOOKUP(Table3[[#This Row],[Customer ID]],'Medical Examinations'!$1:$1048576,2,FALSE())</f>
        <v>38.51</v>
      </c>
      <c r="D1393" s="20" t="str">
        <f>VLOOKUP(Table3[[#This Row],[Customer ID]],'Medical Examinations'!$1:$1048576,3,FALSE())</f>
        <v xml:space="preserve"> obesity </v>
      </c>
      <c r="E1393" s="20">
        <f>VLOOKUP(Table3[[#This Row],[Customer ID]],'Medical Examinations'!$1:$1048576,4,FALSE())</f>
        <v>5.45</v>
      </c>
      <c r="F1393" s="20" t="str">
        <f>VLOOKUP(Table3[[#This Row],[Customer ID]],'Medical Examinations'!$1:$1048576,5,FALSE())</f>
        <v xml:space="preserve">normal </v>
      </c>
      <c r="G1393" s="19" t="str">
        <f>VLOOKUP(Table3[[#This Row],[Customer ID]],'Medical Examinations'!$1:$1048576,6,FALSE())</f>
        <v>yes</v>
      </c>
      <c r="H1393" s="19" t="str">
        <f>VLOOKUP(Table3[[#This Row],[Customer ID]],'Medical Examinations'!$1:$1048576,7,FALSE())</f>
        <v>No</v>
      </c>
      <c r="I1393" s="19" t="str">
        <f>VLOOKUP(Table3[[#This Row],[Customer ID]],'Medical Examinations'!$1:$1048576,8,FALSE())</f>
        <v>No</v>
      </c>
      <c r="J1393" s="19">
        <f>VLOOKUP(Table3[[#This Row],[Customer ID]],'Medical Examinations'!$1:$1048576,9,FALSE())</f>
        <v>0</v>
      </c>
      <c r="K1393" s="19" t="str">
        <f>VLOOKUP(Table3[[#This Row],[Customer ID]],'Medical Examinations'!$1:$1048576,10,FALSE())</f>
        <v>No</v>
      </c>
      <c r="L1393" s="19" t="e">
        <f>VLOOKUP(Table3[[#This Row],[Customer ID]],'Hospitalisation Details'!1392:$1048576,5,FALSE())</f>
        <v>#N/A</v>
      </c>
      <c r="M1393" s="19" t="e">
        <f>VLOOKUP(Table3[[#This Row],[Customer ID]],'Hospitalisation Details'!1392:$1048576,6,FALSE())</f>
        <v>#N/A</v>
      </c>
      <c r="N1393" s="19" t="e">
        <f>VLOOKUP(Table3[[#This Row],[Customer ID]],'Hospitalisation Details'!1392:$1048576,8,FALSE())</f>
        <v>#N/A</v>
      </c>
      <c r="O1393" s="19" t="e">
        <f>VLOOKUP(Table3[[#This Row],[Customer ID]],'Hospitalisation Details'!1392:$1048576,9,FALSE())</f>
        <v>#N/A</v>
      </c>
      <c r="P1393" s="19" t="e">
        <f>VLOOKUP(Table3[[#This Row],[Customer ID]],'Hospitalisation Details'!1392:$1048576,10,FALSE())</f>
        <v>#N/A</v>
      </c>
      <c r="Q1393" s="19" t="e">
        <f>VLOOKUP(Table3[[#This Row],[Customer ID]],'Hospitalisation Details'!1392:$1048576,11,FALSE())</f>
        <v>#N/A</v>
      </c>
    </row>
    <row r="1394" spans="1:17" x14ac:dyDescent="0.2">
      <c r="A1394" s="18" t="s">
        <v>978</v>
      </c>
      <c r="B1394" s="19" t="str">
        <f>VLOOKUP(Table3[[#This Row],[Customer ID]],'Customer name 1'!1393:$1048576,4,FALSE())</f>
        <v xml:space="preserve">Ms. Gina </v>
      </c>
      <c r="C1394" s="20">
        <f>VLOOKUP(Table3[[#This Row],[Customer ID]],'Medical Examinations'!$1:$1048576,2,FALSE())</f>
        <v>22.98</v>
      </c>
      <c r="D1394" s="20" t="str">
        <f>VLOOKUP(Table3[[#This Row],[Customer ID]],'Medical Examinations'!$1:$1048576,3,FALSE())</f>
        <v>normal weight</v>
      </c>
      <c r="E1394" s="20">
        <f>VLOOKUP(Table3[[#This Row],[Customer ID]],'Medical Examinations'!$1:$1048576,4,FALSE())</f>
        <v>6.14</v>
      </c>
      <c r="F1394" s="20" t="str">
        <f>VLOOKUP(Table3[[#This Row],[Customer ID]],'Medical Examinations'!$1:$1048576,5,FALSE())</f>
        <v>prediabetes</v>
      </c>
      <c r="G1394" s="19" t="str">
        <f>VLOOKUP(Table3[[#This Row],[Customer ID]],'Medical Examinations'!$1:$1048576,6,FALSE())</f>
        <v>yes</v>
      </c>
      <c r="H1394" s="19" t="str">
        <f>VLOOKUP(Table3[[#This Row],[Customer ID]],'Medical Examinations'!$1:$1048576,7,FALSE())</f>
        <v>No</v>
      </c>
      <c r="I1394" s="19" t="str">
        <f>VLOOKUP(Table3[[#This Row],[Customer ID]],'Medical Examinations'!$1:$1048576,8,FALSE())</f>
        <v>No</v>
      </c>
      <c r="J1394" s="19">
        <f>VLOOKUP(Table3[[#This Row],[Customer ID]],'Medical Examinations'!$1:$1048576,9,FALSE())</f>
        <v>0</v>
      </c>
      <c r="K1394" s="19" t="str">
        <f>VLOOKUP(Table3[[#This Row],[Customer ID]],'Medical Examinations'!$1:$1048576,10,FALSE())</f>
        <v>No</v>
      </c>
      <c r="L1394" s="19" t="e">
        <f>VLOOKUP(Table3[[#This Row],[Customer ID]],'Hospitalisation Details'!1393:$1048576,5,FALSE())</f>
        <v>#N/A</v>
      </c>
      <c r="M1394" s="19" t="e">
        <f>VLOOKUP(Table3[[#This Row],[Customer ID]],'Hospitalisation Details'!1393:$1048576,6,FALSE())</f>
        <v>#N/A</v>
      </c>
      <c r="N1394" s="19" t="e">
        <f>VLOOKUP(Table3[[#This Row],[Customer ID]],'Hospitalisation Details'!1393:$1048576,8,FALSE())</f>
        <v>#N/A</v>
      </c>
      <c r="O1394" s="19" t="e">
        <f>VLOOKUP(Table3[[#This Row],[Customer ID]],'Hospitalisation Details'!1393:$1048576,9,FALSE())</f>
        <v>#N/A</v>
      </c>
      <c r="P1394" s="19" t="e">
        <f>VLOOKUP(Table3[[#This Row],[Customer ID]],'Hospitalisation Details'!1393:$1048576,10,FALSE())</f>
        <v>#N/A</v>
      </c>
      <c r="Q1394" s="19" t="e">
        <f>VLOOKUP(Table3[[#This Row],[Customer ID]],'Hospitalisation Details'!1393:$1048576,11,FALSE())</f>
        <v>#N/A</v>
      </c>
    </row>
    <row r="1395" spans="1:17" x14ac:dyDescent="0.2">
      <c r="A1395" s="18" t="s">
        <v>977</v>
      </c>
      <c r="B1395" s="19" t="str">
        <f>VLOOKUP(Table3[[#This Row],[Customer ID]],'Customer name 1'!1394:$1048576,4,FALSE())</f>
        <v xml:space="preserve">Ms. Shantel </v>
      </c>
      <c r="C1395" s="20">
        <f>VLOOKUP(Table3[[#This Row],[Customer ID]],'Medical Examinations'!$1:$1048576,2,FALSE())</f>
        <v>15.65</v>
      </c>
      <c r="D1395" s="20" t="str">
        <f>VLOOKUP(Table3[[#This Row],[Customer ID]],'Medical Examinations'!$1:$1048576,3,FALSE())</f>
        <v xml:space="preserve">under weight </v>
      </c>
      <c r="E1395" s="20">
        <f>VLOOKUP(Table3[[#This Row],[Customer ID]],'Medical Examinations'!$1:$1048576,4,FALSE())</f>
        <v>7.85</v>
      </c>
      <c r="F1395" s="20" t="str">
        <f>VLOOKUP(Table3[[#This Row],[Customer ID]],'Medical Examinations'!$1:$1048576,5,FALSE())</f>
        <v xml:space="preserve">diabetes </v>
      </c>
      <c r="G1395" s="19" t="str">
        <f>VLOOKUP(Table3[[#This Row],[Customer ID]],'Medical Examinations'!$1:$1048576,6,FALSE())</f>
        <v>No</v>
      </c>
      <c r="H1395" s="19" t="str">
        <f>VLOOKUP(Table3[[#This Row],[Customer ID]],'Medical Examinations'!$1:$1048576,7,FALSE())</f>
        <v>No</v>
      </c>
      <c r="I1395" s="19" t="str">
        <f>VLOOKUP(Table3[[#This Row],[Customer ID]],'Medical Examinations'!$1:$1048576,8,FALSE())</f>
        <v>No</v>
      </c>
      <c r="J1395" s="19">
        <f>VLOOKUP(Table3[[#This Row],[Customer ID]],'Medical Examinations'!$1:$1048576,9,FALSE())</f>
        <v>0</v>
      </c>
      <c r="K1395" s="19" t="str">
        <f>VLOOKUP(Table3[[#This Row],[Customer ID]],'Medical Examinations'!$1:$1048576,10,FALSE())</f>
        <v>No</v>
      </c>
      <c r="L1395" s="19" t="e">
        <f>VLOOKUP(Table3[[#This Row],[Customer ID]],'Hospitalisation Details'!1394:$1048576,5,FALSE())</f>
        <v>#N/A</v>
      </c>
      <c r="M1395" s="19" t="e">
        <f>VLOOKUP(Table3[[#This Row],[Customer ID]],'Hospitalisation Details'!1394:$1048576,6,FALSE())</f>
        <v>#N/A</v>
      </c>
      <c r="N1395" s="19" t="e">
        <f>VLOOKUP(Table3[[#This Row],[Customer ID]],'Hospitalisation Details'!1394:$1048576,8,FALSE())</f>
        <v>#N/A</v>
      </c>
      <c r="O1395" s="19" t="e">
        <f>VLOOKUP(Table3[[#This Row],[Customer ID]],'Hospitalisation Details'!1394:$1048576,9,FALSE())</f>
        <v>#N/A</v>
      </c>
      <c r="P1395" s="19" t="e">
        <f>VLOOKUP(Table3[[#This Row],[Customer ID]],'Hospitalisation Details'!1394:$1048576,10,FALSE())</f>
        <v>#N/A</v>
      </c>
      <c r="Q1395" s="19" t="e">
        <f>VLOOKUP(Table3[[#This Row],[Customer ID]],'Hospitalisation Details'!1394:$1048576,11,FALSE())</f>
        <v>#N/A</v>
      </c>
    </row>
    <row r="1396" spans="1:17" x14ac:dyDescent="0.2">
      <c r="A1396" s="18" t="s">
        <v>976</v>
      </c>
      <c r="B1396" s="19" t="str">
        <f>VLOOKUP(Table3[[#This Row],[Customer ID]],'Customer name 1'!1395:$1048576,4,FALSE())</f>
        <v xml:space="preserve">Mr. Brian </v>
      </c>
      <c r="C1396" s="20">
        <f>VLOOKUP(Table3[[#This Row],[Customer ID]],'Medical Examinations'!$1:$1048576,2,FALSE())</f>
        <v>39.97</v>
      </c>
      <c r="D1396" s="20" t="str">
        <f>VLOOKUP(Table3[[#This Row],[Customer ID]],'Medical Examinations'!$1:$1048576,3,FALSE())</f>
        <v xml:space="preserve"> obesity </v>
      </c>
      <c r="E1396" s="20">
        <f>VLOOKUP(Table3[[#This Row],[Customer ID]],'Medical Examinations'!$1:$1048576,4,FALSE())</f>
        <v>4.09</v>
      </c>
      <c r="F1396" s="20" t="str">
        <f>VLOOKUP(Table3[[#This Row],[Customer ID]],'Medical Examinations'!$1:$1048576,5,FALSE())</f>
        <v xml:space="preserve">normal </v>
      </c>
      <c r="G1396" s="19" t="str">
        <f>VLOOKUP(Table3[[#This Row],[Customer ID]],'Medical Examinations'!$1:$1048576,6,FALSE())</f>
        <v>No</v>
      </c>
      <c r="H1396" s="19" t="str">
        <f>VLOOKUP(Table3[[#This Row],[Customer ID]],'Medical Examinations'!$1:$1048576,7,FALSE())</f>
        <v>No</v>
      </c>
      <c r="I1396" s="19" t="str">
        <f>VLOOKUP(Table3[[#This Row],[Customer ID]],'Medical Examinations'!$1:$1048576,8,FALSE())</f>
        <v>No</v>
      </c>
      <c r="J1396" s="19">
        <f>VLOOKUP(Table3[[#This Row],[Customer ID]],'Medical Examinations'!$1:$1048576,9,FALSE())</f>
        <v>1</v>
      </c>
      <c r="K1396" s="19" t="str">
        <f>VLOOKUP(Table3[[#This Row],[Customer ID]],'Medical Examinations'!$1:$1048576,10,FALSE())</f>
        <v>No</v>
      </c>
      <c r="L1396" s="19" t="e">
        <f>VLOOKUP(Table3[[#This Row],[Customer ID]],'Hospitalisation Details'!1395:$1048576,5,FALSE())</f>
        <v>#N/A</v>
      </c>
      <c r="M1396" s="19" t="e">
        <f>VLOOKUP(Table3[[#This Row],[Customer ID]],'Hospitalisation Details'!1395:$1048576,6,FALSE())</f>
        <v>#N/A</v>
      </c>
      <c r="N1396" s="19" t="e">
        <f>VLOOKUP(Table3[[#This Row],[Customer ID]],'Hospitalisation Details'!1395:$1048576,8,FALSE())</f>
        <v>#N/A</v>
      </c>
      <c r="O1396" s="19" t="e">
        <f>VLOOKUP(Table3[[#This Row],[Customer ID]],'Hospitalisation Details'!1395:$1048576,9,FALSE())</f>
        <v>#N/A</v>
      </c>
      <c r="P1396" s="19" t="e">
        <f>VLOOKUP(Table3[[#This Row],[Customer ID]],'Hospitalisation Details'!1395:$1048576,10,FALSE())</f>
        <v>#N/A</v>
      </c>
      <c r="Q1396" s="19" t="e">
        <f>VLOOKUP(Table3[[#This Row],[Customer ID]],'Hospitalisation Details'!1395:$1048576,11,FALSE())</f>
        <v>#N/A</v>
      </c>
    </row>
    <row r="1397" spans="1:17" x14ac:dyDescent="0.2">
      <c r="A1397" s="18" t="s">
        <v>975</v>
      </c>
      <c r="B1397" s="19" t="str">
        <f>VLOOKUP(Table3[[#This Row],[Customer ID]],'Customer name 1'!1396:$1048576,4,FALSE())</f>
        <v xml:space="preserve">Mr. Brian </v>
      </c>
      <c r="C1397" s="20">
        <f>VLOOKUP(Table3[[#This Row],[Customer ID]],'Medical Examinations'!$1:$1048576,2,FALSE())</f>
        <v>37.22</v>
      </c>
      <c r="D1397" s="20" t="str">
        <f>VLOOKUP(Table3[[#This Row],[Customer ID]],'Medical Examinations'!$1:$1048576,3,FALSE())</f>
        <v xml:space="preserve"> obesity </v>
      </c>
      <c r="E1397" s="20">
        <f>VLOOKUP(Table3[[#This Row],[Customer ID]],'Medical Examinations'!$1:$1048576,4,FALSE())</f>
        <v>4.62</v>
      </c>
      <c r="F1397" s="20" t="str">
        <f>VLOOKUP(Table3[[#This Row],[Customer ID]],'Medical Examinations'!$1:$1048576,5,FALSE())</f>
        <v xml:space="preserve">normal </v>
      </c>
      <c r="G1397" s="19" t="str">
        <f>VLOOKUP(Table3[[#This Row],[Customer ID]],'Medical Examinations'!$1:$1048576,6,FALSE())</f>
        <v>No</v>
      </c>
      <c r="H1397" s="19" t="str">
        <f>VLOOKUP(Table3[[#This Row],[Customer ID]],'Medical Examinations'!$1:$1048576,7,FALSE())</f>
        <v>No</v>
      </c>
      <c r="I1397" s="19" t="str">
        <f>VLOOKUP(Table3[[#This Row],[Customer ID]],'Medical Examinations'!$1:$1048576,8,FALSE())</f>
        <v>Yes</v>
      </c>
      <c r="J1397" s="19">
        <f>VLOOKUP(Table3[[#This Row],[Customer ID]],'Medical Examinations'!$1:$1048576,9,FALSE())</f>
        <v>1</v>
      </c>
      <c r="K1397" s="19" t="str">
        <f>VLOOKUP(Table3[[#This Row],[Customer ID]],'Medical Examinations'!$1:$1048576,10,FALSE())</f>
        <v>No</v>
      </c>
      <c r="L1397" s="19" t="e">
        <f>VLOOKUP(Table3[[#This Row],[Customer ID]],'Hospitalisation Details'!1396:$1048576,5,FALSE())</f>
        <v>#N/A</v>
      </c>
      <c r="M1397" s="19" t="e">
        <f>VLOOKUP(Table3[[#This Row],[Customer ID]],'Hospitalisation Details'!1396:$1048576,6,FALSE())</f>
        <v>#N/A</v>
      </c>
      <c r="N1397" s="19" t="e">
        <f>VLOOKUP(Table3[[#This Row],[Customer ID]],'Hospitalisation Details'!1396:$1048576,8,FALSE())</f>
        <v>#N/A</v>
      </c>
      <c r="O1397" s="19" t="e">
        <f>VLOOKUP(Table3[[#This Row],[Customer ID]],'Hospitalisation Details'!1396:$1048576,9,FALSE())</f>
        <v>#N/A</v>
      </c>
      <c r="P1397" s="19" t="e">
        <f>VLOOKUP(Table3[[#This Row],[Customer ID]],'Hospitalisation Details'!1396:$1048576,10,FALSE())</f>
        <v>#N/A</v>
      </c>
      <c r="Q1397" s="19" t="e">
        <f>VLOOKUP(Table3[[#This Row],[Customer ID]],'Hospitalisation Details'!1396:$1048576,11,FALSE())</f>
        <v>#N/A</v>
      </c>
    </row>
    <row r="1398" spans="1:17" x14ac:dyDescent="0.2">
      <c r="A1398" s="18" t="s">
        <v>974</v>
      </c>
      <c r="B1398" s="19" t="str">
        <f>VLOOKUP(Table3[[#This Row],[Customer ID]],'Customer name 1'!1397:$1048576,4,FALSE())</f>
        <v xml:space="preserve">Ms. Jessica </v>
      </c>
      <c r="C1398" s="20">
        <f>VLOOKUP(Table3[[#This Row],[Customer ID]],'Medical Examinations'!$1:$1048576,2,FALSE())</f>
        <v>41.325000000000003</v>
      </c>
      <c r="D1398" s="20" t="str">
        <f>VLOOKUP(Table3[[#This Row],[Customer ID]],'Medical Examinations'!$1:$1048576,3,FALSE())</f>
        <v xml:space="preserve"> obesity </v>
      </c>
      <c r="E1398" s="20">
        <f>VLOOKUP(Table3[[#This Row],[Customer ID]],'Medical Examinations'!$1:$1048576,4,FALSE())</f>
        <v>5.77</v>
      </c>
      <c r="F1398" s="20" t="str">
        <f>VLOOKUP(Table3[[#This Row],[Customer ID]],'Medical Examinations'!$1:$1048576,5,FALSE())</f>
        <v>prediabetes</v>
      </c>
      <c r="G1398" s="19" t="str">
        <f>VLOOKUP(Table3[[#This Row],[Customer ID]],'Medical Examinations'!$1:$1048576,6,FALSE())</f>
        <v>No</v>
      </c>
      <c r="H1398" s="19" t="str">
        <f>VLOOKUP(Table3[[#This Row],[Customer ID]],'Medical Examinations'!$1:$1048576,7,FALSE())</f>
        <v>No</v>
      </c>
      <c r="I1398" s="19" t="str">
        <f>VLOOKUP(Table3[[#This Row],[Customer ID]],'Medical Examinations'!$1:$1048576,8,FALSE())</f>
        <v>No</v>
      </c>
      <c r="J1398" s="19">
        <f>VLOOKUP(Table3[[#This Row],[Customer ID]],'Medical Examinations'!$1:$1048576,9,FALSE())</f>
        <v>0</v>
      </c>
      <c r="K1398" s="19" t="str">
        <f>VLOOKUP(Table3[[#This Row],[Customer ID]],'Medical Examinations'!$1:$1048576,10,FALSE())</f>
        <v>No</v>
      </c>
      <c r="L1398" s="19" t="e">
        <f>VLOOKUP(Table3[[#This Row],[Customer ID]],'Hospitalisation Details'!1397:$1048576,5,FALSE())</f>
        <v>#N/A</v>
      </c>
      <c r="M1398" s="19" t="e">
        <f>VLOOKUP(Table3[[#This Row],[Customer ID]],'Hospitalisation Details'!1397:$1048576,6,FALSE())</f>
        <v>#N/A</v>
      </c>
      <c r="N1398" s="19" t="e">
        <f>VLOOKUP(Table3[[#This Row],[Customer ID]],'Hospitalisation Details'!1397:$1048576,8,FALSE())</f>
        <v>#N/A</v>
      </c>
      <c r="O1398" s="19" t="e">
        <f>VLOOKUP(Table3[[#This Row],[Customer ID]],'Hospitalisation Details'!1397:$1048576,9,FALSE())</f>
        <v>#N/A</v>
      </c>
      <c r="P1398" s="19" t="e">
        <f>VLOOKUP(Table3[[#This Row],[Customer ID]],'Hospitalisation Details'!1397:$1048576,10,FALSE())</f>
        <v>#N/A</v>
      </c>
      <c r="Q1398" s="19" t="e">
        <f>VLOOKUP(Table3[[#This Row],[Customer ID]],'Hospitalisation Details'!1397:$1048576,11,FALSE())</f>
        <v>#N/A</v>
      </c>
    </row>
    <row r="1399" spans="1:17" x14ac:dyDescent="0.2">
      <c r="A1399" s="18" t="s">
        <v>973</v>
      </c>
      <c r="B1399" s="19" t="str">
        <f>VLOOKUP(Table3[[#This Row],[Customer ID]],'Customer name 1'!1398:$1048576,4,FALSE())</f>
        <v xml:space="preserve">Mrs. Robyn </v>
      </c>
      <c r="C1399" s="20">
        <f>VLOOKUP(Table3[[#This Row],[Customer ID]],'Medical Examinations'!$1:$1048576,2,FALSE())</f>
        <v>40.31</v>
      </c>
      <c r="D1399" s="20" t="str">
        <f>VLOOKUP(Table3[[#This Row],[Customer ID]],'Medical Examinations'!$1:$1048576,3,FALSE())</f>
        <v xml:space="preserve"> obesity </v>
      </c>
      <c r="E1399" s="20">
        <f>VLOOKUP(Table3[[#This Row],[Customer ID]],'Medical Examinations'!$1:$1048576,4,FALSE())</f>
        <v>5.84</v>
      </c>
      <c r="F1399" s="20" t="str">
        <f>VLOOKUP(Table3[[#This Row],[Customer ID]],'Medical Examinations'!$1:$1048576,5,FALSE())</f>
        <v>prediabetes</v>
      </c>
      <c r="G1399" s="19" t="str">
        <f>VLOOKUP(Table3[[#This Row],[Customer ID]],'Medical Examinations'!$1:$1048576,6,FALSE())</f>
        <v>No</v>
      </c>
      <c r="H1399" s="19" t="str">
        <f>VLOOKUP(Table3[[#This Row],[Customer ID]],'Medical Examinations'!$1:$1048576,7,FALSE())</f>
        <v>No</v>
      </c>
      <c r="I1399" s="19" t="str">
        <f>VLOOKUP(Table3[[#This Row],[Customer ID]],'Medical Examinations'!$1:$1048576,8,FALSE())</f>
        <v>No</v>
      </c>
      <c r="J1399" s="19">
        <f>VLOOKUP(Table3[[#This Row],[Customer ID]],'Medical Examinations'!$1:$1048576,9,FALSE())</f>
        <v>0</v>
      </c>
      <c r="K1399" s="19" t="str">
        <f>VLOOKUP(Table3[[#This Row],[Customer ID]],'Medical Examinations'!$1:$1048576,10,FALSE())</f>
        <v>No</v>
      </c>
      <c r="L1399" s="19" t="e">
        <f>VLOOKUP(Table3[[#This Row],[Customer ID]],'Hospitalisation Details'!1398:$1048576,5,FALSE())</f>
        <v>#N/A</v>
      </c>
      <c r="M1399" s="19" t="e">
        <f>VLOOKUP(Table3[[#This Row],[Customer ID]],'Hospitalisation Details'!1398:$1048576,6,FALSE())</f>
        <v>#N/A</v>
      </c>
      <c r="N1399" s="19" t="e">
        <f>VLOOKUP(Table3[[#This Row],[Customer ID]],'Hospitalisation Details'!1398:$1048576,8,FALSE())</f>
        <v>#N/A</v>
      </c>
      <c r="O1399" s="19" t="e">
        <f>VLOOKUP(Table3[[#This Row],[Customer ID]],'Hospitalisation Details'!1398:$1048576,9,FALSE())</f>
        <v>#N/A</v>
      </c>
      <c r="P1399" s="19" t="e">
        <f>VLOOKUP(Table3[[#This Row],[Customer ID]],'Hospitalisation Details'!1398:$1048576,10,FALSE())</f>
        <v>#N/A</v>
      </c>
      <c r="Q1399" s="19" t="e">
        <f>VLOOKUP(Table3[[#This Row],[Customer ID]],'Hospitalisation Details'!1398:$1048576,11,FALSE())</f>
        <v>#N/A</v>
      </c>
    </row>
    <row r="1400" spans="1:17" x14ac:dyDescent="0.2">
      <c r="A1400" s="18" t="s">
        <v>972</v>
      </c>
      <c r="B1400" s="19" t="str">
        <f>VLOOKUP(Table3[[#This Row],[Customer ID]],'Customer name 1'!1399:$1048576,4,FALSE())</f>
        <v xml:space="preserve">Ms. Ashley </v>
      </c>
      <c r="C1400" s="20">
        <f>VLOOKUP(Table3[[#This Row],[Customer ID]],'Medical Examinations'!$1:$1048576,2,FALSE())</f>
        <v>29.48</v>
      </c>
      <c r="D1400" s="20" t="str">
        <f>VLOOKUP(Table3[[#This Row],[Customer ID]],'Medical Examinations'!$1:$1048576,3,FALSE())</f>
        <v>over weight</v>
      </c>
      <c r="E1400" s="20">
        <f>VLOOKUP(Table3[[#This Row],[Customer ID]],'Medical Examinations'!$1:$1048576,4,FALSE())</f>
        <v>4.91</v>
      </c>
      <c r="F1400" s="20" t="str">
        <f>VLOOKUP(Table3[[#This Row],[Customer ID]],'Medical Examinations'!$1:$1048576,5,FALSE())</f>
        <v xml:space="preserve">normal </v>
      </c>
      <c r="G1400" s="19" t="str">
        <f>VLOOKUP(Table3[[#This Row],[Customer ID]],'Medical Examinations'!$1:$1048576,6,FALSE())</f>
        <v>No</v>
      </c>
      <c r="H1400" s="19" t="str">
        <f>VLOOKUP(Table3[[#This Row],[Customer ID]],'Medical Examinations'!$1:$1048576,7,FALSE())</f>
        <v>No</v>
      </c>
      <c r="I1400" s="19" t="str">
        <f>VLOOKUP(Table3[[#This Row],[Customer ID]],'Medical Examinations'!$1:$1048576,8,FALSE())</f>
        <v>No</v>
      </c>
      <c r="J1400" s="19">
        <f>VLOOKUP(Table3[[#This Row],[Customer ID]],'Medical Examinations'!$1:$1048576,9,FALSE())</f>
        <v>0</v>
      </c>
      <c r="K1400" s="19" t="str">
        <f>VLOOKUP(Table3[[#This Row],[Customer ID]],'Medical Examinations'!$1:$1048576,10,FALSE())</f>
        <v>No</v>
      </c>
      <c r="L1400" s="19" t="e">
        <f>VLOOKUP(Table3[[#This Row],[Customer ID]],'Hospitalisation Details'!1399:$1048576,5,FALSE())</f>
        <v>#N/A</v>
      </c>
      <c r="M1400" s="19" t="e">
        <f>VLOOKUP(Table3[[#This Row],[Customer ID]],'Hospitalisation Details'!1399:$1048576,6,FALSE())</f>
        <v>#N/A</v>
      </c>
      <c r="N1400" s="19" t="e">
        <f>VLOOKUP(Table3[[#This Row],[Customer ID]],'Hospitalisation Details'!1399:$1048576,8,FALSE())</f>
        <v>#N/A</v>
      </c>
      <c r="O1400" s="19" t="e">
        <f>VLOOKUP(Table3[[#This Row],[Customer ID]],'Hospitalisation Details'!1399:$1048576,9,FALSE())</f>
        <v>#N/A</v>
      </c>
      <c r="P1400" s="19" t="e">
        <f>VLOOKUP(Table3[[#This Row],[Customer ID]],'Hospitalisation Details'!1399:$1048576,10,FALSE())</f>
        <v>#N/A</v>
      </c>
      <c r="Q1400" s="19" t="e">
        <f>VLOOKUP(Table3[[#This Row],[Customer ID]],'Hospitalisation Details'!1399:$1048576,11,FALSE())</f>
        <v>#N/A</v>
      </c>
    </row>
    <row r="1401" spans="1:17" x14ac:dyDescent="0.2">
      <c r="A1401" s="18" t="s">
        <v>971</v>
      </c>
      <c r="B1401" s="19" t="str">
        <f>VLOOKUP(Table3[[#This Row],[Customer ID]],'Customer name 1'!1400:$1048576,4,FALSE())</f>
        <v xml:space="preserve">Ms. Dana </v>
      </c>
      <c r="C1401" s="20">
        <f>VLOOKUP(Table3[[#This Row],[Customer ID]],'Medical Examinations'!$1:$1048576,2,FALSE())</f>
        <v>33.155000000000001</v>
      </c>
      <c r="D1401" s="20" t="str">
        <f>VLOOKUP(Table3[[#This Row],[Customer ID]],'Medical Examinations'!$1:$1048576,3,FALSE())</f>
        <v xml:space="preserve"> obesity </v>
      </c>
      <c r="E1401" s="20">
        <f>VLOOKUP(Table3[[#This Row],[Customer ID]],'Medical Examinations'!$1:$1048576,4,FALSE())</f>
        <v>5.07</v>
      </c>
      <c r="F1401" s="20" t="str">
        <f>VLOOKUP(Table3[[#This Row],[Customer ID]],'Medical Examinations'!$1:$1048576,5,FALSE())</f>
        <v xml:space="preserve">normal </v>
      </c>
      <c r="G1401" s="19" t="str">
        <f>VLOOKUP(Table3[[#This Row],[Customer ID]],'Medical Examinations'!$1:$1048576,6,FALSE())</f>
        <v>No</v>
      </c>
      <c r="H1401" s="19" t="str">
        <f>VLOOKUP(Table3[[#This Row],[Customer ID]],'Medical Examinations'!$1:$1048576,7,FALSE())</f>
        <v>No</v>
      </c>
      <c r="I1401" s="19" t="str">
        <f>VLOOKUP(Table3[[#This Row],[Customer ID]],'Medical Examinations'!$1:$1048576,8,FALSE())</f>
        <v>No</v>
      </c>
      <c r="J1401" s="19">
        <f>VLOOKUP(Table3[[#This Row],[Customer ID]],'Medical Examinations'!$1:$1048576,9,FALSE())</f>
        <v>0</v>
      </c>
      <c r="K1401" s="19" t="str">
        <f>VLOOKUP(Table3[[#This Row],[Customer ID]],'Medical Examinations'!$1:$1048576,10,FALSE())</f>
        <v>No</v>
      </c>
      <c r="L1401" s="19" t="e">
        <f>VLOOKUP(Table3[[#This Row],[Customer ID]],'Hospitalisation Details'!1400:$1048576,5,FALSE())</f>
        <v>#N/A</v>
      </c>
      <c r="M1401" s="19" t="e">
        <f>VLOOKUP(Table3[[#This Row],[Customer ID]],'Hospitalisation Details'!1400:$1048576,6,FALSE())</f>
        <v>#N/A</v>
      </c>
      <c r="N1401" s="19" t="e">
        <f>VLOOKUP(Table3[[#This Row],[Customer ID]],'Hospitalisation Details'!1400:$1048576,8,FALSE())</f>
        <v>#N/A</v>
      </c>
      <c r="O1401" s="19" t="e">
        <f>VLOOKUP(Table3[[#This Row],[Customer ID]],'Hospitalisation Details'!1400:$1048576,9,FALSE())</f>
        <v>#N/A</v>
      </c>
      <c r="P1401" s="19" t="e">
        <f>VLOOKUP(Table3[[#This Row],[Customer ID]],'Hospitalisation Details'!1400:$1048576,10,FALSE())</f>
        <v>#N/A</v>
      </c>
      <c r="Q1401" s="19" t="e">
        <f>VLOOKUP(Table3[[#This Row],[Customer ID]],'Hospitalisation Details'!1400:$1048576,11,FALSE())</f>
        <v>#N/A</v>
      </c>
    </row>
    <row r="1402" spans="1:17" x14ac:dyDescent="0.2">
      <c r="A1402" s="18" t="s">
        <v>970</v>
      </c>
      <c r="B1402" s="19" t="str">
        <f>VLOOKUP(Table3[[#This Row],[Customer ID]],'Customer name 1'!1401:$1048576,4,FALSE())</f>
        <v xml:space="preserve">Ms. Jessica </v>
      </c>
      <c r="C1402" s="20">
        <f>VLOOKUP(Table3[[#This Row],[Customer ID]],'Medical Examinations'!$1:$1048576,2,FALSE())</f>
        <v>42.85</v>
      </c>
      <c r="D1402" s="20" t="str">
        <f>VLOOKUP(Table3[[#This Row],[Customer ID]],'Medical Examinations'!$1:$1048576,3,FALSE())</f>
        <v xml:space="preserve"> obesity </v>
      </c>
      <c r="E1402" s="20">
        <f>VLOOKUP(Table3[[#This Row],[Customer ID]],'Medical Examinations'!$1:$1048576,4,FALSE())</f>
        <v>5.81</v>
      </c>
      <c r="F1402" s="20" t="str">
        <f>VLOOKUP(Table3[[#This Row],[Customer ID]],'Medical Examinations'!$1:$1048576,5,FALSE())</f>
        <v>prediabetes</v>
      </c>
      <c r="G1402" s="19" t="str">
        <f>VLOOKUP(Table3[[#This Row],[Customer ID]],'Medical Examinations'!$1:$1048576,6,FALSE())</f>
        <v>yes</v>
      </c>
      <c r="H1402" s="19" t="str">
        <f>VLOOKUP(Table3[[#This Row],[Customer ID]],'Medical Examinations'!$1:$1048576,7,FALSE())</f>
        <v>No</v>
      </c>
      <c r="I1402" s="19" t="str">
        <f>VLOOKUP(Table3[[#This Row],[Customer ID]],'Medical Examinations'!$1:$1048576,8,FALSE())</f>
        <v>No</v>
      </c>
      <c r="J1402" s="19">
        <f>VLOOKUP(Table3[[#This Row],[Customer ID]],'Medical Examinations'!$1:$1048576,9,FALSE())</f>
        <v>0</v>
      </c>
      <c r="K1402" s="19" t="str">
        <f>VLOOKUP(Table3[[#This Row],[Customer ID]],'Medical Examinations'!$1:$1048576,10,FALSE())</f>
        <v>No</v>
      </c>
      <c r="L1402" s="19" t="e">
        <f>VLOOKUP(Table3[[#This Row],[Customer ID]],'Hospitalisation Details'!1401:$1048576,5,FALSE())</f>
        <v>#N/A</v>
      </c>
      <c r="M1402" s="19" t="e">
        <f>VLOOKUP(Table3[[#This Row],[Customer ID]],'Hospitalisation Details'!1401:$1048576,6,FALSE())</f>
        <v>#N/A</v>
      </c>
      <c r="N1402" s="19" t="e">
        <f>VLOOKUP(Table3[[#This Row],[Customer ID]],'Hospitalisation Details'!1401:$1048576,8,FALSE())</f>
        <v>#N/A</v>
      </c>
      <c r="O1402" s="19" t="e">
        <f>VLOOKUP(Table3[[#This Row],[Customer ID]],'Hospitalisation Details'!1401:$1048576,9,FALSE())</f>
        <v>#N/A</v>
      </c>
      <c r="P1402" s="19" t="e">
        <f>VLOOKUP(Table3[[#This Row],[Customer ID]],'Hospitalisation Details'!1401:$1048576,10,FALSE())</f>
        <v>#N/A</v>
      </c>
      <c r="Q1402" s="19" t="e">
        <f>VLOOKUP(Table3[[#This Row],[Customer ID]],'Hospitalisation Details'!1401:$1048576,11,FALSE())</f>
        <v>#N/A</v>
      </c>
    </row>
    <row r="1403" spans="1:17" x14ac:dyDescent="0.2">
      <c r="A1403" s="18" t="s">
        <v>969</v>
      </c>
      <c r="B1403" s="19" t="str">
        <f>VLOOKUP(Table3[[#This Row],[Customer ID]],'Customer name 1'!1402:$1048576,4,FALSE())</f>
        <v xml:space="preserve">Ms. Lindsey </v>
      </c>
      <c r="C1403" s="20">
        <f>VLOOKUP(Table3[[#This Row],[Customer ID]],'Medical Examinations'!$1:$1048576,2,FALSE())</f>
        <v>32.340000000000003</v>
      </c>
      <c r="D1403" s="20" t="str">
        <f>VLOOKUP(Table3[[#This Row],[Customer ID]],'Medical Examinations'!$1:$1048576,3,FALSE())</f>
        <v xml:space="preserve"> obesity </v>
      </c>
      <c r="E1403" s="20">
        <f>VLOOKUP(Table3[[#This Row],[Customer ID]],'Medical Examinations'!$1:$1048576,4,FALSE())</f>
        <v>11.2</v>
      </c>
      <c r="F1403" s="20" t="str">
        <f>VLOOKUP(Table3[[#This Row],[Customer ID]],'Medical Examinations'!$1:$1048576,5,FALSE())</f>
        <v xml:space="preserve">diabetes </v>
      </c>
      <c r="G1403" s="19" t="str">
        <f>VLOOKUP(Table3[[#This Row],[Customer ID]],'Medical Examinations'!$1:$1048576,6,FALSE())</f>
        <v>No</v>
      </c>
      <c r="H1403" s="19" t="str">
        <f>VLOOKUP(Table3[[#This Row],[Customer ID]],'Medical Examinations'!$1:$1048576,7,FALSE())</f>
        <v>No</v>
      </c>
      <c r="I1403" s="19" t="str">
        <f>VLOOKUP(Table3[[#This Row],[Customer ID]],'Medical Examinations'!$1:$1048576,8,FALSE())</f>
        <v>No</v>
      </c>
      <c r="J1403" s="19">
        <f>VLOOKUP(Table3[[#This Row],[Customer ID]],'Medical Examinations'!$1:$1048576,9,FALSE())</f>
        <v>0</v>
      </c>
      <c r="K1403" s="19" t="str">
        <f>VLOOKUP(Table3[[#This Row],[Customer ID]],'Medical Examinations'!$1:$1048576,10,FALSE())</f>
        <v>No</v>
      </c>
      <c r="L1403" s="19" t="e">
        <f>VLOOKUP(Table3[[#This Row],[Customer ID]],'Hospitalisation Details'!1402:$1048576,5,FALSE())</f>
        <v>#N/A</v>
      </c>
      <c r="M1403" s="19" t="e">
        <f>VLOOKUP(Table3[[#This Row],[Customer ID]],'Hospitalisation Details'!1402:$1048576,6,FALSE())</f>
        <v>#N/A</v>
      </c>
      <c r="N1403" s="19" t="e">
        <f>VLOOKUP(Table3[[#This Row],[Customer ID]],'Hospitalisation Details'!1402:$1048576,8,FALSE())</f>
        <v>#N/A</v>
      </c>
      <c r="O1403" s="19" t="e">
        <f>VLOOKUP(Table3[[#This Row],[Customer ID]],'Hospitalisation Details'!1402:$1048576,9,FALSE())</f>
        <v>#N/A</v>
      </c>
      <c r="P1403" s="19" t="e">
        <f>VLOOKUP(Table3[[#This Row],[Customer ID]],'Hospitalisation Details'!1402:$1048576,10,FALSE())</f>
        <v>#N/A</v>
      </c>
      <c r="Q1403" s="19" t="e">
        <f>VLOOKUP(Table3[[#This Row],[Customer ID]],'Hospitalisation Details'!1402:$1048576,11,FALSE())</f>
        <v>#N/A</v>
      </c>
    </row>
    <row r="1404" spans="1:17" x14ac:dyDescent="0.2">
      <c r="A1404" s="18" t="s">
        <v>968</v>
      </c>
      <c r="B1404" s="19" t="str">
        <f>VLOOKUP(Table3[[#This Row],[Customer ID]],'Customer name 1'!1403:$1048576,4,FALSE())</f>
        <v xml:space="preserve">Ms. Kelly </v>
      </c>
      <c r="C1404" s="20">
        <f>VLOOKUP(Table3[[#This Row],[Customer ID]],'Medical Examinations'!$1:$1048576,2,FALSE())</f>
        <v>27.5</v>
      </c>
      <c r="D1404" s="20" t="str">
        <f>VLOOKUP(Table3[[#This Row],[Customer ID]],'Medical Examinations'!$1:$1048576,3,FALSE())</f>
        <v>over weight</v>
      </c>
      <c r="E1404" s="20">
        <f>VLOOKUP(Table3[[#This Row],[Customer ID]],'Medical Examinations'!$1:$1048576,4,FALSE())</f>
        <v>10.75</v>
      </c>
      <c r="F1404" s="20" t="str">
        <f>VLOOKUP(Table3[[#This Row],[Customer ID]],'Medical Examinations'!$1:$1048576,5,FALSE())</f>
        <v xml:space="preserve">diabetes </v>
      </c>
      <c r="G1404" s="19" t="str">
        <f>VLOOKUP(Table3[[#This Row],[Customer ID]],'Medical Examinations'!$1:$1048576,6,FALSE())</f>
        <v>No</v>
      </c>
      <c r="H1404" s="19" t="str">
        <f>VLOOKUP(Table3[[#This Row],[Customer ID]],'Medical Examinations'!$1:$1048576,7,FALSE())</f>
        <v>No</v>
      </c>
      <c r="I1404" s="19" t="str">
        <f>VLOOKUP(Table3[[#This Row],[Customer ID]],'Medical Examinations'!$1:$1048576,8,FALSE())</f>
        <v>No</v>
      </c>
      <c r="J1404" s="19">
        <f>VLOOKUP(Table3[[#This Row],[Customer ID]],'Medical Examinations'!$1:$1048576,9,FALSE())</f>
        <v>0</v>
      </c>
      <c r="K1404" s="19" t="str">
        <f>VLOOKUP(Table3[[#This Row],[Customer ID]],'Medical Examinations'!$1:$1048576,10,FALSE())</f>
        <v>No</v>
      </c>
      <c r="L1404" s="19" t="e">
        <f>VLOOKUP(Table3[[#This Row],[Customer ID]],'Hospitalisation Details'!1403:$1048576,5,FALSE())</f>
        <v>#N/A</v>
      </c>
      <c r="M1404" s="19" t="e">
        <f>VLOOKUP(Table3[[#This Row],[Customer ID]],'Hospitalisation Details'!1403:$1048576,6,FALSE())</f>
        <v>#N/A</v>
      </c>
      <c r="N1404" s="19" t="e">
        <f>VLOOKUP(Table3[[#This Row],[Customer ID]],'Hospitalisation Details'!1403:$1048576,8,FALSE())</f>
        <v>#N/A</v>
      </c>
      <c r="O1404" s="19" t="e">
        <f>VLOOKUP(Table3[[#This Row],[Customer ID]],'Hospitalisation Details'!1403:$1048576,9,FALSE())</f>
        <v>#N/A</v>
      </c>
      <c r="P1404" s="19" t="e">
        <f>VLOOKUP(Table3[[#This Row],[Customer ID]],'Hospitalisation Details'!1403:$1048576,10,FALSE())</f>
        <v>#N/A</v>
      </c>
      <c r="Q1404" s="19" t="e">
        <f>VLOOKUP(Table3[[#This Row],[Customer ID]],'Hospitalisation Details'!1403:$1048576,11,FALSE())</f>
        <v>#N/A</v>
      </c>
    </row>
    <row r="1405" spans="1:17" x14ac:dyDescent="0.2">
      <c r="A1405" s="18" t="s">
        <v>967</v>
      </c>
      <c r="B1405" s="19" t="str">
        <f>VLOOKUP(Table3[[#This Row],[Customer ID]],'Customer name 1'!1404:$1048576,4,FALSE())</f>
        <v xml:space="preserve">Ms. Brooke </v>
      </c>
      <c r="C1405" s="20">
        <f>VLOOKUP(Table3[[#This Row],[Customer ID]],'Medical Examinations'!$1:$1048576,2,FALSE())</f>
        <v>25.8</v>
      </c>
      <c r="D1405" s="20" t="str">
        <f>VLOOKUP(Table3[[#This Row],[Customer ID]],'Medical Examinations'!$1:$1048576,3,FALSE())</f>
        <v>over weight</v>
      </c>
      <c r="E1405" s="20">
        <f>VLOOKUP(Table3[[#This Row],[Customer ID]],'Medical Examinations'!$1:$1048576,4,FALSE())</f>
        <v>7.8</v>
      </c>
      <c r="F1405" s="20" t="str">
        <f>VLOOKUP(Table3[[#This Row],[Customer ID]],'Medical Examinations'!$1:$1048576,5,FALSE())</f>
        <v xml:space="preserve">diabetes </v>
      </c>
      <c r="G1405" s="19" t="str">
        <f>VLOOKUP(Table3[[#This Row],[Customer ID]],'Medical Examinations'!$1:$1048576,6,FALSE())</f>
        <v>No</v>
      </c>
      <c r="H1405" s="19" t="str">
        <f>VLOOKUP(Table3[[#This Row],[Customer ID]],'Medical Examinations'!$1:$1048576,7,FALSE())</f>
        <v>No</v>
      </c>
      <c r="I1405" s="19" t="str">
        <f>VLOOKUP(Table3[[#This Row],[Customer ID]],'Medical Examinations'!$1:$1048576,8,FALSE())</f>
        <v>No</v>
      </c>
      <c r="J1405" s="19">
        <f>VLOOKUP(Table3[[#This Row],[Customer ID]],'Medical Examinations'!$1:$1048576,9,FALSE())</f>
        <v>0</v>
      </c>
      <c r="K1405" s="19" t="str">
        <f>VLOOKUP(Table3[[#This Row],[Customer ID]],'Medical Examinations'!$1:$1048576,10,FALSE())</f>
        <v>No</v>
      </c>
      <c r="L1405" s="19" t="e">
        <f>VLOOKUP(Table3[[#This Row],[Customer ID]],'Hospitalisation Details'!1404:$1048576,5,FALSE())</f>
        <v>#N/A</v>
      </c>
      <c r="M1405" s="19" t="e">
        <f>VLOOKUP(Table3[[#This Row],[Customer ID]],'Hospitalisation Details'!1404:$1048576,6,FALSE())</f>
        <v>#N/A</v>
      </c>
      <c r="N1405" s="19" t="e">
        <f>VLOOKUP(Table3[[#This Row],[Customer ID]],'Hospitalisation Details'!1404:$1048576,8,FALSE())</f>
        <v>#N/A</v>
      </c>
      <c r="O1405" s="19" t="e">
        <f>VLOOKUP(Table3[[#This Row],[Customer ID]],'Hospitalisation Details'!1404:$1048576,9,FALSE())</f>
        <v>#N/A</v>
      </c>
      <c r="P1405" s="19" t="e">
        <f>VLOOKUP(Table3[[#This Row],[Customer ID]],'Hospitalisation Details'!1404:$1048576,10,FALSE())</f>
        <v>#N/A</v>
      </c>
      <c r="Q1405" s="19" t="e">
        <f>VLOOKUP(Table3[[#This Row],[Customer ID]],'Hospitalisation Details'!1404:$1048576,11,FALSE())</f>
        <v>#N/A</v>
      </c>
    </row>
    <row r="1406" spans="1:17" x14ac:dyDescent="0.2">
      <c r="A1406" s="18" t="s">
        <v>966</v>
      </c>
      <c r="B1406" s="19" t="str">
        <f>VLOOKUP(Table3[[#This Row],[Customer ID]],'Customer name 1'!1405:$1048576,4,FALSE())</f>
        <v xml:space="preserve">Ms. Katelyn </v>
      </c>
      <c r="C1406" s="20">
        <f>VLOOKUP(Table3[[#This Row],[Customer ID]],'Medical Examinations'!$1:$1048576,2,FALSE())</f>
        <v>25</v>
      </c>
      <c r="D1406" s="20" t="str">
        <f>VLOOKUP(Table3[[#This Row],[Customer ID]],'Medical Examinations'!$1:$1048576,3,FALSE())</f>
        <v>over weight</v>
      </c>
      <c r="E1406" s="20">
        <f>VLOOKUP(Table3[[#This Row],[Customer ID]],'Medical Examinations'!$1:$1048576,4,FALSE())</f>
        <v>7.04</v>
      </c>
      <c r="F1406" s="20" t="str">
        <f>VLOOKUP(Table3[[#This Row],[Customer ID]],'Medical Examinations'!$1:$1048576,5,FALSE())</f>
        <v xml:space="preserve">diabetes </v>
      </c>
      <c r="G1406" s="19" t="str">
        <f>VLOOKUP(Table3[[#This Row],[Customer ID]],'Medical Examinations'!$1:$1048576,6,FALSE())</f>
        <v>No</v>
      </c>
      <c r="H1406" s="19" t="str">
        <f>VLOOKUP(Table3[[#This Row],[Customer ID]],'Medical Examinations'!$1:$1048576,7,FALSE())</f>
        <v>No</v>
      </c>
      <c r="I1406" s="19" t="str">
        <f>VLOOKUP(Table3[[#This Row],[Customer ID]],'Medical Examinations'!$1:$1048576,8,FALSE())</f>
        <v>No</v>
      </c>
      <c r="J1406" s="19">
        <f>VLOOKUP(Table3[[#This Row],[Customer ID]],'Medical Examinations'!$1:$1048576,9,FALSE())</f>
        <v>0</v>
      </c>
      <c r="K1406" s="19" t="str">
        <f>VLOOKUP(Table3[[#This Row],[Customer ID]],'Medical Examinations'!$1:$1048576,10,FALSE())</f>
        <v>No</v>
      </c>
      <c r="L1406" s="19" t="e">
        <f>VLOOKUP(Table3[[#This Row],[Customer ID]],'Hospitalisation Details'!1405:$1048576,5,FALSE())</f>
        <v>#N/A</v>
      </c>
      <c r="M1406" s="19" t="e">
        <f>VLOOKUP(Table3[[#This Row],[Customer ID]],'Hospitalisation Details'!1405:$1048576,6,FALSE())</f>
        <v>#N/A</v>
      </c>
      <c r="N1406" s="19" t="e">
        <f>VLOOKUP(Table3[[#This Row],[Customer ID]],'Hospitalisation Details'!1405:$1048576,8,FALSE())</f>
        <v>#N/A</v>
      </c>
      <c r="O1406" s="19" t="e">
        <f>VLOOKUP(Table3[[#This Row],[Customer ID]],'Hospitalisation Details'!1405:$1048576,9,FALSE())</f>
        <v>#N/A</v>
      </c>
      <c r="P1406" s="19" t="e">
        <f>VLOOKUP(Table3[[#This Row],[Customer ID]],'Hospitalisation Details'!1405:$1048576,10,FALSE())</f>
        <v>#N/A</v>
      </c>
      <c r="Q1406" s="19" t="e">
        <f>VLOOKUP(Table3[[#This Row],[Customer ID]],'Hospitalisation Details'!1405:$1048576,11,FALSE())</f>
        <v>#N/A</v>
      </c>
    </row>
    <row r="1407" spans="1:17" x14ac:dyDescent="0.2">
      <c r="A1407" s="18" t="s">
        <v>965</v>
      </c>
      <c r="B1407" s="19" t="str">
        <f>VLOOKUP(Table3[[#This Row],[Customer ID]],'Customer name 1'!1406:$1048576,4,FALSE())</f>
        <v xml:space="preserve">Mr. Adam </v>
      </c>
      <c r="C1407" s="20">
        <f>VLOOKUP(Table3[[#This Row],[Customer ID]],'Medical Examinations'!$1:$1048576,2,FALSE())</f>
        <v>41.2</v>
      </c>
      <c r="D1407" s="20" t="str">
        <f>VLOOKUP(Table3[[#This Row],[Customer ID]],'Medical Examinations'!$1:$1048576,3,FALSE())</f>
        <v xml:space="preserve"> obesity </v>
      </c>
      <c r="E1407" s="20">
        <f>VLOOKUP(Table3[[#This Row],[Customer ID]],'Medical Examinations'!$1:$1048576,4,FALSE())</f>
        <v>4.18</v>
      </c>
      <c r="F1407" s="20" t="str">
        <f>VLOOKUP(Table3[[#This Row],[Customer ID]],'Medical Examinations'!$1:$1048576,5,FALSE())</f>
        <v xml:space="preserve">normal </v>
      </c>
      <c r="G1407" s="19" t="str">
        <f>VLOOKUP(Table3[[#This Row],[Customer ID]],'Medical Examinations'!$1:$1048576,6,FALSE())</f>
        <v>yes</v>
      </c>
      <c r="H1407" s="19" t="str">
        <f>VLOOKUP(Table3[[#This Row],[Customer ID]],'Medical Examinations'!$1:$1048576,7,FALSE())</f>
        <v>No</v>
      </c>
      <c r="I1407" s="19" t="str">
        <f>VLOOKUP(Table3[[#This Row],[Customer ID]],'Medical Examinations'!$1:$1048576,8,FALSE())</f>
        <v>No</v>
      </c>
      <c r="J1407" s="19">
        <f>VLOOKUP(Table3[[#This Row],[Customer ID]],'Medical Examinations'!$1:$1048576,9,FALSE())</f>
        <v>0</v>
      </c>
      <c r="K1407" s="19" t="str">
        <f>VLOOKUP(Table3[[#This Row],[Customer ID]],'Medical Examinations'!$1:$1048576,10,FALSE())</f>
        <v>No</v>
      </c>
      <c r="L1407" s="19" t="e">
        <f>VLOOKUP(Table3[[#This Row],[Customer ID]],'Hospitalisation Details'!1406:$1048576,5,FALSE())</f>
        <v>#N/A</v>
      </c>
      <c r="M1407" s="19" t="e">
        <f>VLOOKUP(Table3[[#This Row],[Customer ID]],'Hospitalisation Details'!1406:$1048576,6,FALSE())</f>
        <v>#N/A</v>
      </c>
      <c r="N1407" s="19" t="e">
        <f>VLOOKUP(Table3[[#This Row],[Customer ID]],'Hospitalisation Details'!1406:$1048576,8,FALSE())</f>
        <v>#N/A</v>
      </c>
      <c r="O1407" s="19" t="e">
        <f>VLOOKUP(Table3[[#This Row],[Customer ID]],'Hospitalisation Details'!1406:$1048576,9,FALSE())</f>
        <v>#N/A</v>
      </c>
      <c r="P1407" s="19" t="e">
        <f>VLOOKUP(Table3[[#This Row],[Customer ID]],'Hospitalisation Details'!1406:$1048576,10,FALSE())</f>
        <v>#N/A</v>
      </c>
      <c r="Q1407" s="19" t="e">
        <f>VLOOKUP(Table3[[#This Row],[Customer ID]],'Hospitalisation Details'!1406:$1048576,11,FALSE())</f>
        <v>#N/A</v>
      </c>
    </row>
    <row r="1408" spans="1:17" x14ac:dyDescent="0.2">
      <c r="A1408" s="18" t="s">
        <v>964</v>
      </c>
      <c r="B1408" s="19" t="str">
        <f>VLOOKUP(Table3[[#This Row],[Customer ID]],'Customer name 1'!1407:$1048576,4,FALSE())</f>
        <v xml:space="preserve">Ms. Dana </v>
      </c>
      <c r="C1408" s="20">
        <f>VLOOKUP(Table3[[#This Row],[Customer ID]],'Medical Examinations'!$1:$1048576,2,FALSE())</f>
        <v>17.78</v>
      </c>
      <c r="D1408" s="20" t="str">
        <f>VLOOKUP(Table3[[#This Row],[Customer ID]],'Medical Examinations'!$1:$1048576,3,FALSE())</f>
        <v xml:space="preserve">under weight </v>
      </c>
      <c r="E1408" s="20">
        <f>VLOOKUP(Table3[[#This Row],[Customer ID]],'Medical Examinations'!$1:$1048576,4,FALSE())</f>
        <v>8.19</v>
      </c>
      <c r="F1408" s="20" t="str">
        <f>VLOOKUP(Table3[[#This Row],[Customer ID]],'Medical Examinations'!$1:$1048576,5,FALSE())</f>
        <v xml:space="preserve">diabetes </v>
      </c>
      <c r="G1408" s="19" t="str">
        <f>VLOOKUP(Table3[[#This Row],[Customer ID]],'Medical Examinations'!$1:$1048576,6,FALSE())</f>
        <v>No</v>
      </c>
      <c r="H1408" s="19" t="str">
        <f>VLOOKUP(Table3[[#This Row],[Customer ID]],'Medical Examinations'!$1:$1048576,7,FALSE())</f>
        <v>No</v>
      </c>
      <c r="I1408" s="19" t="str">
        <f>VLOOKUP(Table3[[#This Row],[Customer ID]],'Medical Examinations'!$1:$1048576,8,FALSE())</f>
        <v>No</v>
      </c>
      <c r="J1408" s="19">
        <f>VLOOKUP(Table3[[#This Row],[Customer ID]],'Medical Examinations'!$1:$1048576,9,FALSE())</f>
        <v>0</v>
      </c>
      <c r="K1408" s="19" t="str">
        <f>VLOOKUP(Table3[[#This Row],[Customer ID]],'Medical Examinations'!$1:$1048576,10,FALSE())</f>
        <v>No</v>
      </c>
      <c r="L1408" s="19" t="e">
        <f>VLOOKUP(Table3[[#This Row],[Customer ID]],'Hospitalisation Details'!1407:$1048576,5,FALSE())</f>
        <v>#N/A</v>
      </c>
      <c r="M1408" s="19" t="e">
        <f>VLOOKUP(Table3[[#This Row],[Customer ID]],'Hospitalisation Details'!1407:$1048576,6,FALSE())</f>
        <v>#N/A</v>
      </c>
      <c r="N1408" s="19" t="e">
        <f>VLOOKUP(Table3[[#This Row],[Customer ID]],'Hospitalisation Details'!1407:$1048576,8,FALSE())</f>
        <v>#N/A</v>
      </c>
      <c r="O1408" s="19" t="e">
        <f>VLOOKUP(Table3[[#This Row],[Customer ID]],'Hospitalisation Details'!1407:$1048576,9,FALSE())</f>
        <v>#N/A</v>
      </c>
      <c r="P1408" s="19" t="e">
        <f>VLOOKUP(Table3[[#This Row],[Customer ID]],'Hospitalisation Details'!1407:$1048576,10,FALSE())</f>
        <v>#N/A</v>
      </c>
      <c r="Q1408" s="19" t="e">
        <f>VLOOKUP(Table3[[#This Row],[Customer ID]],'Hospitalisation Details'!1407:$1048576,11,FALSE())</f>
        <v>#N/A</v>
      </c>
    </row>
    <row r="1409" spans="1:17" x14ac:dyDescent="0.2">
      <c r="A1409" s="18" t="s">
        <v>963</v>
      </c>
      <c r="B1409" s="19" t="str">
        <f>VLOOKUP(Table3[[#This Row],[Customer ID]],'Customer name 1'!1408:$1048576,4,FALSE())</f>
        <v xml:space="preserve">Mr. Eric </v>
      </c>
      <c r="C1409" s="20">
        <f>VLOOKUP(Table3[[#This Row],[Customer ID]],'Medical Examinations'!$1:$1048576,2,FALSE())</f>
        <v>40.119999999999997</v>
      </c>
      <c r="D1409" s="20" t="str">
        <f>VLOOKUP(Table3[[#This Row],[Customer ID]],'Medical Examinations'!$1:$1048576,3,FALSE())</f>
        <v xml:space="preserve"> obesity </v>
      </c>
      <c r="E1409" s="20">
        <f>VLOOKUP(Table3[[#This Row],[Customer ID]],'Medical Examinations'!$1:$1048576,4,FALSE())</f>
        <v>6.22</v>
      </c>
      <c r="F1409" s="20" t="str">
        <f>VLOOKUP(Table3[[#This Row],[Customer ID]],'Medical Examinations'!$1:$1048576,5,FALSE())</f>
        <v>prediabetes</v>
      </c>
      <c r="G1409" s="19" t="str">
        <f>VLOOKUP(Table3[[#This Row],[Customer ID]],'Medical Examinations'!$1:$1048576,6,FALSE())</f>
        <v>yes</v>
      </c>
      <c r="H1409" s="19" t="str">
        <f>VLOOKUP(Table3[[#This Row],[Customer ID]],'Medical Examinations'!$1:$1048576,7,FALSE())</f>
        <v>No</v>
      </c>
      <c r="I1409" s="19" t="str">
        <f>VLOOKUP(Table3[[#This Row],[Customer ID]],'Medical Examinations'!$1:$1048576,8,FALSE())</f>
        <v>Yes</v>
      </c>
      <c r="J1409" s="19">
        <f>VLOOKUP(Table3[[#This Row],[Customer ID]],'Medical Examinations'!$1:$1048576,9,FALSE())</f>
        <v>1</v>
      </c>
      <c r="K1409" s="19" t="str">
        <f>VLOOKUP(Table3[[#This Row],[Customer ID]],'Medical Examinations'!$1:$1048576,10,FALSE())</f>
        <v>No</v>
      </c>
      <c r="L1409" s="19" t="e">
        <f>VLOOKUP(Table3[[#This Row],[Customer ID]],'Hospitalisation Details'!1408:$1048576,5,FALSE())</f>
        <v>#N/A</v>
      </c>
      <c r="M1409" s="19" t="e">
        <f>VLOOKUP(Table3[[#This Row],[Customer ID]],'Hospitalisation Details'!1408:$1048576,6,FALSE())</f>
        <v>#N/A</v>
      </c>
      <c r="N1409" s="19" t="e">
        <f>VLOOKUP(Table3[[#This Row],[Customer ID]],'Hospitalisation Details'!1408:$1048576,8,FALSE())</f>
        <v>#N/A</v>
      </c>
      <c r="O1409" s="19" t="e">
        <f>VLOOKUP(Table3[[#This Row],[Customer ID]],'Hospitalisation Details'!1408:$1048576,9,FALSE())</f>
        <v>#N/A</v>
      </c>
      <c r="P1409" s="19" t="e">
        <f>VLOOKUP(Table3[[#This Row],[Customer ID]],'Hospitalisation Details'!1408:$1048576,10,FALSE())</f>
        <v>#N/A</v>
      </c>
      <c r="Q1409" s="19" t="e">
        <f>VLOOKUP(Table3[[#This Row],[Customer ID]],'Hospitalisation Details'!1408:$1048576,11,FALSE())</f>
        <v>#N/A</v>
      </c>
    </row>
    <row r="1410" spans="1:17" x14ac:dyDescent="0.2">
      <c r="A1410" s="18" t="s">
        <v>962</v>
      </c>
      <c r="B1410" s="19" t="str">
        <f>VLOOKUP(Table3[[#This Row],[Customer ID]],'Customer name 1'!1409:$1048576,4,FALSE())</f>
        <v xml:space="preserve">Mr. Matthew </v>
      </c>
      <c r="C1410" s="20">
        <f>VLOOKUP(Table3[[#This Row],[Customer ID]],'Medical Examinations'!$1:$1048576,2,FALSE())</f>
        <v>19.350000000000001</v>
      </c>
      <c r="D1410" s="20" t="str">
        <f>VLOOKUP(Table3[[#This Row],[Customer ID]],'Medical Examinations'!$1:$1048576,3,FALSE())</f>
        <v>normal weight</v>
      </c>
      <c r="E1410" s="20">
        <f>VLOOKUP(Table3[[#This Row],[Customer ID]],'Medical Examinations'!$1:$1048576,4,FALSE())</f>
        <v>8.2200000000000006</v>
      </c>
      <c r="F1410" s="20" t="str">
        <f>VLOOKUP(Table3[[#This Row],[Customer ID]],'Medical Examinations'!$1:$1048576,5,FALSE())</f>
        <v xml:space="preserve">diabetes </v>
      </c>
      <c r="G1410" s="19" t="str">
        <f>VLOOKUP(Table3[[#This Row],[Customer ID]],'Medical Examinations'!$1:$1048576,6,FALSE())</f>
        <v>yes</v>
      </c>
      <c r="H1410" s="19" t="str">
        <f>VLOOKUP(Table3[[#This Row],[Customer ID]],'Medical Examinations'!$1:$1048576,7,FALSE())</f>
        <v>No</v>
      </c>
      <c r="I1410" s="19" t="str">
        <f>VLOOKUP(Table3[[#This Row],[Customer ID]],'Medical Examinations'!$1:$1048576,8,FALSE())</f>
        <v>No</v>
      </c>
      <c r="J1410" s="19">
        <f>VLOOKUP(Table3[[#This Row],[Customer ID]],'Medical Examinations'!$1:$1048576,9,FALSE())</f>
        <v>0</v>
      </c>
      <c r="K1410" s="19" t="str">
        <f>VLOOKUP(Table3[[#This Row],[Customer ID]],'Medical Examinations'!$1:$1048576,10,FALSE())</f>
        <v>No</v>
      </c>
      <c r="L1410" s="19" t="e">
        <f>VLOOKUP(Table3[[#This Row],[Customer ID]],'Hospitalisation Details'!1409:$1048576,5,FALSE())</f>
        <v>#N/A</v>
      </c>
      <c r="M1410" s="19" t="e">
        <f>VLOOKUP(Table3[[#This Row],[Customer ID]],'Hospitalisation Details'!1409:$1048576,6,FALSE())</f>
        <v>#N/A</v>
      </c>
      <c r="N1410" s="19" t="e">
        <f>VLOOKUP(Table3[[#This Row],[Customer ID]],'Hospitalisation Details'!1409:$1048576,8,FALSE())</f>
        <v>#N/A</v>
      </c>
      <c r="O1410" s="19" t="e">
        <f>VLOOKUP(Table3[[#This Row],[Customer ID]],'Hospitalisation Details'!1409:$1048576,9,FALSE())</f>
        <v>#N/A</v>
      </c>
      <c r="P1410" s="19" t="e">
        <f>VLOOKUP(Table3[[#This Row],[Customer ID]],'Hospitalisation Details'!1409:$1048576,10,FALSE())</f>
        <v>#N/A</v>
      </c>
      <c r="Q1410" s="19" t="e">
        <f>VLOOKUP(Table3[[#This Row],[Customer ID]],'Hospitalisation Details'!1409:$1048576,11,FALSE())</f>
        <v>#N/A</v>
      </c>
    </row>
    <row r="1411" spans="1:17" x14ac:dyDescent="0.2">
      <c r="A1411" s="18" t="s">
        <v>961</v>
      </c>
      <c r="B1411" s="19" t="str">
        <f>VLOOKUP(Table3[[#This Row],[Customer ID]],'Customer name 1'!1410:$1048576,4,FALSE())</f>
        <v xml:space="preserve">Mr. Eoghan </v>
      </c>
      <c r="C1411" s="20">
        <f>VLOOKUP(Table3[[#This Row],[Customer ID]],'Medical Examinations'!$1:$1048576,2,FALSE())</f>
        <v>36.69</v>
      </c>
      <c r="D1411" s="20" t="str">
        <f>VLOOKUP(Table3[[#This Row],[Customer ID]],'Medical Examinations'!$1:$1048576,3,FALSE())</f>
        <v xml:space="preserve"> obesity </v>
      </c>
      <c r="E1411" s="20">
        <f>VLOOKUP(Table3[[#This Row],[Customer ID]],'Medical Examinations'!$1:$1048576,4,FALSE())</f>
        <v>6.15</v>
      </c>
      <c r="F1411" s="20" t="str">
        <f>VLOOKUP(Table3[[#This Row],[Customer ID]],'Medical Examinations'!$1:$1048576,5,FALSE())</f>
        <v>prediabetes</v>
      </c>
      <c r="G1411" s="19" t="str">
        <f>VLOOKUP(Table3[[#This Row],[Customer ID]],'Medical Examinations'!$1:$1048576,6,FALSE())</f>
        <v>No</v>
      </c>
      <c r="H1411" s="19" t="str">
        <f>VLOOKUP(Table3[[#This Row],[Customer ID]],'Medical Examinations'!$1:$1048576,7,FALSE())</f>
        <v>No</v>
      </c>
      <c r="I1411" s="19" t="str">
        <f>VLOOKUP(Table3[[#This Row],[Customer ID]],'Medical Examinations'!$1:$1048576,8,FALSE())</f>
        <v>No</v>
      </c>
      <c r="J1411" s="19">
        <f>VLOOKUP(Table3[[#This Row],[Customer ID]],'Medical Examinations'!$1:$1048576,9,FALSE())</f>
        <v>0</v>
      </c>
      <c r="K1411" s="19" t="str">
        <f>VLOOKUP(Table3[[#This Row],[Customer ID]],'Medical Examinations'!$1:$1048576,10,FALSE())</f>
        <v>No</v>
      </c>
      <c r="L1411" s="19" t="e">
        <f>VLOOKUP(Table3[[#This Row],[Customer ID]],'Hospitalisation Details'!1410:$1048576,5,FALSE())</f>
        <v>#N/A</v>
      </c>
      <c r="M1411" s="19" t="e">
        <f>VLOOKUP(Table3[[#This Row],[Customer ID]],'Hospitalisation Details'!1410:$1048576,6,FALSE())</f>
        <v>#N/A</v>
      </c>
      <c r="N1411" s="19" t="e">
        <f>VLOOKUP(Table3[[#This Row],[Customer ID]],'Hospitalisation Details'!1410:$1048576,8,FALSE())</f>
        <v>#N/A</v>
      </c>
      <c r="O1411" s="19" t="e">
        <f>VLOOKUP(Table3[[#This Row],[Customer ID]],'Hospitalisation Details'!1410:$1048576,9,FALSE())</f>
        <v>#N/A</v>
      </c>
      <c r="P1411" s="19" t="e">
        <f>VLOOKUP(Table3[[#This Row],[Customer ID]],'Hospitalisation Details'!1410:$1048576,10,FALSE())</f>
        <v>#N/A</v>
      </c>
      <c r="Q1411" s="19" t="e">
        <f>VLOOKUP(Table3[[#This Row],[Customer ID]],'Hospitalisation Details'!1410:$1048576,11,FALSE())</f>
        <v>#N/A</v>
      </c>
    </row>
    <row r="1412" spans="1:17" x14ac:dyDescent="0.2">
      <c r="A1412" s="18" t="s">
        <v>960</v>
      </c>
      <c r="B1412" s="19" t="str">
        <f>VLOOKUP(Table3[[#This Row],[Customer ID]],'Customer name 1'!1411:$1048576,4,FALSE())</f>
        <v xml:space="preserve">Ms. Pamela </v>
      </c>
      <c r="C1412" s="20">
        <f>VLOOKUP(Table3[[#This Row],[Customer ID]],'Medical Examinations'!$1:$1048576,2,FALSE())</f>
        <v>28.51</v>
      </c>
      <c r="D1412" s="20" t="str">
        <f>VLOOKUP(Table3[[#This Row],[Customer ID]],'Medical Examinations'!$1:$1048576,3,FALSE())</f>
        <v>over weight</v>
      </c>
      <c r="E1412" s="20">
        <f>VLOOKUP(Table3[[#This Row],[Customer ID]],'Medical Examinations'!$1:$1048576,4,FALSE())</f>
        <v>5.65</v>
      </c>
      <c r="F1412" s="20" t="str">
        <f>VLOOKUP(Table3[[#This Row],[Customer ID]],'Medical Examinations'!$1:$1048576,5,FALSE())</f>
        <v xml:space="preserve">normal </v>
      </c>
      <c r="G1412" s="19" t="str">
        <f>VLOOKUP(Table3[[#This Row],[Customer ID]],'Medical Examinations'!$1:$1048576,6,FALSE())</f>
        <v>yes</v>
      </c>
      <c r="H1412" s="19" t="str">
        <f>VLOOKUP(Table3[[#This Row],[Customer ID]],'Medical Examinations'!$1:$1048576,7,FALSE())</f>
        <v>No</v>
      </c>
      <c r="I1412" s="19" t="str">
        <f>VLOOKUP(Table3[[#This Row],[Customer ID]],'Medical Examinations'!$1:$1048576,8,FALSE())</f>
        <v>No</v>
      </c>
      <c r="J1412" s="19">
        <f>VLOOKUP(Table3[[#This Row],[Customer ID]],'Medical Examinations'!$1:$1048576,9,FALSE())</f>
        <v>1</v>
      </c>
      <c r="K1412" s="19" t="str">
        <f>VLOOKUP(Table3[[#This Row],[Customer ID]],'Medical Examinations'!$1:$1048576,10,FALSE())</f>
        <v>No</v>
      </c>
      <c r="L1412" s="19" t="e">
        <f>VLOOKUP(Table3[[#This Row],[Customer ID]],'Hospitalisation Details'!1411:$1048576,5,FALSE())</f>
        <v>#N/A</v>
      </c>
      <c r="M1412" s="19" t="e">
        <f>VLOOKUP(Table3[[#This Row],[Customer ID]],'Hospitalisation Details'!1411:$1048576,6,FALSE())</f>
        <v>#N/A</v>
      </c>
      <c r="N1412" s="19" t="e">
        <f>VLOOKUP(Table3[[#This Row],[Customer ID]],'Hospitalisation Details'!1411:$1048576,8,FALSE())</f>
        <v>#N/A</v>
      </c>
      <c r="O1412" s="19" t="e">
        <f>VLOOKUP(Table3[[#This Row],[Customer ID]],'Hospitalisation Details'!1411:$1048576,9,FALSE())</f>
        <v>#N/A</v>
      </c>
      <c r="P1412" s="19" t="e">
        <f>VLOOKUP(Table3[[#This Row],[Customer ID]],'Hospitalisation Details'!1411:$1048576,10,FALSE())</f>
        <v>#N/A</v>
      </c>
      <c r="Q1412" s="19" t="e">
        <f>VLOOKUP(Table3[[#This Row],[Customer ID]],'Hospitalisation Details'!1411:$1048576,11,FALSE())</f>
        <v>#N/A</v>
      </c>
    </row>
    <row r="1413" spans="1:17" x14ac:dyDescent="0.2">
      <c r="A1413" s="18" t="s">
        <v>959</v>
      </c>
      <c r="B1413" s="19" t="str">
        <f>VLOOKUP(Table3[[#This Row],[Customer ID]],'Customer name 1'!1412:$1048576,4,FALSE())</f>
        <v xml:space="preserve">Ms. Lindsey </v>
      </c>
      <c r="C1413" s="20">
        <f>VLOOKUP(Table3[[#This Row],[Customer ID]],'Medical Examinations'!$1:$1048576,2,FALSE())</f>
        <v>30.21</v>
      </c>
      <c r="D1413" s="20" t="str">
        <f>VLOOKUP(Table3[[#This Row],[Customer ID]],'Medical Examinations'!$1:$1048576,3,FALSE())</f>
        <v xml:space="preserve"> obesity </v>
      </c>
      <c r="E1413" s="20">
        <f>VLOOKUP(Table3[[#This Row],[Customer ID]],'Medical Examinations'!$1:$1048576,4,FALSE())</f>
        <v>5.5</v>
      </c>
      <c r="F1413" s="20" t="str">
        <f>VLOOKUP(Table3[[#This Row],[Customer ID]],'Medical Examinations'!$1:$1048576,5,FALSE())</f>
        <v xml:space="preserve">normal </v>
      </c>
      <c r="G1413" s="19" t="str">
        <f>VLOOKUP(Table3[[#This Row],[Customer ID]],'Medical Examinations'!$1:$1048576,6,FALSE())</f>
        <v>No</v>
      </c>
      <c r="H1413" s="19" t="str">
        <f>VLOOKUP(Table3[[#This Row],[Customer ID]],'Medical Examinations'!$1:$1048576,7,FALSE())</f>
        <v>No</v>
      </c>
      <c r="I1413" s="19" t="str">
        <f>VLOOKUP(Table3[[#This Row],[Customer ID]],'Medical Examinations'!$1:$1048576,8,FALSE())</f>
        <v>No</v>
      </c>
      <c r="J1413" s="19">
        <f>VLOOKUP(Table3[[#This Row],[Customer ID]],'Medical Examinations'!$1:$1048576,9,FALSE())</f>
        <v>1</v>
      </c>
      <c r="K1413" s="19" t="str">
        <f>VLOOKUP(Table3[[#This Row],[Customer ID]],'Medical Examinations'!$1:$1048576,10,FALSE())</f>
        <v>No</v>
      </c>
      <c r="L1413" s="19" t="e">
        <f>VLOOKUP(Table3[[#This Row],[Customer ID]],'Hospitalisation Details'!1412:$1048576,5,FALSE())</f>
        <v>#N/A</v>
      </c>
      <c r="M1413" s="19" t="e">
        <f>VLOOKUP(Table3[[#This Row],[Customer ID]],'Hospitalisation Details'!1412:$1048576,6,FALSE())</f>
        <v>#N/A</v>
      </c>
      <c r="N1413" s="19" t="e">
        <f>VLOOKUP(Table3[[#This Row],[Customer ID]],'Hospitalisation Details'!1412:$1048576,8,FALSE())</f>
        <v>#N/A</v>
      </c>
      <c r="O1413" s="19" t="e">
        <f>VLOOKUP(Table3[[#This Row],[Customer ID]],'Hospitalisation Details'!1412:$1048576,9,FALSE())</f>
        <v>#N/A</v>
      </c>
      <c r="P1413" s="19" t="e">
        <f>VLOOKUP(Table3[[#This Row],[Customer ID]],'Hospitalisation Details'!1412:$1048576,10,FALSE())</f>
        <v>#N/A</v>
      </c>
      <c r="Q1413" s="19" t="e">
        <f>VLOOKUP(Table3[[#This Row],[Customer ID]],'Hospitalisation Details'!1412:$1048576,11,FALSE())</f>
        <v>#N/A</v>
      </c>
    </row>
    <row r="1414" spans="1:17" x14ac:dyDescent="0.2">
      <c r="A1414" s="18" t="s">
        <v>958</v>
      </c>
      <c r="B1414" s="19" t="str">
        <f>VLOOKUP(Table3[[#This Row],[Customer ID]],'Customer name 1'!1413:$1048576,4,FALSE())</f>
        <v xml:space="preserve">Ms. Kassie </v>
      </c>
      <c r="C1414" s="20">
        <f>VLOOKUP(Table3[[#This Row],[Customer ID]],'Medical Examinations'!$1:$1048576,2,FALSE())</f>
        <v>24.33</v>
      </c>
      <c r="D1414" s="20" t="str">
        <f>VLOOKUP(Table3[[#This Row],[Customer ID]],'Medical Examinations'!$1:$1048576,3,FALSE())</f>
        <v>normal weight</v>
      </c>
      <c r="E1414" s="20">
        <f>VLOOKUP(Table3[[#This Row],[Customer ID]],'Medical Examinations'!$1:$1048576,4,FALSE())</f>
        <v>8</v>
      </c>
      <c r="F1414" s="20" t="str">
        <f>VLOOKUP(Table3[[#This Row],[Customer ID]],'Medical Examinations'!$1:$1048576,5,FALSE())</f>
        <v xml:space="preserve">diabetes </v>
      </c>
      <c r="G1414" s="19" t="str">
        <f>VLOOKUP(Table3[[#This Row],[Customer ID]],'Medical Examinations'!$1:$1048576,6,FALSE())</f>
        <v>No</v>
      </c>
      <c r="H1414" s="19" t="str">
        <f>VLOOKUP(Table3[[#This Row],[Customer ID]],'Medical Examinations'!$1:$1048576,7,FALSE())</f>
        <v>No</v>
      </c>
      <c r="I1414" s="19" t="str">
        <f>VLOOKUP(Table3[[#This Row],[Customer ID]],'Medical Examinations'!$1:$1048576,8,FALSE())</f>
        <v>No</v>
      </c>
      <c r="J1414" s="19">
        <f>VLOOKUP(Table3[[#This Row],[Customer ID]],'Medical Examinations'!$1:$1048576,9,FALSE())</f>
        <v>0</v>
      </c>
      <c r="K1414" s="19" t="str">
        <f>VLOOKUP(Table3[[#This Row],[Customer ID]],'Medical Examinations'!$1:$1048576,10,FALSE())</f>
        <v>No</v>
      </c>
      <c r="L1414" s="19" t="e">
        <f>VLOOKUP(Table3[[#This Row],[Customer ID]],'Hospitalisation Details'!1413:$1048576,5,FALSE())</f>
        <v>#N/A</v>
      </c>
      <c r="M1414" s="19" t="e">
        <f>VLOOKUP(Table3[[#This Row],[Customer ID]],'Hospitalisation Details'!1413:$1048576,6,FALSE())</f>
        <v>#N/A</v>
      </c>
      <c r="N1414" s="19" t="e">
        <f>VLOOKUP(Table3[[#This Row],[Customer ID]],'Hospitalisation Details'!1413:$1048576,8,FALSE())</f>
        <v>#N/A</v>
      </c>
      <c r="O1414" s="19" t="e">
        <f>VLOOKUP(Table3[[#This Row],[Customer ID]],'Hospitalisation Details'!1413:$1048576,9,FALSE())</f>
        <v>#N/A</v>
      </c>
      <c r="P1414" s="19" t="e">
        <f>VLOOKUP(Table3[[#This Row],[Customer ID]],'Hospitalisation Details'!1413:$1048576,10,FALSE())</f>
        <v>#N/A</v>
      </c>
      <c r="Q1414" s="19" t="e">
        <f>VLOOKUP(Table3[[#This Row],[Customer ID]],'Hospitalisation Details'!1413:$1048576,11,FALSE())</f>
        <v>#N/A</v>
      </c>
    </row>
    <row r="1415" spans="1:17" x14ac:dyDescent="0.2">
      <c r="A1415" s="18" t="s">
        <v>957</v>
      </c>
      <c r="B1415" s="19" t="str">
        <f>VLOOKUP(Table3[[#This Row],[Customer ID]],'Customer name 1'!1414:$1048576,4,FALSE())</f>
        <v xml:space="preserve">Mr. Matthew </v>
      </c>
      <c r="C1415" s="20">
        <f>VLOOKUP(Table3[[#This Row],[Customer ID]],'Medical Examinations'!$1:$1048576,2,FALSE())</f>
        <v>19.855</v>
      </c>
      <c r="D1415" s="20" t="str">
        <f>VLOOKUP(Table3[[#This Row],[Customer ID]],'Medical Examinations'!$1:$1048576,3,FALSE())</f>
        <v>normal weight</v>
      </c>
      <c r="E1415" s="20">
        <f>VLOOKUP(Table3[[#This Row],[Customer ID]],'Medical Examinations'!$1:$1048576,4,FALSE())</f>
        <v>5.71</v>
      </c>
      <c r="F1415" s="20" t="str">
        <f>VLOOKUP(Table3[[#This Row],[Customer ID]],'Medical Examinations'!$1:$1048576,5,FALSE())</f>
        <v>prediabetes</v>
      </c>
      <c r="G1415" s="19" t="str">
        <f>VLOOKUP(Table3[[#This Row],[Customer ID]],'Medical Examinations'!$1:$1048576,6,FALSE())</f>
        <v>yes</v>
      </c>
      <c r="H1415" s="19" t="str">
        <f>VLOOKUP(Table3[[#This Row],[Customer ID]],'Medical Examinations'!$1:$1048576,7,FALSE())</f>
        <v>No</v>
      </c>
      <c r="I1415" s="19" t="str">
        <f>VLOOKUP(Table3[[#This Row],[Customer ID]],'Medical Examinations'!$1:$1048576,8,FALSE())</f>
        <v>No</v>
      </c>
      <c r="J1415" s="19">
        <f>VLOOKUP(Table3[[#This Row],[Customer ID]],'Medical Examinations'!$1:$1048576,9,FALSE())</f>
        <v>0</v>
      </c>
      <c r="K1415" s="19" t="str">
        <f>VLOOKUP(Table3[[#This Row],[Customer ID]],'Medical Examinations'!$1:$1048576,10,FALSE())</f>
        <v>No</v>
      </c>
      <c r="L1415" s="19" t="e">
        <f>VLOOKUP(Table3[[#This Row],[Customer ID]],'Hospitalisation Details'!1414:$1048576,5,FALSE())</f>
        <v>#N/A</v>
      </c>
      <c r="M1415" s="19" t="e">
        <f>VLOOKUP(Table3[[#This Row],[Customer ID]],'Hospitalisation Details'!1414:$1048576,6,FALSE())</f>
        <v>#N/A</v>
      </c>
      <c r="N1415" s="19" t="e">
        <f>VLOOKUP(Table3[[#This Row],[Customer ID]],'Hospitalisation Details'!1414:$1048576,8,FALSE())</f>
        <v>#N/A</v>
      </c>
      <c r="O1415" s="19" t="e">
        <f>VLOOKUP(Table3[[#This Row],[Customer ID]],'Hospitalisation Details'!1414:$1048576,9,FALSE())</f>
        <v>#N/A</v>
      </c>
      <c r="P1415" s="19" t="e">
        <f>VLOOKUP(Table3[[#This Row],[Customer ID]],'Hospitalisation Details'!1414:$1048576,10,FALSE())</f>
        <v>#N/A</v>
      </c>
      <c r="Q1415" s="19" t="e">
        <f>VLOOKUP(Table3[[#This Row],[Customer ID]],'Hospitalisation Details'!1414:$1048576,11,FALSE())</f>
        <v>#N/A</v>
      </c>
    </row>
    <row r="1416" spans="1:17" x14ac:dyDescent="0.2">
      <c r="A1416" s="18" t="s">
        <v>956</v>
      </c>
      <c r="B1416" s="19" t="str">
        <f>VLOOKUP(Table3[[#This Row],[Customer ID]],'Customer name 1'!1415:$1048576,4,FALSE())</f>
        <v xml:space="preserve">  </v>
      </c>
      <c r="C1416" s="20">
        <f>VLOOKUP(Table3[[#This Row],[Customer ID]],'Medical Examinations'!$1:$1048576,2,FALSE())</f>
        <v>25.364999999999998</v>
      </c>
      <c r="D1416" s="20" t="str">
        <f>VLOOKUP(Table3[[#This Row],[Customer ID]],'Medical Examinations'!$1:$1048576,3,FALSE())</f>
        <v>over weight</v>
      </c>
      <c r="E1416" s="20">
        <f>VLOOKUP(Table3[[#This Row],[Customer ID]],'Medical Examinations'!$1:$1048576,4,FALSE())</f>
        <v>11.71</v>
      </c>
      <c r="F1416" s="20" t="str">
        <f>VLOOKUP(Table3[[#This Row],[Customer ID]],'Medical Examinations'!$1:$1048576,5,FALSE())</f>
        <v xml:space="preserve">diabetes </v>
      </c>
      <c r="G1416" s="19" t="str">
        <f>VLOOKUP(Table3[[#This Row],[Customer ID]],'Medical Examinations'!$1:$1048576,6,FALSE())</f>
        <v>No</v>
      </c>
      <c r="H1416" s="19" t="str">
        <f>VLOOKUP(Table3[[#This Row],[Customer ID]],'Medical Examinations'!$1:$1048576,7,FALSE())</f>
        <v>No</v>
      </c>
      <c r="I1416" s="19" t="str">
        <f>VLOOKUP(Table3[[#This Row],[Customer ID]],'Medical Examinations'!$1:$1048576,8,FALSE())</f>
        <v>No</v>
      </c>
      <c r="J1416" s="19">
        <f>VLOOKUP(Table3[[#This Row],[Customer ID]],'Medical Examinations'!$1:$1048576,9,FALSE())</f>
        <v>0</v>
      </c>
      <c r="K1416" s="19" t="str">
        <f>VLOOKUP(Table3[[#This Row],[Customer ID]],'Medical Examinations'!$1:$1048576,10,FALSE())</f>
        <v>No</v>
      </c>
      <c r="L1416" s="19" t="e">
        <f>VLOOKUP(Table3[[#This Row],[Customer ID]],'Hospitalisation Details'!1415:$1048576,5,FALSE())</f>
        <v>#N/A</v>
      </c>
      <c r="M1416" s="19" t="e">
        <f>VLOOKUP(Table3[[#This Row],[Customer ID]],'Hospitalisation Details'!1415:$1048576,6,FALSE())</f>
        <v>#N/A</v>
      </c>
      <c r="N1416" s="19" t="e">
        <f>VLOOKUP(Table3[[#This Row],[Customer ID]],'Hospitalisation Details'!1415:$1048576,8,FALSE())</f>
        <v>#N/A</v>
      </c>
      <c r="O1416" s="19" t="e">
        <f>VLOOKUP(Table3[[#This Row],[Customer ID]],'Hospitalisation Details'!1415:$1048576,9,FALSE())</f>
        <v>#N/A</v>
      </c>
      <c r="P1416" s="19" t="e">
        <f>VLOOKUP(Table3[[#This Row],[Customer ID]],'Hospitalisation Details'!1415:$1048576,10,FALSE())</f>
        <v>#N/A</v>
      </c>
      <c r="Q1416" s="19" t="e">
        <f>VLOOKUP(Table3[[#This Row],[Customer ID]],'Hospitalisation Details'!1415:$1048576,11,FALSE())</f>
        <v>#N/A</v>
      </c>
    </row>
    <row r="1417" spans="1:17" x14ac:dyDescent="0.2">
      <c r="A1417" s="18" t="s">
        <v>955</v>
      </c>
      <c r="B1417" s="19" t="str">
        <f>VLOOKUP(Table3[[#This Row],[Customer ID]],'Customer name 1'!1416:$1048576,4,FALSE())</f>
        <v xml:space="preserve">Mr. Kevin </v>
      </c>
      <c r="C1417" s="20">
        <f>VLOOKUP(Table3[[#This Row],[Customer ID]],'Medical Examinations'!$1:$1048576,2,FALSE())</f>
        <v>29.6</v>
      </c>
      <c r="D1417" s="20" t="str">
        <f>VLOOKUP(Table3[[#This Row],[Customer ID]],'Medical Examinations'!$1:$1048576,3,FALSE())</f>
        <v>over weight</v>
      </c>
      <c r="E1417" s="20">
        <f>VLOOKUP(Table3[[#This Row],[Customer ID]],'Medical Examinations'!$1:$1048576,4,FALSE())</f>
        <v>6.17</v>
      </c>
      <c r="F1417" s="20" t="str">
        <f>VLOOKUP(Table3[[#This Row],[Customer ID]],'Medical Examinations'!$1:$1048576,5,FALSE())</f>
        <v>prediabetes</v>
      </c>
      <c r="G1417" s="19" t="str">
        <f>VLOOKUP(Table3[[#This Row],[Customer ID]],'Medical Examinations'!$1:$1048576,6,FALSE())</f>
        <v>yes</v>
      </c>
      <c r="H1417" s="19" t="str">
        <f>VLOOKUP(Table3[[#This Row],[Customer ID]],'Medical Examinations'!$1:$1048576,7,FALSE())</f>
        <v>No</v>
      </c>
      <c r="I1417" s="19" t="str">
        <f>VLOOKUP(Table3[[#This Row],[Customer ID]],'Medical Examinations'!$1:$1048576,8,FALSE())</f>
        <v>Yes</v>
      </c>
      <c r="J1417" s="19">
        <f>VLOOKUP(Table3[[#This Row],[Customer ID]],'Medical Examinations'!$1:$1048576,9,FALSE())</f>
        <v>1</v>
      </c>
      <c r="K1417" s="19" t="str">
        <f>VLOOKUP(Table3[[#This Row],[Customer ID]],'Medical Examinations'!$1:$1048576,10,FALSE())</f>
        <v>No</v>
      </c>
      <c r="L1417" s="19" t="e">
        <f>VLOOKUP(Table3[[#This Row],[Customer ID]],'Hospitalisation Details'!1416:$1048576,5,FALSE())</f>
        <v>#N/A</v>
      </c>
      <c r="M1417" s="19" t="e">
        <f>VLOOKUP(Table3[[#This Row],[Customer ID]],'Hospitalisation Details'!1416:$1048576,6,FALSE())</f>
        <v>#N/A</v>
      </c>
      <c r="N1417" s="19" t="e">
        <f>VLOOKUP(Table3[[#This Row],[Customer ID]],'Hospitalisation Details'!1416:$1048576,8,FALSE())</f>
        <v>#N/A</v>
      </c>
      <c r="O1417" s="19" t="e">
        <f>VLOOKUP(Table3[[#This Row],[Customer ID]],'Hospitalisation Details'!1416:$1048576,9,FALSE())</f>
        <v>#N/A</v>
      </c>
      <c r="P1417" s="19" t="e">
        <f>VLOOKUP(Table3[[#This Row],[Customer ID]],'Hospitalisation Details'!1416:$1048576,10,FALSE())</f>
        <v>#N/A</v>
      </c>
      <c r="Q1417" s="19" t="e">
        <f>VLOOKUP(Table3[[#This Row],[Customer ID]],'Hospitalisation Details'!1416:$1048576,11,FALSE())</f>
        <v>#N/A</v>
      </c>
    </row>
    <row r="1418" spans="1:17" x14ac:dyDescent="0.2">
      <c r="A1418" s="18" t="s">
        <v>954</v>
      </c>
      <c r="B1418" s="19" t="str">
        <f>VLOOKUP(Table3[[#This Row],[Customer ID]],'Customer name 1'!1417:$1048576,4,FALSE())</f>
        <v xml:space="preserve">Ms. Lindsay </v>
      </c>
      <c r="C1418" s="20">
        <f>VLOOKUP(Table3[[#This Row],[Customer ID]],'Medical Examinations'!$1:$1048576,2,FALSE())</f>
        <v>39.43</v>
      </c>
      <c r="D1418" s="20" t="str">
        <f>VLOOKUP(Table3[[#This Row],[Customer ID]],'Medical Examinations'!$1:$1048576,3,FALSE())</f>
        <v xml:space="preserve"> obesity </v>
      </c>
      <c r="E1418" s="20">
        <f>VLOOKUP(Table3[[#This Row],[Customer ID]],'Medical Examinations'!$1:$1048576,4,FALSE())</f>
        <v>6.1</v>
      </c>
      <c r="F1418" s="20" t="str">
        <f>VLOOKUP(Table3[[#This Row],[Customer ID]],'Medical Examinations'!$1:$1048576,5,FALSE())</f>
        <v>prediabetes</v>
      </c>
      <c r="G1418" s="19" t="str">
        <f>VLOOKUP(Table3[[#This Row],[Customer ID]],'Medical Examinations'!$1:$1048576,6,FALSE())</f>
        <v>yes</v>
      </c>
      <c r="H1418" s="19" t="str">
        <f>VLOOKUP(Table3[[#This Row],[Customer ID]],'Medical Examinations'!$1:$1048576,7,FALSE())</f>
        <v>No</v>
      </c>
      <c r="I1418" s="19" t="str">
        <f>VLOOKUP(Table3[[#This Row],[Customer ID]],'Medical Examinations'!$1:$1048576,8,FALSE())</f>
        <v>Yes</v>
      </c>
      <c r="J1418" s="19">
        <f>VLOOKUP(Table3[[#This Row],[Customer ID]],'Medical Examinations'!$1:$1048576,9,FALSE())</f>
        <v>1</v>
      </c>
      <c r="K1418" s="19" t="str">
        <f>VLOOKUP(Table3[[#This Row],[Customer ID]],'Medical Examinations'!$1:$1048576,10,FALSE())</f>
        <v>No</v>
      </c>
      <c r="L1418" s="19" t="e">
        <f>VLOOKUP(Table3[[#This Row],[Customer ID]],'Hospitalisation Details'!1417:$1048576,5,FALSE())</f>
        <v>#N/A</v>
      </c>
      <c r="M1418" s="19" t="e">
        <f>VLOOKUP(Table3[[#This Row],[Customer ID]],'Hospitalisation Details'!1417:$1048576,6,FALSE())</f>
        <v>#N/A</v>
      </c>
      <c r="N1418" s="19" t="e">
        <f>VLOOKUP(Table3[[#This Row],[Customer ID]],'Hospitalisation Details'!1417:$1048576,8,FALSE())</f>
        <v>#N/A</v>
      </c>
      <c r="O1418" s="19" t="e">
        <f>VLOOKUP(Table3[[#This Row],[Customer ID]],'Hospitalisation Details'!1417:$1048576,9,FALSE())</f>
        <v>#N/A</v>
      </c>
      <c r="P1418" s="19" t="e">
        <f>VLOOKUP(Table3[[#This Row],[Customer ID]],'Hospitalisation Details'!1417:$1048576,10,FALSE())</f>
        <v>#N/A</v>
      </c>
      <c r="Q1418" s="19" t="e">
        <f>VLOOKUP(Table3[[#This Row],[Customer ID]],'Hospitalisation Details'!1417:$1048576,11,FALSE())</f>
        <v>#N/A</v>
      </c>
    </row>
    <row r="1419" spans="1:17" x14ac:dyDescent="0.2">
      <c r="A1419" s="18" t="s">
        <v>953</v>
      </c>
      <c r="B1419" s="19" t="str">
        <f>VLOOKUP(Table3[[#This Row],[Customer ID]],'Customer name 1'!1418:$1048576,4,FALSE())</f>
        <v xml:space="preserve">Mrs. Amanda </v>
      </c>
      <c r="C1419" s="20">
        <f>VLOOKUP(Table3[[#This Row],[Customer ID]],'Medical Examinations'!$1:$1048576,2,FALSE())</f>
        <v>27.34</v>
      </c>
      <c r="D1419" s="20" t="str">
        <f>VLOOKUP(Table3[[#This Row],[Customer ID]],'Medical Examinations'!$1:$1048576,3,FALSE())</f>
        <v>over weight</v>
      </c>
      <c r="E1419" s="20">
        <f>VLOOKUP(Table3[[#This Row],[Customer ID]],'Medical Examinations'!$1:$1048576,4,FALSE())</f>
        <v>5.19</v>
      </c>
      <c r="F1419" s="20" t="str">
        <f>VLOOKUP(Table3[[#This Row],[Customer ID]],'Medical Examinations'!$1:$1048576,5,FALSE())</f>
        <v xml:space="preserve">normal </v>
      </c>
      <c r="G1419" s="19" t="str">
        <f>VLOOKUP(Table3[[#This Row],[Customer ID]],'Medical Examinations'!$1:$1048576,6,FALSE())</f>
        <v>yes</v>
      </c>
      <c r="H1419" s="19" t="str">
        <f>VLOOKUP(Table3[[#This Row],[Customer ID]],'Medical Examinations'!$1:$1048576,7,FALSE())</f>
        <v>No</v>
      </c>
      <c r="I1419" s="19" t="str">
        <f>VLOOKUP(Table3[[#This Row],[Customer ID]],'Medical Examinations'!$1:$1048576,8,FALSE())</f>
        <v>No</v>
      </c>
      <c r="J1419" s="19">
        <f>VLOOKUP(Table3[[#This Row],[Customer ID]],'Medical Examinations'!$1:$1048576,9,FALSE())</f>
        <v>1</v>
      </c>
      <c r="K1419" s="19" t="str">
        <f>VLOOKUP(Table3[[#This Row],[Customer ID]],'Medical Examinations'!$1:$1048576,10,FALSE())</f>
        <v>No</v>
      </c>
      <c r="L1419" s="19" t="e">
        <f>VLOOKUP(Table3[[#This Row],[Customer ID]],'Hospitalisation Details'!1418:$1048576,5,FALSE())</f>
        <v>#N/A</v>
      </c>
      <c r="M1419" s="19" t="e">
        <f>VLOOKUP(Table3[[#This Row],[Customer ID]],'Hospitalisation Details'!1418:$1048576,6,FALSE())</f>
        <v>#N/A</v>
      </c>
      <c r="N1419" s="19" t="e">
        <f>VLOOKUP(Table3[[#This Row],[Customer ID]],'Hospitalisation Details'!1418:$1048576,8,FALSE())</f>
        <v>#N/A</v>
      </c>
      <c r="O1419" s="19" t="e">
        <f>VLOOKUP(Table3[[#This Row],[Customer ID]],'Hospitalisation Details'!1418:$1048576,9,FALSE())</f>
        <v>#N/A</v>
      </c>
      <c r="P1419" s="19" t="e">
        <f>VLOOKUP(Table3[[#This Row],[Customer ID]],'Hospitalisation Details'!1418:$1048576,10,FALSE())</f>
        <v>#N/A</v>
      </c>
      <c r="Q1419" s="19" t="e">
        <f>VLOOKUP(Table3[[#This Row],[Customer ID]],'Hospitalisation Details'!1418:$1048576,11,FALSE())</f>
        <v>#N/A</v>
      </c>
    </row>
    <row r="1420" spans="1:17" x14ac:dyDescent="0.2">
      <c r="A1420" s="18" t="s">
        <v>952</v>
      </c>
      <c r="B1420" s="19" t="str">
        <f>VLOOKUP(Table3[[#This Row],[Customer ID]],'Customer name 1'!1419:$1048576,4,FALSE())</f>
        <v xml:space="preserve">Mr. James </v>
      </c>
      <c r="C1420" s="20">
        <f>VLOOKUP(Table3[[#This Row],[Customer ID]],'Medical Examinations'!$1:$1048576,2,FALSE())</f>
        <v>39.01</v>
      </c>
      <c r="D1420" s="20" t="str">
        <f>VLOOKUP(Table3[[#This Row],[Customer ID]],'Medical Examinations'!$1:$1048576,3,FALSE())</f>
        <v xml:space="preserve"> obesity </v>
      </c>
      <c r="E1420" s="20">
        <f>VLOOKUP(Table3[[#This Row],[Customer ID]],'Medical Examinations'!$1:$1048576,4,FALSE())</f>
        <v>5.37</v>
      </c>
      <c r="F1420" s="20" t="str">
        <f>VLOOKUP(Table3[[#This Row],[Customer ID]],'Medical Examinations'!$1:$1048576,5,FALSE())</f>
        <v xml:space="preserve">normal </v>
      </c>
      <c r="G1420" s="19" t="str">
        <f>VLOOKUP(Table3[[#This Row],[Customer ID]],'Medical Examinations'!$1:$1048576,6,FALSE())</f>
        <v>yes</v>
      </c>
      <c r="H1420" s="19" t="str">
        <f>VLOOKUP(Table3[[#This Row],[Customer ID]],'Medical Examinations'!$1:$1048576,7,FALSE())</f>
        <v>No</v>
      </c>
      <c r="I1420" s="19" t="str">
        <f>VLOOKUP(Table3[[#This Row],[Customer ID]],'Medical Examinations'!$1:$1048576,8,FALSE())</f>
        <v>No</v>
      </c>
      <c r="J1420" s="19">
        <f>VLOOKUP(Table3[[#This Row],[Customer ID]],'Medical Examinations'!$1:$1048576,9,FALSE())</f>
        <v>0</v>
      </c>
      <c r="K1420" s="19" t="str">
        <f>VLOOKUP(Table3[[#This Row],[Customer ID]],'Medical Examinations'!$1:$1048576,10,FALSE())</f>
        <v>No</v>
      </c>
      <c r="L1420" s="19" t="e">
        <f>VLOOKUP(Table3[[#This Row],[Customer ID]],'Hospitalisation Details'!1419:$1048576,5,FALSE())</f>
        <v>#N/A</v>
      </c>
      <c r="M1420" s="19" t="e">
        <f>VLOOKUP(Table3[[#This Row],[Customer ID]],'Hospitalisation Details'!1419:$1048576,6,FALSE())</f>
        <v>#N/A</v>
      </c>
      <c r="N1420" s="19" t="e">
        <f>VLOOKUP(Table3[[#This Row],[Customer ID]],'Hospitalisation Details'!1419:$1048576,8,FALSE())</f>
        <v>#N/A</v>
      </c>
      <c r="O1420" s="19" t="e">
        <f>VLOOKUP(Table3[[#This Row],[Customer ID]],'Hospitalisation Details'!1419:$1048576,9,FALSE())</f>
        <v>#N/A</v>
      </c>
      <c r="P1420" s="19" t="e">
        <f>VLOOKUP(Table3[[#This Row],[Customer ID]],'Hospitalisation Details'!1419:$1048576,10,FALSE())</f>
        <v>#N/A</v>
      </c>
      <c r="Q1420" s="19" t="e">
        <f>VLOOKUP(Table3[[#This Row],[Customer ID]],'Hospitalisation Details'!1419:$1048576,11,FALSE())</f>
        <v>#N/A</v>
      </c>
    </row>
    <row r="1421" spans="1:17" x14ac:dyDescent="0.2">
      <c r="A1421" s="18" t="s">
        <v>951</v>
      </c>
      <c r="B1421" s="19" t="str">
        <f>VLOOKUP(Table3[[#This Row],[Customer ID]],'Customer name 1'!1420:$1048576,4,FALSE())</f>
        <v xml:space="preserve">Mr. Samuel </v>
      </c>
      <c r="C1421" s="20">
        <f>VLOOKUP(Table3[[#This Row],[Customer ID]],'Medical Examinations'!$1:$1048576,2,FALSE())</f>
        <v>18.989999999999998</v>
      </c>
      <c r="D1421" s="20" t="str">
        <f>VLOOKUP(Table3[[#This Row],[Customer ID]],'Medical Examinations'!$1:$1048576,3,FALSE())</f>
        <v>normal weight</v>
      </c>
      <c r="E1421" s="20">
        <f>VLOOKUP(Table3[[#This Row],[Customer ID]],'Medical Examinations'!$1:$1048576,4,FALSE())</f>
        <v>10.82</v>
      </c>
      <c r="F1421" s="20" t="str">
        <f>VLOOKUP(Table3[[#This Row],[Customer ID]],'Medical Examinations'!$1:$1048576,5,FALSE())</f>
        <v xml:space="preserve">diabetes </v>
      </c>
      <c r="G1421" s="19" t="str">
        <f>VLOOKUP(Table3[[#This Row],[Customer ID]],'Medical Examinations'!$1:$1048576,6,FALSE())</f>
        <v>yes</v>
      </c>
      <c r="H1421" s="19" t="str">
        <f>VLOOKUP(Table3[[#This Row],[Customer ID]],'Medical Examinations'!$1:$1048576,7,FALSE())</f>
        <v>No</v>
      </c>
      <c r="I1421" s="19" t="str">
        <f>VLOOKUP(Table3[[#This Row],[Customer ID]],'Medical Examinations'!$1:$1048576,8,FALSE())</f>
        <v>No</v>
      </c>
      <c r="J1421" s="19">
        <f>VLOOKUP(Table3[[#This Row],[Customer ID]],'Medical Examinations'!$1:$1048576,9,FALSE())</f>
        <v>0</v>
      </c>
      <c r="K1421" s="19" t="str">
        <f>VLOOKUP(Table3[[#This Row],[Customer ID]],'Medical Examinations'!$1:$1048576,10,FALSE())</f>
        <v>No</v>
      </c>
      <c r="L1421" s="19" t="e">
        <f>VLOOKUP(Table3[[#This Row],[Customer ID]],'Hospitalisation Details'!1420:$1048576,5,FALSE())</f>
        <v>#N/A</v>
      </c>
      <c r="M1421" s="19" t="e">
        <f>VLOOKUP(Table3[[#This Row],[Customer ID]],'Hospitalisation Details'!1420:$1048576,6,FALSE())</f>
        <v>#N/A</v>
      </c>
      <c r="N1421" s="19" t="e">
        <f>VLOOKUP(Table3[[#This Row],[Customer ID]],'Hospitalisation Details'!1420:$1048576,8,FALSE())</f>
        <v>#N/A</v>
      </c>
      <c r="O1421" s="19" t="e">
        <f>VLOOKUP(Table3[[#This Row],[Customer ID]],'Hospitalisation Details'!1420:$1048576,9,FALSE())</f>
        <v>#N/A</v>
      </c>
      <c r="P1421" s="19" t="e">
        <f>VLOOKUP(Table3[[#This Row],[Customer ID]],'Hospitalisation Details'!1420:$1048576,10,FALSE())</f>
        <v>#N/A</v>
      </c>
      <c r="Q1421" s="19" t="e">
        <f>VLOOKUP(Table3[[#This Row],[Customer ID]],'Hospitalisation Details'!1420:$1048576,11,FALSE())</f>
        <v>#N/A</v>
      </c>
    </row>
    <row r="1422" spans="1:17" x14ac:dyDescent="0.2">
      <c r="A1422" s="18" t="s">
        <v>950</v>
      </c>
      <c r="B1422" s="19" t="str">
        <f>VLOOKUP(Table3[[#This Row],[Customer ID]],'Customer name 1'!1421:$1048576,4,FALSE())</f>
        <v xml:space="preserve">Ms. Jenni </v>
      </c>
      <c r="C1422" s="20">
        <f>VLOOKUP(Table3[[#This Row],[Customer ID]],'Medical Examinations'!$1:$1048576,2,FALSE())</f>
        <v>42.3</v>
      </c>
      <c r="D1422" s="20" t="str">
        <f>VLOOKUP(Table3[[#This Row],[Customer ID]],'Medical Examinations'!$1:$1048576,3,FALSE())</f>
        <v xml:space="preserve"> obesity </v>
      </c>
      <c r="E1422" s="20">
        <f>VLOOKUP(Table3[[#This Row],[Customer ID]],'Medical Examinations'!$1:$1048576,4,FALSE())</f>
        <v>6.06</v>
      </c>
      <c r="F1422" s="20" t="str">
        <f>VLOOKUP(Table3[[#This Row],[Customer ID]],'Medical Examinations'!$1:$1048576,5,FALSE())</f>
        <v>prediabetes</v>
      </c>
      <c r="G1422" s="19" t="str">
        <f>VLOOKUP(Table3[[#This Row],[Customer ID]],'Medical Examinations'!$1:$1048576,6,FALSE())</f>
        <v>yes</v>
      </c>
      <c r="H1422" s="19" t="str">
        <f>VLOOKUP(Table3[[#This Row],[Customer ID]],'Medical Examinations'!$1:$1048576,7,FALSE())</f>
        <v>No</v>
      </c>
      <c r="I1422" s="19" t="str">
        <f>VLOOKUP(Table3[[#This Row],[Customer ID]],'Medical Examinations'!$1:$1048576,8,FALSE())</f>
        <v>No</v>
      </c>
      <c r="J1422" s="19">
        <f>VLOOKUP(Table3[[#This Row],[Customer ID]],'Medical Examinations'!$1:$1048576,9,FALSE())</f>
        <v>0</v>
      </c>
      <c r="K1422" s="19" t="str">
        <f>VLOOKUP(Table3[[#This Row],[Customer ID]],'Medical Examinations'!$1:$1048576,10,FALSE())</f>
        <v>No</v>
      </c>
      <c r="L1422" s="19" t="e">
        <f>VLOOKUP(Table3[[#This Row],[Customer ID]],'Hospitalisation Details'!1421:$1048576,5,FALSE())</f>
        <v>#N/A</v>
      </c>
      <c r="M1422" s="19" t="e">
        <f>VLOOKUP(Table3[[#This Row],[Customer ID]],'Hospitalisation Details'!1421:$1048576,6,FALSE())</f>
        <v>#N/A</v>
      </c>
      <c r="N1422" s="19" t="e">
        <f>VLOOKUP(Table3[[#This Row],[Customer ID]],'Hospitalisation Details'!1421:$1048576,8,FALSE())</f>
        <v>#N/A</v>
      </c>
      <c r="O1422" s="19" t="e">
        <f>VLOOKUP(Table3[[#This Row],[Customer ID]],'Hospitalisation Details'!1421:$1048576,9,FALSE())</f>
        <v>#N/A</v>
      </c>
      <c r="P1422" s="19" t="e">
        <f>VLOOKUP(Table3[[#This Row],[Customer ID]],'Hospitalisation Details'!1421:$1048576,10,FALSE())</f>
        <v>#N/A</v>
      </c>
      <c r="Q1422" s="19" t="e">
        <f>VLOOKUP(Table3[[#This Row],[Customer ID]],'Hospitalisation Details'!1421:$1048576,11,FALSE())</f>
        <v>#N/A</v>
      </c>
    </row>
    <row r="1423" spans="1:17" x14ac:dyDescent="0.2">
      <c r="A1423" s="18" t="s">
        <v>949</v>
      </c>
      <c r="B1423" s="19" t="str">
        <f>VLOOKUP(Table3[[#This Row],[Customer ID]],'Customer name 1'!1422:$1048576,4,FALSE())</f>
        <v xml:space="preserve">Mr. Estuardo </v>
      </c>
      <c r="C1423" s="20">
        <f>VLOOKUP(Table3[[#This Row],[Customer ID]],'Medical Examinations'!$1:$1048576,2,FALSE())</f>
        <v>39.805</v>
      </c>
      <c r="D1423" s="20" t="str">
        <f>VLOOKUP(Table3[[#This Row],[Customer ID]],'Medical Examinations'!$1:$1048576,3,FALSE())</f>
        <v xml:space="preserve"> obesity </v>
      </c>
      <c r="E1423" s="20">
        <f>VLOOKUP(Table3[[#This Row],[Customer ID]],'Medical Examinations'!$1:$1048576,4,FALSE())</f>
        <v>5.91</v>
      </c>
      <c r="F1423" s="20" t="str">
        <f>VLOOKUP(Table3[[#This Row],[Customer ID]],'Medical Examinations'!$1:$1048576,5,FALSE())</f>
        <v>prediabetes</v>
      </c>
      <c r="G1423" s="19" t="str">
        <f>VLOOKUP(Table3[[#This Row],[Customer ID]],'Medical Examinations'!$1:$1048576,6,FALSE())</f>
        <v>No</v>
      </c>
      <c r="H1423" s="19" t="str">
        <f>VLOOKUP(Table3[[#This Row],[Customer ID]],'Medical Examinations'!$1:$1048576,7,FALSE())</f>
        <v>No</v>
      </c>
      <c r="I1423" s="19" t="str">
        <f>VLOOKUP(Table3[[#This Row],[Customer ID]],'Medical Examinations'!$1:$1048576,8,FALSE())</f>
        <v>No</v>
      </c>
      <c r="J1423" s="19">
        <f>VLOOKUP(Table3[[#This Row],[Customer ID]],'Medical Examinations'!$1:$1048576,9,FALSE())</f>
        <v>0</v>
      </c>
      <c r="K1423" s="19" t="str">
        <f>VLOOKUP(Table3[[#This Row],[Customer ID]],'Medical Examinations'!$1:$1048576,10,FALSE())</f>
        <v>No</v>
      </c>
      <c r="L1423" s="19" t="e">
        <f>VLOOKUP(Table3[[#This Row],[Customer ID]],'Hospitalisation Details'!1422:$1048576,5,FALSE())</f>
        <v>#N/A</v>
      </c>
      <c r="M1423" s="19" t="e">
        <f>VLOOKUP(Table3[[#This Row],[Customer ID]],'Hospitalisation Details'!1422:$1048576,6,FALSE())</f>
        <v>#N/A</v>
      </c>
      <c r="N1423" s="19" t="e">
        <f>VLOOKUP(Table3[[#This Row],[Customer ID]],'Hospitalisation Details'!1422:$1048576,8,FALSE())</f>
        <v>#N/A</v>
      </c>
      <c r="O1423" s="19" t="e">
        <f>VLOOKUP(Table3[[#This Row],[Customer ID]],'Hospitalisation Details'!1422:$1048576,9,FALSE())</f>
        <v>#N/A</v>
      </c>
      <c r="P1423" s="19" t="e">
        <f>VLOOKUP(Table3[[#This Row],[Customer ID]],'Hospitalisation Details'!1422:$1048576,10,FALSE())</f>
        <v>#N/A</v>
      </c>
      <c r="Q1423" s="19" t="e">
        <f>VLOOKUP(Table3[[#This Row],[Customer ID]],'Hospitalisation Details'!1422:$1048576,11,FALSE())</f>
        <v>#N/A</v>
      </c>
    </row>
    <row r="1424" spans="1:17" x14ac:dyDescent="0.2">
      <c r="A1424" s="18" t="s">
        <v>948</v>
      </c>
      <c r="B1424" s="19" t="str">
        <f>VLOOKUP(Table3[[#This Row],[Customer ID]],'Customer name 1'!1423:$1048576,4,FALSE())</f>
        <v xml:space="preserve">Mr. Brett </v>
      </c>
      <c r="C1424" s="20">
        <f>VLOOKUP(Table3[[#This Row],[Customer ID]],'Medical Examinations'!$1:$1048576,2,FALSE())</f>
        <v>33.700000000000003</v>
      </c>
      <c r="D1424" s="20" t="str">
        <f>VLOOKUP(Table3[[#This Row],[Customer ID]],'Medical Examinations'!$1:$1048576,3,FALSE())</f>
        <v xml:space="preserve"> obesity </v>
      </c>
      <c r="E1424" s="20">
        <f>VLOOKUP(Table3[[#This Row],[Customer ID]],'Medical Examinations'!$1:$1048576,4,FALSE())</f>
        <v>5.87</v>
      </c>
      <c r="F1424" s="20" t="str">
        <f>VLOOKUP(Table3[[#This Row],[Customer ID]],'Medical Examinations'!$1:$1048576,5,FALSE())</f>
        <v>prediabetes</v>
      </c>
      <c r="G1424" s="19" t="str">
        <f>VLOOKUP(Table3[[#This Row],[Customer ID]],'Medical Examinations'!$1:$1048576,6,FALSE())</f>
        <v>No</v>
      </c>
      <c r="H1424" s="19" t="str">
        <f>VLOOKUP(Table3[[#This Row],[Customer ID]],'Medical Examinations'!$1:$1048576,7,FALSE())</f>
        <v>No</v>
      </c>
      <c r="I1424" s="19" t="str">
        <f>VLOOKUP(Table3[[#This Row],[Customer ID]],'Medical Examinations'!$1:$1048576,8,FALSE())</f>
        <v>No</v>
      </c>
      <c r="J1424" s="19">
        <f>VLOOKUP(Table3[[#This Row],[Customer ID]],'Medical Examinations'!$1:$1048576,9,FALSE())</f>
        <v>0</v>
      </c>
      <c r="K1424" s="19" t="str">
        <f>VLOOKUP(Table3[[#This Row],[Customer ID]],'Medical Examinations'!$1:$1048576,10,FALSE())</f>
        <v>No</v>
      </c>
      <c r="L1424" s="19" t="e">
        <f>VLOOKUP(Table3[[#This Row],[Customer ID]],'Hospitalisation Details'!1423:$1048576,5,FALSE())</f>
        <v>#N/A</v>
      </c>
      <c r="M1424" s="19" t="e">
        <f>VLOOKUP(Table3[[#This Row],[Customer ID]],'Hospitalisation Details'!1423:$1048576,6,FALSE())</f>
        <v>#N/A</v>
      </c>
      <c r="N1424" s="19" t="e">
        <f>VLOOKUP(Table3[[#This Row],[Customer ID]],'Hospitalisation Details'!1423:$1048576,8,FALSE())</f>
        <v>#N/A</v>
      </c>
      <c r="O1424" s="19" t="e">
        <f>VLOOKUP(Table3[[#This Row],[Customer ID]],'Hospitalisation Details'!1423:$1048576,9,FALSE())</f>
        <v>#N/A</v>
      </c>
      <c r="P1424" s="19" t="e">
        <f>VLOOKUP(Table3[[#This Row],[Customer ID]],'Hospitalisation Details'!1423:$1048576,10,FALSE())</f>
        <v>#N/A</v>
      </c>
      <c r="Q1424" s="19" t="e">
        <f>VLOOKUP(Table3[[#This Row],[Customer ID]],'Hospitalisation Details'!1423:$1048576,11,FALSE())</f>
        <v>#N/A</v>
      </c>
    </row>
    <row r="1425" spans="1:17" x14ac:dyDescent="0.2">
      <c r="A1425" s="18" t="s">
        <v>947</v>
      </c>
      <c r="B1425" s="19" t="str">
        <f>VLOOKUP(Table3[[#This Row],[Customer ID]],'Customer name 1'!1424:$1048576,4,FALSE())</f>
        <v xml:space="preserve">Ms. Sharon </v>
      </c>
      <c r="C1425" s="20">
        <f>VLOOKUP(Table3[[#This Row],[Customer ID]],'Medical Examinations'!$1:$1048576,2,FALSE())</f>
        <v>36.195</v>
      </c>
      <c r="D1425" s="20" t="str">
        <f>VLOOKUP(Table3[[#This Row],[Customer ID]],'Medical Examinations'!$1:$1048576,3,FALSE())</f>
        <v xml:space="preserve"> obesity </v>
      </c>
      <c r="E1425" s="20">
        <f>VLOOKUP(Table3[[#This Row],[Customer ID]],'Medical Examinations'!$1:$1048576,4,FALSE())</f>
        <v>6.22</v>
      </c>
      <c r="F1425" s="20" t="str">
        <f>VLOOKUP(Table3[[#This Row],[Customer ID]],'Medical Examinations'!$1:$1048576,5,FALSE())</f>
        <v>prediabetes</v>
      </c>
      <c r="G1425" s="19" t="str">
        <f>VLOOKUP(Table3[[#This Row],[Customer ID]],'Medical Examinations'!$1:$1048576,6,FALSE())</f>
        <v>No</v>
      </c>
      <c r="H1425" s="19" t="str">
        <f>VLOOKUP(Table3[[#This Row],[Customer ID]],'Medical Examinations'!$1:$1048576,7,FALSE())</f>
        <v>No</v>
      </c>
      <c r="I1425" s="19" t="str">
        <f>VLOOKUP(Table3[[#This Row],[Customer ID]],'Medical Examinations'!$1:$1048576,8,FALSE())</f>
        <v>No</v>
      </c>
      <c r="J1425" s="19">
        <f>VLOOKUP(Table3[[#This Row],[Customer ID]],'Medical Examinations'!$1:$1048576,9,FALSE())</f>
        <v>0</v>
      </c>
      <c r="K1425" s="19" t="str">
        <f>VLOOKUP(Table3[[#This Row],[Customer ID]],'Medical Examinations'!$1:$1048576,10,FALSE())</f>
        <v>No</v>
      </c>
      <c r="L1425" s="19" t="e">
        <f>VLOOKUP(Table3[[#This Row],[Customer ID]],'Hospitalisation Details'!1424:$1048576,5,FALSE())</f>
        <v>#N/A</v>
      </c>
      <c r="M1425" s="19" t="e">
        <f>VLOOKUP(Table3[[#This Row],[Customer ID]],'Hospitalisation Details'!1424:$1048576,6,FALSE())</f>
        <v>#N/A</v>
      </c>
      <c r="N1425" s="19" t="e">
        <f>VLOOKUP(Table3[[#This Row],[Customer ID]],'Hospitalisation Details'!1424:$1048576,8,FALSE())</f>
        <v>#N/A</v>
      </c>
      <c r="O1425" s="19" t="e">
        <f>VLOOKUP(Table3[[#This Row],[Customer ID]],'Hospitalisation Details'!1424:$1048576,9,FALSE())</f>
        <v>#N/A</v>
      </c>
      <c r="P1425" s="19" t="e">
        <f>VLOOKUP(Table3[[#This Row],[Customer ID]],'Hospitalisation Details'!1424:$1048576,10,FALSE())</f>
        <v>#N/A</v>
      </c>
      <c r="Q1425" s="19" t="e">
        <f>VLOOKUP(Table3[[#This Row],[Customer ID]],'Hospitalisation Details'!1424:$1048576,11,FALSE())</f>
        <v>#N/A</v>
      </c>
    </row>
    <row r="1426" spans="1:17" x14ac:dyDescent="0.2">
      <c r="A1426" s="18" t="s">
        <v>946</v>
      </c>
      <c r="B1426" s="19" t="str">
        <f>VLOOKUP(Table3[[#This Row],[Customer ID]],'Customer name 1'!1425:$1048576,4,FALSE())</f>
        <v xml:space="preserve">Mr. Jacob </v>
      </c>
      <c r="C1426" s="20">
        <f>VLOOKUP(Table3[[#This Row],[Customer ID]],'Medical Examinations'!$1:$1048576,2,FALSE())</f>
        <v>32.6</v>
      </c>
      <c r="D1426" s="20" t="str">
        <f>VLOOKUP(Table3[[#This Row],[Customer ID]],'Medical Examinations'!$1:$1048576,3,FALSE())</f>
        <v xml:space="preserve"> obesity </v>
      </c>
      <c r="E1426" s="20">
        <f>VLOOKUP(Table3[[#This Row],[Customer ID]],'Medical Examinations'!$1:$1048576,4,FALSE())</f>
        <v>5.73</v>
      </c>
      <c r="F1426" s="20" t="str">
        <f>VLOOKUP(Table3[[#This Row],[Customer ID]],'Medical Examinations'!$1:$1048576,5,FALSE())</f>
        <v>prediabetes</v>
      </c>
      <c r="G1426" s="19" t="str">
        <f>VLOOKUP(Table3[[#This Row],[Customer ID]],'Medical Examinations'!$1:$1048576,6,FALSE())</f>
        <v>No</v>
      </c>
      <c r="H1426" s="19" t="str">
        <f>VLOOKUP(Table3[[#This Row],[Customer ID]],'Medical Examinations'!$1:$1048576,7,FALSE())</f>
        <v>No</v>
      </c>
      <c r="I1426" s="19" t="str">
        <f>VLOOKUP(Table3[[#This Row],[Customer ID]],'Medical Examinations'!$1:$1048576,8,FALSE())</f>
        <v>Yes</v>
      </c>
      <c r="J1426" s="19">
        <f>VLOOKUP(Table3[[#This Row],[Customer ID]],'Medical Examinations'!$1:$1048576,9,FALSE())</f>
        <v>1</v>
      </c>
      <c r="K1426" s="19" t="str">
        <f>VLOOKUP(Table3[[#This Row],[Customer ID]],'Medical Examinations'!$1:$1048576,10,FALSE())</f>
        <v>No</v>
      </c>
      <c r="L1426" s="19" t="e">
        <f>VLOOKUP(Table3[[#This Row],[Customer ID]],'Hospitalisation Details'!1425:$1048576,5,FALSE())</f>
        <v>#N/A</v>
      </c>
      <c r="M1426" s="19" t="e">
        <f>VLOOKUP(Table3[[#This Row],[Customer ID]],'Hospitalisation Details'!1425:$1048576,6,FALSE())</f>
        <v>#N/A</v>
      </c>
      <c r="N1426" s="19" t="e">
        <f>VLOOKUP(Table3[[#This Row],[Customer ID]],'Hospitalisation Details'!1425:$1048576,8,FALSE())</f>
        <v>#N/A</v>
      </c>
      <c r="O1426" s="19" t="e">
        <f>VLOOKUP(Table3[[#This Row],[Customer ID]],'Hospitalisation Details'!1425:$1048576,9,FALSE())</f>
        <v>#N/A</v>
      </c>
      <c r="P1426" s="19" t="e">
        <f>VLOOKUP(Table3[[#This Row],[Customer ID]],'Hospitalisation Details'!1425:$1048576,10,FALSE())</f>
        <v>#N/A</v>
      </c>
      <c r="Q1426" s="19" t="e">
        <f>VLOOKUP(Table3[[#This Row],[Customer ID]],'Hospitalisation Details'!1425:$1048576,11,FALSE())</f>
        <v>#N/A</v>
      </c>
    </row>
    <row r="1427" spans="1:17" x14ac:dyDescent="0.2">
      <c r="A1427" s="18" t="s">
        <v>945</v>
      </c>
      <c r="B1427" s="19" t="str">
        <f>VLOOKUP(Table3[[#This Row],[Customer ID]],'Customer name 1'!1426:$1048576,4,FALSE())</f>
        <v xml:space="preserve">Mr. Scott </v>
      </c>
      <c r="C1427" s="20">
        <f>VLOOKUP(Table3[[#This Row],[Customer ID]],'Medical Examinations'!$1:$1048576,2,FALSE())</f>
        <v>30.2</v>
      </c>
      <c r="D1427" s="20" t="str">
        <f>VLOOKUP(Table3[[#This Row],[Customer ID]],'Medical Examinations'!$1:$1048576,3,FALSE())</f>
        <v xml:space="preserve"> obesity </v>
      </c>
      <c r="E1427" s="20">
        <f>VLOOKUP(Table3[[#This Row],[Customer ID]],'Medical Examinations'!$1:$1048576,4,FALSE())</f>
        <v>5.7</v>
      </c>
      <c r="F1427" s="20" t="str">
        <f>VLOOKUP(Table3[[#This Row],[Customer ID]],'Medical Examinations'!$1:$1048576,5,FALSE())</f>
        <v>prediabetes</v>
      </c>
      <c r="G1427" s="19" t="str">
        <f>VLOOKUP(Table3[[#This Row],[Customer ID]],'Medical Examinations'!$1:$1048576,6,FALSE())</f>
        <v>No</v>
      </c>
      <c r="H1427" s="19" t="str">
        <f>VLOOKUP(Table3[[#This Row],[Customer ID]],'Medical Examinations'!$1:$1048576,7,FALSE())</f>
        <v>No</v>
      </c>
      <c r="I1427" s="19" t="str">
        <f>VLOOKUP(Table3[[#This Row],[Customer ID]],'Medical Examinations'!$1:$1048576,8,FALSE())</f>
        <v>No</v>
      </c>
      <c r="J1427" s="19">
        <f>VLOOKUP(Table3[[#This Row],[Customer ID]],'Medical Examinations'!$1:$1048576,9,FALSE())</f>
        <v>0</v>
      </c>
      <c r="K1427" s="19" t="str">
        <f>VLOOKUP(Table3[[#This Row],[Customer ID]],'Medical Examinations'!$1:$1048576,10,FALSE())</f>
        <v>No</v>
      </c>
      <c r="L1427" s="19" t="e">
        <f>VLOOKUP(Table3[[#This Row],[Customer ID]],'Hospitalisation Details'!1426:$1048576,5,FALSE())</f>
        <v>#N/A</v>
      </c>
      <c r="M1427" s="19" t="e">
        <f>VLOOKUP(Table3[[#This Row],[Customer ID]],'Hospitalisation Details'!1426:$1048576,6,FALSE())</f>
        <v>#N/A</v>
      </c>
      <c r="N1427" s="19" t="e">
        <f>VLOOKUP(Table3[[#This Row],[Customer ID]],'Hospitalisation Details'!1426:$1048576,8,FALSE())</f>
        <v>#N/A</v>
      </c>
      <c r="O1427" s="19" t="e">
        <f>VLOOKUP(Table3[[#This Row],[Customer ID]],'Hospitalisation Details'!1426:$1048576,9,FALSE())</f>
        <v>#N/A</v>
      </c>
      <c r="P1427" s="19" t="e">
        <f>VLOOKUP(Table3[[#This Row],[Customer ID]],'Hospitalisation Details'!1426:$1048576,10,FALSE())</f>
        <v>#N/A</v>
      </c>
      <c r="Q1427" s="19" t="e">
        <f>VLOOKUP(Table3[[#This Row],[Customer ID]],'Hospitalisation Details'!1426:$1048576,11,FALSE())</f>
        <v>#N/A</v>
      </c>
    </row>
    <row r="1428" spans="1:17" x14ac:dyDescent="0.2">
      <c r="A1428" s="18" t="s">
        <v>944</v>
      </c>
      <c r="B1428" s="19" t="str">
        <f>VLOOKUP(Table3[[#This Row],[Customer ID]],'Customer name 1'!1427:$1048576,4,FALSE())</f>
        <v xml:space="preserve">Ms. Brooke </v>
      </c>
      <c r="C1428" s="20">
        <f>VLOOKUP(Table3[[#This Row],[Customer ID]],'Medical Examinations'!$1:$1048576,2,FALSE())</f>
        <v>27.645</v>
      </c>
      <c r="D1428" s="20" t="str">
        <f>VLOOKUP(Table3[[#This Row],[Customer ID]],'Medical Examinations'!$1:$1048576,3,FALSE())</f>
        <v>over weight</v>
      </c>
      <c r="E1428" s="20">
        <f>VLOOKUP(Table3[[#This Row],[Customer ID]],'Medical Examinations'!$1:$1048576,4,FALSE())</f>
        <v>9.91</v>
      </c>
      <c r="F1428" s="20" t="str">
        <f>VLOOKUP(Table3[[#This Row],[Customer ID]],'Medical Examinations'!$1:$1048576,5,FALSE())</f>
        <v xml:space="preserve">diabetes </v>
      </c>
      <c r="G1428" s="19" t="str">
        <f>VLOOKUP(Table3[[#This Row],[Customer ID]],'Medical Examinations'!$1:$1048576,6,FALSE())</f>
        <v>No</v>
      </c>
      <c r="H1428" s="19" t="str">
        <f>VLOOKUP(Table3[[#This Row],[Customer ID]],'Medical Examinations'!$1:$1048576,7,FALSE())</f>
        <v>No</v>
      </c>
      <c r="I1428" s="19" t="str">
        <f>VLOOKUP(Table3[[#This Row],[Customer ID]],'Medical Examinations'!$1:$1048576,8,FALSE())</f>
        <v>No</v>
      </c>
      <c r="J1428" s="19">
        <f>VLOOKUP(Table3[[#This Row],[Customer ID]],'Medical Examinations'!$1:$1048576,9,FALSE())</f>
        <v>0</v>
      </c>
      <c r="K1428" s="19" t="str">
        <f>VLOOKUP(Table3[[#This Row],[Customer ID]],'Medical Examinations'!$1:$1048576,10,FALSE())</f>
        <v>No</v>
      </c>
      <c r="L1428" s="19" t="e">
        <f>VLOOKUP(Table3[[#This Row],[Customer ID]],'Hospitalisation Details'!1427:$1048576,5,FALSE())</f>
        <v>#N/A</v>
      </c>
      <c r="M1428" s="19" t="e">
        <f>VLOOKUP(Table3[[#This Row],[Customer ID]],'Hospitalisation Details'!1427:$1048576,6,FALSE())</f>
        <v>#N/A</v>
      </c>
      <c r="N1428" s="19" t="e">
        <f>VLOOKUP(Table3[[#This Row],[Customer ID]],'Hospitalisation Details'!1427:$1048576,8,FALSE())</f>
        <v>#N/A</v>
      </c>
      <c r="O1428" s="19" t="e">
        <f>VLOOKUP(Table3[[#This Row],[Customer ID]],'Hospitalisation Details'!1427:$1048576,9,FALSE())</f>
        <v>#N/A</v>
      </c>
      <c r="P1428" s="19" t="e">
        <f>VLOOKUP(Table3[[#This Row],[Customer ID]],'Hospitalisation Details'!1427:$1048576,10,FALSE())</f>
        <v>#N/A</v>
      </c>
      <c r="Q1428" s="19" t="e">
        <f>VLOOKUP(Table3[[#This Row],[Customer ID]],'Hospitalisation Details'!1427:$1048576,11,FALSE())</f>
        <v>#N/A</v>
      </c>
    </row>
    <row r="1429" spans="1:17" x14ac:dyDescent="0.2">
      <c r="A1429" s="18" t="s">
        <v>943</v>
      </c>
      <c r="B1429" s="19" t="str">
        <f>VLOOKUP(Table3[[#This Row],[Customer ID]],'Customer name 1'!1428:$1048576,4,FALSE())</f>
        <v xml:space="preserve">Ms. Kaye </v>
      </c>
      <c r="C1429" s="20">
        <f>VLOOKUP(Table3[[#This Row],[Customer ID]],'Medical Examinations'!$1:$1048576,2,FALSE())</f>
        <v>26.41</v>
      </c>
      <c r="D1429" s="20" t="str">
        <f>VLOOKUP(Table3[[#This Row],[Customer ID]],'Medical Examinations'!$1:$1048576,3,FALSE())</f>
        <v>over weight</v>
      </c>
      <c r="E1429" s="20">
        <f>VLOOKUP(Table3[[#This Row],[Customer ID]],'Medical Examinations'!$1:$1048576,4,FALSE())</f>
        <v>11.4</v>
      </c>
      <c r="F1429" s="20" t="str">
        <f>VLOOKUP(Table3[[#This Row],[Customer ID]],'Medical Examinations'!$1:$1048576,5,FALSE())</f>
        <v xml:space="preserve">diabetes </v>
      </c>
      <c r="G1429" s="19" t="str">
        <f>VLOOKUP(Table3[[#This Row],[Customer ID]],'Medical Examinations'!$1:$1048576,6,FALSE())</f>
        <v>No</v>
      </c>
      <c r="H1429" s="19" t="str">
        <f>VLOOKUP(Table3[[#This Row],[Customer ID]],'Medical Examinations'!$1:$1048576,7,FALSE())</f>
        <v>No</v>
      </c>
      <c r="I1429" s="19" t="str">
        <f>VLOOKUP(Table3[[#This Row],[Customer ID]],'Medical Examinations'!$1:$1048576,8,FALSE())</f>
        <v>No</v>
      </c>
      <c r="J1429" s="19">
        <f>VLOOKUP(Table3[[#This Row],[Customer ID]],'Medical Examinations'!$1:$1048576,9,FALSE())</f>
        <v>0</v>
      </c>
      <c r="K1429" s="19" t="str">
        <f>VLOOKUP(Table3[[#This Row],[Customer ID]],'Medical Examinations'!$1:$1048576,10,FALSE())</f>
        <v>No</v>
      </c>
      <c r="L1429" s="19" t="e">
        <f>VLOOKUP(Table3[[#This Row],[Customer ID]],'Hospitalisation Details'!1428:$1048576,5,FALSE())</f>
        <v>#N/A</v>
      </c>
      <c r="M1429" s="19" t="e">
        <f>VLOOKUP(Table3[[#This Row],[Customer ID]],'Hospitalisation Details'!1428:$1048576,6,FALSE())</f>
        <v>#N/A</v>
      </c>
      <c r="N1429" s="19" t="e">
        <f>VLOOKUP(Table3[[#This Row],[Customer ID]],'Hospitalisation Details'!1428:$1048576,8,FALSE())</f>
        <v>#N/A</v>
      </c>
      <c r="O1429" s="19" t="e">
        <f>VLOOKUP(Table3[[#This Row],[Customer ID]],'Hospitalisation Details'!1428:$1048576,9,FALSE())</f>
        <v>#N/A</v>
      </c>
      <c r="P1429" s="19" t="e">
        <f>VLOOKUP(Table3[[#This Row],[Customer ID]],'Hospitalisation Details'!1428:$1048576,10,FALSE())</f>
        <v>#N/A</v>
      </c>
      <c r="Q1429" s="19" t="e">
        <f>VLOOKUP(Table3[[#This Row],[Customer ID]],'Hospitalisation Details'!1428:$1048576,11,FALSE())</f>
        <v>#N/A</v>
      </c>
    </row>
    <row r="1430" spans="1:17" x14ac:dyDescent="0.2">
      <c r="A1430" s="18" t="s">
        <v>942</v>
      </c>
      <c r="B1430" s="19" t="str">
        <f>VLOOKUP(Table3[[#This Row],[Customer ID]],'Customer name 1'!1429:$1048576,4,FALSE())</f>
        <v xml:space="preserve">Ms. Carolyn </v>
      </c>
      <c r="C1430" s="20">
        <f>VLOOKUP(Table3[[#This Row],[Customer ID]],'Medical Examinations'!$1:$1048576,2,FALSE())</f>
        <v>34.1</v>
      </c>
      <c r="D1430" s="20" t="str">
        <f>VLOOKUP(Table3[[#This Row],[Customer ID]],'Medical Examinations'!$1:$1048576,3,FALSE())</f>
        <v xml:space="preserve"> obesity </v>
      </c>
      <c r="E1430" s="20">
        <f>VLOOKUP(Table3[[#This Row],[Customer ID]],'Medical Examinations'!$1:$1048576,4,FALSE())</f>
        <v>6.29</v>
      </c>
      <c r="F1430" s="20" t="str">
        <f>VLOOKUP(Table3[[#This Row],[Customer ID]],'Medical Examinations'!$1:$1048576,5,FALSE())</f>
        <v>prediabetes</v>
      </c>
      <c r="G1430" s="19" t="str">
        <f>VLOOKUP(Table3[[#This Row],[Customer ID]],'Medical Examinations'!$1:$1048576,6,FALSE())</f>
        <v>yes</v>
      </c>
      <c r="H1430" s="19" t="str">
        <f>VLOOKUP(Table3[[#This Row],[Customer ID]],'Medical Examinations'!$1:$1048576,7,FALSE())</f>
        <v>No</v>
      </c>
      <c r="I1430" s="19" t="str">
        <f>VLOOKUP(Table3[[#This Row],[Customer ID]],'Medical Examinations'!$1:$1048576,8,FALSE())</f>
        <v>Yes</v>
      </c>
      <c r="J1430" s="19">
        <f>VLOOKUP(Table3[[#This Row],[Customer ID]],'Medical Examinations'!$1:$1048576,9,FALSE())</f>
        <v>1</v>
      </c>
      <c r="K1430" s="19" t="str">
        <f>VLOOKUP(Table3[[#This Row],[Customer ID]],'Medical Examinations'!$1:$1048576,10,FALSE())</f>
        <v>No</v>
      </c>
      <c r="L1430" s="19" t="e">
        <f>VLOOKUP(Table3[[#This Row],[Customer ID]],'Hospitalisation Details'!1429:$1048576,5,FALSE())</f>
        <v>#N/A</v>
      </c>
      <c r="M1430" s="19" t="e">
        <f>VLOOKUP(Table3[[#This Row],[Customer ID]],'Hospitalisation Details'!1429:$1048576,6,FALSE())</f>
        <v>#N/A</v>
      </c>
      <c r="N1430" s="19" t="e">
        <f>VLOOKUP(Table3[[#This Row],[Customer ID]],'Hospitalisation Details'!1429:$1048576,8,FALSE())</f>
        <v>#N/A</v>
      </c>
      <c r="O1430" s="19" t="e">
        <f>VLOOKUP(Table3[[#This Row],[Customer ID]],'Hospitalisation Details'!1429:$1048576,9,FALSE())</f>
        <v>#N/A</v>
      </c>
      <c r="P1430" s="19" t="e">
        <f>VLOOKUP(Table3[[#This Row],[Customer ID]],'Hospitalisation Details'!1429:$1048576,10,FALSE())</f>
        <v>#N/A</v>
      </c>
      <c r="Q1430" s="19" t="e">
        <f>VLOOKUP(Table3[[#This Row],[Customer ID]],'Hospitalisation Details'!1429:$1048576,11,FALSE())</f>
        <v>#N/A</v>
      </c>
    </row>
    <row r="1431" spans="1:17" x14ac:dyDescent="0.2">
      <c r="A1431" s="18" t="s">
        <v>941</v>
      </c>
      <c r="B1431" s="19" t="str">
        <f>VLOOKUP(Table3[[#This Row],[Customer ID]],'Customer name 1'!1430:$1048576,4,FALSE())</f>
        <v xml:space="preserve">Mr. Daniel </v>
      </c>
      <c r="C1431" s="20">
        <f>VLOOKUP(Table3[[#This Row],[Customer ID]],'Medical Examinations'!$1:$1048576,2,FALSE())</f>
        <v>17.3</v>
      </c>
      <c r="D1431" s="20" t="str">
        <f>VLOOKUP(Table3[[#This Row],[Customer ID]],'Medical Examinations'!$1:$1048576,3,FALSE())</f>
        <v xml:space="preserve">under weight </v>
      </c>
      <c r="E1431" s="20">
        <f>VLOOKUP(Table3[[#This Row],[Customer ID]],'Medical Examinations'!$1:$1048576,4,FALSE())</f>
        <v>9.2799999999999994</v>
      </c>
      <c r="F1431" s="20" t="str">
        <f>VLOOKUP(Table3[[#This Row],[Customer ID]],'Medical Examinations'!$1:$1048576,5,FALSE())</f>
        <v xml:space="preserve">diabetes </v>
      </c>
      <c r="G1431" s="19" t="str">
        <f>VLOOKUP(Table3[[#This Row],[Customer ID]],'Medical Examinations'!$1:$1048576,6,FALSE())</f>
        <v>No</v>
      </c>
      <c r="H1431" s="19" t="str">
        <f>VLOOKUP(Table3[[#This Row],[Customer ID]],'Medical Examinations'!$1:$1048576,7,FALSE())</f>
        <v>No</v>
      </c>
      <c r="I1431" s="19" t="str">
        <f>VLOOKUP(Table3[[#This Row],[Customer ID]],'Medical Examinations'!$1:$1048576,8,FALSE())</f>
        <v>No</v>
      </c>
      <c r="J1431" s="19">
        <f>VLOOKUP(Table3[[#This Row],[Customer ID]],'Medical Examinations'!$1:$1048576,9,FALSE())</f>
        <v>0</v>
      </c>
      <c r="K1431" s="19" t="str">
        <f>VLOOKUP(Table3[[#This Row],[Customer ID]],'Medical Examinations'!$1:$1048576,10,FALSE())</f>
        <v>No</v>
      </c>
      <c r="L1431" s="19" t="e">
        <f>VLOOKUP(Table3[[#This Row],[Customer ID]],'Hospitalisation Details'!1430:$1048576,5,FALSE())</f>
        <v>#N/A</v>
      </c>
      <c r="M1431" s="19" t="e">
        <f>VLOOKUP(Table3[[#This Row],[Customer ID]],'Hospitalisation Details'!1430:$1048576,6,FALSE())</f>
        <v>#N/A</v>
      </c>
      <c r="N1431" s="19" t="e">
        <f>VLOOKUP(Table3[[#This Row],[Customer ID]],'Hospitalisation Details'!1430:$1048576,8,FALSE())</f>
        <v>#N/A</v>
      </c>
      <c r="O1431" s="19" t="e">
        <f>VLOOKUP(Table3[[#This Row],[Customer ID]],'Hospitalisation Details'!1430:$1048576,9,FALSE())</f>
        <v>#N/A</v>
      </c>
      <c r="P1431" s="19" t="e">
        <f>VLOOKUP(Table3[[#This Row],[Customer ID]],'Hospitalisation Details'!1430:$1048576,10,FALSE())</f>
        <v>#N/A</v>
      </c>
      <c r="Q1431" s="19" t="e">
        <f>VLOOKUP(Table3[[#This Row],[Customer ID]],'Hospitalisation Details'!1430:$1048576,11,FALSE())</f>
        <v>#N/A</v>
      </c>
    </row>
    <row r="1432" spans="1:17" x14ac:dyDescent="0.2">
      <c r="A1432" s="18" t="s">
        <v>940</v>
      </c>
      <c r="B1432" s="19" t="str">
        <f>VLOOKUP(Table3[[#This Row],[Customer ID]],'Customer name 1'!1431:$1048576,4,FALSE())</f>
        <v xml:space="preserve">Mrs. Laurie </v>
      </c>
      <c r="C1432" s="20">
        <f>VLOOKUP(Table3[[#This Row],[Customer ID]],'Medical Examinations'!$1:$1048576,2,FALSE())</f>
        <v>35.020000000000003</v>
      </c>
      <c r="D1432" s="20" t="str">
        <f>VLOOKUP(Table3[[#This Row],[Customer ID]],'Medical Examinations'!$1:$1048576,3,FALSE())</f>
        <v xml:space="preserve"> obesity </v>
      </c>
      <c r="E1432" s="20">
        <f>VLOOKUP(Table3[[#This Row],[Customer ID]],'Medical Examinations'!$1:$1048576,4,FALSE())</f>
        <v>4.78</v>
      </c>
      <c r="F1432" s="20" t="str">
        <f>VLOOKUP(Table3[[#This Row],[Customer ID]],'Medical Examinations'!$1:$1048576,5,FALSE())</f>
        <v xml:space="preserve">normal </v>
      </c>
      <c r="G1432" s="19" t="str">
        <f>VLOOKUP(Table3[[#This Row],[Customer ID]],'Medical Examinations'!$1:$1048576,6,FALSE())</f>
        <v>No</v>
      </c>
      <c r="H1432" s="19" t="str">
        <f>VLOOKUP(Table3[[#This Row],[Customer ID]],'Medical Examinations'!$1:$1048576,7,FALSE())</f>
        <v>No</v>
      </c>
      <c r="I1432" s="19" t="str">
        <f>VLOOKUP(Table3[[#This Row],[Customer ID]],'Medical Examinations'!$1:$1048576,8,FALSE())</f>
        <v>Yes</v>
      </c>
      <c r="J1432" s="19">
        <f>VLOOKUP(Table3[[#This Row],[Customer ID]],'Medical Examinations'!$1:$1048576,9,FALSE())</f>
        <v>1</v>
      </c>
      <c r="K1432" s="19" t="str">
        <f>VLOOKUP(Table3[[#This Row],[Customer ID]],'Medical Examinations'!$1:$1048576,10,FALSE())</f>
        <v>No</v>
      </c>
      <c r="L1432" s="19" t="e">
        <f>VLOOKUP(Table3[[#This Row],[Customer ID]],'Hospitalisation Details'!1431:$1048576,5,FALSE())</f>
        <v>#N/A</v>
      </c>
      <c r="M1432" s="19" t="e">
        <f>VLOOKUP(Table3[[#This Row],[Customer ID]],'Hospitalisation Details'!1431:$1048576,6,FALSE())</f>
        <v>#N/A</v>
      </c>
      <c r="N1432" s="19" t="e">
        <f>VLOOKUP(Table3[[#This Row],[Customer ID]],'Hospitalisation Details'!1431:$1048576,8,FALSE())</f>
        <v>#N/A</v>
      </c>
      <c r="O1432" s="19" t="e">
        <f>VLOOKUP(Table3[[#This Row],[Customer ID]],'Hospitalisation Details'!1431:$1048576,9,FALSE())</f>
        <v>#N/A</v>
      </c>
      <c r="P1432" s="19" t="e">
        <f>VLOOKUP(Table3[[#This Row],[Customer ID]],'Hospitalisation Details'!1431:$1048576,10,FALSE())</f>
        <v>#N/A</v>
      </c>
      <c r="Q1432" s="19" t="e">
        <f>VLOOKUP(Table3[[#This Row],[Customer ID]],'Hospitalisation Details'!1431:$1048576,11,FALSE())</f>
        <v>#N/A</v>
      </c>
    </row>
    <row r="1433" spans="1:17" x14ac:dyDescent="0.2">
      <c r="A1433" s="18" t="s">
        <v>939</v>
      </c>
      <c r="B1433" s="19" t="str">
        <f>VLOOKUP(Table3[[#This Row],[Customer ID]],'Customer name 1'!1432:$1048576,4,FALSE())</f>
        <v xml:space="preserve">Ms. Nicole </v>
      </c>
      <c r="C1433" s="20">
        <f>VLOOKUP(Table3[[#This Row],[Customer ID]],'Medical Examinations'!$1:$1048576,2,FALSE())</f>
        <v>37.1</v>
      </c>
      <c r="D1433" s="20" t="str">
        <f>VLOOKUP(Table3[[#This Row],[Customer ID]],'Medical Examinations'!$1:$1048576,3,FALSE())</f>
        <v xml:space="preserve"> obesity </v>
      </c>
      <c r="E1433" s="20">
        <f>VLOOKUP(Table3[[#This Row],[Customer ID]],'Medical Examinations'!$1:$1048576,4,FALSE())</f>
        <v>8.8699999999999992</v>
      </c>
      <c r="F1433" s="20" t="str">
        <f>VLOOKUP(Table3[[#This Row],[Customer ID]],'Medical Examinations'!$1:$1048576,5,FALSE())</f>
        <v xml:space="preserve">diabetes </v>
      </c>
      <c r="G1433" s="19" t="str">
        <f>VLOOKUP(Table3[[#This Row],[Customer ID]],'Medical Examinations'!$1:$1048576,6,FALSE())</f>
        <v>yes</v>
      </c>
      <c r="H1433" s="19" t="str">
        <f>VLOOKUP(Table3[[#This Row],[Customer ID]],'Medical Examinations'!$1:$1048576,7,FALSE())</f>
        <v>No</v>
      </c>
      <c r="I1433" s="19" t="str">
        <f>VLOOKUP(Table3[[#This Row],[Customer ID]],'Medical Examinations'!$1:$1048576,8,FALSE())</f>
        <v>No</v>
      </c>
      <c r="J1433" s="19">
        <f>VLOOKUP(Table3[[#This Row],[Customer ID]],'Medical Examinations'!$1:$1048576,9,FALSE())</f>
        <v>0</v>
      </c>
      <c r="K1433" s="19" t="str">
        <f>VLOOKUP(Table3[[#This Row],[Customer ID]],'Medical Examinations'!$1:$1048576,10,FALSE())</f>
        <v>No</v>
      </c>
      <c r="L1433" s="19" t="e">
        <f>VLOOKUP(Table3[[#This Row],[Customer ID]],'Hospitalisation Details'!1432:$1048576,5,FALSE())</f>
        <v>#N/A</v>
      </c>
      <c r="M1433" s="19" t="e">
        <f>VLOOKUP(Table3[[#This Row],[Customer ID]],'Hospitalisation Details'!1432:$1048576,6,FALSE())</f>
        <v>#N/A</v>
      </c>
      <c r="N1433" s="19" t="e">
        <f>VLOOKUP(Table3[[#This Row],[Customer ID]],'Hospitalisation Details'!1432:$1048576,8,FALSE())</f>
        <v>#N/A</v>
      </c>
      <c r="O1433" s="19" t="e">
        <f>VLOOKUP(Table3[[#This Row],[Customer ID]],'Hospitalisation Details'!1432:$1048576,9,FALSE())</f>
        <v>#N/A</v>
      </c>
      <c r="P1433" s="19" t="e">
        <f>VLOOKUP(Table3[[#This Row],[Customer ID]],'Hospitalisation Details'!1432:$1048576,10,FALSE())</f>
        <v>#N/A</v>
      </c>
      <c r="Q1433" s="19" t="e">
        <f>VLOOKUP(Table3[[#This Row],[Customer ID]],'Hospitalisation Details'!1432:$1048576,11,FALSE())</f>
        <v>#N/A</v>
      </c>
    </row>
    <row r="1434" spans="1:17" x14ac:dyDescent="0.2">
      <c r="A1434" s="18" t="s">
        <v>938</v>
      </c>
      <c r="B1434" s="19" t="str">
        <f>VLOOKUP(Table3[[#This Row],[Customer ID]],'Customer name 1'!1433:$1048576,4,FALSE())</f>
        <v xml:space="preserve">Ms. Shelby </v>
      </c>
      <c r="C1434" s="20">
        <f>VLOOKUP(Table3[[#This Row],[Customer ID]],'Medical Examinations'!$1:$1048576,2,FALSE())</f>
        <v>16.79</v>
      </c>
      <c r="D1434" s="20" t="str">
        <f>VLOOKUP(Table3[[#This Row],[Customer ID]],'Medical Examinations'!$1:$1048576,3,FALSE())</f>
        <v xml:space="preserve">under weight </v>
      </c>
      <c r="E1434" s="20">
        <f>VLOOKUP(Table3[[#This Row],[Customer ID]],'Medical Examinations'!$1:$1048576,4,FALSE())</f>
        <v>11.4</v>
      </c>
      <c r="F1434" s="20" t="str">
        <f>VLOOKUP(Table3[[#This Row],[Customer ID]],'Medical Examinations'!$1:$1048576,5,FALSE())</f>
        <v xml:space="preserve">diabetes </v>
      </c>
      <c r="G1434" s="19" t="str">
        <f>VLOOKUP(Table3[[#This Row],[Customer ID]],'Medical Examinations'!$1:$1048576,6,FALSE())</f>
        <v>No</v>
      </c>
      <c r="H1434" s="19" t="str">
        <f>VLOOKUP(Table3[[#This Row],[Customer ID]],'Medical Examinations'!$1:$1048576,7,FALSE())</f>
        <v>No</v>
      </c>
      <c r="I1434" s="19" t="str">
        <f>VLOOKUP(Table3[[#This Row],[Customer ID]],'Medical Examinations'!$1:$1048576,8,FALSE())</f>
        <v>No</v>
      </c>
      <c r="J1434" s="19">
        <f>VLOOKUP(Table3[[#This Row],[Customer ID]],'Medical Examinations'!$1:$1048576,9,FALSE())</f>
        <v>0</v>
      </c>
      <c r="K1434" s="19" t="str">
        <f>VLOOKUP(Table3[[#This Row],[Customer ID]],'Medical Examinations'!$1:$1048576,10,FALSE())</f>
        <v>No</v>
      </c>
      <c r="L1434" s="19" t="e">
        <f>VLOOKUP(Table3[[#This Row],[Customer ID]],'Hospitalisation Details'!1433:$1048576,5,FALSE())</f>
        <v>#N/A</v>
      </c>
      <c r="M1434" s="19" t="e">
        <f>VLOOKUP(Table3[[#This Row],[Customer ID]],'Hospitalisation Details'!1433:$1048576,6,FALSE())</f>
        <v>#N/A</v>
      </c>
      <c r="N1434" s="19" t="e">
        <f>VLOOKUP(Table3[[#This Row],[Customer ID]],'Hospitalisation Details'!1433:$1048576,8,FALSE())</f>
        <v>#N/A</v>
      </c>
      <c r="O1434" s="19" t="e">
        <f>VLOOKUP(Table3[[#This Row],[Customer ID]],'Hospitalisation Details'!1433:$1048576,9,FALSE())</f>
        <v>#N/A</v>
      </c>
      <c r="P1434" s="19" t="e">
        <f>VLOOKUP(Table3[[#This Row],[Customer ID]],'Hospitalisation Details'!1433:$1048576,10,FALSE())</f>
        <v>#N/A</v>
      </c>
      <c r="Q1434" s="19" t="e">
        <f>VLOOKUP(Table3[[#This Row],[Customer ID]],'Hospitalisation Details'!1433:$1048576,11,FALSE())</f>
        <v>#N/A</v>
      </c>
    </row>
    <row r="1435" spans="1:17" x14ac:dyDescent="0.2">
      <c r="A1435" s="18" t="s">
        <v>937</v>
      </c>
      <c r="B1435" s="19" t="str">
        <f>VLOOKUP(Table3[[#This Row],[Customer ID]],'Customer name 1'!1434:$1048576,4,FALSE())</f>
        <v xml:space="preserve">Ms. Allison </v>
      </c>
      <c r="C1435" s="20">
        <f>VLOOKUP(Table3[[#This Row],[Customer ID]],'Medical Examinations'!$1:$1048576,2,FALSE())</f>
        <v>31.635000000000002</v>
      </c>
      <c r="D1435" s="20" t="str">
        <f>VLOOKUP(Table3[[#This Row],[Customer ID]],'Medical Examinations'!$1:$1048576,3,FALSE())</f>
        <v xml:space="preserve"> obesity </v>
      </c>
      <c r="E1435" s="20">
        <f>VLOOKUP(Table3[[#This Row],[Customer ID]],'Medical Examinations'!$1:$1048576,4,FALSE())</f>
        <v>9.1300000000000008</v>
      </c>
      <c r="F1435" s="20" t="str">
        <f>VLOOKUP(Table3[[#This Row],[Customer ID]],'Medical Examinations'!$1:$1048576,5,FALSE())</f>
        <v xml:space="preserve">diabetes </v>
      </c>
      <c r="G1435" s="19" t="str">
        <f>VLOOKUP(Table3[[#This Row],[Customer ID]],'Medical Examinations'!$1:$1048576,6,FALSE())</f>
        <v>yes</v>
      </c>
      <c r="H1435" s="19" t="str">
        <f>VLOOKUP(Table3[[#This Row],[Customer ID]],'Medical Examinations'!$1:$1048576,7,FALSE())</f>
        <v>No</v>
      </c>
      <c r="I1435" s="19" t="str">
        <f>VLOOKUP(Table3[[#This Row],[Customer ID]],'Medical Examinations'!$1:$1048576,8,FALSE())</f>
        <v>No</v>
      </c>
      <c r="J1435" s="19">
        <f>VLOOKUP(Table3[[#This Row],[Customer ID]],'Medical Examinations'!$1:$1048576,9,FALSE())</f>
        <v>0</v>
      </c>
      <c r="K1435" s="19" t="str">
        <f>VLOOKUP(Table3[[#This Row],[Customer ID]],'Medical Examinations'!$1:$1048576,10,FALSE())</f>
        <v>No</v>
      </c>
      <c r="L1435" s="19" t="e">
        <f>VLOOKUP(Table3[[#This Row],[Customer ID]],'Hospitalisation Details'!1434:$1048576,5,FALSE())</f>
        <v>#N/A</v>
      </c>
      <c r="M1435" s="19" t="e">
        <f>VLOOKUP(Table3[[#This Row],[Customer ID]],'Hospitalisation Details'!1434:$1048576,6,FALSE())</f>
        <v>#N/A</v>
      </c>
      <c r="N1435" s="19" t="e">
        <f>VLOOKUP(Table3[[#This Row],[Customer ID]],'Hospitalisation Details'!1434:$1048576,8,FALSE())</f>
        <v>#N/A</v>
      </c>
      <c r="O1435" s="19" t="e">
        <f>VLOOKUP(Table3[[#This Row],[Customer ID]],'Hospitalisation Details'!1434:$1048576,9,FALSE())</f>
        <v>#N/A</v>
      </c>
      <c r="P1435" s="19" t="e">
        <f>VLOOKUP(Table3[[#This Row],[Customer ID]],'Hospitalisation Details'!1434:$1048576,10,FALSE())</f>
        <v>#N/A</v>
      </c>
      <c r="Q1435" s="19" t="e">
        <f>VLOOKUP(Table3[[#This Row],[Customer ID]],'Hospitalisation Details'!1434:$1048576,11,FALSE())</f>
        <v>#N/A</v>
      </c>
    </row>
    <row r="1436" spans="1:17" x14ac:dyDescent="0.2">
      <c r="A1436" s="18" t="s">
        <v>936</v>
      </c>
      <c r="B1436" s="19" t="str">
        <f>VLOOKUP(Table3[[#This Row],[Customer ID]],'Customer name 1'!1435:$1048576,4,FALSE())</f>
        <v xml:space="preserve">Ms. Leticia </v>
      </c>
      <c r="C1436" s="20">
        <f>VLOOKUP(Table3[[#This Row],[Customer ID]],'Medical Examinations'!$1:$1048576,2,FALSE())</f>
        <v>24.19</v>
      </c>
      <c r="D1436" s="20" t="str">
        <f>VLOOKUP(Table3[[#This Row],[Customer ID]],'Medical Examinations'!$1:$1048576,3,FALSE())</f>
        <v>normal weight</v>
      </c>
      <c r="E1436" s="20">
        <f>VLOOKUP(Table3[[#This Row],[Customer ID]],'Medical Examinations'!$1:$1048576,4,FALSE())</f>
        <v>6.22</v>
      </c>
      <c r="F1436" s="20" t="str">
        <f>VLOOKUP(Table3[[#This Row],[Customer ID]],'Medical Examinations'!$1:$1048576,5,FALSE())</f>
        <v>prediabetes</v>
      </c>
      <c r="G1436" s="19" t="str">
        <f>VLOOKUP(Table3[[#This Row],[Customer ID]],'Medical Examinations'!$1:$1048576,6,FALSE())</f>
        <v>yes</v>
      </c>
      <c r="H1436" s="19" t="str">
        <f>VLOOKUP(Table3[[#This Row],[Customer ID]],'Medical Examinations'!$1:$1048576,7,FALSE())</f>
        <v>No</v>
      </c>
      <c r="I1436" s="19" t="str">
        <f>VLOOKUP(Table3[[#This Row],[Customer ID]],'Medical Examinations'!$1:$1048576,8,FALSE())</f>
        <v>Yes</v>
      </c>
      <c r="J1436" s="19">
        <f>VLOOKUP(Table3[[#This Row],[Customer ID]],'Medical Examinations'!$1:$1048576,9,FALSE())</f>
        <v>1</v>
      </c>
      <c r="K1436" s="19" t="str">
        <f>VLOOKUP(Table3[[#This Row],[Customer ID]],'Medical Examinations'!$1:$1048576,10,FALSE())</f>
        <v>No</v>
      </c>
      <c r="L1436" s="19" t="e">
        <f>VLOOKUP(Table3[[#This Row],[Customer ID]],'Hospitalisation Details'!1435:$1048576,5,FALSE())</f>
        <v>#N/A</v>
      </c>
      <c r="M1436" s="19" t="e">
        <f>VLOOKUP(Table3[[#This Row],[Customer ID]],'Hospitalisation Details'!1435:$1048576,6,FALSE())</f>
        <v>#N/A</v>
      </c>
      <c r="N1436" s="19" t="e">
        <f>VLOOKUP(Table3[[#This Row],[Customer ID]],'Hospitalisation Details'!1435:$1048576,8,FALSE())</f>
        <v>#N/A</v>
      </c>
      <c r="O1436" s="19" t="e">
        <f>VLOOKUP(Table3[[#This Row],[Customer ID]],'Hospitalisation Details'!1435:$1048576,9,FALSE())</f>
        <v>#N/A</v>
      </c>
      <c r="P1436" s="19" t="e">
        <f>VLOOKUP(Table3[[#This Row],[Customer ID]],'Hospitalisation Details'!1435:$1048576,10,FALSE())</f>
        <v>#N/A</v>
      </c>
      <c r="Q1436" s="19" t="e">
        <f>VLOOKUP(Table3[[#This Row],[Customer ID]],'Hospitalisation Details'!1435:$1048576,11,FALSE())</f>
        <v>#N/A</v>
      </c>
    </row>
    <row r="1437" spans="1:17" x14ac:dyDescent="0.2">
      <c r="A1437" s="18" t="s">
        <v>935</v>
      </c>
      <c r="B1437" s="19" t="str">
        <f>VLOOKUP(Table3[[#This Row],[Customer ID]],'Customer name 1'!1436:$1048576,4,FALSE())</f>
        <v xml:space="preserve">Mr. John </v>
      </c>
      <c r="C1437" s="20">
        <f>VLOOKUP(Table3[[#This Row],[Customer ID]],'Medical Examinations'!$1:$1048576,2,FALSE())</f>
        <v>35.29</v>
      </c>
      <c r="D1437" s="20" t="str">
        <f>VLOOKUP(Table3[[#This Row],[Customer ID]],'Medical Examinations'!$1:$1048576,3,FALSE())</f>
        <v xml:space="preserve"> obesity </v>
      </c>
      <c r="E1437" s="20">
        <f>VLOOKUP(Table3[[#This Row],[Customer ID]],'Medical Examinations'!$1:$1048576,4,FALSE())</f>
        <v>5.9</v>
      </c>
      <c r="F1437" s="20" t="str">
        <f>VLOOKUP(Table3[[#This Row],[Customer ID]],'Medical Examinations'!$1:$1048576,5,FALSE())</f>
        <v>prediabetes</v>
      </c>
      <c r="G1437" s="19" t="str">
        <f>VLOOKUP(Table3[[#This Row],[Customer ID]],'Medical Examinations'!$1:$1048576,6,FALSE())</f>
        <v>No</v>
      </c>
      <c r="H1437" s="19" t="str">
        <f>VLOOKUP(Table3[[#This Row],[Customer ID]],'Medical Examinations'!$1:$1048576,7,FALSE())</f>
        <v>No</v>
      </c>
      <c r="I1437" s="19" t="str">
        <f>VLOOKUP(Table3[[#This Row],[Customer ID]],'Medical Examinations'!$1:$1048576,8,FALSE())</f>
        <v>Yes</v>
      </c>
      <c r="J1437" s="19">
        <f>VLOOKUP(Table3[[#This Row],[Customer ID]],'Medical Examinations'!$1:$1048576,9,FALSE())</f>
        <v>1</v>
      </c>
      <c r="K1437" s="19" t="str">
        <f>VLOOKUP(Table3[[#This Row],[Customer ID]],'Medical Examinations'!$1:$1048576,10,FALSE())</f>
        <v>No</v>
      </c>
      <c r="L1437" s="19" t="e">
        <f>VLOOKUP(Table3[[#This Row],[Customer ID]],'Hospitalisation Details'!1436:$1048576,5,FALSE())</f>
        <v>#N/A</v>
      </c>
      <c r="M1437" s="19" t="e">
        <f>VLOOKUP(Table3[[#This Row],[Customer ID]],'Hospitalisation Details'!1436:$1048576,6,FALSE())</f>
        <v>#N/A</v>
      </c>
      <c r="N1437" s="19" t="e">
        <f>VLOOKUP(Table3[[#This Row],[Customer ID]],'Hospitalisation Details'!1436:$1048576,8,FALSE())</f>
        <v>#N/A</v>
      </c>
      <c r="O1437" s="19" t="e">
        <f>VLOOKUP(Table3[[#This Row],[Customer ID]],'Hospitalisation Details'!1436:$1048576,9,FALSE())</f>
        <v>#N/A</v>
      </c>
      <c r="P1437" s="19" t="e">
        <f>VLOOKUP(Table3[[#This Row],[Customer ID]],'Hospitalisation Details'!1436:$1048576,10,FALSE())</f>
        <v>#N/A</v>
      </c>
      <c r="Q1437" s="19" t="e">
        <f>VLOOKUP(Table3[[#This Row],[Customer ID]],'Hospitalisation Details'!1436:$1048576,11,FALSE())</f>
        <v>#N/A</v>
      </c>
    </row>
    <row r="1438" spans="1:17" x14ac:dyDescent="0.2">
      <c r="A1438" s="18" t="s">
        <v>934</v>
      </c>
      <c r="B1438" s="19" t="str">
        <f>VLOOKUP(Table3[[#This Row],[Customer ID]],'Customer name 1'!1437:$1048576,4,FALSE())</f>
        <v xml:space="preserve">Ms. April </v>
      </c>
      <c r="C1438" s="20">
        <f>VLOOKUP(Table3[[#This Row],[Customer ID]],'Medical Examinations'!$1:$1048576,2,FALSE())</f>
        <v>35.299999999999997</v>
      </c>
      <c r="D1438" s="20" t="str">
        <f>VLOOKUP(Table3[[#This Row],[Customer ID]],'Medical Examinations'!$1:$1048576,3,FALSE())</f>
        <v xml:space="preserve"> obesity </v>
      </c>
      <c r="E1438" s="20">
        <f>VLOOKUP(Table3[[#This Row],[Customer ID]],'Medical Examinations'!$1:$1048576,4,FALSE())</f>
        <v>4.45</v>
      </c>
      <c r="F1438" s="20" t="str">
        <f>VLOOKUP(Table3[[#This Row],[Customer ID]],'Medical Examinations'!$1:$1048576,5,FALSE())</f>
        <v xml:space="preserve">normal </v>
      </c>
      <c r="G1438" s="19" t="str">
        <f>VLOOKUP(Table3[[#This Row],[Customer ID]],'Medical Examinations'!$1:$1048576,6,FALSE())</f>
        <v>No</v>
      </c>
      <c r="H1438" s="19" t="str">
        <f>VLOOKUP(Table3[[#This Row],[Customer ID]],'Medical Examinations'!$1:$1048576,7,FALSE())</f>
        <v>No</v>
      </c>
      <c r="I1438" s="19" t="str">
        <f>VLOOKUP(Table3[[#This Row],[Customer ID]],'Medical Examinations'!$1:$1048576,8,FALSE())</f>
        <v>No</v>
      </c>
      <c r="J1438" s="19">
        <f>VLOOKUP(Table3[[#This Row],[Customer ID]],'Medical Examinations'!$1:$1048576,9,FALSE())</f>
        <v>0</v>
      </c>
      <c r="K1438" s="19" t="str">
        <f>VLOOKUP(Table3[[#This Row],[Customer ID]],'Medical Examinations'!$1:$1048576,10,FALSE())</f>
        <v>No</v>
      </c>
      <c r="L1438" s="19" t="e">
        <f>VLOOKUP(Table3[[#This Row],[Customer ID]],'Hospitalisation Details'!1437:$1048576,5,FALSE())</f>
        <v>#N/A</v>
      </c>
      <c r="M1438" s="19" t="e">
        <f>VLOOKUP(Table3[[#This Row],[Customer ID]],'Hospitalisation Details'!1437:$1048576,6,FALSE())</f>
        <v>#N/A</v>
      </c>
      <c r="N1438" s="19" t="e">
        <f>VLOOKUP(Table3[[#This Row],[Customer ID]],'Hospitalisation Details'!1437:$1048576,8,FALSE())</f>
        <v>#N/A</v>
      </c>
      <c r="O1438" s="19" t="e">
        <f>VLOOKUP(Table3[[#This Row],[Customer ID]],'Hospitalisation Details'!1437:$1048576,9,FALSE())</f>
        <v>#N/A</v>
      </c>
      <c r="P1438" s="19" t="e">
        <f>VLOOKUP(Table3[[#This Row],[Customer ID]],'Hospitalisation Details'!1437:$1048576,10,FALSE())</f>
        <v>#N/A</v>
      </c>
      <c r="Q1438" s="19" t="e">
        <f>VLOOKUP(Table3[[#This Row],[Customer ID]],'Hospitalisation Details'!1437:$1048576,11,FALSE())</f>
        <v>#N/A</v>
      </c>
    </row>
    <row r="1439" spans="1:17" x14ac:dyDescent="0.2">
      <c r="A1439" s="18" t="s">
        <v>933</v>
      </c>
      <c r="B1439" s="19" t="str">
        <f>VLOOKUP(Table3[[#This Row],[Customer ID]],'Customer name 1'!1438:$1048576,4,FALSE())</f>
        <v xml:space="preserve">Ms. Ashley </v>
      </c>
      <c r="C1439" s="20">
        <f>VLOOKUP(Table3[[#This Row],[Customer ID]],'Medical Examinations'!$1:$1048576,2,FALSE())</f>
        <v>35.64</v>
      </c>
      <c r="D1439" s="20" t="str">
        <f>VLOOKUP(Table3[[#This Row],[Customer ID]],'Medical Examinations'!$1:$1048576,3,FALSE())</f>
        <v xml:space="preserve"> obesity </v>
      </c>
      <c r="E1439" s="20">
        <f>VLOOKUP(Table3[[#This Row],[Customer ID]],'Medical Examinations'!$1:$1048576,4,FALSE())</f>
        <v>6.17</v>
      </c>
      <c r="F1439" s="20" t="str">
        <f>VLOOKUP(Table3[[#This Row],[Customer ID]],'Medical Examinations'!$1:$1048576,5,FALSE())</f>
        <v>prediabetes</v>
      </c>
      <c r="G1439" s="19" t="str">
        <f>VLOOKUP(Table3[[#This Row],[Customer ID]],'Medical Examinations'!$1:$1048576,6,FALSE())</f>
        <v>No</v>
      </c>
      <c r="H1439" s="19" t="str">
        <f>VLOOKUP(Table3[[#This Row],[Customer ID]],'Medical Examinations'!$1:$1048576,7,FALSE())</f>
        <v>No</v>
      </c>
      <c r="I1439" s="19" t="str">
        <f>VLOOKUP(Table3[[#This Row],[Customer ID]],'Medical Examinations'!$1:$1048576,8,FALSE())</f>
        <v>Yes</v>
      </c>
      <c r="J1439" s="19">
        <f>VLOOKUP(Table3[[#This Row],[Customer ID]],'Medical Examinations'!$1:$1048576,9,FALSE())</f>
        <v>1</v>
      </c>
      <c r="K1439" s="19" t="str">
        <f>VLOOKUP(Table3[[#This Row],[Customer ID]],'Medical Examinations'!$1:$1048576,10,FALSE())</f>
        <v>No</v>
      </c>
      <c r="L1439" s="19" t="e">
        <f>VLOOKUP(Table3[[#This Row],[Customer ID]],'Hospitalisation Details'!1438:$1048576,5,FALSE())</f>
        <v>#N/A</v>
      </c>
      <c r="M1439" s="19" t="e">
        <f>VLOOKUP(Table3[[#This Row],[Customer ID]],'Hospitalisation Details'!1438:$1048576,6,FALSE())</f>
        <v>#N/A</v>
      </c>
      <c r="N1439" s="19" t="e">
        <f>VLOOKUP(Table3[[#This Row],[Customer ID]],'Hospitalisation Details'!1438:$1048576,8,FALSE())</f>
        <v>#N/A</v>
      </c>
      <c r="O1439" s="19" t="e">
        <f>VLOOKUP(Table3[[#This Row],[Customer ID]],'Hospitalisation Details'!1438:$1048576,9,FALSE())</f>
        <v>#N/A</v>
      </c>
      <c r="P1439" s="19" t="e">
        <f>VLOOKUP(Table3[[#This Row],[Customer ID]],'Hospitalisation Details'!1438:$1048576,10,FALSE())</f>
        <v>#N/A</v>
      </c>
      <c r="Q1439" s="19" t="e">
        <f>VLOOKUP(Table3[[#This Row],[Customer ID]],'Hospitalisation Details'!1438:$1048576,11,FALSE())</f>
        <v>#N/A</v>
      </c>
    </row>
    <row r="1440" spans="1:17" x14ac:dyDescent="0.2">
      <c r="A1440" s="18" t="s">
        <v>932</v>
      </c>
      <c r="B1440" s="19" t="str">
        <f>VLOOKUP(Table3[[#This Row],[Customer ID]],'Customer name 1'!1439:$1048576,4,FALSE())</f>
        <v xml:space="preserve">Ms. Madeleine </v>
      </c>
      <c r="C1440" s="20">
        <f>VLOOKUP(Table3[[#This Row],[Customer ID]],'Medical Examinations'!$1:$1048576,2,FALSE())</f>
        <v>33.1</v>
      </c>
      <c r="D1440" s="20" t="str">
        <f>VLOOKUP(Table3[[#This Row],[Customer ID]],'Medical Examinations'!$1:$1048576,3,FALSE())</f>
        <v xml:space="preserve"> obesity </v>
      </c>
      <c r="E1440" s="20">
        <f>VLOOKUP(Table3[[#This Row],[Customer ID]],'Medical Examinations'!$1:$1048576,4,FALSE())</f>
        <v>4.93</v>
      </c>
      <c r="F1440" s="20" t="str">
        <f>VLOOKUP(Table3[[#This Row],[Customer ID]],'Medical Examinations'!$1:$1048576,5,FALSE())</f>
        <v xml:space="preserve">normal </v>
      </c>
      <c r="G1440" s="19" t="str">
        <f>VLOOKUP(Table3[[#This Row],[Customer ID]],'Medical Examinations'!$1:$1048576,6,FALSE())</f>
        <v>No</v>
      </c>
      <c r="H1440" s="19" t="str">
        <f>VLOOKUP(Table3[[#This Row],[Customer ID]],'Medical Examinations'!$1:$1048576,7,FALSE())</f>
        <v>No</v>
      </c>
      <c r="I1440" s="19" t="str">
        <f>VLOOKUP(Table3[[#This Row],[Customer ID]],'Medical Examinations'!$1:$1048576,8,FALSE())</f>
        <v>No</v>
      </c>
      <c r="J1440" s="19">
        <f>VLOOKUP(Table3[[#This Row],[Customer ID]],'Medical Examinations'!$1:$1048576,9,FALSE())</f>
        <v>0</v>
      </c>
      <c r="K1440" s="19" t="str">
        <f>VLOOKUP(Table3[[#This Row],[Customer ID]],'Medical Examinations'!$1:$1048576,10,FALSE())</f>
        <v>No</v>
      </c>
      <c r="L1440" s="19" t="e">
        <f>VLOOKUP(Table3[[#This Row],[Customer ID]],'Hospitalisation Details'!1439:$1048576,5,FALSE())</f>
        <v>#N/A</v>
      </c>
      <c r="M1440" s="19" t="e">
        <f>VLOOKUP(Table3[[#This Row],[Customer ID]],'Hospitalisation Details'!1439:$1048576,6,FALSE())</f>
        <v>#N/A</v>
      </c>
      <c r="N1440" s="19" t="e">
        <f>VLOOKUP(Table3[[#This Row],[Customer ID]],'Hospitalisation Details'!1439:$1048576,8,FALSE())</f>
        <v>#N/A</v>
      </c>
      <c r="O1440" s="19" t="e">
        <f>VLOOKUP(Table3[[#This Row],[Customer ID]],'Hospitalisation Details'!1439:$1048576,9,FALSE())</f>
        <v>#N/A</v>
      </c>
      <c r="P1440" s="19" t="e">
        <f>VLOOKUP(Table3[[#This Row],[Customer ID]],'Hospitalisation Details'!1439:$1048576,10,FALSE())</f>
        <v>#N/A</v>
      </c>
      <c r="Q1440" s="19" t="e">
        <f>VLOOKUP(Table3[[#This Row],[Customer ID]],'Hospitalisation Details'!1439:$1048576,11,FALSE())</f>
        <v>#N/A</v>
      </c>
    </row>
    <row r="1441" spans="1:17" x14ac:dyDescent="0.2">
      <c r="A1441" s="18" t="s">
        <v>931</v>
      </c>
      <c r="B1441" s="19" t="str">
        <f>VLOOKUP(Table3[[#This Row],[Customer ID]],'Customer name 1'!1440:$1048576,4,FALSE())</f>
        <v xml:space="preserve">Ms. Nelly </v>
      </c>
      <c r="C1441" s="20">
        <f>VLOOKUP(Table3[[#This Row],[Customer ID]],'Medical Examinations'!$1:$1048576,2,FALSE())</f>
        <v>26.41</v>
      </c>
      <c r="D1441" s="20" t="str">
        <f>VLOOKUP(Table3[[#This Row],[Customer ID]],'Medical Examinations'!$1:$1048576,3,FALSE())</f>
        <v>over weight</v>
      </c>
      <c r="E1441" s="20">
        <f>VLOOKUP(Table3[[#This Row],[Customer ID]],'Medical Examinations'!$1:$1048576,4,FALSE())</f>
        <v>7.32</v>
      </c>
      <c r="F1441" s="20" t="str">
        <f>VLOOKUP(Table3[[#This Row],[Customer ID]],'Medical Examinations'!$1:$1048576,5,FALSE())</f>
        <v xml:space="preserve">diabetes </v>
      </c>
      <c r="G1441" s="19" t="str">
        <f>VLOOKUP(Table3[[#This Row],[Customer ID]],'Medical Examinations'!$1:$1048576,6,FALSE())</f>
        <v>yes</v>
      </c>
      <c r="H1441" s="19" t="str">
        <f>VLOOKUP(Table3[[#This Row],[Customer ID]],'Medical Examinations'!$1:$1048576,7,FALSE())</f>
        <v>No</v>
      </c>
      <c r="I1441" s="19" t="str">
        <f>VLOOKUP(Table3[[#This Row],[Customer ID]],'Medical Examinations'!$1:$1048576,8,FALSE())</f>
        <v>No</v>
      </c>
      <c r="J1441" s="19">
        <f>VLOOKUP(Table3[[#This Row],[Customer ID]],'Medical Examinations'!$1:$1048576,9,FALSE())</f>
        <v>1</v>
      </c>
      <c r="K1441" s="19" t="str">
        <f>VLOOKUP(Table3[[#This Row],[Customer ID]],'Medical Examinations'!$1:$1048576,10,FALSE())</f>
        <v>No</v>
      </c>
      <c r="L1441" s="19" t="e">
        <f>VLOOKUP(Table3[[#This Row],[Customer ID]],'Hospitalisation Details'!1440:$1048576,5,FALSE())</f>
        <v>#N/A</v>
      </c>
      <c r="M1441" s="19" t="e">
        <f>VLOOKUP(Table3[[#This Row],[Customer ID]],'Hospitalisation Details'!1440:$1048576,6,FALSE())</f>
        <v>#N/A</v>
      </c>
      <c r="N1441" s="19" t="e">
        <f>VLOOKUP(Table3[[#This Row],[Customer ID]],'Hospitalisation Details'!1440:$1048576,8,FALSE())</f>
        <v>#N/A</v>
      </c>
      <c r="O1441" s="19" t="e">
        <f>VLOOKUP(Table3[[#This Row],[Customer ID]],'Hospitalisation Details'!1440:$1048576,9,FALSE())</f>
        <v>#N/A</v>
      </c>
      <c r="P1441" s="19" t="e">
        <f>VLOOKUP(Table3[[#This Row],[Customer ID]],'Hospitalisation Details'!1440:$1048576,10,FALSE())</f>
        <v>#N/A</v>
      </c>
      <c r="Q1441" s="19" t="e">
        <f>VLOOKUP(Table3[[#This Row],[Customer ID]],'Hospitalisation Details'!1440:$1048576,11,FALSE())</f>
        <v>#N/A</v>
      </c>
    </row>
    <row r="1442" spans="1:17" x14ac:dyDescent="0.2">
      <c r="A1442" s="18" t="s">
        <v>930</v>
      </c>
      <c r="B1442" s="19" t="str">
        <f>VLOOKUP(Table3[[#This Row],[Customer ID]],'Customer name 1'!1441:$1048576,4,FALSE())</f>
        <v xml:space="preserve">Ms. Meredith </v>
      </c>
      <c r="C1442" s="20">
        <f>VLOOKUP(Table3[[#This Row],[Customer ID]],'Medical Examinations'!$1:$1048576,2,FALSE())</f>
        <v>29.9</v>
      </c>
      <c r="D1442" s="20" t="str">
        <f>VLOOKUP(Table3[[#This Row],[Customer ID]],'Medical Examinations'!$1:$1048576,3,FALSE())</f>
        <v>over weight</v>
      </c>
      <c r="E1442" s="20">
        <f>VLOOKUP(Table3[[#This Row],[Customer ID]],'Medical Examinations'!$1:$1048576,4,FALSE())</f>
        <v>5.27</v>
      </c>
      <c r="F1442" s="20" t="str">
        <f>VLOOKUP(Table3[[#This Row],[Customer ID]],'Medical Examinations'!$1:$1048576,5,FALSE())</f>
        <v xml:space="preserve">normal </v>
      </c>
      <c r="G1442" s="19" t="str">
        <f>VLOOKUP(Table3[[#This Row],[Customer ID]],'Medical Examinations'!$1:$1048576,6,FALSE())</f>
        <v>No</v>
      </c>
      <c r="H1442" s="19" t="str">
        <f>VLOOKUP(Table3[[#This Row],[Customer ID]],'Medical Examinations'!$1:$1048576,7,FALSE())</f>
        <v>No</v>
      </c>
      <c r="I1442" s="19" t="str">
        <f>VLOOKUP(Table3[[#This Row],[Customer ID]],'Medical Examinations'!$1:$1048576,8,FALSE())</f>
        <v>Yes</v>
      </c>
      <c r="J1442" s="19">
        <f>VLOOKUP(Table3[[#This Row],[Customer ID]],'Medical Examinations'!$1:$1048576,9,FALSE())</f>
        <v>1</v>
      </c>
      <c r="K1442" s="19" t="str">
        <f>VLOOKUP(Table3[[#This Row],[Customer ID]],'Medical Examinations'!$1:$1048576,10,FALSE())</f>
        <v>No</v>
      </c>
      <c r="L1442" s="19" t="e">
        <f>VLOOKUP(Table3[[#This Row],[Customer ID]],'Hospitalisation Details'!1441:$1048576,5,FALSE())</f>
        <v>#N/A</v>
      </c>
      <c r="M1442" s="19" t="e">
        <f>VLOOKUP(Table3[[#This Row],[Customer ID]],'Hospitalisation Details'!1441:$1048576,6,FALSE())</f>
        <v>#N/A</v>
      </c>
      <c r="N1442" s="19" t="e">
        <f>VLOOKUP(Table3[[#This Row],[Customer ID]],'Hospitalisation Details'!1441:$1048576,8,FALSE())</f>
        <v>#N/A</v>
      </c>
      <c r="O1442" s="19" t="e">
        <f>VLOOKUP(Table3[[#This Row],[Customer ID]],'Hospitalisation Details'!1441:$1048576,9,FALSE())</f>
        <v>#N/A</v>
      </c>
      <c r="P1442" s="19" t="e">
        <f>VLOOKUP(Table3[[#This Row],[Customer ID]],'Hospitalisation Details'!1441:$1048576,10,FALSE())</f>
        <v>#N/A</v>
      </c>
      <c r="Q1442" s="19" t="e">
        <f>VLOOKUP(Table3[[#This Row],[Customer ID]],'Hospitalisation Details'!1441:$1048576,11,FALSE())</f>
        <v>#N/A</v>
      </c>
    </row>
    <row r="1443" spans="1:17" x14ac:dyDescent="0.2">
      <c r="A1443" s="18" t="s">
        <v>929</v>
      </c>
      <c r="B1443" s="19" t="str">
        <f>VLOOKUP(Table3[[#This Row],[Customer ID]],'Customer name 1'!1442:$1048576,4,FALSE())</f>
        <v xml:space="preserve">Mr. Kevin </v>
      </c>
      <c r="C1443" s="20">
        <f>VLOOKUP(Table3[[#This Row],[Customer ID]],'Medical Examinations'!$1:$1048576,2,FALSE())</f>
        <v>25.24</v>
      </c>
      <c r="D1443" s="20" t="str">
        <f>VLOOKUP(Table3[[#This Row],[Customer ID]],'Medical Examinations'!$1:$1048576,3,FALSE())</f>
        <v>over weight</v>
      </c>
      <c r="E1443" s="20">
        <f>VLOOKUP(Table3[[#This Row],[Customer ID]],'Medical Examinations'!$1:$1048576,4,FALSE())</f>
        <v>5.82</v>
      </c>
      <c r="F1443" s="20" t="str">
        <f>VLOOKUP(Table3[[#This Row],[Customer ID]],'Medical Examinations'!$1:$1048576,5,FALSE())</f>
        <v>prediabetes</v>
      </c>
      <c r="G1443" s="19" t="str">
        <f>VLOOKUP(Table3[[#This Row],[Customer ID]],'Medical Examinations'!$1:$1048576,6,FALSE())</f>
        <v>No</v>
      </c>
      <c r="H1443" s="19" t="str">
        <f>VLOOKUP(Table3[[#This Row],[Customer ID]],'Medical Examinations'!$1:$1048576,7,FALSE())</f>
        <v>No</v>
      </c>
      <c r="I1443" s="19" t="str">
        <f>VLOOKUP(Table3[[#This Row],[Customer ID]],'Medical Examinations'!$1:$1048576,8,FALSE())</f>
        <v>No</v>
      </c>
      <c r="J1443" s="19">
        <f>VLOOKUP(Table3[[#This Row],[Customer ID]],'Medical Examinations'!$1:$1048576,9,FALSE())</f>
        <v>1</v>
      </c>
      <c r="K1443" s="19" t="str">
        <f>VLOOKUP(Table3[[#This Row],[Customer ID]],'Medical Examinations'!$1:$1048576,10,FALSE())</f>
        <v>No</v>
      </c>
      <c r="L1443" s="19" t="e">
        <f>VLOOKUP(Table3[[#This Row],[Customer ID]],'Hospitalisation Details'!1442:$1048576,5,FALSE())</f>
        <v>#N/A</v>
      </c>
      <c r="M1443" s="19" t="e">
        <f>VLOOKUP(Table3[[#This Row],[Customer ID]],'Hospitalisation Details'!1442:$1048576,6,FALSE())</f>
        <v>#N/A</v>
      </c>
      <c r="N1443" s="19" t="e">
        <f>VLOOKUP(Table3[[#This Row],[Customer ID]],'Hospitalisation Details'!1442:$1048576,8,FALSE())</f>
        <v>#N/A</v>
      </c>
      <c r="O1443" s="19" t="e">
        <f>VLOOKUP(Table3[[#This Row],[Customer ID]],'Hospitalisation Details'!1442:$1048576,9,FALSE())</f>
        <v>#N/A</v>
      </c>
      <c r="P1443" s="19" t="e">
        <f>VLOOKUP(Table3[[#This Row],[Customer ID]],'Hospitalisation Details'!1442:$1048576,10,FALSE())</f>
        <v>#N/A</v>
      </c>
      <c r="Q1443" s="19" t="e">
        <f>VLOOKUP(Table3[[#This Row],[Customer ID]],'Hospitalisation Details'!1442:$1048576,11,FALSE())</f>
        <v>#N/A</v>
      </c>
    </row>
    <row r="1444" spans="1:17" x14ac:dyDescent="0.2">
      <c r="A1444" s="18" t="s">
        <v>928</v>
      </c>
      <c r="B1444" s="19" t="str">
        <f>VLOOKUP(Table3[[#This Row],[Customer ID]],'Customer name 1'!1443:$1048576,4,FALSE())</f>
        <v xml:space="preserve">Ms. Lisa </v>
      </c>
      <c r="C1444" s="20">
        <f>VLOOKUP(Table3[[#This Row],[Customer ID]],'Medical Examinations'!$1:$1048576,2,FALSE())</f>
        <v>25.08</v>
      </c>
      <c r="D1444" s="20" t="str">
        <f>VLOOKUP(Table3[[#This Row],[Customer ID]],'Medical Examinations'!$1:$1048576,3,FALSE())</f>
        <v>over weight</v>
      </c>
      <c r="E1444" s="20">
        <f>VLOOKUP(Table3[[#This Row],[Customer ID]],'Medical Examinations'!$1:$1048576,4,FALSE())</f>
        <v>5.8</v>
      </c>
      <c r="F1444" s="20" t="str">
        <f>VLOOKUP(Table3[[#This Row],[Customer ID]],'Medical Examinations'!$1:$1048576,5,FALSE())</f>
        <v>prediabetes</v>
      </c>
      <c r="G1444" s="19" t="str">
        <f>VLOOKUP(Table3[[#This Row],[Customer ID]],'Medical Examinations'!$1:$1048576,6,FALSE())</f>
        <v>No</v>
      </c>
      <c r="H1444" s="19" t="str">
        <f>VLOOKUP(Table3[[#This Row],[Customer ID]],'Medical Examinations'!$1:$1048576,7,FALSE())</f>
        <v>No</v>
      </c>
      <c r="I1444" s="19" t="str">
        <f>VLOOKUP(Table3[[#This Row],[Customer ID]],'Medical Examinations'!$1:$1048576,8,FALSE())</f>
        <v>Yes</v>
      </c>
      <c r="J1444" s="19">
        <f>VLOOKUP(Table3[[#This Row],[Customer ID]],'Medical Examinations'!$1:$1048576,9,FALSE())</f>
        <v>1</v>
      </c>
      <c r="K1444" s="19" t="str">
        <f>VLOOKUP(Table3[[#This Row],[Customer ID]],'Medical Examinations'!$1:$1048576,10,FALSE())</f>
        <v>No</v>
      </c>
      <c r="L1444" s="19" t="e">
        <f>VLOOKUP(Table3[[#This Row],[Customer ID]],'Hospitalisation Details'!1443:$1048576,5,FALSE())</f>
        <v>#N/A</v>
      </c>
      <c r="M1444" s="19" t="e">
        <f>VLOOKUP(Table3[[#This Row],[Customer ID]],'Hospitalisation Details'!1443:$1048576,6,FALSE())</f>
        <v>#N/A</v>
      </c>
      <c r="N1444" s="19" t="e">
        <f>VLOOKUP(Table3[[#This Row],[Customer ID]],'Hospitalisation Details'!1443:$1048576,8,FALSE())</f>
        <v>#N/A</v>
      </c>
      <c r="O1444" s="19" t="e">
        <f>VLOOKUP(Table3[[#This Row],[Customer ID]],'Hospitalisation Details'!1443:$1048576,9,FALSE())</f>
        <v>#N/A</v>
      </c>
      <c r="P1444" s="19" t="e">
        <f>VLOOKUP(Table3[[#This Row],[Customer ID]],'Hospitalisation Details'!1443:$1048576,10,FALSE())</f>
        <v>#N/A</v>
      </c>
      <c r="Q1444" s="19" t="e">
        <f>VLOOKUP(Table3[[#This Row],[Customer ID]],'Hospitalisation Details'!1443:$1048576,11,FALSE())</f>
        <v>#N/A</v>
      </c>
    </row>
    <row r="1445" spans="1:17" x14ac:dyDescent="0.2">
      <c r="A1445" s="18" t="s">
        <v>927</v>
      </c>
      <c r="B1445" s="19" t="str">
        <f>VLOOKUP(Table3[[#This Row],[Customer ID]],'Customer name 1'!1444:$1048576,4,FALSE())</f>
        <v xml:space="preserve">Ms. Katherine </v>
      </c>
      <c r="C1445" s="20">
        <f>VLOOKUP(Table3[[#This Row],[Customer ID]],'Medical Examinations'!$1:$1048576,2,FALSE())</f>
        <v>29.164999999999999</v>
      </c>
      <c r="D1445" s="20" t="str">
        <f>VLOOKUP(Table3[[#This Row],[Customer ID]],'Medical Examinations'!$1:$1048576,3,FALSE())</f>
        <v>over weight</v>
      </c>
      <c r="E1445" s="20">
        <f>VLOOKUP(Table3[[#This Row],[Customer ID]],'Medical Examinations'!$1:$1048576,4,FALSE())</f>
        <v>4.87</v>
      </c>
      <c r="F1445" s="20" t="str">
        <f>VLOOKUP(Table3[[#This Row],[Customer ID]],'Medical Examinations'!$1:$1048576,5,FALSE())</f>
        <v xml:space="preserve">normal </v>
      </c>
      <c r="G1445" s="19" t="str">
        <f>VLOOKUP(Table3[[#This Row],[Customer ID]],'Medical Examinations'!$1:$1048576,6,FALSE())</f>
        <v>No</v>
      </c>
      <c r="H1445" s="19" t="str">
        <f>VLOOKUP(Table3[[#This Row],[Customer ID]],'Medical Examinations'!$1:$1048576,7,FALSE())</f>
        <v>yes</v>
      </c>
      <c r="I1445" s="19" t="str">
        <f>VLOOKUP(Table3[[#This Row],[Customer ID]],'Medical Examinations'!$1:$1048576,8,FALSE())</f>
        <v>No</v>
      </c>
      <c r="J1445" s="19">
        <f>VLOOKUP(Table3[[#This Row],[Customer ID]],'Medical Examinations'!$1:$1048576,9,FALSE())</f>
        <v>1</v>
      </c>
      <c r="K1445" s="19" t="str">
        <f>VLOOKUP(Table3[[#This Row],[Customer ID]],'Medical Examinations'!$1:$1048576,10,FALSE())</f>
        <v>No</v>
      </c>
      <c r="L1445" s="19" t="e">
        <f>VLOOKUP(Table3[[#This Row],[Customer ID]],'Hospitalisation Details'!1444:$1048576,5,FALSE())</f>
        <v>#N/A</v>
      </c>
      <c r="M1445" s="19" t="e">
        <f>VLOOKUP(Table3[[#This Row],[Customer ID]],'Hospitalisation Details'!1444:$1048576,6,FALSE())</f>
        <v>#N/A</v>
      </c>
      <c r="N1445" s="19" t="e">
        <f>VLOOKUP(Table3[[#This Row],[Customer ID]],'Hospitalisation Details'!1444:$1048576,8,FALSE())</f>
        <v>#N/A</v>
      </c>
      <c r="O1445" s="19" t="e">
        <f>VLOOKUP(Table3[[#This Row],[Customer ID]],'Hospitalisation Details'!1444:$1048576,9,FALSE())</f>
        <v>#N/A</v>
      </c>
      <c r="P1445" s="19" t="e">
        <f>VLOOKUP(Table3[[#This Row],[Customer ID]],'Hospitalisation Details'!1444:$1048576,10,FALSE())</f>
        <v>#N/A</v>
      </c>
      <c r="Q1445" s="19" t="e">
        <f>VLOOKUP(Table3[[#This Row],[Customer ID]],'Hospitalisation Details'!1444:$1048576,11,FALSE())</f>
        <v>#N/A</v>
      </c>
    </row>
    <row r="1446" spans="1:17" x14ac:dyDescent="0.2">
      <c r="A1446" s="18" t="s">
        <v>926</v>
      </c>
      <c r="B1446" s="19" t="str">
        <f>VLOOKUP(Table3[[#This Row],[Customer ID]],'Customer name 1'!1445:$1048576,4,FALSE())</f>
        <v xml:space="preserve">Mr. Steve </v>
      </c>
      <c r="C1446" s="20">
        <f>VLOOKUP(Table3[[#This Row],[Customer ID]],'Medical Examinations'!$1:$1048576,2,FALSE())</f>
        <v>15.05</v>
      </c>
      <c r="D1446" s="20" t="str">
        <f>VLOOKUP(Table3[[#This Row],[Customer ID]],'Medical Examinations'!$1:$1048576,3,FALSE())</f>
        <v xml:space="preserve">under weight </v>
      </c>
      <c r="E1446" s="20">
        <f>VLOOKUP(Table3[[#This Row],[Customer ID]],'Medical Examinations'!$1:$1048576,4,FALSE())</f>
        <v>8.1199999999999992</v>
      </c>
      <c r="F1446" s="20" t="str">
        <f>VLOOKUP(Table3[[#This Row],[Customer ID]],'Medical Examinations'!$1:$1048576,5,FALSE())</f>
        <v xml:space="preserve">diabetes </v>
      </c>
      <c r="G1446" s="19" t="str">
        <f>VLOOKUP(Table3[[#This Row],[Customer ID]],'Medical Examinations'!$1:$1048576,6,FALSE())</f>
        <v>No</v>
      </c>
      <c r="H1446" s="19" t="str">
        <f>VLOOKUP(Table3[[#This Row],[Customer ID]],'Medical Examinations'!$1:$1048576,7,FALSE())</f>
        <v>No</v>
      </c>
      <c r="I1446" s="19" t="str">
        <f>VLOOKUP(Table3[[#This Row],[Customer ID]],'Medical Examinations'!$1:$1048576,8,FALSE())</f>
        <v>No</v>
      </c>
      <c r="J1446" s="19">
        <f>VLOOKUP(Table3[[#This Row],[Customer ID]],'Medical Examinations'!$1:$1048576,9,FALSE())</f>
        <v>0</v>
      </c>
      <c r="K1446" s="19" t="str">
        <f>VLOOKUP(Table3[[#This Row],[Customer ID]],'Medical Examinations'!$1:$1048576,10,FALSE())</f>
        <v>No</v>
      </c>
      <c r="L1446" s="19" t="e">
        <f>VLOOKUP(Table3[[#This Row],[Customer ID]],'Hospitalisation Details'!1445:$1048576,5,FALSE())</f>
        <v>#N/A</v>
      </c>
      <c r="M1446" s="19" t="e">
        <f>VLOOKUP(Table3[[#This Row],[Customer ID]],'Hospitalisation Details'!1445:$1048576,6,FALSE())</f>
        <v>#N/A</v>
      </c>
      <c r="N1446" s="19" t="e">
        <f>VLOOKUP(Table3[[#This Row],[Customer ID]],'Hospitalisation Details'!1445:$1048576,8,FALSE())</f>
        <v>#N/A</v>
      </c>
      <c r="O1446" s="19" t="e">
        <f>VLOOKUP(Table3[[#This Row],[Customer ID]],'Hospitalisation Details'!1445:$1048576,9,FALSE())</f>
        <v>#N/A</v>
      </c>
      <c r="P1446" s="19" t="e">
        <f>VLOOKUP(Table3[[#This Row],[Customer ID]],'Hospitalisation Details'!1445:$1048576,10,FALSE())</f>
        <v>#N/A</v>
      </c>
      <c r="Q1446" s="19" t="e">
        <f>VLOOKUP(Table3[[#This Row],[Customer ID]],'Hospitalisation Details'!1445:$1048576,11,FALSE())</f>
        <v>#N/A</v>
      </c>
    </row>
    <row r="1447" spans="1:17" x14ac:dyDescent="0.2">
      <c r="A1447" s="18" t="s">
        <v>925</v>
      </c>
      <c r="B1447" s="19" t="str">
        <f>VLOOKUP(Table3[[#This Row],[Customer ID]],'Customer name 1'!1446:$1048576,4,FALSE())</f>
        <v xml:space="preserve">Ms. Kate </v>
      </c>
      <c r="C1447" s="20">
        <f>VLOOKUP(Table3[[#This Row],[Customer ID]],'Medical Examinations'!$1:$1048576,2,FALSE())</f>
        <v>19.95</v>
      </c>
      <c r="D1447" s="20" t="str">
        <f>VLOOKUP(Table3[[#This Row],[Customer ID]],'Medical Examinations'!$1:$1048576,3,FALSE())</f>
        <v>normal weight</v>
      </c>
      <c r="E1447" s="20">
        <f>VLOOKUP(Table3[[#This Row],[Customer ID]],'Medical Examinations'!$1:$1048576,4,FALSE())</f>
        <v>4.3600000000000003</v>
      </c>
      <c r="F1447" s="20" t="str">
        <f>VLOOKUP(Table3[[#This Row],[Customer ID]],'Medical Examinations'!$1:$1048576,5,FALSE())</f>
        <v xml:space="preserve">normal </v>
      </c>
      <c r="G1447" s="19" t="str">
        <f>VLOOKUP(Table3[[#This Row],[Customer ID]],'Medical Examinations'!$1:$1048576,6,FALSE())</f>
        <v>No</v>
      </c>
      <c r="H1447" s="19" t="str">
        <f>VLOOKUP(Table3[[#This Row],[Customer ID]],'Medical Examinations'!$1:$1048576,7,FALSE())</f>
        <v>No</v>
      </c>
      <c r="I1447" s="19" t="str">
        <f>VLOOKUP(Table3[[#This Row],[Customer ID]],'Medical Examinations'!$1:$1048576,8,FALSE())</f>
        <v>No</v>
      </c>
      <c r="J1447" s="19">
        <f>VLOOKUP(Table3[[#This Row],[Customer ID]],'Medical Examinations'!$1:$1048576,9,FALSE())</f>
        <v>2</v>
      </c>
      <c r="K1447" s="19" t="str">
        <f>VLOOKUP(Table3[[#This Row],[Customer ID]],'Medical Examinations'!$1:$1048576,10,FALSE())</f>
        <v>No</v>
      </c>
      <c r="L1447" s="19" t="e">
        <f>VLOOKUP(Table3[[#This Row],[Customer ID]],'Hospitalisation Details'!1446:$1048576,5,FALSE())</f>
        <v>#N/A</v>
      </c>
      <c r="M1447" s="19" t="e">
        <f>VLOOKUP(Table3[[#This Row],[Customer ID]],'Hospitalisation Details'!1446:$1048576,6,FALSE())</f>
        <v>#N/A</v>
      </c>
      <c r="N1447" s="19" t="e">
        <f>VLOOKUP(Table3[[#This Row],[Customer ID]],'Hospitalisation Details'!1446:$1048576,8,FALSE())</f>
        <v>#N/A</v>
      </c>
      <c r="O1447" s="19" t="e">
        <f>VLOOKUP(Table3[[#This Row],[Customer ID]],'Hospitalisation Details'!1446:$1048576,9,FALSE())</f>
        <v>#N/A</v>
      </c>
      <c r="P1447" s="19" t="e">
        <f>VLOOKUP(Table3[[#This Row],[Customer ID]],'Hospitalisation Details'!1446:$1048576,10,FALSE())</f>
        <v>#N/A</v>
      </c>
      <c r="Q1447" s="19" t="e">
        <f>VLOOKUP(Table3[[#This Row],[Customer ID]],'Hospitalisation Details'!1446:$1048576,11,FALSE())</f>
        <v>#N/A</v>
      </c>
    </row>
    <row r="1448" spans="1:17" x14ac:dyDescent="0.2">
      <c r="A1448" s="18" t="s">
        <v>924</v>
      </c>
      <c r="B1448" s="19" t="str">
        <f>VLOOKUP(Table3[[#This Row],[Customer ID]],'Customer name 1'!1447:$1048576,4,FALSE())</f>
        <v xml:space="preserve">Ms. Beth </v>
      </c>
      <c r="C1448" s="20">
        <f>VLOOKUP(Table3[[#This Row],[Customer ID]],'Medical Examinations'!$1:$1048576,2,FALSE())</f>
        <v>16.66</v>
      </c>
      <c r="D1448" s="20" t="str">
        <f>VLOOKUP(Table3[[#This Row],[Customer ID]],'Medical Examinations'!$1:$1048576,3,FALSE())</f>
        <v xml:space="preserve">under weight </v>
      </c>
      <c r="E1448" s="20">
        <f>VLOOKUP(Table3[[#This Row],[Customer ID]],'Medical Examinations'!$1:$1048576,4,FALSE())</f>
        <v>9.16</v>
      </c>
      <c r="F1448" s="20" t="str">
        <f>VLOOKUP(Table3[[#This Row],[Customer ID]],'Medical Examinations'!$1:$1048576,5,FALSE())</f>
        <v xml:space="preserve">diabetes </v>
      </c>
      <c r="G1448" s="19" t="str">
        <f>VLOOKUP(Table3[[#This Row],[Customer ID]],'Medical Examinations'!$1:$1048576,6,FALSE())</f>
        <v>No</v>
      </c>
      <c r="H1448" s="19" t="str">
        <f>VLOOKUP(Table3[[#This Row],[Customer ID]],'Medical Examinations'!$1:$1048576,7,FALSE())</f>
        <v>No</v>
      </c>
      <c r="I1448" s="19" t="str">
        <f>VLOOKUP(Table3[[#This Row],[Customer ID]],'Medical Examinations'!$1:$1048576,8,FALSE())</f>
        <v>No</v>
      </c>
      <c r="J1448" s="19">
        <f>VLOOKUP(Table3[[#This Row],[Customer ID]],'Medical Examinations'!$1:$1048576,9,FALSE())</f>
        <v>0</v>
      </c>
      <c r="K1448" s="19" t="str">
        <f>VLOOKUP(Table3[[#This Row],[Customer ID]],'Medical Examinations'!$1:$1048576,10,FALSE())</f>
        <v>No</v>
      </c>
      <c r="L1448" s="19" t="e">
        <f>VLOOKUP(Table3[[#This Row],[Customer ID]],'Hospitalisation Details'!1447:$1048576,5,FALSE())</f>
        <v>#N/A</v>
      </c>
      <c r="M1448" s="19" t="e">
        <f>VLOOKUP(Table3[[#This Row],[Customer ID]],'Hospitalisation Details'!1447:$1048576,6,FALSE())</f>
        <v>#N/A</v>
      </c>
      <c r="N1448" s="19" t="e">
        <f>VLOOKUP(Table3[[#This Row],[Customer ID]],'Hospitalisation Details'!1447:$1048576,8,FALSE())</f>
        <v>#N/A</v>
      </c>
      <c r="O1448" s="19" t="e">
        <f>VLOOKUP(Table3[[#This Row],[Customer ID]],'Hospitalisation Details'!1447:$1048576,9,FALSE())</f>
        <v>#N/A</v>
      </c>
      <c r="P1448" s="19" t="e">
        <f>VLOOKUP(Table3[[#This Row],[Customer ID]],'Hospitalisation Details'!1447:$1048576,10,FALSE())</f>
        <v>#N/A</v>
      </c>
      <c r="Q1448" s="19" t="e">
        <f>VLOOKUP(Table3[[#This Row],[Customer ID]],'Hospitalisation Details'!1447:$1048576,11,FALSE())</f>
        <v>#N/A</v>
      </c>
    </row>
    <row r="1449" spans="1:17" x14ac:dyDescent="0.2">
      <c r="A1449" s="18" t="s">
        <v>923</v>
      </c>
      <c r="B1449" s="19" t="str">
        <f>VLOOKUP(Table3[[#This Row],[Customer ID]],'Customer name 1'!1448:$1048576,4,FALSE())</f>
        <v xml:space="preserve">Ms. Katharine </v>
      </c>
      <c r="C1449" s="20">
        <f>VLOOKUP(Table3[[#This Row],[Customer ID]],'Medical Examinations'!$1:$1048576,2,FALSE())</f>
        <v>16.62</v>
      </c>
      <c r="D1449" s="20" t="str">
        <f>VLOOKUP(Table3[[#This Row],[Customer ID]],'Medical Examinations'!$1:$1048576,3,FALSE())</f>
        <v xml:space="preserve">under weight </v>
      </c>
      <c r="E1449" s="20">
        <f>VLOOKUP(Table3[[#This Row],[Customer ID]],'Medical Examinations'!$1:$1048576,4,FALSE())</f>
        <v>9.14</v>
      </c>
      <c r="F1449" s="20" t="str">
        <f>VLOOKUP(Table3[[#This Row],[Customer ID]],'Medical Examinations'!$1:$1048576,5,FALSE())</f>
        <v xml:space="preserve">diabetes </v>
      </c>
      <c r="G1449" s="19" t="str">
        <f>VLOOKUP(Table3[[#This Row],[Customer ID]],'Medical Examinations'!$1:$1048576,6,FALSE())</f>
        <v>No</v>
      </c>
      <c r="H1449" s="19" t="str">
        <f>VLOOKUP(Table3[[#This Row],[Customer ID]],'Medical Examinations'!$1:$1048576,7,FALSE())</f>
        <v>No</v>
      </c>
      <c r="I1449" s="19" t="str">
        <f>VLOOKUP(Table3[[#This Row],[Customer ID]],'Medical Examinations'!$1:$1048576,8,FALSE())</f>
        <v>No</v>
      </c>
      <c r="J1449" s="19">
        <f>VLOOKUP(Table3[[#This Row],[Customer ID]],'Medical Examinations'!$1:$1048576,9,FALSE())</f>
        <v>0</v>
      </c>
      <c r="K1449" s="19" t="str">
        <f>VLOOKUP(Table3[[#This Row],[Customer ID]],'Medical Examinations'!$1:$1048576,10,FALSE())</f>
        <v>No</v>
      </c>
      <c r="L1449" s="19" t="e">
        <f>VLOOKUP(Table3[[#This Row],[Customer ID]],'Hospitalisation Details'!1448:$1048576,5,FALSE())</f>
        <v>#N/A</v>
      </c>
      <c r="M1449" s="19" t="e">
        <f>VLOOKUP(Table3[[#This Row],[Customer ID]],'Hospitalisation Details'!1448:$1048576,6,FALSE())</f>
        <v>#N/A</v>
      </c>
      <c r="N1449" s="19" t="e">
        <f>VLOOKUP(Table3[[#This Row],[Customer ID]],'Hospitalisation Details'!1448:$1048576,8,FALSE())</f>
        <v>#N/A</v>
      </c>
      <c r="O1449" s="19" t="e">
        <f>VLOOKUP(Table3[[#This Row],[Customer ID]],'Hospitalisation Details'!1448:$1048576,9,FALSE())</f>
        <v>#N/A</v>
      </c>
      <c r="P1449" s="19" t="e">
        <f>VLOOKUP(Table3[[#This Row],[Customer ID]],'Hospitalisation Details'!1448:$1048576,10,FALSE())</f>
        <v>#N/A</v>
      </c>
      <c r="Q1449" s="19" t="e">
        <f>VLOOKUP(Table3[[#This Row],[Customer ID]],'Hospitalisation Details'!1448:$1048576,11,FALSE())</f>
        <v>#N/A</v>
      </c>
    </row>
    <row r="1450" spans="1:17" x14ac:dyDescent="0.2">
      <c r="A1450" s="18" t="s">
        <v>922</v>
      </c>
      <c r="B1450" s="19" t="str">
        <f>VLOOKUP(Table3[[#This Row],[Customer ID]],'Customer name 1'!1449:$1048576,4,FALSE())</f>
        <v xml:space="preserve">Ms. Heather </v>
      </c>
      <c r="C1450" s="20">
        <f>VLOOKUP(Table3[[#This Row],[Customer ID]],'Medical Examinations'!$1:$1048576,2,FALSE())</f>
        <v>15.36</v>
      </c>
      <c r="D1450" s="20" t="str">
        <f>VLOOKUP(Table3[[#This Row],[Customer ID]],'Medical Examinations'!$1:$1048576,3,FALSE())</f>
        <v xml:space="preserve">under weight </v>
      </c>
      <c r="E1450" s="20">
        <f>VLOOKUP(Table3[[#This Row],[Customer ID]],'Medical Examinations'!$1:$1048576,4,FALSE())</f>
        <v>5.49</v>
      </c>
      <c r="F1450" s="20" t="str">
        <f>VLOOKUP(Table3[[#This Row],[Customer ID]],'Medical Examinations'!$1:$1048576,5,FALSE())</f>
        <v xml:space="preserve">normal </v>
      </c>
      <c r="G1450" s="19" t="str">
        <f>VLOOKUP(Table3[[#This Row],[Customer ID]],'Medical Examinations'!$1:$1048576,6,FALSE())</f>
        <v>yes</v>
      </c>
      <c r="H1450" s="19" t="str">
        <f>VLOOKUP(Table3[[#This Row],[Customer ID]],'Medical Examinations'!$1:$1048576,7,FALSE())</f>
        <v>No</v>
      </c>
      <c r="I1450" s="19" t="str">
        <f>VLOOKUP(Table3[[#This Row],[Customer ID]],'Medical Examinations'!$1:$1048576,8,FALSE())</f>
        <v>No</v>
      </c>
      <c r="J1450" s="19">
        <f>VLOOKUP(Table3[[#This Row],[Customer ID]],'Medical Examinations'!$1:$1048576,9,FALSE())</f>
        <v>2</v>
      </c>
      <c r="K1450" s="19" t="str">
        <f>VLOOKUP(Table3[[#This Row],[Customer ID]],'Medical Examinations'!$1:$1048576,10,FALSE())</f>
        <v>No</v>
      </c>
      <c r="L1450" s="19" t="e">
        <f>VLOOKUP(Table3[[#This Row],[Customer ID]],'Hospitalisation Details'!1449:$1048576,5,FALSE())</f>
        <v>#N/A</v>
      </c>
      <c r="M1450" s="19" t="e">
        <f>VLOOKUP(Table3[[#This Row],[Customer ID]],'Hospitalisation Details'!1449:$1048576,6,FALSE())</f>
        <v>#N/A</v>
      </c>
      <c r="N1450" s="19" t="e">
        <f>VLOOKUP(Table3[[#This Row],[Customer ID]],'Hospitalisation Details'!1449:$1048576,8,FALSE())</f>
        <v>#N/A</v>
      </c>
      <c r="O1450" s="19" t="e">
        <f>VLOOKUP(Table3[[#This Row],[Customer ID]],'Hospitalisation Details'!1449:$1048576,9,FALSE())</f>
        <v>#N/A</v>
      </c>
      <c r="P1450" s="19" t="e">
        <f>VLOOKUP(Table3[[#This Row],[Customer ID]],'Hospitalisation Details'!1449:$1048576,10,FALSE())</f>
        <v>#N/A</v>
      </c>
      <c r="Q1450" s="19" t="e">
        <f>VLOOKUP(Table3[[#This Row],[Customer ID]],'Hospitalisation Details'!1449:$1048576,11,FALSE())</f>
        <v>#N/A</v>
      </c>
    </row>
    <row r="1451" spans="1:17" x14ac:dyDescent="0.2">
      <c r="A1451" s="18" t="s">
        <v>921</v>
      </c>
      <c r="B1451" s="19" t="str">
        <f>VLOOKUP(Table3[[#This Row],[Customer ID]],'Customer name 1'!1450:$1048576,4,FALSE())</f>
        <v xml:space="preserve">Ms. Desiree </v>
      </c>
      <c r="C1451" s="20">
        <f>VLOOKUP(Table3[[#This Row],[Customer ID]],'Medical Examinations'!$1:$1048576,2,FALSE())</f>
        <v>27.74</v>
      </c>
      <c r="D1451" s="20" t="str">
        <f>VLOOKUP(Table3[[#This Row],[Customer ID]],'Medical Examinations'!$1:$1048576,3,FALSE())</f>
        <v>over weight</v>
      </c>
      <c r="E1451" s="20">
        <f>VLOOKUP(Table3[[#This Row],[Customer ID]],'Medical Examinations'!$1:$1048576,4,FALSE())</f>
        <v>5.96</v>
      </c>
      <c r="F1451" s="20" t="str">
        <f>VLOOKUP(Table3[[#This Row],[Customer ID]],'Medical Examinations'!$1:$1048576,5,FALSE())</f>
        <v>prediabetes</v>
      </c>
      <c r="G1451" s="19" t="str">
        <f>VLOOKUP(Table3[[#This Row],[Customer ID]],'Medical Examinations'!$1:$1048576,6,FALSE())</f>
        <v>yes</v>
      </c>
      <c r="H1451" s="19" t="str">
        <f>VLOOKUP(Table3[[#This Row],[Customer ID]],'Medical Examinations'!$1:$1048576,7,FALSE())</f>
        <v>No</v>
      </c>
      <c r="I1451" s="19" t="str">
        <f>VLOOKUP(Table3[[#This Row],[Customer ID]],'Medical Examinations'!$1:$1048576,8,FALSE())</f>
        <v>No</v>
      </c>
      <c r="J1451" s="19">
        <f>VLOOKUP(Table3[[#This Row],[Customer ID]],'Medical Examinations'!$1:$1048576,9,FALSE())</f>
        <v>0</v>
      </c>
      <c r="K1451" s="19" t="str">
        <f>VLOOKUP(Table3[[#This Row],[Customer ID]],'Medical Examinations'!$1:$1048576,10,FALSE())</f>
        <v>No</v>
      </c>
      <c r="L1451" s="19" t="e">
        <f>VLOOKUP(Table3[[#This Row],[Customer ID]],'Hospitalisation Details'!1450:$1048576,5,FALSE())</f>
        <v>#N/A</v>
      </c>
      <c r="M1451" s="19" t="e">
        <f>VLOOKUP(Table3[[#This Row],[Customer ID]],'Hospitalisation Details'!1450:$1048576,6,FALSE())</f>
        <v>#N/A</v>
      </c>
      <c r="N1451" s="19" t="e">
        <f>VLOOKUP(Table3[[#This Row],[Customer ID]],'Hospitalisation Details'!1450:$1048576,8,FALSE())</f>
        <v>#N/A</v>
      </c>
      <c r="O1451" s="19" t="e">
        <f>VLOOKUP(Table3[[#This Row],[Customer ID]],'Hospitalisation Details'!1450:$1048576,9,FALSE())</f>
        <v>#N/A</v>
      </c>
      <c r="P1451" s="19" t="e">
        <f>VLOOKUP(Table3[[#This Row],[Customer ID]],'Hospitalisation Details'!1450:$1048576,10,FALSE())</f>
        <v>#N/A</v>
      </c>
      <c r="Q1451" s="19" t="e">
        <f>VLOOKUP(Table3[[#This Row],[Customer ID]],'Hospitalisation Details'!1450:$1048576,11,FALSE())</f>
        <v>#N/A</v>
      </c>
    </row>
    <row r="1452" spans="1:17" x14ac:dyDescent="0.2">
      <c r="A1452" s="18" t="s">
        <v>920</v>
      </c>
      <c r="B1452" s="19" t="str">
        <f>VLOOKUP(Table3[[#This Row],[Customer ID]],'Customer name 1'!1451:$1048576,4,FALSE())</f>
        <v xml:space="preserve">Mr. Peter </v>
      </c>
      <c r="C1452" s="20">
        <f>VLOOKUP(Table3[[#This Row],[Customer ID]],'Medical Examinations'!$1:$1048576,2,FALSE())</f>
        <v>22.44</v>
      </c>
      <c r="D1452" s="20" t="str">
        <f>VLOOKUP(Table3[[#This Row],[Customer ID]],'Medical Examinations'!$1:$1048576,3,FALSE())</f>
        <v>normal weight</v>
      </c>
      <c r="E1452" s="20">
        <f>VLOOKUP(Table3[[#This Row],[Customer ID]],'Medical Examinations'!$1:$1048576,4,FALSE())</f>
        <v>4.62</v>
      </c>
      <c r="F1452" s="20" t="str">
        <f>VLOOKUP(Table3[[#This Row],[Customer ID]],'Medical Examinations'!$1:$1048576,5,FALSE())</f>
        <v xml:space="preserve">normal </v>
      </c>
      <c r="G1452" s="19" t="str">
        <f>VLOOKUP(Table3[[#This Row],[Customer ID]],'Medical Examinations'!$1:$1048576,6,FALSE())</f>
        <v>yes</v>
      </c>
      <c r="H1452" s="19" t="str">
        <f>VLOOKUP(Table3[[#This Row],[Customer ID]],'Medical Examinations'!$1:$1048576,7,FALSE())</f>
        <v>No</v>
      </c>
      <c r="I1452" s="19" t="str">
        <f>VLOOKUP(Table3[[#This Row],[Customer ID]],'Medical Examinations'!$1:$1048576,8,FALSE())</f>
        <v>No</v>
      </c>
      <c r="J1452" s="19">
        <f>VLOOKUP(Table3[[#This Row],[Customer ID]],'Medical Examinations'!$1:$1048576,9,FALSE())</f>
        <v>0</v>
      </c>
      <c r="K1452" s="19" t="str">
        <f>VLOOKUP(Table3[[#This Row],[Customer ID]],'Medical Examinations'!$1:$1048576,10,FALSE())</f>
        <v>No</v>
      </c>
      <c r="L1452" s="19" t="e">
        <f>VLOOKUP(Table3[[#This Row],[Customer ID]],'Hospitalisation Details'!1451:$1048576,5,FALSE())</f>
        <v>#N/A</v>
      </c>
      <c r="M1452" s="19" t="e">
        <f>VLOOKUP(Table3[[#This Row],[Customer ID]],'Hospitalisation Details'!1451:$1048576,6,FALSE())</f>
        <v>#N/A</v>
      </c>
      <c r="N1452" s="19" t="e">
        <f>VLOOKUP(Table3[[#This Row],[Customer ID]],'Hospitalisation Details'!1451:$1048576,8,FALSE())</f>
        <v>#N/A</v>
      </c>
      <c r="O1452" s="19" t="e">
        <f>VLOOKUP(Table3[[#This Row],[Customer ID]],'Hospitalisation Details'!1451:$1048576,9,FALSE())</f>
        <v>#N/A</v>
      </c>
      <c r="P1452" s="19" t="e">
        <f>VLOOKUP(Table3[[#This Row],[Customer ID]],'Hospitalisation Details'!1451:$1048576,10,FALSE())</f>
        <v>#N/A</v>
      </c>
      <c r="Q1452" s="19" t="e">
        <f>VLOOKUP(Table3[[#This Row],[Customer ID]],'Hospitalisation Details'!1451:$1048576,11,FALSE())</f>
        <v>#N/A</v>
      </c>
    </row>
    <row r="1453" spans="1:17" x14ac:dyDescent="0.2">
      <c r="A1453" s="18" t="s">
        <v>919</v>
      </c>
      <c r="B1453" s="19" t="str">
        <f>VLOOKUP(Table3[[#This Row],[Customer ID]],'Customer name 1'!1452:$1048576,4,FALSE())</f>
        <v xml:space="preserve">Mr. Adam </v>
      </c>
      <c r="C1453" s="20">
        <f>VLOOKUP(Table3[[#This Row],[Customer ID]],'Medical Examinations'!$1:$1048576,2,FALSE())</f>
        <v>37.049999999999997</v>
      </c>
      <c r="D1453" s="20" t="str">
        <f>VLOOKUP(Table3[[#This Row],[Customer ID]],'Medical Examinations'!$1:$1048576,3,FALSE())</f>
        <v xml:space="preserve"> obesity </v>
      </c>
      <c r="E1453" s="20">
        <f>VLOOKUP(Table3[[#This Row],[Customer ID]],'Medical Examinations'!$1:$1048576,4,FALSE())</f>
        <v>9.9600000000000009</v>
      </c>
      <c r="F1453" s="20" t="str">
        <f>VLOOKUP(Table3[[#This Row],[Customer ID]],'Medical Examinations'!$1:$1048576,5,FALSE())</f>
        <v xml:space="preserve">diabetes </v>
      </c>
      <c r="G1453" s="19" t="str">
        <f>VLOOKUP(Table3[[#This Row],[Customer ID]],'Medical Examinations'!$1:$1048576,6,FALSE())</f>
        <v>yes</v>
      </c>
      <c r="H1453" s="19" t="str">
        <f>VLOOKUP(Table3[[#This Row],[Customer ID]],'Medical Examinations'!$1:$1048576,7,FALSE())</f>
        <v>No</v>
      </c>
      <c r="I1453" s="19" t="str">
        <f>VLOOKUP(Table3[[#This Row],[Customer ID]],'Medical Examinations'!$1:$1048576,8,FALSE())</f>
        <v>No</v>
      </c>
      <c r="J1453" s="19">
        <f>VLOOKUP(Table3[[#This Row],[Customer ID]],'Medical Examinations'!$1:$1048576,9,FALSE())</f>
        <v>0</v>
      </c>
      <c r="K1453" s="19" t="str">
        <f>VLOOKUP(Table3[[#This Row],[Customer ID]],'Medical Examinations'!$1:$1048576,10,FALSE())</f>
        <v>No</v>
      </c>
      <c r="L1453" s="19" t="e">
        <f>VLOOKUP(Table3[[#This Row],[Customer ID]],'Hospitalisation Details'!1452:$1048576,5,FALSE())</f>
        <v>#N/A</v>
      </c>
      <c r="M1453" s="19" t="e">
        <f>VLOOKUP(Table3[[#This Row],[Customer ID]],'Hospitalisation Details'!1452:$1048576,6,FALSE())</f>
        <v>#N/A</v>
      </c>
      <c r="N1453" s="19" t="e">
        <f>VLOOKUP(Table3[[#This Row],[Customer ID]],'Hospitalisation Details'!1452:$1048576,8,FALSE())</f>
        <v>#N/A</v>
      </c>
      <c r="O1453" s="19" t="e">
        <f>VLOOKUP(Table3[[#This Row],[Customer ID]],'Hospitalisation Details'!1452:$1048576,9,FALSE())</f>
        <v>#N/A</v>
      </c>
      <c r="P1453" s="19" t="e">
        <f>VLOOKUP(Table3[[#This Row],[Customer ID]],'Hospitalisation Details'!1452:$1048576,10,FALSE())</f>
        <v>#N/A</v>
      </c>
      <c r="Q1453" s="19" t="e">
        <f>VLOOKUP(Table3[[#This Row],[Customer ID]],'Hospitalisation Details'!1452:$1048576,11,FALSE())</f>
        <v>#N/A</v>
      </c>
    </row>
    <row r="1454" spans="1:17" x14ac:dyDescent="0.2">
      <c r="A1454" s="18" t="s">
        <v>918</v>
      </c>
      <c r="B1454" s="19" t="str">
        <f>VLOOKUP(Table3[[#This Row],[Customer ID]],'Customer name 1'!1453:$1048576,4,FALSE())</f>
        <v xml:space="preserve">Mr. Jeremy </v>
      </c>
      <c r="C1454" s="20">
        <f>VLOOKUP(Table3[[#This Row],[Customer ID]],'Medical Examinations'!$1:$1048576,2,FALSE())</f>
        <v>22.95</v>
      </c>
      <c r="D1454" s="20" t="str">
        <f>VLOOKUP(Table3[[#This Row],[Customer ID]],'Medical Examinations'!$1:$1048576,3,FALSE())</f>
        <v>normal weight</v>
      </c>
      <c r="E1454" s="20">
        <f>VLOOKUP(Table3[[#This Row],[Customer ID]],'Medical Examinations'!$1:$1048576,4,FALSE())</f>
        <v>10.53</v>
      </c>
      <c r="F1454" s="20" t="str">
        <f>VLOOKUP(Table3[[#This Row],[Customer ID]],'Medical Examinations'!$1:$1048576,5,FALSE())</f>
        <v xml:space="preserve">diabetes </v>
      </c>
      <c r="G1454" s="19" t="str">
        <f>VLOOKUP(Table3[[#This Row],[Customer ID]],'Medical Examinations'!$1:$1048576,6,FALSE())</f>
        <v>No</v>
      </c>
      <c r="H1454" s="19" t="str">
        <f>VLOOKUP(Table3[[#This Row],[Customer ID]],'Medical Examinations'!$1:$1048576,7,FALSE())</f>
        <v>No</v>
      </c>
      <c r="I1454" s="19" t="str">
        <f>VLOOKUP(Table3[[#This Row],[Customer ID]],'Medical Examinations'!$1:$1048576,8,FALSE())</f>
        <v>No</v>
      </c>
      <c r="J1454" s="19">
        <f>VLOOKUP(Table3[[#This Row],[Customer ID]],'Medical Examinations'!$1:$1048576,9,FALSE())</f>
        <v>2</v>
      </c>
      <c r="K1454" s="19" t="str">
        <f>VLOOKUP(Table3[[#This Row],[Customer ID]],'Medical Examinations'!$1:$1048576,10,FALSE())</f>
        <v>No</v>
      </c>
      <c r="L1454" s="19" t="e">
        <f>VLOOKUP(Table3[[#This Row],[Customer ID]],'Hospitalisation Details'!1453:$1048576,5,FALSE())</f>
        <v>#N/A</v>
      </c>
      <c r="M1454" s="19" t="e">
        <f>VLOOKUP(Table3[[#This Row],[Customer ID]],'Hospitalisation Details'!1453:$1048576,6,FALSE())</f>
        <v>#N/A</v>
      </c>
      <c r="N1454" s="19" t="e">
        <f>VLOOKUP(Table3[[#This Row],[Customer ID]],'Hospitalisation Details'!1453:$1048576,8,FALSE())</f>
        <v>#N/A</v>
      </c>
      <c r="O1454" s="19" t="e">
        <f>VLOOKUP(Table3[[#This Row],[Customer ID]],'Hospitalisation Details'!1453:$1048576,9,FALSE())</f>
        <v>#N/A</v>
      </c>
      <c r="P1454" s="19" t="e">
        <f>VLOOKUP(Table3[[#This Row],[Customer ID]],'Hospitalisation Details'!1453:$1048576,10,FALSE())</f>
        <v>#N/A</v>
      </c>
      <c r="Q1454" s="19" t="e">
        <f>VLOOKUP(Table3[[#This Row],[Customer ID]],'Hospitalisation Details'!1453:$1048576,11,FALSE())</f>
        <v>#N/A</v>
      </c>
    </row>
    <row r="1455" spans="1:17" x14ac:dyDescent="0.2">
      <c r="A1455" s="18" t="s">
        <v>917</v>
      </c>
      <c r="B1455" s="19" t="str">
        <f>VLOOKUP(Table3[[#This Row],[Customer ID]],'Customer name 1'!1454:$1048576,4,FALSE())</f>
        <v xml:space="preserve">Mr. Adam </v>
      </c>
      <c r="C1455" s="20">
        <f>VLOOKUP(Table3[[#This Row],[Customer ID]],'Medical Examinations'!$1:$1048576,2,FALSE())</f>
        <v>34.200000000000003</v>
      </c>
      <c r="D1455" s="20" t="str">
        <f>VLOOKUP(Table3[[#This Row],[Customer ID]],'Medical Examinations'!$1:$1048576,3,FALSE())</f>
        <v xml:space="preserve"> obesity </v>
      </c>
      <c r="E1455" s="20">
        <f>VLOOKUP(Table3[[#This Row],[Customer ID]],'Medical Examinations'!$1:$1048576,4,FALSE())</f>
        <v>6.69</v>
      </c>
      <c r="F1455" s="20" t="str">
        <f>VLOOKUP(Table3[[#This Row],[Customer ID]],'Medical Examinations'!$1:$1048576,5,FALSE())</f>
        <v xml:space="preserve">diabetes </v>
      </c>
      <c r="G1455" s="19" t="str">
        <f>VLOOKUP(Table3[[#This Row],[Customer ID]],'Medical Examinations'!$1:$1048576,6,FALSE())</f>
        <v>yes</v>
      </c>
      <c r="H1455" s="19" t="str">
        <f>VLOOKUP(Table3[[#This Row],[Customer ID]],'Medical Examinations'!$1:$1048576,7,FALSE())</f>
        <v>No</v>
      </c>
      <c r="I1455" s="19" t="str">
        <f>VLOOKUP(Table3[[#This Row],[Customer ID]],'Medical Examinations'!$1:$1048576,8,FALSE())</f>
        <v>No</v>
      </c>
      <c r="J1455" s="19">
        <f>VLOOKUP(Table3[[#This Row],[Customer ID]],'Medical Examinations'!$1:$1048576,9,FALSE())</f>
        <v>0</v>
      </c>
      <c r="K1455" s="19" t="str">
        <f>VLOOKUP(Table3[[#This Row],[Customer ID]],'Medical Examinations'!$1:$1048576,10,FALSE())</f>
        <v>No</v>
      </c>
      <c r="L1455" s="19" t="e">
        <f>VLOOKUP(Table3[[#This Row],[Customer ID]],'Hospitalisation Details'!1454:$1048576,5,FALSE())</f>
        <v>#N/A</v>
      </c>
      <c r="M1455" s="19" t="e">
        <f>VLOOKUP(Table3[[#This Row],[Customer ID]],'Hospitalisation Details'!1454:$1048576,6,FALSE())</f>
        <v>#N/A</v>
      </c>
      <c r="N1455" s="19" t="e">
        <f>VLOOKUP(Table3[[#This Row],[Customer ID]],'Hospitalisation Details'!1454:$1048576,8,FALSE())</f>
        <v>#N/A</v>
      </c>
      <c r="O1455" s="19" t="e">
        <f>VLOOKUP(Table3[[#This Row],[Customer ID]],'Hospitalisation Details'!1454:$1048576,9,FALSE())</f>
        <v>#N/A</v>
      </c>
      <c r="P1455" s="19" t="e">
        <f>VLOOKUP(Table3[[#This Row],[Customer ID]],'Hospitalisation Details'!1454:$1048576,10,FALSE())</f>
        <v>#N/A</v>
      </c>
      <c r="Q1455" s="19" t="e">
        <f>VLOOKUP(Table3[[#This Row],[Customer ID]],'Hospitalisation Details'!1454:$1048576,11,FALSE())</f>
        <v>#N/A</v>
      </c>
    </row>
    <row r="1456" spans="1:17" x14ac:dyDescent="0.2">
      <c r="A1456" s="18" t="s">
        <v>916</v>
      </c>
      <c r="B1456" s="19" t="str">
        <f>VLOOKUP(Table3[[#This Row],[Customer ID]],'Customer name 1'!1455:$1048576,4,FALSE())</f>
        <v xml:space="preserve">Mr. Jon </v>
      </c>
      <c r="C1456" s="20">
        <f>VLOOKUP(Table3[[#This Row],[Customer ID]],'Medical Examinations'!$1:$1048576,2,FALSE())</f>
        <v>30.59</v>
      </c>
      <c r="D1456" s="20" t="str">
        <f>VLOOKUP(Table3[[#This Row],[Customer ID]],'Medical Examinations'!$1:$1048576,3,FALSE())</f>
        <v xml:space="preserve"> obesity </v>
      </c>
      <c r="E1456" s="20">
        <f>VLOOKUP(Table3[[#This Row],[Customer ID]],'Medical Examinations'!$1:$1048576,4,FALSE())</f>
        <v>9.5500000000000007</v>
      </c>
      <c r="F1456" s="20" t="str">
        <f>VLOOKUP(Table3[[#This Row],[Customer ID]],'Medical Examinations'!$1:$1048576,5,FALSE())</f>
        <v xml:space="preserve">diabetes </v>
      </c>
      <c r="G1456" s="19" t="str">
        <f>VLOOKUP(Table3[[#This Row],[Customer ID]],'Medical Examinations'!$1:$1048576,6,FALSE())</f>
        <v>yes</v>
      </c>
      <c r="H1456" s="19" t="str">
        <f>VLOOKUP(Table3[[#This Row],[Customer ID]],'Medical Examinations'!$1:$1048576,7,FALSE())</f>
        <v>No</v>
      </c>
      <c r="I1456" s="19" t="str">
        <f>VLOOKUP(Table3[[#This Row],[Customer ID]],'Medical Examinations'!$1:$1048576,8,FALSE())</f>
        <v>No</v>
      </c>
      <c r="J1456" s="19">
        <f>VLOOKUP(Table3[[#This Row],[Customer ID]],'Medical Examinations'!$1:$1048576,9,FALSE())</f>
        <v>0</v>
      </c>
      <c r="K1456" s="19" t="str">
        <f>VLOOKUP(Table3[[#This Row],[Customer ID]],'Medical Examinations'!$1:$1048576,10,FALSE())</f>
        <v>No</v>
      </c>
      <c r="L1456" s="19" t="e">
        <f>VLOOKUP(Table3[[#This Row],[Customer ID]],'Hospitalisation Details'!1455:$1048576,5,FALSE())</f>
        <v>#N/A</v>
      </c>
      <c r="M1456" s="19" t="e">
        <f>VLOOKUP(Table3[[#This Row],[Customer ID]],'Hospitalisation Details'!1455:$1048576,6,FALSE())</f>
        <v>#N/A</v>
      </c>
      <c r="N1456" s="19" t="e">
        <f>VLOOKUP(Table3[[#This Row],[Customer ID]],'Hospitalisation Details'!1455:$1048576,8,FALSE())</f>
        <v>#N/A</v>
      </c>
      <c r="O1456" s="19" t="e">
        <f>VLOOKUP(Table3[[#This Row],[Customer ID]],'Hospitalisation Details'!1455:$1048576,9,FALSE())</f>
        <v>#N/A</v>
      </c>
      <c r="P1456" s="19" t="e">
        <f>VLOOKUP(Table3[[#This Row],[Customer ID]],'Hospitalisation Details'!1455:$1048576,10,FALSE())</f>
        <v>#N/A</v>
      </c>
      <c r="Q1456" s="19" t="e">
        <f>VLOOKUP(Table3[[#This Row],[Customer ID]],'Hospitalisation Details'!1455:$1048576,11,FALSE())</f>
        <v>#N/A</v>
      </c>
    </row>
    <row r="1457" spans="1:17" x14ac:dyDescent="0.2">
      <c r="A1457" s="18" t="s">
        <v>915</v>
      </c>
      <c r="B1457" s="19" t="str">
        <f>VLOOKUP(Table3[[#This Row],[Customer ID]],'Customer name 1'!1456:$1048576,4,FALSE())</f>
        <v xml:space="preserve">Mr. Steven </v>
      </c>
      <c r="C1457" s="20">
        <f>VLOOKUP(Table3[[#This Row],[Customer ID]],'Medical Examinations'!$1:$1048576,2,FALSE())</f>
        <v>25.51</v>
      </c>
      <c r="D1457" s="20" t="str">
        <f>VLOOKUP(Table3[[#This Row],[Customer ID]],'Medical Examinations'!$1:$1048576,3,FALSE())</f>
        <v>over weight</v>
      </c>
      <c r="E1457" s="20">
        <f>VLOOKUP(Table3[[#This Row],[Customer ID]],'Medical Examinations'!$1:$1048576,4,FALSE())</f>
        <v>6.05</v>
      </c>
      <c r="F1457" s="20" t="str">
        <f>VLOOKUP(Table3[[#This Row],[Customer ID]],'Medical Examinations'!$1:$1048576,5,FALSE())</f>
        <v>prediabetes</v>
      </c>
      <c r="G1457" s="19" t="str">
        <f>VLOOKUP(Table3[[#This Row],[Customer ID]],'Medical Examinations'!$1:$1048576,6,FALSE())</f>
        <v>No</v>
      </c>
      <c r="H1457" s="19" t="str">
        <f>VLOOKUP(Table3[[#This Row],[Customer ID]],'Medical Examinations'!$1:$1048576,7,FALSE())</f>
        <v>No</v>
      </c>
      <c r="I1457" s="19" t="str">
        <f>VLOOKUP(Table3[[#This Row],[Customer ID]],'Medical Examinations'!$1:$1048576,8,FALSE())</f>
        <v>No</v>
      </c>
      <c r="J1457" s="19">
        <f>VLOOKUP(Table3[[#This Row],[Customer ID]],'Medical Examinations'!$1:$1048576,9,FALSE())</f>
        <v>0</v>
      </c>
      <c r="K1457" s="19" t="str">
        <f>VLOOKUP(Table3[[#This Row],[Customer ID]],'Medical Examinations'!$1:$1048576,10,FALSE())</f>
        <v>No</v>
      </c>
      <c r="L1457" s="19" t="e">
        <f>VLOOKUP(Table3[[#This Row],[Customer ID]],'Hospitalisation Details'!1456:$1048576,5,FALSE())</f>
        <v>#N/A</v>
      </c>
      <c r="M1457" s="19" t="e">
        <f>VLOOKUP(Table3[[#This Row],[Customer ID]],'Hospitalisation Details'!1456:$1048576,6,FALSE())</f>
        <v>#N/A</v>
      </c>
      <c r="N1457" s="19" t="e">
        <f>VLOOKUP(Table3[[#This Row],[Customer ID]],'Hospitalisation Details'!1456:$1048576,8,FALSE())</f>
        <v>#N/A</v>
      </c>
      <c r="O1457" s="19" t="e">
        <f>VLOOKUP(Table3[[#This Row],[Customer ID]],'Hospitalisation Details'!1456:$1048576,9,FALSE())</f>
        <v>#N/A</v>
      </c>
      <c r="P1457" s="19" t="e">
        <f>VLOOKUP(Table3[[#This Row],[Customer ID]],'Hospitalisation Details'!1456:$1048576,10,FALSE())</f>
        <v>#N/A</v>
      </c>
      <c r="Q1457" s="19" t="e">
        <f>VLOOKUP(Table3[[#This Row],[Customer ID]],'Hospitalisation Details'!1456:$1048576,11,FALSE())</f>
        <v>#N/A</v>
      </c>
    </row>
    <row r="1458" spans="1:17" x14ac:dyDescent="0.2">
      <c r="A1458" s="18" t="s">
        <v>914</v>
      </c>
      <c r="B1458" s="19" t="str">
        <f>VLOOKUP(Table3[[#This Row],[Customer ID]],'Customer name 1'!1457:$1048576,4,FALSE())</f>
        <v xml:space="preserve">Ms. Jessica </v>
      </c>
      <c r="C1458" s="20">
        <f>VLOOKUP(Table3[[#This Row],[Customer ID]],'Medical Examinations'!$1:$1048576,2,FALSE())</f>
        <v>29.04</v>
      </c>
      <c r="D1458" s="20" t="str">
        <f>VLOOKUP(Table3[[#This Row],[Customer ID]],'Medical Examinations'!$1:$1048576,3,FALSE())</f>
        <v>over weight</v>
      </c>
      <c r="E1458" s="20">
        <f>VLOOKUP(Table3[[#This Row],[Customer ID]],'Medical Examinations'!$1:$1048576,4,FALSE())</f>
        <v>10.56</v>
      </c>
      <c r="F1458" s="20" t="str">
        <f>VLOOKUP(Table3[[#This Row],[Customer ID]],'Medical Examinations'!$1:$1048576,5,FALSE())</f>
        <v xml:space="preserve">diabetes </v>
      </c>
      <c r="G1458" s="19" t="str">
        <f>VLOOKUP(Table3[[#This Row],[Customer ID]],'Medical Examinations'!$1:$1048576,6,FALSE())</f>
        <v>yes</v>
      </c>
      <c r="H1458" s="19" t="str">
        <f>VLOOKUP(Table3[[#This Row],[Customer ID]],'Medical Examinations'!$1:$1048576,7,FALSE())</f>
        <v>No</v>
      </c>
      <c r="I1458" s="19" t="str">
        <f>VLOOKUP(Table3[[#This Row],[Customer ID]],'Medical Examinations'!$1:$1048576,8,FALSE())</f>
        <v>No</v>
      </c>
      <c r="J1458" s="19">
        <f>VLOOKUP(Table3[[#This Row],[Customer ID]],'Medical Examinations'!$1:$1048576,9,FALSE())</f>
        <v>1</v>
      </c>
      <c r="K1458" s="19" t="str">
        <f>VLOOKUP(Table3[[#This Row],[Customer ID]],'Medical Examinations'!$1:$1048576,10,FALSE())</f>
        <v>No</v>
      </c>
      <c r="L1458" s="19" t="e">
        <f>VLOOKUP(Table3[[#This Row],[Customer ID]],'Hospitalisation Details'!1457:$1048576,5,FALSE())</f>
        <v>#N/A</v>
      </c>
      <c r="M1458" s="19" t="e">
        <f>VLOOKUP(Table3[[#This Row],[Customer ID]],'Hospitalisation Details'!1457:$1048576,6,FALSE())</f>
        <v>#N/A</v>
      </c>
      <c r="N1458" s="19" t="e">
        <f>VLOOKUP(Table3[[#This Row],[Customer ID]],'Hospitalisation Details'!1457:$1048576,8,FALSE())</f>
        <v>#N/A</v>
      </c>
      <c r="O1458" s="19" t="e">
        <f>VLOOKUP(Table3[[#This Row],[Customer ID]],'Hospitalisation Details'!1457:$1048576,9,FALSE())</f>
        <v>#N/A</v>
      </c>
      <c r="P1458" s="19" t="e">
        <f>VLOOKUP(Table3[[#This Row],[Customer ID]],'Hospitalisation Details'!1457:$1048576,10,FALSE())</f>
        <v>#N/A</v>
      </c>
      <c r="Q1458" s="19" t="e">
        <f>VLOOKUP(Table3[[#This Row],[Customer ID]],'Hospitalisation Details'!1457:$1048576,11,FALSE())</f>
        <v>#N/A</v>
      </c>
    </row>
    <row r="1459" spans="1:17" x14ac:dyDescent="0.2">
      <c r="A1459" s="18" t="s">
        <v>913</v>
      </c>
      <c r="B1459" s="19" t="str">
        <f>VLOOKUP(Table3[[#This Row],[Customer ID]],'Customer name 1'!1458:$1048576,4,FALSE())</f>
        <v xml:space="preserve">Ms. Ashley </v>
      </c>
      <c r="C1459" s="20">
        <f>VLOOKUP(Table3[[#This Row],[Customer ID]],'Medical Examinations'!$1:$1048576,2,FALSE())</f>
        <v>22.135000000000002</v>
      </c>
      <c r="D1459" s="20" t="str">
        <f>VLOOKUP(Table3[[#This Row],[Customer ID]],'Medical Examinations'!$1:$1048576,3,FALSE())</f>
        <v>normal weight</v>
      </c>
      <c r="E1459" s="20">
        <f>VLOOKUP(Table3[[#This Row],[Customer ID]],'Medical Examinations'!$1:$1048576,4,FALSE())</f>
        <v>10.81</v>
      </c>
      <c r="F1459" s="20" t="str">
        <f>VLOOKUP(Table3[[#This Row],[Customer ID]],'Medical Examinations'!$1:$1048576,5,FALSE())</f>
        <v xml:space="preserve">diabetes </v>
      </c>
      <c r="G1459" s="19" t="str">
        <f>VLOOKUP(Table3[[#This Row],[Customer ID]],'Medical Examinations'!$1:$1048576,6,FALSE())</f>
        <v>yes</v>
      </c>
      <c r="H1459" s="19" t="str">
        <f>VLOOKUP(Table3[[#This Row],[Customer ID]],'Medical Examinations'!$1:$1048576,7,FALSE())</f>
        <v>No</v>
      </c>
      <c r="I1459" s="19" t="str">
        <f>VLOOKUP(Table3[[#This Row],[Customer ID]],'Medical Examinations'!$1:$1048576,8,FALSE())</f>
        <v>No</v>
      </c>
      <c r="J1459" s="19">
        <f>VLOOKUP(Table3[[#This Row],[Customer ID]],'Medical Examinations'!$1:$1048576,9,FALSE())</f>
        <v>1</v>
      </c>
      <c r="K1459" s="19" t="str">
        <f>VLOOKUP(Table3[[#This Row],[Customer ID]],'Medical Examinations'!$1:$1048576,10,FALSE())</f>
        <v>No</v>
      </c>
      <c r="L1459" s="19" t="e">
        <f>VLOOKUP(Table3[[#This Row],[Customer ID]],'Hospitalisation Details'!1458:$1048576,5,FALSE())</f>
        <v>#N/A</v>
      </c>
      <c r="M1459" s="19" t="e">
        <f>VLOOKUP(Table3[[#This Row],[Customer ID]],'Hospitalisation Details'!1458:$1048576,6,FALSE())</f>
        <v>#N/A</v>
      </c>
      <c r="N1459" s="19" t="e">
        <f>VLOOKUP(Table3[[#This Row],[Customer ID]],'Hospitalisation Details'!1458:$1048576,8,FALSE())</f>
        <v>#N/A</v>
      </c>
      <c r="O1459" s="19" t="e">
        <f>VLOOKUP(Table3[[#This Row],[Customer ID]],'Hospitalisation Details'!1458:$1048576,9,FALSE())</f>
        <v>#N/A</v>
      </c>
      <c r="P1459" s="19" t="e">
        <f>VLOOKUP(Table3[[#This Row],[Customer ID]],'Hospitalisation Details'!1458:$1048576,10,FALSE())</f>
        <v>#N/A</v>
      </c>
      <c r="Q1459" s="19" t="e">
        <f>VLOOKUP(Table3[[#This Row],[Customer ID]],'Hospitalisation Details'!1458:$1048576,11,FALSE())</f>
        <v>#N/A</v>
      </c>
    </row>
    <row r="1460" spans="1:17" x14ac:dyDescent="0.2">
      <c r="A1460" s="18" t="s">
        <v>912</v>
      </c>
      <c r="B1460" s="19" t="str">
        <f>VLOOKUP(Table3[[#This Row],[Customer ID]],'Customer name 1'!1459:$1048576,4,FALSE())</f>
        <v xml:space="preserve">Mr. Arturo </v>
      </c>
      <c r="C1460" s="20">
        <f>VLOOKUP(Table3[[#This Row],[Customer ID]],'Medical Examinations'!$1:$1048576,2,FALSE())</f>
        <v>21.375</v>
      </c>
      <c r="D1460" s="20" t="str">
        <f>VLOOKUP(Table3[[#This Row],[Customer ID]],'Medical Examinations'!$1:$1048576,3,FALSE())</f>
        <v>normal weight</v>
      </c>
      <c r="E1460" s="20">
        <f>VLOOKUP(Table3[[#This Row],[Customer ID]],'Medical Examinations'!$1:$1048576,4,FALSE())</f>
        <v>4.32</v>
      </c>
      <c r="F1460" s="20" t="str">
        <f>VLOOKUP(Table3[[#This Row],[Customer ID]],'Medical Examinations'!$1:$1048576,5,FALSE())</f>
        <v xml:space="preserve">normal </v>
      </c>
      <c r="G1460" s="19" t="str">
        <f>VLOOKUP(Table3[[#This Row],[Customer ID]],'Medical Examinations'!$1:$1048576,6,FALSE())</f>
        <v>No</v>
      </c>
      <c r="H1460" s="19" t="str">
        <f>VLOOKUP(Table3[[#This Row],[Customer ID]],'Medical Examinations'!$1:$1048576,7,FALSE())</f>
        <v>No</v>
      </c>
      <c r="I1460" s="19" t="str">
        <f>VLOOKUP(Table3[[#This Row],[Customer ID]],'Medical Examinations'!$1:$1048576,8,FALSE())</f>
        <v>No</v>
      </c>
      <c r="J1460" s="19">
        <f>VLOOKUP(Table3[[#This Row],[Customer ID]],'Medical Examinations'!$1:$1048576,9,FALSE())</f>
        <v>0</v>
      </c>
      <c r="K1460" s="19" t="str">
        <f>VLOOKUP(Table3[[#This Row],[Customer ID]],'Medical Examinations'!$1:$1048576,10,FALSE())</f>
        <v>No</v>
      </c>
      <c r="L1460" s="19" t="e">
        <f>VLOOKUP(Table3[[#This Row],[Customer ID]],'Hospitalisation Details'!1459:$1048576,5,FALSE())</f>
        <v>#N/A</v>
      </c>
      <c r="M1460" s="19" t="e">
        <f>VLOOKUP(Table3[[#This Row],[Customer ID]],'Hospitalisation Details'!1459:$1048576,6,FALSE())</f>
        <v>#N/A</v>
      </c>
      <c r="N1460" s="19" t="e">
        <f>VLOOKUP(Table3[[#This Row],[Customer ID]],'Hospitalisation Details'!1459:$1048576,8,FALSE())</f>
        <v>#N/A</v>
      </c>
      <c r="O1460" s="19" t="e">
        <f>VLOOKUP(Table3[[#This Row],[Customer ID]],'Hospitalisation Details'!1459:$1048576,9,FALSE())</f>
        <v>#N/A</v>
      </c>
      <c r="P1460" s="19" t="e">
        <f>VLOOKUP(Table3[[#This Row],[Customer ID]],'Hospitalisation Details'!1459:$1048576,10,FALSE())</f>
        <v>#N/A</v>
      </c>
      <c r="Q1460" s="19" t="e">
        <f>VLOOKUP(Table3[[#This Row],[Customer ID]],'Hospitalisation Details'!1459:$1048576,11,FALSE())</f>
        <v>#N/A</v>
      </c>
    </row>
    <row r="1461" spans="1:17" x14ac:dyDescent="0.2">
      <c r="A1461" s="18" t="s">
        <v>911</v>
      </c>
      <c r="B1461" s="19" t="str">
        <f>VLOOKUP(Table3[[#This Row],[Customer ID]],'Customer name 1'!1460:$1048576,4,FALSE())</f>
        <v xml:space="preserve">Mr. Ketil </v>
      </c>
      <c r="C1461" s="20">
        <f>VLOOKUP(Table3[[#This Row],[Customer ID]],'Medical Examinations'!$1:$1048576,2,FALSE())</f>
        <v>29.19</v>
      </c>
      <c r="D1461" s="20" t="str">
        <f>VLOOKUP(Table3[[#This Row],[Customer ID]],'Medical Examinations'!$1:$1048576,3,FALSE())</f>
        <v>over weight</v>
      </c>
      <c r="E1461" s="20">
        <f>VLOOKUP(Table3[[#This Row],[Customer ID]],'Medical Examinations'!$1:$1048576,4,FALSE())</f>
        <v>4.37</v>
      </c>
      <c r="F1461" s="20" t="str">
        <f>VLOOKUP(Table3[[#This Row],[Customer ID]],'Medical Examinations'!$1:$1048576,5,FALSE())</f>
        <v xml:space="preserve">normal </v>
      </c>
      <c r="G1461" s="19" t="str">
        <f>VLOOKUP(Table3[[#This Row],[Customer ID]],'Medical Examinations'!$1:$1048576,6,FALSE())</f>
        <v>No</v>
      </c>
      <c r="H1461" s="19" t="str">
        <f>VLOOKUP(Table3[[#This Row],[Customer ID]],'Medical Examinations'!$1:$1048576,7,FALSE())</f>
        <v>No</v>
      </c>
      <c r="I1461" s="19" t="str">
        <f>VLOOKUP(Table3[[#This Row],[Customer ID]],'Medical Examinations'!$1:$1048576,8,FALSE())</f>
        <v>No</v>
      </c>
      <c r="J1461" s="19">
        <f>VLOOKUP(Table3[[#This Row],[Customer ID]],'Medical Examinations'!$1:$1048576,9,FALSE())</f>
        <v>0</v>
      </c>
      <c r="K1461" s="19" t="str">
        <f>VLOOKUP(Table3[[#This Row],[Customer ID]],'Medical Examinations'!$1:$1048576,10,FALSE())</f>
        <v>No</v>
      </c>
      <c r="L1461" s="19" t="e">
        <f>VLOOKUP(Table3[[#This Row],[Customer ID]],'Hospitalisation Details'!1460:$1048576,5,FALSE())</f>
        <v>#N/A</v>
      </c>
      <c r="M1461" s="19" t="e">
        <f>VLOOKUP(Table3[[#This Row],[Customer ID]],'Hospitalisation Details'!1460:$1048576,6,FALSE())</f>
        <v>#N/A</v>
      </c>
      <c r="N1461" s="19" t="e">
        <f>VLOOKUP(Table3[[#This Row],[Customer ID]],'Hospitalisation Details'!1460:$1048576,8,FALSE())</f>
        <v>#N/A</v>
      </c>
      <c r="O1461" s="19" t="e">
        <f>VLOOKUP(Table3[[#This Row],[Customer ID]],'Hospitalisation Details'!1460:$1048576,9,FALSE())</f>
        <v>#N/A</v>
      </c>
      <c r="P1461" s="19" t="e">
        <f>VLOOKUP(Table3[[#This Row],[Customer ID]],'Hospitalisation Details'!1460:$1048576,10,FALSE())</f>
        <v>#N/A</v>
      </c>
      <c r="Q1461" s="19" t="e">
        <f>VLOOKUP(Table3[[#This Row],[Customer ID]],'Hospitalisation Details'!1460:$1048576,11,FALSE())</f>
        <v>#N/A</v>
      </c>
    </row>
    <row r="1462" spans="1:17" x14ac:dyDescent="0.2">
      <c r="A1462" s="18" t="s">
        <v>910</v>
      </c>
      <c r="B1462" s="19" t="str">
        <f>VLOOKUP(Table3[[#This Row],[Customer ID]],'Customer name 1'!1461:$1048576,4,FALSE())</f>
        <v xml:space="preserve">Ms. Katie </v>
      </c>
      <c r="C1462" s="20">
        <f>VLOOKUP(Table3[[#This Row],[Customer ID]],'Medical Examinations'!$1:$1048576,2,FALSE())</f>
        <v>31.92</v>
      </c>
      <c r="D1462" s="20" t="str">
        <f>VLOOKUP(Table3[[#This Row],[Customer ID]],'Medical Examinations'!$1:$1048576,3,FALSE())</f>
        <v xml:space="preserve"> obesity </v>
      </c>
      <c r="E1462" s="20">
        <f>VLOOKUP(Table3[[#This Row],[Customer ID]],'Medical Examinations'!$1:$1048576,4,FALSE())</f>
        <v>4.8099999999999996</v>
      </c>
      <c r="F1462" s="20" t="str">
        <f>VLOOKUP(Table3[[#This Row],[Customer ID]],'Medical Examinations'!$1:$1048576,5,FALSE())</f>
        <v xml:space="preserve">normal </v>
      </c>
      <c r="G1462" s="19" t="str">
        <f>VLOOKUP(Table3[[#This Row],[Customer ID]],'Medical Examinations'!$1:$1048576,6,FALSE())</f>
        <v>yes</v>
      </c>
      <c r="H1462" s="19" t="str">
        <f>VLOOKUP(Table3[[#This Row],[Customer ID]],'Medical Examinations'!$1:$1048576,7,FALSE())</f>
        <v>No</v>
      </c>
      <c r="I1462" s="19" t="str">
        <f>VLOOKUP(Table3[[#This Row],[Customer ID]],'Medical Examinations'!$1:$1048576,8,FALSE())</f>
        <v>Yes</v>
      </c>
      <c r="J1462" s="19">
        <f>VLOOKUP(Table3[[#This Row],[Customer ID]],'Medical Examinations'!$1:$1048576,9,FALSE())</f>
        <v>1</v>
      </c>
      <c r="K1462" s="19" t="str">
        <f>VLOOKUP(Table3[[#This Row],[Customer ID]],'Medical Examinations'!$1:$1048576,10,FALSE())</f>
        <v>No</v>
      </c>
      <c r="L1462" s="19" t="e">
        <f>VLOOKUP(Table3[[#This Row],[Customer ID]],'Hospitalisation Details'!1461:$1048576,5,FALSE())</f>
        <v>#N/A</v>
      </c>
      <c r="M1462" s="19" t="e">
        <f>VLOOKUP(Table3[[#This Row],[Customer ID]],'Hospitalisation Details'!1461:$1048576,6,FALSE())</f>
        <v>#N/A</v>
      </c>
      <c r="N1462" s="19" t="e">
        <f>VLOOKUP(Table3[[#This Row],[Customer ID]],'Hospitalisation Details'!1461:$1048576,8,FALSE())</f>
        <v>#N/A</v>
      </c>
      <c r="O1462" s="19" t="e">
        <f>VLOOKUP(Table3[[#This Row],[Customer ID]],'Hospitalisation Details'!1461:$1048576,9,FALSE())</f>
        <v>#N/A</v>
      </c>
      <c r="P1462" s="19" t="e">
        <f>VLOOKUP(Table3[[#This Row],[Customer ID]],'Hospitalisation Details'!1461:$1048576,10,FALSE())</f>
        <v>#N/A</v>
      </c>
      <c r="Q1462" s="19" t="e">
        <f>VLOOKUP(Table3[[#This Row],[Customer ID]],'Hospitalisation Details'!1461:$1048576,11,FALSE())</f>
        <v>#N/A</v>
      </c>
    </row>
    <row r="1463" spans="1:17" x14ac:dyDescent="0.2">
      <c r="A1463" s="18" t="s">
        <v>909</v>
      </c>
      <c r="B1463" s="19" t="str">
        <f>VLOOKUP(Table3[[#This Row],[Customer ID]],'Customer name 1'!1462:$1048576,4,FALSE())</f>
        <v xml:space="preserve">Ms. Christi </v>
      </c>
      <c r="C1463" s="20">
        <f>VLOOKUP(Table3[[#This Row],[Customer ID]],'Medical Examinations'!$1:$1048576,2,FALSE())</f>
        <v>26.315000000000001</v>
      </c>
      <c r="D1463" s="20" t="str">
        <f>VLOOKUP(Table3[[#This Row],[Customer ID]],'Medical Examinations'!$1:$1048576,3,FALSE())</f>
        <v>over weight</v>
      </c>
      <c r="E1463" s="20">
        <f>VLOOKUP(Table3[[#This Row],[Customer ID]],'Medical Examinations'!$1:$1048576,4,FALSE())</f>
        <v>4.5599999999999996</v>
      </c>
      <c r="F1463" s="20" t="str">
        <f>VLOOKUP(Table3[[#This Row],[Customer ID]],'Medical Examinations'!$1:$1048576,5,FALSE())</f>
        <v xml:space="preserve">normal </v>
      </c>
      <c r="G1463" s="19" t="str">
        <f>VLOOKUP(Table3[[#This Row],[Customer ID]],'Medical Examinations'!$1:$1048576,6,FALSE())</f>
        <v>yes</v>
      </c>
      <c r="H1463" s="19" t="str">
        <f>VLOOKUP(Table3[[#This Row],[Customer ID]],'Medical Examinations'!$1:$1048576,7,FALSE())</f>
        <v>No</v>
      </c>
      <c r="I1463" s="19" t="str">
        <f>VLOOKUP(Table3[[#This Row],[Customer ID]],'Medical Examinations'!$1:$1048576,8,FALSE())</f>
        <v>Yes</v>
      </c>
      <c r="J1463" s="19">
        <f>VLOOKUP(Table3[[#This Row],[Customer ID]],'Medical Examinations'!$1:$1048576,9,FALSE())</f>
        <v>1</v>
      </c>
      <c r="K1463" s="19" t="str">
        <f>VLOOKUP(Table3[[#This Row],[Customer ID]],'Medical Examinations'!$1:$1048576,10,FALSE())</f>
        <v>No</v>
      </c>
      <c r="L1463" s="19" t="e">
        <f>VLOOKUP(Table3[[#This Row],[Customer ID]],'Hospitalisation Details'!1462:$1048576,5,FALSE())</f>
        <v>#N/A</v>
      </c>
      <c r="M1463" s="19" t="e">
        <f>VLOOKUP(Table3[[#This Row],[Customer ID]],'Hospitalisation Details'!1462:$1048576,6,FALSE())</f>
        <v>#N/A</v>
      </c>
      <c r="N1463" s="19" t="e">
        <f>VLOOKUP(Table3[[#This Row],[Customer ID]],'Hospitalisation Details'!1462:$1048576,8,FALSE())</f>
        <v>#N/A</v>
      </c>
      <c r="O1463" s="19" t="e">
        <f>VLOOKUP(Table3[[#This Row],[Customer ID]],'Hospitalisation Details'!1462:$1048576,9,FALSE())</f>
        <v>#N/A</v>
      </c>
      <c r="P1463" s="19" t="e">
        <f>VLOOKUP(Table3[[#This Row],[Customer ID]],'Hospitalisation Details'!1462:$1048576,10,FALSE())</f>
        <v>#N/A</v>
      </c>
      <c r="Q1463" s="19" t="e">
        <f>VLOOKUP(Table3[[#This Row],[Customer ID]],'Hospitalisation Details'!1462:$1048576,11,FALSE())</f>
        <v>#N/A</v>
      </c>
    </row>
    <row r="1464" spans="1:17" x14ac:dyDescent="0.2">
      <c r="A1464" s="18" t="s">
        <v>908</v>
      </c>
      <c r="B1464" s="19" t="str">
        <f>VLOOKUP(Table3[[#This Row],[Customer ID]],'Customer name 1'!1463:$1048576,4,FALSE())</f>
        <v xml:space="preserve">Mr. Alan </v>
      </c>
      <c r="C1464" s="20">
        <f>VLOOKUP(Table3[[#This Row],[Customer ID]],'Medical Examinations'!$1:$1048576,2,FALSE())</f>
        <v>35.299999999999997</v>
      </c>
      <c r="D1464" s="20" t="str">
        <f>VLOOKUP(Table3[[#This Row],[Customer ID]],'Medical Examinations'!$1:$1048576,3,FALSE())</f>
        <v xml:space="preserve"> obesity </v>
      </c>
      <c r="E1464" s="20">
        <f>VLOOKUP(Table3[[#This Row],[Customer ID]],'Medical Examinations'!$1:$1048576,4,FALSE())</f>
        <v>4.3899999999999997</v>
      </c>
      <c r="F1464" s="20" t="str">
        <f>VLOOKUP(Table3[[#This Row],[Customer ID]],'Medical Examinations'!$1:$1048576,5,FALSE())</f>
        <v xml:space="preserve">normal </v>
      </c>
      <c r="G1464" s="19" t="str">
        <f>VLOOKUP(Table3[[#This Row],[Customer ID]],'Medical Examinations'!$1:$1048576,6,FALSE())</f>
        <v>No</v>
      </c>
      <c r="H1464" s="19" t="str">
        <f>VLOOKUP(Table3[[#This Row],[Customer ID]],'Medical Examinations'!$1:$1048576,7,FALSE())</f>
        <v>No</v>
      </c>
      <c r="I1464" s="19" t="str">
        <f>VLOOKUP(Table3[[#This Row],[Customer ID]],'Medical Examinations'!$1:$1048576,8,FALSE())</f>
        <v>No</v>
      </c>
      <c r="J1464" s="19">
        <f>VLOOKUP(Table3[[#This Row],[Customer ID]],'Medical Examinations'!$1:$1048576,9,FALSE())</f>
        <v>0</v>
      </c>
      <c r="K1464" s="19" t="str">
        <f>VLOOKUP(Table3[[#This Row],[Customer ID]],'Medical Examinations'!$1:$1048576,10,FALSE())</f>
        <v>No</v>
      </c>
      <c r="L1464" s="19" t="e">
        <f>VLOOKUP(Table3[[#This Row],[Customer ID]],'Hospitalisation Details'!1463:$1048576,5,FALSE())</f>
        <v>#N/A</v>
      </c>
      <c r="M1464" s="19" t="e">
        <f>VLOOKUP(Table3[[#This Row],[Customer ID]],'Hospitalisation Details'!1463:$1048576,6,FALSE())</f>
        <v>#N/A</v>
      </c>
      <c r="N1464" s="19" t="e">
        <f>VLOOKUP(Table3[[#This Row],[Customer ID]],'Hospitalisation Details'!1463:$1048576,8,FALSE())</f>
        <v>#N/A</v>
      </c>
      <c r="O1464" s="19" t="e">
        <f>VLOOKUP(Table3[[#This Row],[Customer ID]],'Hospitalisation Details'!1463:$1048576,9,FALSE())</f>
        <v>#N/A</v>
      </c>
      <c r="P1464" s="19" t="e">
        <f>VLOOKUP(Table3[[#This Row],[Customer ID]],'Hospitalisation Details'!1463:$1048576,10,FALSE())</f>
        <v>#N/A</v>
      </c>
      <c r="Q1464" s="19" t="e">
        <f>VLOOKUP(Table3[[#This Row],[Customer ID]],'Hospitalisation Details'!1463:$1048576,11,FALSE())</f>
        <v>#N/A</v>
      </c>
    </row>
    <row r="1465" spans="1:17" x14ac:dyDescent="0.2">
      <c r="A1465" s="18" t="s">
        <v>907</v>
      </c>
      <c r="B1465" s="19" t="str">
        <f>VLOOKUP(Table3[[#This Row],[Customer ID]],'Customer name 1'!1464:$1048576,4,FALSE())</f>
        <v xml:space="preserve">  </v>
      </c>
      <c r="C1465" s="20">
        <f>VLOOKUP(Table3[[#This Row],[Customer ID]],'Medical Examinations'!$1:$1048576,2,FALSE())</f>
        <v>18.91</v>
      </c>
      <c r="D1465" s="20" t="str">
        <f>VLOOKUP(Table3[[#This Row],[Customer ID]],'Medical Examinations'!$1:$1048576,3,FALSE())</f>
        <v>normal weight</v>
      </c>
      <c r="E1465" s="20">
        <f>VLOOKUP(Table3[[#This Row],[Customer ID]],'Medical Examinations'!$1:$1048576,4,FALSE())</f>
        <v>11.44</v>
      </c>
      <c r="F1465" s="20" t="str">
        <f>VLOOKUP(Table3[[#This Row],[Customer ID]],'Medical Examinations'!$1:$1048576,5,FALSE())</f>
        <v xml:space="preserve">diabetes </v>
      </c>
      <c r="G1465" s="19" t="str">
        <f>VLOOKUP(Table3[[#This Row],[Customer ID]],'Medical Examinations'!$1:$1048576,6,FALSE())</f>
        <v>No</v>
      </c>
      <c r="H1465" s="19" t="str">
        <f>VLOOKUP(Table3[[#This Row],[Customer ID]],'Medical Examinations'!$1:$1048576,7,FALSE())</f>
        <v>No</v>
      </c>
      <c r="I1465" s="19" t="str">
        <f>VLOOKUP(Table3[[#This Row],[Customer ID]],'Medical Examinations'!$1:$1048576,8,FALSE())</f>
        <v>No</v>
      </c>
      <c r="J1465" s="19">
        <f>VLOOKUP(Table3[[#This Row],[Customer ID]],'Medical Examinations'!$1:$1048576,9,FALSE())</f>
        <v>0</v>
      </c>
      <c r="K1465" s="19" t="str">
        <f>VLOOKUP(Table3[[#This Row],[Customer ID]],'Medical Examinations'!$1:$1048576,10,FALSE())</f>
        <v>No</v>
      </c>
      <c r="L1465" s="19" t="e">
        <f>VLOOKUP(Table3[[#This Row],[Customer ID]],'Hospitalisation Details'!1464:$1048576,5,FALSE())</f>
        <v>#N/A</v>
      </c>
      <c r="M1465" s="19" t="e">
        <f>VLOOKUP(Table3[[#This Row],[Customer ID]],'Hospitalisation Details'!1464:$1048576,6,FALSE())</f>
        <v>#N/A</v>
      </c>
      <c r="N1465" s="19" t="e">
        <f>VLOOKUP(Table3[[#This Row],[Customer ID]],'Hospitalisation Details'!1464:$1048576,8,FALSE())</f>
        <v>#N/A</v>
      </c>
      <c r="O1465" s="19" t="e">
        <f>VLOOKUP(Table3[[#This Row],[Customer ID]],'Hospitalisation Details'!1464:$1048576,9,FALSE())</f>
        <v>#N/A</v>
      </c>
      <c r="P1465" s="19" t="e">
        <f>VLOOKUP(Table3[[#This Row],[Customer ID]],'Hospitalisation Details'!1464:$1048576,10,FALSE())</f>
        <v>#N/A</v>
      </c>
      <c r="Q1465" s="19" t="e">
        <f>VLOOKUP(Table3[[#This Row],[Customer ID]],'Hospitalisation Details'!1464:$1048576,11,FALSE())</f>
        <v>#N/A</v>
      </c>
    </row>
    <row r="1466" spans="1:17" x14ac:dyDescent="0.2">
      <c r="A1466" s="18" t="s">
        <v>906</v>
      </c>
      <c r="B1466" s="19" t="str">
        <f>VLOOKUP(Table3[[#This Row],[Customer ID]],'Customer name 1'!1465:$1048576,4,FALSE())</f>
        <v xml:space="preserve">Ms. Eve </v>
      </c>
      <c r="C1466" s="20">
        <f>VLOOKUP(Table3[[#This Row],[Customer ID]],'Medical Examinations'!$1:$1048576,2,FALSE())</f>
        <v>22.41</v>
      </c>
      <c r="D1466" s="20" t="str">
        <f>VLOOKUP(Table3[[#This Row],[Customer ID]],'Medical Examinations'!$1:$1048576,3,FALSE())</f>
        <v>normal weight</v>
      </c>
      <c r="E1466" s="20">
        <f>VLOOKUP(Table3[[#This Row],[Customer ID]],'Medical Examinations'!$1:$1048576,4,FALSE())</f>
        <v>11.37</v>
      </c>
      <c r="F1466" s="20" t="str">
        <f>VLOOKUP(Table3[[#This Row],[Customer ID]],'Medical Examinations'!$1:$1048576,5,FALSE())</f>
        <v xml:space="preserve">diabetes </v>
      </c>
      <c r="G1466" s="19" t="str">
        <f>VLOOKUP(Table3[[#This Row],[Customer ID]],'Medical Examinations'!$1:$1048576,6,FALSE())</f>
        <v>yes</v>
      </c>
      <c r="H1466" s="19" t="str">
        <f>VLOOKUP(Table3[[#This Row],[Customer ID]],'Medical Examinations'!$1:$1048576,7,FALSE())</f>
        <v>No</v>
      </c>
      <c r="I1466" s="19" t="str">
        <f>VLOOKUP(Table3[[#This Row],[Customer ID]],'Medical Examinations'!$1:$1048576,8,FALSE())</f>
        <v>No</v>
      </c>
      <c r="J1466" s="19">
        <f>VLOOKUP(Table3[[#This Row],[Customer ID]],'Medical Examinations'!$1:$1048576,9,FALSE())</f>
        <v>1</v>
      </c>
      <c r="K1466" s="19" t="str">
        <f>VLOOKUP(Table3[[#This Row],[Customer ID]],'Medical Examinations'!$1:$1048576,10,FALSE())</f>
        <v>No</v>
      </c>
      <c r="L1466" s="19" t="e">
        <f>VLOOKUP(Table3[[#This Row],[Customer ID]],'Hospitalisation Details'!1465:$1048576,5,FALSE())</f>
        <v>#N/A</v>
      </c>
      <c r="M1466" s="19" t="e">
        <f>VLOOKUP(Table3[[#This Row],[Customer ID]],'Hospitalisation Details'!1465:$1048576,6,FALSE())</f>
        <v>#N/A</v>
      </c>
      <c r="N1466" s="19" t="e">
        <f>VLOOKUP(Table3[[#This Row],[Customer ID]],'Hospitalisation Details'!1465:$1048576,8,FALSE())</f>
        <v>#N/A</v>
      </c>
      <c r="O1466" s="19" t="e">
        <f>VLOOKUP(Table3[[#This Row],[Customer ID]],'Hospitalisation Details'!1465:$1048576,9,FALSE())</f>
        <v>#N/A</v>
      </c>
      <c r="P1466" s="19" t="e">
        <f>VLOOKUP(Table3[[#This Row],[Customer ID]],'Hospitalisation Details'!1465:$1048576,10,FALSE())</f>
        <v>#N/A</v>
      </c>
      <c r="Q1466" s="19" t="e">
        <f>VLOOKUP(Table3[[#This Row],[Customer ID]],'Hospitalisation Details'!1465:$1048576,11,FALSE())</f>
        <v>#N/A</v>
      </c>
    </row>
    <row r="1467" spans="1:17" x14ac:dyDescent="0.2">
      <c r="A1467" s="18" t="s">
        <v>905</v>
      </c>
      <c r="B1467" s="19" t="str">
        <f>VLOOKUP(Table3[[#This Row],[Customer ID]],'Customer name 1'!1466:$1048576,4,FALSE())</f>
        <v xml:space="preserve">Mr. Devin </v>
      </c>
      <c r="C1467" s="20">
        <f>VLOOKUP(Table3[[#This Row],[Customer ID]],'Medical Examinations'!$1:$1048576,2,FALSE())</f>
        <v>22.704999999999998</v>
      </c>
      <c r="D1467" s="20" t="str">
        <f>VLOOKUP(Table3[[#This Row],[Customer ID]],'Medical Examinations'!$1:$1048576,3,FALSE())</f>
        <v>normal weight</v>
      </c>
      <c r="E1467" s="20">
        <f>VLOOKUP(Table3[[#This Row],[Customer ID]],'Medical Examinations'!$1:$1048576,4,FALSE())</f>
        <v>6.14</v>
      </c>
      <c r="F1467" s="20" t="str">
        <f>VLOOKUP(Table3[[#This Row],[Customer ID]],'Medical Examinations'!$1:$1048576,5,FALSE())</f>
        <v>prediabetes</v>
      </c>
      <c r="G1467" s="19" t="str">
        <f>VLOOKUP(Table3[[#This Row],[Customer ID]],'Medical Examinations'!$1:$1048576,6,FALSE())</f>
        <v>No</v>
      </c>
      <c r="H1467" s="19" t="str">
        <f>VLOOKUP(Table3[[#This Row],[Customer ID]],'Medical Examinations'!$1:$1048576,7,FALSE())</f>
        <v>No</v>
      </c>
      <c r="I1467" s="19" t="str">
        <f>VLOOKUP(Table3[[#This Row],[Customer ID]],'Medical Examinations'!$1:$1048576,8,FALSE())</f>
        <v>No</v>
      </c>
      <c r="J1467" s="19">
        <f>VLOOKUP(Table3[[#This Row],[Customer ID]],'Medical Examinations'!$1:$1048576,9,FALSE())</f>
        <v>0</v>
      </c>
      <c r="K1467" s="19" t="str">
        <f>VLOOKUP(Table3[[#This Row],[Customer ID]],'Medical Examinations'!$1:$1048576,10,FALSE())</f>
        <v>No</v>
      </c>
      <c r="L1467" s="19" t="e">
        <f>VLOOKUP(Table3[[#This Row],[Customer ID]],'Hospitalisation Details'!1466:$1048576,5,FALSE())</f>
        <v>#N/A</v>
      </c>
      <c r="M1467" s="19" t="e">
        <f>VLOOKUP(Table3[[#This Row],[Customer ID]],'Hospitalisation Details'!1466:$1048576,6,FALSE())</f>
        <v>#N/A</v>
      </c>
      <c r="N1467" s="19" t="e">
        <f>VLOOKUP(Table3[[#This Row],[Customer ID]],'Hospitalisation Details'!1466:$1048576,8,FALSE())</f>
        <v>#N/A</v>
      </c>
      <c r="O1467" s="19" t="e">
        <f>VLOOKUP(Table3[[#This Row],[Customer ID]],'Hospitalisation Details'!1466:$1048576,9,FALSE())</f>
        <v>#N/A</v>
      </c>
      <c r="P1467" s="19" t="e">
        <f>VLOOKUP(Table3[[#This Row],[Customer ID]],'Hospitalisation Details'!1466:$1048576,10,FALSE())</f>
        <v>#N/A</v>
      </c>
      <c r="Q1467" s="19" t="e">
        <f>VLOOKUP(Table3[[#This Row],[Customer ID]],'Hospitalisation Details'!1466:$1048576,11,FALSE())</f>
        <v>#N/A</v>
      </c>
    </row>
    <row r="1468" spans="1:17" x14ac:dyDescent="0.2">
      <c r="A1468" s="18" t="s">
        <v>904</v>
      </c>
      <c r="B1468" s="19" t="str">
        <f>VLOOKUP(Table3[[#This Row],[Customer ID]],'Customer name 1'!1467:$1048576,4,FALSE())</f>
        <v xml:space="preserve">Mr. Shaun </v>
      </c>
      <c r="C1468" s="20">
        <f>VLOOKUP(Table3[[#This Row],[Customer ID]],'Medical Examinations'!$1:$1048576,2,FALSE())</f>
        <v>37.18</v>
      </c>
      <c r="D1468" s="20" t="str">
        <f>VLOOKUP(Table3[[#This Row],[Customer ID]],'Medical Examinations'!$1:$1048576,3,FALSE())</f>
        <v xml:space="preserve"> obesity </v>
      </c>
      <c r="E1468" s="20">
        <f>VLOOKUP(Table3[[#This Row],[Customer ID]],'Medical Examinations'!$1:$1048576,4,FALSE())</f>
        <v>4.8899999999999997</v>
      </c>
      <c r="F1468" s="20" t="str">
        <f>VLOOKUP(Table3[[#This Row],[Customer ID]],'Medical Examinations'!$1:$1048576,5,FALSE())</f>
        <v xml:space="preserve">normal </v>
      </c>
      <c r="G1468" s="19" t="str">
        <f>VLOOKUP(Table3[[#This Row],[Customer ID]],'Medical Examinations'!$1:$1048576,6,FALSE())</f>
        <v>No</v>
      </c>
      <c r="H1468" s="19" t="str">
        <f>VLOOKUP(Table3[[#This Row],[Customer ID]],'Medical Examinations'!$1:$1048576,7,FALSE())</f>
        <v>No</v>
      </c>
      <c r="I1468" s="19" t="str">
        <f>VLOOKUP(Table3[[#This Row],[Customer ID]],'Medical Examinations'!$1:$1048576,8,FALSE())</f>
        <v>No</v>
      </c>
      <c r="J1468" s="19">
        <f>VLOOKUP(Table3[[#This Row],[Customer ID]],'Medical Examinations'!$1:$1048576,9,FALSE())</f>
        <v>0</v>
      </c>
      <c r="K1468" s="19" t="str">
        <f>VLOOKUP(Table3[[#This Row],[Customer ID]],'Medical Examinations'!$1:$1048576,10,FALSE())</f>
        <v>No</v>
      </c>
      <c r="L1468" s="19" t="e">
        <f>VLOOKUP(Table3[[#This Row],[Customer ID]],'Hospitalisation Details'!1467:$1048576,5,FALSE())</f>
        <v>#N/A</v>
      </c>
      <c r="M1468" s="19" t="e">
        <f>VLOOKUP(Table3[[#This Row],[Customer ID]],'Hospitalisation Details'!1467:$1048576,6,FALSE())</f>
        <v>#N/A</v>
      </c>
      <c r="N1468" s="19" t="e">
        <f>VLOOKUP(Table3[[#This Row],[Customer ID]],'Hospitalisation Details'!1467:$1048576,8,FALSE())</f>
        <v>#N/A</v>
      </c>
      <c r="O1468" s="19" t="e">
        <f>VLOOKUP(Table3[[#This Row],[Customer ID]],'Hospitalisation Details'!1467:$1048576,9,FALSE())</f>
        <v>#N/A</v>
      </c>
      <c r="P1468" s="19" t="e">
        <f>VLOOKUP(Table3[[#This Row],[Customer ID]],'Hospitalisation Details'!1467:$1048576,10,FALSE())</f>
        <v>#N/A</v>
      </c>
      <c r="Q1468" s="19" t="e">
        <f>VLOOKUP(Table3[[#This Row],[Customer ID]],'Hospitalisation Details'!1467:$1048576,11,FALSE())</f>
        <v>#N/A</v>
      </c>
    </row>
    <row r="1469" spans="1:17" x14ac:dyDescent="0.2">
      <c r="A1469" s="18" t="s">
        <v>903</v>
      </c>
      <c r="B1469" s="19" t="str">
        <f>VLOOKUP(Table3[[#This Row],[Customer ID]],'Customer name 1'!1468:$1048576,4,FALSE())</f>
        <v xml:space="preserve">Mr. Adrian </v>
      </c>
      <c r="C1469" s="20">
        <f>VLOOKUP(Table3[[#This Row],[Customer ID]],'Medical Examinations'!$1:$1048576,2,FALSE())</f>
        <v>35.97</v>
      </c>
      <c r="D1469" s="20" t="str">
        <f>VLOOKUP(Table3[[#This Row],[Customer ID]],'Medical Examinations'!$1:$1048576,3,FALSE())</f>
        <v xml:space="preserve"> obesity </v>
      </c>
      <c r="E1469" s="20">
        <f>VLOOKUP(Table3[[#This Row],[Customer ID]],'Medical Examinations'!$1:$1048576,4,FALSE())</f>
        <v>4.5999999999999996</v>
      </c>
      <c r="F1469" s="20" t="str">
        <f>VLOOKUP(Table3[[#This Row],[Customer ID]],'Medical Examinations'!$1:$1048576,5,FALSE())</f>
        <v xml:space="preserve">normal </v>
      </c>
      <c r="G1469" s="19" t="str">
        <f>VLOOKUP(Table3[[#This Row],[Customer ID]],'Medical Examinations'!$1:$1048576,6,FALSE())</f>
        <v>No</v>
      </c>
      <c r="H1469" s="19" t="str">
        <f>VLOOKUP(Table3[[#This Row],[Customer ID]],'Medical Examinations'!$1:$1048576,7,FALSE())</f>
        <v>No</v>
      </c>
      <c r="I1469" s="19" t="str">
        <f>VLOOKUP(Table3[[#This Row],[Customer ID]],'Medical Examinations'!$1:$1048576,8,FALSE())</f>
        <v>No</v>
      </c>
      <c r="J1469" s="19">
        <f>VLOOKUP(Table3[[#This Row],[Customer ID]],'Medical Examinations'!$1:$1048576,9,FALSE())</f>
        <v>0</v>
      </c>
      <c r="K1469" s="19" t="str">
        <f>VLOOKUP(Table3[[#This Row],[Customer ID]],'Medical Examinations'!$1:$1048576,10,FALSE())</f>
        <v>No</v>
      </c>
      <c r="L1469" s="19" t="e">
        <f>VLOOKUP(Table3[[#This Row],[Customer ID]],'Hospitalisation Details'!1468:$1048576,5,FALSE())</f>
        <v>#N/A</v>
      </c>
      <c r="M1469" s="19" t="e">
        <f>VLOOKUP(Table3[[#This Row],[Customer ID]],'Hospitalisation Details'!1468:$1048576,6,FALSE())</f>
        <v>#N/A</v>
      </c>
      <c r="N1469" s="19" t="e">
        <f>VLOOKUP(Table3[[#This Row],[Customer ID]],'Hospitalisation Details'!1468:$1048576,8,FALSE())</f>
        <v>#N/A</v>
      </c>
      <c r="O1469" s="19" t="e">
        <f>VLOOKUP(Table3[[#This Row],[Customer ID]],'Hospitalisation Details'!1468:$1048576,9,FALSE())</f>
        <v>#N/A</v>
      </c>
      <c r="P1469" s="19" t="e">
        <f>VLOOKUP(Table3[[#This Row],[Customer ID]],'Hospitalisation Details'!1468:$1048576,10,FALSE())</f>
        <v>#N/A</v>
      </c>
      <c r="Q1469" s="19" t="e">
        <f>VLOOKUP(Table3[[#This Row],[Customer ID]],'Hospitalisation Details'!1468:$1048576,11,FALSE())</f>
        <v>#N/A</v>
      </c>
    </row>
    <row r="1470" spans="1:17" x14ac:dyDescent="0.2">
      <c r="A1470" s="18" t="s">
        <v>902</v>
      </c>
      <c r="B1470" s="19" t="str">
        <f>VLOOKUP(Table3[[#This Row],[Customer ID]],'Customer name 1'!1469:$1048576,4,FALSE())</f>
        <v xml:space="preserve">Mr. Andrew </v>
      </c>
      <c r="C1470" s="20">
        <f>VLOOKUP(Table3[[#This Row],[Customer ID]],'Medical Examinations'!$1:$1048576,2,FALSE())</f>
        <v>35.799999999999997</v>
      </c>
      <c r="D1470" s="20" t="str">
        <f>VLOOKUP(Table3[[#This Row],[Customer ID]],'Medical Examinations'!$1:$1048576,3,FALSE())</f>
        <v xml:space="preserve"> obesity </v>
      </c>
      <c r="E1470" s="20">
        <f>VLOOKUP(Table3[[#This Row],[Customer ID]],'Medical Examinations'!$1:$1048576,4,FALSE())</f>
        <v>4.42</v>
      </c>
      <c r="F1470" s="20" t="str">
        <f>VLOOKUP(Table3[[#This Row],[Customer ID]],'Medical Examinations'!$1:$1048576,5,FALSE())</f>
        <v xml:space="preserve">normal </v>
      </c>
      <c r="G1470" s="19" t="str">
        <f>VLOOKUP(Table3[[#This Row],[Customer ID]],'Medical Examinations'!$1:$1048576,6,FALSE())</f>
        <v>No</v>
      </c>
      <c r="H1470" s="19" t="str">
        <f>VLOOKUP(Table3[[#This Row],[Customer ID]],'Medical Examinations'!$1:$1048576,7,FALSE())</f>
        <v>No</v>
      </c>
      <c r="I1470" s="19" t="str">
        <f>VLOOKUP(Table3[[#This Row],[Customer ID]],'Medical Examinations'!$1:$1048576,8,FALSE())</f>
        <v>No</v>
      </c>
      <c r="J1470" s="19">
        <f>VLOOKUP(Table3[[#This Row],[Customer ID]],'Medical Examinations'!$1:$1048576,9,FALSE())</f>
        <v>0</v>
      </c>
      <c r="K1470" s="19" t="str">
        <f>VLOOKUP(Table3[[#This Row],[Customer ID]],'Medical Examinations'!$1:$1048576,10,FALSE())</f>
        <v>No</v>
      </c>
      <c r="L1470" s="19" t="e">
        <f>VLOOKUP(Table3[[#This Row],[Customer ID]],'Hospitalisation Details'!1469:$1048576,5,FALSE())</f>
        <v>#N/A</v>
      </c>
      <c r="M1470" s="19" t="e">
        <f>VLOOKUP(Table3[[#This Row],[Customer ID]],'Hospitalisation Details'!1469:$1048576,6,FALSE())</f>
        <v>#N/A</v>
      </c>
      <c r="N1470" s="19" t="e">
        <f>VLOOKUP(Table3[[#This Row],[Customer ID]],'Hospitalisation Details'!1469:$1048576,8,FALSE())</f>
        <v>#N/A</v>
      </c>
      <c r="O1470" s="19" t="e">
        <f>VLOOKUP(Table3[[#This Row],[Customer ID]],'Hospitalisation Details'!1469:$1048576,9,FALSE())</f>
        <v>#N/A</v>
      </c>
      <c r="P1470" s="19" t="e">
        <f>VLOOKUP(Table3[[#This Row],[Customer ID]],'Hospitalisation Details'!1469:$1048576,10,FALSE())</f>
        <v>#N/A</v>
      </c>
      <c r="Q1470" s="19" t="e">
        <f>VLOOKUP(Table3[[#This Row],[Customer ID]],'Hospitalisation Details'!1469:$1048576,11,FALSE())</f>
        <v>#N/A</v>
      </c>
    </row>
    <row r="1471" spans="1:17" x14ac:dyDescent="0.2">
      <c r="A1471" s="18" t="s">
        <v>901</v>
      </c>
      <c r="B1471" s="19" t="str">
        <f>VLOOKUP(Table3[[#This Row],[Customer ID]],'Customer name 1'!1470:$1048576,4,FALSE())</f>
        <v xml:space="preserve">Ms. Mallory </v>
      </c>
      <c r="C1471" s="20">
        <f>VLOOKUP(Table3[[#This Row],[Customer ID]],'Medical Examinations'!$1:$1048576,2,FALSE())</f>
        <v>28.31</v>
      </c>
      <c r="D1471" s="20" t="str">
        <f>VLOOKUP(Table3[[#This Row],[Customer ID]],'Medical Examinations'!$1:$1048576,3,FALSE())</f>
        <v>over weight</v>
      </c>
      <c r="E1471" s="20">
        <f>VLOOKUP(Table3[[#This Row],[Customer ID]],'Medical Examinations'!$1:$1048576,4,FALSE())</f>
        <v>7.48</v>
      </c>
      <c r="F1471" s="20" t="str">
        <f>VLOOKUP(Table3[[#This Row],[Customer ID]],'Medical Examinations'!$1:$1048576,5,FALSE())</f>
        <v xml:space="preserve">diabetes </v>
      </c>
      <c r="G1471" s="19" t="str">
        <f>VLOOKUP(Table3[[#This Row],[Customer ID]],'Medical Examinations'!$1:$1048576,6,FALSE())</f>
        <v>yes</v>
      </c>
      <c r="H1471" s="19" t="str">
        <f>VLOOKUP(Table3[[#This Row],[Customer ID]],'Medical Examinations'!$1:$1048576,7,FALSE())</f>
        <v>No</v>
      </c>
      <c r="I1471" s="19" t="str">
        <f>VLOOKUP(Table3[[#This Row],[Customer ID]],'Medical Examinations'!$1:$1048576,8,FALSE())</f>
        <v>No</v>
      </c>
      <c r="J1471" s="19">
        <f>VLOOKUP(Table3[[#This Row],[Customer ID]],'Medical Examinations'!$1:$1048576,9,FALSE())</f>
        <v>0</v>
      </c>
      <c r="K1471" s="19" t="str">
        <f>VLOOKUP(Table3[[#This Row],[Customer ID]],'Medical Examinations'!$1:$1048576,10,FALSE())</f>
        <v>No</v>
      </c>
      <c r="L1471" s="19" t="e">
        <f>VLOOKUP(Table3[[#This Row],[Customer ID]],'Hospitalisation Details'!1470:$1048576,5,FALSE())</f>
        <v>#N/A</v>
      </c>
      <c r="M1471" s="19" t="e">
        <f>VLOOKUP(Table3[[#This Row],[Customer ID]],'Hospitalisation Details'!1470:$1048576,6,FALSE())</f>
        <v>#N/A</v>
      </c>
      <c r="N1471" s="19" t="e">
        <f>VLOOKUP(Table3[[#This Row],[Customer ID]],'Hospitalisation Details'!1470:$1048576,8,FALSE())</f>
        <v>#N/A</v>
      </c>
      <c r="O1471" s="19" t="e">
        <f>VLOOKUP(Table3[[#This Row],[Customer ID]],'Hospitalisation Details'!1470:$1048576,9,FALSE())</f>
        <v>#N/A</v>
      </c>
      <c r="P1471" s="19" t="e">
        <f>VLOOKUP(Table3[[#This Row],[Customer ID]],'Hospitalisation Details'!1470:$1048576,10,FALSE())</f>
        <v>#N/A</v>
      </c>
      <c r="Q1471" s="19" t="e">
        <f>VLOOKUP(Table3[[#This Row],[Customer ID]],'Hospitalisation Details'!1470:$1048576,11,FALSE())</f>
        <v>#N/A</v>
      </c>
    </row>
    <row r="1472" spans="1:17" x14ac:dyDescent="0.2">
      <c r="A1472" s="18" t="s">
        <v>900</v>
      </c>
      <c r="B1472" s="19" t="str">
        <f>VLOOKUP(Table3[[#This Row],[Customer ID]],'Customer name 1'!1471:$1048576,4,FALSE())</f>
        <v xml:space="preserve">Mr. Shawn </v>
      </c>
      <c r="C1472" s="20">
        <f>VLOOKUP(Table3[[#This Row],[Customer ID]],'Medical Examinations'!$1:$1048576,2,FALSE())</f>
        <v>38.06</v>
      </c>
      <c r="D1472" s="20" t="str">
        <f>VLOOKUP(Table3[[#This Row],[Customer ID]],'Medical Examinations'!$1:$1048576,3,FALSE())</f>
        <v xml:space="preserve"> obesity </v>
      </c>
      <c r="E1472" s="20">
        <f>VLOOKUP(Table3[[#This Row],[Customer ID]],'Medical Examinations'!$1:$1048576,4,FALSE())</f>
        <v>10.74</v>
      </c>
      <c r="F1472" s="20" t="str">
        <f>VLOOKUP(Table3[[#This Row],[Customer ID]],'Medical Examinations'!$1:$1048576,5,FALSE())</f>
        <v xml:space="preserve">diabetes </v>
      </c>
      <c r="G1472" s="19" t="str">
        <f>VLOOKUP(Table3[[#This Row],[Customer ID]],'Medical Examinations'!$1:$1048576,6,FALSE())</f>
        <v>No</v>
      </c>
      <c r="H1472" s="19" t="str">
        <f>VLOOKUP(Table3[[#This Row],[Customer ID]],'Medical Examinations'!$1:$1048576,7,FALSE())</f>
        <v>No</v>
      </c>
      <c r="I1472" s="19" t="str">
        <f>VLOOKUP(Table3[[#This Row],[Customer ID]],'Medical Examinations'!$1:$1048576,8,FALSE())</f>
        <v>No</v>
      </c>
      <c r="J1472" s="19">
        <f>VLOOKUP(Table3[[#This Row],[Customer ID]],'Medical Examinations'!$1:$1048576,9,FALSE())</f>
        <v>0</v>
      </c>
      <c r="K1472" s="19" t="str">
        <f>VLOOKUP(Table3[[#This Row],[Customer ID]],'Medical Examinations'!$1:$1048576,10,FALSE())</f>
        <v>No</v>
      </c>
      <c r="L1472" s="19" t="e">
        <f>VLOOKUP(Table3[[#This Row],[Customer ID]],'Hospitalisation Details'!1471:$1048576,5,FALSE())</f>
        <v>#N/A</v>
      </c>
      <c r="M1472" s="19" t="e">
        <f>VLOOKUP(Table3[[#This Row],[Customer ID]],'Hospitalisation Details'!1471:$1048576,6,FALSE())</f>
        <v>#N/A</v>
      </c>
      <c r="N1472" s="19" t="e">
        <f>VLOOKUP(Table3[[#This Row],[Customer ID]],'Hospitalisation Details'!1471:$1048576,8,FALSE())</f>
        <v>#N/A</v>
      </c>
      <c r="O1472" s="19" t="e">
        <f>VLOOKUP(Table3[[#This Row],[Customer ID]],'Hospitalisation Details'!1471:$1048576,9,FALSE())</f>
        <v>#N/A</v>
      </c>
      <c r="P1472" s="19" t="e">
        <f>VLOOKUP(Table3[[#This Row],[Customer ID]],'Hospitalisation Details'!1471:$1048576,10,FALSE())</f>
        <v>#N/A</v>
      </c>
      <c r="Q1472" s="19" t="e">
        <f>VLOOKUP(Table3[[#This Row],[Customer ID]],'Hospitalisation Details'!1471:$1048576,11,FALSE())</f>
        <v>#N/A</v>
      </c>
    </row>
    <row r="1473" spans="1:17" x14ac:dyDescent="0.2">
      <c r="A1473" s="18" t="s">
        <v>899</v>
      </c>
      <c r="B1473" s="19" t="str">
        <f>VLOOKUP(Table3[[#This Row],[Customer ID]],'Customer name 1'!1472:$1048576,4,FALSE())</f>
        <v xml:space="preserve">Ms. Sarah </v>
      </c>
      <c r="C1473" s="20">
        <f>VLOOKUP(Table3[[#This Row],[Customer ID]],'Medical Examinations'!$1:$1048576,2,FALSE())</f>
        <v>28</v>
      </c>
      <c r="D1473" s="20" t="str">
        <f>VLOOKUP(Table3[[#This Row],[Customer ID]],'Medical Examinations'!$1:$1048576,3,FALSE())</f>
        <v>over weight</v>
      </c>
      <c r="E1473" s="20">
        <f>VLOOKUP(Table3[[#This Row],[Customer ID]],'Medical Examinations'!$1:$1048576,4,FALSE())</f>
        <v>5.19</v>
      </c>
      <c r="F1473" s="20" t="str">
        <f>VLOOKUP(Table3[[#This Row],[Customer ID]],'Medical Examinations'!$1:$1048576,5,FALSE())</f>
        <v xml:space="preserve">normal </v>
      </c>
      <c r="G1473" s="19" t="str">
        <f>VLOOKUP(Table3[[#This Row],[Customer ID]],'Medical Examinations'!$1:$1048576,6,FALSE())</f>
        <v>No</v>
      </c>
      <c r="H1473" s="19" t="str">
        <f>VLOOKUP(Table3[[#This Row],[Customer ID]],'Medical Examinations'!$1:$1048576,7,FALSE())</f>
        <v>No</v>
      </c>
      <c r="I1473" s="19" t="str">
        <f>VLOOKUP(Table3[[#This Row],[Customer ID]],'Medical Examinations'!$1:$1048576,8,FALSE())</f>
        <v>No</v>
      </c>
      <c r="J1473" s="19">
        <f>VLOOKUP(Table3[[#This Row],[Customer ID]],'Medical Examinations'!$1:$1048576,9,FALSE())</f>
        <v>1</v>
      </c>
      <c r="K1473" s="19" t="str">
        <f>VLOOKUP(Table3[[#This Row],[Customer ID]],'Medical Examinations'!$1:$1048576,10,FALSE())</f>
        <v>No</v>
      </c>
      <c r="L1473" s="19" t="e">
        <f>VLOOKUP(Table3[[#This Row],[Customer ID]],'Hospitalisation Details'!1472:$1048576,5,FALSE())</f>
        <v>#N/A</v>
      </c>
      <c r="M1473" s="19" t="e">
        <f>VLOOKUP(Table3[[#This Row],[Customer ID]],'Hospitalisation Details'!1472:$1048576,6,FALSE())</f>
        <v>#N/A</v>
      </c>
      <c r="N1473" s="19" t="e">
        <f>VLOOKUP(Table3[[#This Row],[Customer ID]],'Hospitalisation Details'!1472:$1048576,8,FALSE())</f>
        <v>#N/A</v>
      </c>
      <c r="O1473" s="19" t="e">
        <f>VLOOKUP(Table3[[#This Row],[Customer ID]],'Hospitalisation Details'!1472:$1048576,9,FALSE())</f>
        <v>#N/A</v>
      </c>
      <c r="P1473" s="19" t="e">
        <f>VLOOKUP(Table3[[#This Row],[Customer ID]],'Hospitalisation Details'!1472:$1048576,10,FALSE())</f>
        <v>#N/A</v>
      </c>
      <c r="Q1473" s="19" t="e">
        <f>VLOOKUP(Table3[[#This Row],[Customer ID]],'Hospitalisation Details'!1472:$1048576,11,FALSE())</f>
        <v>#N/A</v>
      </c>
    </row>
    <row r="1474" spans="1:17" x14ac:dyDescent="0.2">
      <c r="A1474" s="18" t="s">
        <v>898</v>
      </c>
      <c r="B1474" s="19" t="str">
        <f>VLOOKUP(Table3[[#This Row],[Customer ID]],'Customer name 1'!1473:$1048576,4,FALSE())</f>
        <v xml:space="preserve">Mr. Josh </v>
      </c>
      <c r="C1474" s="20">
        <f>VLOOKUP(Table3[[#This Row],[Customer ID]],'Medical Examinations'!$1:$1048576,2,FALSE())</f>
        <v>34.32</v>
      </c>
      <c r="D1474" s="20" t="str">
        <f>VLOOKUP(Table3[[#This Row],[Customer ID]],'Medical Examinations'!$1:$1048576,3,FALSE())</f>
        <v xml:space="preserve"> obesity </v>
      </c>
      <c r="E1474" s="20">
        <f>VLOOKUP(Table3[[#This Row],[Customer ID]],'Medical Examinations'!$1:$1048576,4,FALSE())</f>
        <v>9.17</v>
      </c>
      <c r="F1474" s="20" t="str">
        <f>VLOOKUP(Table3[[#This Row],[Customer ID]],'Medical Examinations'!$1:$1048576,5,FALSE())</f>
        <v xml:space="preserve">diabetes </v>
      </c>
      <c r="G1474" s="19" t="str">
        <f>VLOOKUP(Table3[[#This Row],[Customer ID]],'Medical Examinations'!$1:$1048576,6,FALSE())</f>
        <v>No</v>
      </c>
      <c r="H1474" s="19" t="str">
        <f>VLOOKUP(Table3[[#This Row],[Customer ID]],'Medical Examinations'!$1:$1048576,7,FALSE())</f>
        <v>No</v>
      </c>
      <c r="I1474" s="19" t="str">
        <f>VLOOKUP(Table3[[#This Row],[Customer ID]],'Medical Examinations'!$1:$1048576,8,FALSE())</f>
        <v>No</v>
      </c>
      <c r="J1474" s="19">
        <f>VLOOKUP(Table3[[#This Row],[Customer ID]],'Medical Examinations'!$1:$1048576,9,FALSE())</f>
        <v>0</v>
      </c>
      <c r="K1474" s="19" t="str">
        <f>VLOOKUP(Table3[[#This Row],[Customer ID]],'Medical Examinations'!$1:$1048576,10,FALSE())</f>
        <v>No</v>
      </c>
      <c r="L1474" s="19" t="e">
        <f>VLOOKUP(Table3[[#This Row],[Customer ID]],'Hospitalisation Details'!1473:$1048576,5,FALSE())</f>
        <v>#N/A</v>
      </c>
      <c r="M1474" s="19" t="e">
        <f>VLOOKUP(Table3[[#This Row],[Customer ID]],'Hospitalisation Details'!1473:$1048576,6,FALSE())</f>
        <v>#N/A</v>
      </c>
      <c r="N1474" s="19" t="e">
        <f>VLOOKUP(Table3[[#This Row],[Customer ID]],'Hospitalisation Details'!1473:$1048576,8,FALSE())</f>
        <v>#N/A</v>
      </c>
      <c r="O1474" s="19" t="e">
        <f>VLOOKUP(Table3[[#This Row],[Customer ID]],'Hospitalisation Details'!1473:$1048576,9,FALSE())</f>
        <v>#N/A</v>
      </c>
      <c r="P1474" s="19" t="e">
        <f>VLOOKUP(Table3[[#This Row],[Customer ID]],'Hospitalisation Details'!1473:$1048576,10,FALSE())</f>
        <v>#N/A</v>
      </c>
      <c r="Q1474" s="19" t="e">
        <f>VLOOKUP(Table3[[#This Row],[Customer ID]],'Hospitalisation Details'!1473:$1048576,11,FALSE())</f>
        <v>#N/A</v>
      </c>
    </row>
    <row r="1475" spans="1:17" x14ac:dyDescent="0.2">
      <c r="A1475" s="18" t="s">
        <v>897</v>
      </c>
      <c r="B1475" s="19" t="str">
        <f>VLOOKUP(Table3[[#This Row],[Customer ID]],'Customer name 1'!1474:$1048576,4,FALSE())</f>
        <v xml:space="preserve">Mr. Johann </v>
      </c>
      <c r="C1475" s="20">
        <f>VLOOKUP(Table3[[#This Row],[Customer ID]],'Medical Examinations'!$1:$1048576,2,FALSE())</f>
        <v>22.3</v>
      </c>
      <c r="D1475" s="20" t="str">
        <f>VLOOKUP(Table3[[#This Row],[Customer ID]],'Medical Examinations'!$1:$1048576,3,FALSE())</f>
        <v>normal weight</v>
      </c>
      <c r="E1475" s="20">
        <f>VLOOKUP(Table3[[#This Row],[Customer ID]],'Medical Examinations'!$1:$1048576,4,FALSE())</f>
        <v>4.95</v>
      </c>
      <c r="F1475" s="20" t="str">
        <f>VLOOKUP(Table3[[#This Row],[Customer ID]],'Medical Examinations'!$1:$1048576,5,FALSE())</f>
        <v xml:space="preserve">normal </v>
      </c>
      <c r="G1475" s="19" t="str">
        <f>VLOOKUP(Table3[[#This Row],[Customer ID]],'Medical Examinations'!$1:$1048576,6,FALSE())</f>
        <v>yes</v>
      </c>
      <c r="H1475" s="19" t="str">
        <f>VLOOKUP(Table3[[#This Row],[Customer ID]],'Medical Examinations'!$1:$1048576,7,FALSE())</f>
        <v>No</v>
      </c>
      <c r="I1475" s="19" t="str">
        <f>VLOOKUP(Table3[[#This Row],[Customer ID]],'Medical Examinations'!$1:$1048576,8,FALSE())</f>
        <v>No</v>
      </c>
      <c r="J1475" s="19">
        <f>VLOOKUP(Table3[[#This Row],[Customer ID]],'Medical Examinations'!$1:$1048576,9,FALSE())</f>
        <v>0</v>
      </c>
      <c r="K1475" s="19" t="str">
        <f>VLOOKUP(Table3[[#This Row],[Customer ID]],'Medical Examinations'!$1:$1048576,10,FALSE())</f>
        <v>No</v>
      </c>
      <c r="L1475" s="19" t="e">
        <f>VLOOKUP(Table3[[#This Row],[Customer ID]],'Hospitalisation Details'!1474:$1048576,5,FALSE())</f>
        <v>#N/A</v>
      </c>
      <c r="M1475" s="19" t="e">
        <f>VLOOKUP(Table3[[#This Row],[Customer ID]],'Hospitalisation Details'!1474:$1048576,6,FALSE())</f>
        <v>#N/A</v>
      </c>
      <c r="N1475" s="19" t="e">
        <f>VLOOKUP(Table3[[#This Row],[Customer ID]],'Hospitalisation Details'!1474:$1048576,8,FALSE())</f>
        <v>#N/A</v>
      </c>
      <c r="O1475" s="19" t="e">
        <f>VLOOKUP(Table3[[#This Row],[Customer ID]],'Hospitalisation Details'!1474:$1048576,9,FALSE())</f>
        <v>#N/A</v>
      </c>
      <c r="P1475" s="19" t="e">
        <f>VLOOKUP(Table3[[#This Row],[Customer ID]],'Hospitalisation Details'!1474:$1048576,10,FALSE())</f>
        <v>#N/A</v>
      </c>
      <c r="Q1475" s="19" t="e">
        <f>VLOOKUP(Table3[[#This Row],[Customer ID]],'Hospitalisation Details'!1474:$1048576,11,FALSE())</f>
        <v>#N/A</v>
      </c>
    </row>
    <row r="1476" spans="1:17" x14ac:dyDescent="0.2">
      <c r="A1476" s="18" t="s">
        <v>896</v>
      </c>
      <c r="B1476" s="19" t="str">
        <f>VLOOKUP(Table3[[#This Row],[Customer ID]],'Customer name 1'!1475:$1048576,4,FALSE())</f>
        <v xml:space="preserve">Ms. Robin </v>
      </c>
      <c r="C1476" s="20">
        <f>VLOOKUP(Table3[[#This Row],[Customer ID]],'Medical Examinations'!$1:$1048576,2,FALSE())</f>
        <v>27.835000000000001</v>
      </c>
      <c r="D1476" s="20" t="str">
        <f>VLOOKUP(Table3[[#This Row],[Customer ID]],'Medical Examinations'!$1:$1048576,3,FALSE())</f>
        <v>over weight</v>
      </c>
      <c r="E1476" s="20">
        <f>VLOOKUP(Table3[[#This Row],[Customer ID]],'Medical Examinations'!$1:$1048576,4,FALSE())</f>
        <v>6.03</v>
      </c>
      <c r="F1476" s="20" t="str">
        <f>VLOOKUP(Table3[[#This Row],[Customer ID]],'Medical Examinations'!$1:$1048576,5,FALSE())</f>
        <v>prediabetes</v>
      </c>
      <c r="G1476" s="19" t="str">
        <f>VLOOKUP(Table3[[#This Row],[Customer ID]],'Medical Examinations'!$1:$1048576,6,FALSE())</f>
        <v>No</v>
      </c>
      <c r="H1476" s="19" t="str">
        <f>VLOOKUP(Table3[[#This Row],[Customer ID]],'Medical Examinations'!$1:$1048576,7,FALSE())</f>
        <v>No</v>
      </c>
      <c r="I1476" s="19" t="str">
        <f>VLOOKUP(Table3[[#This Row],[Customer ID]],'Medical Examinations'!$1:$1048576,8,FALSE())</f>
        <v>No</v>
      </c>
      <c r="J1476" s="19">
        <f>VLOOKUP(Table3[[#This Row],[Customer ID]],'Medical Examinations'!$1:$1048576,9,FALSE())</f>
        <v>1</v>
      </c>
      <c r="K1476" s="19" t="str">
        <f>VLOOKUP(Table3[[#This Row],[Customer ID]],'Medical Examinations'!$1:$1048576,10,FALSE())</f>
        <v>No</v>
      </c>
      <c r="L1476" s="19" t="e">
        <f>VLOOKUP(Table3[[#This Row],[Customer ID]],'Hospitalisation Details'!1475:$1048576,5,FALSE())</f>
        <v>#N/A</v>
      </c>
      <c r="M1476" s="19" t="e">
        <f>VLOOKUP(Table3[[#This Row],[Customer ID]],'Hospitalisation Details'!1475:$1048576,6,FALSE())</f>
        <v>#N/A</v>
      </c>
      <c r="N1476" s="19" t="e">
        <f>VLOOKUP(Table3[[#This Row],[Customer ID]],'Hospitalisation Details'!1475:$1048576,8,FALSE())</f>
        <v>#N/A</v>
      </c>
      <c r="O1476" s="19" t="e">
        <f>VLOOKUP(Table3[[#This Row],[Customer ID]],'Hospitalisation Details'!1475:$1048576,9,FALSE())</f>
        <v>#N/A</v>
      </c>
      <c r="P1476" s="19" t="e">
        <f>VLOOKUP(Table3[[#This Row],[Customer ID]],'Hospitalisation Details'!1475:$1048576,10,FALSE())</f>
        <v>#N/A</v>
      </c>
      <c r="Q1476" s="19" t="e">
        <f>VLOOKUP(Table3[[#This Row],[Customer ID]],'Hospitalisation Details'!1475:$1048576,11,FALSE())</f>
        <v>#N/A</v>
      </c>
    </row>
    <row r="1477" spans="1:17" x14ac:dyDescent="0.2">
      <c r="A1477" s="18" t="s">
        <v>895</v>
      </c>
      <c r="B1477" s="19" t="str">
        <f>VLOOKUP(Table3[[#This Row],[Customer ID]],'Customer name 1'!1476:$1048576,4,FALSE())</f>
        <v xml:space="preserve">Mr. Kyle </v>
      </c>
      <c r="C1477" s="20">
        <f>VLOOKUP(Table3[[#This Row],[Customer ID]],'Medical Examinations'!$1:$1048576,2,FALSE())</f>
        <v>39.229999999999997</v>
      </c>
      <c r="D1477" s="20" t="str">
        <f>VLOOKUP(Table3[[#This Row],[Customer ID]],'Medical Examinations'!$1:$1048576,3,FALSE())</f>
        <v xml:space="preserve"> obesity </v>
      </c>
      <c r="E1477" s="20">
        <f>VLOOKUP(Table3[[#This Row],[Customer ID]],'Medical Examinations'!$1:$1048576,4,FALSE())</f>
        <v>5.36</v>
      </c>
      <c r="F1477" s="20" t="str">
        <f>VLOOKUP(Table3[[#This Row],[Customer ID]],'Medical Examinations'!$1:$1048576,5,FALSE())</f>
        <v xml:space="preserve">normal </v>
      </c>
      <c r="G1477" s="19" t="str">
        <f>VLOOKUP(Table3[[#This Row],[Customer ID]],'Medical Examinations'!$1:$1048576,6,FALSE())</f>
        <v>No</v>
      </c>
      <c r="H1477" s="19" t="str">
        <f>VLOOKUP(Table3[[#This Row],[Customer ID]],'Medical Examinations'!$1:$1048576,7,FALSE())</f>
        <v>No</v>
      </c>
      <c r="I1477" s="19" t="str">
        <f>VLOOKUP(Table3[[#This Row],[Customer ID]],'Medical Examinations'!$1:$1048576,8,FALSE())</f>
        <v>No</v>
      </c>
      <c r="J1477" s="19">
        <f>VLOOKUP(Table3[[#This Row],[Customer ID]],'Medical Examinations'!$1:$1048576,9,FALSE())</f>
        <v>0</v>
      </c>
      <c r="K1477" s="19" t="str">
        <f>VLOOKUP(Table3[[#This Row],[Customer ID]],'Medical Examinations'!$1:$1048576,10,FALSE())</f>
        <v>No</v>
      </c>
      <c r="L1477" s="19" t="e">
        <f>VLOOKUP(Table3[[#This Row],[Customer ID]],'Hospitalisation Details'!1476:$1048576,5,FALSE())</f>
        <v>#N/A</v>
      </c>
      <c r="M1477" s="19" t="e">
        <f>VLOOKUP(Table3[[#This Row],[Customer ID]],'Hospitalisation Details'!1476:$1048576,6,FALSE())</f>
        <v>#N/A</v>
      </c>
      <c r="N1477" s="19" t="e">
        <f>VLOOKUP(Table3[[#This Row],[Customer ID]],'Hospitalisation Details'!1476:$1048576,8,FALSE())</f>
        <v>#N/A</v>
      </c>
      <c r="O1477" s="19" t="e">
        <f>VLOOKUP(Table3[[#This Row],[Customer ID]],'Hospitalisation Details'!1476:$1048576,9,FALSE())</f>
        <v>#N/A</v>
      </c>
      <c r="P1477" s="19" t="e">
        <f>VLOOKUP(Table3[[#This Row],[Customer ID]],'Hospitalisation Details'!1476:$1048576,10,FALSE())</f>
        <v>#N/A</v>
      </c>
      <c r="Q1477" s="19" t="e">
        <f>VLOOKUP(Table3[[#This Row],[Customer ID]],'Hospitalisation Details'!1476:$1048576,11,FALSE())</f>
        <v>#N/A</v>
      </c>
    </row>
    <row r="1478" spans="1:17" x14ac:dyDescent="0.2">
      <c r="A1478" s="18" t="s">
        <v>894</v>
      </c>
      <c r="B1478" s="19" t="str">
        <f>VLOOKUP(Table3[[#This Row],[Customer ID]],'Customer name 1'!1477:$1048576,4,FALSE())</f>
        <v xml:space="preserve">Ms. Alison </v>
      </c>
      <c r="C1478" s="20">
        <f>VLOOKUP(Table3[[#This Row],[Customer ID]],'Medical Examinations'!$1:$1048576,2,FALSE())</f>
        <v>19.95</v>
      </c>
      <c r="D1478" s="20" t="str">
        <f>VLOOKUP(Table3[[#This Row],[Customer ID]],'Medical Examinations'!$1:$1048576,3,FALSE())</f>
        <v>normal weight</v>
      </c>
      <c r="E1478" s="20">
        <f>VLOOKUP(Table3[[#This Row],[Customer ID]],'Medical Examinations'!$1:$1048576,4,FALSE())</f>
        <v>6.11</v>
      </c>
      <c r="F1478" s="20" t="str">
        <f>VLOOKUP(Table3[[#This Row],[Customer ID]],'Medical Examinations'!$1:$1048576,5,FALSE())</f>
        <v>prediabetes</v>
      </c>
      <c r="G1478" s="19" t="str">
        <f>VLOOKUP(Table3[[#This Row],[Customer ID]],'Medical Examinations'!$1:$1048576,6,FALSE())</f>
        <v>No</v>
      </c>
      <c r="H1478" s="19" t="str">
        <f>VLOOKUP(Table3[[#This Row],[Customer ID]],'Medical Examinations'!$1:$1048576,7,FALSE())</f>
        <v>No</v>
      </c>
      <c r="I1478" s="19" t="str">
        <f>VLOOKUP(Table3[[#This Row],[Customer ID]],'Medical Examinations'!$1:$1048576,8,FALSE())</f>
        <v>No</v>
      </c>
      <c r="J1478" s="19">
        <f>VLOOKUP(Table3[[#This Row],[Customer ID]],'Medical Examinations'!$1:$1048576,9,FALSE())</f>
        <v>1</v>
      </c>
      <c r="K1478" s="19" t="str">
        <f>VLOOKUP(Table3[[#This Row],[Customer ID]],'Medical Examinations'!$1:$1048576,10,FALSE())</f>
        <v>No</v>
      </c>
      <c r="L1478" s="19" t="e">
        <f>VLOOKUP(Table3[[#This Row],[Customer ID]],'Hospitalisation Details'!1477:$1048576,5,FALSE())</f>
        <v>#N/A</v>
      </c>
      <c r="M1478" s="19" t="e">
        <f>VLOOKUP(Table3[[#This Row],[Customer ID]],'Hospitalisation Details'!1477:$1048576,6,FALSE())</f>
        <v>#N/A</v>
      </c>
      <c r="N1478" s="19" t="e">
        <f>VLOOKUP(Table3[[#This Row],[Customer ID]],'Hospitalisation Details'!1477:$1048576,8,FALSE())</f>
        <v>#N/A</v>
      </c>
      <c r="O1478" s="19" t="e">
        <f>VLOOKUP(Table3[[#This Row],[Customer ID]],'Hospitalisation Details'!1477:$1048576,9,FALSE())</f>
        <v>#N/A</v>
      </c>
      <c r="P1478" s="19" t="e">
        <f>VLOOKUP(Table3[[#This Row],[Customer ID]],'Hospitalisation Details'!1477:$1048576,10,FALSE())</f>
        <v>#N/A</v>
      </c>
      <c r="Q1478" s="19" t="e">
        <f>VLOOKUP(Table3[[#This Row],[Customer ID]],'Hospitalisation Details'!1477:$1048576,11,FALSE())</f>
        <v>#N/A</v>
      </c>
    </row>
    <row r="1479" spans="1:17" x14ac:dyDescent="0.2">
      <c r="A1479" s="18" t="s">
        <v>893</v>
      </c>
      <c r="B1479" s="19" t="str">
        <f>VLOOKUP(Table3[[#This Row],[Customer ID]],'Customer name 1'!1478:$1048576,4,FALSE())</f>
        <v xml:space="preserve">Mr. Michael </v>
      </c>
      <c r="C1479" s="20">
        <f>VLOOKUP(Table3[[#This Row],[Customer ID]],'Medical Examinations'!$1:$1048576,2,FALSE())</f>
        <v>34.64</v>
      </c>
      <c r="D1479" s="20" t="str">
        <f>VLOOKUP(Table3[[#This Row],[Customer ID]],'Medical Examinations'!$1:$1048576,3,FALSE())</f>
        <v xml:space="preserve"> obesity </v>
      </c>
      <c r="E1479" s="20">
        <f>VLOOKUP(Table3[[#This Row],[Customer ID]],'Medical Examinations'!$1:$1048576,4,FALSE())</f>
        <v>4.88</v>
      </c>
      <c r="F1479" s="20" t="str">
        <f>VLOOKUP(Table3[[#This Row],[Customer ID]],'Medical Examinations'!$1:$1048576,5,FALSE())</f>
        <v xml:space="preserve">normal </v>
      </c>
      <c r="G1479" s="19" t="str">
        <f>VLOOKUP(Table3[[#This Row],[Customer ID]],'Medical Examinations'!$1:$1048576,6,FALSE())</f>
        <v>No</v>
      </c>
      <c r="H1479" s="19" t="str">
        <f>VLOOKUP(Table3[[#This Row],[Customer ID]],'Medical Examinations'!$1:$1048576,7,FALSE())</f>
        <v>No</v>
      </c>
      <c r="I1479" s="19" t="str">
        <f>VLOOKUP(Table3[[#This Row],[Customer ID]],'Medical Examinations'!$1:$1048576,8,FALSE())</f>
        <v>Yes</v>
      </c>
      <c r="J1479" s="19">
        <f>VLOOKUP(Table3[[#This Row],[Customer ID]],'Medical Examinations'!$1:$1048576,9,FALSE())</f>
        <v>1</v>
      </c>
      <c r="K1479" s="19" t="str">
        <f>VLOOKUP(Table3[[#This Row],[Customer ID]],'Medical Examinations'!$1:$1048576,10,FALSE())</f>
        <v>No</v>
      </c>
      <c r="L1479" s="19" t="e">
        <f>VLOOKUP(Table3[[#This Row],[Customer ID]],'Hospitalisation Details'!1478:$1048576,5,FALSE())</f>
        <v>#N/A</v>
      </c>
      <c r="M1479" s="19" t="e">
        <f>VLOOKUP(Table3[[#This Row],[Customer ID]],'Hospitalisation Details'!1478:$1048576,6,FALSE())</f>
        <v>#N/A</v>
      </c>
      <c r="N1479" s="19" t="e">
        <f>VLOOKUP(Table3[[#This Row],[Customer ID]],'Hospitalisation Details'!1478:$1048576,8,FALSE())</f>
        <v>#N/A</v>
      </c>
      <c r="O1479" s="19" t="e">
        <f>VLOOKUP(Table3[[#This Row],[Customer ID]],'Hospitalisation Details'!1478:$1048576,9,FALSE())</f>
        <v>#N/A</v>
      </c>
      <c r="P1479" s="19" t="e">
        <f>VLOOKUP(Table3[[#This Row],[Customer ID]],'Hospitalisation Details'!1478:$1048576,10,FALSE())</f>
        <v>#N/A</v>
      </c>
      <c r="Q1479" s="19" t="e">
        <f>VLOOKUP(Table3[[#This Row],[Customer ID]],'Hospitalisation Details'!1478:$1048576,11,FALSE())</f>
        <v>#N/A</v>
      </c>
    </row>
    <row r="1480" spans="1:17" x14ac:dyDescent="0.2">
      <c r="A1480" s="18" t="s">
        <v>892</v>
      </c>
      <c r="B1480" s="19" t="str">
        <f>VLOOKUP(Table3[[#This Row],[Customer ID]],'Customer name 1'!1479:$1048576,4,FALSE())</f>
        <v xml:space="preserve">Mr. Byron </v>
      </c>
      <c r="C1480" s="20">
        <f>VLOOKUP(Table3[[#This Row],[Customer ID]],'Medical Examinations'!$1:$1048576,2,FALSE())</f>
        <v>18.75</v>
      </c>
      <c r="D1480" s="20" t="str">
        <f>VLOOKUP(Table3[[#This Row],[Customer ID]],'Medical Examinations'!$1:$1048576,3,FALSE())</f>
        <v>normal weight</v>
      </c>
      <c r="E1480" s="20">
        <f>VLOOKUP(Table3[[#This Row],[Customer ID]],'Medical Examinations'!$1:$1048576,4,FALSE())</f>
        <v>6.72</v>
      </c>
      <c r="F1480" s="20" t="str">
        <f>VLOOKUP(Table3[[#This Row],[Customer ID]],'Medical Examinations'!$1:$1048576,5,FALSE())</f>
        <v xml:space="preserve">diabetes </v>
      </c>
      <c r="G1480" s="19" t="str">
        <f>VLOOKUP(Table3[[#This Row],[Customer ID]],'Medical Examinations'!$1:$1048576,6,FALSE())</f>
        <v>No</v>
      </c>
      <c r="H1480" s="19" t="str">
        <f>VLOOKUP(Table3[[#This Row],[Customer ID]],'Medical Examinations'!$1:$1048576,7,FALSE())</f>
        <v>No</v>
      </c>
      <c r="I1480" s="19" t="str">
        <f>VLOOKUP(Table3[[#This Row],[Customer ID]],'Medical Examinations'!$1:$1048576,8,FALSE())</f>
        <v>No</v>
      </c>
      <c r="J1480" s="19">
        <f>VLOOKUP(Table3[[#This Row],[Customer ID]],'Medical Examinations'!$1:$1048576,9,FALSE())</f>
        <v>0</v>
      </c>
      <c r="K1480" s="19" t="str">
        <f>VLOOKUP(Table3[[#This Row],[Customer ID]],'Medical Examinations'!$1:$1048576,10,FALSE())</f>
        <v>No</v>
      </c>
      <c r="L1480" s="19" t="e">
        <f>VLOOKUP(Table3[[#This Row],[Customer ID]],'Hospitalisation Details'!1479:$1048576,5,FALSE())</f>
        <v>#N/A</v>
      </c>
      <c r="M1480" s="19" t="e">
        <f>VLOOKUP(Table3[[#This Row],[Customer ID]],'Hospitalisation Details'!1479:$1048576,6,FALSE())</f>
        <v>#N/A</v>
      </c>
      <c r="N1480" s="19" t="e">
        <f>VLOOKUP(Table3[[#This Row],[Customer ID]],'Hospitalisation Details'!1479:$1048576,8,FALSE())</f>
        <v>#N/A</v>
      </c>
      <c r="O1480" s="19" t="e">
        <f>VLOOKUP(Table3[[#This Row],[Customer ID]],'Hospitalisation Details'!1479:$1048576,9,FALSE())</f>
        <v>#N/A</v>
      </c>
      <c r="P1480" s="19" t="e">
        <f>VLOOKUP(Table3[[#This Row],[Customer ID]],'Hospitalisation Details'!1479:$1048576,10,FALSE())</f>
        <v>#N/A</v>
      </c>
      <c r="Q1480" s="19" t="e">
        <f>VLOOKUP(Table3[[#This Row],[Customer ID]],'Hospitalisation Details'!1479:$1048576,11,FALSE())</f>
        <v>#N/A</v>
      </c>
    </row>
    <row r="1481" spans="1:17" x14ac:dyDescent="0.2">
      <c r="A1481" s="18" t="s">
        <v>891</v>
      </c>
      <c r="B1481" s="19" t="str">
        <f>VLOOKUP(Table3[[#This Row],[Customer ID]],'Customer name 1'!1480:$1048576,4,FALSE())</f>
        <v xml:space="preserve">Ms. Carine </v>
      </c>
      <c r="C1481" s="20">
        <f>VLOOKUP(Table3[[#This Row],[Customer ID]],'Medical Examinations'!$1:$1048576,2,FALSE())</f>
        <v>26.48</v>
      </c>
      <c r="D1481" s="20" t="str">
        <f>VLOOKUP(Table3[[#This Row],[Customer ID]],'Medical Examinations'!$1:$1048576,3,FALSE())</f>
        <v>over weight</v>
      </c>
      <c r="E1481" s="20">
        <f>VLOOKUP(Table3[[#This Row],[Customer ID]],'Medical Examinations'!$1:$1048576,4,FALSE())</f>
        <v>4.2</v>
      </c>
      <c r="F1481" s="20" t="str">
        <f>VLOOKUP(Table3[[#This Row],[Customer ID]],'Medical Examinations'!$1:$1048576,5,FALSE())</f>
        <v xml:space="preserve">normal </v>
      </c>
      <c r="G1481" s="19" t="str">
        <f>VLOOKUP(Table3[[#This Row],[Customer ID]],'Medical Examinations'!$1:$1048576,6,FALSE())</f>
        <v>No</v>
      </c>
      <c r="H1481" s="19" t="str">
        <f>VLOOKUP(Table3[[#This Row],[Customer ID]],'Medical Examinations'!$1:$1048576,7,FALSE())</f>
        <v>No</v>
      </c>
      <c r="I1481" s="19" t="str">
        <f>VLOOKUP(Table3[[#This Row],[Customer ID]],'Medical Examinations'!$1:$1048576,8,FALSE())</f>
        <v>No</v>
      </c>
      <c r="J1481" s="19">
        <f>VLOOKUP(Table3[[#This Row],[Customer ID]],'Medical Examinations'!$1:$1048576,9,FALSE())</f>
        <v>1</v>
      </c>
      <c r="K1481" s="19" t="str">
        <f>VLOOKUP(Table3[[#This Row],[Customer ID]],'Medical Examinations'!$1:$1048576,10,FALSE())</f>
        <v>No</v>
      </c>
      <c r="L1481" s="19" t="e">
        <f>VLOOKUP(Table3[[#This Row],[Customer ID]],'Hospitalisation Details'!1480:$1048576,5,FALSE())</f>
        <v>#N/A</v>
      </c>
      <c r="M1481" s="19" t="e">
        <f>VLOOKUP(Table3[[#This Row],[Customer ID]],'Hospitalisation Details'!1480:$1048576,6,FALSE())</f>
        <v>#N/A</v>
      </c>
      <c r="N1481" s="19" t="e">
        <f>VLOOKUP(Table3[[#This Row],[Customer ID]],'Hospitalisation Details'!1480:$1048576,8,FALSE())</f>
        <v>#N/A</v>
      </c>
      <c r="O1481" s="19" t="e">
        <f>VLOOKUP(Table3[[#This Row],[Customer ID]],'Hospitalisation Details'!1480:$1048576,9,FALSE())</f>
        <v>#N/A</v>
      </c>
      <c r="P1481" s="19" t="e">
        <f>VLOOKUP(Table3[[#This Row],[Customer ID]],'Hospitalisation Details'!1480:$1048576,10,FALSE())</f>
        <v>#N/A</v>
      </c>
      <c r="Q1481" s="19" t="e">
        <f>VLOOKUP(Table3[[#This Row],[Customer ID]],'Hospitalisation Details'!1480:$1048576,11,FALSE())</f>
        <v>#N/A</v>
      </c>
    </row>
    <row r="1482" spans="1:17" x14ac:dyDescent="0.2">
      <c r="A1482" s="18" t="s">
        <v>890</v>
      </c>
      <c r="B1482" s="19" t="str">
        <f>VLOOKUP(Table3[[#This Row],[Customer ID]],'Customer name 1'!1481:$1048576,4,FALSE())</f>
        <v xml:space="preserve">Mr. Nathaniel </v>
      </c>
      <c r="C1482" s="20">
        <f>VLOOKUP(Table3[[#This Row],[Customer ID]],'Medical Examinations'!$1:$1048576,2,FALSE())</f>
        <v>34.83</v>
      </c>
      <c r="D1482" s="20" t="str">
        <f>VLOOKUP(Table3[[#This Row],[Customer ID]],'Medical Examinations'!$1:$1048576,3,FALSE())</f>
        <v xml:space="preserve"> obesity </v>
      </c>
      <c r="E1482" s="20">
        <f>VLOOKUP(Table3[[#This Row],[Customer ID]],'Medical Examinations'!$1:$1048576,4,FALSE())</f>
        <v>5.79</v>
      </c>
      <c r="F1482" s="20" t="str">
        <f>VLOOKUP(Table3[[#This Row],[Customer ID]],'Medical Examinations'!$1:$1048576,5,FALSE())</f>
        <v>prediabetes</v>
      </c>
      <c r="G1482" s="19" t="str">
        <f>VLOOKUP(Table3[[#This Row],[Customer ID]],'Medical Examinations'!$1:$1048576,6,FALSE())</f>
        <v>No</v>
      </c>
      <c r="H1482" s="19" t="str">
        <f>VLOOKUP(Table3[[#This Row],[Customer ID]],'Medical Examinations'!$1:$1048576,7,FALSE())</f>
        <v>No</v>
      </c>
      <c r="I1482" s="19" t="str">
        <f>VLOOKUP(Table3[[#This Row],[Customer ID]],'Medical Examinations'!$1:$1048576,8,FALSE())</f>
        <v>No</v>
      </c>
      <c r="J1482" s="19">
        <f>VLOOKUP(Table3[[#This Row],[Customer ID]],'Medical Examinations'!$1:$1048576,9,FALSE())</f>
        <v>1</v>
      </c>
      <c r="K1482" s="19" t="str">
        <f>VLOOKUP(Table3[[#This Row],[Customer ID]],'Medical Examinations'!$1:$1048576,10,FALSE())</f>
        <v>No</v>
      </c>
      <c r="L1482" s="19" t="e">
        <f>VLOOKUP(Table3[[#This Row],[Customer ID]],'Hospitalisation Details'!1481:$1048576,5,FALSE())</f>
        <v>#N/A</v>
      </c>
      <c r="M1482" s="19" t="e">
        <f>VLOOKUP(Table3[[#This Row],[Customer ID]],'Hospitalisation Details'!1481:$1048576,6,FALSE())</f>
        <v>#N/A</v>
      </c>
      <c r="N1482" s="19" t="e">
        <f>VLOOKUP(Table3[[#This Row],[Customer ID]],'Hospitalisation Details'!1481:$1048576,8,FALSE())</f>
        <v>#N/A</v>
      </c>
      <c r="O1482" s="19" t="e">
        <f>VLOOKUP(Table3[[#This Row],[Customer ID]],'Hospitalisation Details'!1481:$1048576,9,FALSE())</f>
        <v>#N/A</v>
      </c>
      <c r="P1482" s="19" t="e">
        <f>VLOOKUP(Table3[[#This Row],[Customer ID]],'Hospitalisation Details'!1481:$1048576,10,FALSE())</f>
        <v>#N/A</v>
      </c>
      <c r="Q1482" s="19" t="e">
        <f>VLOOKUP(Table3[[#This Row],[Customer ID]],'Hospitalisation Details'!1481:$1048576,11,FALSE())</f>
        <v>#N/A</v>
      </c>
    </row>
    <row r="1483" spans="1:17" x14ac:dyDescent="0.2">
      <c r="A1483" s="18" t="s">
        <v>889</v>
      </c>
      <c r="B1483" s="19" t="str">
        <f>VLOOKUP(Table3[[#This Row],[Customer ID]],'Customer name 1'!1482:$1048576,4,FALSE())</f>
        <v xml:space="preserve">Ms. Lindsay </v>
      </c>
      <c r="C1483" s="20">
        <f>VLOOKUP(Table3[[#This Row],[Customer ID]],'Medical Examinations'!$1:$1048576,2,FALSE())</f>
        <v>25.46</v>
      </c>
      <c r="D1483" s="20" t="str">
        <f>VLOOKUP(Table3[[#This Row],[Customer ID]],'Medical Examinations'!$1:$1048576,3,FALSE())</f>
        <v>over weight</v>
      </c>
      <c r="E1483" s="20">
        <f>VLOOKUP(Table3[[#This Row],[Customer ID]],'Medical Examinations'!$1:$1048576,4,FALSE())</f>
        <v>4.29</v>
      </c>
      <c r="F1483" s="20" t="str">
        <f>VLOOKUP(Table3[[#This Row],[Customer ID]],'Medical Examinations'!$1:$1048576,5,FALSE())</f>
        <v xml:space="preserve">normal </v>
      </c>
      <c r="G1483" s="19" t="str">
        <f>VLOOKUP(Table3[[#This Row],[Customer ID]],'Medical Examinations'!$1:$1048576,6,FALSE())</f>
        <v>No</v>
      </c>
      <c r="H1483" s="19" t="str">
        <f>VLOOKUP(Table3[[#This Row],[Customer ID]],'Medical Examinations'!$1:$1048576,7,FALSE())</f>
        <v>No</v>
      </c>
      <c r="I1483" s="19" t="str">
        <f>VLOOKUP(Table3[[#This Row],[Customer ID]],'Medical Examinations'!$1:$1048576,8,FALSE())</f>
        <v>No</v>
      </c>
      <c r="J1483" s="19">
        <f>VLOOKUP(Table3[[#This Row],[Customer ID]],'Medical Examinations'!$1:$1048576,9,FALSE())</f>
        <v>0</v>
      </c>
      <c r="K1483" s="19" t="str">
        <f>VLOOKUP(Table3[[#This Row],[Customer ID]],'Medical Examinations'!$1:$1048576,10,FALSE())</f>
        <v>No</v>
      </c>
      <c r="L1483" s="19" t="e">
        <f>VLOOKUP(Table3[[#This Row],[Customer ID]],'Hospitalisation Details'!1482:$1048576,5,FALSE())</f>
        <v>#N/A</v>
      </c>
      <c r="M1483" s="19" t="e">
        <f>VLOOKUP(Table3[[#This Row],[Customer ID]],'Hospitalisation Details'!1482:$1048576,6,FALSE())</f>
        <v>#N/A</v>
      </c>
      <c r="N1483" s="19" t="e">
        <f>VLOOKUP(Table3[[#This Row],[Customer ID]],'Hospitalisation Details'!1482:$1048576,8,FALSE())</f>
        <v>#N/A</v>
      </c>
      <c r="O1483" s="19" t="e">
        <f>VLOOKUP(Table3[[#This Row],[Customer ID]],'Hospitalisation Details'!1482:$1048576,9,FALSE())</f>
        <v>#N/A</v>
      </c>
      <c r="P1483" s="19" t="e">
        <f>VLOOKUP(Table3[[#This Row],[Customer ID]],'Hospitalisation Details'!1482:$1048576,10,FALSE())</f>
        <v>#N/A</v>
      </c>
      <c r="Q1483" s="19" t="e">
        <f>VLOOKUP(Table3[[#This Row],[Customer ID]],'Hospitalisation Details'!1482:$1048576,11,FALSE())</f>
        <v>#N/A</v>
      </c>
    </row>
    <row r="1484" spans="1:17" x14ac:dyDescent="0.2">
      <c r="A1484" s="18" t="s">
        <v>888</v>
      </c>
      <c r="B1484" s="19" t="str">
        <f>VLOOKUP(Table3[[#This Row],[Customer ID]],'Customer name 1'!1483:$1048576,4,FALSE())</f>
        <v xml:space="preserve">Mr. Justin </v>
      </c>
      <c r="C1484" s="20">
        <f>VLOOKUP(Table3[[#This Row],[Customer ID]],'Medical Examinations'!$1:$1048576,2,FALSE())</f>
        <v>23.31</v>
      </c>
      <c r="D1484" s="20" t="str">
        <f>VLOOKUP(Table3[[#This Row],[Customer ID]],'Medical Examinations'!$1:$1048576,3,FALSE())</f>
        <v>normal weight</v>
      </c>
      <c r="E1484" s="20">
        <f>VLOOKUP(Table3[[#This Row],[Customer ID]],'Medical Examinations'!$1:$1048576,4,FALSE())</f>
        <v>8.27</v>
      </c>
      <c r="F1484" s="20" t="str">
        <f>VLOOKUP(Table3[[#This Row],[Customer ID]],'Medical Examinations'!$1:$1048576,5,FALSE())</f>
        <v xml:space="preserve">diabetes </v>
      </c>
      <c r="G1484" s="19" t="str">
        <f>VLOOKUP(Table3[[#This Row],[Customer ID]],'Medical Examinations'!$1:$1048576,6,FALSE())</f>
        <v>No</v>
      </c>
      <c r="H1484" s="19" t="str">
        <f>VLOOKUP(Table3[[#This Row],[Customer ID]],'Medical Examinations'!$1:$1048576,7,FALSE())</f>
        <v>No</v>
      </c>
      <c r="I1484" s="19" t="str">
        <f>VLOOKUP(Table3[[#This Row],[Customer ID]],'Medical Examinations'!$1:$1048576,8,FALSE())</f>
        <v>No</v>
      </c>
      <c r="J1484" s="19">
        <f>VLOOKUP(Table3[[#This Row],[Customer ID]],'Medical Examinations'!$1:$1048576,9,FALSE())</f>
        <v>0</v>
      </c>
      <c r="K1484" s="19" t="str">
        <f>VLOOKUP(Table3[[#This Row],[Customer ID]],'Medical Examinations'!$1:$1048576,10,FALSE())</f>
        <v>No</v>
      </c>
      <c r="L1484" s="19" t="e">
        <f>VLOOKUP(Table3[[#This Row],[Customer ID]],'Hospitalisation Details'!1483:$1048576,5,FALSE())</f>
        <v>#N/A</v>
      </c>
      <c r="M1484" s="19" t="e">
        <f>VLOOKUP(Table3[[#This Row],[Customer ID]],'Hospitalisation Details'!1483:$1048576,6,FALSE())</f>
        <v>#N/A</v>
      </c>
      <c r="N1484" s="19" t="e">
        <f>VLOOKUP(Table3[[#This Row],[Customer ID]],'Hospitalisation Details'!1483:$1048576,8,FALSE())</f>
        <v>#N/A</v>
      </c>
      <c r="O1484" s="19" t="e">
        <f>VLOOKUP(Table3[[#This Row],[Customer ID]],'Hospitalisation Details'!1483:$1048576,9,FALSE())</f>
        <v>#N/A</v>
      </c>
      <c r="P1484" s="19" t="e">
        <f>VLOOKUP(Table3[[#This Row],[Customer ID]],'Hospitalisation Details'!1483:$1048576,10,FALSE())</f>
        <v>#N/A</v>
      </c>
      <c r="Q1484" s="19" t="e">
        <f>VLOOKUP(Table3[[#This Row],[Customer ID]],'Hospitalisation Details'!1483:$1048576,11,FALSE())</f>
        <v>#N/A</v>
      </c>
    </row>
    <row r="1485" spans="1:17" x14ac:dyDescent="0.2">
      <c r="A1485" s="18" t="s">
        <v>887</v>
      </c>
      <c r="B1485" s="19" t="str">
        <f>VLOOKUP(Table3[[#This Row],[Customer ID]],'Customer name 1'!1484:$1048576,4,FALSE())</f>
        <v xml:space="preserve">Ms. Casey </v>
      </c>
      <c r="C1485" s="20">
        <f>VLOOKUP(Table3[[#This Row],[Customer ID]],'Medical Examinations'!$1:$1048576,2,FALSE())</f>
        <v>29</v>
      </c>
      <c r="D1485" s="20" t="str">
        <f>VLOOKUP(Table3[[#This Row],[Customer ID]],'Medical Examinations'!$1:$1048576,3,FALSE())</f>
        <v>over weight</v>
      </c>
      <c r="E1485" s="20">
        <f>VLOOKUP(Table3[[#This Row],[Customer ID]],'Medical Examinations'!$1:$1048576,4,FALSE())</f>
        <v>4.5599999999999996</v>
      </c>
      <c r="F1485" s="20" t="str">
        <f>VLOOKUP(Table3[[#This Row],[Customer ID]],'Medical Examinations'!$1:$1048576,5,FALSE())</f>
        <v xml:space="preserve">normal </v>
      </c>
      <c r="G1485" s="19" t="str">
        <f>VLOOKUP(Table3[[#This Row],[Customer ID]],'Medical Examinations'!$1:$1048576,6,FALSE())</f>
        <v>No</v>
      </c>
      <c r="H1485" s="19" t="str">
        <f>VLOOKUP(Table3[[#This Row],[Customer ID]],'Medical Examinations'!$1:$1048576,7,FALSE())</f>
        <v>No</v>
      </c>
      <c r="I1485" s="19" t="str">
        <f>VLOOKUP(Table3[[#This Row],[Customer ID]],'Medical Examinations'!$1:$1048576,8,FALSE())</f>
        <v>No</v>
      </c>
      <c r="J1485" s="19">
        <f>VLOOKUP(Table3[[#This Row],[Customer ID]],'Medical Examinations'!$1:$1048576,9,FALSE())</f>
        <v>0</v>
      </c>
      <c r="K1485" s="19" t="str">
        <f>VLOOKUP(Table3[[#This Row],[Customer ID]],'Medical Examinations'!$1:$1048576,10,FALSE())</f>
        <v>No</v>
      </c>
      <c r="L1485" s="19" t="e">
        <f>VLOOKUP(Table3[[#This Row],[Customer ID]],'Hospitalisation Details'!1484:$1048576,5,FALSE())</f>
        <v>#N/A</v>
      </c>
      <c r="M1485" s="19" t="e">
        <f>VLOOKUP(Table3[[#This Row],[Customer ID]],'Hospitalisation Details'!1484:$1048576,6,FALSE())</f>
        <v>#N/A</v>
      </c>
      <c r="N1485" s="19" t="e">
        <f>VLOOKUP(Table3[[#This Row],[Customer ID]],'Hospitalisation Details'!1484:$1048576,8,FALSE())</f>
        <v>#N/A</v>
      </c>
      <c r="O1485" s="19" t="e">
        <f>VLOOKUP(Table3[[#This Row],[Customer ID]],'Hospitalisation Details'!1484:$1048576,9,FALSE())</f>
        <v>#N/A</v>
      </c>
      <c r="P1485" s="19" t="e">
        <f>VLOOKUP(Table3[[#This Row],[Customer ID]],'Hospitalisation Details'!1484:$1048576,10,FALSE())</f>
        <v>#N/A</v>
      </c>
      <c r="Q1485" s="19" t="e">
        <f>VLOOKUP(Table3[[#This Row],[Customer ID]],'Hospitalisation Details'!1484:$1048576,11,FALSE())</f>
        <v>#N/A</v>
      </c>
    </row>
    <row r="1486" spans="1:17" x14ac:dyDescent="0.2">
      <c r="A1486" s="18" t="s">
        <v>886</v>
      </c>
      <c r="B1486" s="19" t="str">
        <f>VLOOKUP(Table3[[#This Row],[Customer ID]],'Customer name 1'!1485:$1048576,4,FALSE())</f>
        <v xml:space="preserve">Ms. Amanda </v>
      </c>
      <c r="C1486" s="20">
        <f>VLOOKUP(Table3[[#This Row],[Customer ID]],'Medical Examinations'!$1:$1048576,2,FALSE())</f>
        <v>32.869999999999997</v>
      </c>
      <c r="D1486" s="20" t="str">
        <f>VLOOKUP(Table3[[#This Row],[Customer ID]],'Medical Examinations'!$1:$1048576,3,FALSE())</f>
        <v xml:space="preserve"> obesity </v>
      </c>
      <c r="E1486" s="20">
        <f>VLOOKUP(Table3[[#This Row],[Customer ID]],'Medical Examinations'!$1:$1048576,4,FALSE())</f>
        <v>5.33</v>
      </c>
      <c r="F1486" s="20" t="str">
        <f>VLOOKUP(Table3[[#This Row],[Customer ID]],'Medical Examinations'!$1:$1048576,5,FALSE())</f>
        <v xml:space="preserve">normal </v>
      </c>
      <c r="G1486" s="19" t="str">
        <f>VLOOKUP(Table3[[#This Row],[Customer ID]],'Medical Examinations'!$1:$1048576,6,FALSE())</f>
        <v>No</v>
      </c>
      <c r="H1486" s="19" t="str">
        <f>VLOOKUP(Table3[[#This Row],[Customer ID]],'Medical Examinations'!$1:$1048576,7,FALSE())</f>
        <v>No</v>
      </c>
      <c r="I1486" s="19" t="str">
        <f>VLOOKUP(Table3[[#This Row],[Customer ID]],'Medical Examinations'!$1:$1048576,8,FALSE())</f>
        <v>No</v>
      </c>
      <c r="J1486" s="19">
        <f>VLOOKUP(Table3[[#This Row],[Customer ID]],'Medical Examinations'!$1:$1048576,9,FALSE())</f>
        <v>0</v>
      </c>
      <c r="K1486" s="19" t="str">
        <f>VLOOKUP(Table3[[#This Row],[Customer ID]],'Medical Examinations'!$1:$1048576,10,FALSE())</f>
        <v>No</v>
      </c>
      <c r="L1486" s="19" t="e">
        <f>VLOOKUP(Table3[[#This Row],[Customer ID]],'Hospitalisation Details'!1485:$1048576,5,FALSE())</f>
        <v>#N/A</v>
      </c>
      <c r="M1486" s="19" t="e">
        <f>VLOOKUP(Table3[[#This Row],[Customer ID]],'Hospitalisation Details'!1485:$1048576,6,FALSE())</f>
        <v>#N/A</v>
      </c>
      <c r="N1486" s="19" t="e">
        <f>VLOOKUP(Table3[[#This Row],[Customer ID]],'Hospitalisation Details'!1485:$1048576,8,FALSE())</f>
        <v>#N/A</v>
      </c>
      <c r="O1486" s="19" t="e">
        <f>VLOOKUP(Table3[[#This Row],[Customer ID]],'Hospitalisation Details'!1485:$1048576,9,FALSE())</f>
        <v>#N/A</v>
      </c>
      <c r="P1486" s="19" t="e">
        <f>VLOOKUP(Table3[[#This Row],[Customer ID]],'Hospitalisation Details'!1485:$1048576,10,FALSE())</f>
        <v>#N/A</v>
      </c>
      <c r="Q1486" s="19" t="e">
        <f>VLOOKUP(Table3[[#This Row],[Customer ID]],'Hospitalisation Details'!1485:$1048576,11,FALSE())</f>
        <v>#N/A</v>
      </c>
    </row>
    <row r="1487" spans="1:17" x14ac:dyDescent="0.2">
      <c r="A1487" s="18" t="s">
        <v>885</v>
      </c>
      <c r="B1487" s="19" t="str">
        <f>VLOOKUP(Table3[[#This Row],[Customer ID]],'Customer name 1'!1486:$1048576,4,FALSE())</f>
        <v xml:space="preserve">Ms. Ayako </v>
      </c>
      <c r="C1487" s="20">
        <f>VLOOKUP(Table3[[#This Row],[Customer ID]],'Medical Examinations'!$1:$1048576,2,FALSE())</f>
        <v>26.18</v>
      </c>
      <c r="D1487" s="20" t="str">
        <f>VLOOKUP(Table3[[#This Row],[Customer ID]],'Medical Examinations'!$1:$1048576,3,FALSE())</f>
        <v>over weight</v>
      </c>
      <c r="E1487" s="20">
        <f>VLOOKUP(Table3[[#This Row],[Customer ID]],'Medical Examinations'!$1:$1048576,4,FALSE())</f>
        <v>5.63</v>
      </c>
      <c r="F1487" s="20" t="str">
        <f>VLOOKUP(Table3[[#This Row],[Customer ID]],'Medical Examinations'!$1:$1048576,5,FALSE())</f>
        <v xml:space="preserve">normal </v>
      </c>
      <c r="G1487" s="19" t="str">
        <f>VLOOKUP(Table3[[#This Row],[Customer ID]],'Medical Examinations'!$1:$1048576,6,FALSE())</f>
        <v>No</v>
      </c>
      <c r="H1487" s="19" t="str">
        <f>VLOOKUP(Table3[[#This Row],[Customer ID]],'Medical Examinations'!$1:$1048576,7,FALSE())</f>
        <v>No</v>
      </c>
      <c r="I1487" s="19" t="str">
        <f>VLOOKUP(Table3[[#This Row],[Customer ID]],'Medical Examinations'!$1:$1048576,8,FALSE())</f>
        <v>No</v>
      </c>
      <c r="J1487" s="19">
        <f>VLOOKUP(Table3[[#This Row],[Customer ID]],'Medical Examinations'!$1:$1048576,9,FALSE())</f>
        <v>0</v>
      </c>
      <c r="K1487" s="19" t="str">
        <f>VLOOKUP(Table3[[#This Row],[Customer ID]],'Medical Examinations'!$1:$1048576,10,FALSE())</f>
        <v>No</v>
      </c>
      <c r="L1487" s="19" t="e">
        <f>VLOOKUP(Table3[[#This Row],[Customer ID]],'Hospitalisation Details'!1486:$1048576,5,FALSE())</f>
        <v>#N/A</v>
      </c>
      <c r="M1487" s="19" t="e">
        <f>VLOOKUP(Table3[[#This Row],[Customer ID]],'Hospitalisation Details'!1486:$1048576,6,FALSE())</f>
        <v>#N/A</v>
      </c>
      <c r="N1487" s="19" t="e">
        <f>VLOOKUP(Table3[[#This Row],[Customer ID]],'Hospitalisation Details'!1486:$1048576,8,FALSE())</f>
        <v>#N/A</v>
      </c>
      <c r="O1487" s="19" t="e">
        <f>VLOOKUP(Table3[[#This Row],[Customer ID]],'Hospitalisation Details'!1486:$1048576,9,FALSE())</f>
        <v>#N/A</v>
      </c>
      <c r="P1487" s="19" t="e">
        <f>VLOOKUP(Table3[[#This Row],[Customer ID]],'Hospitalisation Details'!1486:$1048576,10,FALSE())</f>
        <v>#N/A</v>
      </c>
      <c r="Q1487" s="19" t="e">
        <f>VLOOKUP(Table3[[#This Row],[Customer ID]],'Hospitalisation Details'!1486:$1048576,11,FALSE())</f>
        <v>#N/A</v>
      </c>
    </row>
    <row r="1488" spans="1:17" x14ac:dyDescent="0.2">
      <c r="A1488" s="18" t="s">
        <v>884</v>
      </c>
      <c r="B1488" s="19" t="str">
        <f>VLOOKUP(Table3[[#This Row],[Customer ID]],'Customer name 1'!1487:$1048576,4,FALSE())</f>
        <v xml:space="preserve">Ms. Emilee </v>
      </c>
      <c r="C1488" s="20">
        <f>VLOOKUP(Table3[[#This Row],[Customer ID]],'Medical Examinations'!$1:$1048576,2,FALSE())</f>
        <v>25.3</v>
      </c>
      <c r="D1488" s="20" t="str">
        <f>VLOOKUP(Table3[[#This Row],[Customer ID]],'Medical Examinations'!$1:$1048576,3,FALSE())</f>
        <v>over weight</v>
      </c>
      <c r="E1488" s="20">
        <f>VLOOKUP(Table3[[#This Row],[Customer ID]],'Medical Examinations'!$1:$1048576,4,FALSE())</f>
        <v>5.12</v>
      </c>
      <c r="F1488" s="20" t="str">
        <f>VLOOKUP(Table3[[#This Row],[Customer ID]],'Medical Examinations'!$1:$1048576,5,FALSE())</f>
        <v xml:space="preserve">normal </v>
      </c>
      <c r="G1488" s="19" t="str">
        <f>VLOOKUP(Table3[[#This Row],[Customer ID]],'Medical Examinations'!$1:$1048576,6,FALSE())</f>
        <v>No</v>
      </c>
      <c r="H1488" s="19" t="str">
        <f>VLOOKUP(Table3[[#This Row],[Customer ID]],'Medical Examinations'!$1:$1048576,7,FALSE())</f>
        <v>No</v>
      </c>
      <c r="I1488" s="19" t="str">
        <f>VLOOKUP(Table3[[#This Row],[Customer ID]],'Medical Examinations'!$1:$1048576,8,FALSE())</f>
        <v>No</v>
      </c>
      <c r="J1488" s="19">
        <f>VLOOKUP(Table3[[#This Row],[Customer ID]],'Medical Examinations'!$1:$1048576,9,FALSE())</f>
        <v>0</v>
      </c>
      <c r="K1488" s="19" t="str">
        <f>VLOOKUP(Table3[[#This Row],[Customer ID]],'Medical Examinations'!$1:$1048576,10,FALSE())</f>
        <v>No</v>
      </c>
      <c r="L1488" s="19" t="e">
        <f>VLOOKUP(Table3[[#This Row],[Customer ID]],'Hospitalisation Details'!1487:$1048576,5,FALSE())</f>
        <v>#N/A</v>
      </c>
      <c r="M1488" s="19" t="e">
        <f>VLOOKUP(Table3[[#This Row],[Customer ID]],'Hospitalisation Details'!1487:$1048576,6,FALSE())</f>
        <v>#N/A</v>
      </c>
      <c r="N1488" s="19" t="e">
        <f>VLOOKUP(Table3[[#This Row],[Customer ID]],'Hospitalisation Details'!1487:$1048576,8,FALSE())</f>
        <v>#N/A</v>
      </c>
      <c r="O1488" s="19" t="e">
        <f>VLOOKUP(Table3[[#This Row],[Customer ID]],'Hospitalisation Details'!1487:$1048576,9,FALSE())</f>
        <v>#N/A</v>
      </c>
      <c r="P1488" s="19" t="e">
        <f>VLOOKUP(Table3[[#This Row],[Customer ID]],'Hospitalisation Details'!1487:$1048576,10,FALSE())</f>
        <v>#N/A</v>
      </c>
      <c r="Q1488" s="19" t="e">
        <f>VLOOKUP(Table3[[#This Row],[Customer ID]],'Hospitalisation Details'!1487:$1048576,11,FALSE())</f>
        <v>#N/A</v>
      </c>
    </row>
    <row r="1489" spans="1:17" x14ac:dyDescent="0.2">
      <c r="A1489" s="18" t="s">
        <v>883</v>
      </c>
      <c r="B1489" s="19" t="str">
        <f>VLOOKUP(Table3[[#This Row],[Customer ID]],'Customer name 1'!1488:$1048576,4,FALSE())</f>
        <v xml:space="preserve">Mr. Stephen </v>
      </c>
      <c r="C1489" s="20">
        <f>VLOOKUP(Table3[[#This Row],[Customer ID]],'Medical Examinations'!$1:$1048576,2,FALSE())</f>
        <v>36.94</v>
      </c>
      <c r="D1489" s="20" t="str">
        <f>VLOOKUP(Table3[[#This Row],[Customer ID]],'Medical Examinations'!$1:$1048576,3,FALSE())</f>
        <v xml:space="preserve"> obesity </v>
      </c>
      <c r="E1489" s="20">
        <f>VLOOKUP(Table3[[#This Row],[Customer ID]],'Medical Examinations'!$1:$1048576,4,FALSE())</f>
        <v>5.15</v>
      </c>
      <c r="F1489" s="20" t="str">
        <f>VLOOKUP(Table3[[#This Row],[Customer ID]],'Medical Examinations'!$1:$1048576,5,FALSE())</f>
        <v xml:space="preserve">normal </v>
      </c>
      <c r="G1489" s="19" t="str">
        <f>VLOOKUP(Table3[[#This Row],[Customer ID]],'Medical Examinations'!$1:$1048576,6,FALSE())</f>
        <v>yes</v>
      </c>
      <c r="H1489" s="19" t="str">
        <f>VLOOKUP(Table3[[#This Row],[Customer ID]],'Medical Examinations'!$1:$1048576,7,FALSE())</f>
        <v>No</v>
      </c>
      <c r="I1489" s="19" t="str">
        <f>VLOOKUP(Table3[[#This Row],[Customer ID]],'Medical Examinations'!$1:$1048576,8,FALSE())</f>
        <v>No</v>
      </c>
      <c r="J1489" s="19">
        <f>VLOOKUP(Table3[[#This Row],[Customer ID]],'Medical Examinations'!$1:$1048576,9,FALSE())</f>
        <v>1</v>
      </c>
      <c r="K1489" s="19" t="str">
        <f>VLOOKUP(Table3[[#This Row],[Customer ID]],'Medical Examinations'!$1:$1048576,10,FALSE())</f>
        <v>No</v>
      </c>
      <c r="L1489" s="19" t="e">
        <f>VLOOKUP(Table3[[#This Row],[Customer ID]],'Hospitalisation Details'!1488:$1048576,5,FALSE())</f>
        <v>#N/A</v>
      </c>
      <c r="M1489" s="19" t="e">
        <f>VLOOKUP(Table3[[#This Row],[Customer ID]],'Hospitalisation Details'!1488:$1048576,6,FALSE())</f>
        <v>#N/A</v>
      </c>
      <c r="N1489" s="19" t="e">
        <f>VLOOKUP(Table3[[#This Row],[Customer ID]],'Hospitalisation Details'!1488:$1048576,8,FALSE())</f>
        <v>#N/A</v>
      </c>
      <c r="O1489" s="19" t="e">
        <f>VLOOKUP(Table3[[#This Row],[Customer ID]],'Hospitalisation Details'!1488:$1048576,9,FALSE())</f>
        <v>#N/A</v>
      </c>
      <c r="P1489" s="19" t="e">
        <f>VLOOKUP(Table3[[#This Row],[Customer ID]],'Hospitalisation Details'!1488:$1048576,10,FALSE())</f>
        <v>#N/A</v>
      </c>
      <c r="Q1489" s="19" t="e">
        <f>VLOOKUP(Table3[[#This Row],[Customer ID]],'Hospitalisation Details'!1488:$1048576,11,FALSE())</f>
        <v>#N/A</v>
      </c>
    </row>
    <row r="1490" spans="1:17" x14ac:dyDescent="0.2">
      <c r="A1490" s="18" t="s">
        <v>882</v>
      </c>
      <c r="B1490" s="19" t="str">
        <f>VLOOKUP(Table3[[#This Row],[Customer ID]],'Customer name 1'!1489:$1048576,4,FALSE())</f>
        <v xml:space="preserve">Ms. Annemarie </v>
      </c>
      <c r="C1490" s="20">
        <f>VLOOKUP(Table3[[#This Row],[Customer ID]],'Medical Examinations'!$1:$1048576,2,FALSE())</f>
        <v>22.86</v>
      </c>
      <c r="D1490" s="20" t="str">
        <f>VLOOKUP(Table3[[#This Row],[Customer ID]],'Medical Examinations'!$1:$1048576,3,FALSE())</f>
        <v>normal weight</v>
      </c>
      <c r="E1490" s="20">
        <f>VLOOKUP(Table3[[#This Row],[Customer ID]],'Medical Examinations'!$1:$1048576,4,FALSE())</f>
        <v>7.5</v>
      </c>
      <c r="F1490" s="20" t="str">
        <f>VLOOKUP(Table3[[#This Row],[Customer ID]],'Medical Examinations'!$1:$1048576,5,FALSE())</f>
        <v xml:space="preserve">diabetes </v>
      </c>
      <c r="G1490" s="19" t="str">
        <f>VLOOKUP(Table3[[#This Row],[Customer ID]],'Medical Examinations'!$1:$1048576,6,FALSE())</f>
        <v>No</v>
      </c>
      <c r="H1490" s="19" t="str">
        <f>VLOOKUP(Table3[[#This Row],[Customer ID]],'Medical Examinations'!$1:$1048576,7,FALSE())</f>
        <v>No</v>
      </c>
      <c r="I1490" s="19" t="str">
        <f>VLOOKUP(Table3[[#This Row],[Customer ID]],'Medical Examinations'!$1:$1048576,8,FALSE())</f>
        <v>No</v>
      </c>
      <c r="J1490" s="19">
        <f>VLOOKUP(Table3[[#This Row],[Customer ID]],'Medical Examinations'!$1:$1048576,9,FALSE())</f>
        <v>0</v>
      </c>
      <c r="K1490" s="19" t="str">
        <f>VLOOKUP(Table3[[#This Row],[Customer ID]],'Medical Examinations'!$1:$1048576,10,FALSE())</f>
        <v>No</v>
      </c>
      <c r="L1490" s="19" t="e">
        <f>VLOOKUP(Table3[[#This Row],[Customer ID]],'Hospitalisation Details'!1489:$1048576,5,FALSE())</f>
        <v>#N/A</v>
      </c>
      <c r="M1490" s="19" t="e">
        <f>VLOOKUP(Table3[[#This Row],[Customer ID]],'Hospitalisation Details'!1489:$1048576,6,FALSE())</f>
        <v>#N/A</v>
      </c>
      <c r="N1490" s="19" t="e">
        <f>VLOOKUP(Table3[[#This Row],[Customer ID]],'Hospitalisation Details'!1489:$1048576,8,FALSE())</f>
        <v>#N/A</v>
      </c>
      <c r="O1490" s="19" t="e">
        <f>VLOOKUP(Table3[[#This Row],[Customer ID]],'Hospitalisation Details'!1489:$1048576,9,FALSE())</f>
        <v>#N/A</v>
      </c>
      <c r="P1490" s="19" t="e">
        <f>VLOOKUP(Table3[[#This Row],[Customer ID]],'Hospitalisation Details'!1489:$1048576,10,FALSE())</f>
        <v>#N/A</v>
      </c>
      <c r="Q1490" s="19" t="e">
        <f>VLOOKUP(Table3[[#This Row],[Customer ID]],'Hospitalisation Details'!1489:$1048576,11,FALSE())</f>
        <v>#N/A</v>
      </c>
    </row>
    <row r="1491" spans="1:17" x14ac:dyDescent="0.2">
      <c r="A1491" s="18" t="s">
        <v>881</v>
      </c>
      <c r="B1491" s="19" t="str">
        <f>VLOOKUP(Table3[[#This Row],[Customer ID]],'Customer name 1'!1490:$1048576,4,FALSE())</f>
        <v xml:space="preserve">Ms. Ashley </v>
      </c>
      <c r="C1491" s="20">
        <f>VLOOKUP(Table3[[#This Row],[Customer ID]],'Medical Examinations'!$1:$1048576,2,FALSE())</f>
        <v>18.760000000000002</v>
      </c>
      <c r="D1491" s="20" t="str">
        <f>VLOOKUP(Table3[[#This Row],[Customer ID]],'Medical Examinations'!$1:$1048576,3,FALSE())</f>
        <v>normal weight</v>
      </c>
      <c r="E1491" s="20">
        <f>VLOOKUP(Table3[[#This Row],[Customer ID]],'Medical Examinations'!$1:$1048576,4,FALSE())</f>
        <v>4.88</v>
      </c>
      <c r="F1491" s="20" t="str">
        <f>VLOOKUP(Table3[[#This Row],[Customer ID]],'Medical Examinations'!$1:$1048576,5,FALSE())</f>
        <v xml:space="preserve">normal </v>
      </c>
      <c r="G1491" s="19" t="str">
        <f>VLOOKUP(Table3[[#This Row],[Customer ID]],'Medical Examinations'!$1:$1048576,6,FALSE())</f>
        <v>yes</v>
      </c>
      <c r="H1491" s="19" t="str">
        <f>VLOOKUP(Table3[[#This Row],[Customer ID]],'Medical Examinations'!$1:$1048576,7,FALSE())</f>
        <v>No</v>
      </c>
      <c r="I1491" s="19" t="str">
        <f>VLOOKUP(Table3[[#This Row],[Customer ID]],'Medical Examinations'!$1:$1048576,8,FALSE())</f>
        <v>Yes</v>
      </c>
      <c r="J1491" s="19">
        <f>VLOOKUP(Table3[[#This Row],[Customer ID]],'Medical Examinations'!$1:$1048576,9,FALSE())</f>
        <v>1</v>
      </c>
      <c r="K1491" s="19" t="str">
        <f>VLOOKUP(Table3[[#This Row],[Customer ID]],'Medical Examinations'!$1:$1048576,10,FALSE())</f>
        <v>No</v>
      </c>
      <c r="L1491" s="19" t="e">
        <f>VLOOKUP(Table3[[#This Row],[Customer ID]],'Hospitalisation Details'!1490:$1048576,5,FALSE())</f>
        <v>#N/A</v>
      </c>
      <c r="M1491" s="19" t="e">
        <f>VLOOKUP(Table3[[#This Row],[Customer ID]],'Hospitalisation Details'!1490:$1048576,6,FALSE())</f>
        <v>#N/A</v>
      </c>
      <c r="N1491" s="19" t="e">
        <f>VLOOKUP(Table3[[#This Row],[Customer ID]],'Hospitalisation Details'!1490:$1048576,8,FALSE())</f>
        <v>#N/A</v>
      </c>
      <c r="O1491" s="19" t="e">
        <f>VLOOKUP(Table3[[#This Row],[Customer ID]],'Hospitalisation Details'!1490:$1048576,9,FALSE())</f>
        <v>#N/A</v>
      </c>
      <c r="P1491" s="19" t="e">
        <f>VLOOKUP(Table3[[#This Row],[Customer ID]],'Hospitalisation Details'!1490:$1048576,10,FALSE())</f>
        <v>#N/A</v>
      </c>
      <c r="Q1491" s="19" t="e">
        <f>VLOOKUP(Table3[[#This Row],[Customer ID]],'Hospitalisation Details'!1490:$1048576,11,FALSE())</f>
        <v>#N/A</v>
      </c>
    </row>
    <row r="1492" spans="1:17" x14ac:dyDescent="0.2">
      <c r="A1492" s="18" t="s">
        <v>880</v>
      </c>
      <c r="B1492" s="19" t="str">
        <f>VLOOKUP(Table3[[#This Row],[Customer ID]],'Customer name 1'!1491:$1048576,4,FALSE())</f>
        <v xml:space="preserve">Ms. Leslie </v>
      </c>
      <c r="C1492" s="20">
        <f>VLOOKUP(Table3[[#This Row],[Customer ID]],'Medical Examinations'!$1:$1048576,2,FALSE())</f>
        <v>24.36</v>
      </c>
      <c r="D1492" s="20" t="str">
        <f>VLOOKUP(Table3[[#This Row],[Customer ID]],'Medical Examinations'!$1:$1048576,3,FALSE())</f>
        <v>normal weight</v>
      </c>
      <c r="E1492" s="20">
        <f>VLOOKUP(Table3[[#This Row],[Customer ID]],'Medical Examinations'!$1:$1048576,4,FALSE())</f>
        <v>5.57</v>
      </c>
      <c r="F1492" s="20" t="str">
        <f>VLOOKUP(Table3[[#This Row],[Customer ID]],'Medical Examinations'!$1:$1048576,5,FALSE())</f>
        <v xml:space="preserve">normal </v>
      </c>
      <c r="G1492" s="19" t="str">
        <f>VLOOKUP(Table3[[#This Row],[Customer ID]],'Medical Examinations'!$1:$1048576,6,FALSE())</f>
        <v>No</v>
      </c>
      <c r="H1492" s="19" t="str">
        <f>VLOOKUP(Table3[[#This Row],[Customer ID]],'Medical Examinations'!$1:$1048576,7,FALSE())</f>
        <v>No</v>
      </c>
      <c r="I1492" s="19" t="str">
        <f>VLOOKUP(Table3[[#This Row],[Customer ID]],'Medical Examinations'!$1:$1048576,8,FALSE())</f>
        <v>No</v>
      </c>
      <c r="J1492" s="19">
        <f>VLOOKUP(Table3[[#This Row],[Customer ID]],'Medical Examinations'!$1:$1048576,9,FALSE())</f>
        <v>0</v>
      </c>
      <c r="K1492" s="19" t="str">
        <f>VLOOKUP(Table3[[#This Row],[Customer ID]],'Medical Examinations'!$1:$1048576,10,FALSE())</f>
        <v>No</v>
      </c>
      <c r="L1492" s="19" t="e">
        <f>VLOOKUP(Table3[[#This Row],[Customer ID]],'Hospitalisation Details'!1491:$1048576,5,FALSE())</f>
        <v>#N/A</v>
      </c>
      <c r="M1492" s="19" t="e">
        <f>VLOOKUP(Table3[[#This Row],[Customer ID]],'Hospitalisation Details'!1491:$1048576,6,FALSE())</f>
        <v>#N/A</v>
      </c>
      <c r="N1492" s="19" t="e">
        <f>VLOOKUP(Table3[[#This Row],[Customer ID]],'Hospitalisation Details'!1491:$1048576,8,FALSE())</f>
        <v>#N/A</v>
      </c>
      <c r="O1492" s="19" t="e">
        <f>VLOOKUP(Table3[[#This Row],[Customer ID]],'Hospitalisation Details'!1491:$1048576,9,FALSE())</f>
        <v>#N/A</v>
      </c>
      <c r="P1492" s="19" t="e">
        <f>VLOOKUP(Table3[[#This Row],[Customer ID]],'Hospitalisation Details'!1491:$1048576,10,FALSE())</f>
        <v>#N/A</v>
      </c>
      <c r="Q1492" s="19" t="e">
        <f>VLOOKUP(Table3[[#This Row],[Customer ID]],'Hospitalisation Details'!1491:$1048576,11,FALSE())</f>
        <v>#N/A</v>
      </c>
    </row>
    <row r="1493" spans="1:17" x14ac:dyDescent="0.2">
      <c r="A1493" s="18" t="s">
        <v>879</v>
      </c>
      <c r="B1493" s="19" t="str">
        <f>VLOOKUP(Table3[[#This Row],[Customer ID]],'Customer name 1'!1492:$1048576,4,FALSE())</f>
        <v xml:space="preserve">  </v>
      </c>
      <c r="C1493" s="20">
        <f>VLOOKUP(Table3[[#This Row],[Customer ID]],'Medical Examinations'!$1:$1048576,2,FALSE())</f>
        <v>32.299999999999997</v>
      </c>
      <c r="D1493" s="20" t="str">
        <f>VLOOKUP(Table3[[#This Row],[Customer ID]],'Medical Examinations'!$1:$1048576,3,FALSE())</f>
        <v xml:space="preserve"> obesity </v>
      </c>
      <c r="E1493" s="20">
        <f>VLOOKUP(Table3[[#This Row],[Customer ID]],'Medical Examinations'!$1:$1048576,4,FALSE())</f>
        <v>5.31</v>
      </c>
      <c r="F1493" s="20" t="str">
        <f>VLOOKUP(Table3[[#This Row],[Customer ID]],'Medical Examinations'!$1:$1048576,5,FALSE())</f>
        <v xml:space="preserve">normal </v>
      </c>
      <c r="G1493" s="19" t="str">
        <f>VLOOKUP(Table3[[#This Row],[Customer ID]],'Medical Examinations'!$1:$1048576,6,FALSE())</f>
        <v>No</v>
      </c>
      <c r="H1493" s="19" t="str">
        <f>VLOOKUP(Table3[[#This Row],[Customer ID]],'Medical Examinations'!$1:$1048576,7,FALSE())</f>
        <v>No</v>
      </c>
      <c r="I1493" s="19" t="str">
        <f>VLOOKUP(Table3[[#This Row],[Customer ID]],'Medical Examinations'!$1:$1048576,8,FALSE())</f>
        <v>No</v>
      </c>
      <c r="J1493" s="19">
        <f>VLOOKUP(Table3[[#This Row],[Customer ID]],'Medical Examinations'!$1:$1048576,9,FALSE())</f>
        <v>0</v>
      </c>
      <c r="K1493" s="19" t="str">
        <f>VLOOKUP(Table3[[#This Row],[Customer ID]],'Medical Examinations'!$1:$1048576,10,FALSE())</f>
        <v>No</v>
      </c>
      <c r="L1493" s="19" t="e">
        <f>VLOOKUP(Table3[[#This Row],[Customer ID]],'Hospitalisation Details'!1492:$1048576,5,FALSE())</f>
        <v>#N/A</v>
      </c>
      <c r="M1493" s="19" t="e">
        <f>VLOOKUP(Table3[[#This Row],[Customer ID]],'Hospitalisation Details'!1492:$1048576,6,FALSE())</f>
        <v>#N/A</v>
      </c>
      <c r="N1493" s="19" t="e">
        <f>VLOOKUP(Table3[[#This Row],[Customer ID]],'Hospitalisation Details'!1492:$1048576,8,FALSE())</f>
        <v>#N/A</v>
      </c>
      <c r="O1493" s="19" t="e">
        <f>VLOOKUP(Table3[[#This Row],[Customer ID]],'Hospitalisation Details'!1492:$1048576,9,FALSE())</f>
        <v>#N/A</v>
      </c>
      <c r="P1493" s="19" t="e">
        <f>VLOOKUP(Table3[[#This Row],[Customer ID]],'Hospitalisation Details'!1492:$1048576,10,FALSE())</f>
        <v>#N/A</v>
      </c>
      <c r="Q1493" s="19" t="e">
        <f>VLOOKUP(Table3[[#This Row],[Customer ID]],'Hospitalisation Details'!1492:$1048576,11,FALSE())</f>
        <v>#N/A</v>
      </c>
    </row>
    <row r="1494" spans="1:17" x14ac:dyDescent="0.2">
      <c r="A1494" s="18" t="s">
        <v>878</v>
      </c>
      <c r="B1494" s="19" t="str">
        <f>VLOOKUP(Table3[[#This Row],[Customer ID]],'Customer name 1'!1493:$1048576,4,FALSE())</f>
        <v xml:space="preserve">Mr. Kieran </v>
      </c>
      <c r="C1494" s="20">
        <f>VLOOKUP(Table3[[#This Row],[Customer ID]],'Medical Examinations'!$1:$1048576,2,FALSE())</f>
        <v>22.704999999999998</v>
      </c>
      <c r="D1494" s="20" t="str">
        <f>VLOOKUP(Table3[[#This Row],[Customer ID]],'Medical Examinations'!$1:$1048576,3,FALSE())</f>
        <v>normal weight</v>
      </c>
      <c r="E1494" s="20">
        <f>VLOOKUP(Table3[[#This Row],[Customer ID]],'Medical Examinations'!$1:$1048576,4,FALSE())</f>
        <v>4.57</v>
      </c>
      <c r="F1494" s="20" t="str">
        <f>VLOOKUP(Table3[[#This Row],[Customer ID]],'Medical Examinations'!$1:$1048576,5,FALSE())</f>
        <v xml:space="preserve">normal </v>
      </c>
      <c r="G1494" s="19" t="str">
        <f>VLOOKUP(Table3[[#This Row],[Customer ID]],'Medical Examinations'!$1:$1048576,6,FALSE())</f>
        <v>yes</v>
      </c>
      <c r="H1494" s="19" t="str">
        <f>VLOOKUP(Table3[[#This Row],[Customer ID]],'Medical Examinations'!$1:$1048576,7,FALSE())</f>
        <v>No</v>
      </c>
      <c r="I1494" s="19" t="str">
        <f>VLOOKUP(Table3[[#This Row],[Customer ID]],'Medical Examinations'!$1:$1048576,8,FALSE())</f>
        <v>No</v>
      </c>
      <c r="J1494" s="19">
        <f>VLOOKUP(Table3[[#This Row],[Customer ID]],'Medical Examinations'!$1:$1048576,9,FALSE())</f>
        <v>0</v>
      </c>
      <c r="K1494" s="19" t="str">
        <f>VLOOKUP(Table3[[#This Row],[Customer ID]],'Medical Examinations'!$1:$1048576,10,FALSE())</f>
        <v>No</v>
      </c>
      <c r="L1494" s="19" t="e">
        <f>VLOOKUP(Table3[[#This Row],[Customer ID]],'Hospitalisation Details'!1493:$1048576,5,FALSE())</f>
        <v>#N/A</v>
      </c>
      <c r="M1494" s="19" t="e">
        <f>VLOOKUP(Table3[[#This Row],[Customer ID]],'Hospitalisation Details'!1493:$1048576,6,FALSE())</f>
        <v>#N/A</v>
      </c>
      <c r="N1494" s="19" t="e">
        <f>VLOOKUP(Table3[[#This Row],[Customer ID]],'Hospitalisation Details'!1493:$1048576,8,FALSE())</f>
        <v>#N/A</v>
      </c>
      <c r="O1494" s="19" t="e">
        <f>VLOOKUP(Table3[[#This Row],[Customer ID]],'Hospitalisation Details'!1493:$1048576,9,FALSE())</f>
        <v>#N/A</v>
      </c>
      <c r="P1494" s="19" t="e">
        <f>VLOOKUP(Table3[[#This Row],[Customer ID]],'Hospitalisation Details'!1493:$1048576,10,FALSE())</f>
        <v>#N/A</v>
      </c>
      <c r="Q1494" s="19" t="e">
        <f>VLOOKUP(Table3[[#This Row],[Customer ID]],'Hospitalisation Details'!1493:$1048576,11,FALSE())</f>
        <v>#N/A</v>
      </c>
    </row>
    <row r="1495" spans="1:17" x14ac:dyDescent="0.2">
      <c r="A1495" s="18" t="s">
        <v>877</v>
      </c>
      <c r="B1495" s="19" t="str">
        <f>VLOOKUP(Table3[[#This Row],[Customer ID]],'Customer name 1'!1494:$1048576,4,FALSE())</f>
        <v xml:space="preserve">Ms. Elizabeth </v>
      </c>
      <c r="C1495" s="20">
        <f>VLOOKUP(Table3[[#This Row],[Customer ID]],'Medical Examinations'!$1:$1048576,2,FALSE())</f>
        <v>21.79</v>
      </c>
      <c r="D1495" s="20" t="str">
        <f>VLOOKUP(Table3[[#This Row],[Customer ID]],'Medical Examinations'!$1:$1048576,3,FALSE())</f>
        <v>normal weight</v>
      </c>
      <c r="E1495" s="20">
        <f>VLOOKUP(Table3[[#This Row],[Customer ID]],'Medical Examinations'!$1:$1048576,4,FALSE())</f>
        <v>8.6999999999999993</v>
      </c>
      <c r="F1495" s="20" t="str">
        <f>VLOOKUP(Table3[[#This Row],[Customer ID]],'Medical Examinations'!$1:$1048576,5,FALSE())</f>
        <v xml:space="preserve">diabetes </v>
      </c>
      <c r="G1495" s="19" t="str">
        <f>VLOOKUP(Table3[[#This Row],[Customer ID]],'Medical Examinations'!$1:$1048576,6,FALSE())</f>
        <v>yes</v>
      </c>
      <c r="H1495" s="19" t="str">
        <f>VLOOKUP(Table3[[#This Row],[Customer ID]],'Medical Examinations'!$1:$1048576,7,FALSE())</f>
        <v>No</v>
      </c>
      <c r="I1495" s="19" t="str">
        <f>VLOOKUP(Table3[[#This Row],[Customer ID]],'Medical Examinations'!$1:$1048576,8,FALSE())</f>
        <v>No</v>
      </c>
      <c r="J1495" s="19">
        <f>VLOOKUP(Table3[[#This Row],[Customer ID]],'Medical Examinations'!$1:$1048576,9,FALSE())</f>
        <v>1</v>
      </c>
      <c r="K1495" s="19" t="str">
        <f>VLOOKUP(Table3[[#This Row],[Customer ID]],'Medical Examinations'!$1:$1048576,10,FALSE())</f>
        <v>No</v>
      </c>
      <c r="L1495" s="19" t="e">
        <f>VLOOKUP(Table3[[#This Row],[Customer ID]],'Hospitalisation Details'!1494:$1048576,5,FALSE())</f>
        <v>#N/A</v>
      </c>
      <c r="M1495" s="19" t="e">
        <f>VLOOKUP(Table3[[#This Row],[Customer ID]],'Hospitalisation Details'!1494:$1048576,6,FALSE())</f>
        <v>#N/A</v>
      </c>
      <c r="N1495" s="19" t="e">
        <f>VLOOKUP(Table3[[#This Row],[Customer ID]],'Hospitalisation Details'!1494:$1048576,8,FALSE())</f>
        <v>#N/A</v>
      </c>
      <c r="O1495" s="19" t="e">
        <f>VLOOKUP(Table3[[#This Row],[Customer ID]],'Hospitalisation Details'!1494:$1048576,9,FALSE())</f>
        <v>#N/A</v>
      </c>
      <c r="P1495" s="19" t="e">
        <f>VLOOKUP(Table3[[#This Row],[Customer ID]],'Hospitalisation Details'!1494:$1048576,10,FALSE())</f>
        <v>#N/A</v>
      </c>
      <c r="Q1495" s="19" t="e">
        <f>VLOOKUP(Table3[[#This Row],[Customer ID]],'Hospitalisation Details'!1494:$1048576,11,FALSE())</f>
        <v>#N/A</v>
      </c>
    </row>
    <row r="1496" spans="1:17" x14ac:dyDescent="0.2">
      <c r="A1496" s="18" t="s">
        <v>876</v>
      </c>
      <c r="B1496" s="19" t="str">
        <f>VLOOKUP(Table3[[#This Row],[Customer ID]],'Customer name 1'!1495:$1048576,4,FALSE())</f>
        <v xml:space="preserve">Mr. Zeke </v>
      </c>
      <c r="C1496" s="20">
        <f>VLOOKUP(Table3[[#This Row],[Customer ID]],'Medical Examinations'!$1:$1048576,2,FALSE())</f>
        <v>24.52</v>
      </c>
      <c r="D1496" s="20" t="str">
        <f>VLOOKUP(Table3[[#This Row],[Customer ID]],'Medical Examinations'!$1:$1048576,3,FALSE())</f>
        <v>normal weight</v>
      </c>
      <c r="E1496" s="20">
        <f>VLOOKUP(Table3[[#This Row],[Customer ID]],'Medical Examinations'!$1:$1048576,4,FALSE())</f>
        <v>4.76</v>
      </c>
      <c r="F1496" s="20" t="str">
        <f>VLOOKUP(Table3[[#This Row],[Customer ID]],'Medical Examinations'!$1:$1048576,5,FALSE())</f>
        <v xml:space="preserve">normal </v>
      </c>
      <c r="G1496" s="19" t="str">
        <f>VLOOKUP(Table3[[#This Row],[Customer ID]],'Medical Examinations'!$1:$1048576,6,FALSE())</f>
        <v>No</v>
      </c>
      <c r="H1496" s="19" t="str">
        <f>VLOOKUP(Table3[[#This Row],[Customer ID]],'Medical Examinations'!$1:$1048576,7,FALSE())</f>
        <v>No</v>
      </c>
      <c r="I1496" s="19" t="str">
        <f>VLOOKUP(Table3[[#This Row],[Customer ID]],'Medical Examinations'!$1:$1048576,8,FALSE())</f>
        <v>No</v>
      </c>
      <c r="J1496" s="19">
        <f>VLOOKUP(Table3[[#This Row],[Customer ID]],'Medical Examinations'!$1:$1048576,9,FALSE())</f>
        <v>0</v>
      </c>
      <c r="K1496" s="19" t="str">
        <f>VLOOKUP(Table3[[#This Row],[Customer ID]],'Medical Examinations'!$1:$1048576,10,FALSE())</f>
        <v>No</v>
      </c>
      <c r="L1496" s="19" t="e">
        <f>VLOOKUP(Table3[[#This Row],[Customer ID]],'Hospitalisation Details'!1495:$1048576,5,FALSE())</f>
        <v>#N/A</v>
      </c>
      <c r="M1496" s="19" t="e">
        <f>VLOOKUP(Table3[[#This Row],[Customer ID]],'Hospitalisation Details'!1495:$1048576,6,FALSE())</f>
        <v>#N/A</v>
      </c>
      <c r="N1496" s="19" t="e">
        <f>VLOOKUP(Table3[[#This Row],[Customer ID]],'Hospitalisation Details'!1495:$1048576,8,FALSE())</f>
        <v>#N/A</v>
      </c>
      <c r="O1496" s="19" t="e">
        <f>VLOOKUP(Table3[[#This Row],[Customer ID]],'Hospitalisation Details'!1495:$1048576,9,FALSE())</f>
        <v>#N/A</v>
      </c>
      <c r="P1496" s="19" t="e">
        <f>VLOOKUP(Table3[[#This Row],[Customer ID]],'Hospitalisation Details'!1495:$1048576,10,FALSE())</f>
        <v>#N/A</v>
      </c>
      <c r="Q1496" s="19" t="e">
        <f>VLOOKUP(Table3[[#This Row],[Customer ID]],'Hospitalisation Details'!1495:$1048576,11,FALSE())</f>
        <v>#N/A</v>
      </c>
    </row>
    <row r="1497" spans="1:17" x14ac:dyDescent="0.2">
      <c r="A1497" s="18" t="s">
        <v>875</v>
      </c>
      <c r="B1497" s="19" t="str">
        <f>VLOOKUP(Table3[[#This Row],[Customer ID]],'Customer name 1'!1496:$1048576,4,FALSE())</f>
        <v xml:space="preserve">Mr. Chip </v>
      </c>
      <c r="C1497" s="20">
        <f>VLOOKUP(Table3[[#This Row],[Customer ID]],'Medical Examinations'!$1:$1048576,2,FALSE())</f>
        <v>39.520000000000003</v>
      </c>
      <c r="D1497" s="20" t="str">
        <f>VLOOKUP(Table3[[#This Row],[Customer ID]],'Medical Examinations'!$1:$1048576,3,FALSE())</f>
        <v xml:space="preserve"> obesity </v>
      </c>
      <c r="E1497" s="20">
        <f>VLOOKUP(Table3[[#This Row],[Customer ID]],'Medical Examinations'!$1:$1048576,4,FALSE())</f>
        <v>11.81</v>
      </c>
      <c r="F1497" s="20" t="str">
        <f>VLOOKUP(Table3[[#This Row],[Customer ID]],'Medical Examinations'!$1:$1048576,5,FALSE())</f>
        <v xml:space="preserve">diabetes </v>
      </c>
      <c r="G1497" s="19" t="str">
        <f>VLOOKUP(Table3[[#This Row],[Customer ID]],'Medical Examinations'!$1:$1048576,6,FALSE())</f>
        <v>No</v>
      </c>
      <c r="H1497" s="19" t="str">
        <f>VLOOKUP(Table3[[#This Row],[Customer ID]],'Medical Examinations'!$1:$1048576,7,FALSE())</f>
        <v>No</v>
      </c>
      <c r="I1497" s="19" t="str">
        <f>VLOOKUP(Table3[[#This Row],[Customer ID]],'Medical Examinations'!$1:$1048576,8,FALSE())</f>
        <v>No</v>
      </c>
      <c r="J1497" s="19">
        <f>VLOOKUP(Table3[[#This Row],[Customer ID]],'Medical Examinations'!$1:$1048576,9,FALSE())</f>
        <v>0</v>
      </c>
      <c r="K1497" s="19" t="str">
        <f>VLOOKUP(Table3[[#This Row],[Customer ID]],'Medical Examinations'!$1:$1048576,10,FALSE())</f>
        <v>No</v>
      </c>
      <c r="L1497" s="19" t="e">
        <f>VLOOKUP(Table3[[#This Row],[Customer ID]],'Hospitalisation Details'!1496:$1048576,5,FALSE())</f>
        <v>#N/A</v>
      </c>
      <c r="M1497" s="19" t="e">
        <f>VLOOKUP(Table3[[#This Row],[Customer ID]],'Hospitalisation Details'!1496:$1048576,6,FALSE())</f>
        <v>#N/A</v>
      </c>
      <c r="N1497" s="19" t="e">
        <f>VLOOKUP(Table3[[#This Row],[Customer ID]],'Hospitalisation Details'!1496:$1048576,8,FALSE())</f>
        <v>#N/A</v>
      </c>
      <c r="O1497" s="19" t="e">
        <f>VLOOKUP(Table3[[#This Row],[Customer ID]],'Hospitalisation Details'!1496:$1048576,9,FALSE())</f>
        <v>#N/A</v>
      </c>
      <c r="P1497" s="19" t="e">
        <f>VLOOKUP(Table3[[#This Row],[Customer ID]],'Hospitalisation Details'!1496:$1048576,10,FALSE())</f>
        <v>#N/A</v>
      </c>
      <c r="Q1497" s="19" t="e">
        <f>VLOOKUP(Table3[[#This Row],[Customer ID]],'Hospitalisation Details'!1496:$1048576,11,FALSE())</f>
        <v>#N/A</v>
      </c>
    </row>
    <row r="1498" spans="1:17" x14ac:dyDescent="0.2">
      <c r="A1498" s="18" t="s">
        <v>874</v>
      </c>
      <c r="B1498" s="19" t="str">
        <f>VLOOKUP(Table3[[#This Row],[Customer ID]],'Customer name 1'!1497:$1048576,4,FALSE())</f>
        <v xml:space="preserve">  </v>
      </c>
      <c r="C1498" s="20">
        <f>VLOOKUP(Table3[[#This Row],[Customer ID]],'Medical Examinations'!$1:$1048576,2,FALSE())</f>
        <v>24.49</v>
      </c>
      <c r="D1498" s="20" t="str">
        <f>VLOOKUP(Table3[[#This Row],[Customer ID]],'Medical Examinations'!$1:$1048576,3,FALSE())</f>
        <v>normal weight</v>
      </c>
      <c r="E1498" s="20">
        <f>VLOOKUP(Table3[[#This Row],[Customer ID]],'Medical Examinations'!$1:$1048576,4,FALSE())</f>
        <v>4.67</v>
      </c>
      <c r="F1498" s="20" t="str">
        <f>VLOOKUP(Table3[[#This Row],[Customer ID]],'Medical Examinations'!$1:$1048576,5,FALSE())</f>
        <v xml:space="preserve">normal </v>
      </c>
      <c r="G1498" s="19" t="str">
        <f>VLOOKUP(Table3[[#This Row],[Customer ID]],'Medical Examinations'!$1:$1048576,6,FALSE())</f>
        <v>No</v>
      </c>
      <c r="H1498" s="19" t="str">
        <f>VLOOKUP(Table3[[#This Row],[Customer ID]],'Medical Examinations'!$1:$1048576,7,FALSE())</f>
        <v>No</v>
      </c>
      <c r="I1498" s="19" t="str">
        <f>VLOOKUP(Table3[[#This Row],[Customer ID]],'Medical Examinations'!$1:$1048576,8,FALSE())</f>
        <v>No</v>
      </c>
      <c r="J1498" s="19">
        <f>VLOOKUP(Table3[[#This Row],[Customer ID]],'Medical Examinations'!$1:$1048576,9,FALSE())</f>
        <v>0</v>
      </c>
      <c r="K1498" s="19" t="str">
        <f>VLOOKUP(Table3[[#This Row],[Customer ID]],'Medical Examinations'!$1:$1048576,10,FALSE())</f>
        <v>No</v>
      </c>
      <c r="L1498" s="19" t="e">
        <f>VLOOKUP(Table3[[#This Row],[Customer ID]],'Hospitalisation Details'!1497:$1048576,5,FALSE())</f>
        <v>#N/A</v>
      </c>
      <c r="M1498" s="19" t="e">
        <f>VLOOKUP(Table3[[#This Row],[Customer ID]],'Hospitalisation Details'!1497:$1048576,6,FALSE())</f>
        <v>#N/A</v>
      </c>
      <c r="N1498" s="19" t="e">
        <f>VLOOKUP(Table3[[#This Row],[Customer ID]],'Hospitalisation Details'!1497:$1048576,8,FALSE())</f>
        <v>#N/A</v>
      </c>
      <c r="O1498" s="19" t="e">
        <f>VLOOKUP(Table3[[#This Row],[Customer ID]],'Hospitalisation Details'!1497:$1048576,9,FALSE())</f>
        <v>#N/A</v>
      </c>
      <c r="P1498" s="19" t="e">
        <f>VLOOKUP(Table3[[#This Row],[Customer ID]],'Hospitalisation Details'!1497:$1048576,10,FALSE())</f>
        <v>#N/A</v>
      </c>
      <c r="Q1498" s="19" t="e">
        <f>VLOOKUP(Table3[[#This Row],[Customer ID]],'Hospitalisation Details'!1497:$1048576,11,FALSE())</f>
        <v>#N/A</v>
      </c>
    </row>
    <row r="1499" spans="1:17" x14ac:dyDescent="0.2">
      <c r="A1499" s="18" t="s">
        <v>873</v>
      </c>
      <c r="B1499" s="19" t="str">
        <f>VLOOKUP(Table3[[#This Row],[Customer ID]],'Customer name 1'!1498:$1048576,4,FALSE())</f>
        <v xml:space="preserve">Mr. Brian </v>
      </c>
      <c r="C1499" s="20">
        <f>VLOOKUP(Table3[[#This Row],[Customer ID]],'Medical Examinations'!$1:$1048576,2,FALSE())</f>
        <v>26.315000000000001</v>
      </c>
      <c r="D1499" s="20" t="str">
        <f>VLOOKUP(Table3[[#This Row],[Customer ID]],'Medical Examinations'!$1:$1048576,3,FALSE())</f>
        <v>over weight</v>
      </c>
      <c r="E1499" s="20">
        <f>VLOOKUP(Table3[[#This Row],[Customer ID]],'Medical Examinations'!$1:$1048576,4,FALSE())</f>
        <v>6.02</v>
      </c>
      <c r="F1499" s="20" t="str">
        <f>VLOOKUP(Table3[[#This Row],[Customer ID]],'Medical Examinations'!$1:$1048576,5,FALSE())</f>
        <v>prediabetes</v>
      </c>
      <c r="G1499" s="19" t="str">
        <f>VLOOKUP(Table3[[#This Row],[Customer ID]],'Medical Examinations'!$1:$1048576,6,FALSE())</f>
        <v>No</v>
      </c>
      <c r="H1499" s="19" t="str">
        <f>VLOOKUP(Table3[[#This Row],[Customer ID]],'Medical Examinations'!$1:$1048576,7,FALSE())</f>
        <v>No</v>
      </c>
      <c r="I1499" s="19" t="str">
        <f>VLOOKUP(Table3[[#This Row],[Customer ID]],'Medical Examinations'!$1:$1048576,8,FALSE())</f>
        <v>No</v>
      </c>
      <c r="J1499" s="19">
        <f>VLOOKUP(Table3[[#This Row],[Customer ID]],'Medical Examinations'!$1:$1048576,9,FALSE())</f>
        <v>0</v>
      </c>
      <c r="K1499" s="19" t="str">
        <f>VLOOKUP(Table3[[#This Row],[Customer ID]],'Medical Examinations'!$1:$1048576,10,FALSE())</f>
        <v>No</v>
      </c>
      <c r="L1499" s="19" t="e">
        <f>VLOOKUP(Table3[[#This Row],[Customer ID]],'Hospitalisation Details'!1498:$1048576,5,FALSE())</f>
        <v>#N/A</v>
      </c>
      <c r="M1499" s="19" t="e">
        <f>VLOOKUP(Table3[[#This Row],[Customer ID]],'Hospitalisation Details'!1498:$1048576,6,FALSE())</f>
        <v>#N/A</v>
      </c>
      <c r="N1499" s="19" t="e">
        <f>VLOOKUP(Table3[[#This Row],[Customer ID]],'Hospitalisation Details'!1498:$1048576,8,FALSE())</f>
        <v>#N/A</v>
      </c>
      <c r="O1499" s="19" t="e">
        <f>VLOOKUP(Table3[[#This Row],[Customer ID]],'Hospitalisation Details'!1498:$1048576,9,FALSE())</f>
        <v>#N/A</v>
      </c>
      <c r="P1499" s="19" t="e">
        <f>VLOOKUP(Table3[[#This Row],[Customer ID]],'Hospitalisation Details'!1498:$1048576,10,FALSE())</f>
        <v>#N/A</v>
      </c>
      <c r="Q1499" s="19" t="e">
        <f>VLOOKUP(Table3[[#This Row],[Customer ID]],'Hospitalisation Details'!1498:$1048576,11,FALSE())</f>
        <v>#N/A</v>
      </c>
    </row>
    <row r="1500" spans="1:17" x14ac:dyDescent="0.2">
      <c r="A1500" s="18" t="s">
        <v>872</v>
      </c>
      <c r="B1500" s="19" t="str">
        <f>VLOOKUP(Table3[[#This Row],[Customer ID]],'Customer name 1'!1499:$1048576,4,FALSE())</f>
        <v xml:space="preserve">Ms. Meghan </v>
      </c>
      <c r="C1500" s="20">
        <f>VLOOKUP(Table3[[#This Row],[Customer ID]],'Medical Examinations'!$1:$1048576,2,FALSE())</f>
        <v>22.58</v>
      </c>
      <c r="D1500" s="20" t="str">
        <f>VLOOKUP(Table3[[#This Row],[Customer ID]],'Medical Examinations'!$1:$1048576,3,FALSE())</f>
        <v>normal weight</v>
      </c>
      <c r="E1500" s="20">
        <f>VLOOKUP(Table3[[#This Row],[Customer ID]],'Medical Examinations'!$1:$1048576,4,FALSE())</f>
        <v>7.46</v>
      </c>
      <c r="F1500" s="20" t="str">
        <f>VLOOKUP(Table3[[#This Row],[Customer ID]],'Medical Examinations'!$1:$1048576,5,FALSE())</f>
        <v xml:space="preserve">diabetes </v>
      </c>
      <c r="G1500" s="19" t="str">
        <f>VLOOKUP(Table3[[#This Row],[Customer ID]],'Medical Examinations'!$1:$1048576,6,FALSE())</f>
        <v>No</v>
      </c>
      <c r="H1500" s="19" t="str">
        <f>VLOOKUP(Table3[[#This Row],[Customer ID]],'Medical Examinations'!$1:$1048576,7,FALSE())</f>
        <v>No</v>
      </c>
      <c r="I1500" s="19" t="str">
        <f>VLOOKUP(Table3[[#This Row],[Customer ID]],'Medical Examinations'!$1:$1048576,8,FALSE())</f>
        <v>No</v>
      </c>
      <c r="J1500" s="19">
        <f>VLOOKUP(Table3[[#This Row],[Customer ID]],'Medical Examinations'!$1:$1048576,9,FALSE())</f>
        <v>0</v>
      </c>
      <c r="K1500" s="19" t="str">
        <f>VLOOKUP(Table3[[#This Row],[Customer ID]],'Medical Examinations'!$1:$1048576,10,FALSE())</f>
        <v>No</v>
      </c>
      <c r="L1500" s="19" t="e">
        <f>VLOOKUP(Table3[[#This Row],[Customer ID]],'Hospitalisation Details'!1499:$1048576,5,FALSE())</f>
        <v>#N/A</v>
      </c>
      <c r="M1500" s="19" t="e">
        <f>VLOOKUP(Table3[[#This Row],[Customer ID]],'Hospitalisation Details'!1499:$1048576,6,FALSE())</f>
        <v>#N/A</v>
      </c>
      <c r="N1500" s="19" t="e">
        <f>VLOOKUP(Table3[[#This Row],[Customer ID]],'Hospitalisation Details'!1499:$1048576,8,FALSE())</f>
        <v>#N/A</v>
      </c>
      <c r="O1500" s="19" t="e">
        <f>VLOOKUP(Table3[[#This Row],[Customer ID]],'Hospitalisation Details'!1499:$1048576,9,FALSE())</f>
        <v>#N/A</v>
      </c>
      <c r="P1500" s="19" t="e">
        <f>VLOOKUP(Table3[[#This Row],[Customer ID]],'Hospitalisation Details'!1499:$1048576,10,FALSE())</f>
        <v>#N/A</v>
      </c>
      <c r="Q1500" s="19" t="e">
        <f>VLOOKUP(Table3[[#This Row],[Customer ID]],'Hospitalisation Details'!1499:$1048576,11,FALSE())</f>
        <v>#N/A</v>
      </c>
    </row>
    <row r="1501" spans="1:17" x14ac:dyDescent="0.2">
      <c r="A1501" s="18" t="s">
        <v>871</v>
      </c>
      <c r="B1501" s="19" t="str">
        <f>VLOOKUP(Table3[[#This Row],[Customer ID]],'Customer name 1'!1500:$1048576,4,FALSE())</f>
        <v xml:space="preserve">Ms. Meredith </v>
      </c>
      <c r="C1501" s="20">
        <f>VLOOKUP(Table3[[#This Row],[Customer ID]],'Medical Examinations'!$1:$1048576,2,FALSE())</f>
        <v>19.475000000000001</v>
      </c>
      <c r="D1501" s="20" t="str">
        <f>VLOOKUP(Table3[[#This Row],[Customer ID]],'Medical Examinations'!$1:$1048576,3,FALSE())</f>
        <v>normal weight</v>
      </c>
      <c r="E1501" s="20">
        <f>VLOOKUP(Table3[[#This Row],[Customer ID]],'Medical Examinations'!$1:$1048576,4,FALSE())</f>
        <v>4.74</v>
      </c>
      <c r="F1501" s="20" t="str">
        <f>VLOOKUP(Table3[[#This Row],[Customer ID]],'Medical Examinations'!$1:$1048576,5,FALSE())</f>
        <v xml:space="preserve">normal </v>
      </c>
      <c r="G1501" s="19" t="str">
        <f>VLOOKUP(Table3[[#This Row],[Customer ID]],'Medical Examinations'!$1:$1048576,6,FALSE())</f>
        <v>No</v>
      </c>
      <c r="H1501" s="19" t="str">
        <f>VLOOKUP(Table3[[#This Row],[Customer ID]],'Medical Examinations'!$1:$1048576,7,FALSE())</f>
        <v>No</v>
      </c>
      <c r="I1501" s="19" t="str">
        <f>VLOOKUP(Table3[[#This Row],[Customer ID]],'Medical Examinations'!$1:$1048576,8,FALSE())</f>
        <v>No</v>
      </c>
      <c r="J1501" s="19">
        <f>VLOOKUP(Table3[[#This Row],[Customer ID]],'Medical Examinations'!$1:$1048576,9,FALSE())</f>
        <v>1</v>
      </c>
      <c r="K1501" s="19" t="str">
        <f>VLOOKUP(Table3[[#This Row],[Customer ID]],'Medical Examinations'!$1:$1048576,10,FALSE())</f>
        <v>No</v>
      </c>
      <c r="L1501" s="19" t="e">
        <f>VLOOKUP(Table3[[#This Row],[Customer ID]],'Hospitalisation Details'!1500:$1048576,5,FALSE())</f>
        <v>#N/A</v>
      </c>
      <c r="M1501" s="19" t="e">
        <f>VLOOKUP(Table3[[#This Row],[Customer ID]],'Hospitalisation Details'!1500:$1048576,6,FALSE())</f>
        <v>#N/A</v>
      </c>
      <c r="N1501" s="19" t="e">
        <f>VLOOKUP(Table3[[#This Row],[Customer ID]],'Hospitalisation Details'!1500:$1048576,8,FALSE())</f>
        <v>#N/A</v>
      </c>
      <c r="O1501" s="19" t="e">
        <f>VLOOKUP(Table3[[#This Row],[Customer ID]],'Hospitalisation Details'!1500:$1048576,9,FALSE())</f>
        <v>#N/A</v>
      </c>
      <c r="P1501" s="19" t="e">
        <f>VLOOKUP(Table3[[#This Row],[Customer ID]],'Hospitalisation Details'!1500:$1048576,10,FALSE())</f>
        <v>#N/A</v>
      </c>
      <c r="Q1501" s="19" t="e">
        <f>VLOOKUP(Table3[[#This Row],[Customer ID]],'Hospitalisation Details'!1500:$1048576,11,FALSE())</f>
        <v>#N/A</v>
      </c>
    </row>
    <row r="1502" spans="1:17" x14ac:dyDescent="0.2">
      <c r="A1502" s="18" t="s">
        <v>870</v>
      </c>
      <c r="B1502" s="19" t="str">
        <f>VLOOKUP(Table3[[#This Row],[Customer ID]],'Customer name 1'!1501:$1048576,4,FALSE())</f>
        <v xml:space="preserve">Mrs. Millicent </v>
      </c>
      <c r="C1502" s="20">
        <f>VLOOKUP(Table3[[#This Row],[Customer ID]],'Medical Examinations'!$1:$1048576,2,FALSE())</f>
        <v>26.33</v>
      </c>
      <c r="D1502" s="20" t="str">
        <f>VLOOKUP(Table3[[#This Row],[Customer ID]],'Medical Examinations'!$1:$1048576,3,FALSE())</f>
        <v>over weight</v>
      </c>
      <c r="E1502" s="20">
        <f>VLOOKUP(Table3[[#This Row],[Customer ID]],'Medical Examinations'!$1:$1048576,4,FALSE())</f>
        <v>4.79</v>
      </c>
      <c r="F1502" s="20" t="str">
        <f>VLOOKUP(Table3[[#This Row],[Customer ID]],'Medical Examinations'!$1:$1048576,5,FALSE())</f>
        <v xml:space="preserve">normal </v>
      </c>
      <c r="G1502" s="19" t="str">
        <f>VLOOKUP(Table3[[#This Row],[Customer ID]],'Medical Examinations'!$1:$1048576,6,FALSE())</f>
        <v>No</v>
      </c>
      <c r="H1502" s="19" t="str">
        <f>VLOOKUP(Table3[[#This Row],[Customer ID]],'Medical Examinations'!$1:$1048576,7,FALSE())</f>
        <v>No</v>
      </c>
      <c r="I1502" s="19" t="str">
        <f>VLOOKUP(Table3[[#This Row],[Customer ID]],'Medical Examinations'!$1:$1048576,8,FALSE())</f>
        <v>No</v>
      </c>
      <c r="J1502" s="19">
        <f>VLOOKUP(Table3[[#This Row],[Customer ID]],'Medical Examinations'!$1:$1048576,9,FALSE())</f>
        <v>0</v>
      </c>
      <c r="K1502" s="19" t="str">
        <f>VLOOKUP(Table3[[#This Row],[Customer ID]],'Medical Examinations'!$1:$1048576,10,FALSE())</f>
        <v>No</v>
      </c>
      <c r="L1502" s="19" t="e">
        <f>VLOOKUP(Table3[[#This Row],[Customer ID]],'Hospitalisation Details'!1501:$1048576,5,FALSE())</f>
        <v>#N/A</v>
      </c>
      <c r="M1502" s="19" t="e">
        <f>VLOOKUP(Table3[[#This Row],[Customer ID]],'Hospitalisation Details'!1501:$1048576,6,FALSE())</f>
        <v>#N/A</v>
      </c>
      <c r="N1502" s="19" t="e">
        <f>VLOOKUP(Table3[[#This Row],[Customer ID]],'Hospitalisation Details'!1501:$1048576,8,FALSE())</f>
        <v>#N/A</v>
      </c>
      <c r="O1502" s="19" t="e">
        <f>VLOOKUP(Table3[[#This Row],[Customer ID]],'Hospitalisation Details'!1501:$1048576,9,FALSE())</f>
        <v>#N/A</v>
      </c>
      <c r="P1502" s="19" t="e">
        <f>VLOOKUP(Table3[[#This Row],[Customer ID]],'Hospitalisation Details'!1501:$1048576,10,FALSE())</f>
        <v>#N/A</v>
      </c>
      <c r="Q1502" s="19" t="e">
        <f>VLOOKUP(Table3[[#This Row],[Customer ID]],'Hospitalisation Details'!1501:$1048576,11,FALSE())</f>
        <v>#N/A</v>
      </c>
    </row>
    <row r="1503" spans="1:17" x14ac:dyDescent="0.2">
      <c r="A1503" s="18" t="s">
        <v>869</v>
      </c>
      <c r="B1503" s="19" t="str">
        <f>VLOOKUP(Table3[[#This Row],[Customer ID]],'Customer name 1'!1502:$1048576,4,FALSE())</f>
        <v xml:space="preserve">Ms. Kathleen </v>
      </c>
      <c r="C1503" s="20">
        <f>VLOOKUP(Table3[[#This Row],[Customer ID]],'Medical Examinations'!$1:$1048576,2,FALSE())</f>
        <v>17.29</v>
      </c>
      <c r="D1503" s="20" t="str">
        <f>VLOOKUP(Table3[[#This Row],[Customer ID]],'Medical Examinations'!$1:$1048576,3,FALSE())</f>
        <v xml:space="preserve">under weight </v>
      </c>
      <c r="E1503" s="20">
        <f>VLOOKUP(Table3[[#This Row],[Customer ID]],'Medical Examinations'!$1:$1048576,4,FALSE())</f>
        <v>5.35</v>
      </c>
      <c r="F1503" s="20" t="str">
        <f>VLOOKUP(Table3[[#This Row],[Customer ID]],'Medical Examinations'!$1:$1048576,5,FALSE())</f>
        <v xml:space="preserve">normal </v>
      </c>
      <c r="G1503" s="19" t="str">
        <f>VLOOKUP(Table3[[#This Row],[Customer ID]],'Medical Examinations'!$1:$1048576,6,FALSE())</f>
        <v>yes</v>
      </c>
      <c r="H1503" s="19" t="str">
        <f>VLOOKUP(Table3[[#This Row],[Customer ID]],'Medical Examinations'!$1:$1048576,7,FALSE())</f>
        <v>No</v>
      </c>
      <c r="I1503" s="19" t="str">
        <f>VLOOKUP(Table3[[#This Row],[Customer ID]],'Medical Examinations'!$1:$1048576,8,FALSE())</f>
        <v>No</v>
      </c>
      <c r="J1503" s="19">
        <f>VLOOKUP(Table3[[#This Row],[Customer ID]],'Medical Examinations'!$1:$1048576,9,FALSE())</f>
        <v>0</v>
      </c>
      <c r="K1503" s="19" t="str">
        <f>VLOOKUP(Table3[[#This Row],[Customer ID]],'Medical Examinations'!$1:$1048576,10,FALSE())</f>
        <v>No</v>
      </c>
      <c r="L1503" s="19" t="e">
        <f>VLOOKUP(Table3[[#This Row],[Customer ID]],'Hospitalisation Details'!1502:$1048576,5,FALSE())</f>
        <v>#N/A</v>
      </c>
      <c r="M1503" s="19" t="e">
        <f>VLOOKUP(Table3[[#This Row],[Customer ID]],'Hospitalisation Details'!1502:$1048576,6,FALSE())</f>
        <v>#N/A</v>
      </c>
      <c r="N1503" s="19" t="e">
        <f>VLOOKUP(Table3[[#This Row],[Customer ID]],'Hospitalisation Details'!1502:$1048576,8,FALSE())</f>
        <v>#N/A</v>
      </c>
      <c r="O1503" s="19" t="e">
        <f>VLOOKUP(Table3[[#This Row],[Customer ID]],'Hospitalisation Details'!1502:$1048576,9,FALSE())</f>
        <v>#N/A</v>
      </c>
      <c r="P1503" s="19" t="e">
        <f>VLOOKUP(Table3[[#This Row],[Customer ID]],'Hospitalisation Details'!1502:$1048576,10,FALSE())</f>
        <v>#N/A</v>
      </c>
      <c r="Q1503" s="19" t="e">
        <f>VLOOKUP(Table3[[#This Row],[Customer ID]],'Hospitalisation Details'!1502:$1048576,11,FALSE())</f>
        <v>#N/A</v>
      </c>
    </row>
    <row r="1504" spans="1:17" x14ac:dyDescent="0.2">
      <c r="A1504" s="18" t="s">
        <v>868</v>
      </c>
      <c r="B1504" s="19" t="str">
        <f>VLOOKUP(Table3[[#This Row],[Customer ID]],'Customer name 1'!1503:$1048576,4,FALSE())</f>
        <v xml:space="preserve">Ms. Kimberly </v>
      </c>
      <c r="C1504" s="20">
        <f>VLOOKUP(Table3[[#This Row],[Customer ID]],'Medical Examinations'!$1:$1048576,2,FALSE())</f>
        <v>42.88</v>
      </c>
      <c r="D1504" s="20" t="str">
        <f>VLOOKUP(Table3[[#This Row],[Customer ID]],'Medical Examinations'!$1:$1048576,3,FALSE())</f>
        <v xml:space="preserve"> obesity </v>
      </c>
      <c r="E1504" s="20">
        <f>VLOOKUP(Table3[[#This Row],[Customer ID]],'Medical Examinations'!$1:$1048576,4,FALSE())</f>
        <v>4.87</v>
      </c>
      <c r="F1504" s="20" t="str">
        <f>VLOOKUP(Table3[[#This Row],[Customer ID]],'Medical Examinations'!$1:$1048576,5,FALSE())</f>
        <v xml:space="preserve">normal </v>
      </c>
      <c r="G1504" s="19" t="str">
        <f>VLOOKUP(Table3[[#This Row],[Customer ID]],'Medical Examinations'!$1:$1048576,6,FALSE())</f>
        <v>No</v>
      </c>
      <c r="H1504" s="19" t="str">
        <f>VLOOKUP(Table3[[#This Row],[Customer ID]],'Medical Examinations'!$1:$1048576,7,FALSE())</f>
        <v>yes</v>
      </c>
      <c r="I1504" s="19" t="str">
        <f>VLOOKUP(Table3[[#This Row],[Customer ID]],'Medical Examinations'!$1:$1048576,8,FALSE())</f>
        <v>No</v>
      </c>
      <c r="J1504" s="19">
        <f>VLOOKUP(Table3[[#This Row],[Customer ID]],'Medical Examinations'!$1:$1048576,9,FALSE())</f>
        <v>1</v>
      </c>
      <c r="K1504" s="19" t="str">
        <f>VLOOKUP(Table3[[#This Row],[Customer ID]],'Medical Examinations'!$1:$1048576,10,FALSE())</f>
        <v>No</v>
      </c>
      <c r="L1504" s="19" t="e">
        <f>VLOOKUP(Table3[[#This Row],[Customer ID]],'Hospitalisation Details'!1503:$1048576,5,FALSE())</f>
        <v>#N/A</v>
      </c>
      <c r="M1504" s="19" t="e">
        <f>VLOOKUP(Table3[[#This Row],[Customer ID]],'Hospitalisation Details'!1503:$1048576,6,FALSE())</f>
        <v>#N/A</v>
      </c>
      <c r="N1504" s="19" t="e">
        <f>VLOOKUP(Table3[[#This Row],[Customer ID]],'Hospitalisation Details'!1503:$1048576,8,FALSE())</f>
        <v>#N/A</v>
      </c>
      <c r="O1504" s="19" t="e">
        <f>VLOOKUP(Table3[[#This Row],[Customer ID]],'Hospitalisation Details'!1503:$1048576,9,FALSE())</f>
        <v>#N/A</v>
      </c>
      <c r="P1504" s="19" t="e">
        <f>VLOOKUP(Table3[[#This Row],[Customer ID]],'Hospitalisation Details'!1503:$1048576,10,FALSE())</f>
        <v>#N/A</v>
      </c>
      <c r="Q1504" s="19" t="e">
        <f>VLOOKUP(Table3[[#This Row],[Customer ID]],'Hospitalisation Details'!1503:$1048576,11,FALSE())</f>
        <v>#N/A</v>
      </c>
    </row>
    <row r="1505" spans="1:17" x14ac:dyDescent="0.2">
      <c r="A1505" s="18" t="s">
        <v>867</v>
      </c>
      <c r="B1505" s="19" t="str">
        <f>VLOOKUP(Table3[[#This Row],[Customer ID]],'Customer name 1'!1504:$1048576,4,FALSE())</f>
        <v xml:space="preserve">Mr. Justin </v>
      </c>
      <c r="C1505" s="20">
        <f>VLOOKUP(Table3[[#This Row],[Customer ID]],'Medical Examinations'!$1:$1048576,2,FALSE())</f>
        <v>32.200000000000003</v>
      </c>
      <c r="D1505" s="20" t="str">
        <f>VLOOKUP(Table3[[#This Row],[Customer ID]],'Medical Examinations'!$1:$1048576,3,FALSE())</f>
        <v xml:space="preserve"> obesity </v>
      </c>
      <c r="E1505" s="20">
        <f>VLOOKUP(Table3[[#This Row],[Customer ID]],'Medical Examinations'!$1:$1048576,4,FALSE())</f>
        <v>10.09</v>
      </c>
      <c r="F1505" s="20" t="str">
        <f>VLOOKUP(Table3[[#This Row],[Customer ID]],'Medical Examinations'!$1:$1048576,5,FALSE())</f>
        <v xml:space="preserve">diabetes </v>
      </c>
      <c r="G1505" s="19" t="str">
        <f>VLOOKUP(Table3[[#This Row],[Customer ID]],'Medical Examinations'!$1:$1048576,6,FALSE())</f>
        <v>yes</v>
      </c>
      <c r="H1505" s="19" t="str">
        <f>VLOOKUP(Table3[[#This Row],[Customer ID]],'Medical Examinations'!$1:$1048576,7,FALSE())</f>
        <v>No</v>
      </c>
      <c r="I1505" s="19" t="str">
        <f>VLOOKUP(Table3[[#This Row],[Customer ID]],'Medical Examinations'!$1:$1048576,8,FALSE())</f>
        <v>No</v>
      </c>
      <c r="J1505" s="19">
        <f>VLOOKUP(Table3[[#This Row],[Customer ID]],'Medical Examinations'!$1:$1048576,9,FALSE())</f>
        <v>0</v>
      </c>
      <c r="K1505" s="19" t="str">
        <f>VLOOKUP(Table3[[#This Row],[Customer ID]],'Medical Examinations'!$1:$1048576,10,FALSE())</f>
        <v>No</v>
      </c>
      <c r="L1505" s="19" t="e">
        <f>VLOOKUP(Table3[[#This Row],[Customer ID]],'Hospitalisation Details'!1504:$1048576,5,FALSE())</f>
        <v>#N/A</v>
      </c>
      <c r="M1505" s="19" t="e">
        <f>VLOOKUP(Table3[[#This Row],[Customer ID]],'Hospitalisation Details'!1504:$1048576,6,FALSE())</f>
        <v>#N/A</v>
      </c>
      <c r="N1505" s="19" t="e">
        <f>VLOOKUP(Table3[[#This Row],[Customer ID]],'Hospitalisation Details'!1504:$1048576,8,FALSE())</f>
        <v>#N/A</v>
      </c>
      <c r="O1505" s="19" t="e">
        <f>VLOOKUP(Table3[[#This Row],[Customer ID]],'Hospitalisation Details'!1504:$1048576,9,FALSE())</f>
        <v>#N/A</v>
      </c>
      <c r="P1505" s="19" t="e">
        <f>VLOOKUP(Table3[[#This Row],[Customer ID]],'Hospitalisation Details'!1504:$1048576,10,FALSE())</f>
        <v>#N/A</v>
      </c>
      <c r="Q1505" s="19" t="e">
        <f>VLOOKUP(Table3[[#This Row],[Customer ID]],'Hospitalisation Details'!1504:$1048576,11,FALSE())</f>
        <v>#N/A</v>
      </c>
    </row>
    <row r="1506" spans="1:17" x14ac:dyDescent="0.2">
      <c r="A1506" s="18" t="s">
        <v>866</v>
      </c>
      <c r="B1506" s="19" t="str">
        <f>VLOOKUP(Table3[[#This Row],[Customer ID]],'Customer name 1'!1505:$1048576,4,FALSE())</f>
        <v xml:space="preserve">Mr. Tristan </v>
      </c>
      <c r="C1506" s="20">
        <f>VLOOKUP(Table3[[#This Row],[Customer ID]],'Medical Examinations'!$1:$1048576,2,FALSE())</f>
        <v>18.75</v>
      </c>
      <c r="D1506" s="20" t="str">
        <f>VLOOKUP(Table3[[#This Row],[Customer ID]],'Medical Examinations'!$1:$1048576,3,FALSE())</f>
        <v>normal weight</v>
      </c>
      <c r="E1506" s="20">
        <f>VLOOKUP(Table3[[#This Row],[Customer ID]],'Medical Examinations'!$1:$1048576,4,FALSE())</f>
        <v>5.47</v>
      </c>
      <c r="F1506" s="20" t="str">
        <f>VLOOKUP(Table3[[#This Row],[Customer ID]],'Medical Examinations'!$1:$1048576,5,FALSE())</f>
        <v xml:space="preserve">normal </v>
      </c>
      <c r="G1506" s="19" t="str">
        <f>VLOOKUP(Table3[[#This Row],[Customer ID]],'Medical Examinations'!$1:$1048576,6,FALSE())</f>
        <v>yes</v>
      </c>
      <c r="H1506" s="19" t="str">
        <f>VLOOKUP(Table3[[#This Row],[Customer ID]],'Medical Examinations'!$1:$1048576,7,FALSE())</f>
        <v>No</v>
      </c>
      <c r="I1506" s="19" t="str">
        <f>VLOOKUP(Table3[[#This Row],[Customer ID]],'Medical Examinations'!$1:$1048576,8,FALSE())</f>
        <v>Yes</v>
      </c>
      <c r="J1506" s="19">
        <f>VLOOKUP(Table3[[#This Row],[Customer ID]],'Medical Examinations'!$1:$1048576,9,FALSE())</f>
        <v>1</v>
      </c>
      <c r="K1506" s="19" t="str">
        <f>VLOOKUP(Table3[[#This Row],[Customer ID]],'Medical Examinations'!$1:$1048576,10,FALSE())</f>
        <v>No</v>
      </c>
      <c r="L1506" s="19" t="e">
        <f>VLOOKUP(Table3[[#This Row],[Customer ID]],'Hospitalisation Details'!1505:$1048576,5,FALSE())</f>
        <v>#N/A</v>
      </c>
      <c r="M1506" s="19" t="e">
        <f>VLOOKUP(Table3[[#This Row],[Customer ID]],'Hospitalisation Details'!1505:$1048576,6,FALSE())</f>
        <v>#N/A</v>
      </c>
      <c r="N1506" s="19" t="e">
        <f>VLOOKUP(Table3[[#This Row],[Customer ID]],'Hospitalisation Details'!1505:$1048576,8,FALSE())</f>
        <v>#N/A</v>
      </c>
      <c r="O1506" s="19" t="e">
        <f>VLOOKUP(Table3[[#This Row],[Customer ID]],'Hospitalisation Details'!1505:$1048576,9,FALSE())</f>
        <v>#N/A</v>
      </c>
      <c r="P1506" s="19" t="e">
        <f>VLOOKUP(Table3[[#This Row],[Customer ID]],'Hospitalisation Details'!1505:$1048576,10,FALSE())</f>
        <v>#N/A</v>
      </c>
      <c r="Q1506" s="19" t="e">
        <f>VLOOKUP(Table3[[#This Row],[Customer ID]],'Hospitalisation Details'!1505:$1048576,11,FALSE())</f>
        <v>#N/A</v>
      </c>
    </row>
    <row r="1507" spans="1:17" x14ac:dyDescent="0.2">
      <c r="A1507" s="18" t="s">
        <v>865</v>
      </c>
      <c r="B1507" s="19" t="str">
        <f>VLOOKUP(Table3[[#This Row],[Customer ID]],'Customer name 1'!1506:$1048576,4,FALSE())</f>
        <v xml:space="preserve">Ms. Traci </v>
      </c>
      <c r="C1507" s="20">
        <f>VLOOKUP(Table3[[#This Row],[Customer ID]],'Medical Examinations'!$1:$1048576,2,FALSE())</f>
        <v>22.36</v>
      </c>
      <c r="D1507" s="20" t="str">
        <f>VLOOKUP(Table3[[#This Row],[Customer ID]],'Medical Examinations'!$1:$1048576,3,FALSE())</f>
        <v>normal weight</v>
      </c>
      <c r="E1507" s="20">
        <f>VLOOKUP(Table3[[#This Row],[Customer ID]],'Medical Examinations'!$1:$1048576,4,FALSE())</f>
        <v>8.6</v>
      </c>
      <c r="F1507" s="20" t="str">
        <f>VLOOKUP(Table3[[#This Row],[Customer ID]],'Medical Examinations'!$1:$1048576,5,FALSE())</f>
        <v xml:space="preserve">diabetes </v>
      </c>
      <c r="G1507" s="19" t="str">
        <f>VLOOKUP(Table3[[#This Row],[Customer ID]],'Medical Examinations'!$1:$1048576,6,FALSE())</f>
        <v>No</v>
      </c>
      <c r="H1507" s="19" t="str">
        <f>VLOOKUP(Table3[[#This Row],[Customer ID]],'Medical Examinations'!$1:$1048576,7,FALSE())</f>
        <v>No</v>
      </c>
      <c r="I1507" s="19" t="str">
        <f>VLOOKUP(Table3[[#This Row],[Customer ID]],'Medical Examinations'!$1:$1048576,8,FALSE())</f>
        <v>No</v>
      </c>
      <c r="J1507" s="19">
        <f>VLOOKUP(Table3[[#This Row],[Customer ID]],'Medical Examinations'!$1:$1048576,9,FALSE())</f>
        <v>0</v>
      </c>
      <c r="K1507" s="19" t="str">
        <f>VLOOKUP(Table3[[#This Row],[Customer ID]],'Medical Examinations'!$1:$1048576,10,FALSE())</f>
        <v>No</v>
      </c>
      <c r="L1507" s="19" t="e">
        <f>VLOOKUP(Table3[[#This Row],[Customer ID]],'Hospitalisation Details'!1506:$1048576,5,FALSE())</f>
        <v>#N/A</v>
      </c>
      <c r="M1507" s="19" t="e">
        <f>VLOOKUP(Table3[[#This Row],[Customer ID]],'Hospitalisation Details'!1506:$1048576,6,FALSE())</f>
        <v>#N/A</v>
      </c>
      <c r="N1507" s="19" t="e">
        <f>VLOOKUP(Table3[[#This Row],[Customer ID]],'Hospitalisation Details'!1506:$1048576,8,FALSE())</f>
        <v>#N/A</v>
      </c>
      <c r="O1507" s="19" t="e">
        <f>VLOOKUP(Table3[[#This Row],[Customer ID]],'Hospitalisation Details'!1506:$1048576,9,FALSE())</f>
        <v>#N/A</v>
      </c>
      <c r="P1507" s="19" t="e">
        <f>VLOOKUP(Table3[[#This Row],[Customer ID]],'Hospitalisation Details'!1506:$1048576,10,FALSE())</f>
        <v>#N/A</v>
      </c>
      <c r="Q1507" s="19" t="e">
        <f>VLOOKUP(Table3[[#This Row],[Customer ID]],'Hospitalisation Details'!1506:$1048576,11,FALSE())</f>
        <v>#N/A</v>
      </c>
    </row>
    <row r="1508" spans="1:17" x14ac:dyDescent="0.2">
      <c r="A1508" s="18" t="s">
        <v>864</v>
      </c>
      <c r="B1508" s="19" t="str">
        <f>VLOOKUP(Table3[[#This Row],[Customer ID]],'Customer name 1'!1507:$1048576,4,FALSE())</f>
        <v xml:space="preserve">Mr. Justin </v>
      </c>
      <c r="C1508" s="20">
        <f>VLOOKUP(Table3[[#This Row],[Customer ID]],'Medical Examinations'!$1:$1048576,2,FALSE())</f>
        <v>23.94</v>
      </c>
      <c r="D1508" s="20" t="str">
        <f>VLOOKUP(Table3[[#This Row],[Customer ID]],'Medical Examinations'!$1:$1048576,3,FALSE())</f>
        <v>normal weight</v>
      </c>
      <c r="E1508" s="20">
        <f>VLOOKUP(Table3[[#This Row],[Customer ID]],'Medical Examinations'!$1:$1048576,4,FALSE())</f>
        <v>10.74</v>
      </c>
      <c r="F1508" s="20" t="str">
        <f>VLOOKUP(Table3[[#This Row],[Customer ID]],'Medical Examinations'!$1:$1048576,5,FALSE())</f>
        <v xml:space="preserve">diabetes </v>
      </c>
      <c r="G1508" s="19" t="str">
        <f>VLOOKUP(Table3[[#This Row],[Customer ID]],'Medical Examinations'!$1:$1048576,6,FALSE())</f>
        <v>yes</v>
      </c>
      <c r="H1508" s="19" t="str">
        <f>VLOOKUP(Table3[[#This Row],[Customer ID]],'Medical Examinations'!$1:$1048576,7,FALSE())</f>
        <v>No</v>
      </c>
      <c r="I1508" s="19" t="str">
        <f>VLOOKUP(Table3[[#This Row],[Customer ID]],'Medical Examinations'!$1:$1048576,8,FALSE())</f>
        <v>No</v>
      </c>
      <c r="J1508" s="19">
        <f>VLOOKUP(Table3[[#This Row],[Customer ID]],'Medical Examinations'!$1:$1048576,9,FALSE())</f>
        <v>0</v>
      </c>
      <c r="K1508" s="19" t="str">
        <f>VLOOKUP(Table3[[#This Row],[Customer ID]],'Medical Examinations'!$1:$1048576,10,FALSE())</f>
        <v>No</v>
      </c>
      <c r="L1508" s="19" t="e">
        <f>VLOOKUP(Table3[[#This Row],[Customer ID]],'Hospitalisation Details'!1507:$1048576,5,FALSE())</f>
        <v>#N/A</v>
      </c>
      <c r="M1508" s="19" t="e">
        <f>VLOOKUP(Table3[[#This Row],[Customer ID]],'Hospitalisation Details'!1507:$1048576,6,FALSE())</f>
        <v>#N/A</v>
      </c>
      <c r="N1508" s="19" t="e">
        <f>VLOOKUP(Table3[[#This Row],[Customer ID]],'Hospitalisation Details'!1507:$1048576,8,FALSE())</f>
        <v>#N/A</v>
      </c>
      <c r="O1508" s="19" t="e">
        <f>VLOOKUP(Table3[[#This Row],[Customer ID]],'Hospitalisation Details'!1507:$1048576,9,FALSE())</f>
        <v>#N/A</v>
      </c>
      <c r="P1508" s="19" t="e">
        <f>VLOOKUP(Table3[[#This Row],[Customer ID]],'Hospitalisation Details'!1507:$1048576,10,FALSE())</f>
        <v>#N/A</v>
      </c>
      <c r="Q1508" s="19" t="e">
        <f>VLOOKUP(Table3[[#This Row],[Customer ID]],'Hospitalisation Details'!1507:$1048576,11,FALSE())</f>
        <v>#N/A</v>
      </c>
    </row>
    <row r="1509" spans="1:17" x14ac:dyDescent="0.2">
      <c r="A1509" s="18" t="s">
        <v>863</v>
      </c>
      <c r="B1509" s="19" t="str">
        <f>VLOOKUP(Table3[[#This Row],[Customer ID]],'Customer name 1'!1508:$1048576,4,FALSE())</f>
        <v xml:space="preserve">Mr. Logan </v>
      </c>
      <c r="C1509" s="20">
        <f>VLOOKUP(Table3[[#This Row],[Customer ID]],'Medical Examinations'!$1:$1048576,2,FALSE())</f>
        <v>30.1</v>
      </c>
      <c r="D1509" s="20" t="str">
        <f>VLOOKUP(Table3[[#This Row],[Customer ID]],'Medical Examinations'!$1:$1048576,3,FALSE())</f>
        <v xml:space="preserve"> obesity </v>
      </c>
      <c r="E1509" s="20">
        <f>VLOOKUP(Table3[[#This Row],[Customer ID]],'Medical Examinations'!$1:$1048576,4,FALSE())</f>
        <v>4.3899999999999997</v>
      </c>
      <c r="F1509" s="20" t="str">
        <f>VLOOKUP(Table3[[#This Row],[Customer ID]],'Medical Examinations'!$1:$1048576,5,FALSE())</f>
        <v xml:space="preserve">normal </v>
      </c>
      <c r="G1509" s="19" t="str">
        <f>VLOOKUP(Table3[[#This Row],[Customer ID]],'Medical Examinations'!$1:$1048576,6,FALSE())</f>
        <v>No</v>
      </c>
      <c r="H1509" s="19" t="str">
        <f>VLOOKUP(Table3[[#This Row],[Customer ID]],'Medical Examinations'!$1:$1048576,7,FALSE())</f>
        <v>No</v>
      </c>
      <c r="I1509" s="19" t="str">
        <f>VLOOKUP(Table3[[#This Row],[Customer ID]],'Medical Examinations'!$1:$1048576,8,FALSE())</f>
        <v>Yes</v>
      </c>
      <c r="J1509" s="19">
        <f>VLOOKUP(Table3[[#This Row],[Customer ID]],'Medical Examinations'!$1:$1048576,9,FALSE())</f>
        <v>1</v>
      </c>
      <c r="K1509" s="19" t="str">
        <f>VLOOKUP(Table3[[#This Row],[Customer ID]],'Medical Examinations'!$1:$1048576,10,FALSE())</f>
        <v>No</v>
      </c>
      <c r="L1509" s="19" t="e">
        <f>VLOOKUP(Table3[[#This Row],[Customer ID]],'Hospitalisation Details'!1508:$1048576,5,FALSE())</f>
        <v>#N/A</v>
      </c>
      <c r="M1509" s="19" t="e">
        <f>VLOOKUP(Table3[[#This Row],[Customer ID]],'Hospitalisation Details'!1508:$1048576,6,FALSE())</f>
        <v>#N/A</v>
      </c>
      <c r="N1509" s="19" t="e">
        <f>VLOOKUP(Table3[[#This Row],[Customer ID]],'Hospitalisation Details'!1508:$1048576,8,FALSE())</f>
        <v>#N/A</v>
      </c>
      <c r="O1509" s="19" t="e">
        <f>VLOOKUP(Table3[[#This Row],[Customer ID]],'Hospitalisation Details'!1508:$1048576,9,FALSE())</f>
        <v>#N/A</v>
      </c>
      <c r="P1509" s="19" t="e">
        <f>VLOOKUP(Table3[[#This Row],[Customer ID]],'Hospitalisation Details'!1508:$1048576,10,FALSE())</f>
        <v>#N/A</v>
      </c>
      <c r="Q1509" s="19" t="e">
        <f>VLOOKUP(Table3[[#This Row],[Customer ID]],'Hospitalisation Details'!1508:$1048576,11,FALSE())</f>
        <v>#N/A</v>
      </c>
    </row>
    <row r="1510" spans="1:17" x14ac:dyDescent="0.2">
      <c r="A1510" s="18" t="s">
        <v>862</v>
      </c>
      <c r="B1510" s="19" t="str">
        <f>VLOOKUP(Table3[[#This Row],[Customer ID]],'Customer name 1'!1509:$1048576,4,FALSE())</f>
        <v xml:space="preserve">Mr. Sebastien </v>
      </c>
      <c r="C1510" s="20">
        <f>VLOOKUP(Table3[[#This Row],[Customer ID]],'Medical Examinations'!$1:$1048576,2,FALSE())</f>
        <v>21.93</v>
      </c>
      <c r="D1510" s="20" t="str">
        <f>VLOOKUP(Table3[[#This Row],[Customer ID]],'Medical Examinations'!$1:$1048576,3,FALSE())</f>
        <v>normal weight</v>
      </c>
      <c r="E1510" s="20">
        <f>VLOOKUP(Table3[[#This Row],[Customer ID]],'Medical Examinations'!$1:$1048576,4,FALSE())</f>
        <v>6.3</v>
      </c>
      <c r="F1510" s="20" t="str">
        <f>VLOOKUP(Table3[[#This Row],[Customer ID]],'Medical Examinations'!$1:$1048576,5,FALSE())</f>
        <v>prediabetes</v>
      </c>
      <c r="G1510" s="19" t="str">
        <f>VLOOKUP(Table3[[#This Row],[Customer ID]],'Medical Examinations'!$1:$1048576,6,FALSE())</f>
        <v>No</v>
      </c>
      <c r="H1510" s="19" t="str">
        <f>VLOOKUP(Table3[[#This Row],[Customer ID]],'Medical Examinations'!$1:$1048576,7,FALSE())</f>
        <v>No</v>
      </c>
      <c r="I1510" s="19" t="str">
        <f>VLOOKUP(Table3[[#This Row],[Customer ID]],'Medical Examinations'!$1:$1048576,8,FALSE())</f>
        <v>No</v>
      </c>
      <c r="J1510" s="19">
        <f>VLOOKUP(Table3[[#This Row],[Customer ID]],'Medical Examinations'!$1:$1048576,9,FALSE())</f>
        <v>0</v>
      </c>
      <c r="K1510" s="19" t="str">
        <f>VLOOKUP(Table3[[#This Row],[Customer ID]],'Medical Examinations'!$1:$1048576,10,FALSE())</f>
        <v>No</v>
      </c>
      <c r="L1510" s="19" t="e">
        <f>VLOOKUP(Table3[[#This Row],[Customer ID]],'Hospitalisation Details'!1509:$1048576,5,FALSE())</f>
        <v>#N/A</v>
      </c>
      <c r="M1510" s="19" t="e">
        <f>VLOOKUP(Table3[[#This Row],[Customer ID]],'Hospitalisation Details'!1509:$1048576,6,FALSE())</f>
        <v>#N/A</v>
      </c>
      <c r="N1510" s="19" t="e">
        <f>VLOOKUP(Table3[[#This Row],[Customer ID]],'Hospitalisation Details'!1509:$1048576,8,FALSE())</f>
        <v>#N/A</v>
      </c>
      <c r="O1510" s="19" t="e">
        <f>VLOOKUP(Table3[[#This Row],[Customer ID]],'Hospitalisation Details'!1509:$1048576,9,FALSE())</f>
        <v>#N/A</v>
      </c>
      <c r="P1510" s="19" t="e">
        <f>VLOOKUP(Table3[[#This Row],[Customer ID]],'Hospitalisation Details'!1509:$1048576,10,FALSE())</f>
        <v>#N/A</v>
      </c>
      <c r="Q1510" s="19" t="e">
        <f>VLOOKUP(Table3[[#This Row],[Customer ID]],'Hospitalisation Details'!1509:$1048576,11,FALSE())</f>
        <v>#N/A</v>
      </c>
    </row>
    <row r="1511" spans="1:17" x14ac:dyDescent="0.2">
      <c r="A1511" s="18" t="s">
        <v>861</v>
      </c>
      <c r="B1511" s="19" t="str">
        <f>VLOOKUP(Table3[[#This Row],[Customer ID]],'Customer name 1'!1510:$1048576,4,FALSE())</f>
        <v xml:space="preserve">Ms. Tiffany </v>
      </c>
      <c r="C1511" s="20">
        <f>VLOOKUP(Table3[[#This Row],[Customer ID]],'Medical Examinations'!$1:$1048576,2,FALSE())</f>
        <v>39.75</v>
      </c>
      <c r="D1511" s="20" t="str">
        <f>VLOOKUP(Table3[[#This Row],[Customer ID]],'Medical Examinations'!$1:$1048576,3,FALSE())</f>
        <v xml:space="preserve"> obesity </v>
      </c>
      <c r="E1511" s="20">
        <f>VLOOKUP(Table3[[#This Row],[Customer ID]],'Medical Examinations'!$1:$1048576,4,FALSE())</f>
        <v>5.41</v>
      </c>
      <c r="F1511" s="20" t="str">
        <f>VLOOKUP(Table3[[#This Row],[Customer ID]],'Medical Examinations'!$1:$1048576,5,FALSE())</f>
        <v xml:space="preserve">normal </v>
      </c>
      <c r="G1511" s="19" t="str">
        <f>VLOOKUP(Table3[[#This Row],[Customer ID]],'Medical Examinations'!$1:$1048576,6,FALSE())</f>
        <v>No</v>
      </c>
      <c r="H1511" s="19" t="str">
        <f>VLOOKUP(Table3[[#This Row],[Customer ID]],'Medical Examinations'!$1:$1048576,7,FALSE())</f>
        <v>yes</v>
      </c>
      <c r="I1511" s="19" t="str">
        <f>VLOOKUP(Table3[[#This Row],[Customer ID]],'Medical Examinations'!$1:$1048576,8,FALSE())</f>
        <v>No</v>
      </c>
      <c r="J1511" s="19">
        <f>VLOOKUP(Table3[[#This Row],[Customer ID]],'Medical Examinations'!$1:$1048576,9,FALSE())</f>
        <v>1</v>
      </c>
      <c r="K1511" s="19" t="str">
        <f>VLOOKUP(Table3[[#This Row],[Customer ID]],'Medical Examinations'!$1:$1048576,10,FALSE())</f>
        <v>No</v>
      </c>
      <c r="L1511" s="19" t="e">
        <f>VLOOKUP(Table3[[#This Row],[Customer ID]],'Hospitalisation Details'!1510:$1048576,5,FALSE())</f>
        <v>#N/A</v>
      </c>
      <c r="M1511" s="19" t="e">
        <f>VLOOKUP(Table3[[#This Row],[Customer ID]],'Hospitalisation Details'!1510:$1048576,6,FALSE())</f>
        <v>#N/A</v>
      </c>
      <c r="N1511" s="19" t="e">
        <f>VLOOKUP(Table3[[#This Row],[Customer ID]],'Hospitalisation Details'!1510:$1048576,8,FALSE())</f>
        <v>#N/A</v>
      </c>
      <c r="O1511" s="19" t="e">
        <f>VLOOKUP(Table3[[#This Row],[Customer ID]],'Hospitalisation Details'!1510:$1048576,9,FALSE())</f>
        <v>#N/A</v>
      </c>
      <c r="P1511" s="19" t="e">
        <f>VLOOKUP(Table3[[#This Row],[Customer ID]],'Hospitalisation Details'!1510:$1048576,10,FALSE())</f>
        <v>#N/A</v>
      </c>
      <c r="Q1511" s="19" t="e">
        <f>VLOOKUP(Table3[[#This Row],[Customer ID]],'Hospitalisation Details'!1510:$1048576,11,FALSE())</f>
        <v>#N/A</v>
      </c>
    </row>
    <row r="1512" spans="1:17" x14ac:dyDescent="0.2">
      <c r="A1512" s="18" t="s">
        <v>860</v>
      </c>
      <c r="B1512" s="19" t="str">
        <f>VLOOKUP(Table3[[#This Row],[Customer ID]],'Customer name 1'!1511:$1048576,4,FALSE())</f>
        <v xml:space="preserve">Mr. Matthew </v>
      </c>
      <c r="C1512" s="20">
        <f>VLOOKUP(Table3[[#This Row],[Customer ID]],'Medical Examinations'!$1:$1048576,2,FALSE())</f>
        <v>26.03</v>
      </c>
      <c r="D1512" s="20" t="str">
        <f>VLOOKUP(Table3[[#This Row],[Customer ID]],'Medical Examinations'!$1:$1048576,3,FALSE())</f>
        <v>over weight</v>
      </c>
      <c r="E1512" s="20">
        <f>VLOOKUP(Table3[[#This Row],[Customer ID]],'Medical Examinations'!$1:$1048576,4,FALSE())</f>
        <v>4.47</v>
      </c>
      <c r="F1512" s="20" t="str">
        <f>VLOOKUP(Table3[[#This Row],[Customer ID]],'Medical Examinations'!$1:$1048576,5,FALSE())</f>
        <v xml:space="preserve">normal </v>
      </c>
      <c r="G1512" s="19" t="str">
        <f>VLOOKUP(Table3[[#This Row],[Customer ID]],'Medical Examinations'!$1:$1048576,6,FALSE())</f>
        <v>No</v>
      </c>
      <c r="H1512" s="19" t="str">
        <f>VLOOKUP(Table3[[#This Row],[Customer ID]],'Medical Examinations'!$1:$1048576,7,FALSE())</f>
        <v>No</v>
      </c>
      <c r="I1512" s="19" t="str">
        <f>VLOOKUP(Table3[[#This Row],[Customer ID]],'Medical Examinations'!$1:$1048576,8,FALSE())</f>
        <v>Yes</v>
      </c>
      <c r="J1512" s="19">
        <f>VLOOKUP(Table3[[#This Row],[Customer ID]],'Medical Examinations'!$1:$1048576,9,FALSE())</f>
        <v>1</v>
      </c>
      <c r="K1512" s="19" t="str">
        <f>VLOOKUP(Table3[[#This Row],[Customer ID]],'Medical Examinations'!$1:$1048576,10,FALSE())</f>
        <v>No</v>
      </c>
      <c r="L1512" s="19" t="e">
        <f>VLOOKUP(Table3[[#This Row],[Customer ID]],'Hospitalisation Details'!1511:$1048576,5,FALSE())</f>
        <v>#N/A</v>
      </c>
      <c r="M1512" s="19" t="e">
        <f>VLOOKUP(Table3[[#This Row],[Customer ID]],'Hospitalisation Details'!1511:$1048576,6,FALSE())</f>
        <v>#N/A</v>
      </c>
      <c r="N1512" s="19" t="e">
        <f>VLOOKUP(Table3[[#This Row],[Customer ID]],'Hospitalisation Details'!1511:$1048576,8,FALSE())</f>
        <v>#N/A</v>
      </c>
      <c r="O1512" s="19" t="e">
        <f>VLOOKUP(Table3[[#This Row],[Customer ID]],'Hospitalisation Details'!1511:$1048576,9,FALSE())</f>
        <v>#N/A</v>
      </c>
      <c r="P1512" s="19" t="e">
        <f>VLOOKUP(Table3[[#This Row],[Customer ID]],'Hospitalisation Details'!1511:$1048576,10,FALSE())</f>
        <v>#N/A</v>
      </c>
      <c r="Q1512" s="19" t="e">
        <f>VLOOKUP(Table3[[#This Row],[Customer ID]],'Hospitalisation Details'!1511:$1048576,11,FALSE())</f>
        <v>#N/A</v>
      </c>
    </row>
    <row r="1513" spans="1:17" x14ac:dyDescent="0.2">
      <c r="A1513" s="18" t="s">
        <v>859</v>
      </c>
      <c r="B1513" s="19" t="str">
        <f>VLOOKUP(Table3[[#This Row],[Customer ID]],'Customer name 1'!1512:$1048576,4,FALSE())</f>
        <v xml:space="preserve">Mr. Luke </v>
      </c>
      <c r="C1513" s="20">
        <f>VLOOKUP(Table3[[#This Row],[Customer ID]],'Medical Examinations'!$1:$1048576,2,FALSE())</f>
        <v>34.51</v>
      </c>
      <c r="D1513" s="20" t="str">
        <f>VLOOKUP(Table3[[#This Row],[Customer ID]],'Medical Examinations'!$1:$1048576,3,FALSE())</f>
        <v xml:space="preserve"> obesity </v>
      </c>
      <c r="E1513" s="20">
        <f>VLOOKUP(Table3[[#This Row],[Customer ID]],'Medical Examinations'!$1:$1048576,4,FALSE())</f>
        <v>6.26</v>
      </c>
      <c r="F1513" s="20" t="str">
        <f>VLOOKUP(Table3[[#This Row],[Customer ID]],'Medical Examinations'!$1:$1048576,5,FALSE())</f>
        <v>prediabetes</v>
      </c>
      <c r="G1513" s="19" t="str">
        <f>VLOOKUP(Table3[[#This Row],[Customer ID]],'Medical Examinations'!$1:$1048576,6,FALSE())</f>
        <v>No</v>
      </c>
      <c r="H1513" s="19" t="str">
        <f>VLOOKUP(Table3[[#This Row],[Customer ID]],'Medical Examinations'!$1:$1048576,7,FALSE())</f>
        <v>No</v>
      </c>
      <c r="I1513" s="19" t="str">
        <f>VLOOKUP(Table3[[#This Row],[Customer ID]],'Medical Examinations'!$1:$1048576,8,FALSE())</f>
        <v>No</v>
      </c>
      <c r="J1513" s="19">
        <f>VLOOKUP(Table3[[#This Row],[Customer ID]],'Medical Examinations'!$1:$1048576,9,FALSE())</f>
        <v>0</v>
      </c>
      <c r="K1513" s="19" t="str">
        <f>VLOOKUP(Table3[[#This Row],[Customer ID]],'Medical Examinations'!$1:$1048576,10,FALSE())</f>
        <v>No</v>
      </c>
      <c r="L1513" s="19" t="e">
        <f>VLOOKUP(Table3[[#This Row],[Customer ID]],'Hospitalisation Details'!1512:$1048576,5,FALSE())</f>
        <v>#N/A</v>
      </c>
      <c r="M1513" s="19" t="e">
        <f>VLOOKUP(Table3[[#This Row],[Customer ID]],'Hospitalisation Details'!1512:$1048576,6,FALSE())</f>
        <v>#N/A</v>
      </c>
      <c r="N1513" s="19" t="e">
        <f>VLOOKUP(Table3[[#This Row],[Customer ID]],'Hospitalisation Details'!1512:$1048576,8,FALSE())</f>
        <v>#N/A</v>
      </c>
      <c r="O1513" s="19" t="e">
        <f>VLOOKUP(Table3[[#This Row],[Customer ID]],'Hospitalisation Details'!1512:$1048576,9,FALSE())</f>
        <v>#N/A</v>
      </c>
      <c r="P1513" s="19" t="e">
        <f>VLOOKUP(Table3[[#This Row],[Customer ID]],'Hospitalisation Details'!1512:$1048576,10,FALSE())</f>
        <v>#N/A</v>
      </c>
      <c r="Q1513" s="19" t="e">
        <f>VLOOKUP(Table3[[#This Row],[Customer ID]],'Hospitalisation Details'!1512:$1048576,11,FALSE())</f>
        <v>#N/A</v>
      </c>
    </row>
    <row r="1514" spans="1:17" x14ac:dyDescent="0.2">
      <c r="A1514" s="18" t="s">
        <v>858</v>
      </c>
      <c r="B1514" s="19" t="str">
        <f>VLOOKUP(Table3[[#This Row],[Customer ID]],'Customer name 1'!1513:$1048576,4,FALSE())</f>
        <v xml:space="preserve">Ms. Leigh </v>
      </c>
      <c r="C1514" s="20">
        <f>VLOOKUP(Table3[[#This Row],[Customer ID]],'Medical Examinations'!$1:$1048576,2,FALSE())</f>
        <v>19.32</v>
      </c>
      <c r="D1514" s="20" t="str">
        <f>VLOOKUP(Table3[[#This Row],[Customer ID]],'Medical Examinations'!$1:$1048576,3,FALSE())</f>
        <v>normal weight</v>
      </c>
      <c r="E1514" s="20">
        <f>VLOOKUP(Table3[[#This Row],[Customer ID]],'Medical Examinations'!$1:$1048576,4,FALSE())</f>
        <v>11.58</v>
      </c>
      <c r="F1514" s="20" t="str">
        <f>VLOOKUP(Table3[[#This Row],[Customer ID]],'Medical Examinations'!$1:$1048576,5,FALSE())</f>
        <v xml:space="preserve">diabetes </v>
      </c>
      <c r="G1514" s="19" t="str">
        <f>VLOOKUP(Table3[[#This Row],[Customer ID]],'Medical Examinations'!$1:$1048576,6,FALSE())</f>
        <v>yes</v>
      </c>
      <c r="H1514" s="19" t="str">
        <f>VLOOKUP(Table3[[#This Row],[Customer ID]],'Medical Examinations'!$1:$1048576,7,FALSE())</f>
        <v>No</v>
      </c>
      <c r="I1514" s="19" t="str">
        <f>VLOOKUP(Table3[[#This Row],[Customer ID]],'Medical Examinations'!$1:$1048576,8,FALSE())</f>
        <v>No</v>
      </c>
      <c r="J1514" s="19">
        <f>VLOOKUP(Table3[[#This Row],[Customer ID]],'Medical Examinations'!$1:$1048576,9,FALSE())</f>
        <v>1</v>
      </c>
      <c r="K1514" s="19" t="str">
        <f>VLOOKUP(Table3[[#This Row],[Customer ID]],'Medical Examinations'!$1:$1048576,10,FALSE())</f>
        <v>No</v>
      </c>
      <c r="L1514" s="19" t="e">
        <f>VLOOKUP(Table3[[#This Row],[Customer ID]],'Hospitalisation Details'!1513:$1048576,5,FALSE())</f>
        <v>#N/A</v>
      </c>
      <c r="M1514" s="19" t="e">
        <f>VLOOKUP(Table3[[#This Row],[Customer ID]],'Hospitalisation Details'!1513:$1048576,6,FALSE())</f>
        <v>#N/A</v>
      </c>
      <c r="N1514" s="19" t="e">
        <f>VLOOKUP(Table3[[#This Row],[Customer ID]],'Hospitalisation Details'!1513:$1048576,8,FALSE())</f>
        <v>#N/A</v>
      </c>
      <c r="O1514" s="19" t="e">
        <f>VLOOKUP(Table3[[#This Row],[Customer ID]],'Hospitalisation Details'!1513:$1048576,9,FALSE())</f>
        <v>#N/A</v>
      </c>
      <c r="P1514" s="19" t="e">
        <f>VLOOKUP(Table3[[#This Row],[Customer ID]],'Hospitalisation Details'!1513:$1048576,10,FALSE())</f>
        <v>#N/A</v>
      </c>
      <c r="Q1514" s="19" t="e">
        <f>VLOOKUP(Table3[[#This Row],[Customer ID]],'Hospitalisation Details'!1513:$1048576,11,FALSE())</f>
        <v>#N/A</v>
      </c>
    </row>
    <row r="1515" spans="1:17" x14ac:dyDescent="0.2">
      <c r="A1515" s="18" t="s">
        <v>857</v>
      </c>
      <c r="B1515" s="19" t="str">
        <f>VLOOKUP(Table3[[#This Row],[Customer ID]],'Customer name 1'!1514:$1048576,4,FALSE())</f>
        <v xml:space="preserve">Mr. Yosuke </v>
      </c>
      <c r="C1515" s="20">
        <f>VLOOKUP(Table3[[#This Row],[Customer ID]],'Medical Examinations'!$1:$1048576,2,FALSE())</f>
        <v>28.5</v>
      </c>
      <c r="D1515" s="20" t="str">
        <f>VLOOKUP(Table3[[#This Row],[Customer ID]],'Medical Examinations'!$1:$1048576,3,FALSE())</f>
        <v>over weight</v>
      </c>
      <c r="E1515" s="20">
        <f>VLOOKUP(Table3[[#This Row],[Customer ID]],'Medical Examinations'!$1:$1048576,4,FALSE())</f>
        <v>4.3600000000000003</v>
      </c>
      <c r="F1515" s="20" t="str">
        <f>VLOOKUP(Table3[[#This Row],[Customer ID]],'Medical Examinations'!$1:$1048576,5,FALSE())</f>
        <v xml:space="preserve">normal </v>
      </c>
      <c r="G1515" s="19" t="str">
        <f>VLOOKUP(Table3[[#This Row],[Customer ID]],'Medical Examinations'!$1:$1048576,6,FALSE())</f>
        <v>No</v>
      </c>
      <c r="H1515" s="19" t="str">
        <f>VLOOKUP(Table3[[#This Row],[Customer ID]],'Medical Examinations'!$1:$1048576,7,FALSE())</f>
        <v>No</v>
      </c>
      <c r="I1515" s="19" t="str">
        <f>VLOOKUP(Table3[[#This Row],[Customer ID]],'Medical Examinations'!$1:$1048576,8,FALSE())</f>
        <v>No</v>
      </c>
      <c r="J1515" s="19">
        <f>VLOOKUP(Table3[[#This Row],[Customer ID]],'Medical Examinations'!$1:$1048576,9,FALSE())</f>
        <v>0</v>
      </c>
      <c r="K1515" s="19" t="str">
        <f>VLOOKUP(Table3[[#This Row],[Customer ID]],'Medical Examinations'!$1:$1048576,10,FALSE())</f>
        <v>No</v>
      </c>
      <c r="L1515" s="19" t="e">
        <f>VLOOKUP(Table3[[#This Row],[Customer ID]],'Hospitalisation Details'!1514:$1048576,5,FALSE())</f>
        <v>#N/A</v>
      </c>
      <c r="M1515" s="19" t="e">
        <f>VLOOKUP(Table3[[#This Row],[Customer ID]],'Hospitalisation Details'!1514:$1048576,6,FALSE())</f>
        <v>#N/A</v>
      </c>
      <c r="N1515" s="19" t="e">
        <f>VLOOKUP(Table3[[#This Row],[Customer ID]],'Hospitalisation Details'!1514:$1048576,8,FALSE())</f>
        <v>#N/A</v>
      </c>
      <c r="O1515" s="19" t="e">
        <f>VLOOKUP(Table3[[#This Row],[Customer ID]],'Hospitalisation Details'!1514:$1048576,9,FALSE())</f>
        <v>#N/A</v>
      </c>
      <c r="P1515" s="19" t="e">
        <f>VLOOKUP(Table3[[#This Row],[Customer ID]],'Hospitalisation Details'!1514:$1048576,10,FALSE())</f>
        <v>#N/A</v>
      </c>
      <c r="Q1515" s="19" t="e">
        <f>VLOOKUP(Table3[[#This Row],[Customer ID]],'Hospitalisation Details'!1514:$1048576,11,FALSE())</f>
        <v>#N/A</v>
      </c>
    </row>
    <row r="1516" spans="1:17" x14ac:dyDescent="0.2">
      <c r="A1516" s="18" t="s">
        <v>856</v>
      </c>
      <c r="B1516" s="19" t="str">
        <f>VLOOKUP(Table3[[#This Row],[Customer ID]],'Customer name 1'!1515:$1048576,4,FALSE())</f>
        <v xml:space="preserve">Mr. Matthew </v>
      </c>
      <c r="C1516" s="20">
        <f>VLOOKUP(Table3[[#This Row],[Customer ID]],'Medical Examinations'!$1:$1048576,2,FALSE())</f>
        <v>30.875</v>
      </c>
      <c r="D1516" s="20" t="str">
        <f>VLOOKUP(Table3[[#This Row],[Customer ID]],'Medical Examinations'!$1:$1048576,3,FALSE())</f>
        <v xml:space="preserve"> obesity </v>
      </c>
      <c r="E1516" s="20">
        <f>VLOOKUP(Table3[[#This Row],[Customer ID]],'Medical Examinations'!$1:$1048576,4,FALSE())</f>
        <v>4.1399999999999997</v>
      </c>
      <c r="F1516" s="20" t="str">
        <f>VLOOKUP(Table3[[#This Row],[Customer ID]],'Medical Examinations'!$1:$1048576,5,FALSE())</f>
        <v xml:space="preserve">normal </v>
      </c>
      <c r="G1516" s="19" t="str">
        <f>VLOOKUP(Table3[[#This Row],[Customer ID]],'Medical Examinations'!$1:$1048576,6,FALSE())</f>
        <v>yes</v>
      </c>
      <c r="H1516" s="19" t="str">
        <f>VLOOKUP(Table3[[#This Row],[Customer ID]],'Medical Examinations'!$1:$1048576,7,FALSE())</f>
        <v>No</v>
      </c>
      <c r="I1516" s="19" t="str">
        <f>VLOOKUP(Table3[[#This Row],[Customer ID]],'Medical Examinations'!$1:$1048576,8,FALSE())</f>
        <v>No</v>
      </c>
      <c r="J1516" s="19">
        <f>VLOOKUP(Table3[[#This Row],[Customer ID]],'Medical Examinations'!$1:$1048576,9,FALSE())</f>
        <v>0</v>
      </c>
      <c r="K1516" s="19" t="str">
        <f>VLOOKUP(Table3[[#This Row],[Customer ID]],'Medical Examinations'!$1:$1048576,10,FALSE())</f>
        <v>No</v>
      </c>
      <c r="L1516" s="19" t="e">
        <f>VLOOKUP(Table3[[#This Row],[Customer ID]],'Hospitalisation Details'!1515:$1048576,5,FALSE())</f>
        <v>#N/A</v>
      </c>
      <c r="M1516" s="19" t="e">
        <f>VLOOKUP(Table3[[#This Row],[Customer ID]],'Hospitalisation Details'!1515:$1048576,6,FALSE())</f>
        <v>#N/A</v>
      </c>
      <c r="N1516" s="19" t="e">
        <f>VLOOKUP(Table3[[#This Row],[Customer ID]],'Hospitalisation Details'!1515:$1048576,8,FALSE())</f>
        <v>#N/A</v>
      </c>
      <c r="O1516" s="19" t="e">
        <f>VLOOKUP(Table3[[#This Row],[Customer ID]],'Hospitalisation Details'!1515:$1048576,9,FALSE())</f>
        <v>#N/A</v>
      </c>
      <c r="P1516" s="19" t="e">
        <f>VLOOKUP(Table3[[#This Row],[Customer ID]],'Hospitalisation Details'!1515:$1048576,10,FALSE())</f>
        <v>#N/A</v>
      </c>
      <c r="Q1516" s="19" t="e">
        <f>VLOOKUP(Table3[[#This Row],[Customer ID]],'Hospitalisation Details'!1515:$1048576,11,FALSE())</f>
        <v>#N/A</v>
      </c>
    </row>
    <row r="1517" spans="1:17" x14ac:dyDescent="0.2">
      <c r="A1517" s="18" t="s">
        <v>855</v>
      </c>
      <c r="B1517" s="19" t="str">
        <f>VLOOKUP(Table3[[#This Row],[Customer ID]],'Customer name 1'!1516:$1048576,4,FALSE())</f>
        <v xml:space="preserve">Mr. Jacob </v>
      </c>
      <c r="C1517" s="20">
        <f>VLOOKUP(Table3[[#This Row],[Customer ID]],'Medical Examinations'!$1:$1048576,2,FALSE())</f>
        <v>24.02</v>
      </c>
      <c r="D1517" s="20" t="str">
        <f>VLOOKUP(Table3[[#This Row],[Customer ID]],'Medical Examinations'!$1:$1048576,3,FALSE())</f>
        <v>normal weight</v>
      </c>
      <c r="E1517" s="20">
        <f>VLOOKUP(Table3[[#This Row],[Customer ID]],'Medical Examinations'!$1:$1048576,4,FALSE())</f>
        <v>4.38</v>
      </c>
      <c r="F1517" s="20" t="str">
        <f>VLOOKUP(Table3[[#This Row],[Customer ID]],'Medical Examinations'!$1:$1048576,5,FALSE())</f>
        <v xml:space="preserve">normal </v>
      </c>
      <c r="G1517" s="19" t="str">
        <f>VLOOKUP(Table3[[#This Row],[Customer ID]],'Medical Examinations'!$1:$1048576,6,FALSE())</f>
        <v>No</v>
      </c>
      <c r="H1517" s="19" t="str">
        <f>VLOOKUP(Table3[[#This Row],[Customer ID]],'Medical Examinations'!$1:$1048576,7,FALSE())</f>
        <v>No</v>
      </c>
      <c r="I1517" s="19" t="str">
        <f>VLOOKUP(Table3[[#This Row],[Customer ID]],'Medical Examinations'!$1:$1048576,8,FALSE())</f>
        <v>No</v>
      </c>
      <c r="J1517" s="19">
        <f>VLOOKUP(Table3[[#This Row],[Customer ID]],'Medical Examinations'!$1:$1048576,9,FALSE())</f>
        <v>0</v>
      </c>
      <c r="K1517" s="19" t="str">
        <f>VLOOKUP(Table3[[#This Row],[Customer ID]],'Medical Examinations'!$1:$1048576,10,FALSE())</f>
        <v>No</v>
      </c>
      <c r="L1517" s="19" t="e">
        <f>VLOOKUP(Table3[[#This Row],[Customer ID]],'Hospitalisation Details'!1516:$1048576,5,FALSE())</f>
        <v>#N/A</v>
      </c>
      <c r="M1517" s="19" t="e">
        <f>VLOOKUP(Table3[[#This Row],[Customer ID]],'Hospitalisation Details'!1516:$1048576,6,FALSE())</f>
        <v>#N/A</v>
      </c>
      <c r="N1517" s="19" t="e">
        <f>VLOOKUP(Table3[[#This Row],[Customer ID]],'Hospitalisation Details'!1516:$1048576,8,FALSE())</f>
        <v>#N/A</v>
      </c>
      <c r="O1517" s="19" t="e">
        <f>VLOOKUP(Table3[[#This Row],[Customer ID]],'Hospitalisation Details'!1516:$1048576,9,FALSE())</f>
        <v>#N/A</v>
      </c>
      <c r="P1517" s="19" t="e">
        <f>VLOOKUP(Table3[[#This Row],[Customer ID]],'Hospitalisation Details'!1516:$1048576,10,FALSE())</f>
        <v>#N/A</v>
      </c>
      <c r="Q1517" s="19" t="e">
        <f>VLOOKUP(Table3[[#This Row],[Customer ID]],'Hospitalisation Details'!1516:$1048576,11,FALSE())</f>
        <v>#N/A</v>
      </c>
    </row>
    <row r="1518" spans="1:17" x14ac:dyDescent="0.2">
      <c r="A1518" s="18" t="s">
        <v>854</v>
      </c>
      <c r="B1518" s="19" t="str">
        <f>VLOOKUP(Table3[[#This Row],[Customer ID]],'Customer name 1'!1517:$1048576,4,FALSE())</f>
        <v xml:space="preserve">Ms. Jodi </v>
      </c>
      <c r="C1518" s="20">
        <f>VLOOKUP(Table3[[#This Row],[Customer ID]],'Medical Examinations'!$1:$1048576,2,FALSE())</f>
        <v>36.08</v>
      </c>
      <c r="D1518" s="20" t="str">
        <f>VLOOKUP(Table3[[#This Row],[Customer ID]],'Medical Examinations'!$1:$1048576,3,FALSE())</f>
        <v xml:space="preserve"> obesity </v>
      </c>
      <c r="E1518" s="20">
        <f>VLOOKUP(Table3[[#This Row],[Customer ID]],'Medical Examinations'!$1:$1048576,4,FALSE())</f>
        <v>11.61</v>
      </c>
      <c r="F1518" s="20" t="str">
        <f>VLOOKUP(Table3[[#This Row],[Customer ID]],'Medical Examinations'!$1:$1048576,5,FALSE())</f>
        <v xml:space="preserve">diabetes </v>
      </c>
      <c r="G1518" s="19" t="str">
        <f>VLOOKUP(Table3[[#This Row],[Customer ID]],'Medical Examinations'!$1:$1048576,6,FALSE())</f>
        <v>yes</v>
      </c>
      <c r="H1518" s="19" t="str">
        <f>VLOOKUP(Table3[[#This Row],[Customer ID]],'Medical Examinations'!$1:$1048576,7,FALSE())</f>
        <v>No</v>
      </c>
      <c r="I1518" s="19" t="str">
        <f>VLOOKUP(Table3[[#This Row],[Customer ID]],'Medical Examinations'!$1:$1048576,8,FALSE())</f>
        <v>No</v>
      </c>
      <c r="J1518" s="19">
        <f>VLOOKUP(Table3[[#This Row],[Customer ID]],'Medical Examinations'!$1:$1048576,9,FALSE())</f>
        <v>0</v>
      </c>
      <c r="K1518" s="19" t="str">
        <f>VLOOKUP(Table3[[#This Row],[Customer ID]],'Medical Examinations'!$1:$1048576,10,FALSE())</f>
        <v>No</v>
      </c>
      <c r="L1518" s="19" t="e">
        <f>VLOOKUP(Table3[[#This Row],[Customer ID]],'Hospitalisation Details'!1517:$1048576,5,FALSE())</f>
        <v>#N/A</v>
      </c>
      <c r="M1518" s="19" t="e">
        <f>VLOOKUP(Table3[[#This Row],[Customer ID]],'Hospitalisation Details'!1517:$1048576,6,FALSE())</f>
        <v>#N/A</v>
      </c>
      <c r="N1518" s="19" t="e">
        <f>VLOOKUP(Table3[[#This Row],[Customer ID]],'Hospitalisation Details'!1517:$1048576,8,FALSE())</f>
        <v>#N/A</v>
      </c>
      <c r="O1518" s="19" t="e">
        <f>VLOOKUP(Table3[[#This Row],[Customer ID]],'Hospitalisation Details'!1517:$1048576,9,FALSE())</f>
        <v>#N/A</v>
      </c>
      <c r="P1518" s="19" t="e">
        <f>VLOOKUP(Table3[[#This Row],[Customer ID]],'Hospitalisation Details'!1517:$1048576,10,FALSE())</f>
        <v>#N/A</v>
      </c>
      <c r="Q1518" s="19" t="e">
        <f>VLOOKUP(Table3[[#This Row],[Customer ID]],'Hospitalisation Details'!1517:$1048576,11,FALSE())</f>
        <v>#N/A</v>
      </c>
    </row>
    <row r="1519" spans="1:17" x14ac:dyDescent="0.2">
      <c r="A1519" s="18" t="s">
        <v>853</v>
      </c>
      <c r="B1519" s="19" t="str">
        <f>VLOOKUP(Table3[[#This Row],[Customer ID]],'Customer name 1'!1518:$1048576,4,FALSE())</f>
        <v xml:space="preserve">Ms. Lauren </v>
      </c>
      <c r="C1519" s="20">
        <f>VLOOKUP(Table3[[#This Row],[Customer ID]],'Medical Examinations'!$1:$1048576,2,FALSE())</f>
        <v>32.200000000000003</v>
      </c>
      <c r="D1519" s="20" t="str">
        <f>VLOOKUP(Table3[[#This Row],[Customer ID]],'Medical Examinations'!$1:$1048576,3,FALSE())</f>
        <v xml:space="preserve"> obesity </v>
      </c>
      <c r="E1519" s="20">
        <f>VLOOKUP(Table3[[#This Row],[Customer ID]],'Medical Examinations'!$1:$1048576,4,FALSE())</f>
        <v>10.59</v>
      </c>
      <c r="F1519" s="20" t="str">
        <f>VLOOKUP(Table3[[#This Row],[Customer ID]],'Medical Examinations'!$1:$1048576,5,FALSE())</f>
        <v xml:space="preserve">diabetes </v>
      </c>
      <c r="G1519" s="19" t="str">
        <f>VLOOKUP(Table3[[#This Row],[Customer ID]],'Medical Examinations'!$1:$1048576,6,FALSE())</f>
        <v>yes</v>
      </c>
      <c r="H1519" s="19" t="str">
        <f>VLOOKUP(Table3[[#This Row],[Customer ID]],'Medical Examinations'!$1:$1048576,7,FALSE())</f>
        <v>No</v>
      </c>
      <c r="I1519" s="19" t="str">
        <f>VLOOKUP(Table3[[#This Row],[Customer ID]],'Medical Examinations'!$1:$1048576,8,FALSE())</f>
        <v>No</v>
      </c>
      <c r="J1519" s="19">
        <f>VLOOKUP(Table3[[#This Row],[Customer ID]],'Medical Examinations'!$1:$1048576,9,FALSE())</f>
        <v>0</v>
      </c>
      <c r="K1519" s="19" t="str">
        <f>VLOOKUP(Table3[[#This Row],[Customer ID]],'Medical Examinations'!$1:$1048576,10,FALSE())</f>
        <v>No</v>
      </c>
      <c r="L1519" s="19" t="e">
        <f>VLOOKUP(Table3[[#This Row],[Customer ID]],'Hospitalisation Details'!1518:$1048576,5,FALSE())</f>
        <v>#N/A</v>
      </c>
      <c r="M1519" s="19" t="e">
        <f>VLOOKUP(Table3[[#This Row],[Customer ID]],'Hospitalisation Details'!1518:$1048576,6,FALSE())</f>
        <v>#N/A</v>
      </c>
      <c r="N1519" s="19" t="e">
        <f>VLOOKUP(Table3[[#This Row],[Customer ID]],'Hospitalisation Details'!1518:$1048576,8,FALSE())</f>
        <v>#N/A</v>
      </c>
      <c r="O1519" s="19" t="e">
        <f>VLOOKUP(Table3[[#This Row],[Customer ID]],'Hospitalisation Details'!1518:$1048576,9,FALSE())</f>
        <v>#N/A</v>
      </c>
      <c r="P1519" s="19" t="e">
        <f>VLOOKUP(Table3[[#This Row],[Customer ID]],'Hospitalisation Details'!1518:$1048576,10,FALSE())</f>
        <v>#N/A</v>
      </c>
      <c r="Q1519" s="19" t="e">
        <f>VLOOKUP(Table3[[#This Row],[Customer ID]],'Hospitalisation Details'!1518:$1048576,11,FALSE())</f>
        <v>#N/A</v>
      </c>
    </row>
    <row r="1520" spans="1:17" x14ac:dyDescent="0.2">
      <c r="A1520" s="18" t="s">
        <v>852</v>
      </c>
      <c r="B1520" s="19" t="str">
        <f>VLOOKUP(Table3[[#This Row],[Customer ID]],'Customer name 1'!1519:$1048576,4,FALSE())</f>
        <v xml:space="preserve">Ms. Misti </v>
      </c>
      <c r="C1520" s="20">
        <f>VLOOKUP(Table3[[#This Row],[Customer ID]],'Medical Examinations'!$1:$1048576,2,FALSE())</f>
        <v>28.05</v>
      </c>
      <c r="D1520" s="20" t="str">
        <f>VLOOKUP(Table3[[#This Row],[Customer ID]],'Medical Examinations'!$1:$1048576,3,FALSE())</f>
        <v>over weight</v>
      </c>
      <c r="E1520" s="20">
        <f>VLOOKUP(Table3[[#This Row],[Customer ID]],'Medical Examinations'!$1:$1048576,4,FALSE())</f>
        <v>11.85</v>
      </c>
      <c r="F1520" s="20" t="str">
        <f>VLOOKUP(Table3[[#This Row],[Customer ID]],'Medical Examinations'!$1:$1048576,5,FALSE())</f>
        <v xml:space="preserve">diabetes </v>
      </c>
      <c r="G1520" s="19" t="str">
        <f>VLOOKUP(Table3[[#This Row],[Customer ID]],'Medical Examinations'!$1:$1048576,6,FALSE())</f>
        <v>yes</v>
      </c>
      <c r="H1520" s="19" t="str">
        <f>VLOOKUP(Table3[[#This Row],[Customer ID]],'Medical Examinations'!$1:$1048576,7,FALSE())</f>
        <v>No</v>
      </c>
      <c r="I1520" s="19" t="str">
        <f>VLOOKUP(Table3[[#This Row],[Customer ID]],'Medical Examinations'!$1:$1048576,8,FALSE())</f>
        <v>No</v>
      </c>
      <c r="J1520" s="19">
        <f>VLOOKUP(Table3[[#This Row],[Customer ID]],'Medical Examinations'!$1:$1048576,9,FALSE())</f>
        <v>0</v>
      </c>
      <c r="K1520" s="19" t="str">
        <f>VLOOKUP(Table3[[#This Row],[Customer ID]],'Medical Examinations'!$1:$1048576,10,FALSE())</f>
        <v>No</v>
      </c>
      <c r="L1520" s="19" t="e">
        <f>VLOOKUP(Table3[[#This Row],[Customer ID]],'Hospitalisation Details'!1519:$1048576,5,FALSE())</f>
        <v>#N/A</v>
      </c>
      <c r="M1520" s="19" t="e">
        <f>VLOOKUP(Table3[[#This Row],[Customer ID]],'Hospitalisation Details'!1519:$1048576,6,FALSE())</f>
        <v>#N/A</v>
      </c>
      <c r="N1520" s="19" t="e">
        <f>VLOOKUP(Table3[[#This Row],[Customer ID]],'Hospitalisation Details'!1519:$1048576,8,FALSE())</f>
        <v>#N/A</v>
      </c>
      <c r="O1520" s="19" t="e">
        <f>VLOOKUP(Table3[[#This Row],[Customer ID]],'Hospitalisation Details'!1519:$1048576,9,FALSE())</f>
        <v>#N/A</v>
      </c>
      <c r="P1520" s="19" t="e">
        <f>VLOOKUP(Table3[[#This Row],[Customer ID]],'Hospitalisation Details'!1519:$1048576,10,FALSE())</f>
        <v>#N/A</v>
      </c>
      <c r="Q1520" s="19" t="e">
        <f>VLOOKUP(Table3[[#This Row],[Customer ID]],'Hospitalisation Details'!1519:$1048576,11,FALSE())</f>
        <v>#N/A</v>
      </c>
    </row>
    <row r="1521" spans="1:17" x14ac:dyDescent="0.2">
      <c r="A1521" s="18" t="s">
        <v>851</v>
      </c>
      <c r="B1521" s="19" t="str">
        <f>VLOOKUP(Table3[[#This Row],[Customer ID]],'Customer name 1'!1520:$1048576,4,FALSE())</f>
        <v xml:space="preserve">Ms. Angela </v>
      </c>
      <c r="C1521" s="20">
        <f>VLOOKUP(Table3[[#This Row],[Customer ID]],'Medical Examinations'!$1:$1048576,2,FALSE())</f>
        <v>19</v>
      </c>
      <c r="D1521" s="20" t="str">
        <f>VLOOKUP(Table3[[#This Row],[Customer ID]],'Medical Examinations'!$1:$1048576,3,FALSE())</f>
        <v>normal weight</v>
      </c>
      <c r="E1521" s="20">
        <f>VLOOKUP(Table3[[#This Row],[Customer ID]],'Medical Examinations'!$1:$1048576,4,FALSE())</f>
        <v>5.46</v>
      </c>
      <c r="F1521" s="20" t="str">
        <f>VLOOKUP(Table3[[#This Row],[Customer ID]],'Medical Examinations'!$1:$1048576,5,FALSE())</f>
        <v xml:space="preserve">normal </v>
      </c>
      <c r="G1521" s="19" t="str">
        <f>VLOOKUP(Table3[[#This Row],[Customer ID]],'Medical Examinations'!$1:$1048576,6,FALSE())</f>
        <v>yes</v>
      </c>
      <c r="H1521" s="19" t="str">
        <f>VLOOKUP(Table3[[#This Row],[Customer ID]],'Medical Examinations'!$1:$1048576,7,FALSE())</f>
        <v>No</v>
      </c>
      <c r="I1521" s="19" t="str">
        <f>VLOOKUP(Table3[[#This Row],[Customer ID]],'Medical Examinations'!$1:$1048576,8,FALSE())</f>
        <v>No</v>
      </c>
      <c r="J1521" s="19">
        <f>VLOOKUP(Table3[[#This Row],[Customer ID]],'Medical Examinations'!$1:$1048576,9,FALSE())</f>
        <v>1</v>
      </c>
      <c r="K1521" s="19" t="str">
        <f>VLOOKUP(Table3[[#This Row],[Customer ID]],'Medical Examinations'!$1:$1048576,10,FALSE())</f>
        <v>No</v>
      </c>
      <c r="L1521" s="19" t="e">
        <f>VLOOKUP(Table3[[#This Row],[Customer ID]],'Hospitalisation Details'!1520:$1048576,5,FALSE())</f>
        <v>#N/A</v>
      </c>
      <c r="M1521" s="19" t="e">
        <f>VLOOKUP(Table3[[#This Row],[Customer ID]],'Hospitalisation Details'!1520:$1048576,6,FALSE())</f>
        <v>#N/A</v>
      </c>
      <c r="N1521" s="19" t="e">
        <f>VLOOKUP(Table3[[#This Row],[Customer ID]],'Hospitalisation Details'!1520:$1048576,8,FALSE())</f>
        <v>#N/A</v>
      </c>
      <c r="O1521" s="19" t="e">
        <f>VLOOKUP(Table3[[#This Row],[Customer ID]],'Hospitalisation Details'!1520:$1048576,9,FALSE())</f>
        <v>#N/A</v>
      </c>
      <c r="P1521" s="19" t="e">
        <f>VLOOKUP(Table3[[#This Row],[Customer ID]],'Hospitalisation Details'!1520:$1048576,10,FALSE())</f>
        <v>#N/A</v>
      </c>
      <c r="Q1521" s="19" t="e">
        <f>VLOOKUP(Table3[[#This Row],[Customer ID]],'Hospitalisation Details'!1520:$1048576,11,FALSE())</f>
        <v>#N/A</v>
      </c>
    </row>
    <row r="1522" spans="1:17" x14ac:dyDescent="0.2">
      <c r="A1522" s="18" t="s">
        <v>850</v>
      </c>
      <c r="B1522" s="19" t="str">
        <f>VLOOKUP(Table3[[#This Row],[Customer ID]],'Customer name 1'!1521:$1048576,4,FALSE())</f>
        <v xml:space="preserve">Mr. Jonathan </v>
      </c>
      <c r="C1522" s="20">
        <f>VLOOKUP(Table3[[#This Row],[Customer ID]],'Medical Examinations'!$1:$1048576,2,FALSE())</f>
        <v>16.13</v>
      </c>
      <c r="D1522" s="20" t="str">
        <f>VLOOKUP(Table3[[#This Row],[Customer ID]],'Medical Examinations'!$1:$1048576,3,FALSE())</f>
        <v xml:space="preserve">under weight </v>
      </c>
      <c r="E1522" s="20">
        <f>VLOOKUP(Table3[[#This Row],[Customer ID]],'Medical Examinations'!$1:$1048576,4,FALSE())</f>
        <v>4.54</v>
      </c>
      <c r="F1522" s="20" t="str">
        <f>VLOOKUP(Table3[[#This Row],[Customer ID]],'Medical Examinations'!$1:$1048576,5,FALSE())</f>
        <v xml:space="preserve">normal </v>
      </c>
      <c r="G1522" s="19" t="str">
        <f>VLOOKUP(Table3[[#This Row],[Customer ID]],'Medical Examinations'!$1:$1048576,6,FALSE())</f>
        <v>yes</v>
      </c>
      <c r="H1522" s="19" t="str">
        <f>VLOOKUP(Table3[[#This Row],[Customer ID]],'Medical Examinations'!$1:$1048576,7,FALSE())</f>
        <v>No</v>
      </c>
      <c r="I1522" s="19" t="str">
        <f>VLOOKUP(Table3[[#This Row],[Customer ID]],'Medical Examinations'!$1:$1048576,8,FALSE())</f>
        <v>No</v>
      </c>
      <c r="J1522" s="19">
        <f>VLOOKUP(Table3[[#This Row],[Customer ID]],'Medical Examinations'!$1:$1048576,9,FALSE())</f>
        <v>2</v>
      </c>
      <c r="K1522" s="19" t="str">
        <f>VLOOKUP(Table3[[#This Row],[Customer ID]],'Medical Examinations'!$1:$1048576,10,FALSE())</f>
        <v>No</v>
      </c>
      <c r="L1522" s="19" t="e">
        <f>VLOOKUP(Table3[[#This Row],[Customer ID]],'Hospitalisation Details'!1521:$1048576,5,FALSE())</f>
        <v>#N/A</v>
      </c>
      <c r="M1522" s="19" t="e">
        <f>VLOOKUP(Table3[[#This Row],[Customer ID]],'Hospitalisation Details'!1521:$1048576,6,FALSE())</f>
        <v>#N/A</v>
      </c>
      <c r="N1522" s="19" t="e">
        <f>VLOOKUP(Table3[[#This Row],[Customer ID]],'Hospitalisation Details'!1521:$1048576,8,FALSE())</f>
        <v>#N/A</v>
      </c>
      <c r="O1522" s="19" t="e">
        <f>VLOOKUP(Table3[[#This Row],[Customer ID]],'Hospitalisation Details'!1521:$1048576,9,FALSE())</f>
        <v>#N/A</v>
      </c>
      <c r="P1522" s="19" t="e">
        <f>VLOOKUP(Table3[[#This Row],[Customer ID]],'Hospitalisation Details'!1521:$1048576,10,FALSE())</f>
        <v>#N/A</v>
      </c>
      <c r="Q1522" s="19" t="e">
        <f>VLOOKUP(Table3[[#This Row],[Customer ID]],'Hospitalisation Details'!1521:$1048576,11,FALSE())</f>
        <v>#N/A</v>
      </c>
    </row>
    <row r="1523" spans="1:17" x14ac:dyDescent="0.2">
      <c r="A1523" s="18" t="s">
        <v>849</v>
      </c>
      <c r="B1523" s="19" t="str">
        <f>VLOOKUP(Table3[[#This Row],[Customer ID]],'Customer name 1'!1522:$1048576,4,FALSE())</f>
        <v xml:space="preserve">Ms. Victoria </v>
      </c>
      <c r="C1523" s="20">
        <f>VLOOKUP(Table3[[#This Row],[Customer ID]],'Medical Examinations'!$1:$1048576,2,FALSE())</f>
        <v>18.77</v>
      </c>
      <c r="D1523" s="20" t="str">
        <f>VLOOKUP(Table3[[#This Row],[Customer ID]],'Medical Examinations'!$1:$1048576,3,FALSE())</f>
        <v>normal weight</v>
      </c>
      <c r="E1523" s="20">
        <f>VLOOKUP(Table3[[#This Row],[Customer ID]],'Medical Examinations'!$1:$1048576,4,FALSE())</f>
        <v>11.98</v>
      </c>
      <c r="F1523" s="20" t="str">
        <f>VLOOKUP(Table3[[#This Row],[Customer ID]],'Medical Examinations'!$1:$1048576,5,FALSE())</f>
        <v xml:space="preserve">diabetes </v>
      </c>
      <c r="G1523" s="19" t="str">
        <f>VLOOKUP(Table3[[#This Row],[Customer ID]],'Medical Examinations'!$1:$1048576,6,FALSE())</f>
        <v>yes</v>
      </c>
      <c r="H1523" s="19" t="str">
        <f>VLOOKUP(Table3[[#This Row],[Customer ID]],'Medical Examinations'!$1:$1048576,7,FALSE())</f>
        <v>No</v>
      </c>
      <c r="I1523" s="19" t="str">
        <f>VLOOKUP(Table3[[#This Row],[Customer ID]],'Medical Examinations'!$1:$1048576,8,FALSE())</f>
        <v>No</v>
      </c>
      <c r="J1523" s="19">
        <f>VLOOKUP(Table3[[#This Row],[Customer ID]],'Medical Examinations'!$1:$1048576,9,FALSE())</f>
        <v>2</v>
      </c>
      <c r="K1523" s="19" t="str">
        <f>VLOOKUP(Table3[[#This Row],[Customer ID]],'Medical Examinations'!$1:$1048576,10,FALSE())</f>
        <v>No</v>
      </c>
      <c r="L1523" s="19" t="e">
        <f>VLOOKUP(Table3[[#This Row],[Customer ID]],'Hospitalisation Details'!1522:$1048576,5,FALSE())</f>
        <v>#N/A</v>
      </c>
      <c r="M1523" s="19" t="e">
        <f>VLOOKUP(Table3[[#This Row],[Customer ID]],'Hospitalisation Details'!1522:$1048576,6,FALSE())</f>
        <v>#N/A</v>
      </c>
      <c r="N1523" s="19" t="e">
        <f>VLOOKUP(Table3[[#This Row],[Customer ID]],'Hospitalisation Details'!1522:$1048576,8,FALSE())</f>
        <v>#N/A</v>
      </c>
      <c r="O1523" s="19" t="e">
        <f>VLOOKUP(Table3[[#This Row],[Customer ID]],'Hospitalisation Details'!1522:$1048576,9,FALSE())</f>
        <v>#N/A</v>
      </c>
      <c r="P1523" s="19" t="e">
        <f>VLOOKUP(Table3[[#This Row],[Customer ID]],'Hospitalisation Details'!1522:$1048576,10,FALSE())</f>
        <v>#N/A</v>
      </c>
      <c r="Q1523" s="19" t="e">
        <f>VLOOKUP(Table3[[#This Row],[Customer ID]],'Hospitalisation Details'!1522:$1048576,11,FALSE())</f>
        <v>#N/A</v>
      </c>
    </row>
    <row r="1524" spans="1:17" x14ac:dyDescent="0.2">
      <c r="A1524" s="18" t="s">
        <v>848</v>
      </c>
      <c r="B1524" s="19" t="str">
        <f>VLOOKUP(Table3[[#This Row],[Customer ID]],'Customer name 1'!1523:$1048576,4,FALSE())</f>
        <v xml:space="preserve">Mr. Adrian </v>
      </c>
      <c r="C1524" s="20">
        <f>VLOOKUP(Table3[[#This Row],[Customer ID]],'Medical Examinations'!$1:$1048576,2,FALSE())</f>
        <v>28.88</v>
      </c>
      <c r="D1524" s="20" t="str">
        <f>VLOOKUP(Table3[[#This Row],[Customer ID]],'Medical Examinations'!$1:$1048576,3,FALSE())</f>
        <v>over weight</v>
      </c>
      <c r="E1524" s="20">
        <f>VLOOKUP(Table3[[#This Row],[Customer ID]],'Medical Examinations'!$1:$1048576,4,FALSE())</f>
        <v>6.59</v>
      </c>
      <c r="F1524" s="20" t="str">
        <f>VLOOKUP(Table3[[#This Row],[Customer ID]],'Medical Examinations'!$1:$1048576,5,FALSE())</f>
        <v xml:space="preserve">diabetes </v>
      </c>
      <c r="G1524" s="19" t="str">
        <f>VLOOKUP(Table3[[#This Row],[Customer ID]],'Medical Examinations'!$1:$1048576,6,FALSE())</f>
        <v>yes</v>
      </c>
      <c r="H1524" s="19" t="str">
        <f>VLOOKUP(Table3[[#This Row],[Customer ID]],'Medical Examinations'!$1:$1048576,7,FALSE())</f>
        <v>No</v>
      </c>
      <c r="I1524" s="19" t="str">
        <f>VLOOKUP(Table3[[#This Row],[Customer ID]],'Medical Examinations'!$1:$1048576,8,FALSE())</f>
        <v>No</v>
      </c>
      <c r="J1524" s="19">
        <f>VLOOKUP(Table3[[#This Row],[Customer ID]],'Medical Examinations'!$1:$1048576,9,FALSE())</f>
        <v>1</v>
      </c>
      <c r="K1524" s="19" t="str">
        <f>VLOOKUP(Table3[[#This Row],[Customer ID]],'Medical Examinations'!$1:$1048576,10,FALSE())</f>
        <v>No</v>
      </c>
      <c r="L1524" s="19" t="e">
        <f>VLOOKUP(Table3[[#This Row],[Customer ID]],'Hospitalisation Details'!1523:$1048576,5,FALSE())</f>
        <v>#N/A</v>
      </c>
      <c r="M1524" s="19" t="e">
        <f>VLOOKUP(Table3[[#This Row],[Customer ID]],'Hospitalisation Details'!1523:$1048576,6,FALSE())</f>
        <v>#N/A</v>
      </c>
      <c r="N1524" s="19" t="e">
        <f>VLOOKUP(Table3[[#This Row],[Customer ID]],'Hospitalisation Details'!1523:$1048576,8,FALSE())</f>
        <v>#N/A</v>
      </c>
      <c r="O1524" s="19" t="e">
        <f>VLOOKUP(Table3[[#This Row],[Customer ID]],'Hospitalisation Details'!1523:$1048576,9,FALSE())</f>
        <v>#N/A</v>
      </c>
      <c r="P1524" s="19" t="e">
        <f>VLOOKUP(Table3[[#This Row],[Customer ID]],'Hospitalisation Details'!1523:$1048576,10,FALSE())</f>
        <v>#N/A</v>
      </c>
      <c r="Q1524" s="19" t="e">
        <f>VLOOKUP(Table3[[#This Row],[Customer ID]],'Hospitalisation Details'!1523:$1048576,11,FALSE())</f>
        <v>#N/A</v>
      </c>
    </row>
    <row r="1525" spans="1:17" x14ac:dyDescent="0.2">
      <c r="A1525" s="18" t="s">
        <v>847</v>
      </c>
      <c r="B1525" s="19" t="str">
        <f>VLOOKUP(Table3[[#This Row],[Customer ID]],'Customer name 1'!1524:$1048576,4,FALSE())</f>
        <v xml:space="preserve">Mr. Andrew </v>
      </c>
      <c r="C1525" s="20">
        <f>VLOOKUP(Table3[[#This Row],[Customer ID]],'Medical Examinations'!$1:$1048576,2,FALSE())</f>
        <v>27.55</v>
      </c>
      <c r="D1525" s="20" t="str">
        <f>VLOOKUP(Table3[[#This Row],[Customer ID]],'Medical Examinations'!$1:$1048576,3,FALSE())</f>
        <v>over weight</v>
      </c>
      <c r="E1525" s="20">
        <f>VLOOKUP(Table3[[#This Row],[Customer ID]],'Medical Examinations'!$1:$1048576,4,FALSE())</f>
        <v>10.83</v>
      </c>
      <c r="F1525" s="20" t="str">
        <f>VLOOKUP(Table3[[#This Row],[Customer ID]],'Medical Examinations'!$1:$1048576,5,FALSE())</f>
        <v xml:space="preserve">diabetes </v>
      </c>
      <c r="G1525" s="19" t="str">
        <f>VLOOKUP(Table3[[#This Row],[Customer ID]],'Medical Examinations'!$1:$1048576,6,FALSE())</f>
        <v>yes</v>
      </c>
      <c r="H1525" s="19" t="str">
        <f>VLOOKUP(Table3[[#This Row],[Customer ID]],'Medical Examinations'!$1:$1048576,7,FALSE())</f>
        <v>No</v>
      </c>
      <c r="I1525" s="19" t="str">
        <f>VLOOKUP(Table3[[#This Row],[Customer ID]],'Medical Examinations'!$1:$1048576,8,FALSE())</f>
        <v>No</v>
      </c>
      <c r="J1525" s="19">
        <f>VLOOKUP(Table3[[#This Row],[Customer ID]],'Medical Examinations'!$1:$1048576,9,FALSE())</f>
        <v>1</v>
      </c>
      <c r="K1525" s="19" t="str">
        <f>VLOOKUP(Table3[[#This Row],[Customer ID]],'Medical Examinations'!$1:$1048576,10,FALSE())</f>
        <v>No</v>
      </c>
      <c r="L1525" s="19" t="e">
        <f>VLOOKUP(Table3[[#This Row],[Customer ID]],'Hospitalisation Details'!1524:$1048576,5,FALSE())</f>
        <v>#N/A</v>
      </c>
      <c r="M1525" s="19" t="e">
        <f>VLOOKUP(Table3[[#This Row],[Customer ID]],'Hospitalisation Details'!1524:$1048576,6,FALSE())</f>
        <v>#N/A</v>
      </c>
      <c r="N1525" s="19" t="e">
        <f>VLOOKUP(Table3[[#This Row],[Customer ID]],'Hospitalisation Details'!1524:$1048576,8,FALSE())</f>
        <v>#N/A</v>
      </c>
      <c r="O1525" s="19" t="e">
        <f>VLOOKUP(Table3[[#This Row],[Customer ID]],'Hospitalisation Details'!1524:$1048576,9,FALSE())</f>
        <v>#N/A</v>
      </c>
      <c r="P1525" s="19" t="e">
        <f>VLOOKUP(Table3[[#This Row],[Customer ID]],'Hospitalisation Details'!1524:$1048576,10,FALSE())</f>
        <v>#N/A</v>
      </c>
      <c r="Q1525" s="19" t="e">
        <f>VLOOKUP(Table3[[#This Row],[Customer ID]],'Hospitalisation Details'!1524:$1048576,11,FALSE())</f>
        <v>#N/A</v>
      </c>
    </row>
    <row r="1526" spans="1:17" x14ac:dyDescent="0.2">
      <c r="A1526" s="18" t="s">
        <v>846</v>
      </c>
      <c r="B1526" s="19" t="str">
        <f>VLOOKUP(Table3[[#This Row],[Customer ID]],'Customer name 1'!1525:$1048576,4,FALSE())</f>
        <v xml:space="preserve">Mr. Jason </v>
      </c>
      <c r="C1526" s="20">
        <f>VLOOKUP(Table3[[#This Row],[Customer ID]],'Medical Examinations'!$1:$1048576,2,FALSE())</f>
        <v>15.6</v>
      </c>
      <c r="D1526" s="20" t="str">
        <f>VLOOKUP(Table3[[#This Row],[Customer ID]],'Medical Examinations'!$1:$1048576,3,FALSE())</f>
        <v xml:space="preserve">under weight </v>
      </c>
      <c r="E1526" s="20">
        <f>VLOOKUP(Table3[[#This Row],[Customer ID]],'Medical Examinations'!$1:$1048576,4,FALSE())</f>
        <v>8.6</v>
      </c>
      <c r="F1526" s="20" t="str">
        <f>VLOOKUP(Table3[[#This Row],[Customer ID]],'Medical Examinations'!$1:$1048576,5,FALSE())</f>
        <v xml:space="preserve">diabetes </v>
      </c>
      <c r="G1526" s="19" t="str">
        <f>VLOOKUP(Table3[[#This Row],[Customer ID]],'Medical Examinations'!$1:$1048576,6,FALSE())</f>
        <v>No</v>
      </c>
      <c r="H1526" s="19" t="str">
        <f>VLOOKUP(Table3[[#This Row],[Customer ID]],'Medical Examinations'!$1:$1048576,7,FALSE())</f>
        <v>No</v>
      </c>
      <c r="I1526" s="19" t="str">
        <f>VLOOKUP(Table3[[#This Row],[Customer ID]],'Medical Examinations'!$1:$1048576,8,FALSE())</f>
        <v>No</v>
      </c>
      <c r="J1526" s="19">
        <f>VLOOKUP(Table3[[#This Row],[Customer ID]],'Medical Examinations'!$1:$1048576,9,FALSE())</f>
        <v>0</v>
      </c>
      <c r="K1526" s="19" t="str">
        <f>VLOOKUP(Table3[[#This Row],[Customer ID]],'Medical Examinations'!$1:$1048576,10,FALSE())</f>
        <v>No</v>
      </c>
      <c r="L1526" s="19" t="e">
        <f>VLOOKUP(Table3[[#This Row],[Customer ID]],'Hospitalisation Details'!1525:$1048576,5,FALSE())</f>
        <v>#N/A</v>
      </c>
      <c r="M1526" s="19" t="e">
        <f>VLOOKUP(Table3[[#This Row],[Customer ID]],'Hospitalisation Details'!1525:$1048576,6,FALSE())</f>
        <v>#N/A</v>
      </c>
      <c r="N1526" s="19" t="e">
        <f>VLOOKUP(Table3[[#This Row],[Customer ID]],'Hospitalisation Details'!1525:$1048576,8,FALSE())</f>
        <v>#N/A</v>
      </c>
      <c r="O1526" s="19" t="e">
        <f>VLOOKUP(Table3[[#This Row],[Customer ID]],'Hospitalisation Details'!1525:$1048576,9,FALSE())</f>
        <v>#N/A</v>
      </c>
      <c r="P1526" s="19" t="e">
        <f>VLOOKUP(Table3[[#This Row],[Customer ID]],'Hospitalisation Details'!1525:$1048576,10,FALSE())</f>
        <v>#N/A</v>
      </c>
      <c r="Q1526" s="19" t="e">
        <f>VLOOKUP(Table3[[#This Row],[Customer ID]],'Hospitalisation Details'!1525:$1048576,11,FALSE())</f>
        <v>#N/A</v>
      </c>
    </row>
    <row r="1527" spans="1:17" x14ac:dyDescent="0.2">
      <c r="A1527" s="18" t="s">
        <v>845</v>
      </c>
      <c r="B1527" s="19" t="str">
        <f>VLOOKUP(Table3[[#This Row],[Customer ID]],'Customer name 1'!1526:$1048576,4,FALSE())</f>
        <v xml:space="preserve">Ms. Rachel </v>
      </c>
      <c r="C1527" s="20">
        <f>VLOOKUP(Table3[[#This Row],[Customer ID]],'Medical Examinations'!$1:$1048576,2,FALSE())</f>
        <v>21.99</v>
      </c>
      <c r="D1527" s="20" t="str">
        <f>VLOOKUP(Table3[[#This Row],[Customer ID]],'Medical Examinations'!$1:$1048576,3,FALSE())</f>
        <v>normal weight</v>
      </c>
      <c r="E1527" s="20">
        <f>VLOOKUP(Table3[[#This Row],[Customer ID]],'Medical Examinations'!$1:$1048576,4,FALSE())</f>
        <v>11.17</v>
      </c>
      <c r="F1527" s="20" t="str">
        <f>VLOOKUP(Table3[[#This Row],[Customer ID]],'Medical Examinations'!$1:$1048576,5,FALSE())</f>
        <v xml:space="preserve">diabetes </v>
      </c>
      <c r="G1527" s="19" t="str">
        <f>VLOOKUP(Table3[[#This Row],[Customer ID]],'Medical Examinations'!$1:$1048576,6,FALSE())</f>
        <v>No</v>
      </c>
      <c r="H1527" s="19" t="str">
        <f>VLOOKUP(Table3[[#This Row],[Customer ID]],'Medical Examinations'!$1:$1048576,7,FALSE())</f>
        <v>No</v>
      </c>
      <c r="I1527" s="19" t="str">
        <f>VLOOKUP(Table3[[#This Row],[Customer ID]],'Medical Examinations'!$1:$1048576,8,FALSE())</f>
        <v>No</v>
      </c>
      <c r="J1527" s="19">
        <f>VLOOKUP(Table3[[#This Row],[Customer ID]],'Medical Examinations'!$1:$1048576,9,FALSE())</f>
        <v>0</v>
      </c>
      <c r="K1527" s="19" t="str">
        <f>VLOOKUP(Table3[[#This Row],[Customer ID]],'Medical Examinations'!$1:$1048576,10,FALSE())</f>
        <v>No</v>
      </c>
      <c r="L1527" s="19" t="e">
        <f>VLOOKUP(Table3[[#This Row],[Customer ID]],'Hospitalisation Details'!1526:$1048576,5,FALSE())</f>
        <v>#N/A</v>
      </c>
      <c r="M1527" s="19" t="e">
        <f>VLOOKUP(Table3[[#This Row],[Customer ID]],'Hospitalisation Details'!1526:$1048576,6,FALSE())</f>
        <v>#N/A</v>
      </c>
      <c r="N1527" s="19" t="e">
        <f>VLOOKUP(Table3[[#This Row],[Customer ID]],'Hospitalisation Details'!1526:$1048576,8,FALSE())</f>
        <v>#N/A</v>
      </c>
      <c r="O1527" s="19" t="e">
        <f>VLOOKUP(Table3[[#This Row],[Customer ID]],'Hospitalisation Details'!1526:$1048576,9,FALSE())</f>
        <v>#N/A</v>
      </c>
      <c r="P1527" s="19" t="e">
        <f>VLOOKUP(Table3[[#This Row],[Customer ID]],'Hospitalisation Details'!1526:$1048576,10,FALSE())</f>
        <v>#N/A</v>
      </c>
      <c r="Q1527" s="19" t="e">
        <f>VLOOKUP(Table3[[#This Row],[Customer ID]],'Hospitalisation Details'!1526:$1048576,11,FALSE())</f>
        <v>#N/A</v>
      </c>
    </row>
    <row r="1528" spans="1:17" x14ac:dyDescent="0.2">
      <c r="A1528" s="18" t="s">
        <v>844</v>
      </c>
      <c r="B1528" s="19" t="str">
        <f>VLOOKUP(Table3[[#This Row],[Customer ID]],'Customer name 1'!1527:$1048576,4,FALSE())</f>
        <v xml:space="preserve">Ms. Susan </v>
      </c>
      <c r="C1528" s="20">
        <f>VLOOKUP(Table3[[#This Row],[Customer ID]],'Medical Examinations'!$1:$1048576,2,FALSE())</f>
        <v>34.85</v>
      </c>
      <c r="D1528" s="20" t="str">
        <f>VLOOKUP(Table3[[#This Row],[Customer ID]],'Medical Examinations'!$1:$1048576,3,FALSE())</f>
        <v xml:space="preserve"> obesity </v>
      </c>
      <c r="E1528" s="20">
        <f>VLOOKUP(Table3[[#This Row],[Customer ID]],'Medical Examinations'!$1:$1048576,4,FALSE())</f>
        <v>5.75</v>
      </c>
      <c r="F1528" s="20" t="str">
        <f>VLOOKUP(Table3[[#This Row],[Customer ID]],'Medical Examinations'!$1:$1048576,5,FALSE())</f>
        <v>prediabetes</v>
      </c>
      <c r="G1528" s="19" t="str">
        <f>VLOOKUP(Table3[[#This Row],[Customer ID]],'Medical Examinations'!$1:$1048576,6,FALSE())</f>
        <v>No</v>
      </c>
      <c r="H1528" s="19" t="str">
        <f>VLOOKUP(Table3[[#This Row],[Customer ID]],'Medical Examinations'!$1:$1048576,7,FALSE())</f>
        <v>No</v>
      </c>
      <c r="I1528" s="19" t="str">
        <f>VLOOKUP(Table3[[#This Row],[Customer ID]],'Medical Examinations'!$1:$1048576,8,FALSE())</f>
        <v>No</v>
      </c>
      <c r="J1528" s="19">
        <f>VLOOKUP(Table3[[#This Row],[Customer ID]],'Medical Examinations'!$1:$1048576,9,FALSE())</f>
        <v>0</v>
      </c>
      <c r="K1528" s="19" t="str">
        <f>VLOOKUP(Table3[[#This Row],[Customer ID]],'Medical Examinations'!$1:$1048576,10,FALSE())</f>
        <v>No</v>
      </c>
      <c r="L1528" s="19" t="e">
        <f>VLOOKUP(Table3[[#This Row],[Customer ID]],'Hospitalisation Details'!1527:$1048576,5,FALSE())</f>
        <v>#N/A</v>
      </c>
      <c r="M1528" s="19" t="e">
        <f>VLOOKUP(Table3[[#This Row],[Customer ID]],'Hospitalisation Details'!1527:$1048576,6,FALSE())</f>
        <v>#N/A</v>
      </c>
      <c r="N1528" s="19" t="e">
        <f>VLOOKUP(Table3[[#This Row],[Customer ID]],'Hospitalisation Details'!1527:$1048576,8,FALSE())</f>
        <v>#N/A</v>
      </c>
      <c r="O1528" s="19" t="e">
        <f>VLOOKUP(Table3[[#This Row],[Customer ID]],'Hospitalisation Details'!1527:$1048576,9,FALSE())</f>
        <v>#N/A</v>
      </c>
      <c r="P1528" s="19" t="e">
        <f>VLOOKUP(Table3[[#This Row],[Customer ID]],'Hospitalisation Details'!1527:$1048576,10,FALSE())</f>
        <v>#N/A</v>
      </c>
      <c r="Q1528" s="19" t="e">
        <f>VLOOKUP(Table3[[#This Row],[Customer ID]],'Hospitalisation Details'!1527:$1048576,11,FALSE())</f>
        <v>#N/A</v>
      </c>
    </row>
    <row r="1529" spans="1:17" x14ac:dyDescent="0.2">
      <c r="A1529" s="18" t="s">
        <v>843</v>
      </c>
      <c r="B1529" s="19" t="str">
        <f>VLOOKUP(Table3[[#This Row],[Customer ID]],'Customer name 1'!1528:$1048576,4,FALSE())</f>
        <v xml:space="preserve">Mr. Cameron </v>
      </c>
      <c r="C1529" s="20">
        <f>VLOOKUP(Table3[[#This Row],[Customer ID]],'Medical Examinations'!$1:$1048576,2,FALSE())</f>
        <v>24.51</v>
      </c>
      <c r="D1529" s="20" t="str">
        <f>VLOOKUP(Table3[[#This Row],[Customer ID]],'Medical Examinations'!$1:$1048576,3,FALSE())</f>
        <v>normal weight</v>
      </c>
      <c r="E1529" s="20">
        <f>VLOOKUP(Table3[[#This Row],[Customer ID]],'Medical Examinations'!$1:$1048576,4,FALSE())</f>
        <v>4.83</v>
      </c>
      <c r="F1529" s="20" t="str">
        <f>VLOOKUP(Table3[[#This Row],[Customer ID]],'Medical Examinations'!$1:$1048576,5,FALSE())</f>
        <v xml:space="preserve">normal </v>
      </c>
      <c r="G1529" s="19" t="str">
        <f>VLOOKUP(Table3[[#This Row],[Customer ID]],'Medical Examinations'!$1:$1048576,6,FALSE())</f>
        <v>yes</v>
      </c>
      <c r="H1529" s="19" t="str">
        <f>VLOOKUP(Table3[[#This Row],[Customer ID]],'Medical Examinations'!$1:$1048576,7,FALSE())</f>
        <v>No</v>
      </c>
      <c r="I1529" s="19" t="str">
        <f>VLOOKUP(Table3[[#This Row],[Customer ID]],'Medical Examinations'!$1:$1048576,8,FALSE())</f>
        <v>Yes</v>
      </c>
      <c r="J1529" s="19">
        <f>VLOOKUP(Table3[[#This Row],[Customer ID]],'Medical Examinations'!$1:$1048576,9,FALSE())</f>
        <v>1</v>
      </c>
      <c r="K1529" s="19" t="str">
        <f>VLOOKUP(Table3[[#This Row],[Customer ID]],'Medical Examinations'!$1:$1048576,10,FALSE())</f>
        <v>No</v>
      </c>
      <c r="L1529" s="19" t="e">
        <f>VLOOKUP(Table3[[#This Row],[Customer ID]],'Hospitalisation Details'!1528:$1048576,5,FALSE())</f>
        <v>#N/A</v>
      </c>
      <c r="M1529" s="19" t="e">
        <f>VLOOKUP(Table3[[#This Row],[Customer ID]],'Hospitalisation Details'!1528:$1048576,6,FALSE())</f>
        <v>#N/A</v>
      </c>
      <c r="N1529" s="19" t="e">
        <f>VLOOKUP(Table3[[#This Row],[Customer ID]],'Hospitalisation Details'!1528:$1048576,8,FALSE())</f>
        <v>#N/A</v>
      </c>
      <c r="O1529" s="19" t="e">
        <f>VLOOKUP(Table3[[#This Row],[Customer ID]],'Hospitalisation Details'!1528:$1048576,9,FALSE())</f>
        <v>#N/A</v>
      </c>
      <c r="P1529" s="19" t="e">
        <f>VLOOKUP(Table3[[#This Row],[Customer ID]],'Hospitalisation Details'!1528:$1048576,10,FALSE())</f>
        <v>#N/A</v>
      </c>
      <c r="Q1529" s="19" t="e">
        <f>VLOOKUP(Table3[[#This Row],[Customer ID]],'Hospitalisation Details'!1528:$1048576,11,FALSE())</f>
        <v>#N/A</v>
      </c>
    </row>
    <row r="1530" spans="1:17" x14ac:dyDescent="0.2">
      <c r="A1530" s="18" t="s">
        <v>842</v>
      </c>
      <c r="B1530" s="19" t="str">
        <f>VLOOKUP(Table3[[#This Row],[Customer ID]],'Customer name 1'!1529:$1048576,4,FALSE())</f>
        <v xml:space="preserve">Ms. Claudia </v>
      </c>
      <c r="C1530" s="20">
        <f>VLOOKUP(Table3[[#This Row],[Customer ID]],'Medical Examinations'!$1:$1048576,2,FALSE())</f>
        <v>19.399999999999999</v>
      </c>
      <c r="D1530" s="20" t="str">
        <f>VLOOKUP(Table3[[#This Row],[Customer ID]],'Medical Examinations'!$1:$1048576,3,FALSE())</f>
        <v>normal weight</v>
      </c>
      <c r="E1530" s="20">
        <f>VLOOKUP(Table3[[#This Row],[Customer ID]],'Medical Examinations'!$1:$1048576,4,FALSE())</f>
        <v>11.93</v>
      </c>
      <c r="F1530" s="20" t="str">
        <f>VLOOKUP(Table3[[#This Row],[Customer ID]],'Medical Examinations'!$1:$1048576,5,FALSE())</f>
        <v xml:space="preserve">diabetes </v>
      </c>
      <c r="G1530" s="19" t="str">
        <f>VLOOKUP(Table3[[#This Row],[Customer ID]],'Medical Examinations'!$1:$1048576,6,FALSE())</f>
        <v>No</v>
      </c>
      <c r="H1530" s="19" t="str">
        <f>VLOOKUP(Table3[[#This Row],[Customer ID]],'Medical Examinations'!$1:$1048576,7,FALSE())</f>
        <v>No</v>
      </c>
      <c r="I1530" s="19" t="str">
        <f>VLOOKUP(Table3[[#This Row],[Customer ID]],'Medical Examinations'!$1:$1048576,8,FALSE())</f>
        <v>No</v>
      </c>
      <c r="J1530" s="19">
        <f>VLOOKUP(Table3[[#This Row],[Customer ID]],'Medical Examinations'!$1:$1048576,9,FALSE())</f>
        <v>0</v>
      </c>
      <c r="K1530" s="19" t="str">
        <f>VLOOKUP(Table3[[#This Row],[Customer ID]],'Medical Examinations'!$1:$1048576,10,FALSE())</f>
        <v>No</v>
      </c>
      <c r="L1530" s="19" t="e">
        <f>VLOOKUP(Table3[[#This Row],[Customer ID]],'Hospitalisation Details'!1529:$1048576,5,FALSE())</f>
        <v>#N/A</v>
      </c>
      <c r="M1530" s="19" t="e">
        <f>VLOOKUP(Table3[[#This Row],[Customer ID]],'Hospitalisation Details'!1529:$1048576,6,FALSE())</f>
        <v>#N/A</v>
      </c>
      <c r="N1530" s="19" t="e">
        <f>VLOOKUP(Table3[[#This Row],[Customer ID]],'Hospitalisation Details'!1529:$1048576,8,FALSE())</f>
        <v>#N/A</v>
      </c>
      <c r="O1530" s="19" t="e">
        <f>VLOOKUP(Table3[[#This Row],[Customer ID]],'Hospitalisation Details'!1529:$1048576,9,FALSE())</f>
        <v>#N/A</v>
      </c>
      <c r="P1530" s="19" t="e">
        <f>VLOOKUP(Table3[[#This Row],[Customer ID]],'Hospitalisation Details'!1529:$1048576,10,FALSE())</f>
        <v>#N/A</v>
      </c>
      <c r="Q1530" s="19" t="e">
        <f>VLOOKUP(Table3[[#This Row],[Customer ID]],'Hospitalisation Details'!1529:$1048576,11,FALSE())</f>
        <v>#N/A</v>
      </c>
    </row>
    <row r="1531" spans="1:17" x14ac:dyDescent="0.2">
      <c r="A1531" s="18" t="s">
        <v>841</v>
      </c>
      <c r="B1531" s="19" t="str">
        <f>VLOOKUP(Table3[[#This Row],[Customer ID]],'Customer name 1'!1530:$1048576,4,FALSE())</f>
        <v xml:space="preserve">Ms. Kate </v>
      </c>
      <c r="C1531" s="20">
        <f>VLOOKUP(Table3[[#This Row],[Customer ID]],'Medical Examinations'!$1:$1048576,2,FALSE())</f>
        <v>15.1</v>
      </c>
      <c r="D1531" s="20" t="str">
        <f>VLOOKUP(Table3[[#This Row],[Customer ID]],'Medical Examinations'!$1:$1048576,3,FALSE())</f>
        <v xml:space="preserve">under weight </v>
      </c>
      <c r="E1531" s="20">
        <f>VLOOKUP(Table3[[#This Row],[Customer ID]],'Medical Examinations'!$1:$1048576,4,FALSE())</f>
        <v>8.41</v>
      </c>
      <c r="F1531" s="20" t="str">
        <f>VLOOKUP(Table3[[#This Row],[Customer ID]],'Medical Examinations'!$1:$1048576,5,FALSE())</f>
        <v xml:space="preserve">diabetes </v>
      </c>
      <c r="G1531" s="19" t="str">
        <f>VLOOKUP(Table3[[#This Row],[Customer ID]],'Medical Examinations'!$1:$1048576,6,FALSE())</f>
        <v>No</v>
      </c>
      <c r="H1531" s="19" t="str">
        <f>VLOOKUP(Table3[[#This Row],[Customer ID]],'Medical Examinations'!$1:$1048576,7,FALSE())</f>
        <v>No</v>
      </c>
      <c r="I1531" s="19" t="str">
        <f>VLOOKUP(Table3[[#This Row],[Customer ID]],'Medical Examinations'!$1:$1048576,8,FALSE())</f>
        <v>No</v>
      </c>
      <c r="J1531" s="19">
        <f>VLOOKUP(Table3[[#This Row],[Customer ID]],'Medical Examinations'!$1:$1048576,9,FALSE())</f>
        <v>0</v>
      </c>
      <c r="K1531" s="19" t="str">
        <f>VLOOKUP(Table3[[#This Row],[Customer ID]],'Medical Examinations'!$1:$1048576,10,FALSE())</f>
        <v>No</v>
      </c>
      <c r="L1531" s="19" t="e">
        <f>VLOOKUP(Table3[[#This Row],[Customer ID]],'Hospitalisation Details'!1530:$1048576,5,FALSE())</f>
        <v>#N/A</v>
      </c>
      <c r="M1531" s="19" t="e">
        <f>VLOOKUP(Table3[[#This Row],[Customer ID]],'Hospitalisation Details'!1530:$1048576,6,FALSE())</f>
        <v>#N/A</v>
      </c>
      <c r="N1531" s="19" t="e">
        <f>VLOOKUP(Table3[[#This Row],[Customer ID]],'Hospitalisation Details'!1530:$1048576,8,FALSE())</f>
        <v>#N/A</v>
      </c>
      <c r="O1531" s="19" t="e">
        <f>VLOOKUP(Table3[[#This Row],[Customer ID]],'Hospitalisation Details'!1530:$1048576,9,FALSE())</f>
        <v>#N/A</v>
      </c>
      <c r="P1531" s="19" t="e">
        <f>VLOOKUP(Table3[[#This Row],[Customer ID]],'Hospitalisation Details'!1530:$1048576,10,FALSE())</f>
        <v>#N/A</v>
      </c>
      <c r="Q1531" s="19" t="e">
        <f>VLOOKUP(Table3[[#This Row],[Customer ID]],'Hospitalisation Details'!1530:$1048576,11,FALSE())</f>
        <v>#N/A</v>
      </c>
    </row>
    <row r="1532" spans="1:17" x14ac:dyDescent="0.2">
      <c r="A1532" s="18" t="s">
        <v>840</v>
      </c>
      <c r="B1532" s="19" t="str">
        <f>VLOOKUP(Table3[[#This Row],[Customer ID]],'Customer name 1'!1531:$1048576,4,FALSE())</f>
        <v xml:space="preserve">Ms. Nicole </v>
      </c>
      <c r="C1532" s="20">
        <f>VLOOKUP(Table3[[#This Row],[Customer ID]],'Medical Examinations'!$1:$1048576,2,FALSE())</f>
        <v>23.37</v>
      </c>
      <c r="D1532" s="20" t="str">
        <f>VLOOKUP(Table3[[#This Row],[Customer ID]],'Medical Examinations'!$1:$1048576,3,FALSE())</f>
        <v>normal weight</v>
      </c>
      <c r="E1532" s="20">
        <f>VLOOKUP(Table3[[#This Row],[Customer ID]],'Medical Examinations'!$1:$1048576,4,FALSE())</f>
        <v>5.59</v>
      </c>
      <c r="F1532" s="20" t="str">
        <f>VLOOKUP(Table3[[#This Row],[Customer ID]],'Medical Examinations'!$1:$1048576,5,FALSE())</f>
        <v xml:space="preserve">normal </v>
      </c>
      <c r="G1532" s="19" t="str">
        <f>VLOOKUP(Table3[[#This Row],[Customer ID]],'Medical Examinations'!$1:$1048576,6,FALSE())</f>
        <v>yes</v>
      </c>
      <c r="H1532" s="19" t="str">
        <f>VLOOKUP(Table3[[#This Row],[Customer ID]],'Medical Examinations'!$1:$1048576,7,FALSE())</f>
        <v>No</v>
      </c>
      <c r="I1532" s="19" t="str">
        <f>VLOOKUP(Table3[[#This Row],[Customer ID]],'Medical Examinations'!$1:$1048576,8,FALSE())</f>
        <v>No</v>
      </c>
      <c r="J1532" s="19">
        <f>VLOOKUP(Table3[[#This Row],[Customer ID]],'Medical Examinations'!$1:$1048576,9,FALSE())</f>
        <v>0</v>
      </c>
      <c r="K1532" s="19" t="str">
        <f>VLOOKUP(Table3[[#This Row],[Customer ID]],'Medical Examinations'!$1:$1048576,10,FALSE())</f>
        <v>No</v>
      </c>
      <c r="L1532" s="19" t="e">
        <f>VLOOKUP(Table3[[#This Row],[Customer ID]],'Hospitalisation Details'!1531:$1048576,5,FALSE())</f>
        <v>#N/A</v>
      </c>
      <c r="M1532" s="19" t="e">
        <f>VLOOKUP(Table3[[#This Row],[Customer ID]],'Hospitalisation Details'!1531:$1048576,6,FALSE())</f>
        <v>#N/A</v>
      </c>
      <c r="N1532" s="19" t="e">
        <f>VLOOKUP(Table3[[#This Row],[Customer ID]],'Hospitalisation Details'!1531:$1048576,8,FALSE())</f>
        <v>#N/A</v>
      </c>
      <c r="O1532" s="19" t="e">
        <f>VLOOKUP(Table3[[#This Row],[Customer ID]],'Hospitalisation Details'!1531:$1048576,9,FALSE())</f>
        <v>#N/A</v>
      </c>
      <c r="P1532" s="19" t="e">
        <f>VLOOKUP(Table3[[#This Row],[Customer ID]],'Hospitalisation Details'!1531:$1048576,10,FALSE())</f>
        <v>#N/A</v>
      </c>
      <c r="Q1532" s="19" t="e">
        <f>VLOOKUP(Table3[[#This Row],[Customer ID]],'Hospitalisation Details'!1531:$1048576,11,FALSE())</f>
        <v>#N/A</v>
      </c>
    </row>
    <row r="1533" spans="1:17" x14ac:dyDescent="0.2">
      <c r="A1533" s="18" t="s">
        <v>839</v>
      </c>
      <c r="B1533" s="19" t="str">
        <f>VLOOKUP(Table3[[#This Row],[Customer ID]],'Customer name 1'!1532:$1048576,4,FALSE())</f>
        <v xml:space="preserve">Mr. Jack </v>
      </c>
      <c r="C1533" s="20">
        <f>VLOOKUP(Table3[[#This Row],[Customer ID]],'Medical Examinations'!$1:$1048576,2,FALSE())</f>
        <v>42.4</v>
      </c>
      <c r="D1533" s="20" t="str">
        <f>VLOOKUP(Table3[[#This Row],[Customer ID]],'Medical Examinations'!$1:$1048576,3,FALSE())</f>
        <v xml:space="preserve"> obesity </v>
      </c>
      <c r="E1533" s="20">
        <f>VLOOKUP(Table3[[#This Row],[Customer ID]],'Medical Examinations'!$1:$1048576,4,FALSE())</f>
        <v>4.0599999999999996</v>
      </c>
      <c r="F1533" s="20" t="str">
        <f>VLOOKUP(Table3[[#This Row],[Customer ID]],'Medical Examinations'!$1:$1048576,5,FALSE())</f>
        <v xml:space="preserve">normal </v>
      </c>
      <c r="G1533" s="19" t="str">
        <f>VLOOKUP(Table3[[#This Row],[Customer ID]],'Medical Examinations'!$1:$1048576,6,FALSE())</f>
        <v>No</v>
      </c>
      <c r="H1533" s="19" t="str">
        <f>VLOOKUP(Table3[[#This Row],[Customer ID]],'Medical Examinations'!$1:$1048576,7,FALSE())</f>
        <v>No</v>
      </c>
      <c r="I1533" s="19" t="str">
        <f>VLOOKUP(Table3[[#This Row],[Customer ID]],'Medical Examinations'!$1:$1048576,8,FALSE())</f>
        <v>No</v>
      </c>
      <c r="J1533" s="19">
        <f>VLOOKUP(Table3[[#This Row],[Customer ID]],'Medical Examinations'!$1:$1048576,9,FALSE())</f>
        <v>0</v>
      </c>
      <c r="K1533" s="19" t="str">
        <f>VLOOKUP(Table3[[#This Row],[Customer ID]],'Medical Examinations'!$1:$1048576,10,FALSE())</f>
        <v>No</v>
      </c>
      <c r="L1533" s="19" t="e">
        <f>VLOOKUP(Table3[[#This Row],[Customer ID]],'Hospitalisation Details'!1532:$1048576,5,FALSE())</f>
        <v>#N/A</v>
      </c>
      <c r="M1533" s="19" t="e">
        <f>VLOOKUP(Table3[[#This Row],[Customer ID]],'Hospitalisation Details'!1532:$1048576,6,FALSE())</f>
        <v>#N/A</v>
      </c>
      <c r="N1533" s="19" t="e">
        <f>VLOOKUP(Table3[[#This Row],[Customer ID]],'Hospitalisation Details'!1532:$1048576,8,FALSE())</f>
        <v>#N/A</v>
      </c>
      <c r="O1533" s="19" t="e">
        <f>VLOOKUP(Table3[[#This Row],[Customer ID]],'Hospitalisation Details'!1532:$1048576,9,FALSE())</f>
        <v>#N/A</v>
      </c>
      <c r="P1533" s="19" t="e">
        <f>VLOOKUP(Table3[[#This Row],[Customer ID]],'Hospitalisation Details'!1532:$1048576,10,FALSE())</f>
        <v>#N/A</v>
      </c>
      <c r="Q1533" s="19" t="e">
        <f>VLOOKUP(Table3[[#This Row],[Customer ID]],'Hospitalisation Details'!1532:$1048576,11,FALSE())</f>
        <v>#N/A</v>
      </c>
    </row>
    <row r="1534" spans="1:17" x14ac:dyDescent="0.2">
      <c r="A1534" s="18" t="s">
        <v>838</v>
      </c>
      <c r="B1534" s="19" t="str">
        <f>VLOOKUP(Table3[[#This Row],[Customer ID]],'Customer name 1'!1533:$1048576,4,FALSE())</f>
        <v xml:space="preserve">Mr. Gregory </v>
      </c>
      <c r="C1534" s="20">
        <f>VLOOKUP(Table3[[#This Row],[Customer ID]],'Medical Examinations'!$1:$1048576,2,FALSE())</f>
        <v>28.405000000000001</v>
      </c>
      <c r="D1534" s="20" t="str">
        <f>VLOOKUP(Table3[[#This Row],[Customer ID]],'Medical Examinations'!$1:$1048576,3,FALSE())</f>
        <v>over weight</v>
      </c>
      <c r="E1534" s="20">
        <f>VLOOKUP(Table3[[#This Row],[Customer ID]],'Medical Examinations'!$1:$1048576,4,FALSE())</f>
        <v>7.02</v>
      </c>
      <c r="F1534" s="20" t="str">
        <f>VLOOKUP(Table3[[#This Row],[Customer ID]],'Medical Examinations'!$1:$1048576,5,FALSE())</f>
        <v xml:space="preserve">diabetes </v>
      </c>
      <c r="G1534" s="19" t="str">
        <f>VLOOKUP(Table3[[#This Row],[Customer ID]],'Medical Examinations'!$1:$1048576,6,FALSE())</f>
        <v>yes</v>
      </c>
      <c r="H1534" s="19" t="str">
        <f>VLOOKUP(Table3[[#This Row],[Customer ID]],'Medical Examinations'!$1:$1048576,7,FALSE())</f>
        <v>No</v>
      </c>
      <c r="I1534" s="19" t="str">
        <f>VLOOKUP(Table3[[#This Row],[Customer ID]],'Medical Examinations'!$1:$1048576,8,FALSE())</f>
        <v>No</v>
      </c>
      <c r="J1534" s="19">
        <f>VLOOKUP(Table3[[#This Row],[Customer ID]],'Medical Examinations'!$1:$1048576,9,FALSE())</f>
        <v>0</v>
      </c>
      <c r="K1534" s="19" t="str">
        <f>VLOOKUP(Table3[[#This Row],[Customer ID]],'Medical Examinations'!$1:$1048576,10,FALSE())</f>
        <v>No</v>
      </c>
      <c r="L1534" s="19" t="e">
        <f>VLOOKUP(Table3[[#This Row],[Customer ID]],'Hospitalisation Details'!1533:$1048576,5,FALSE())</f>
        <v>#N/A</v>
      </c>
      <c r="M1534" s="19" t="e">
        <f>VLOOKUP(Table3[[#This Row],[Customer ID]],'Hospitalisation Details'!1533:$1048576,6,FALSE())</f>
        <v>#N/A</v>
      </c>
      <c r="N1534" s="19" t="e">
        <f>VLOOKUP(Table3[[#This Row],[Customer ID]],'Hospitalisation Details'!1533:$1048576,8,FALSE())</f>
        <v>#N/A</v>
      </c>
      <c r="O1534" s="19" t="e">
        <f>VLOOKUP(Table3[[#This Row],[Customer ID]],'Hospitalisation Details'!1533:$1048576,9,FALSE())</f>
        <v>#N/A</v>
      </c>
      <c r="P1534" s="19" t="e">
        <f>VLOOKUP(Table3[[#This Row],[Customer ID]],'Hospitalisation Details'!1533:$1048576,10,FALSE())</f>
        <v>#N/A</v>
      </c>
      <c r="Q1534" s="19" t="e">
        <f>VLOOKUP(Table3[[#This Row],[Customer ID]],'Hospitalisation Details'!1533:$1048576,11,FALSE())</f>
        <v>#N/A</v>
      </c>
    </row>
    <row r="1535" spans="1:17" x14ac:dyDescent="0.2">
      <c r="A1535" s="18" t="s">
        <v>837</v>
      </c>
      <c r="B1535" s="19" t="str">
        <f>VLOOKUP(Table3[[#This Row],[Customer ID]],'Customer name 1'!1534:$1048576,4,FALSE())</f>
        <v xml:space="preserve">Ms. Rebecca </v>
      </c>
      <c r="C1535" s="20">
        <f>VLOOKUP(Table3[[#This Row],[Customer ID]],'Medical Examinations'!$1:$1048576,2,FALSE())</f>
        <v>23.4</v>
      </c>
      <c r="D1535" s="20" t="str">
        <f>VLOOKUP(Table3[[#This Row],[Customer ID]],'Medical Examinations'!$1:$1048576,3,FALSE())</f>
        <v>normal weight</v>
      </c>
      <c r="E1535" s="20">
        <f>VLOOKUP(Table3[[#This Row],[Customer ID]],'Medical Examinations'!$1:$1048576,4,FALSE())</f>
        <v>4.47</v>
      </c>
      <c r="F1535" s="20" t="str">
        <f>VLOOKUP(Table3[[#This Row],[Customer ID]],'Medical Examinations'!$1:$1048576,5,FALSE())</f>
        <v xml:space="preserve">normal </v>
      </c>
      <c r="G1535" s="19" t="str">
        <f>VLOOKUP(Table3[[#This Row],[Customer ID]],'Medical Examinations'!$1:$1048576,6,FALSE())</f>
        <v>No</v>
      </c>
      <c r="H1535" s="19" t="str">
        <f>VLOOKUP(Table3[[#This Row],[Customer ID]],'Medical Examinations'!$1:$1048576,7,FALSE())</f>
        <v>No</v>
      </c>
      <c r="I1535" s="19" t="str">
        <f>VLOOKUP(Table3[[#This Row],[Customer ID]],'Medical Examinations'!$1:$1048576,8,FALSE())</f>
        <v>No</v>
      </c>
      <c r="J1535" s="19">
        <f>VLOOKUP(Table3[[#This Row],[Customer ID]],'Medical Examinations'!$1:$1048576,9,FALSE())</f>
        <v>0</v>
      </c>
      <c r="K1535" s="19" t="str">
        <f>VLOOKUP(Table3[[#This Row],[Customer ID]],'Medical Examinations'!$1:$1048576,10,FALSE())</f>
        <v>No</v>
      </c>
      <c r="L1535" s="19" t="e">
        <f>VLOOKUP(Table3[[#This Row],[Customer ID]],'Hospitalisation Details'!1534:$1048576,5,FALSE())</f>
        <v>#N/A</v>
      </c>
      <c r="M1535" s="19" t="e">
        <f>VLOOKUP(Table3[[#This Row],[Customer ID]],'Hospitalisation Details'!1534:$1048576,6,FALSE())</f>
        <v>#N/A</v>
      </c>
      <c r="N1535" s="19" t="e">
        <f>VLOOKUP(Table3[[#This Row],[Customer ID]],'Hospitalisation Details'!1534:$1048576,8,FALSE())</f>
        <v>#N/A</v>
      </c>
      <c r="O1535" s="19" t="e">
        <f>VLOOKUP(Table3[[#This Row],[Customer ID]],'Hospitalisation Details'!1534:$1048576,9,FALSE())</f>
        <v>#N/A</v>
      </c>
      <c r="P1535" s="19" t="e">
        <f>VLOOKUP(Table3[[#This Row],[Customer ID]],'Hospitalisation Details'!1534:$1048576,10,FALSE())</f>
        <v>#N/A</v>
      </c>
      <c r="Q1535" s="19" t="e">
        <f>VLOOKUP(Table3[[#This Row],[Customer ID]],'Hospitalisation Details'!1534:$1048576,11,FALSE())</f>
        <v>#N/A</v>
      </c>
    </row>
    <row r="1536" spans="1:17" x14ac:dyDescent="0.2">
      <c r="A1536" s="18" t="s">
        <v>836</v>
      </c>
      <c r="B1536" s="19" t="str">
        <f>VLOOKUP(Table3[[#This Row],[Customer ID]],'Customer name 1'!1535:$1048576,4,FALSE())</f>
        <v xml:space="preserve">Mr. Adam </v>
      </c>
      <c r="C1536" s="20">
        <f>VLOOKUP(Table3[[#This Row],[Customer ID]],'Medical Examinations'!$1:$1048576,2,FALSE())</f>
        <v>33.44</v>
      </c>
      <c r="D1536" s="20" t="str">
        <f>VLOOKUP(Table3[[#This Row],[Customer ID]],'Medical Examinations'!$1:$1048576,3,FALSE())</f>
        <v xml:space="preserve"> obesity </v>
      </c>
      <c r="E1536" s="20">
        <f>VLOOKUP(Table3[[#This Row],[Customer ID]],'Medical Examinations'!$1:$1048576,4,FALSE())</f>
        <v>4.54</v>
      </c>
      <c r="F1536" s="20" t="str">
        <f>VLOOKUP(Table3[[#This Row],[Customer ID]],'Medical Examinations'!$1:$1048576,5,FALSE())</f>
        <v xml:space="preserve">normal </v>
      </c>
      <c r="G1536" s="19" t="str">
        <f>VLOOKUP(Table3[[#This Row],[Customer ID]],'Medical Examinations'!$1:$1048576,6,FALSE())</f>
        <v>No</v>
      </c>
      <c r="H1536" s="19" t="str">
        <f>VLOOKUP(Table3[[#This Row],[Customer ID]],'Medical Examinations'!$1:$1048576,7,FALSE())</f>
        <v>No</v>
      </c>
      <c r="I1536" s="19" t="str">
        <f>VLOOKUP(Table3[[#This Row],[Customer ID]],'Medical Examinations'!$1:$1048576,8,FALSE())</f>
        <v>No</v>
      </c>
      <c r="J1536" s="19">
        <f>VLOOKUP(Table3[[#This Row],[Customer ID]],'Medical Examinations'!$1:$1048576,9,FALSE())</f>
        <v>0</v>
      </c>
      <c r="K1536" s="19" t="str">
        <f>VLOOKUP(Table3[[#This Row],[Customer ID]],'Medical Examinations'!$1:$1048576,10,FALSE())</f>
        <v>No</v>
      </c>
      <c r="L1536" s="19" t="e">
        <f>VLOOKUP(Table3[[#This Row],[Customer ID]],'Hospitalisation Details'!1535:$1048576,5,FALSE())</f>
        <v>#N/A</v>
      </c>
      <c r="M1536" s="19" t="e">
        <f>VLOOKUP(Table3[[#This Row],[Customer ID]],'Hospitalisation Details'!1535:$1048576,6,FALSE())</f>
        <v>#N/A</v>
      </c>
      <c r="N1536" s="19" t="e">
        <f>VLOOKUP(Table3[[#This Row],[Customer ID]],'Hospitalisation Details'!1535:$1048576,8,FALSE())</f>
        <v>#N/A</v>
      </c>
      <c r="O1536" s="19" t="e">
        <f>VLOOKUP(Table3[[#This Row],[Customer ID]],'Hospitalisation Details'!1535:$1048576,9,FALSE())</f>
        <v>#N/A</v>
      </c>
      <c r="P1536" s="19" t="e">
        <f>VLOOKUP(Table3[[#This Row],[Customer ID]],'Hospitalisation Details'!1535:$1048576,10,FALSE())</f>
        <v>#N/A</v>
      </c>
      <c r="Q1536" s="19" t="e">
        <f>VLOOKUP(Table3[[#This Row],[Customer ID]],'Hospitalisation Details'!1535:$1048576,11,FALSE())</f>
        <v>#N/A</v>
      </c>
    </row>
    <row r="1537" spans="1:17" x14ac:dyDescent="0.2">
      <c r="A1537" s="18" t="s">
        <v>835</v>
      </c>
      <c r="B1537" s="19" t="str">
        <f>VLOOKUP(Table3[[#This Row],[Customer ID]],'Customer name 1'!1536:$1048576,4,FALSE())</f>
        <v xml:space="preserve">Mr. Ryan </v>
      </c>
      <c r="C1537" s="20">
        <f>VLOOKUP(Table3[[#This Row],[Customer ID]],'Medical Examinations'!$1:$1048576,2,FALSE())</f>
        <v>21.12</v>
      </c>
      <c r="D1537" s="20" t="str">
        <f>VLOOKUP(Table3[[#This Row],[Customer ID]],'Medical Examinations'!$1:$1048576,3,FALSE())</f>
        <v>normal weight</v>
      </c>
      <c r="E1537" s="20">
        <f>VLOOKUP(Table3[[#This Row],[Customer ID]],'Medical Examinations'!$1:$1048576,4,FALSE())</f>
        <v>4.99</v>
      </c>
      <c r="F1537" s="20" t="str">
        <f>VLOOKUP(Table3[[#This Row],[Customer ID]],'Medical Examinations'!$1:$1048576,5,FALSE())</f>
        <v xml:space="preserve">normal </v>
      </c>
      <c r="G1537" s="19" t="str">
        <f>VLOOKUP(Table3[[#This Row],[Customer ID]],'Medical Examinations'!$1:$1048576,6,FALSE())</f>
        <v>No</v>
      </c>
      <c r="H1537" s="19" t="str">
        <f>VLOOKUP(Table3[[#This Row],[Customer ID]],'Medical Examinations'!$1:$1048576,7,FALSE())</f>
        <v>No</v>
      </c>
      <c r="I1537" s="19" t="str">
        <f>VLOOKUP(Table3[[#This Row],[Customer ID]],'Medical Examinations'!$1:$1048576,8,FALSE())</f>
        <v>No</v>
      </c>
      <c r="J1537" s="19">
        <f>VLOOKUP(Table3[[#This Row],[Customer ID]],'Medical Examinations'!$1:$1048576,9,FALSE())</f>
        <v>1</v>
      </c>
      <c r="K1537" s="19" t="str">
        <f>VLOOKUP(Table3[[#This Row],[Customer ID]],'Medical Examinations'!$1:$1048576,10,FALSE())</f>
        <v>No</v>
      </c>
      <c r="L1537" s="19" t="e">
        <f>VLOOKUP(Table3[[#This Row],[Customer ID]],'Hospitalisation Details'!1536:$1048576,5,FALSE())</f>
        <v>#N/A</v>
      </c>
      <c r="M1537" s="19" t="e">
        <f>VLOOKUP(Table3[[#This Row],[Customer ID]],'Hospitalisation Details'!1536:$1048576,6,FALSE())</f>
        <v>#N/A</v>
      </c>
      <c r="N1537" s="19" t="e">
        <f>VLOOKUP(Table3[[#This Row],[Customer ID]],'Hospitalisation Details'!1536:$1048576,8,FALSE())</f>
        <v>#N/A</v>
      </c>
      <c r="O1537" s="19" t="e">
        <f>VLOOKUP(Table3[[#This Row],[Customer ID]],'Hospitalisation Details'!1536:$1048576,9,FALSE())</f>
        <v>#N/A</v>
      </c>
      <c r="P1537" s="19" t="e">
        <f>VLOOKUP(Table3[[#This Row],[Customer ID]],'Hospitalisation Details'!1536:$1048576,10,FALSE())</f>
        <v>#N/A</v>
      </c>
      <c r="Q1537" s="19" t="e">
        <f>VLOOKUP(Table3[[#This Row],[Customer ID]],'Hospitalisation Details'!1536:$1048576,11,FALSE())</f>
        <v>#N/A</v>
      </c>
    </row>
    <row r="1538" spans="1:17" x14ac:dyDescent="0.2">
      <c r="A1538" s="18" t="s">
        <v>834</v>
      </c>
      <c r="B1538" s="19" t="str">
        <f>VLOOKUP(Table3[[#This Row],[Customer ID]],'Customer name 1'!1537:$1048576,4,FALSE())</f>
        <v xml:space="preserve">Ms. Jackie </v>
      </c>
      <c r="C1538" s="20">
        <f>VLOOKUP(Table3[[#This Row],[Customer ID]],'Medical Examinations'!$1:$1048576,2,FALSE())</f>
        <v>18.48</v>
      </c>
      <c r="D1538" s="20" t="str">
        <f>VLOOKUP(Table3[[#This Row],[Customer ID]],'Medical Examinations'!$1:$1048576,3,FALSE())</f>
        <v xml:space="preserve">under weight </v>
      </c>
      <c r="E1538" s="20">
        <f>VLOOKUP(Table3[[#This Row],[Customer ID]],'Medical Examinations'!$1:$1048576,4,FALSE())</f>
        <v>10.84</v>
      </c>
      <c r="F1538" s="20" t="str">
        <f>VLOOKUP(Table3[[#This Row],[Customer ID]],'Medical Examinations'!$1:$1048576,5,FALSE())</f>
        <v xml:space="preserve">diabetes </v>
      </c>
      <c r="G1538" s="19" t="str">
        <f>VLOOKUP(Table3[[#This Row],[Customer ID]],'Medical Examinations'!$1:$1048576,6,FALSE())</f>
        <v>yes</v>
      </c>
      <c r="H1538" s="19" t="str">
        <f>VLOOKUP(Table3[[#This Row],[Customer ID]],'Medical Examinations'!$1:$1048576,7,FALSE())</f>
        <v>No</v>
      </c>
      <c r="I1538" s="19" t="str">
        <f>VLOOKUP(Table3[[#This Row],[Customer ID]],'Medical Examinations'!$1:$1048576,8,FALSE())</f>
        <v>No</v>
      </c>
      <c r="J1538" s="19">
        <f>VLOOKUP(Table3[[#This Row],[Customer ID]],'Medical Examinations'!$1:$1048576,9,FALSE())</f>
        <v>2</v>
      </c>
      <c r="K1538" s="19" t="str">
        <f>VLOOKUP(Table3[[#This Row],[Customer ID]],'Medical Examinations'!$1:$1048576,10,FALSE())</f>
        <v>No</v>
      </c>
      <c r="L1538" s="19" t="e">
        <f>VLOOKUP(Table3[[#This Row],[Customer ID]],'Hospitalisation Details'!1537:$1048576,5,FALSE())</f>
        <v>#N/A</v>
      </c>
      <c r="M1538" s="19" t="e">
        <f>VLOOKUP(Table3[[#This Row],[Customer ID]],'Hospitalisation Details'!1537:$1048576,6,FALSE())</f>
        <v>#N/A</v>
      </c>
      <c r="N1538" s="19" t="e">
        <f>VLOOKUP(Table3[[#This Row],[Customer ID]],'Hospitalisation Details'!1537:$1048576,8,FALSE())</f>
        <v>#N/A</v>
      </c>
      <c r="O1538" s="19" t="e">
        <f>VLOOKUP(Table3[[#This Row],[Customer ID]],'Hospitalisation Details'!1537:$1048576,9,FALSE())</f>
        <v>#N/A</v>
      </c>
      <c r="P1538" s="19" t="e">
        <f>VLOOKUP(Table3[[#This Row],[Customer ID]],'Hospitalisation Details'!1537:$1048576,10,FALSE())</f>
        <v>#N/A</v>
      </c>
      <c r="Q1538" s="19" t="e">
        <f>VLOOKUP(Table3[[#This Row],[Customer ID]],'Hospitalisation Details'!1537:$1048576,11,FALSE())</f>
        <v>#N/A</v>
      </c>
    </row>
    <row r="1539" spans="1:17" x14ac:dyDescent="0.2">
      <c r="A1539" s="18" t="s">
        <v>833</v>
      </c>
      <c r="B1539" s="19" t="str">
        <f>VLOOKUP(Table3[[#This Row],[Customer ID]],'Customer name 1'!1538:$1048576,4,FALSE())</f>
        <v xml:space="preserve">Mr. Chris </v>
      </c>
      <c r="C1539" s="20">
        <f>VLOOKUP(Table3[[#This Row],[Customer ID]],'Medical Examinations'!$1:$1048576,2,FALSE())</f>
        <v>16.815000000000001</v>
      </c>
      <c r="D1539" s="20" t="str">
        <f>VLOOKUP(Table3[[#This Row],[Customer ID]],'Medical Examinations'!$1:$1048576,3,FALSE())</f>
        <v xml:space="preserve">under weight </v>
      </c>
      <c r="E1539" s="20">
        <f>VLOOKUP(Table3[[#This Row],[Customer ID]],'Medical Examinations'!$1:$1048576,4,FALSE())</f>
        <v>5.63</v>
      </c>
      <c r="F1539" s="20" t="str">
        <f>VLOOKUP(Table3[[#This Row],[Customer ID]],'Medical Examinations'!$1:$1048576,5,FALSE())</f>
        <v xml:space="preserve">normal </v>
      </c>
      <c r="G1539" s="19" t="str">
        <f>VLOOKUP(Table3[[#This Row],[Customer ID]],'Medical Examinations'!$1:$1048576,6,FALSE())</f>
        <v>No</v>
      </c>
      <c r="H1539" s="19" t="str">
        <f>VLOOKUP(Table3[[#This Row],[Customer ID]],'Medical Examinations'!$1:$1048576,7,FALSE())</f>
        <v>No</v>
      </c>
      <c r="I1539" s="19" t="str">
        <f>VLOOKUP(Table3[[#This Row],[Customer ID]],'Medical Examinations'!$1:$1048576,8,FALSE())</f>
        <v>No</v>
      </c>
      <c r="J1539" s="19">
        <f>VLOOKUP(Table3[[#This Row],[Customer ID]],'Medical Examinations'!$1:$1048576,9,FALSE())</f>
        <v>1</v>
      </c>
      <c r="K1539" s="19" t="str">
        <f>VLOOKUP(Table3[[#This Row],[Customer ID]],'Medical Examinations'!$1:$1048576,10,FALSE())</f>
        <v>No</v>
      </c>
      <c r="L1539" s="19" t="e">
        <f>VLOOKUP(Table3[[#This Row],[Customer ID]],'Hospitalisation Details'!1538:$1048576,5,FALSE())</f>
        <v>#N/A</v>
      </c>
      <c r="M1539" s="19" t="e">
        <f>VLOOKUP(Table3[[#This Row],[Customer ID]],'Hospitalisation Details'!1538:$1048576,6,FALSE())</f>
        <v>#N/A</v>
      </c>
      <c r="N1539" s="19" t="e">
        <f>VLOOKUP(Table3[[#This Row],[Customer ID]],'Hospitalisation Details'!1538:$1048576,8,FALSE())</f>
        <v>#N/A</v>
      </c>
      <c r="O1539" s="19" t="e">
        <f>VLOOKUP(Table3[[#This Row],[Customer ID]],'Hospitalisation Details'!1538:$1048576,9,FALSE())</f>
        <v>#N/A</v>
      </c>
      <c r="P1539" s="19" t="e">
        <f>VLOOKUP(Table3[[#This Row],[Customer ID]],'Hospitalisation Details'!1538:$1048576,10,FALSE())</f>
        <v>#N/A</v>
      </c>
      <c r="Q1539" s="19" t="e">
        <f>VLOOKUP(Table3[[#This Row],[Customer ID]],'Hospitalisation Details'!1538:$1048576,11,FALSE())</f>
        <v>#N/A</v>
      </c>
    </row>
    <row r="1540" spans="1:17" x14ac:dyDescent="0.2">
      <c r="A1540" s="18" t="s">
        <v>832</v>
      </c>
      <c r="B1540" s="19" t="str">
        <f>VLOOKUP(Table3[[#This Row],[Customer ID]],'Customer name 1'!1539:$1048576,4,FALSE())</f>
        <v xml:space="preserve">Mr. Tyler </v>
      </c>
      <c r="C1540" s="20">
        <f>VLOOKUP(Table3[[#This Row],[Customer ID]],'Medical Examinations'!$1:$1048576,2,FALSE())</f>
        <v>26.72</v>
      </c>
      <c r="D1540" s="20" t="str">
        <f>VLOOKUP(Table3[[#This Row],[Customer ID]],'Medical Examinations'!$1:$1048576,3,FALSE())</f>
        <v>over weight</v>
      </c>
      <c r="E1540" s="20">
        <f>VLOOKUP(Table3[[#This Row],[Customer ID]],'Medical Examinations'!$1:$1048576,4,FALSE())</f>
        <v>4.1399999999999997</v>
      </c>
      <c r="F1540" s="20" t="str">
        <f>VLOOKUP(Table3[[#This Row],[Customer ID]],'Medical Examinations'!$1:$1048576,5,FALSE())</f>
        <v xml:space="preserve">normal </v>
      </c>
      <c r="G1540" s="19" t="str">
        <f>VLOOKUP(Table3[[#This Row],[Customer ID]],'Medical Examinations'!$1:$1048576,6,FALSE())</f>
        <v>No</v>
      </c>
      <c r="H1540" s="19" t="str">
        <f>VLOOKUP(Table3[[#This Row],[Customer ID]],'Medical Examinations'!$1:$1048576,7,FALSE())</f>
        <v>No</v>
      </c>
      <c r="I1540" s="19" t="str">
        <f>VLOOKUP(Table3[[#This Row],[Customer ID]],'Medical Examinations'!$1:$1048576,8,FALSE())</f>
        <v>No</v>
      </c>
      <c r="J1540" s="19">
        <f>VLOOKUP(Table3[[#This Row],[Customer ID]],'Medical Examinations'!$1:$1048576,9,FALSE())</f>
        <v>0</v>
      </c>
      <c r="K1540" s="19" t="str">
        <f>VLOOKUP(Table3[[#This Row],[Customer ID]],'Medical Examinations'!$1:$1048576,10,FALSE())</f>
        <v>No</v>
      </c>
      <c r="L1540" s="19" t="e">
        <f>VLOOKUP(Table3[[#This Row],[Customer ID]],'Hospitalisation Details'!1539:$1048576,5,FALSE())</f>
        <v>#N/A</v>
      </c>
      <c r="M1540" s="19" t="e">
        <f>VLOOKUP(Table3[[#This Row],[Customer ID]],'Hospitalisation Details'!1539:$1048576,6,FALSE())</f>
        <v>#N/A</v>
      </c>
      <c r="N1540" s="19" t="e">
        <f>VLOOKUP(Table3[[#This Row],[Customer ID]],'Hospitalisation Details'!1539:$1048576,8,FALSE())</f>
        <v>#N/A</v>
      </c>
      <c r="O1540" s="19" t="e">
        <f>VLOOKUP(Table3[[#This Row],[Customer ID]],'Hospitalisation Details'!1539:$1048576,9,FALSE())</f>
        <v>#N/A</v>
      </c>
      <c r="P1540" s="19" t="e">
        <f>VLOOKUP(Table3[[#This Row],[Customer ID]],'Hospitalisation Details'!1539:$1048576,10,FALSE())</f>
        <v>#N/A</v>
      </c>
      <c r="Q1540" s="19" t="e">
        <f>VLOOKUP(Table3[[#This Row],[Customer ID]],'Hospitalisation Details'!1539:$1048576,11,FALSE())</f>
        <v>#N/A</v>
      </c>
    </row>
    <row r="1541" spans="1:17" x14ac:dyDescent="0.2">
      <c r="A1541" s="18" t="s">
        <v>831</v>
      </c>
      <c r="B1541" s="19" t="str">
        <f>VLOOKUP(Table3[[#This Row],[Customer ID]],'Customer name 1'!1540:$1048576,4,FALSE())</f>
        <v xml:space="preserve">Ms. Yoshie </v>
      </c>
      <c r="C1541" s="20">
        <f>VLOOKUP(Table3[[#This Row],[Customer ID]],'Medical Examinations'!$1:$1048576,2,FALSE())</f>
        <v>41.42</v>
      </c>
      <c r="D1541" s="20" t="str">
        <f>VLOOKUP(Table3[[#This Row],[Customer ID]],'Medical Examinations'!$1:$1048576,3,FALSE())</f>
        <v xml:space="preserve"> obesity </v>
      </c>
      <c r="E1541" s="20">
        <f>VLOOKUP(Table3[[#This Row],[Customer ID]],'Medical Examinations'!$1:$1048576,4,FALSE())</f>
        <v>5.17</v>
      </c>
      <c r="F1541" s="20" t="str">
        <f>VLOOKUP(Table3[[#This Row],[Customer ID]],'Medical Examinations'!$1:$1048576,5,FALSE())</f>
        <v xml:space="preserve">normal </v>
      </c>
      <c r="G1541" s="19" t="str">
        <f>VLOOKUP(Table3[[#This Row],[Customer ID]],'Medical Examinations'!$1:$1048576,6,FALSE())</f>
        <v>No</v>
      </c>
      <c r="H1541" s="19" t="str">
        <f>VLOOKUP(Table3[[#This Row],[Customer ID]],'Medical Examinations'!$1:$1048576,7,FALSE())</f>
        <v>No</v>
      </c>
      <c r="I1541" s="19" t="str">
        <f>VLOOKUP(Table3[[#This Row],[Customer ID]],'Medical Examinations'!$1:$1048576,8,FALSE())</f>
        <v>Yes</v>
      </c>
      <c r="J1541" s="19">
        <f>VLOOKUP(Table3[[#This Row],[Customer ID]],'Medical Examinations'!$1:$1048576,9,FALSE())</f>
        <v>1</v>
      </c>
      <c r="K1541" s="19" t="str">
        <f>VLOOKUP(Table3[[#This Row],[Customer ID]],'Medical Examinations'!$1:$1048576,10,FALSE())</f>
        <v>No</v>
      </c>
      <c r="L1541" s="19" t="e">
        <f>VLOOKUP(Table3[[#This Row],[Customer ID]],'Hospitalisation Details'!1540:$1048576,5,FALSE())</f>
        <v>#N/A</v>
      </c>
      <c r="M1541" s="19" t="e">
        <f>VLOOKUP(Table3[[#This Row],[Customer ID]],'Hospitalisation Details'!1540:$1048576,6,FALSE())</f>
        <v>#N/A</v>
      </c>
      <c r="N1541" s="19" t="e">
        <f>VLOOKUP(Table3[[#This Row],[Customer ID]],'Hospitalisation Details'!1540:$1048576,8,FALSE())</f>
        <v>#N/A</v>
      </c>
      <c r="O1541" s="19" t="e">
        <f>VLOOKUP(Table3[[#This Row],[Customer ID]],'Hospitalisation Details'!1540:$1048576,9,FALSE())</f>
        <v>#N/A</v>
      </c>
      <c r="P1541" s="19" t="e">
        <f>VLOOKUP(Table3[[#This Row],[Customer ID]],'Hospitalisation Details'!1540:$1048576,10,FALSE())</f>
        <v>#N/A</v>
      </c>
      <c r="Q1541" s="19" t="e">
        <f>VLOOKUP(Table3[[#This Row],[Customer ID]],'Hospitalisation Details'!1540:$1048576,11,FALSE())</f>
        <v>#N/A</v>
      </c>
    </row>
    <row r="1542" spans="1:17" x14ac:dyDescent="0.2">
      <c r="A1542" s="18" t="s">
        <v>830</v>
      </c>
      <c r="B1542" s="19" t="str">
        <f>VLOOKUP(Table3[[#This Row],[Customer ID]],'Customer name 1'!1541:$1048576,4,FALSE())</f>
        <v xml:space="preserve">Ms. Lauren </v>
      </c>
      <c r="C1542" s="20">
        <f>VLOOKUP(Table3[[#This Row],[Customer ID]],'Medical Examinations'!$1:$1048576,2,FALSE())</f>
        <v>20.69</v>
      </c>
      <c r="D1542" s="20" t="str">
        <f>VLOOKUP(Table3[[#This Row],[Customer ID]],'Medical Examinations'!$1:$1048576,3,FALSE())</f>
        <v>normal weight</v>
      </c>
      <c r="E1542" s="20">
        <f>VLOOKUP(Table3[[#This Row],[Customer ID]],'Medical Examinations'!$1:$1048576,4,FALSE())</f>
        <v>6.93</v>
      </c>
      <c r="F1542" s="20" t="str">
        <f>VLOOKUP(Table3[[#This Row],[Customer ID]],'Medical Examinations'!$1:$1048576,5,FALSE())</f>
        <v xml:space="preserve">diabetes </v>
      </c>
      <c r="G1542" s="19" t="str">
        <f>VLOOKUP(Table3[[#This Row],[Customer ID]],'Medical Examinations'!$1:$1048576,6,FALSE())</f>
        <v>No</v>
      </c>
      <c r="H1542" s="19" t="str">
        <f>VLOOKUP(Table3[[#This Row],[Customer ID]],'Medical Examinations'!$1:$1048576,7,FALSE())</f>
        <v>No</v>
      </c>
      <c r="I1542" s="19" t="str">
        <f>VLOOKUP(Table3[[#This Row],[Customer ID]],'Medical Examinations'!$1:$1048576,8,FALSE())</f>
        <v>No</v>
      </c>
      <c r="J1542" s="19">
        <f>VLOOKUP(Table3[[#This Row],[Customer ID]],'Medical Examinations'!$1:$1048576,9,FALSE())</f>
        <v>2</v>
      </c>
      <c r="K1542" s="19" t="str">
        <f>VLOOKUP(Table3[[#This Row],[Customer ID]],'Medical Examinations'!$1:$1048576,10,FALSE())</f>
        <v>No</v>
      </c>
      <c r="L1542" s="19" t="e">
        <f>VLOOKUP(Table3[[#This Row],[Customer ID]],'Hospitalisation Details'!1541:$1048576,5,FALSE())</f>
        <v>#N/A</v>
      </c>
      <c r="M1542" s="19" t="e">
        <f>VLOOKUP(Table3[[#This Row],[Customer ID]],'Hospitalisation Details'!1541:$1048576,6,FALSE())</f>
        <v>#N/A</v>
      </c>
      <c r="N1542" s="19" t="e">
        <f>VLOOKUP(Table3[[#This Row],[Customer ID]],'Hospitalisation Details'!1541:$1048576,8,FALSE())</f>
        <v>#N/A</v>
      </c>
      <c r="O1542" s="19" t="e">
        <f>VLOOKUP(Table3[[#This Row],[Customer ID]],'Hospitalisation Details'!1541:$1048576,9,FALSE())</f>
        <v>#N/A</v>
      </c>
      <c r="P1542" s="19" t="e">
        <f>VLOOKUP(Table3[[#This Row],[Customer ID]],'Hospitalisation Details'!1541:$1048576,10,FALSE())</f>
        <v>#N/A</v>
      </c>
      <c r="Q1542" s="19" t="e">
        <f>VLOOKUP(Table3[[#This Row],[Customer ID]],'Hospitalisation Details'!1541:$1048576,11,FALSE())</f>
        <v>#N/A</v>
      </c>
    </row>
    <row r="1543" spans="1:17" x14ac:dyDescent="0.2">
      <c r="A1543" s="18" t="s">
        <v>829</v>
      </c>
      <c r="B1543" s="19" t="str">
        <f>VLOOKUP(Table3[[#This Row],[Customer ID]],'Customer name 1'!1542:$1048576,4,FALSE())</f>
        <v xml:space="preserve">Mr. Mason </v>
      </c>
      <c r="C1543" s="20">
        <f>VLOOKUP(Table3[[#This Row],[Customer ID]],'Medical Examinations'!$1:$1048576,2,FALSE())</f>
        <v>41.23</v>
      </c>
      <c r="D1543" s="20" t="str">
        <f>VLOOKUP(Table3[[#This Row],[Customer ID]],'Medical Examinations'!$1:$1048576,3,FALSE())</f>
        <v xml:space="preserve"> obesity </v>
      </c>
      <c r="E1543" s="20">
        <f>VLOOKUP(Table3[[#This Row],[Customer ID]],'Medical Examinations'!$1:$1048576,4,FALSE())</f>
        <v>4.24</v>
      </c>
      <c r="F1543" s="20" t="str">
        <f>VLOOKUP(Table3[[#This Row],[Customer ID]],'Medical Examinations'!$1:$1048576,5,FALSE())</f>
        <v xml:space="preserve">normal </v>
      </c>
      <c r="G1543" s="19" t="str">
        <f>VLOOKUP(Table3[[#This Row],[Customer ID]],'Medical Examinations'!$1:$1048576,6,FALSE())</f>
        <v>No</v>
      </c>
      <c r="H1543" s="19" t="str">
        <f>VLOOKUP(Table3[[#This Row],[Customer ID]],'Medical Examinations'!$1:$1048576,7,FALSE())</f>
        <v>No</v>
      </c>
      <c r="I1543" s="19" t="str">
        <f>VLOOKUP(Table3[[#This Row],[Customer ID]],'Medical Examinations'!$1:$1048576,8,FALSE())</f>
        <v>No</v>
      </c>
      <c r="J1543" s="19">
        <f>VLOOKUP(Table3[[#This Row],[Customer ID]],'Medical Examinations'!$1:$1048576,9,FALSE())</f>
        <v>0</v>
      </c>
      <c r="K1543" s="19" t="str">
        <f>VLOOKUP(Table3[[#This Row],[Customer ID]],'Medical Examinations'!$1:$1048576,10,FALSE())</f>
        <v>No</v>
      </c>
      <c r="L1543" s="19" t="e">
        <f>VLOOKUP(Table3[[#This Row],[Customer ID]],'Hospitalisation Details'!1542:$1048576,5,FALSE())</f>
        <v>#N/A</v>
      </c>
      <c r="M1543" s="19" t="e">
        <f>VLOOKUP(Table3[[#This Row],[Customer ID]],'Hospitalisation Details'!1542:$1048576,6,FALSE())</f>
        <v>#N/A</v>
      </c>
      <c r="N1543" s="19" t="e">
        <f>VLOOKUP(Table3[[#This Row],[Customer ID]],'Hospitalisation Details'!1542:$1048576,8,FALSE())</f>
        <v>#N/A</v>
      </c>
      <c r="O1543" s="19" t="e">
        <f>VLOOKUP(Table3[[#This Row],[Customer ID]],'Hospitalisation Details'!1542:$1048576,9,FALSE())</f>
        <v>#N/A</v>
      </c>
      <c r="P1543" s="19" t="e">
        <f>VLOOKUP(Table3[[#This Row],[Customer ID]],'Hospitalisation Details'!1542:$1048576,10,FALSE())</f>
        <v>#N/A</v>
      </c>
      <c r="Q1543" s="19" t="e">
        <f>VLOOKUP(Table3[[#This Row],[Customer ID]],'Hospitalisation Details'!1542:$1048576,11,FALSE())</f>
        <v>#N/A</v>
      </c>
    </row>
    <row r="1544" spans="1:17" x14ac:dyDescent="0.2">
      <c r="A1544" s="18" t="s">
        <v>828</v>
      </c>
      <c r="B1544" s="19" t="str">
        <f>VLOOKUP(Table3[[#This Row],[Customer ID]],'Customer name 1'!1543:$1048576,4,FALSE())</f>
        <v xml:space="preserve">Mr. Ryan </v>
      </c>
      <c r="C1544" s="20">
        <f>VLOOKUP(Table3[[#This Row],[Customer ID]],'Medical Examinations'!$1:$1048576,2,FALSE())</f>
        <v>29.9</v>
      </c>
      <c r="D1544" s="20" t="str">
        <f>VLOOKUP(Table3[[#This Row],[Customer ID]],'Medical Examinations'!$1:$1048576,3,FALSE())</f>
        <v>over weight</v>
      </c>
      <c r="E1544" s="20">
        <f>VLOOKUP(Table3[[#This Row],[Customer ID]],'Medical Examinations'!$1:$1048576,4,FALSE())</f>
        <v>5.91</v>
      </c>
      <c r="F1544" s="20" t="str">
        <f>VLOOKUP(Table3[[#This Row],[Customer ID]],'Medical Examinations'!$1:$1048576,5,FALSE())</f>
        <v>prediabetes</v>
      </c>
      <c r="G1544" s="19" t="str">
        <f>VLOOKUP(Table3[[#This Row],[Customer ID]],'Medical Examinations'!$1:$1048576,6,FALSE())</f>
        <v>No</v>
      </c>
      <c r="H1544" s="19" t="str">
        <f>VLOOKUP(Table3[[#This Row],[Customer ID]],'Medical Examinations'!$1:$1048576,7,FALSE())</f>
        <v>No</v>
      </c>
      <c r="I1544" s="19" t="str">
        <f>VLOOKUP(Table3[[#This Row],[Customer ID]],'Medical Examinations'!$1:$1048576,8,FALSE())</f>
        <v>No</v>
      </c>
      <c r="J1544" s="19">
        <f>VLOOKUP(Table3[[#This Row],[Customer ID]],'Medical Examinations'!$1:$1048576,9,FALSE())</f>
        <v>0</v>
      </c>
      <c r="K1544" s="19" t="str">
        <f>VLOOKUP(Table3[[#This Row],[Customer ID]],'Medical Examinations'!$1:$1048576,10,FALSE())</f>
        <v>No</v>
      </c>
      <c r="L1544" s="19" t="e">
        <f>VLOOKUP(Table3[[#This Row],[Customer ID]],'Hospitalisation Details'!1543:$1048576,5,FALSE())</f>
        <v>#N/A</v>
      </c>
      <c r="M1544" s="19" t="e">
        <f>VLOOKUP(Table3[[#This Row],[Customer ID]],'Hospitalisation Details'!1543:$1048576,6,FALSE())</f>
        <v>#N/A</v>
      </c>
      <c r="N1544" s="19" t="e">
        <f>VLOOKUP(Table3[[#This Row],[Customer ID]],'Hospitalisation Details'!1543:$1048576,8,FALSE())</f>
        <v>#N/A</v>
      </c>
      <c r="O1544" s="19" t="e">
        <f>VLOOKUP(Table3[[#This Row],[Customer ID]],'Hospitalisation Details'!1543:$1048576,9,FALSE())</f>
        <v>#N/A</v>
      </c>
      <c r="P1544" s="19" t="e">
        <f>VLOOKUP(Table3[[#This Row],[Customer ID]],'Hospitalisation Details'!1543:$1048576,10,FALSE())</f>
        <v>#N/A</v>
      </c>
      <c r="Q1544" s="19" t="e">
        <f>VLOOKUP(Table3[[#This Row],[Customer ID]],'Hospitalisation Details'!1543:$1048576,11,FALSE())</f>
        <v>#N/A</v>
      </c>
    </row>
    <row r="1545" spans="1:17" x14ac:dyDescent="0.2">
      <c r="A1545" s="18" t="s">
        <v>827</v>
      </c>
      <c r="B1545" s="19" t="str">
        <f>VLOOKUP(Table3[[#This Row],[Customer ID]],'Customer name 1'!1544:$1048576,4,FALSE())</f>
        <v xml:space="preserve">  </v>
      </c>
      <c r="C1545" s="20">
        <f>VLOOKUP(Table3[[#This Row],[Customer ID]],'Medical Examinations'!$1:$1048576,2,FALSE())</f>
        <v>34.104999999999997</v>
      </c>
      <c r="D1545" s="20" t="str">
        <f>VLOOKUP(Table3[[#This Row],[Customer ID]],'Medical Examinations'!$1:$1048576,3,FALSE())</f>
        <v xml:space="preserve"> obesity </v>
      </c>
      <c r="E1545" s="20">
        <f>VLOOKUP(Table3[[#This Row],[Customer ID]],'Medical Examinations'!$1:$1048576,4,FALSE())</f>
        <v>5.93</v>
      </c>
      <c r="F1545" s="20" t="str">
        <f>VLOOKUP(Table3[[#This Row],[Customer ID]],'Medical Examinations'!$1:$1048576,5,FALSE())</f>
        <v>prediabetes</v>
      </c>
      <c r="G1545" s="19" t="str">
        <f>VLOOKUP(Table3[[#This Row],[Customer ID]],'Medical Examinations'!$1:$1048576,6,FALSE())</f>
        <v>No</v>
      </c>
      <c r="H1545" s="19" t="str">
        <f>VLOOKUP(Table3[[#This Row],[Customer ID]],'Medical Examinations'!$1:$1048576,7,FALSE())</f>
        <v>No</v>
      </c>
      <c r="I1545" s="19" t="str">
        <f>VLOOKUP(Table3[[#This Row],[Customer ID]],'Medical Examinations'!$1:$1048576,8,FALSE())</f>
        <v>No</v>
      </c>
      <c r="J1545" s="19">
        <f>VLOOKUP(Table3[[#This Row],[Customer ID]],'Medical Examinations'!$1:$1048576,9,FALSE())</f>
        <v>0</v>
      </c>
      <c r="K1545" s="19" t="str">
        <f>VLOOKUP(Table3[[#This Row],[Customer ID]],'Medical Examinations'!$1:$1048576,10,FALSE())</f>
        <v>No</v>
      </c>
      <c r="L1545" s="19" t="e">
        <f>VLOOKUP(Table3[[#This Row],[Customer ID]],'Hospitalisation Details'!1544:$1048576,5,FALSE())</f>
        <v>#N/A</v>
      </c>
      <c r="M1545" s="19" t="e">
        <f>VLOOKUP(Table3[[#This Row],[Customer ID]],'Hospitalisation Details'!1544:$1048576,6,FALSE())</f>
        <v>#N/A</v>
      </c>
      <c r="N1545" s="19" t="e">
        <f>VLOOKUP(Table3[[#This Row],[Customer ID]],'Hospitalisation Details'!1544:$1048576,8,FALSE())</f>
        <v>#N/A</v>
      </c>
      <c r="O1545" s="19" t="e">
        <f>VLOOKUP(Table3[[#This Row],[Customer ID]],'Hospitalisation Details'!1544:$1048576,9,FALSE())</f>
        <v>#N/A</v>
      </c>
      <c r="P1545" s="19" t="e">
        <f>VLOOKUP(Table3[[#This Row],[Customer ID]],'Hospitalisation Details'!1544:$1048576,10,FALSE())</f>
        <v>#N/A</v>
      </c>
      <c r="Q1545" s="19" t="e">
        <f>VLOOKUP(Table3[[#This Row],[Customer ID]],'Hospitalisation Details'!1544:$1048576,11,FALSE())</f>
        <v>#N/A</v>
      </c>
    </row>
    <row r="1546" spans="1:17" x14ac:dyDescent="0.2">
      <c r="A1546" s="18" t="s">
        <v>826</v>
      </c>
      <c r="B1546" s="19" t="str">
        <f>VLOOKUP(Table3[[#This Row],[Customer ID]],'Customer name 1'!1545:$1048576,4,FALSE())</f>
        <v xml:space="preserve">Mr. Jake </v>
      </c>
      <c r="C1546" s="20">
        <f>VLOOKUP(Table3[[#This Row],[Customer ID]],'Medical Examinations'!$1:$1048576,2,FALSE())</f>
        <v>24.97</v>
      </c>
      <c r="D1546" s="20" t="str">
        <f>VLOOKUP(Table3[[#This Row],[Customer ID]],'Medical Examinations'!$1:$1048576,3,FALSE())</f>
        <v>over weight</v>
      </c>
      <c r="E1546" s="20">
        <f>VLOOKUP(Table3[[#This Row],[Customer ID]],'Medical Examinations'!$1:$1048576,4,FALSE())</f>
        <v>5.66</v>
      </c>
      <c r="F1546" s="20" t="str">
        <f>VLOOKUP(Table3[[#This Row],[Customer ID]],'Medical Examinations'!$1:$1048576,5,FALSE())</f>
        <v xml:space="preserve">normal </v>
      </c>
      <c r="G1546" s="19" t="str">
        <f>VLOOKUP(Table3[[#This Row],[Customer ID]],'Medical Examinations'!$1:$1048576,6,FALSE())</f>
        <v>No</v>
      </c>
      <c r="H1546" s="19" t="str">
        <f>VLOOKUP(Table3[[#This Row],[Customer ID]],'Medical Examinations'!$1:$1048576,7,FALSE())</f>
        <v>No</v>
      </c>
      <c r="I1546" s="19" t="str">
        <f>VLOOKUP(Table3[[#This Row],[Customer ID]],'Medical Examinations'!$1:$1048576,8,FALSE())</f>
        <v>No</v>
      </c>
      <c r="J1546" s="19">
        <f>VLOOKUP(Table3[[#This Row],[Customer ID]],'Medical Examinations'!$1:$1048576,9,FALSE())</f>
        <v>0</v>
      </c>
      <c r="K1546" s="19" t="str">
        <f>VLOOKUP(Table3[[#This Row],[Customer ID]],'Medical Examinations'!$1:$1048576,10,FALSE())</f>
        <v>No</v>
      </c>
      <c r="L1546" s="19" t="e">
        <f>VLOOKUP(Table3[[#This Row],[Customer ID]],'Hospitalisation Details'!1545:$1048576,5,FALSE())</f>
        <v>#N/A</v>
      </c>
      <c r="M1546" s="19" t="e">
        <f>VLOOKUP(Table3[[#This Row],[Customer ID]],'Hospitalisation Details'!1545:$1048576,6,FALSE())</f>
        <v>#N/A</v>
      </c>
      <c r="N1546" s="19" t="e">
        <f>VLOOKUP(Table3[[#This Row],[Customer ID]],'Hospitalisation Details'!1545:$1048576,8,FALSE())</f>
        <v>#N/A</v>
      </c>
      <c r="O1546" s="19" t="e">
        <f>VLOOKUP(Table3[[#This Row],[Customer ID]],'Hospitalisation Details'!1545:$1048576,9,FALSE())</f>
        <v>#N/A</v>
      </c>
      <c r="P1546" s="19" t="e">
        <f>VLOOKUP(Table3[[#This Row],[Customer ID]],'Hospitalisation Details'!1545:$1048576,10,FALSE())</f>
        <v>#N/A</v>
      </c>
      <c r="Q1546" s="19" t="e">
        <f>VLOOKUP(Table3[[#This Row],[Customer ID]],'Hospitalisation Details'!1545:$1048576,11,FALSE())</f>
        <v>#N/A</v>
      </c>
    </row>
    <row r="1547" spans="1:17" x14ac:dyDescent="0.2">
      <c r="A1547" s="18" t="s">
        <v>825</v>
      </c>
      <c r="B1547" s="19" t="str">
        <f>VLOOKUP(Table3[[#This Row],[Customer ID]],'Customer name 1'!1546:$1048576,4,FALSE())</f>
        <v xml:space="preserve">Ms. Sarah </v>
      </c>
      <c r="C1547" s="20">
        <f>VLOOKUP(Table3[[#This Row],[Customer ID]],'Medical Examinations'!$1:$1048576,2,FALSE())</f>
        <v>34.799999999999997</v>
      </c>
      <c r="D1547" s="20" t="str">
        <f>VLOOKUP(Table3[[#This Row],[Customer ID]],'Medical Examinations'!$1:$1048576,3,FALSE())</f>
        <v xml:space="preserve"> obesity </v>
      </c>
      <c r="E1547" s="20">
        <f>VLOOKUP(Table3[[#This Row],[Customer ID]],'Medical Examinations'!$1:$1048576,4,FALSE())</f>
        <v>4.1900000000000004</v>
      </c>
      <c r="F1547" s="20" t="str">
        <f>VLOOKUP(Table3[[#This Row],[Customer ID]],'Medical Examinations'!$1:$1048576,5,FALSE())</f>
        <v xml:space="preserve">normal </v>
      </c>
      <c r="G1547" s="19" t="str">
        <f>VLOOKUP(Table3[[#This Row],[Customer ID]],'Medical Examinations'!$1:$1048576,6,FALSE())</f>
        <v>No</v>
      </c>
      <c r="H1547" s="19" t="str">
        <f>VLOOKUP(Table3[[#This Row],[Customer ID]],'Medical Examinations'!$1:$1048576,7,FALSE())</f>
        <v>No</v>
      </c>
      <c r="I1547" s="19" t="str">
        <f>VLOOKUP(Table3[[#This Row],[Customer ID]],'Medical Examinations'!$1:$1048576,8,FALSE())</f>
        <v>No</v>
      </c>
      <c r="J1547" s="19">
        <f>VLOOKUP(Table3[[#This Row],[Customer ID]],'Medical Examinations'!$1:$1048576,9,FALSE())</f>
        <v>1</v>
      </c>
      <c r="K1547" s="19" t="str">
        <f>VLOOKUP(Table3[[#This Row],[Customer ID]],'Medical Examinations'!$1:$1048576,10,FALSE())</f>
        <v>No</v>
      </c>
      <c r="L1547" s="19" t="e">
        <f>VLOOKUP(Table3[[#This Row],[Customer ID]],'Hospitalisation Details'!1546:$1048576,5,FALSE())</f>
        <v>#N/A</v>
      </c>
      <c r="M1547" s="19" t="e">
        <f>VLOOKUP(Table3[[#This Row],[Customer ID]],'Hospitalisation Details'!1546:$1048576,6,FALSE())</f>
        <v>#N/A</v>
      </c>
      <c r="N1547" s="19" t="e">
        <f>VLOOKUP(Table3[[#This Row],[Customer ID]],'Hospitalisation Details'!1546:$1048576,8,FALSE())</f>
        <v>#N/A</v>
      </c>
      <c r="O1547" s="19" t="e">
        <f>VLOOKUP(Table3[[#This Row],[Customer ID]],'Hospitalisation Details'!1546:$1048576,9,FALSE())</f>
        <v>#N/A</v>
      </c>
      <c r="P1547" s="19" t="e">
        <f>VLOOKUP(Table3[[#This Row],[Customer ID]],'Hospitalisation Details'!1546:$1048576,10,FALSE())</f>
        <v>#N/A</v>
      </c>
      <c r="Q1547" s="19" t="e">
        <f>VLOOKUP(Table3[[#This Row],[Customer ID]],'Hospitalisation Details'!1546:$1048576,11,FALSE())</f>
        <v>#N/A</v>
      </c>
    </row>
    <row r="1548" spans="1:17" x14ac:dyDescent="0.2">
      <c r="A1548" s="18" t="s">
        <v>824</v>
      </c>
      <c r="B1548" s="19" t="str">
        <f>VLOOKUP(Table3[[#This Row],[Customer ID]],'Customer name 1'!1547:$1048576,4,FALSE())</f>
        <v xml:space="preserve">Ms. Alison </v>
      </c>
      <c r="C1548" s="20">
        <f>VLOOKUP(Table3[[#This Row],[Customer ID]],'Medical Examinations'!$1:$1048576,2,FALSE())</f>
        <v>32.965000000000003</v>
      </c>
      <c r="D1548" s="20" t="str">
        <f>VLOOKUP(Table3[[#This Row],[Customer ID]],'Medical Examinations'!$1:$1048576,3,FALSE())</f>
        <v xml:space="preserve"> obesity </v>
      </c>
      <c r="E1548" s="20">
        <f>VLOOKUP(Table3[[#This Row],[Customer ID]],'Medical Examinations'!$1:$1048576,4,FALSE())</f>
        <v>9.2100000000000009</v>
      </c>
      <c r="F1548" s="20" t="str">
        <f>VLOOKUP(Table3[[#This Row],[Customer ID]],'Medical Examinations'!$1:$1048576,5,FALSE())</f>
        <v xml:space="preserve">diabetes </v>
      </c>
      <c r="G1548" s="19" t="str">
        <f>VLOOKUP(Table3[[#This Row],[Customer ID]],'Medical Examinations'!$1:$1048576,6,FALSE())</f>
        <v>yes</v>
      </c>
      <c r="H1548" s="19" t="str">
        <f>VLOOKUP(Table3[[#This Row],[Customer ID]],'Medical Examinations'!$1:$1048576,7,FALSE())</f>
        <v>No</v>
      </c>
      <c r="I1548" s="19" t="str">
        <f>VLOOKUP(Table3[[#This Row],[Customer ID]],'Medical Examinations'!$1:$1048576,8,FALSE())</f>
        <v>No</v>
      </c>
      <c r="J1548" s="19">
        <f>VLOOKUP(Table3[[#This Row],[Customer ID]],'Medical Examinations'!$1:$1048576,9,FALSE())</f>
        <v>0</v>
      </c>
      <c r="K1548" s="19" t="str">
        <f>VLOOKUP(Table3[[#This Row],[Customer ID]],'Medical Examinations'!$1:$1048576,10,FALSE())</f>
        <v>No</v>
      </c>
      <c r="L1548" s="19" t="e">
        <f>VLOOKUP(Table3[[#This Row],[Customer ID]],'Hospitalisation Details'!1547:$1048576,5,FALSE())</f>
        <v>#N/A</v>
      </c>
      <c r="M1548" s="19" t="e">
        <f>VLOOKUP(Table3[[#This Row],[Customer ID]],'Hospitalisation Details'!1547:$1048576,6,FALSE())</f>
        <v>#N/A</v>
      </c>
      <c r="N1548" s="19" t="e">
        <f>VLOOKUP(Table3[[#This Row],[Customer ID]],'Hospitalisation Details'!1547:$1048576,8,FALSE())</f>
        <v>#N/A</v>
      </c>
      <c r="O1548" s="19" t="e">
        <f>VLOOKUP(Table3[[#This Row],[Customer ID]],'Hospitalisation Details'!1547:$1048576,9,FALSE())</f>
        <v>#N/A</v>
      </c>
      <c r="P1548" s="19" t="e">
        <f>VLOOKUP(Table3[[#This Row],[Customer ID]],'Hospitalisation Details'!1547:$1048576,10,FALSE())</f>
        <v>#N/A</v>
      </c>
      <c r="Q1548" s="19" t="e">
        <f>VLOOKUP(Table3[[#This Row],[Customer ID]],'Hospitalisation Details'!1547:$1048576,11,FALSE())</f>
        <v>#N/A</v>
      </c>
    </row>
    <row r="1549" spans="1:17" x14ac:dyDescent="0.2">
      <c r="A1549" s="18" t="s">
        <v>823</v>
      </c>
      <c r="B1549" s="19" t="str">
        <f>VLOOKUP(Table3[[#This Row],[Customer ID]],'Customer name 1'!1548:$1048576,4,FALSE())</f>
        <v xml:space="preserve">Ms. Karen </v>
      </c>
      <c r="C1549" s="20">
        <f>VLOOKUP(Table3[[#This Row],[Customer ID]],'Medical Examinations'!$1:$1048576,2,FALSE())</f>
        <v>27.265000000000001</v>
      </c>
      <c r="D1549" s="20" t="str">
        <f>VLOOKUP(Table3[[#This Row],[Customer ID]],'Medical Examinations'!$1:$1048576,3,FALSE())</f>
        <v>over weight</v>
      </c>
      <c r="E1549" s="20">
        <f>VLOOKUP(Table3[[#This Row],[Customer ID]],'Medical Examinations'!$1:$1048576,4,FALSE())</f>
        <v>5.51</v>
      </c>
      <c r="F1549" s="20" t="str">
        <f>VLOOKUP(Table3[[#This Row],[Customer ID]],'Medical Examinations'!$1:$1048576,5,FALSE())</f>
        <v xml:space="preserve">normal </v>
      </c>
      <c r="G1549" s="19" t="str">
        <f>VLOOKUP(Table3[[#This Row],[Customer ID]],'Medical Examinations'!$1:$1048576,6,FALSE())</f>
        <v>No</v>
      </c>
      <c r="H1549" s="19" t="str">
        <f>VLOOKUP(Table3[[#This Row],[Customer ID]],'Medical Examinations'!$1:$1048576,7,FALSE())</f>
        <v>No</v>
      </c>
      <c r="I1549" s="19" t="str">
        <f>VLOOKUP(Table3[[#This Row],[Customer ID]],'Medical Examinations'!$1:$1048576,8,FALSE())</f>
        <v>No</v>
      </c>
      <c r="J1549" s="19">
        <f>VLOOKUP(Table3[[#This Row],[Customer ID]],'Medical Examinations'!$1:$1048576,9,FALSE())</f>
        <v>1</v>
      </c>
      <c r="K1549" s="19" t="str">
        <f>VLOOKUP(Table3[[#This Row],[Customer ID]],'Medical Examinations'!$1:$1048576,10,FALSE())</f>
        <v>No</v>
      </c>
      <c r="L1549" s="19" t="e">
        <f>VLOOKUP(Table3[[#This Row],[Customer ID]],'Hospitalisation Details'!1548:$1048576,5,FALSE())</f>
        <v>#N/A</v>
      </c>
      <c r="M1549" s="19" t="e">
        <f>VLOOKUP(Table3[[#This Row],[Customer ID]],'Hospitalisation Details'!1548:$1048576,6,FALSE())</f>
        <v>#N/A</v>
      </c>
      <c r="N1549" s="19" t="e">
        <f>VLOOKUP(Table3[[#This Row],[Customer ID]],'Hospitalisation Details'!1548:$1048576,8,FALSE())</f>
        <v>#N/A</v>
      </c>
      <c r="O1549" s="19" t="e">
        <f>VLOOKUP(Table3[[#This Row],[Customer ID]],'Hospitalisation Details'!1548:$1048576,9,FALSE())</f>
        <v>#N/A</v>
      </c>
      <c r="P1549" s="19" t="e">
        <f>VLOOKUP(Table3[[#This Row],[Customer ID]],'Hospitalisation Details'!1548:$1048576,10,FALSE())</f>
        <v>#N/A</v>
      </c>
      <c r="Q1549" s="19" t="e">
        <f>VLOOKUP(Table3[[#This Row],[Customer ID]],'Hospitalisation Details'!1548:$1048576,11,FALSE())</f>
        <v>#N/A</v>
      </c>
    </row>
    <row r="1550" spans="1:17" x14ac:dyDescent="0.2">
      <c r="A1550" s="18" t="s">
        <v>822</v>
      </c>
      <c r="B1550" s="19" t="str">
        <f>VLOOKUP(Table3[[#This Row],[Customer ID]],'Customer name 1'!1549:$1048576,4,FALSE())</f>
        <v xml:space="preserve">Mr. Thomas </v>
      </c>
      <c r="C1550" s="20">
        <f>VLOOKUP(Table3[[#This Row],[Customer ID]],'Medical Examinations'!$1:$1048576,2,FALSE())</f>
        <v>17.059999999999999</v>
      </c>
      <c r="D1550" s="20" t="str">
        <f>VLOOKUP(Table3[[#This Row],[Customer ID]],'Medical Examinations'!$1:$1048576,3,FALSE())</f>
        <v xml:space="preserve">under weight </v>
      </c>
      <c r="E1550" s="20">
        <f>VLOOKUP(Table3[[#This Row],[Customer ID]],'Medical Examinations'!$1:$1048576,4,FALSE())</f>
        <v>8.5</v>
      </c>
      <c r="F1550" s="20" t="str">
        <f>VLOOKUP(Table3[[#This Row],[Customer ID]],'Medical Examinations'!$1:$1048576,5,FALSE())</f>
        <v xml:space="preserve">diabetes </v>
      </c>
      <c r="G1550" s="19" t="str">
        <f>VLOOKUP(Table3[[#This Row],[Customer ID]],'Medical Examinations'!$1:$1048576,6,FALSE())</f>
        <v>No</v>
      </c>
      <c r="H1550" s="19" t="str">
        <f>VLOOKUP(Table3[[#This Row],[Customer ID]],'Medical Examinations'!$1:$1048576,7,FALSE())</f>
        <v>No</v>
      </c>
      <c r="I1550" s="19" t="str">
        <f>VLOOKUP(Table3[[#This Row],[Customer ID]],'Medical Examinations'!$1:$1048576,8,FALSE())</f>
        <v>No</v>
      </c>
      <c r="J1550" s="19">
        <f>VLOOKUP(Table3[[#This Row],[Customer ID]],'Medical Examinations'!$1:$1048576,9,FALSE())</f>
        <v>0</v>
      </c>
      <c r="K1550" s="19" t="str">
        <f>VLOOKUP(Table3[[#This Row],[Customer ID]],'Medical Examinations'!$1:$1048576,10,FALSE())</f>
        <v>No</v>
      </c>
      <c r="L1550" s="19" t="e">
        <f>VLOOKUP(Table3[[#This Row],[Customer ID]],'Hospitalisation Details'!1549:$1048576,5,FALSE())</f>
        <v>#N/A</v>
      </c>
      <c r="M1550" s="19" t="e">
        <f>VLOOKUP(Table3[[#This Row],[Customer ID]],'Hospitalisation Details'!1549:$1048576,6,FALSE())</f>
        <v>#N/A</v>
      </c>
      <c r="N1550" s="19" t="e">
        <f>VLOOKUP(Table3[[#This Row],[Customer ID]],'Hospitalisation Details'!1549:$1048576,8,FALSE())</f>
        <v>#N/A</v>
      </c>
      <c r="O1550" s="19" t="e">
        <f>VLOOKUP(Table3[[#This Row],[Customer ID]],'Hospitalisation Details'!1549:$1048576,9,FALSE())</f>
        <v>#N/A</v>
      </c>
      <c r="P1550" s="19" t="e">
        <f>VLOOKUP(Table3[[#This Row],[Customer ID]],'Hospitalisation Details'!1549:$1048576,10,FALSE())</f>
        <v>#N/A</v>
      </c>
      <c r="Q1550" s="19" t="e">
        <f>VLOOKUP(Table3[[#This Row],[Customer ID]],'Hospitalisation Details'!1549:$1048576,11,FALSE())</f>
        <v>#N/A</v>
      </c>
    </row>
    <row r="1551" spans="1:17" x14ac:dyDescent="0.2">
      <c r="A1551" s="18" t="s">
        <v>821</v>
      </c>
      <c r="B1551" s="19" t="str">
        <f>VLOOKUP(Table3[[#This Row],[Customer ID]],'Customer name 1'!1550:$1048576,4,FALSE())</f>
        <v xml:space="preserve">Ms. Stephanie </v>
      </c>
      <c r="C1551" s="20">
        <f>VLOOKUP(Table3[[#This Row],[Customer ID]],'Medical Examinations'!$1:$1048576,2,FALSE())</f>
        <v>36.29</v>
      </c>
      <c r="D1551" s="20" t="str">
        <f>VLOOKUP(Table3[[#This Row],[Customer ID]],'Medical Examinations'!$1:$1048576,3,FALSE())</f>
        <v xml:space="preserve"> obesity </v>
      </c>
      <c r="E1551" s="20">
        <f>VLOOKUP(Table3[[#This Row],[Customer ID]],'Medical Examinations'!$1:$1048576,4,FALSE())</f>
        <v>6.23</v>
      </c>
      <c r="F1551" s="20" t="str">
        <f>VLOOKUP(Table3[[#This Row],[Customer ID]],'Medical Examinations'!$1:$1048576,5,FALSE())</f>
        <v>prediabetes</v>
      </c>
      <c r="G1551" s="19" t="str">
        <f>VLOOKUP(Table3[[#This Row],[Customer ID]],'Medical Examinations'!$1:$1048576,6,FALSE())</f>
        <v>No</v>
      </c>
      <c r="H1551" s="19" t="str">
        <f>VLOOKUP(Table3[[#This Row],[Customer ID]],'Medical Examinations'!$1:$1048576,7,FALSE())</f>
        <v>No</v>
      </c>
      <c r="I1551" s="19" t="str">
        <f>VLOOKUP(Table3[[#This Row],[Customer ID]],'Medical Examinations'!$1:$1048576,8,FALSE())</f>
        <v>No</v>
      </c>
      <c r="J1551" s="19">
        <f>VLOOKUP(Table3[[#This Row],[Customer ID]],'Medical Examinations'!$1:$1048576,9,FALSE())</f>
        <v>0</v>
      </c>
      <c r="K1551" s="19" t="str">
        <f>VLOOKUP(Table3[[#This Row],[Customer ID]],'Medical Examinations'!$1:$1048576,10,FALSE())</f>
        <v>No</v>
      </c>
      <c r="L1551" s="19" t="e">
        <f>VLOOKUP(Table3[[#This Row],[Customer ID]],'Hospitalisation Details'!1550:$1048576,5,FALSE())</f>
        <v>#N/A</v>
      </c>
      <c r="M1551" s="19" t="e">
        <f>VLOOKUP(Table3[[#This Row],[Customer ID]],'Hospitalisation Details'!1550:$1048576,6,FALSE())</f>
        <v>#N/A</v>
      </c>
      <c r="N1551" s="19" t="e">
        <f>VLOOKUP(Table3[[#This Row],[Customer ID]],'Hospitalisation Details'!1550:$1048576,8,FALSE())</f>
        <v>#N/A</v>
      </c>
      <c r="O1551" s="19" t="e">
        <f>VLOOKUP(Table3[[#This Row],[Customer ID]],'Hospitalisation Details'!1550:$1048576,9,FALSE())</f>
        <v>#N/A</v>
      </c>
      <c r="P1551" s="19" t="e">
        <f>VLOOKUP(Table3[[#This Row],[Customer ID]],'Hospitalisation Details'!1550:$1048576,10,FALSE())</f>
        <v>#N/A</v>
      </c>
      <c r="Q1551" s="19" t="e">
        <f>VLOOKUP(Table3[[#This Row],[Customer ID]],'Hospitalisation Details'!1550:$1048576,11,FALSE())</f>
        <v>#N/A</v>
      </c>
    </row>
    <row r="1552" spans="1:17" x14ac:dyDescent="0.2">
      <c r="A1552" s="18" t="s">
        <v>820</v>
      </c>
      <c r="B1552" s="19" t="str">
        <f>VLOOKUP(Table3[[#This Row],[Customer ID]],'Customer name 1'!1551:$1048576,4,FALSE())</f>
        <v xml:space="preserve">Mr. Ezra </v>
      </c>
      <c r="C1552" s="20">
        <f>VLOOKUP(Table3[[#This Row],[Customer ID]],'Medical Examinations'!$1:$1048576,2,FALSE())</f>
        <v>28.594999999999999</v>
      </c>
      <c r="D1552" s="20" t="str">
        <f>VLOOKUP(Table3[[#This Row],[Customer ID]],'Medical Examinations'!$1:$1048576,3,FALSE())</f>
        <v>over weight</v>
      </c>
      <c r="E1552" s="20">
        <f>VLOOKUP(Table3[[#This Row],[Customer ID]],'Medical Examinations'!$1:$1048576,4,FALSE())</f>
        <v>8.5299999999999994</v>
      </c>
      <c r="F1552" s="20" t="str">
        <f>VLOOKUP(Table3[[#This Row],[Customer ID]],'Medical Examinations'!$1:$1048576,5,FALSE())</f>
        <v xml:space="preserve">diabetes </v>
      </c>
      <c r="G1552" s="19" t="str">
        <f>VLOOKUP(Table3[[#This Row],[Customer ID]],'Medical Examinations'!$1:$1048576,6,FALSE())</f>
        <v>yes</v>
      </c>
      <c r="H1552" s="19" t="str">
        <f>VLOOKUP(Table3[[#This Row],[Customer ID]],'Medical Examinations'!$1:$1048576,7,FALSE())</f>
        <v>No</v>
      </c>
      <c r="I1552" s="19" t="str">
        <f>VLOOKUP(Table3[[#This Row],[Customer ID]],'Medical Examinations'!$1:$1048576,8,FALSE())</f>
        <v>No</v>
      </c>
      <c r="J1552" s="19">
        <f>VLOOKUP(Table3[[#This Row],[Customer ID]],'Medical Examinations'!$1:$1048576,9,FALSE())</f>
        <v>1</v>
      </c>
      <c r="K1552" s="19" t="str">
        <f>VLOOKUP(Table3[[#This Row],[Customer ID]],'Medical Examinations'!$1:$1048576,10,FALSE())</f>
        <v>No</v>
      </c>
      <c r="L1552" s="19" t="e">
        <f>VLOOKUP(Table3[[#This Row],[Customer ID]],'Hospitalisation Details'!1551:$1048576,5,FALSE())</f>
        <v>#N/A</v>
      </c>
      <c r="M1552" s="19" t="e">
        <f>VLOOKUP(Table3[[#This Row],[Customer ID]],'Hospitalisation Details'!1551:$1048576,6,FALSE())</f>
        <v>#N/A</v>
      </c>
      <c r="N1552" s="19" t="e">
        <f>VLOOKUP(Table3[[#This Row],[Customer ID]],'Hospitalisation Details'!1551:$1048576,8,FALSE())</f>
        <v>#N/A</v>
      </c>
      <c r="O1552" s="19" t="e">
        <f>VLOOKUP(Table3[[#This Row],[Customer ID]],'Hospitalisation Details'!1551:$1048576,9,FALSE())</f>
        <v>#N/A</v>
      </c>
      <c r="P1552" s="19" t="e">
        <f>VLOOKUP(Table3[[#This Row],[Customer ID]],'Hospitalisation Details'!1551:$1048576,10,FALSE())</f>
        <v>#N/A</v>
      </c>
      <c r="Q1552" s="19" t="e">
        <f>VLOOKUP(Table3[[#This Row],[Customer ID]],'Hospitalisation Details'!1551:$1048576,11,FALSE())</f>
        <v>#N/A</v>
      </c>
    </row>
    <row r="1553" spans="1:17" x14ac:dyDescent="0.2">
      <c r="A1553" s="18" t="s">
        <v>819</v>
      </c>
      <c r="B1553" s="19" t="str">
        <f>VLOOKUP(Table3[[#This Row],[Customer ID]],'Customer name 1'!1552:$1048576,4,FALSE())</f>
        <v xml:space="preserve">Mr. Jim </v>
      </c>
      <c r="C1553" s="20">
        <f>VLOOKUP(Table3[[#This Row],[Customer ID]],'Medical Examinations'!$1:$1048576,2,FALSE())</f>
        <v>17.8</v>
      </c>
      <c r="D1553" s="20" t="str">
        <f>VLOOKUP(Table3[[#This Row],[Customer ID]],'Medical Examinations'!$1:$1048576,3,FALSE())</f>
        <v xml:space="preserve">under weight </v>
      </c>
      <c r="E1553" s="20">
        <f>VLOOKUP(Table3[[#This Row],[Customer ID]],'Medical Examinations'!$1:$1048576,4,FALSE())</f>
        <v>5.75</v>
      </c>
      <c r="F1553" s="20" t="str">
        <f>VLOOKUP(Table3[[#This Row],[Customer ID]],'Medical Examinations'!$1:$1048576,5,FALSE())</f>
        <v>prediabetes</v>
      </c>
      <c r="G1553" s="19" t="str">
        <f>VLOOKUP(Table3[[#This Row],[Customer ID]],'Medical Examinations'!$1:$1048576,6,FALSE())</f>
        <v>yes</v>
      </c>
      <c r="H1553" s="19" t="str">
        <f>VLOOKUP(Table3[[#This Row],[Customer ID]],'Medical Examinations'!$1:$1048576,7,FALSE())</f>
        <v>No</v>
      </c>
      <c r="I1553" s="19" t="str">
        <f>VLOOKUP(Table3[[#This Row],[Customer ID]],'Medical Examinations'!$1:$1048576,8,FALSE())</f>
        <v>Yes</v>
      </c>
      <c r="J1553" s="19">
        <f>VLOOKUP(Table3[[#This Row],[Customer ID]],'Medical Examinations'!$1:$1048576,9,FALSE())</f>
        <v>1</v>
      </c>
      <c r="K1553" s="19" t="str">
        <f>VLOOKUP(Table3[[#This Row],[Customer ID]],'Medical Examinations'!$1:$1048576,10,FALSE())</f>
        <v>No</v>
      </c>
      <c r="L1553" s="19" t="e">
        <f>VLOOKUP(Table3[[#This Row],[Customer ID]],'Hospitalisation Details'!1552:$1048576,5,FALSE())</f>
        <v>#N/A</v>
      </c>
      <c r="M1553" s="19" t="e">
        <f>VLOOKUP(Table3[[#This Row],[Customer ID]],'Hospitalisation Details'!1552:$1048576,6,FALSE())</f>
        <v>#N/A</v>
      </c>
      <c r="N1553" s="19" t="e">
        <f>VLOOKUP(Table3[[#This Row],[Customer ID]],'Hospitalisation Details'!1552:$1048576,8,FALSE())</f>
        <v>#N/A</v>
      </c>
      <c r="O1553" s="19" t="e">
        <f>VLOOKUP(Table3[[#This Row],[Customer ID]],'Hospitalisation Details'!1552:$1048576,9,FALSE())</f>
        <v>#N/A</v>
      </c>
      <c r="P1553" s="19" t="e">
        <f>VLOOKUP(Table3[[#This Row],[Customer ID]],'Hospitalisation Details'!1552:$1048576,10,FALSE())</f>
        <v>#N/A</v>
      </c>
      <c r="Q1553" s="19" t="e">
        <f>VLOOKUP(Table3[[#This Row],[Customer ID]],'Hospitalisation Details'!1552:$1048576,11,FALSE())</f>
        <v>#N/A</v>
      </c>
    </row>
    <row r="1554" spans="1:17" x14ac:dyDescent="0.2">
      <c r="A1554" s="18" t="s">
        <v>818</v>
      </c>
      <c r="B1554" s="19" t="str">
        <f>VLOOKUP(Table3[[#This Row],[Customer ID]],'Customer name 1'!1553:$1048576,4,FALSE())</f>
        <v xml:space="preserve">Mr. Ari </v>
      </c>
      <c r="C1554" s="20">
        <f>VLOOKUP(Table3[[#This Row],[Customer ID]],'Medical Examinations'!$1:$1048576,2,FALSE())</f>
        <v>21.4</v>
      </c>
      <c r="D1554" s="20" t="str">
        <f>VLOOKUP(Table3[[#This Row],[Customer ID]],'Medical Examinations'!$1:$1048576,3,FALSE())</f>
        <v>normal weight</v>
      </c>
      <c r="E1554" s="20">
        <f>VLOOKUP(Table3[[#This Row],[Customer ID]],'Medical Examinations'!$1:$1048576,4,FALSE())</f>
        <v>5.6</v>
      </c>
      <c r="F1554" s="20" t="str">
        <f>VLOOKUP(Table3[[#This Row],[Customer ID]],'Medical Examinations'!$1:$1048576,5,FALSE())</f>
        <v xml:space="preserve">normal </v>
      </c>
      <c r="G1554" s="19" t="str">
        <f>VLOOKUP(Table3[[#This Row],[Customer ID]],'Medical Examinations'!$1:$1048576,6,FALSE())</f>
        <v>No</v>
      </c>
      <c r="H1554" s="19" t="str">
        <f>VLOOKUP(Table3[[#This Row],[Customer ID]],'Medical Examinations'!$1:$1048576,7,FALSE())</f>
        <v>No</v>
      </c>
      <c r="I1554" s="19" t="str">
        <f>VLOOKUP(Table3[[#This Row],[Customer ID]],'Medical Examinations'!$1:$1048576,8,FALSE())</f>
        <v>No</v>
      </c>
      <c r="J1554" s="19">
        <f>VLOOKUP(Table3[[#This Row],[Customer ID]],'Medical Examinations'!$1:$1048576,9,FALSE())</f>
        <v>0</v>
      </c>
      <c r="K1554" s="19" t="str">
        <f>VLOOKUP(Table3[[#This Row],[Customer ID]],'Medical Examinations'!$1:$1048576,10,FALSE())</f>
        <v>No</v>
      </c>
      <c r="L1554" s="19" t="e">
        <f>VLOOKUP(Table3[[#This Row],[Customer ID]],'Hospitalisation Details'!1553:$1048576,5,FALSE())</f>
        <v>#N/A</v>
      </c>
      <c r="M1554" s="19" t="e">
        <f>VLOOKUP(Table3[[#This Row],[Customer ID]],'Hospitalisation Details'!1553:$1048576,6,FALSE())</f>
        <v>#N/A</v>
      </c>
      <c r="N1554" s="19" t="e">
        <f>VLOOKUP(Table3[[#This Row],[Customer ID]],'Hospitalisation Details'!1553:$1048576,8,FALSE())</f>
        <v>#N/A</v>
      </c>
      <c r="O1554" s="19" t="e">
        <f>VLOOKUP(Table3[[#This Row],[Customer ID]],'Hospitalisation Details'!1553:$1048576,9,FALSE())</f>
        <v>#N/A</v>
      </c>
      <c r="P1554" s="19" t="e">
        <f>VLOOKUP(Table3[[#This Row],[Customer ID]],'Hospitalisation Details'!1553:$1048576,10,FALSE())</f>
        <v>#N/A</v>
      </c>
      <c r="Q1554" s="19" t="e">
        <f>VLOOKUP(Table3[[#This Row],[Customer ID]],'Hospitalisation Details'!1553:$1048576,11,FALSE())</f>
        <v>#N/A</v>
      </c>
    </row>
    <row r="1555" spans="1:17" x14ac:dyDescent="0.2">
      <c r="A1555" s="18" t="s">
        <v>817</v>
      </c>
      <c r="B1555" s="19" t="str">
        <f>VLOOKUP(Table3[[#This Row],[Customer ID]],'Customer name 1'!1554:$1048576,4,FALSE())</f>
        <v xml:space="preserve">Ms. Fanny </v>
      </c>
      <c r="C1555" s="20">
        <f>VLOOKUP(Table3[[#This Row],[Customer ID]],'Medical Examinations'!$1:$1048576,2,FALSE())</f>
        <v>23.01</v>
      </c>
      <c r="D1555" s="20" t="str">
        <f>VLOOKUP(Table3[[#This Row],[Customer ID]],'Medical Examinations'!$1:$1048576,3,FALSE())</f>
        <v>normal weight</v>
      </c>
      <c r="E1555" s="20">
        <f>VLOOKUP(Table3[[#This Row],[Customer ID]],'Medical Examinations'!$1:$1048576,4,FALSE())</f>
        <v>4.68</v>
      </c>
      <c r="F1555" s="20" t="str">
        <f>VLOOKUP(Table3[[#This Row],[Customer ID]],'Medical Examinations'!$1:$1048576,5,FALSE())</f>
        <v xml:space="preserve">normal </v>
      </c>
      <c r="G1555" s="19" t="str">
        <f>VLOOKUP(Table3[[#This Row],[Customer ID]],'Medical Examinations'!$1:$1048576,6,FALSE())</f>
        <v>No</v>
      </c>
      <c r="H1555" s="19" t="str">
        <f>VLOOKUP(Table3[[#This Row],[Customer ID]],'Medical Examinations'!$1:$1048576,7,FALSE())</f>
        <v>No</v>
      </c>
      <c r="I1555" s="19" t="str">
        <f>VLOOKUP(Table3[[#This Row],[Customer ID]],'Medical Examinations'!$1:$1048576,8,FALSE())</f>
        <v>No</v>
      </c>
      <c r="J1555" s="19">
        <f>VLOOKUP(Table3[[#This Row],[Customer ID]],'Medical Examinations'!$1:$1048576,9,FALSE())</f>
        <v>0</v>
      </c>
      <c r="K1555" s="19" t="str">
        <f>VLOOKUP(Table3[[#This Row],[Customer ID]],'Medical Examinations'!$1:$1048576,10,FALSE())</f>
        <v>No</v>
      </c>
      <c r="L1555" s="19" t="e">
        <f>VLOOKUP(Table3[[#This Row],[Customer ID]],'Hospitalisation Details'!1554:$1048576,5,FALSE())</f>
        <v>#N/A</v>
      </c>
      <c r="M1555" s="19" t="e">
        <f>VLOOKUP(Table3[[#This Row],[Customer ID]],'Hospitalisation Details'!1554:$1048576,6,FALSE())</f>
        <v>#N/A</v>
      </c>
      <c r="N1555" s="19" t="e">
        <f>VLOOKUP(Table3[[#This Row],[Customer ID]],'Hospitalisation Details'!1554:$1048576,8,FALSE())</f>
        <v>#N/A</v>
      </c>
      <c r="O1555" s="19" t="e">
        <f>VLOOKUP(Table3[[#This Row],[Customer ID]],'Hospitalisation Details'!1554:$1048576,9,FALSE())</f>
        <v>#N/A</v>
      </c>
      <c r="P1555" s="19" t="e">
        <f>VLOOKUP(Table3[[#This Row],[Customer ID]],'Hospitalisation Details'!1554:$1048576,10,FALSE())</f>
        <v>#N/A</v>
      </c>
      <c r="Q1555" s="19" t="e">
        <f>VLOOKUP(Table3[[#This Row],[Customer ID]],'Hospitalisation Details'!1554:$1048576,11,FALSE())</f>
        <v>#N/A</v>
      </c>
    </row>
    <row r="1556" spans="1:17" x14ac:dyDescent="0.2">
      <c r="A1556" s="18" t="s">
        <v>816</v>
      </c>
      <c r="B1556" s="19" t="str">
        <f>VLOOKUP(Table3[[#This Row],[Customer ID]],'Customer name 1'!1555:$1048576,4,FALSE())</f>
        <v xml:space="preserve">  </v>
      </c>
      <c r="C1556" s="20">
        <f>VLOOKUP(Table3[[#This Row],[Customer ID]],'Medical Examinations'!$1:$1048576,2,FALSE())</f>
        <v>19.86</v>
      </c>
      <c r="D1556" s="20" t="str">
        <f>VLOOKUP(Table3[[#This Row],[Customer ID]],'Medical Examinations'!$1:$1048576,3,FALSE())</f>
        <v>normal weight</v>
      </c>
      <c r="E1556" s="20">
        <f>VLOOKUP(Table3[[#This Row],[Customer ID]],'Medical Examinations'!$1:$1048576,4,FALSE())</f>
        <v>5.62</v>
      </c>
      <c r="F1556" s="20" t="str">
        <f>VLOOKUP(Table3[[#This Row],[Customer ID]],'Medical Examinations'!$1:$1048576,5,FALSE())</f>
        <v xml:space="preserve">normal </v>
      </c>
      <c r="G1556" s="19" t="str">
        <f>VLOOKUP(Table3[[#This Row],[Customer ID]],'Medical Examinations'!$1:$1048576,6,FALSE())</f>
        <v>yes</v>
      </c>
      <c r="H1556" s="19" t="str">
        <f>VLOOKUP(Table3[[#This Row],[Customer ID]],'Medical Examinations'!$1:$1048576,7,FALSE())</f>
        <v>No</v>
      </c>
      <c r="I1556" s="19" t="str">
        <f>VLOOKUP(Table3[[#This Row],[Customer ID]],'Medical Examinations'!$1:$1048576,8,FALSE())</f>
        <v>No</v>
      </c>
      <c r="J1556" s="19">
        <f>VLOOKUP(Table3[[#This Row],[Customer ID]],'Medical Examinations'!$1:$1048576,9,FALSE())</f>
        <v>0</v>
      </c>
      <c r="K1556" s="19" t="str">
        <f>VLOOKUP(Table3[[#This Row],[Customer ID]],'Medical Examinations'!$1:$1048576,10,FALSE())</f>
        <v>No</v>
      </c>
      <c r="L1556" s="19" t="e">
        <f>VLOOKUP(Table3[[#This Row],[Customer ID]],'Hospitalisation Details'!1555:$1048576,5,FALSE())</f>
        <v>#N/A</v>
      </c>
      <c r="M1556" s="19" t="e">
        <f>VLOOKUP(Table3[[#This Row],[Customer ID]],'Hospitalisation Details'!1555:$1048576,6,FALSE())</f>
        <v>#N/A</v>
      </c>
      <c r="N1556" s="19" t="e">
        <f>VLOOKUP(Table3[[#This Row],[Customer ID]],'Hospitalisation Details'!1555:$1048576,8,FALSE())</f>
        <v>#N/A</v>
      </c>
      <c r="O1556" s="19" t="e">
        <f>VLOOKUP(Table3[[#This Row],[Customer ID]],'Hospitalisation Details'!1555:$1048576,9,FALSE())</f>
        <v>#N/A</v>
      </c>
      <c r="P1556" s="19" t="e">
        <f>VLOOKUP(Table3[[#This Row],[Customer ID]],'Hospitalisation Details'!1555:$1048576,10,FALSE())</f>
        <v>#N/A</v>
      </c>
      <c r="Q1556" s="19" t="e">
        <f>VLOOKUP(Table3[[#This Row],[Customer ID]],'Hospitalisation Details'!1555:$1048576,11,FALSE())</f>
        <v>#N/A</v>
      </c>
    </row>
    <row r="1557" spans="1:17" x14ac:dyDescent="0.2">
      <c r="A1557" s="18" t="s">
        <v>815</v>
      </c>
      <c r="B1557" s="19" t="str">
        <f>VLOOKUP(Table3[[#This Row],[Customer ID]],'Customer name 1'!1556:$1048576,4,FALSE())</f>
        <v xml:space="preserve">Mr. Peter </v>
      </c>
      <c r="C1557" s="20">
        <f>VLOOKUP(Table3[[#This Row],[Customer ID]],'Medical Examinations'!$1:$1048576,2,FALSE())</f>
        <v>33.58</v>
      </c>
      <c r="D1557" s="20" t="str">
        <f>VLOOKUP(Table3[[#This Row],[Customer ID]],'Medical Examinations'!$1:$1048576,3,FALSE())</f>
        <v xml:space="preserve"> obesity </v>
      </c>
      <c r="E1557" s="20">
        <f>VLOOKUP(Table3[[#This Row],[Customer ID]],'Medical Examinations'!$1:$1048576,4,FALSE())</f>
        <v>5.08</v>
      </c>
      <c r="F1557" s="20" t="str">
        <f>VLOOKUP(Table3[[#This Row],[Customer ID]],'Medical Examinations'!$1:$1048576,5,FALSE())</f>
        <v xml:space="preserve">normal </v>
      </c>
      <c r="G1557" s="19" t="str">
        <f>VLOOKUP(Table3[[#This Row],[Customer ID]],'Medical Examinations'!$1:$1048576,6,FALSE())</f>
        <v>No</v>
      </c>
      <c r="H1557" s="19" t="str">
        <f>VLOOKUP(Table3[[#This Row],[Customer ID]],'Medical Examinations'!$1:$1048576,7,FALSE())</f>
        <v>No</v>
      </c>
      <c r="I1557" s="19" t="str">
        <f>VLOOKUP(Table3[[#This Row],[Customer ID]],'Medical Examinations'!$1:$1048576,8,FALSE())</f>
        <v>No</v>
      </c>
      <c r="J1557" s="19">
        <f>VLOOKUP(Table3[[#This Row],[Customer ID]],'Medical Examinations'!$1:$1048576,9,FALSE())</f>
        <v>0</v>
      </c>
      <c r="K1557" s="19" t="str">
        <f>VLOOKUP(Table3[[#This Row],[Customer ID]],'Medical Examinations'!$1:$1048576,10,FALSE())</f>
        <v>No</v>
      </c>
      <c r="L1557" s="19" t="e">
        <f>VLOOKUP(Table3[[#This Row],[Customer ID]],'Hospitalisation Details'!1556:$1048576,5,FALSE())</f>
        <v>#N/A</v>
      </c>
      <c r="M1557" s="19" t="e">
        <f>VLOOKUP(Table3[[#This Row],[Customer ID]],'Hospitalisation Details'!1556:$1048576,6,FALSE())</f>
        <v>#N/A</v>
      </c>
      <c r="N1557" s="19" t="e">
        <f>VLOOKUP(Table3[[#This Row],[Customer ID]],'Hospitalisation Details'!1556:$1048576,8,FALSE())</f>
        <v>#N/A</v>
      </c>
      <c r="O1557" s="19" t="e">
        <f>VLOOKUP(Table3[[#This Row],[Customer ID]],'Hospitalisation Details'!1556:$1048576,9,FALSE())</f>
        <v>#N/A</v>
      </c>
      <c r="P1557" s="19" t="e">
        <f>VLOOKUP(Table3[[#This Row],[Customer ID]],'Hospitalisation Details'!1556:$1048576,10,FALSE())</f>
        <v>#N/A</v>
      </c>
      <c r="Q1557" s="19" t="e">
        <f>VLOOKUP(Table3[[#This Row],[Customer ID]],'Hospitalisation Details'!1556:$1048576,11,FALSE())</f>
        <v>#N/A</v>
      </c>
    </row>
    <row r="1558" spans="1:17" x14ac:dyDescent="0.2">
      <c r="A1558" s="18" t="s">
        <v>814</v>
      </c>
      <c r="B1558" s="19" t="str">
        <f>VLOOKUP(Table3[[#This Row],[Customer ID]],'Customer name 1'!1557:$1048576,4,FALSE())</f>
        <v xml:space="preserve">Ms. Catherine </v>
      </c>
      <c r="C1558" s="20">
        <f>VLOOKUP(Table3[[#This Row],[Customer ID]],'Medical Examinations'!$1:$1048576,2,FALSE())</f>
        <v>29.81</v>
      </c>
      <c r="D1558" s="20" t="str">
        <f>VLOOKUP(Table3[[#This Row],[Customer ID]],'Medical Examinations'!$1:$1048576,3,FALSE())</f>
        <v>over weight</v>
      </c>
      <c r="E1558" s="20">
        <f>VLOOKUP(Table3[[#This Row],[Customer ID]],'Medical Examinations'!$1:$1048576,4,FALSE())</f>
        <v>5.28</v>
      </c>
      <c r="F1558" s="20" t="str">
        <f>VLOOKUP(Table3[[#This Row],[Customer ID]],'Medical Examinations'!$1:$1048576,5,FALSE())</f>
        <v xml:space="preserve">normal </v>
      </c>
      <c r="G1558" s="19" t="str">
        <f>VLOOKUP(Table3[[#This Row],[Customer ID]],'Medical Examinations'!$1:$1048576,6,FALSE())</f>
        <v>No</v>
      </c>
      <c r="H1558" s="19" t="str">
        <f>VLOOKUP(Table3[[#This Row],[Customer ID]],'Medical Examinations'!$1:$1048576,7,FALSE())</f>
        <v>No</v>
      </c>
      <c r="I1558" s="19" t="str">
        <f>VLOOKUP(Table3[[#This Row],[Customer ID]],'Medical Examinations'!$1:$1048576,8,FALSE())</f>
        <v>No</v>
      </c>
      <c r="J1558" s="19">
        <f>VLOOKUP(Table3[[#This Row],[Customer ID]],'Medical Examinations'!$1:$1048576,9,FALSE())</f>
        <v>0</v>
      </c>
      <c r="K1558" s="19" t="str">
        <f>VLOOKUP(Table3[[#This Row],[Customer ID]],'Medical Examinations'!$1:$1048576,10,FALSE())</f>
        <v>No</v>
      </c>
      <c r="L1558" s="19" t="e">
        <f>VLOOKUP(Table3[[#This Row],[Customer ID]],'Hospitalisation Details'!1557:$1048576,5,FALSE())</f>
        <v>#N/A</v>
      </c>
      <c r="M1558" s="19" t="e">
        <f>VLOOKUP(Table3[[#This Row],[Customer ID]],'Hospitalisation Details'!1557:$1048576,6,FALSE())</f>
        <v>#N/A</v>
      </c>
      <c r="N1558" s="19" t="e">
        <f>VLOOKUP(Table3[[#This Row],[Customer ID]],'Hospitalisation Details'!1557:$1048576,8,FALSE())</f>
        <v>#N/A</v>
      </c>
      <c r="O1558" s="19" t="e">
        <f>VLOOKUP(Table3[[#This Row],[Customer ID]],'Hospitalisation Details'!1557:$1048576,9,FALSE())</f>
        <v>#N/A</v>
      </c>
      <c r="P1558" s="19" t="e">
        <f>VLOOKUP(Table3[[#This Row],[Customer ID]],'Hospitalisation Details'!1557:$1048576,10,FALSE())</f>
        <v>#N/A</v>
      </c>
      <c r="Q1558" s="19" t="e">
        <f>VLOOKUP(Table3[[#This Row],[Customer ID]],'Hospitalisation Details'!1557:$1048576,11,FALSE())</f>
        <v>#N/A</v>
      </c>
    </row>
    <row r="1559" spans="1:17" x14ac:dyDescent="0.2">
      <c r="A1559" s="18" t="s">
        <v>813</v>
      </c>
      <c r="B1559" s="19" t="str">
        <f>VLOOKUP(Table3[[#This Row],[Customer ID]],'Customer name 1'!1558:$1048576,4,FALSE())</f>
        <v xml:space="preserve">Ms. Kelly </v>
      </c>
      <c r="C1559" s="20">
        <f>VLOOKUP(Table3[[#This Row],[Customer ID]],'Medical Examinations'!$1:$1048576,2,FALSE())</f>
        <v>27.4</v>
      </c>
      <c r="D1559" s="20" t="str">
        <f>VLOOKUP(Table3[[#This Row],[Customer ID]],'Medical Examinations'!$1:$1048576,3,FALSE())</f>
        <v>over weight</v>
      </c>
      <c r="E1559" s="20">
        <f>VLOOKUP(Table3[[#This Row],[Customer ID]],'Medical Examinations'!$1:$1048576,4,FALSE())</f>
        <v>4.6100000000000003</v>
      </c>
      <c r="F1559" s="20" t="str">
        <f>VLOOKUP(Table3[[#This Row],[Customer ID]],'Medical Examinations'!$1:$1048576,5,FALSE())</f>
        <v xml:space="preserve">normal </v>
      </c>
      <c r="G1559" s="19" t="str">
        <f>VLOOKUP(Table3[[#This Row],[Customer ID]],'Medical Examinations'!$1:$1048576,6,FALSE())</f>
        <v>No</v>
      </c>
      <c r="H1559" s="19" t="str">
        <f>VLOOKUP(Table3[[#This Row],[Customer ID]],'Medical Examinations'!$1:$1048576,7,FALSE())</f>
        <v>No</v>
      </c>
      <c r="I1559" s="19" t="str">
        <f>VLOOKUP(Table3[[#This Row],[Customer ID]],'Medical Examinations'!$1:$1048576,8,FALSE())</f>
        <v>No</v>
      </c>
      <c r="J1559" s="19">
        <f>VLOOKUP(Table3[[#This Row],[Customer ID]],'Medical Examinations'!$1:$1048576,9,FALSE())</f>
        <v>0</v>
      </c>
      <c r="K1559" s="19" t="str">
        <f>VLOOKUP(Table3[[#This Row],[Customer ID]],'Medical Examinations'!$1:$1048576,10,FALSE())</f>
        <v>No</v>
      </c>
      <c r="L1559" s="19" t="e">
        <f>VLOOKUP(Table3[[#This Row],[Customer ID]],'Hospitalisation Details'!1558:$1048576,5,FALSE())</f>
        <v>#N/A</v>
      </c>
      <c r="M1559" s="19" t="e">
        <f>VLOOKUP(Table3[[#This Row],[Customer ID]],'Hospitalisation Details'!1558:$1048576,6,FALSE())</f>
        <v>#N/A</v>
      </c>
      <c r="N1559" s="19" t="e">
        <f>VLOOKUP(Table3[[#This Row],[Customer ID]],'Hospitalisation Details'!1558:$1048576,8,FALSE())</f>
        <v>#N/A</v>
      </c>
      <c r="O1559" s="19" t="e">
        <f>VLOOKUP(Table3[[#This Row],[Customer ID]],'Hospitalisation Details'!1558:$1048576,9,FALSE())</f>
        <v>#N/A</v>
      </c>
      <c r="P1559" s="19" t="e">
        <f>VLOOKUP(Table3[[#This Row],[Customer ID]],'Hospitalisation Details'!1558:$1048576,10,FALSE())</f>
        <v>#N/A</v>
      </c>
      <c r="Q1559" s="19" t="e">
        <f>VLOOKUP(Table3[[#This Row],[Customer ID]],'Hospitalisation Details'!1558:$1048576,11,FALSE())</f>
        <v>#N/A</v>
      </c>
    </row>
    <row r="1560" spans="1:17" x14ac:dyDescent="0.2">
      <c r="A1560" s="18" t="s">
        <v>812</v>
      </c>
      <c r="B1560" s="19" t="str">
        <f>VLOOKUP(Table3[[#This Row],[Customer ID]],'Customer name 1'!1559:$1048576,4,FALSE())</f>
        <v xml:space="preserve">Ms. Janel </v>
      </c>
      <c r="C1560" s="20">
        <f>VLOOKUP(Table3[[#This Row],[Customer ID]],'Medical Examinations'!$1:$1048576,2,FALSE())</f>
        <v>17.98</v>
      </c>
      <c r="D1560" s="20" t="str">
        <f>VLOOKUP(Table3[[#This Row],[Customer ID]],'Medical Examinations'!$1:$1048576,3,FALSE())</f>
        <v xml:space="preserve">under weight </v>
      </c>
      <c r="E1560" s="20">
        <f>VLOOKUP(Table3[[#This Row],[Customer ID]],'Medical Examinations'!$1:$1048576,4,FALSE())</f>
        <v>6.57</v>
      </c>
      <c r="F1560" s="20" t="str">
        <f>VLOOKUP(Table3[[#This Row],[Customer ID]],'Medical Examinations'!$1:$1048576,5,FALSE())</f>
        <v xml:space="preserve">diabetes </v>
      </c>
      <c r="G1560" s="19" t="str">
        <f>VLOOKUP(Table3[[#This Row],[Customer ID]],'Medical Examinations'!$1:$1048576,6,FALSE())</f>
        <v>yes</v>
      </c>
      <c r="H1560" s="19" t="str">
        <f>VLOOKUP(Table3[[#This Row],[Customer ID]],'Medical Examinations'!$1:$1048576,7,FALSE())</f>
        <v>No</v>
      </c>
      <c r="I1560" s="19" t="str">
        <f>VLOOKUP(Table3[[#This Row],[Customer ID]],'Medical Examinations'!$1:$1048576,8,FALSE())</f>
        <v>No</v>
      </c>
      <c r="J1560" s="19">
        <f>VLOOKUP(Table3[[#This Row],[Customer ID]],'Medical Examinations'!$1:$1048576,9,FALSE())</f>
        <v>2</v>
      </c>
      <c r="K1560" s="19" t="str">
        <f>VLOOKUP(Table3[[#This Row],[Customer ID]],'Medical Examinations'!$1:$1048576,10,FALSE())</f>
        <v>No</v>
      </c>
      <c r="L1560" s="19" t="e">
        <f>VLOOKUP(Table3[[#This Row],[Customer ID]],'Hospitalisation Details'!1559:$1048576,5,FALSE())</f>
        <v>#N/A</v>
      </c>
      <c r="M1560" s="19" t="e">
        <f>VLOOKUP(Table3[[#This Row],[Customer ID]],'Hospitalisation Details'!1559:$1048576,6,FALSE())</f>
        <v>#N/A</v>
      </c>
      <c r="N1560" s="19" t="e">
        <f>VLOOKUP(Table3[[#This Row],[Customer ID]],'Hospitalisation Details'!1559:$1048576,8,FALSE())</f>
        <v>#N/A</v>
      </c>
      <c r="O1560" s="19" t="e">
        <f>VLOOKUP(Table3[[#This Row],[Customer ID]],'Hospitalisation Details'!1559:$1048576,9,FALSE())</f>
        <v>#N/A</v>
      </c>
      <c r="P1560" s="19" t="e">
        <f>VLOOKUP(Table3[[#This Row],[Customer ID]],'Hospitalisation Details'!1559:$1048576,10,FALSE())</f>
        <v>#N/A</v>
      </c>
      <c r="Q1560" s="19" t="e">
        <f>VLOOKUP(Table3[[#This Row],[Customer ID]],'Hospitalisation Details'!1559:$1048576,11,FALSE())</f>
        <v>#N/A</v>
      </c>
    </row>
    <row r="1561" spans="1:17" x14ac:dyDescent="0.2">
      <c r="A1561" s="18" t="s">
        <v>811</v>
      </c>
      <c r="B1561" s="19" t="str">
        <f>VLOOKUP(Table3[[#This Row],[Customer ID]],'Customer name 1'!1560:$1048576,4,FALSE())</f>
        <v xml:space="preserve">Ms. Yann </v>
      </c>
      <c r="C1561" s="20">
        <f>VLOOKUP(Table3[[#This Row],[Customer ID]],'Medical Examinations'!$1:$1048576,2,FALSE())</f>
        <v>37.9</v>
      </c>
      <c r="D1561" s="20" t="str">
        <f>VLOOKUP(Table3[[#This Row],[Customer ID]],'Medical Examinations'!$1:$1048576,3,FALSE())</f>
        <v xml:space="preserve"> obesity </v>
      </c>
      <c r="E1561" s="20">
        <f>VLOOKUP(Table3[[#This Row],[Customer ID]],'Medical Examinations'!$1:$1048576,4,FALSE())</f>
        <v>5.83</v>
      </c>
      <c r="F1561" s="20" t="str">
        <f>VLOOKUP(Table3[[#This Row],[Customer ID]],'Medical Examinations'!$1:$1048576,5,FALSE())</f>
        <v>prediabetes</v>
      </c>
      <c r="G1561" s="19" t="str">
        <f>VLOOKUP(Table3[[#This Row],[Customer ID]],'Medical Examinations'!$1:$1048576,6,FALSE())</f>
        <v>No</v>
      </c>
      <c r="H1561" s="19" t="str">
        <f>VLOOKUP(Table3[[#This Row],[Customer ID]],'Medical Examinations'!$1:$1048576,7,FALSE())</f>
        <v>No</v>
      </c>
      <c r="I1561" s="19" t="str">
        <f>VLOOKUP(Table3[[#This Row],[Customer ID]],'Medical Examinations'!$1:$1048576,8,FALSE())</f>
        <v>No</v>
      </c>
      <c r="J1561" s="19">
        <f>VLOOKUP(Table3[[#This Row],[Customer ID]],'Medical Examinations'!$1:$1048576,9,FALSE())</f>
        <v>0</v>
      </c>
      <c r="K1561" s="19" t="str">
        <f>VLOOKUP(Table3[[#This Row],[Customer ID]],'Medical Examinations'!$1:$1048576,10,FALSE())</f>
        <v>No</v>
      </c>
      <c r="L1561" s="19" t="e">
        <f>VLOOKUP(Table3[[#This Row],[Customer ID]],'Hospitalisation Details'!1560:$1048576,5,FALSE())</f>
        <v>#N/A</v>
      </c>
      <c r="M1561" s="19" t="e">
        <f>VLOOKUP(Table3[[#This Row],[Customer ID]],'Hospitalisation Details'!1560:$1048576,6,FALSE())</f>
        <v>#N/A</v>
      </c>
      <c r="N1561" s="19" t="e">
        <f>VLOOKUP(Table3[[#This Row],[Customer ID]],'Hospitalisation Details'!1560:$1048576,8,FALSE())</f>
        <v>#N/A</v>
      </c>
      <c r="O1561" s="19" t="e">
        <f>VLOOKUP(Table3[[#This Row],[Customer ID]],'Hospitalisation Details'!1560:$1048576,9,FALSE())</f>
        <v>#N/A</v>
      </c>
      <c r="P1561" s="19" t="e">
        <f>VLOOKUP(Table3[[#This Row],[Customer ID]],'Hospitalisation Details'!1560:$1048576,10,FALSE())</f>
        <v>#N/A</v>
      </c>
      <c r="Q1561" s="19" t="e">
        <f>VLOOKUP(Table3[[#This Row],[Customer ID]],'Hospitalisation Details'!1560:$1048576,11,FALSE())</f>
        <v>#N/A</v>
      </c>
    </row>
    <row r="1562" spans="1:17" x14ac:dyDescent="0.2">
      <c r="A1562" s="18" t="s">
        <v>810</v>
      </c>
      <c r="B1562" s="19" t="str">
        <f>VLOOKUP(Table3[[#This Row],[Customer ID]],'Customer name 1'!1561:$1048576,4,FALSE())</f>
        <v xml:space="preserve">Mr. Zachary </v>
      </c>
      <c r="C1562" s="20">
        <f>VLOOKUP(Table3[[#This Row],[Customer ID]],'Medical Examinations'!$1:$1048576,2,FALSE())</f>
        <v>25.27</v>
      </c>
      <c r="D1562" s="20" t="str">
        <f>VLOOKUP(Table3[[#This Row],[Customer ID]],'Medical Examinations'!$1:$1048576,3,FALSE())</f>
        <v>over weight</v>
      </c>
      <c r="E1562" s="20">
        <f>VLOOKUP(Table3[[#This Row],[Customer ID]],'Medical Examinations'!$1:$1048576,4,FALSE())</f>
        <v>6.98</v>
      </c>
      <c r="F1562" s="20" t="str">
        <f>VLOOKUP(Table3[[#This Row],[Customer ID]],'Medical Examinations'!$1:$1048576,5,FALSE())</f>
        <v xml:space="preserve">diabetes </v>
      </c>
      <c r="G1562" s="19" t="str">
        <f>VLOOKUP(Table3[[#This Row],[Customer ID]],'Medical Examinations'!$1:$1048576,6,FALSE())</f>
        <v>yes</v>
      </c>
      <c r="H1562" s="19" t="str">
        <f>VLOOKUP(Table3[[#This Row],[Customer ID]],'Medical Examinations'!$1:$1048576,7,FALSE())</f>
        <v>No</v>
      </c>
      <c r="I1562" s="19" t="str">
        <f>VLOOKUP(Table3[[#This Row],[Customer ID]],'Medical Examinations'!$1:$1048576,8,FALSE())</f>
        <v>No</v>
      </c>
      <c r="J1562" s="19">
        <f>VLOOKUP(Table3[[#This Row],[Customer ID]],'Medical Examinations'!$1:$1048576,9,FALSE())</f>
        <v>0</v>
      </c>
      <c r="K1562" s="19" t="str">
        <f>VLOOKUP(Table3[[#This Row],[Customer ID]],'Medical Examinations'!$1:$1048576,10,FALSE())</f>
        <v>No</v>
      </c>
      <c r="L1562" s="19" t="e">
        <f>VLOOKUP(Table3[[#This Row],[Customer ID]],'Hospitalisation Details'!1561:$1048576,5,FALSE())</f>
        <v>#N/A</v>
      </c>
      <c r="M1562" s="19" t="e">
        <f>VLOOKUP(Table3[[#This Row],[Customer ID]],'Hospitalisation Details'!1561:$1048576,6,FALSE())</f>
        <v>#N/A</v>
      </c>
      <c r="N1562" s="19" t="e">
        <f>VLOOKUP(Table3[[#This Row],[Customer ID]],'Hospitalisation Details'!1561:$1048576,8,FALSE())</f>
        <v>#N/A</v>
      </c>
      <c r="O1562" s="19" t="e">
        <f>VLOOKUP(Table3[[#This Row],[Customer ID]],'Hospitalisation Details'!1561:$1048576,9,FALSE())</f>
        <v>#N/A</v>
      </c>
      <c r="P1562" s="19" t="e">
        <f>VLOOKUP(Table3[[#This Row],[Customer ID]],'Hospitalisation Details'!1561:$1048576,10,FALSE())</f>
        <v>#N/A</v>
      </c>
      <c r="Q1562" s="19" t="e">
        <f>VLOOKUP(Table3[[#This Row],[Customer ID]],'Hospitalisation Details'!1561:$1048576,11,FALSE())</f>
        <v>#N/A</v>
      </c>
    </row>
    <row r="1563" spans="1:17" x14ac:dyDescent="0.2">
      <c r="A1563" s="18" t="s">
        <v>809</v>
      </c>
      <c r="B1563" s="19" t="str">
        <f>VLOOKUP(Table3[[#This Row],[Customer ID]],'Customer name 1'!1562:$1048576,4,FALSE())</f>
        <v xml:space="preserve">  </v>
      </c>
      <c r="C1563" s="20">
        <f>VLOOKUP(Table3[[#This Row],[Customer ID]],'Medical Examinations'!$1:$1048576,2,FALSE())</f>
        <v>29.26</v>
      </c>
      <c r="D1563" s="20" t="str">
        <f>VLOOKUP(Table3[[#This Row],[Customer ID]],'Medical Examinations'!$1:$1048576,3,FALSE())</f>
        <v>over weight</v>
      </c>
      <c r="E1563" s="20">
        <f>VLOOKUP(Table3[[#This Row],[Customer ID]],'Medical Examinations'!$1:$1048576,4,FALSE())</f>
        <v>4.03</v>
      </c>
      <c r="F1563" s="20" t="str">
        <f>VLOOKUP(Table3[[#This Row],[Customer ID]],'Medical Examinations'!$1:$1048576,5,FALSE())</f>
        <v xml:space="preserve">normal </v>
      </c>
      <c r="G1563" s="19" t="str">
        <f>VLOOKUP(Table3[[#This Row],[Customer ID]],'Medical Examinations'!$1:$1048576,6,FALSE())</f>
        <v>No</v>
      </c>
      <c r="H1563" s="19" t="str">
        <f>VLOOKUP(Table3[[#This Row],[Customer ID]],'Medical Examinations'!$1:$1048576,7,FALSE())</f>
        <v>No</v>
      </c>
      <c r="I1563" s="19" t="str">
        <f>VLOOKUP(Table3[[#This Row],[Customer ID]],'Medical Examinations'!$1:$1048576,8,FALSE())</f>
        <v>No</v>
      </c>
      <c r="J1563" s="19">
        <f>VLOOKUP(Table3[[#This Row],[Customer ID]],'Medical Examinations'!$1:$1048576,9,FALSE())</f>
        <v>1</v>
      </c>
      <c r="K1563" s="19" t="str">
        <f>VLOOKUP(Table3[[#This Row],[Customer ID]],'Medical Examinations'!$1:$1048576,10,FALSE())</f>
        <v>No</v>
      </c>
      <c r="L1563" s="19" t="e">
        <f>VLOOKUP(Table3[[#This Row],[Customer ID]],'Hospitalisation Details'!1562:$1048576,5,FALSE())</f>
        <v>#N/A</v>
      </c>
      <c r="M1563" s="19" t="e">
        <f>VLOOKUP(Table3[[#This Row],[Customer ID]],'Hospitalisation Details'!1562:$1048576,6,FALSE())</f>
        <v>#N/A</v>
      </c>
      <c r="N1563" s="19" t="e">
        <f>VLOOKUP(Table3[[#This Row],[Customer ID]],'Hospitalisation Details'!1562:$1048576,8,FALSE())</f>
        <v>#N/A</v>
      </c>
      <c r="O1563" s="19" t="e">
        <f>VLOOKUP(Table3[[#This Row],[Customer ID]],'Hospitalisation Details'!1562:$1048576,9,FALSE())</f>
        <v>#N/A</v>
      </c>
      <c r="P1563" s="19" t="e">
        <f>VLOOKUP(Table3[[#This Row],[Customer ID]],'Hospitalisation Details'!1562:$1048576,10,FALSE())</f>
        <v>#N/A</v>
      </c>
      <c r="Q1563" s="19" t="e">
        <f>VLOOKUP(Table3[[#This Row],[Customer ID]],'Hospitalisation Details'!1562:$1048576,11,FALSE())</f>
        <v>#N/A</v>
      </c>
    </row>
    <row r="1564" spans="1:17" x14ac:dyDescent="0.2">
      <c r="A1564" s="18" t="s">
        <v>808</v>
      </c>
      <c r="B1564" s="19" t="str">
        <f>VLOOKUP(Table3[[#This Row],[Customer ID]],'Customer name 1'!1563:$1048576,4,FALSE())</f>
        <v xml:space="preserve">Mr. Nicholas </v>
      </c>
      <c r="C1564" s="20">
        <f>VLOOKUP(Table3[[#This Row],[Customer ID]],'Medical Examinations'!$1:$1048576,2,FALSE())</f>
        <v>27.835000000000001</v>
      </c>
      <c r="D1564" s="20" t="str">
        <f>VLOOKUP(Table3[[#This Row],[Customer ID]],'Medical Examinations'!$1:$1048576,3,FALSE())</f>
        <v>over weight</v>
      </c>
      <c r="E1564" s="20">
        <f>VLOOKUP(Table3[[#This Row],[Customer ID]],'Medical Examinations'!$1:$1048576,4,FALSE())</f>
        <v>4.5599999999999996</v>
      </c>
      <c r="F1564" s="20" t="str">
        <f>VLOOKUP(Table3[[#This Row],[Customer ID]],'Medical Examinations'!$1:$1048576,5,FALSE())</f>
        <v xml:space="preserve">normal </v>
      </c>
      <c r="G1564" s="19" t="str">
        <f>VLOOKUP(Table3[[#This Row],[Customer ID]],'Medical Examinations'!$1:$1048576,6,FALSE())</f>
        <v>No</v>
      </c>
      <c r="H1564" s="19" t="str">
        <f>VLOOKUP(Table3[[#This Row],[Customer ID]],'Medical Examinations'!$1:$1048576,7,FALSE())</f>
        <v>No</v>
      </c>
      <c r="I1564" s="19" t="str">
        <f>VLOOKUP(Table3[[#This Row],[Customer ID]],'Medical Examinations'!$1:$1048576,8,FALSE())</f>
        <v>No</v>
      </c>
      <c r="J1564" s="19">
        <f>VLOOKUP(Table3[[#This Row],[Customer ID]],'Medical Examinations'!$1:$1048576,9,FALSE())</f>
        <v>1</v>
      </c>
      <c r="K1564" s="19" t="str">
        <f>VLOOKUP(Table3[[#This Row],[Customer ID]],'Medical Examinations'!$1:$1048576,10,FALSE())</f>
        <v>No</v>
      </c>
      <c r="L1564" s="19" t="e">
        <f>VLOOKUP(Table3[[#This Row],[Customer ID]],'Hospitalisation Details'!1563:$1048576,5,FALSE())</f>
        <v>#N/A</v>
      </c>
      <c r="M1564" s="19" t="e">
        <f>VLOOKUP(Table3[[#This Row],[Customer ID]],'Hospitalisation Details'!1563:$1048576,6,FALSE())</f>
        <v>#N/A</v>
      </c>
      <c r="N1564" s="19" t="e">
        <f>VLOOKUP(Table3[[#This Row],[Customer ID]],'Hospitalisation Details'!1563:$1048576,8,FALSE())</f>
        <v>#N/A</v>
      </c>
      <c r="O1564" s="19" t="e">
        <f>VLOOKUP(Table3[[#This Row],[Customer ID]],'Hospitalisation Details'!1563:$1048576,9,FALSE())</f>
        <v>#N/A</v>
      </c>
      <c r="P1564" s="19" t="e">
        <f>VLOOKUP(Table3[[#This Row],[Customer ID]],'Hospitalisation Details'!1563:$1048576,10,FALSE())</f>
        <v>#N/A</v>
      </c>
      <c r="Q1564" s="19" t="e">
        <f>VLOOKUP(Table3[[#This Row],[Customer ID]],'Hospitalisation Details'!1563:$1048576,11,FALSE())</f>
        <v>#N/A</v>
      </c>
    </row>
    <row r="1565" spans="1:17" x14ac:dyDescent="0.2">
      <c r="A1565" s="18" t="s">
        <v>807</v>
      </c>
      <c r="B1565" s="19" t="str">
        <f>VLOOKUP(Table3[[#This Row],[Customer ID]],'Customer name 1'!1564:$1048576,4,FALSE())</f>
        <v xml:space="preserve">Mr. Paul </v>
      </c>
      <c r="C1565" s="20">
        <f>VLOOKUP(Table3[[#This Row],[Customer ID]],'Medical Examinations'!$1:$1048576,2,FALSE())</f>
        <v>46.53</v>
      </c>
      <c r="D1565" s="20" t="str">
        <f>VLOOKUP(Table3[[#This Row],[Customer ID]],'Medical Examinations'!$1:$1048576,3,FALSE())</f>
        <v xml:space="preserve"> obesity </v>
      </c>
      <c r="E1565" s="20">
        <f>VLOOKUP(Table3[[#This Row],[Customer ID]],'Medical Examinations'!$1:$1048576,4,FALSE())</f>
        <v>5.38</v>
      </c>
      <c r="F1565" s="20" t="str">
        <f>VLOOKUP(Table3[[#This Row],[Customer ID]],'Medical Examinations'!$1:$1048576,5,FALSE())</f>
        <v xml:space="preserve">normal </v>
      </c>
      <c r="G1565" s="19" t="str">
        <f>VLOOKUP(Table3[[#This Row],[Customer ID]],'Medical Examinations'!$1:$1048576,6,FALSE())</f>
        <v>yes</v>
      </c>
      <c r="H1565" s="19" t="str">
        <f>VLOOKUP(Table3[[#This Row],[Customer ID]],'Medical Examinations'!$1:$1048576,7,FALSE())</f>
        <v>No</v>
      </c>
      <c r="I1565" s="19" t="str">
        <f>VLOOKUP(Table3[[#This Row],[Customer ID]],'Medical Examinations'!$1:$1048576,8,FALSE())</f>
        <v>No</v>
      </c>
      <c r="J1565" s="19">
        <f>VLOOKUP(Table3[[#This Row],[Customer ID]],'Medical Examinations'!$1:$1048576,9,FALSE())</f>
        <v>0</v>
      </c>
      <c r="K1565" s="19" t="str">
        <f>VLOOKUP(Table3[[#This Row],[Customer ID]],'Medical Examinations'!$1:$1048576,10,FALSE())</f>
        <v>No</v>
      </c>
      <c r="L1565" s="19" t="e">
        <f>VLOOKUP(Table3[[#This Row],[Customer ID]],'Hospitalisation Details'!1564:$1048576,5,FALSE())</f>
        <v>#N/A</v>
      </c>
      <c r="M1565" s="19" t="e">
        <f>VLOOKUP(Table3[[#This Row],[Customer ID]],'Hospitalisation Details'!1564:$1048576,6,FALSE())</f>
        <v>#N/A</v>
      </c>
      <c r="N1565" s="19" t="e">
        <f>VLOOKUP(Table3[[#This Row],[Customer ID]],'Hospitalisation Details'!1564:$1048576,8,FALSE())</f>
        <v>#N/A</v>
      </c>
      <c r="O1565" s="19" t="e">
        <f>VLOOKUP(Table3[[#This Row],[Customer ID]],'Hospitalisation Details'!1564:$1048576,9,FALSE())</f>
        <v>#N/A</v>
      </c>
      <c r="P1565" s="19" t="e">
        <f>VLOOKUP(Table3[[#This Row],[Customer ID]],'Hospitalisation Details'!1564:$1048576,10,FALSE())</f>
        <v>#N/A</v>
      </c>
      <c r="Q1565" s="19" t="e">
        <f>VLOOKUP(Table3[[#This Row],[Customer ID]],'Hospitalisation Details'!1564:$1048576,11,FALSE())</f>
        <v>#N/A</v>
      </c>
    </row>
    <row r="1566" spans="1:17" x14ac:dyDescent="0.2">
      <c r="A1566" s="18" t="s">
        <v>806</v>
      </c>
      <c r="B1566" s="19" t="str">
        <f>VLOOKUP(Table3[[#This Row],[Customer ID]],'Customer name 1'!1565:$1048576,4,FALSE())</f>
        <v xml:space="preserve">Mr. Michael </v>
      </c>
      <c r="C1566" s="20">
        <f>VLOOKUP(Table3[[#This Row],[Customer ID]],'Medical Examinations'!$1:$1048576,2,FALSE())</f>
        <v>20.58</v>
      </c>
      <c r="D1566" s="20" t="str">
        <f>VLOOKUP(Table3[[#This Row],[Customer ID]],'Medical Examinations'!$1:$1048576,3,FALSE())</f>
        <v>normal weight</v>
      </c>
      <c r="E1566" s="20">
        <f>VLOOKUP(Table3[[#This Row],[Customer ID]],'Medical Examinations'!$1:$1048576,4,FALSE())</f>
        <v>11.04</v>
      </c>
      <c r="F1566" s="20" t="str">
        <f>VLOOKUP(Table3[[#This Row],[Customer ID]],'Medical Examinations'!$1:$1048576,5,FALSE())</f>
        <v xml:space="preserve">diabetes </v>
      </c>
      <c r="G1566" s="19" t="str">
        <f>VLOOKUP(Table3[[#This Row],[Customer ID]],'Medical Examinations'!$1:$1048576,6,FALSE())</f>
        <v>yes</v>
      </c>
      <c r="H1566" s="19" t="str">
        <f>VLOOKUP(Table3[[#This Row],[Customer ID]],'Medical Examinations'!$1:$1048576,7,FALSE())</f>
        <v>No</v>
      </c>
      <c r="I1566" s="19" t="str">
        <f>VLOOKUP(Table3[[#This Row],[Customer ID]],'Medical Examinations'!$1:$1048576,8,FALSE())</f>
        <v>No</v>
      </c>
      <c r="J1566" s="19">
        <f>VLOOKUP(Table3[[#This Row],[Customer ID]],'Medical Examinations'!$1:$1048576,9,FALSE())</f>
        <v>1</v>
      </c>
      <c r="K1566" s="19" t="str">
        <f>VLOOKUP(Table3[[#This Row],[Customer ID]],'Medical Examinations'!$1:$1048576,10,FALSE())</f>
        <v>No</v>
      </c>
      <c r="L1566" s="19" t="e">
        <f>VLOOKUP(Table3[[#This Row],[Customer ID]],'Hospitalisation Details'!1565:$1048576,5,FALSE())</f>
        <v>#N/A</v>
      </c>
      <c r="M1566" s="19" t="e">
        <f>VLOOKUP(Table3[[#This Row],[Customer ID]],'Hospitalisation Details'!1565:$1048576,6,FALSE())</f>
        <v>#N/A</v>
      </c>
      <c r="N1566" s="19" t="e">
        <f>VLOOKUP(Table3[[#This Row],[Customer ID]],'Hospitalisation Details'!1565:$1048576,8,FALSE())</f>
        <v>#N/A</v>
      </c>
      <c r="O1566" s="19" t="e">
        <f>VLOOKUP(Table3[[#This Row],[Customer ID]],'Hospitalisation Details'!1565:$1048576,9,FALSE())</f>
        <v>#N/A</v>
      </c>
      <c r="P1566" s="19" t="e">
        <f>VLOOKUP(Table3[[#This Row],[Customer ID]],'Hospitalisation Details'!1565:$1048576,10,FALSE())</f>
        <v>#N/A</v>
      </c>
      <c r="Q1566" s="19" t="e">
        <f>VLOOKUP(Table3[[#This Row],[Customer ID]],'Hospitalisation Details'!1565:$1048576,11,FALSE())</f>
        <v>#N/A</v>
      </c>
    </row>
    <row r="1567" spans="1:17" x14ac:dyDescent="0.2">
      <c r="A1567" s="18" t="s">
        <v>805</v>
      </c>
      <c r="B1567" s="19" t="str">
        <f>VLOOKUP(Table3[[#This Row],[Customer ID]],'Customer name 1'!1566:$1048576,4,FALSE())</f>
        <v xml:space="preserve">Ms. Marina </v>
      </c>
      <c r="C1567" s="20">
        <f>VLOOKUP(Table3[[#This Row],[Customer ID]],'Medical Examinations'!$1:$1048576,2,FALSE())</f>
        <v>19.53</v>
      </c>
      <c r="D1567" s="20" t="str">
        <f>VLOOKUP(Table3[[#This Row],[Customer ID]],'Medical Examinations'!$1:$1048576,3,FALSE())</f>
        <v>normal weight</v>
      </c>
      <c r="E1567" s="20">
        <f>VLOOKUP(Table3[[#This Row],[Customer ID]],'Medical Examinations'!$1:$1048576,4,FALSE())</f>
        <v>6.09</v>
      </c>
      <c r="F1567" s="20" t="str">
        <f>VLOOKUP(Table3[[#This Row],[Customer ID]],'Medical Examinations'!$1:$1048576,5,FALSE())</f>
        <v>prediabetes</v>
      </c>
      <c r="G1567" s="19" t="str">
        <f>VLOOKUP(Table3[[#This Row],[Customer ID]],'Medical Examinations'!$1:$1048576,6,FALSE())</f>
        <v>yes</v>
      </c>
      <c r="H1567" s="19" t="str">
        <f>VLOOKUP(Table3[[#This Row],[Customer ID]],'Medical Examinations'!$1:$1048576,7,FALSE())</f>
        <v>No</v>
      </c>
      <c r="I1567" s="19" t="str">
        <f>VLOOKUP(Table3[[#This Row],[Customer ID]],'Medical Examinations'!$1:$1048576,8,FALSE())</f>
        <v>No</v>
      </c>
      <c r="J1567" s="19">
        <f>VLOOKUP(Table3[[#This Row],[Customer ID]],'Medical Examinations'!$1:$1048576,9,FALSE())</f>
        <v>0</v>
      </c>
      <c r="K1567" s="19" t="str">
        <f>VLOOKUP(Table3[[#This Row],[Customer ID]],'Medical Examinations'!$1:$1048576,10,FALSE())</f>
        <v>No</v>
      </c>
      <c r="L1567" s="19" t="e">
        <f>VLOOKUP(Table3[[#This Row],[Customer ID]],'Hospitalisation Details'!1566:$1048576,5,FALSE())</f>
        <v>#N/A</v>
      </c>
      <c r="M1567" s="19" t="e">
        <f>VLOOKUP(Table3[[#This Row],[Customer ID]],'Hospitalisation Details'!1566:$1048576,6,FALSE())</f>
        <v>#N/A</v>
      </c>
      <c r="N1567" s="19" t="e">
        <f>VLOOKUP(Table3[[#This Row],[Customer ID]],'Hospitalisation Details'!1566:$1048576,8,FALSE())</f>
        <v>#N/A</v>
      </c>
      <c r="O1567" s="19" t="e">
        <f>VLOOKUP(Table3[[#This Row],[Customer ID]],'Hospitalisation Details'!1566:$1048576,9,FALSE())</f>
        <v>#N/A</v>
      </c>
      <c r="P1567" s="19" t="e">
        <f>VLOOKUP(Table3[[#This Row],[Customer ID]],'Hospitalisation Details'!1566:$1048576,10,FALSE())</f>
        <v>#N/A</v>
      </c>
      <c r="Q1567" s="19" t="e">
        <f>VLOOKUP(Table3[[#This Row],[Customer ID]],'Hospitalisation Details'!1566:$1048576,11,FALSE())</f>
        <v>#N/A</v>
      </c>
    </row>
    <row r="1568" spans="1:17" x14ac:dyDescent="0.2">
      <c r="A1568" s="18" t="s">
        <v>804</v>
      </c>
      <c r="B1568" s="19" t="str">
        <f>VLOOKUP(Table3[[#This Row],[Customer ID]],'Customer name 1'!1567:$1048576,4,FALSE())</f>
        <v xml:space="preserve">Ms. Caroline </v>
      </c>
      <c r="C1568" s="20">
        <f>VLOOKUP(Table3[[#This Row],[Customer ID]],'Medical Examinations'!$1:$1048576,2,FALSE())</f>
        <v>27.7</v>
      </c>
      <c r="D1568" s="20" t="str">
        <f>VLOOKUP(Table3[[#This Row],[Customer ID]],'Medical Examinations'!$1:$1048576,3,FALSE())</f>
        <v>over weight</v>
      </c>
      <c r="E1568" s="20">
        <f>VLOOKUP(Table3[[#This Row],[Customer ID]],'Medical Examinations'!$1:$1048576,4,FALSE())</f>
        <v>4.71</v>
      </c>
      <c r="F1568" s="20" t="str">
        <f>VLOOKUP(Table3[[#This Row],[Customer ID]],'Medical Examinations'!$1:$1048576,5,FALSE())</f>
        <v xml:space="preserve">normal </v>
      </c>
      <c r="G1568" s="19" t="str">
        <f>VLOOKUP(Table3[[#This Row],[Customer ID]],'Medical Examinations'!$1:$1048576,6,FALSE())</f>
        <v>No</v>
      </c>
      <c r="H1568" s="19" t="str">
        <f>VLOOKUP(Table3[[#This Row],[Customer ID]],'Medical Examinations'!$1:$1048576,7,FALSE())</f>
        <v>No</v>
      </c>
      <c r="I1568" s="19" t="str">
        <f>VLOOKUP(Table3[[#This Row],[Customer ID]],'Medical Examinations'!$1:$1048576,8,FALSE())</f>
        <v>No</v>
      </c>
      <c r="J1568" s="19">
        <f>VLOOKUP(Table3[[#This Row],[Customer ID]],'Medical Examinations'!$1:$1048576,9,FALSE())</f>
        <v>1</v>
      </c>
      <c r="K1568" s="19" t="str">
        <f>VLOOKUP(Table3[[#This Row],[Customer ID]],'Medical Examinations'!$1:$1048576,10,FALSE())</f>
        <v>No</v>
      </c>
      <c r="L1568" s="19" t="e">
        <f>VLOOKUP(Table3[[#This Row],[Customer ID]],'Hospitalisation Details'!1567:$1048576,5,FALSE())</f>
        <v>#N/A</v>
      </c>
      <c r="M1568" s="19" t="e">
        <f>VLOOKUP(Table3[[#This Row],[Customer ID]],'Hospitalisation Details'!1567:$1048576,6,FALSE())</f>
        <v>#N/A</v>
      </c>
      <c r="N1568" s="19" t="e">
        <f>VLOOKUP(Table3[[#This Row],[Customer ID]],'Hospitalisation Details'!1567:$1048576,8,FALSE())</f>
        <v>#N/A</v>
      </c>
      <c r="O1568" s="19" t="e">
        <f>VLOOKUP(Table3[[#This Row],[Customer ID]],'Hospitalisation Details'!1567:$1048576,9,FALSE())</f>
        <v>#N/A</v>
      </c>
      <c r="P1568" s="19" t="e">
        <f>VLOOKUP(Table3[[#This Row],[Customer ID]],'Hospitalisation Details'!1567:$1048576,10,FALSE())</f>
        <v>#N/A</v>
      </c>
      <c r="Q1568" s="19" t="e">
        <f>VLOOKUP(Table3[[#This Row],[Customer ID]],'Hospitalisation Details'!1567:$1048576,11,FALSE())</f>
        <v>#N/A</v>
      </c>
    </row>
    <row r="1569" spans="1:17" x14ac:dyDescent="0.2">
      <c r="A1569" s="18" t="s">
        <v>803</v>
      </c>
      <c r="B1569" s="19" t="str">
        <f>VLOOKUP(Table3[[#This Row],[Customer ID]],'Customer name 1'!1568:$1048576,4,FALSE())</f>
        <v xml:space="preserve">Mr. Ross </v>
      </c>
      <c r="C1569" s="20">
        <f>VLOOKUP(Table3[[#This Row],[Customer ID]],'Medical Examinations'!$1:$1048576,2,FALSE())</f>
        <v>18.920000000000002</v>
      </c>
      <c r="D1569" s="20" t="str">
        <f>VLOOKUP(Table3[[#This Row],[Customer ID]],'Medical Examinations'!$1:$1048576,3,FALSE())</f>
        <v>normal weight</v>
      </c>
      <c r="E1569" s="20">
        <f>VLOOKUP(Table3[[#This Row],[Customer ID]],'Medical Examinations'!$1:$1048576,4,FALSE())</f>
        <v>8.18</v>
      </c>
      <c r="F1569" s="20" t="str">
        <f>VLOOKUP(Table3[[#This Row],[Customer ID]],'Medical Examinations'!$1:$1048576,5,FALSE())</f>
        <v xml:space="preserve">diabetes </v>
      </c>
      <c r="G1569" s="19" t="str">
        <f>VLOOKUP(Table3[[#This Row],[Customer ID]],'Medical Examinations'!$1:$1048576,6,FALSE())</f>
        <v>No</v>
      </c>
      <c r="H1569" s="19" t="str">
        <f>VLOOKUP(Table3[[#This Row],[Customer ID]],'Medical Examinations'!$1:$1048576,7,FALSE())</f>
        <v>No</v>
      </c>
      <c r="I1569" s="19" t="str">
        <f>VLOOKUP(Table3[[#This Row],[Customer ID]],'Medical Examinations'!$1:$1048576,8,FALSE())</f>
        <v>No</v>
      </c>
      <c r="J1569" s="19">
        <f>VLOOKUP(Table3[[#This Row],[Customer ID]],'Medical Examinations'!$1:$1048576,9,FALSE())</f>
        <v>0</v>
      </c>
      <c r="K1569" s="19" t="str">
        <f>VLOOKUP(Table3[[#This Row],[Customer ID]],'Medical Examinations'!$1:$1048576,10,FALSE())</f>
        <v>No</v>
      </c>
      <c r="L1569" s="19" t="e">
        <f>VLOOKUP(Table3[[#This Row],[Customer ID]],'Hospitalisation Details'!1568:$1048576,5,FALSE())</f>
        <v>#N/A</v>
      </c>
      <c r="M1569" s="19" t="e">
        <f>VLOOKUP(Table3[[#This Row],[Customer ID]],'Hospitalisation Details'!1568:$1048576,6,FALSE())</f>
        <v>#N/A</v>
      </c>
      <c r="N1569" s="19" t="e">
        <f>VLOOKUP(Table3[[#This Row],[Customer ID]],'Hospitalisation Details'!1568:$1048576,8,FALSE())</f>
        <v>#N/A</v>
      </c>
      <c r="O1569" s="19" t="e">
        <f>VLOOKUP(Table3[[#This Row],[Customer ID]],'Hospitalisation Details'!1568:$1048576,9,FALSE())</f>
        <v>#N/A</v>
      </c>
      <c r="P1569" s="19" t="e">
        <f>VLOOKUP(Table3[[#This Row],[Customer ID]],'Hospitalisation Details'!1568:$1048576,10,FALSE())</f>
        <v>#N/A</v>
      </c>
      <c r="Q1569" s="19" t="e">
        <f>VLOOKUP(Table3[[#This Row],[Customer ID]],'Hospitalisation Details'!1568:$1048576,11,FALSE())</f>
        <v>#N/A</v>
      </c>
    </row>
    <row r="1570" spans="1:17" x14ac:dyDescent="0.2">
      <c r="A1570" s="18" t="s">
        <v>802</v>
      </c>
      <c r="B1570" s="19" t="str">
        <f>VLOOKUP(Table3[[#This Row],[Customer ID]],'Customer name 1'!1569:$1048576,4,FALSE())</f>
        <v xml:space="preserve">Ms. Aoife </v>
      </c>
      <c r="C1570" s="20">
        <f>VLOOKUP(Table3[[#This Row],[Customer ID]],'Medical Examinations'!$1:$1048576,2,FALSE())</f>
        <v>17.760000000000002</v>
      </c>
      <c r="D1570" s="20" t="str">
        <f>VLOOKUP(Table3[[#This Row],[Customer ID]],'Medical Examinations'!$1:$1048576,3,FALSE())</f>
        <v xml:space="preserve">under weight </v>
      </c>
      <c r="E1570" s="20">
        <f>VLOOKUP(Table3[[#This Row],[Customer ID]],'Medical Examinations'!$1:$1048576,4,FALSE())</f>
        <v>11.18</v>
      </c>
      <c r="F1570" s="20" t="str">
        <f>VLOOKUP(Table3[[#This Row],[Customer ID]],'Medical Examinations'!$1:$1048576,5,FALSE())</f>
        <v xml:space="preserve">diabetes </v>
      </c>
      <c r="G1570" s="19" t="str">
        <f>VLOOKUP(Table3[[#This Row],[Customer ID]],'Medical Examinations'!$1:$1048576,6,FALSE())</f>
        <v>yes</v>
      </c>
      <c r="H1570" s="19" t="str">
        <f>VLOOKUP(Table3[[#This Row],[Customer ID]],'Medical Examinations'!$1:$1048576,7,FALSE())</f>
        <v>No</v>
      </c>
      <c r="I1570" s="19" t="str">
        <f>VLOOKUP(Table3[[#This Row],[Customer ID]],'Medical Examinations'!$1:$1048576,8,FALSE())</f>
        <v>No</v>
      </c>
      <c r="J1570" s="19">
        <f>VLOOKUP(Table3[[#This Row],[Customer ID]],'Medical Examinations'!$1:$1048576,9,FALSE())</f>
        <v>2</v>
      </c>
      <c r="K1570" s="19" t="str">
        <f>VLOOKUP(Table3[[#This Row],[Customer ID]],'Medical Examinations'!$1:$1048576,10,FALSE())</f>
        <v>No</v>
      </c>
      <c r="L1570" s="19" t="e">
        <f>VLOOKUP(Table3[[#This Row],[Customer ID]],'Hospitalisation Details'!1569:$1048576,5,FALSE())</f>
        <v>#N/A</v>
      </c>
      <c r="M1570" s="19" t="e">
        <f>VLOOKUP(Table3[[#This Row],[Customer ID]],'Hospitalisation Details'!1569:$1048576,6,FALSE())</f>
        <v>#N/A</v>
      </c>
      <c r="N1570" s="19" t="e">
        <f>VLOOKUP(Table3[[#This Row],[Customer ID]],'Hospitalisation Details'!1569:$1048576,8,FALSE())</f>
        <v>#N/A</v>
      </c>
      <c r="O1570" s="19" t="e">
        <f>VLOOKUP(Table3[[#This Row],[Customer ID]],'Hospitalisation Details'!1569:$1048576,9,FALSE())</f>
        <v>#N/A</v>
      </c>
      <c r="P1570" s="19" t="e">
        <f>VLOOKUP(Table3[[#This Row],[Customer ID]],'Hospitalisation Details'!1569:$1048576,10,FALSE())</f>
        <v>#N/A</v>
      </c>
      <c r="Q1570" s="19" t="e">
        <f>VLOOKUP(Table3[[#This Row],[Customer ID]],'Hospitalisation Details'!1569:$1048576,11,FALSE())</f>
        <v>#N/A</v>
      </c>
    </row>
    <row r="1571" spans="1:17" x14ac:dyDescent="0.2">
      <c r="A1571" s="18" t="s">
        <v>801</v>
      </c>
      <c r="B1571" s="19" t="str">
        <f>VLOOKUP(Table3[[#This Row],[Customer ID]],'Customer name 1'!1570:$1048576,4,FALSE())</f>
        <v xml:space="preserve">Mr. Wesley </v>
      </c>
      <c r="C1571" s="20">
        <f>VLOOKUP(Table3[[#This Row],[Customer ID]],'Medical Examinations'!$1:$1048576,2,FALSE())</f>
        <v>29.83</v>
      </c>
      <c r="D1571" s="20" t="str">
        <f>VLOOKUP(Table3[[#This Row],[Customer ID]],'Medical Examinations'!$1:$1048576,3,FALSE())</f>
        <v>over weight</v>
      </c>
      <c r="E1571" s="20">
        <f>VLOOKUP(Table3[[#This Row],[Customer ID]],'Medical Examinations'!$1:$1048576,4,FALSE())</f>
        <v>5.03</v>
      </c>
      <c r="F1571" s="20" t="str">
        <f>VLOOKUP(Table3[[#This Row],[Customer ID]],'Medical Examinations'!$1:$1048576,5,FALSE())</f>
        <v xml:space="preserve">normal </v>
      </c>
      <c r="G1571" s="19" t="str">
        <f>VLOOKUP(Table3[[#This Row],[Customer ID]],'Medical Examinations'!$1:$1048576,6,FALSE())</f>
        <v>yes</v>
      </c>
      <c r="H1571" s="19" t="str">
        <f>VLOOKUP(Table3[[#This Row],[Customer ID]],'Medical Examinations'!$1:$1048576,7,FALSE())</f>
        <v>No</v>
      </c>
      <c r="I1571" s="19" t="str">
        <f>VLOOKUP(Table3[[#This Row],[Customer ID]],'Medical Examinations'!$1:$1048576,8,FALSE())</f>
        <v>No</v>
      </c>
      <c r="J1571" s="19">
        <f>VLOOKUP(Table3[[#This Row],[Customer ID]],'Medical Examinations'!$1:$1048576,9,FALSE())</f>
        <v>0</v>
      </c>
      <c r="K1571" s="19" t="str">
        <f>VLOOKUP(Table3[[#This Row],[Customer ID]],'Medical Examinations'!$1:$1048576,10,FALSE())</f>
        <v>No</v>
      </c>
      <c r="L1571" s="19" t="e">
        <f>VLOOKUP(Table3[[#This Row],[Customer ID]],'Hospitalisation Details'!1570:$1048576,5,FALSE())</f>
        <v>#N/A</v>
      </c>
      <c r="M1571" s="19" t="e">
        <f>VLOOKUP(Table3[[#This Row],[Customer ID]],'Hospitalisation Details'!1570:$1048576,6,FALSE())</f>
        <v>#N/A</v>
      </c>
      <c r="N1571" s="19" t="e">
        <f>VLOOKUP(Table3[[#This Row],[Customer ID]],'Hospitalisation Details'!1570:$1048576,8,FALSE())</f>
        <v>#N/A</v>
      </c>
      <c r="O1571" s="19" t="e">
        <f>VLOOKUP(Table3[[#This Row],[Customer ID]],'Hospitalisation Details'!1570:$1048576,9,FALSE())</f>
        <v>#N/A</v>
      </c>
      <c r="P1571" s="19" t="e">
        <f>VLOOKUP(Table3[[#This Row],[Customer ID]],'Hospitalisation Details'!1570:$1048576,10,FALSE())</f>
        <v>#N/A</v>
      </c>
      <c r="Q1571" s="19" t="e">
        <f>VLOOKUP(Table3[[#This Row],[Customer ID]],'Hospitalisation Details'!1570:$1048576,11,FALSE())</f>
        <v>#N/A</v>
      </c>
    </row>
    <row r="1572" spans="1:17" x14ac:dyDescent="0.2">
      <c r="A1572" s="18" t="s">
        <v>800</v>
      </c>
      <c r="B1572" s="19" t="str">
        <f>VLOOKUP(Table3[[#This Row],[Customer ID]],'Customer name 1'!1571:$1048576,4,FALSE())</f>
        <v xml:space="preserve">Ms. Rebecca </v>
      </c>
      <c r="C1572" s="20">
        <f>VLOOKUP(Table3[[#This Row],[Customer ID]],'Medical Examinations'!$1:$1048576,2,FALSE())</f>
        <v>23.465</v>
      </c>
      <c r="D1572" s="20" t="str">
        <f>VLOOKUP(Table3[[#This Row],[Customer ID]],'Medical Examinations'!$1:$1048576,3,FALSE())</f>
        <v>normal weight</v>
      </c>
      <c r="E1572" s="20">
        <f>VLOOKUP(Table3[[#This Row],[Customer ID]],'Medical Examinations'!$1:$1048576,4,FALSE())</f>
        <v>5.56</v>
      </c>
      <c r="F1572" s="20" t="str">
        <f>VLOOKUP(Table3[[#This Row],[Customer ID]],'Medical Examinations'!$1:$1048576,5,FALSE())</f>
        <v xml:space="preserve">normal </v>
      </c>
      <c r="G1572" s="19" t="str">
        <f>VLOOKUP(Table3[[#This Row],[Customer ID]],'Medical Examinations'!$1:$1048576,6,FALSE())</f>
        <v>No</v>
      </c>
      <c r="H1572" s="19" t="str">
        <f>VLOOKUP(Table3[[#This Row],[Customer ID]],'Medical Examinations'!$1:$1048576,7,FALSE())</f>
        <v>No</v>
      </c>
      <c r="I1572" s="19" t="str">
        <f>VLOOKUP(Table3[[#This Row],[Customer ID]],'Medical Examinations'!$1:$1048576,8,FALSE())</f>
        <v>No</v>
      </c>
      <c r="J1572" s="19">
        <f>VLOOKUP(Table3[[#This Row],[Customer ID]],'Medical Examinations'!$1:$1048576,9,FALSE())</f>
        <v>1</v>
      </c>
      <c r="K1572" s="19" t="str">
        <f>VLOOKUP(Table3[[#This Row],[Customer ID]],'Medical Examinations'!$1:$1048576,10,FALSE())</f>
        <v>No</v>
      </c>
      <c r="L1572" s="19" t="e">
        <f>VLOOKUP(Table3[[#This Row],[Customer ID]],'Hospitalisation Details'!1571:$1048576,5,FALSE())</f>
        <v>#N/A</v>
      </c>
      <c r="M1572" s="19" t="e">
        <f>VLOOKUP(Table3[[#This Row],[Customer ID]],'Hospitalisation Details'!1571:$1048576,6,FALSE())</f>
        <v>#N/A</v>
      </c>
      <c r="N1572" s="19" t="e">
        <f>VLOOKUP(Table3[[#This Row],[Customer ID]],'Hospitalisation Details'!1571:$1048576,8,FALSE())</f>
        <v>#N/A</v>
      </c>
      <c r="O1572" s="19" t="e">
        <f>VLOOKUP(Table3[[#This Row],[Customer ID]],'Hospitalisation Details'!1571:$1048576,9,FALSE())</f>
        <v>#N/A</v>
      </c>
      <c r="P1572" s="19" t="e">
        <f>VLOOKUP(Table3[[#This Row],[Customer ID]],'Hospitalisation Details'!1571:$1048576,10,FALSE())</f>
        <v>#N/A</v>
      </c>
      <c r="Q1572" s="19" t="e">
        <f>VLOOKUP(Table3[[#This Row],[Customer ID]],'Hospitalisation Details'!1571:$1048576,11,FALSE())</f>
        <v>#N/A</v>
      </c>
    </row>
    <row r="1573" spans="1:17" x14ac:dyDescent="0.2">
      <c r="A1573" s="18" t="s">
        <v>799</v>
      </c>
      <c r="B1573" s="19" t="str">
        <f>VLOOKUP(Table3[[#This Row],[Customer ID]],'Customer name 1'!1572:$1048576,4,FALSE())</f>
        <v xml:space="preserve">Mr. Barry </v>
      </c>
      <c r="C1573" s="20">
        <f>VLOOKUP(Table3[[#This Row],[Customer ID]],'Medical Examinations'!$1:$1048576,2,FALSE())</f>
        <v>29.355</v>
      </c>
      <c r="D1573" s="20" t="str">
        <f>VLOOKUP(Table3[[#This Row],[Customer ID]],'Medical Examinations'!$1:$1048576,3,FALSE())</f>
        <v>over weight</v>
      </c>
      <c r="E1573" s="20">
        <f>VLOOKUP(Table3[[#This Row],[Customer ID]],'Medical Examinations'!$1:$1048576,4,FALSE())</f>
        <v>4.33</v>
      </c>
      <c r="F1573" s="20" t="str">
        <f>VLOOKUP(Table3[[#This Row],[Customer ID]],'Medical Examinations'!$1:$1048576,5,FALSE())</f>
        <v xml:space="preserve">normal </v>
      </c>
      <c r="G1573" s="19" t="str">
        <f>VLOOKUP(Table3[[#This Row],[Customer ID]],'Medical Examinations'!$1:$1048576,6,FALSE())</f>
        <v>No</v>
      </c>
      <c r="H1573" s="19" t="str">
        <f>VLOOKUP(Table3[[#This Row],[Customer ID]],'Medical Examinations'!$1:$1048576,7,FALSE())</f>
        <v>No</v>
      </c>
      <c r="I1573" s="19" t="str">
        <f>VLOOKUP(Table3[[#This Row],[Customer ID]],'Medical Examinations'!$1:$1048576,8,FALSE())</f>
        <v>No</v>
      </c>
      <c r="J1573" s="19">
        <f>VLOOKUP(Table3[[#This Row],[Customer ID]],'Medical Examinations'!$1:$1048576,9,FALSE())</f>
        <v>0</v>
      </c>
      <c r="K1573" s="19" t="str">
        <f>VLOOKUP(Table3[[#This Row],[Customer ID]],'Medical Examinations'!$1:$1048576,10,FALSE())</f>
        <v>No</v>
      </c>
      <c r="L1573" s="19" t="e">
        <f>VLOOKUP(Table3[[#This Row],[Customer ID]],'Hospitalisation Details'!1572:$1048576,5,FALSE())</f>
        <v>#N/A</v>
      </c>
      <c r="M1573" s="19" t="e">
        <f>VLOOKUP(Table3[[#This Row],[Customer ID]],'Hospitalisation Details'!1572:$1048576,6,FALSE())</f>
        <v>#N/A</v>
      </c>
      <c r="N1573" s="19" t="e">
        <f>VLOOKUP(Table3[[#This Row],[Customer ID]],'Hospitalisation Details'!1572:$1048576,8,FALSE())</f>
        <v>#N/A</v>
      </c>
      <c r="O1573" s="19" t="e">
        <f>VLOOKUP(Table3[[#This Row],[Customer ID]],'Hospitalisation Details'!1572:$1048576,9,FALSE())</f>
        <v>#N/A</v>
      </c>
      <c r="P1573" s="19" t="e">
        <f>VLOOKUP(Table3[[#This Row],[Customer ID]],'Hospitalisation Details'!1572:$1048576,10,FALSE())</f>
        <v>#N/A</v>
      </c>
      <c r="Q1573" s="19" t="e">
        <f>VLOOKUP(Table3[[#This Row],[Customer ID]],'Hospitalisation Details'!1572:$1048576,11,FALSE())</f>
        <v>#N/A</v>
      </c>
    </row>
    <row r="1574" spans="1:17" x14ac:dyDescent="0.2">
      <c r="A1574" s="18" t="s">
        <v>798</v>
      </c>
      <c r="B1574" s="19" t="str">
        <f>VLOOKUP(Table3[[#This Row],[Customer ID]],'Customer name 1'!1573:$1048576,4,FALSE())</f>
        <v xml:space="preserve">Mr. Maciej </v>
      </c>
      <c r="C1574" s="20">
        <f>VLOOKUP(Table3[[#This Row],[Customer ID]],'Medical Examinations'!$1:$1048576,2,FALSE())</f>
        <v>35.49</v>
      </c>
      <c r="D1574" s="20" t="str">
        <f>VLOOKUP(Table3[[#This Row],[Customer ID]],'Medical Examinations'!$1:$1048576,3,FALSE())</f>
        <v xml:space="preserve"> obesity </v>
      </c>
      <c r="E1574" s="20">
        <f>VLOOKUP(Table3[[#This Row],[Customer ID]],'Medical Examinations'!$1:$1048576,4,FALSE())</f>
        <v>5.21</v>
      </c>
      <c r="F1574" s="20" t="str">
        <f>VLOOKUP(Table3[[#This Row],[Customer ID]],'Medical Examinations'!$1:$1048576,5,FALSE())</f>
        <v xml:space="preserve">normal </v>
      </c>
      <c r="G1574" s="19" t="str">
        <f>VLOOKUP(Table3[[#This Row],[Customer ID]],'Medical Examinations'!$1:$1048576,6,FALSE())</f>
        <v>yes</v>
      </c>
      <c r="H1574" s="19" t="str">
        <f>VLOOKUP(Table3[[#This Row],[Customer ID]],'Medical Examinations'!$1:$1048576,7,FALSE())</f>
        <v>No</v>
      </c>
      <c r="I1574" s="19" t="str">
        <f>VLOOKUP(Table3[[#This Row],[Customer ID]],'Medical Examinations'!$1:$1048576,8,FALSE())</f>
        <v>Yes</v>
      </c>
      <c r="J1574" s="19">
        <f>VLOOKUP(Table3[[#This Row],[Customer ID]],'Medical Examinations'!$1:$1048576,9,FALSE())</f>
        <v>1</v>
      </c>
      <c r="K1574" s="19" t="str">
        <f>VLOOKUP(Table3[[#This Row],[Customer ID]],'Medical Examinations'!$1:$1048576,10,FALSE())</f>
        <v>No</v>
      </c>
      <c r="L1574" s="19" t="e">
        <f>VLOOKUP(Table3[[#This Row],[Customer ID]],'Hospitalisation Details'!1573:$1048576,5,FALSE())</f>
        <v>#N/A</v>
      </c>
      <c r="M1574" s="19" t="e">
        <f>VLOOKUP(Table3[[#This Row],[Customer ID]],'Hospitalisation Details'!1573:$1048576,6,FALSE())</f>
        <v>#N/A</v>
      </c>
      <c r="N1574" s="19" t="e">
        <f>VLOOKUP(Table3[[#This Row],[Customer ID]],'Hospitalisation Details'!1573:$1048576,8,FALSE())</f>
        <v>#N/A</v>
      </c>
      <c r="O1574" s="19" t="e">
        <f>VLOOKUP(Table3[[#This Row],[Customer ID]],'Hospitalisation Details'!1573:$1048576,9,FALSE())</f>
        <v>#N/A</v>
      </c>
      <c r="P1574" s="19" t="e">
        <f>VLOOKUP(Table3[[#This Row],[Customer ID]],'Hospitalisation Details'!1573:$1048576,10,FALSE())</f>
        <v>#N/A</v>
      </c>
      <c r="Q1574" s="19" t="e">
        <f>VLOOKUP(Table3[[#This Row],[Customer ID]],'Hospitalisation Details'!1573:$1048576,11,FALSE())</f>
        <v>#N/A</v>
      </c>
    </row>
    <row r="1575" spans="1:17" x14ac:dyDescent="0.2">
      <c r="A1575" s="18" t="s">
        <v>797</v>
      </c>
      <c r="B1575" s="19" t="str">
        <f>VLOOKUP(Table3[[#This Row],[Customer ID]],'Customer name 1'!1574:$1048576,4,FALSE())</f>
        <v xml:space="preserve">Mr. Jerry </v>
      </c>
      <c r="C1575" s="20">
        <f>VLOOKUP(Table3[[#This Row],[Customer ID]],'Medical Examinations'!$1:$1048576,2,FALSE())</f>
        <v>26.315000000000001</v>
      </c>
      <c r="D1575" s="20" t="str">
        <f>VLOOKUP(Table3[[#This Row],[Customer ID]],'Medical Examinations'!$1:$1048576,3,FALSE())</f>
        <v>over weight</v>
      </c>
      <c r="E1575" s="20">
        <f>VLOOKUP(Table3[[#This Row],[Customer ID]],'Medical Examinations'!$1:$1048576,4,FALSE())</f>
        <v>5.89</v>
      </c>
      <c r="F1575" s="20" t="str">
        <f>VLOOKUP(Table3[[#This Row],[Customer ID]],'Medical Examinations'!$1:$1048576,5,FALSE())</f>
        <v>prediabetes</v>
      </c>
      <c r="G1575" s="19" t="str">
        <f>VLOOKUP(Table3[[#This Row],[Customer ID]],'Medical Examinations'!$1:$1048576,6,FALSE())</f>
        <v>No</v>
      </c>
      <c r="H1575" s="19" t="str">
        <f>VLOOKUP(Table3[[#This Row],[Customer ID]],'Medical Examinations'!$1:$1048576,7,FALSE())</f>
        <v>No</v>
      </c>
      <c r="I1575" s="19" t="str">
        <f>VLOOKUP(Table3[[#This Row],[Customer ID]],'Medical Examinations'!$1:$1048576,8,FALSE())</f>
        <v>No</v>
      </c>
      <c r="J1575" s="19">
        <f>VLOOKUP(Table3[[#This Row],[Customer ID]],'Medical Examinations'!$1:$1048576,9,FALSE())</f>
        <v>0</v>
      </c>
      <c r="K1575" s="19" t="str">
        <f>VLOOKUP(Table3[[#This Row],[Customer ID]],'Medical Examinations'!$1:$1048576,10,FALSE())</f>
        <v>No</v>
      </c>
      <c r="L1575" s="19" t="e">
        <f>VLOOKUP(Table3[[#This Row],[Customer ID]],'Hospitalisation Details'!1574:$1048576,5,FALSE())</f>
        <v>#N/A</v>
      </c>
      <c r="M1575" s="19" t="e">
        <f>VLOOKUP(Table3[[#This Row],[Customer ID]],'Hospitalisation Details'!1574:$1048576,6,FALSE())</f>
        <v>#N/A</v>
      </c>
      <c r="N1575" s="19" t="e">
        <f>VLOOKUP(Table3[[#This Row],[Customer ID]],'Hospitalisation Details'!1574:$1048576,8,FALSE())</f>
        <v>#N/A</v>
      </c>
      <c r="O1575" s="19" t="e">
        <f>VLOOKUP(Table3[[#This Row],[Customer ID]],'Hospitalisation Details'!1574:$1048576,9,FALSE())</f>
        <v>#N/A</v>
      </c>
      <c r="P1575" s="19" t="e">
        <f>VLOOKUP(Table3[[#This Row],[Customer ID]],'Hospitalisation Details'!1574:$1048576,10,FALSE())</f>
        <v>#N/A</v>
      </c>
      <c r="Q1575" s="19" t="e">
        <f>VLOOKUP(Table3[[#This Row],[Customer ID]],'Hospitalisation Details'!1574:$1048576,11,FALSE())</f>
        <v>#N/A</v>
      </c>
    </row>
    <row r="1576" spans="1:17" x14ac:dyDescent="0.2">
      <c r="A1576" s="18" t="s">
        <v>796</v>
      </c>
      <c r="B1576" s="19" t="str">
        <f>VLOOKUP(Table3[[#This Row],[Customer ID]],'Customer name 1'!1575:$1048576,4,FALSE())</f>
        <v xml:space="preserve">Mr. Eric </v>
      </c>
      <c r="C1576" s="20">
        <f>VLOOKUP(Table3[[#This Row],[Customer ID]],'Medical Examinations'!$1:$1048576,2,FALSE())</f>
        <v>19.79</v>
      </c>
      <c r="D1576" s="20" t="str">
        <f>VLOOKUP(Table3[[#This Row],[Customer ID]],'Medical Examinations'!$1:$1048576,3,FALSE())</f>
        <v>normal weight</v>
      </c>
      <c r="E1576" s="20">
        <f>VLOOKUP(Table3[[#This Row],[Customer ID]],'Medical Examinations'!$1:$1048576,4,FALSE())</f>
        <v>4.8099999999999996</v>
      </c>
      <c r="F1576" s="20" t="str">
        <f>VLOOKUP(Table3[[#This Row],[Customer ID]],'Medical Examinations'!$1:$1048576,5,FALSE())</f>
        <v xml:space="preserve">normal </v>
      </c>
      <c r="G1576" s="19" t="str">
        <f>VLOOKUP(Table3[[#This Row],[Customer ID]],'Medical Examinations'!$1:$1048576,6,FALSE())</f>
        <v>yes</v>
      </c>
      <c r="H1576" s="19" t="str">
        <f>VLOOKUP(Table3[[#This Row],[Customer ID]],'Medical Examinations'!$1:$1048576,7,FALSE())</f>
        <v>No</v>
      </c>
      <c r="I1576" s="19" t="str">
        <f>VLOOKUP(Table3[[#This Row],[Customer ID]],'Medical Examinations'!$1:$1048576,8,FALSE())</f>
        <v>No</v>
      </c>
      <c r="J1576" s="19">
        <f>VLOOKUP(Table3[[#This Row],[Customer ID]],'Medical Examinations'!$1:$1048576,9,FALSE())</f>
        <v>0</v>
      </c>
      <c r="K1576" s="19" t="str">
        <f>VLOOKUP(Table3[[#This Row],[Customer ID]],'Medical Examinations'!$1:$1048576,10,FALSE())</f>
        <v>No</v>
      </c>
      <c r="L1576" s="19" t="e">
        <f>VLOOKUP(Table3[[#This Row],[Customer ID]],'Hospitalisation Details'!1575:$1048576,5,FALSE())</f>
        <v>#N/A</v>
      </c>
      <c r="M1576" s="19" t="e">
        <f>VLOOKUP(Table3[[#This Row],[Customer ID]],'Hospitalisation Details'!1575:$1048576,6,FALSE())</f>
        <v>#N/A</v>
      </c>
      <c r="N1576" s="19" t="e">
        <f>VLOOKUP(Table3[[#This Row],[Customer ID]],'Hospitalisation Details'!1575:$1048576,8,FALSE())</f>
        <v>#N/A</v>
      </c>
      <c r="O1576" s="19" t="e">
        <f>VLOOKUP(Table3[[#This Row],[Customer ID]],'Hospitalisation Details'!1575:$1048576,9,FALSE())</f>
        <v>#N/A</v>
      </c>
      <c r="P1576" s="19" t="e">
        <f>VLOOKUP(Table3[[#This Row],[Customer ID]],'Hospitalisation Details'!1575:$1048576,10,FALSE())</f>
        <v>#N/A</v>
      </c>
      <c r="Q1576" s="19" t="e">
        <f>VLOOKUP(Table3[[#This Row],[Customer ID]],'Hospitalisation Details'!1575:$1048576,11,FALSE())</f>
        <v>#N/A</v>
      </c>
    </row>
    <row r="1577" spans="1:17" x14ac:dyDescent="0.2">
      <c r="A1577" s="18" t="s">
        <v>795</v>
      </c>
      <c r="B1577" s="19" t="str">
        <f>VLOOKUP(Table3[[#This Row],[Customer ID]],'Customer name 1'!1576:$1048576,4,FALSE())</f>
        <v xml:space="preserve">Ms. Cathi </v>
      </c>
      <c r="C1577" s="20">
        <f>VLOOKUP(Table3[[#This Row],[Customer ID]],'Medical Examinations'!$1:$1048576,2,FALSE())</f>
        <v>40.564999999999998</v>
      </c>
      <c r="D1577" s="20" t="str">
        <f>VLOOKUP(Table3[[#This Row],[Customer ID]],'Medical Examinations'!$1:$1048576,3,FALSE())</f>
        <v xml:space="preserve"> obesity </v>
      </c>
      <c r="E1577" s="20">
        <f>VLOOKUP(Table3[[#This Row],[Customer ID]],'Medical Examinations'!$1:$1048576,4,FALSE())</f>
        <v>5.66</v>
      </c>
      <c r="F1577" s="20" t="str">
        <f>VLOOKUP(Table3[[#This Row],[Customer ID]],'Medical Examinations'!$1:$1048576,5,FALSE())</f>
        <v xml:space="preserve">normal </v>
      </c>
      <c r="G1577" s="19" t="str">
        <f>VLOOKUP(Table3[[#This Row],[Customer ID]],'Medical Examinations'!$1:$1048576,6,FALSE())</f>
        <v>No</v>
      </c>
      <c r="H1577" s="19" t="str">
        <f>VLOOKUP(Table3[[#This Row],[Customer ID]],'Medical Examinations'!$1:$1048576,7,FALSE())</f>
        <v>No</v>
      </c>
      <c r="I1577" s="19" t="str">
        <f>VLOOKUP(Table3[[#This Row],[Customer ID]],'Medical Examinations'!$1:$1048576,8,FALSE())</f>
        <v>No</v>
      </c>
      <c r="J1577" s="19">
        <f>VLOOKUP(Table3[[#This Row],[Customer ID]],'Medical Examinations'!$1:$1048576,9,FALSE())</f>
        <v>1</v>
      </c>
      <c r="K1577" s="19" t="str">
        <f>VLOOKUP(Table3[[#This Row],[Customer ID]],'Medical Examinations'!$1:$1048576,10,FALSE())</f>
        <v>No</v>
      </c>
      <c r="L1577" s="19" t="e">
        <f>VLOOKUP(Table3[[#This Row],[Customer ID]],'Hospitalisation Details'!1576:$1048576,5,FALSE())</f>
        <v>#N/A</v>
      </c>
      <c r="M1577" s="19" t="e">
        <f>VLOOKUP(Table3[[#This Row],[Customer ID]],'Hospitalisation Details'!1576:$1048576,6,FALSE())</f>
        <v>#N/A</v>
      </c>
      <c r="N1577" s="19" t="e">
        <f>VLOOKUP(Table3[[#This Row],[Customer ID]],'Hospitalisation Details'!1576:$1048576,8,FALSE())</f>
        <v>#N/A</v>
      </c>
      <c r="O1577" s="19" t="e">
        <f>VLOOKUP(Table3[[#This Row],[Customer ID]],'Hospitalisation Details'!1576:$1048576,9,FALSE())</f>
        <v>#N/A</v>
      </c>
      <c r="P1577" s="19" t="e">
        <f>VLOOKUP(Table3[[#This Row],[Customer ID]],'Hospitalisation Details'!1576:$1048576,10,FALSE())</f>
        <v>#N/A</v>
      </c>
      <c r="Q1577" s="19" t="e">
        <f>VLOOKUP(Table3[[#This Row],[Customer ID]],'Hospitalisation Details'!1576:$1048576,11,FALSE())</f>
        <v>#N/A</v>
      </c>
    </row>
    <row r="1578" spans="1:17" x14ac:dyDescent="0.2">
      <c r="A1578" s="18" t="s">
        <v>794</v>
      </c>
      <c r="B1578" s="19" t="str">
        <f>VLOOKUP(Table3[[#This Row],[Customer ID]],'Customer name 1'!1577:$1048576,4,FALSE())</f>
        <v xml:space="preserve">Mr. Alex </v>
      </c>
      <c r="C1578" s="20">
        <f>VLOOKUP(Table3[[#This Row],[Customer ID]],'Medical Examinations'!$1:$1048576,2,FALSE())</f>
        <v>18.03</v>
      </c>
      <c r="D1578" s="20" t="str">
        <f>VLOOKUP(Table3[[#This Row],[Customer ID]],'Medical Examinations'!$1:$1048576,3,FALSE())</f>
        <v xml:space="preserve">under weight </v>
      </c>
      <c r="E1578" s="20">
        <f>VLOOKUP(Table3[[#This Row],[Customer ID]],'Medical Examinations'!$1:$1048576,4,FALSE())</f>
        <v>10.66</v>
      </c>
      <c r="F1578" s="20" t="str">
        <f>VLOOKUP(Table3[[#This Row],[Customer ID]],'Medical Examinations'!$1:$1048576,5,FALSE())</f>
        <v xml:space="preserve">diabetes </v>
      </c>
      <c r="G1578" s="19" t="str">
        <f>VLOOKUP(Table3[[#This Row],[Customer ID]],'Medical Examinations'!$1:$1048576,6,FALSE())</f>
        <v>yes</v>
      </c>
      <c r="H1578" s="19" t="str">
        <f>VLOOKUP(Table3[[#This Row],[Customer ID]],'Medical Examinations'!$1:$1048576,7,FALSE())</f>
        <v>No</v>
      </c>
      <c r="I1578" s="19" t="str">
        <f>VLOOKUP(Table3[[#This Row],[Customer ID]],'Medical Examinations'!$1:$1048576,8,FALSE())</f>
        <v>No</v>
      </c>
      <c r="J1578" s="19">
        <f>VLOOKUP(Table3[[#This Row],[Customer ID]],'Medical Examinations'!$1:$1048576,9,FALSE())</f>
        <v>2</v>
      </c>
      <c r="K1578" s="19" t="str">
        <f>VLOOKUP(Table3[[#This Row],[Customer ID]],'Medical Examinations'!$1:$1048576,10,FALSE())</f>
        <v>No</v>
      </c>
      <c r="L1578" s="19" t="e">
        <f>VLOOKUP(Table3[[#This Row],[Customer ID]],'Hospitalisation Details'!1577:$1048576,5,FALSE())</f>
        <v>#N/A</v>
      </c>
      <c r="M1578" s="19" t="e">
        <f>VLOOKUP(Table3[[#This Row],[Customer ID]],'Hospitalisation Details'!1577:$1048576,6,FALSE())</f>
        <v>#N/A</v>
      </c>
      <c r="N1578" s="19" t="e">
        <f>VLOOKUP(Table3[[#This Row],[Customer ID]],'Hospitalisation Details'!1577:$1048576,8,FALSE())</f>
        <v>#N/A</v>
      </c>
      <c r="O1578" s="19" t="e">
        <f>VLOOKUP(Table3[[#This Row],[Customer ID]],'Hospitalisation Details'!1577:$1048576,9,FALSE())</f>
        <v>#N/A</v>
      </c>
      <c r="P1578" s="19" t="e">
        <f>VLOOKUP(Table3[[#This Row],[Customer ID]],'Hospitalisation Details'!1577:$1048576,10,FALSE())</f>
        <v>#N/A</v>
      </c>
      <c r="Q1578" s="19" t="e">
        <f>VLOOKUP(Table3[[#This Row],[Customer ID]],'Hospitalisation Details'!1577:$1048576,11,FALSE())</f>
        <v>#N/A</v>
      </c>
    </row>
    <row r="1579" spans="1:17" x14ac:dyDescent="0.2">
      <c r="A1579" s="18" t="s">
        <v>793</v>
      </c>
      <c r="B1579" s="19" t="str">
        <f>VLOOKUP(Table3[[#This Row],[Customer ID]],'Customer name 1'!1578:$1048576,4,FALSE())</f>
        <v xml:space="preserve">Mr. Liang </v>
      </c>
      <c r="C1579" s="20">
        <f>VLOOKUP(Table3[[#This Row],[Customer ID]],'Medical Examinations'!$1:$1048576,2,FALSE())</f>
        <v>34.65</v>
      </c>
      <c r="D1579" s="20" t="str">
        <f>VLOOKUP(Table3[[#This Row],[Customer ID]],'Medical Examinations'!$1:$1048576,3,FALSE())</f>
        <v xml:space="preserve"> obesity </v>
      </c>
      <c r="E1579" s="20">
        <f>VLOOKUP(Table3[[#This Row],[Customer ID]],'Medical Examinations'!$1:$1048576,4,FALSE())</f>
        <v>5.98</v>
      </c>
      <c r="F1579" s="20" t="str">
        <f>VLOOKUP(Table3[[#This Row],[Customer ID]],'Medical Examinations'!$1:$1048576,5,FALSE())</f>
        <v>prediabetes</v>
      </c>
      <c r="G1579" s="19" t="str">
        <f>VLOOKUP(Table3[[#This Row],[Customer ID]],'Medical Examinations'!$1:$1048576,6,FALSE())</f>
        <v>yes</v>
      </c>
      <c r="H1579" s="19" t="str">
        <f>VLOOKUP(Table3[[#This Row],[Customer ID]],'Medical Examinations'!$1:$1048576,7,FALSE())</f>
        <v>No</v>
      </c>
      <c r="I1579" s="19" t="str">
        <f>VLOOKUP(Table3[[#This Row],[Customer ID]],'Medical Examinations'!$1:$1048576,8,FALSE())</f>
        <v>No</v>
      </c>
      <c r="J1579" s="19">
        <f>VLOOKUP(Table3[[#This Row],[Customer ID]],'Medical Examinations'!$1:$1048576,9,FALSE())</f>
        <v>0</v>
      </c>
      <c r="K1579" s="19" t="str">
        <f>VLOOKUP(Table3[[#This Row],[Customer ID]],'Medical Examinations'!$1:$1048576,10,FALSE())</f>
        <v>No</v>
      </c>
      <c r="L1579" s="19" t="e">
        <f>VLOOKUP(Table3[[#This Row],[Customer ID]],'Hospitalisation Details'!1578:$1048576,5,FALSE())</f>
        <v>#N/A</v>
      </c>
      <c r="M1579" s="19" t="e">
        <f>VLOOKUP(Table3[[#This Row],[Customer ID]],'Hospitalisation Details'!1578:$1048576,6,FALSE())</f>
        <v>#N/A</v>
      </c>
      <c r="N1579" s="19" t="e">
        <f>VLOOKUP(Table3[[#This Row],[Customer ID]],'Hospitalisation Details'!1578:$1048576,8,FALSE())</f>
        <v>#N/A</v>
      </c>
      <c r="O1579" s="19" t="e">
        <f>VLOOKUP(Table3[[#This Row],[Customer ID]],'Hospitalisation Details'!1578:$1048576,9,FALSE())</f>
        <v>#N/A</v>
      </c>
      <c r="P1579" s="19" t="e">
        <f>VLOOKUP(Table3[[#This Row],[Customer ID]],'Hospitalisation Details'!1578:$1048576,10,FALSE())</f>
        <v>#N/A</v>
      </c>
      <c r="Q1579" s="19" t="e">
        <f>VLOOKUP(Table3[[#This Row],[Customer ID]],'Hospitalisation Details'!1578:$1048576,11,FALSE())</f>
        <v>#N/A</v>
      </c>
    </row>
    <row r="1580" spans="1:17" x14ac:dyDescent="0.2">
      <c r="A1580" s="18" t="s">
        <v>792</v>
      </c>
      <c r="B1580" s="19" t="str">
        <f>VLOOKUP(Table3[[#This Row],[Customer ID]],'Customer name 1'!1579:$1048576,4,FALSE())</f>
        <v xml:space="preserve">Ms. Lexy </v>
      </c>
      <c r="C1580" s="20">
        <f>VLOOKUP(Table3[[#This Row],[Customer ID]],'Medical Examinations'!$1:$1048576,2,FALSE())</f>
        <v>42.94</v>
      </c>
      <c r="D1580" s="20" t="str">
        <f>VLOOKUP(Table3[[#This Row],[Customer ID]],'Medical Examinations'!$1:$1048576,3,FALSE())</f>
        <v xml:space="preserve"> obesity </v>
      </c>
      <c r="E1580" s="20">
        <f>VLOOKUP(Table3[[#This Row],[Customer ID]],'Medical Examinations'!$1:$1048576,4,FALSE())</f>
        <v>4.34</v>
      </c>
      <c r="F1580" s="20" t="str">
        <f>VLOOKUP(Table3[[#This Row],[Customer ID]],'Medical Examinations'!$1:$1048576,5,FALSE())</f>
        <v xml:space="preserve">normal </v>
      </c>
      <c r="G1580" s="19" t="str">
        <f>VLOOKUP(Table3[[#This Row],[Customer ID]],'Medical Examinations'!$1:$1048576,6,FALSE())</f>
        <v>No</v>
      </c>
      <c r="H1580" s="19" t="str">
        <f>VLOOKUP(Table3[[#This Row],[Customer ID]],'Medical Examinations'!$1:$1048576,7,FALSE())</f>
        <v>No</v>
      </c>
      <c r="I1580" s="19" t="str">
        <f>VLOOKUP(Table3[[#This Row],[Customer ID]],'Medical Examinations'!$1:$1048576,8,FALSE())</f>
        <v>No</v>
      </c>
      <c r="J1580" s="19">
        <f>VLOOKUP(Table3[[#This Row],[Customer ID]],'Medical Examinations'!$1:$1048576,9,FALSE())</f>
        <v>0</v>
      </c>
      <c r="K1580" s="19" t="str">
        <f>VLOOKUP(Table3[[#This Row],[Customer ID]],'Medical Examinations'!$1:$1048576,10,FALSE())</f>
        <v>No</v>
      </c>
      <c r="L1580" s="19" t="e">
        <f>VLOOKUP(Table3[[#This Row],[Customer ID]],'Hospitalisation Details'!1579:$1048576,5,FALSE())</f>
        <v>#N/A</v>
      </c>
      <c r="M1580" s="19" t="e">
        <f>VLOOKUP(Table3[[#This Row],[Customer ID]],'Hospitalisation Details'!1579:$1048576,6,FALSE())</f>
        <v>#N/A</v>
      </c>
      <c r="N1580" s="19" t="e">
        <f>VLOOKUP(Table3[[#This Row],[Customer ID]],'Hospitalisation Details'!1579:$1048576,8,FALSE())</f>
        <v>#N/A</v>
      </c>
      <c r="O1580" s="19" t="e">
        <f>VLOOKUP(Table3[[#This Row],[Customer ID]],'Hospitalisation Details'!1579:$1048576,9,FALSE())</f>
        <v>#N/A</v>
      </c>
      <c r="P1580" s="19" t="e">
        <f>VLOOKUP(Table3[[#This Row],[Customer ID]],'Hospitalisation Details'!1579:$1048576,10,FALSE())</f>
        <v>#N/A</v>
      </c>
      <c r="Q1580" s="19" t="e">
        <f>VLOOKUP(Table3[[#This Row],[Customer ID]],'Hospitalisation Details'!1579:$1048576,11,FALSE())</f>
        <v>#N/A</v>
      </c>
    </row>
    <row r="1581" spans="1:17" x14ac:dyDescent="0.2">
      <c r="A1581" s="18" t="s">
        <v>791</v>
      </c>
      <c r="B1581" s="19" t="str">
        <f>VLOOKUP(Table3[[#This Row],[Customer ID]],'Customer name 1'!1580:$1048576,4,FALSE())</f>
        <v xml:space="preserve">Mr. Michael </v>
      </c>
      <c r="C1581" s="20">
        <f>VLOOKUP(Table3[[#This Row],[Customer ID]],'Medical Examinations'!$1:$1048576,2,FALSE())</f>
        <v>31.254999999999999</v>
      </c>
      <c r="D1581" s="20" t="str">
        <f>VLOOKUP(Table3[[#This Row],[Customer ID]],'Medical Examinations'!$1:$1048576,3,FALSE())</f>
        <v xml:space="preserve"> obesity </v>
      </c>
      <c r="E1581" s="20">
        <f>VLOOKUP(Table3[[#This Row],[Customer ID]],'Medical Examinations'!$1:$1048576,4,FALSE())</f>
        <v>5.17</v>
      </c>
      <c r="F1581" s="20" t="str">
        <f>VLOOKUP(Table3[[#This Row],[Customer ID]],'Medical Examinations'!$1:$1048576,5,FALSE())</f>
        <v xml:space="preserve">normal </v>
      </c>
      <c r="G1581" s="19" t="str">
        <f>VLOOKUP(Table3[[#This Row],[Customer ID]],'Medical Examinations'!$1:$1048576,6,FALSE())</f>
        <v>No</v>
      </c>
      <c r="H1581" s="19" t="str">
        <f>VLOOKUP(Table3[[#This Row],[Customer ID]],'Medical Examinations'!$1:$1048576,7,FALSE())</f>
        <v>No</v>
      </c>
      <c r="I1581" s="19" t="str">
        <f>VLOOKUP(Table3[[#This Row],[Customer ID]],'Medical Examinations'!$1:$1048576,8,FALSE())</f>
        <v>No</v>
      </c>
      <c r="J1581" s="19">
        <f>VLOOKUP(Table3[[#This Row],[Customer ID]],'Medical Examinations'!$1:$1048576,9,FALSE())</f>
        <v>0</v>
      </c>
      <c r="K1581" s="19" t="str">
        <f>VLOOKUP(Table3[[#This Row],[Customer ID]],'Medical Examinations'!$1:$1048576,10,FALSE())</f>
        <v>No</v>
      </c>
      <c r="L1581" s="19" t="e">
        <f>VLOOKUP(Table3[[#This Row],[Customer ID]],'Hospitalisation Details'!1580:$1048576,5,FALSE())</f>
        <v>#N/A</v>
      </c>
      <c r="M1581" s="19" t="e">
        <f>VLOOKUP(Table3[[#This Row],[Customer ID]],'Hospitalisation Details'!1580:$1048576,6,FALSE())</f>
        <v>#N/A</v>
      </c>
      <c r="N1581" s="19" t="e">
        <f>VLOOKUP(Table3[[#This Row],[Customer ID]],'Hospitalisation Details'!1580:$1048576,8,FALSE())</f>
        <v>#N/A</v>
      </c>
      <c r="O1581" s="19" t="e">
        <f>VLOOKUP(Table3[[#This Row],[Customer ID]],'Hospitalisation Details'!1580:$1048576,9,FALSE())</f>
        <v>#N/A</v>
      </c>
      <c r="P1581" s="19" t="e">
        <f>VLOOKUP(Table3[[#This Row],[Customer ID]],'Hospitalisation Details'!1580:$1048576,10,FALSE())</f>
        <v>#N/A</v>
      </c>
      <c r="Q1581" s="19" t="e">
        <f>VLOOKUP(Table3[[#This Row],[Customer ID]],'Hospitalisation Details'!1580:$1048576,11,FALSE())</f>
        <v>#N/A</v>
      </c>
    </row>
    <row r="1582" spans="1:17" x14ac:dyDescent="0.2">
      <c r="A1582" s="18" t="s">
        <v>790</v>
      </c>
      <c r="B1582" s="19" t="str">
        <f>VLOOKUP(Table3[[#This Row],[Customer ID]],'Customer name 1'!1581:$1048576,4,FALSE())</f>
        <v xml:space="preserve">Mr. Samuel </v>
      </c>
      <c r="C1582" s="20">
        <f>VLOOKUP(Table3[[#This Row],[Customer ID]],'Medical Examinations'!$1:$1048576,2,FALSE())</f>
        <v>45.43</v>
      </c>
      <c r="D1582" s="20" t="str">
        <f>VLOOKUP(Table3[[#This Row],[Customer ID]],'Medical Examinations'!$1:$1048576,3,FALSE())</f>
        <v xml:space="preserve"> obesity </v>
      </c>
      <c r="E1582" s="20">
        <f>VLOOKUP(Table3[[#This Row],[Customer ID]],'Medical Examinations'!$1:$1048576,4,FALSE())</f>
        <v>4.2300000000000004</v>
      </c>
      <c r="F1582" s="20" t="str">
        <f>VLOOKUP(Table3[[#This Row],[Customer ID]],'Medical Examinations'!$1:$1048576,5,FALSE())</f>
        <v xml:space="preserve">normal </v>
      </c>
      <c r="G1582" s="19" t="str">
        <f>VLOOKUP(Table3[[#This Row],[Customer ID]],'Medical Examinations'!$1:$1048576,6,FALSE())</f>
        <v>yes</v>
      </c>
      <c r="H1582" s="19" t="str">
        <f>VLOOKUP(Table3[[#This Row],[Customer ID]],'Medical Examinations'!$1:$1048576,7,FALSE())</f>
        <v>No</v>
      </c>
      <c r="I1582" s="19" t="str">
        <f>VLOOKUP(Table3[[#This Row],[Customer ID]],'Medical Examinations'!$1:$1048576,8,FALSE())</f>
        <v>Yes</v>
      </c>
      <c r="J1582" s="19">
        <f>VLOOKUP(Table3[[#This Row],[Customer ID]],'Medical Examinations'!$1:$1048576,9,FALSE())</f>
        <v>1</v>
      </c>
      <c r="K1582" s="19" t="str">
        <f>VLOOKUP(Table3[[#This Row],[Customer ID]],'Medical Examinations'!$1:$1048576,10,FALSE())</f>
        <v>No</v>
      </c>
      <c r="L1582" s="19" t="e">
        <f>VLOOKUP(Table3[[#This Row],[Customer ID]],'Hospitalisation Details'!1581:$1048576,5,FALSE())</f>
        <v>#N/A</v>
      </c>
      <c r="M1582" s="19" t="e">
        <f>VLOOKUP(Table3[[#This Row],[Customer ID]],'Hospitalisation Details'!1581:$1048576,6,FALSE())</f>
        <v>#N/A</v>
      </c>
      <c r="N1582" s="19" t="e">
        <f>VLOOKUP(Table3[[#This Row],[Customer ID]],'Hospitalisation Details'!1581:$1048576,8,FALSE())</f>
        <v>#N/A</v>
      </c>
      <c r="O1582" s="19" t="e">
        <f>VLOOKUP(Table3[[#This Row],[Customer ID]],'Hospitalisation Details'!1581:$1048576,9,FALSE())</f>
        <v>#N/A</v>
      </c>
      <c r="P1582" s="19" t="e">
        <f>VLOOKUP(Table3[[#This Row],[Customer ID]],'Hospitalisation Details'!1581:$1048576,10,FALSE())</f>
        <v>#N/A</v>
      </c>
      <c r="Q1582" s="19" t="e">
        <f>VLOOKUP(Table3[[#This Row],[Customer ID]],'Hospitalisation Details'!1581:$1048576,11,FALSE())</f>
        <v>#N/A</v>
      </c>
    </row>
    <row r="1583" spans="1:17" x14ac:dyDescent="0.2">
      <c r="A1583" s="18" t="s">
        <v>789</v>
      </c>
      <c r="B1583" s="19" t="str">
        <f>VLOOKUP(Table3[[#This Row],[Customer ID]],'Customer name 1'!1582:$1048576,4,FALSE())</f>
        <v xml:space="preserve">Mr. Spencer </v>
      </c>
      <c r="C1583" s="20">
        <f>VLOOKUP(Table3[[#This Row],[Customer ID]],'Medical Examinations'!$1:$1048576,2,FALSE())</f>
        <v>32.340000000000003</v>
      </c>
      <c r="D1583" s="20" t="str">
        <f>VLOOKUP(Table3[[#This Row],[Customer ID]],'Medical Examinations'!$1:$1048576,3,FALSE())</f>
        <v xml:space="preserve"> obesity </v>
      </c>
      <c r="E1583" s="20">
        <f>VLOOKUP(Table3[[#This Row],[Customer ID]],'Medical Examinations'!$1:$1048576,4,FALSE())</f>
        <v>4.88</v>
      </c>
      <c r="F1583" s="20" t="str">
        <f>VLOOKUP(Table3[[#This Row],[Customer ID]],'Medical Examinations'!$1:$1048576,5,FALSE())</f>
        <v xml:space="preserve">normal </v>
      </c>
      <c r="G1583" s="19" t="str">
        <f>VLOOKUP(Table3[[#This Row],[Customer ID]],'Medical Examinations'!$1:$1048576,6,FALSE())</f>
        <v>yes</v>
      </c>
      <c r="H1583" s="19" t="str">
        <f>VLOOKUP(Table3[[#This Row],[Customer ID]],'Medical Examinations'!$1:$1048576,7,FALSE())</f>
        <v>No</v>
      </c>
      <c r="I1583" s="19" t="str">
        <f>VLOOKUP(Table3[[#This Row],[Customer ID]],'Medical Examinations'!$1:$1048576,8,FALSE())</f>
        <v>Yes</v>
      </c>
      <c r="J1583" s="19">
        <f>VLOOKUP(Table3[[#This Row],[Customer ID]],'Medical Examinations'!$1:$1048576,9,FALSE())</f>
        <v>1</v>
      </c>
      <c r="K1583" s="19" t="str">
        <f>VLOOKUP(Table3[[#This Row],[Customer ID]],'Medical Examinations'!$1:$1048576,10,FALSE())</f>
        <v>No</v>
      </c>
      <c r="L1583" s="19" t="e">
        <f>VLOOKUP(Table3[[#This Row],[Customer ID]],'Hospitalisation Details'!1582:$1048576,5,FALSE())</f>
        <v>#N/A</v>
      </c>
      <c r="M1583" s="19" t="e">
        <f>VLOOKUP(Table3[[#This Row],[Customer ID]],'Hospitalisation Details'!1582:$1048576,6,FALSE())</f>
        <v>#N/A</v>
      </c>
      <c r="N1583" s="19" t="e">
        <f>VLOOKUP(Table3[[#This Row],[Customer ID]],'Hospitalisation Details'!1582:$1048576,8,FALSE())</f>
        <v>#N/A</v>
      </c>
      <c r="O1583" s="19" t="e">
        <f>VLOOKUP(Table3[[#This Row],[Customer ID]],'Hospitalisation Details'!1582:$1048576,9,FALSE())</f>
        <v>#N/A</v>
      </c>
      <c r="P1583" s="19" t="e">
        <f>VLOOKUP(Table3[[#This Row],[Customer ID]],'Hospitalisation Details'!1582:$1048576,10,FALSE())</f>
        <v>#N/A</v>
      </c>
      <c r="Q1583" s="19" t="e">
        <f>VLOOKUP(Table3[[#This Row],[Customer ID]],'Hospitalisation Details'!1582:$1048576,11,FALSE())</f>
        <v>#N/A</v>
      </c>
    </row>
    <row r="1584" spans="1:17" x14ac:dyDescent="0.2">
      <c r="A1584" s="18" t="s">
        <v>788</v>
      </c>
      <c r="B1584" s="19" t="str">
        <f>VLOOKUP(Table3[[#This Row],[Customer ID]],'Customer name 1'!1583:$1048576,4,FALSE())</f>
        <v xml:space="preserve">Mrs. Rochelle </v>
      </c>
      <c r="C1584" s="20">
        <f>VLOOKUP(Table3[[#This Row],[Customer ID]],'Medical Examinations'!$1:$1048576,2,FALSE())</f>
        <v>25.46</v>
      </c>
      <c r="D1584" s="20" t="str">
        <f>VLOOKUP(Table3[[#This Row],[Customer ID]],'Medical Examinations'!$1:$1048576,3,FALSE())</f>
        <v>over weight</v>
      </c>
      <c r="E1584" s="20">
        <f>VLOOKUP(Table3[[#This Row],[Customer ID]],'Medical Examinations'!$1:$1048576,4,FALSE())</f>
        <v>9.7100000000000009</v>
      </c>
      <c r="F1584" s="20" t="str">
        <f>VLOOKUP(Table3[[#This Row],[Customer ID]],'Medical Examinations'!$1:$1048576,5,FALSE())</f>
        <v xml:space="preserve">diabetes </v>
      </c>
      <c r="G1584" s="19" t="str">
        <f>VLOOKUP(Table3[[#This Row],[Customer ID]],'Medical Examinations'!$1:$1048576,6,FALSE())</f>
        <v>yes</v>
      </c>
      <c r="H1584" s="19" t="str">
        <f>VLOOKUP(Table3[[#This Row],[Customer ID]],'Medical Examinations'!$1:$1048576,7,FALSE())</f>
        <v>No</v>
      </c>
      <c r="I1584" s="19" t="str">
        <f>VLOOKUP(Table3[[#This Row],[Customer ID]],'Medical Examinations'!$1:$1048576,8,FALSE())</f>
        <v>No</v>
      </c>
      <c r="J1584" s="19">
        <f>VLOOKUP(Table3[[#This Row],[Customer ID]],'Medical Examinations'!$1:$1048576,9,FALSE())</f>
        <v>1</v>
      </c>
      <c r="K1584" s="19" t="str">
        <f>VLOOKUP(Table3[[#This Row],[Customer ID]],'Medical Examinations'!$1:$1048576,10,FALSE())</f>
        <v>No</v>
      </c>
      <c r="L1584" s="19" t="e">
        <f>VLOOKUP(Table3[[#This Row],[Customer ID]],'Hospitalisation Details'!1583:$1048576,5,FALSE())</f>
        <v>#N/A</v>
      </c>
      <c r="M1584" s="19" t="e">
        <f>VLOOKUP(Table3[[#This Row],[Customer ID]],'Hospitalisation Details'!1583:$1048576,6,FALSE())</f>
        <v>#N/A</v>
      </c>
      <c r="N1584" s="19" t="e">
        <f>VLOOKUP(Table3[[#This Row],[Customer ID]],'Hospitalisation Details'!1583:$1048576,8,FALSE())</f>
        <v>#N/A</v>
      </c>
      <c r="O1584" s="19" t="e">
        <f>VLOOKUP(Table3[[#This Row],[Customer ID]],'Hospitalisation Details'!1583:$1048576,9,FALSE())</f>
        <v>#N/A</v>
      </c>
      <c r="P1584" s="19" t="e">
        <f>VLOOKUP(Table3[[#This Row],[Customer ID]],'Hospitalisation Details'!1583:$1048576,10,FALSE())</f>
        <v>#N/A</v>
      </c>
      <c r="Q1584" s="19" t="e">
        <f>VLOOKUP(Table3[[#This Row],[Customer ID]],'Hospitalisation Details'!1583:$1048576,11,FALSE())</f>
        <v>#N/A</v>
      </c>
    </row>
    <row r="1585" spans="1:17" x14ac:dyDescent="0.2">
      <c r="A1585" s="18" t="s">
        <v>787</v>
      </c>
      <c r="B1585" s="19" t="str">
        <f>VLOOKUP(Table3[[#This Row],[Customer ID]],'Customer name 1'!1584:$1048576,4,FALSE())</f>
        <v xml:space="preserve">Ms. Paula </v>
      </c>
      <c r="C1585" s="20">
        <f>VLOOKUP(Table3[[#This Row],[Customer ID]],'Medical Examinations'!$1:$1048576,2,FALSE())</f>
        <v>37.145000000000003</v>
      </c>
      <c r="D1585" s="20" t="str">
        <f>VLOOKUP(Table3[[#This Row],[Customer ID]],'Medical Examinations'!$1:$1048576,3,FALSE())</f>
        <v xml:space="preserve"> obesity </v>
      </c>
      <c r="E1585" s="20">
        <f>VLOOKUP(Table3[[#This Row],[Customer ID]],'Medical Examinations'!$1:$1048576,4,FALSE())</f>
        <v>5.32</v>
      </c>
      <c r="F1585" s="20" t="str">
        <f>VLOOKUP(Table3[[#This Row],[Customer ID]],'Medical Examinations'!$1:$1048576,5,FALSE())</f>
        <v xml:space="preserve">normal </v>
      </c>
      <c r="G1585" s="19" t="str">
        <f>VLOOKUP(Table3[[#This Row],[Customer ID]],'Medical Examinations'!$1:$1048576,6,FALSE())</f>
        <v>No</v>
      </c>
      <c r="H1585" s="19" t="str">
        <f>VLOOKUP(Table3[[#This Row],[Customer ID]],'Medical Examinations'!$1:$1048576,7,FALSE())</f>
        <v>No</v>
      </c>
      <c r="I1585" s="19" t="str">
        <f>VLOOKUP(Table3[[#This Row],[Customer ID]],'Medical Examinations'!$1:$1048576,8,FALSE())</f>
        <v>No</v>
      </c>
      <c r="J1585" s="19">
        <f>VLOOKUP(Table3[[#This Row],[Customer ID]],'Medical Examinations'!$1:$1048576,9,FALSE())</f>
        <v>0</v>
      </c>
      <c r="K1585" s="19" t="str">
        <f>VLOOKUP(Table3[[#This Row],[Customer ID]],'Medical Examinations'!$1:$1048576,10,FALSE())</f>
        <v>No</v>
      </c>
      <c r="L1585" s="19" t="e">
        <f>VLOOKUP(Table3[[#This Row],[Customer ID]],'Hospitalisation Details'!1584:$1048576,5,FALSE())</f>
        <v>#N/A</v>
      </c>
      <c r="M1585" s="19" t="e">
        <f>VLOOKUP(Table3[[#This Row],[Customer ID]],'Hospitalisation Details'!1584:$1048576,6,FALSE())</f>
        <v>#N/A</v>
      </c>
      <c r="N1585" s="19" t="e">
        <f>VLOOKUP(Table3[[#This Row],[Customer ID]],'Hospitalisation Details'!1584:$1048576,8,FALSE())</f>
        <v>#N/A</v>
      </c>
      <c r="O1585" s="19" t="e">
        <f>VLOOKUP(Table3[[#This Row],[Customer ID]],'Hospitalisation Details'!1584:$1048576,9,FALSE())</f>
        <v>#N/A</v>
      </c>
      <c r="P1585" s="19" t="e">
        <f>VLOOKUP(Table3[[#This Row],[Customer ID]],'Hospitalisation Details'!1584:$1048576,10,FALSE())</f>
        <v>#N/A</v>
      </c>
      <c r="Q1585" s="19" t="e">
        <f>VLOOKUP(Table3[[#This Row],[Customer ID]],'Hospitalisation Details'!1584:$1048576,11,FALSE())</f>
        <v>#N/A</v>
      </c>
    </row>
    <row r="1586" spans="1:17" x14ac:dyDescent="0.2">
      <c r="A1586" s="18" t="s">
        <v>786</v>
      </c>
      <c r="B1586" s="19" t="str">
        <f>VLOOKUP(Table3[[#This Row],[Customer ID]],'Customer name 1'!1585:$1048576,4,FALSE())</f>
        <v xml:space="preserve">Mrs. Madeline </v>
      </c>
      <c r="C1586" s="20">
        <f>VLOOKUP(Table3[[#This Row],[Customer ID]],'Medical Examinations'!$1:$1048576,2,FALSE())</f>
        <v>30.8</v>
      </c>
      <c r="D1586" s="20" t="str">
        <f>VLOOKUP(Table3[[#This Row],[Customer ID]],'Medical Examinations'!$1:$1048576,3,FALSE())</f>
        <v xml:space="preserve"> obesity </v>
      </c>
      <c r="E1586" s="20">
        <f>VLOOKUP(Table3[[#This Row],[Customer ID]],'Medical Examinations'!$1:$1048576,4,FALSE())</f>
        <v>5.83</v>
      </c>
      <c r="F1586" s="20" t="str">
        <f>VLOOKUP(Table3[[#This Row],[Customer ID]],'Medical Examinations'!$1:$1048576,5,FALSE())</f>
        <v>prediabetes</v>
      </c>
      <c r="G1586" s="19" t="str">
        <f>VLOOKUP(Table3[[#This Row],[Customer ID]],'Medical Examinations'!$1:$1048576,6,FALSE())</f>
        <v>yes</v>
      </c>
      <c r="H1586" s="19" t="str">
        <f>VLOOKUP(Table3[[#This Row],[Customer ID]],'Medical Examinations'!$1:$1048576,7,FALSE())</f>
        <v>No</v>
      </c>
      <c r="I1586" s="19" t="str">
        <f>VLOOKUP(Table3[[#This Row],[Customer ID]],'Medical Examinations'!$1:$1048576,8,FALSE())</f>
        <v>No</v>
      </c>
      <c r="J1586" s="19">
        <f>VLOOKUP(Table3[[#This Row],[Customer ID]],'Medical Examinations'!$1:$1048576,9,FALSE())</f>
        <v>0</v>
      </c>
      <c r="K1586" s="19" t="str">
        <f>VLOOKUP(Table3[[#This Row],[Customer ID]],'Medical Examinations'!$1:$1048576,10,FALSE())</f>
        <v>No</v>
      </c>
      <c r="L1586" s="19" t="e">
        <f>VLOOKUP(Table3[[#This Row],[Customer ID]],'Hospitalisation Details'!1585:$1048576,5,FALSE())</f>
        <v>#N/A</v>
      </c>
      <c r="M1586" s="19" t="e">
        <f>VLOOKUP(Table3[[#This Row],[Customer ID]],'Hospitalisation Details'!1585:$1048576,6,FALSE())</f>
        <v>#N/A</v>
      </c>
      <c r="N1586" s="19" t="e">
        <f>VLOOKUP(Table3[[#This Row],[Customer ID]],'Hospitalisation Details'!1585:$1048576,8,FALSE())</f>
        <v>#N/A</v>
      </c>
      <c r="O1586" s="19" t="e">
        <f>VLOOKUP(Table3[[#This Row],[Customer ID]],'Hospitalisation Details'!1585:$1048576,9,FALSE())</f>
        <v>#N/A</v>
      </c>
      <c r="P1586" s="19" t="e">
        <f>VLOOKUP(Table3[[#This Row],[Customer ID]],'Hospitalisation Details'!1585:$1048576,10,FALSE())</f>
        <v>#N/A</v>
      </c>
      <c r="Q1586" s="19" t="e">
        <f>VLOOKUP(Table3[[#This Row],[Customer ID]],'Hospitalisation Details'!1585:$1048576,11,FALSE())</f>
        <v>#N/A</v>
      </c>
    </row>
    <row r="1587" spans="1:17" x14ac:dyDescent="0.2">
      <c r="A1587" s="18" t="s">
        <v>785</v>
      </c>
      <c r="B1587" s="19" t="str">
        <f>VLOOKUP(Table3[[#This Row],[Customer ID]],'Customer name 1'!1586:$1048576,4,FALSE())</f>
        <v xml:space="preserve">Ms. Maria </v>
      </c>
      <c r="C1587" s="20">
        <f>VLOOKUP(Table3[[#This Row],[Customer ID]],'Medical Examinations'!$1:$1048576,2,FALSE())</f>
        <v>29.5</v>
      </c>
      <c r="D1587" s="20" t="str">
        <f>VLOOKUP(Table3[[#This Row],[Customer ID]],'Medical Examinations'!$1:$1048576,3,FALSE())</f>
        <v>over weight</v>
      </c>
      <c r="E1587" s="20">
        <f>VLOOKUP(Table3[[#This Row],[Customer ID]],'Medical Examinations'!$1:$1048576,4,FALSE())</f>
        <v>5.54</v>
      </c>
      <c r="F1587" s="20" t="str">
        <f>VLOOKUP(Table3[[#This Row],[Customer ID]],'Medical Examinations'!$1:$1048576,5,FALSE())</f>
        <v xml:space="preserve">normal </v>
      </c>
      <c r="G1587" s="19" t="str">
        <f>VLOOKUP(Table3[[#This Row],[Customer ID]],'Medical Examinations'!$1:$1048576,6,FALSE())</f>
        <v>yes</v>
      </c>
      <c r="H1587" s="19" t="str">
        <f>VLOOKUP(Table3[[#This Row],[Customer ID]],'Medical Examinations'!$1:$1048576,7,FALSE())</f>
        <v>No</v>
      </c>
      <c r="I1587" s="19" t="str">
        <f>VLOOKUP(Table3[[#This Row],[Customer ID]],'Medical Examinations'!$1:$1048576,8,FALSE())</f>
        <v>No</v>
      </c>
      <c r="J1587" s="19">
        <f>VLOOKUP(Table3[[#This Row],[Customer ID]],'Medical Examinations'!$1:$1048576,9,FALSE())</f>
        <v>0</v>
      </c>
      <c r="K1587" s="19" t="str">
        <f>VLOOKUP(Table3[[#This Row],[Customer ID]],'Medical Examinations'!$1:$1048576,10,FALSE())</f>
        <v>No</v>
      </c>
      <c r="L1587" s="19" t="e">
        <f>VLOOKUP(Table3[[#This Row],[Customer ID]],'Hospitalisation Details'!1586:$1048576,5,FALSE())</f>
        <v>#N/A</v>
      </c>
      <c r="M1587" s="19" t="e">
        <f>VLOOKUP(Table3[[#This Row],[Customer ID]],'Hospitalisation Details'!1586:$1048576,6,FALSE())</f>
        <v>#N/A</v>
      </c>
      <c r="N1587" s="19" t="e">
        <f>VLOOKUP(Table3[[#This Row],[Customer ID]],'Hospitalisation Details'!1586:$1048576,8,FALSE())</f>
        <v>#N/A</v>
      </c>
      <c r="O1587" s="19" t="e">
        <f>VLOOKUP(Table3[[#This Row],[Customer ID]],'Hospitalisation Details'!1586:$1048576,9,FALSE())</f>
        <v>#N/A</v>
      </c>
      <c r="P1587" s="19" t="e">
        <f>VLOOKUP(Table3[[#This Row],[Customer ID]],'Hospitalisation Details'!1586:$1048576,10,FALSE())</f>
        <v>#N/A</v>
      </c>
      <c r="Q1587" s="19" t="e">
        <f>VLOOKUP(Table3[[#This Row],[Customer ID]],'Hospitalisation Details'!1586:$1048576,11,FALSE())</f>
        <v>#N/A</v>
      </c>
    </row>
    <row r="1588" spans="1:17" x14ac:dyDescent="0.2">
      <c r="A1588" s="18" t="s">
        <v>784</v>
      </c>
      <c r="B1588" s="19" t="str">
        <f>VLOOKUP(Table3[[#This Row],[Customer ID]],'Customer name 1'!1587:$1048576,4,FALSE())</f>
        <v xml:space="preserve">Mr. Arthur </v>
      </c>
      <c r="C1588" s="20">
        <f>VLOOKUP(Table3[[#This Row],[Customer ID]],'Medical Examinations'!$1:$1048576,2,FALSE())</f>
        <v>43.39</v>
      </c>
      <c r="D1588" s="20" t="str">
        <f>VLOOKUP(Table3[[#This Row],[Customer ID]],'Medical Examinations'!$1:$1048576,3,FALSE())</f>
        <v xml:space="preserve"> obesity </v>
      </c>
      <c r="E1588" s="20">
        <f>VLOOKUP(Table3[[#This Row],[Customer ID]],'Medical Examinations'!$1:$1048576,4,FALSE())</f>
        <v>5.85</v>
      </c>
      <c r="F1588" s="20" t="str">
        <f>VLOOKUP(Table3[[#This Row],[Customer ID]],'Medical Examinations'!$1:$1048576,5,FALSE())</f>
        <v>prediabetes</v>
      </c>
      <c r="G1588" s="19" t="str">
        <f>VLOOKUP(Table3[[#This Row],[Customer ID]],'Medical Examinations'!$1:$1048576,6,FALSE())</f>
        <v>No</v>
      </c>
      <c r="H1588" s="19" t="str">
        <f>VLOOKUP(Table3[[#This Row],[Customer ID]],'Medical Examinations'!$1:$1048576,7,FALSE())</f>
        <v>yes</v>
      </c>
      <c r="I1588" s="19" t="str">
        <f>VLOOKUP(Table3[[#This Row],[Customer ID]],'Medical Examinations'!$1:$1048576,8,FALSE())</f>
        <v>No</v>
      </c>
      <c r="J1588" s="19">
        <f>VLOOKUP(Table3[[#This Row],[Customer ID]],'Medical Examinations'!$1:$1048576,9,FALSE())</f>
        <v>1</v>
      </c>
      <c r="K1588" s="19" t="str">
        <f>VLOOKUP(Table3[[#This Row],[Customer ID]],'Medical Examinations'!$1:$1048576,10,FALSE())</f>
        <v>No</v>
      </c>
      <c r="L1588" s="19" t="e">
        <f>VLOOKUP(Table3[[#This Row],[Customer ID]],'Hospitalisation Details'!1587:$1048576,5,FALSE())</f>
        <v>#N/A</v>
      </c>
      <c r="M1588" s="19" t="e">
        <f>VLOOKUP(Table3[[#This Row],[Customer ID]],'Hospitalisation Details'!1587:$1048576,6,FALSE())</f>
        <v>#N/A</v>
      </c>
      <c r="N1588" s="19" t="e">
        <f>VLOOKUP(Table3[[#This Row],[Customer ID]],'Hospitalisation Details'!1587:$1048576,8,FALSE())</f>
        <v>#N/A</v>
      </c>
      <c r="O1588" s="19" t="e">
        <f>VLOOKUP(Table3[[#This Row],[Customer ID]],'Hospitalisation Details'!1587:$1048576,9,FALSE())</f>
        <v>#N/A</v>
      </c>
      <c r="P1588" s="19" t="e">
        <f>VLOOKUP(Table3[[#This Row],[Customer ID]],'Hospitalisation Details'!1587:$1048576,10,FALSE())</f>
        <v>#N/A</v>
      </c>
      <c r="Q1588" s="19" t="e">
        <f>VLOOKUP(Table3[[#This Row],[Customer ID]],'Hospitalisation Details'!1587:$1048576,11,FALSE())</f>
        <v>#N/A</v>
      </c>
    </row>
    <row r="1589" spans="1:17" x14ac:dyDescent="0.2">
      <c r="A1589" s="18" t="s">
        <v>783</v>
      </c>
      <c r="B1589" s="19" t="str">
        <f>VLOOKUP(Table3[[#This Row],[Customer ID]],'Customer name 1'!1588:$1048576,4,FALSE())</f>
        <v xml:space="preserve">Mr. Joseph </v>
      </c>
      <c r="C1589" s="20">
        <f>VLOOKUP(Table3[[#This Row],[Customer ID]],'Medical Examinations'!$1:$1048576,2,FALSE())</f>
        <v>15.08</v>
      </c>
      <c r="D1589" s="20" t="str">
        <f>VLOOKUP(Table3[[#This Row],[Customer ID]],'Medical Examinations'!$1:$1048576,3,FALSE())</f>
        <v xml:space="preserve">under weight </v>
      </c>
      <c r="E1589" s="20">
        <f>VLOOKUP(Table3[[#This Row],[Customer ID]],'Medical Examinations'!$1:$1048576,4,FALSE())</f>
        <v>4.8499999999999996</v>
      </c>
      <c r="F1589" s="20" t="str">
        <f>VLOOKUP(Table3[[#This Row],[Customer ID]],'Medical Examinations'!$1:$1048576,5,FALSE())</f>
        <v xml:space="preserve">normal </v>
      </c>
      <c r="G1589" s="19" t="str">
        <f>VLOOKUP(Table3[[#This Row],[Customer ID]],'Medical Examinations'!$1:$1048576,6,FALSE())</f>
        <v>yes</v>
      </c>
      <c r="H1589" s="19" t="str">
        <f>VLOOKUP(Table3[[#This Row],[Customer ID]],'Medical Examinations'!$1:$1048576,7,FALSE())</f>
        <v>No</v>
      </c>
      <c r="I1589" s="19" t="str">
        <f>VLOOKUP(Table3[[#This Row],[Customer ID]],'Medical Examinations'!$1:$1048576,8,FALSE())</f>
        <v>Yes</v>
      </c>
      <c r="J1589" s="19">
        <f>VLOOKUP(Table3[[#This Row],[Customer ID]],'Medical Examinations'!$1:$1048576,9,FALSE())</f>
        <v>1</v>
      </c>
      <c r="K1589" s="19" t="str">
        <f>VLOOKUP(Table3[[#This Row],[Customer ID]],'Medical Examinations'!$1:$1048576,10,FALSE())</f>
        <v>No</v>
      </c>
      <c r="L1589" s="19" t="e">
        <f>VLOOKUP(Table3[[#This Row],[Customer ID]],'Hospitalisation Details'!1588:$1048576,5,FALSE())</f>
        <v>#N/A</v>
      </c>
      <c r="M1589" s="19" t="e">
        <f>VLOOKUP(Table3[[#This Row],[Customer ID]],'Hospitalisation Details'!1588:$1048576,6,FALSE())</f>
        <v>#N/A</v>
      </c>
      <c r="N1589" s="19" t="e">
        <f>VLOOKUP(Table3[[#This Row],[Customer ID]],'Hospitalisation Details'!1588:$1048576,8,FALSE())</f>
        <v>#N/A</v>
      </c>
      <c r="O1589" s="19" t="e">
        <f>VLOOKUP(Table3[[#This Row],[Customer ID]],'Hospitalisation Details'!1588:$1048576,9,FALSE())</f>
        <v>#N/A</v>
      </c>
      <c r="P1589" s="19" t="e">
        <f>VLOOKUP(Table3[[#This Row],[Customer ID]],'Hospitalisation Details'!1588:$1048576,10,FALSE())</f>
        <v>#N/A</v>
      </c>
      <c r="Q1589" s="19" t="e">
        <f>VLOOKUP(Table3[[#This Row],[Customer ID]],'Hospitalisation Details'!1588:$1048576,11,FALSE())</f>
        <v>#N/A</v>
      </c>
    </row>
    <row r="1590" spans="1:17" x14ac:dyDescent="0.2">
      <c r="A1590" s="18" t="s">
        <v>782</v>
      </c>
      <c r="B1590" s="19" t="str">
        <f>VLOOKUP(Table3[[#This Row],[Customer ID]],'Customer name 1'!1589:$1048576,4,FALSE())</f>
        <v xml:space="preserve">Ms. Sachiko </v>
      </c>
      <c r="C1590" s="20">
        <f>VLOOKUP(Table3[[#This Row],[Customer ID]],'Medical Examinations'!$1:$1048576,2,FALSE())</f>
        <v>20.48</v>
      </c>
      <c r="D1590" s="20" t="str">
        <f>VLOOKUP(Table3[[#This Row],[Customer ID]],'Medical Examinations'!$1:$1048576,3,FALSE())</f>
        <v>normal weight</v>
      </c>
      <c r="E1590" s="20">
        <f>VLOOKUP(Table3[[#This Row],[Customer ID]],'Medical Examinations'!$1:$1048576,4,FALSE())</f>
        <v>11.09</v>
      </c>
      <c r="F1590" s="20" t="str">
        <f>VLOOKUP(Table3[[#This Row],[Customer ID]],'Medical Examinations'!$1:$1048576,5,FALSE())</f>
        <v xml:space="preserve">diabetes </v>
      </c>
      <c r="G1590" s="19" t="str">
        <f>VLOOKUP(Table3[[#This Row],[Customer ID]],'Medical Examinations'!$1:$1048576,6,FALSE())</f>
        <v>No</v>
      </c>
      <c r="H1590" s="19" t="str">
        <f>VLOOKUP(Table3[[#This Row],[Customer ID]],'Medical Examinations'!$1:$1048576,7,FALSE())</f>
        <v>No</v>
      </c>
      <c r="I1590" s="19" t="str">
        <f>VLOOKUP(Table3[[#This Row],[Customer ID]],'Medical Examinations'!$1:$1048576,8,FALSE())</f>
        <v>No</v>
      </c>
      <c r="J1590" s="19">
        <f>VLOOKUP(Table3[[#This Row],[Customer ID]],'Medical Examinations'!$1:$1048576,9,FALSE())</f>
        <v>0</v>
      </c>
      <c r="K1590" s="19" t="str">
        <f>VLOOKUP(Table3[[#This Row],[Customer ID]],'Medical Examinations'!$1:$1048576,10,FALSE())</f>
        <v>No</v>
      </c>
      <c r="L1590" s="19" t="e">
        <f>VLOOKUP(Table3[[#This Row],[Customer ID]],'Hospitalisation Details'!1589:$1048576,5,FALSE())</f>
        <v>#N/A</v>
      </c>
      <c r="M1590" s="19" t="e">
        <f>VLOOKUP(Table3[[#This Row],[Customer ID]],'Hospitalisation Details'!1589:$1048576,6,FALSE())</f>
        <v>#N/A</v>
      </c>
      <c r="N1590" s="19" t="e">
        <f>VLOOKUP(Table3[[#This Row],[Customer ID]],'Hospitalisation Details'!1589:$1048576,8,FALSE())</f>
        <v>#N/A</v>
      </c>
      <c r="O1590" s="19" t="e">
        <f>VLOOKUP(Table3[[#This Row],[Customer ID]],'Hospitalisation Details'!1589:$1048576,9,FALSE())</f>
        <v>#N/A</v>
      </c>
      <c r="P1590" s="19" t="e">
        <f>VLOOKUP(Table3[[#This Row],[Customer ID]],'Hospitalisation Details'!1589:$1048576,10,FALSE())</f>
        <v>#N/A</v>
      </c>
      <c r="Q1590" s="19" t="e">
        <f>VLOOKUP(Table3[[#This Row],[Customer ID]],'Hospitalisation Details'!1589:$1048576,11,FALSE())</f>
        <v>#N/A</v>
      </c>
    </row>
    <row r="1591" spans="1:17" x14ac:dyDescent="0.2">
      <c r="A1591" s="18" t="s">
        <v>781</v>
      </c>
      <c r="B1591" s="19" t="str">
        <f>VLOOKUP(Table3[[#This Row],[Customer ID]],'Customer name 1'!1590:$1048576,4,FALSE())</f>
        <v xml:space="preserve">Mr. Christopher </v>
      </c>
      <c r="C1591" s="20">
        <f>VLOOKUP(Table3[[#This Row],[Customer ID]],'Medical Examinations'!$1:$1048576,2,FALSE())</f>
        <v>34.450000000000003</v>
      </c>
      <c r="D1591" s="20" t="str">
        <f>VLOOKUP(Table3[[#This Row],[Customer ID]],'Medical Examinations'!$1:$1048576,3,FALSE())</f>
        <v xml:space="preserve"> obesity </v>
      </c>
      <c r="E1591" s="20">
        <f>VLOOKUP(Table3[[#This Row],[Customer ID]],'Medical Examinations'!$1:$1048576,4,FALSE())</f>
        <v>5.58</v>
      </c>
      <c r="F1591" s="20" t="str">
        <f>VLOOKUP(Table3[[#This Row],[Customer ID]],'Medical Examinations'!$1:$1048576,5,FALSE())</f>
        <v xml:space="preserve">normal </v>
      </c>
      <c r="G1591" s="19" t="str">
        <f>VLOOKUP(Table3[[#This Row],[Customer ID]],'Medical Examinations'!$1:$1048576,6,FALSE())</f>
        <v>yes</v>
      </c>
      <c r="H1591" s="19" t="str">
        <f>VLOOKUP(Table3[[#This Row],[Customer ID]],'Medical Examinations'!$1:$1048576,7,FALSE())</f>
        <v>No</v>
      </c>
      <c r="I1591" s="19" t="str">
        <f>VLOOKUP(Table3[[#This Row],[Customer ID]],'Medical Examinations'!$1:$1048576,8,FALSE())</f>
        <v>No</v>
      </c>
      <c r="J1591" s="19">
        <f>VLOOKUP(Table3[[#This Row],[Customer ID]],'Medical Examinations'!$1:$1048576,9,FALSE())</f>
        <v>0</v>
      </c>
      <c r="K1591" s="19" t="str">
        <f>VLOOKUP(Table3[[#This Row],[Customer ID]],'Medical Examinations'!$1:$1048576,10,FALSE())</f>
        <v>No</v>
      </c>
      <c r="L1591" s="19" t="e">
        <f>VLOOKUP(Table3[[#This Row],[Customer ID]],'Hospitalisation Details'!1590:$1048576,5,FALSE())</f>
        <v>#N/A</v>
      </c>
      <c r="M1591" s="19" t="e">
        <f>VLOOKUP(Table3[[#This Row],[Customer ID]],'Hospitalisation Details'!1590:$1048576,6,FALSE())</f>
        <v>#N/A</v>
      </c>
      <c r="N1591" s="19" t="e">
        <f>VLOOKUP(Table3[[#This Row],[Customer ID]],'Hospitalisation Details'!1590:$1048576,8,FALSE())</f>
        <v>#N/A</v>
      </c>
      <c r="O1591" s="19" t="e">
        <f>VLOOKUP(Table3[[#This Row],[Customer ID]],'Hospitalisation Details'!1590:$1048576,9,FALSE())</f>
        <v>#N/A</v>
      </c>
      <c r="P1591" s="19" t="e">
        <f>VLOOKUP(Table3[[#This Row],[Customer ID]],'Hospitalisation Details'!1590:$1048576,10,FALSE())</f>
        <v>#N/A</v>
      </c>
      <c r="Q1591" s="19" t="e">
        <f>VLOOKUP(Table3[[#This Row],[Customer ID]],'Hospitalisation Details'!1590:$1048576,11,FALSE())</f>
        <v>#N/A</v>
      </c>
    </row>
    <row r="1592" spans="1:17" x14ac:dyDescent="0.2">
      <c r="A1592" s="18" t="s">
        <v>780</v>
      </c>
      <c r="B1592" s="19" t="str">
        <f>VLOOKUP(Table3[[#This Row],[Customer ID]],'Customer name 1'!1591:$1048576,4,FALSE())</f>
        <v xml:space="preserve">Mr. Joseph </v>
      </c>
      <c r="C1592" s="20">
        <f>VLOOKUP(Table3[[#This Row],[Customer ID]],'Medical Examinations'!$1:$1048576,2,FALSE())</f>
        <v>34.21</v>
      </c>
      <c r="D1592" s="20" t="str">
        <f>VLOOKUP(Table3[[#This Row],[Customer ID]],'Medical Examinations'!$1:$1048576,3,FALSE())</f>
        <v xml:space="preserve"> obesity </v>
      </c>
      <c r="E1592" s="20">
        <f>VLOOKUP(Table3[[#This Row],[Customer ID]],'Medical Examinations'!$1:$1048576,4,FALSE())</f>
        <v>9.7200000000000006</v>
      </c>
      <c r="F1592" s="20" t="str">
        <f>VLOOKUP(Table3[[#This Row],[Customer ID]],'Medical Examinations'!$1:$1048576,5,FALSE())</f>
        <v xml:space="preserve">diabetes </v>
      </c>
      <c r="G1592" s="19" t="str">
        <f>VLOOKUP(Table3[[#This Row],[Customer ID]],'Medical Examinations'!$1:$1048576,6,FALSE())</f>
        <v>yes</v>
      </c>
      <c r="H1592" s="19" t="str">
        <f>VLOOKUP(Table3[[#This Row],[Customer ID]],'Medical Examinations'!$1:$1048576,7,FALSE())</f>
        <v>No</v>
      </c>
      <c r="I1592" s="19" t="str">
        <f>VLOOKUP(Table3[[#This Row],[Customer ID]],'Medical Examinations'!$1:$1048576,8,FALSE())</f>
        <v>No</v>
      </c>
      <c r="J1592" s="19">
        <f>VLOOKUP(Table3[[#This Row],[Customer ID]],'Medical Examinations'!$1:$1048576,9,FALSE())</f>
        <v>0</v>
      </c>
      <c r="K1592" s="19" t="str">
        <f>VLOOKUP(Table3[[#This Row],[Customer ID]],'Medical Examinations'!$1:$1048576,10,FALSE())</f>
        <v>No</v>
      </c>
      <c r="L1592" s="19" t="e">
        <f>VLOOKUP(Table3[[#This Row],[Customer ID]],'Hospitalisation Details'!1591:$1048576,5,FALSE())</f>
        <v>#N/A</v>
      </c>
      <c r="M1592" s="19" t="e">
        <f>VLOOKUP(Table3[[#This Row],[Customer ID]],'Hospitalisation Details'!1591:$1048576,6,FALSE())</f>
        <v>#N/A</v>
      </c>
      <c r="N1592" s="19" t="e">
        <f>VLOOKUP(Table3[[#This Row],[Customer ID]],'Hospitalisation Details'!1591:$1048576,8,FALSE())</f>
        <v>#N/A</v>
      </c>
      <c r="O1592" s="19" t="e">
        <f>VLOOKUP(Table3[[#This Row],[Customer ID]],'Hospitalisation Details'!1591:$1048576,9,FALSE())</f>
        <v>#N/A</v>
      </c>
      <c r="P1592" s="19" t="e">
        <f>VLOOKUP(Table3[[#This Row],[Customer ID]],'Hospitalisation Details'!1591:$1048576,10,FALSE())</f>
        <v>#N/A</v>
      </c>
      <c r="Q1592" s="19" t="e">
        <f>VLOOKUP(Table3[[#This Row],[Customer ID]],'Hospitalisation Details'!1591:$1048576,11,FALSE())</f>
        <v>#N/A</v>
      </c>
    </row>
    <row r="1593" spans="1:17" x14ac:dyDescent="0.2">
      <c r="A1593" s="18" t="s">
        <v>779</v>
      </c>
      <c r="B1593" s="19" t="str">
        <f>VLOOKUP(Table3[[#This Row],[Customer ID]],'Customer name 1'!1592:$1048576,4,FALSE())</f>
        <v xml:space="preserve">Mr. Lawrence </v>
      </c>
      <c r="C1593" s="20">
        <f>VLOOKUP(Table3[[#This Row],[Customer ID]],'Medical Examinations'!$1:$1048576,2,FALSE())</f>
        <v>28.8</v>
      </c>
      <c r="D1593" s="20" t="str">
        <f>VLOOKUP(Table3[[#This Row],[Customer ID]],'Medical Examinations'!$1:$1048576,3,FALSE())</f>
        <v>over weight</v>
      </c>
      <c r="E1593" s="20">
        <f>VLOOKUP(Table3[[#This Row],[Customer ID]],'Medical Examinations'!$1:$1048576,4,FALSE())</f>
        <v>11.41</v>
      </c>
      <c r="F1593" s="20" t="str">
        <f>VLOOKUP(Table3[[#This Row],[Customer ID]],'Medical Examinations'!$1:$1048576,5,FALSE())</f>
        <v xml:space="preserve">diabetes </v>
      </c>
      <c r="G1593" s="19" t="str">
        <f>VLOOKUP(Table3[[#This Row],[Customer ID]],'Medical Examinations'!$1:$1048576,6,FALSE())</f>
        <v>yes</v>
      </c>
      <c r="H1593" s="19" t="str">
        <f>VLOOKUP(Table3[[#This Row],[Customer ID]],'Medical Examinations'!$1:$1048576,7,FALSE())</f>
        <v>No</v>
      </c>
      <c r="I1593" s="19" t="str">
        <f>VLOOKUP(Table3[[#This Row],[Customer ID]],'Medical Examinations'!$1:$1048576,8,FALSE())</f>
        <v>No</v>
      </c>
      <c r="J1593" s="19">
        <f>VLOOKUP(Table3[[#This Row],[Customer ID]],'Medical Examinations'!$1:$1048576,9,FALSE())</f>
        <v>0</v>
      </c>
      <c r="K1593" s="19" t="str">
        <f>VLOOKUP(Table3[[#This Row],[Customer ID]],'Medical Examinations'!$1:$1048576,10,FALSE())</f>
        <v>No</v>
      </c>
      <c r="L1593" s="19" t="e">
        <f>VLOOKUP(Table3[[#This Row],[Customer ID]],'Hospitalisation Details'!1592:$1048576,5,FALSE())</f>
        <v>#N/A</v>
      </c>
      <c r="M1593" s="19" t="e">
        <f>VLOOKUP(Table3[[#This Row],[Customer ID]],'Hospitalisation Details'!1592:$1048576,6,FALSE())</f>
        <v>#N/A</v>
      </c>
      <c r="N1593" s="19" t="e">
        <f>VLOOKUP(Table3[[#This Row],[Customer ID]],'Hospitalisation Details'!1592:$1048576,8,FALSE())</f>
        <v>#N/A</v>
      </c>
      <c r="O1593" s="19" t="e">
        <f>VLOOKUP(Table3[[#This Row],[Customer ID]],'Hospitalisation Details'!1592:$1048576,9,FALSE())</f>
        <v>#N/A</v>
      </c>
      <c r="P1593" s="19" t="e">
        <f>VLOOKUP(Table3[[#This Row],[Customer ID]],'Hospitalisation Details'!1592:$1048576,10,FALSE())</f>
        <v>#N/A</v>
      </c>
      <c r="Q1593" s="19" t="e">
        <f>VLOOKUP(Table3[[#This Row],[Customer ID]],'Hospitalisation Details'!1592:$1048576,11,FALSE())</f>
        <v>#N/A</v>
      </c>
    </row>
    <row r="1594" spans="1:17" x14ac:dyDescent="0.2">
      <c r="A1594" s="18" t="s">
        <v>778</v>
      </c>
      <c r="B1594" s="19" t="str">
        <f>VLOOKUP(Table3[[#This Row],[Customer ID]],'Customer name 1'!1593:$1048576,4,FALSE())</f>
        <v xml:space="preserve">Mrs. Katie </v>
      </c>
      <c r="C1594" s="20">
        <f>VLOOKUP(Table3[[#This Row],[Customer ID]],'Medical Examinations'!$1:$1048576,2,FALSE())</f>
        <v>31.74</v>
      </c>
      <c r="D1594" s="20" t="str">
        <f>VLOOKUP(Table3[[#This Row],[Customer ID]],'Medical Examinations'!$1:$1048576,3,FALSE())</f>
        <v xml:space="preserve"> obesity </v>
      </c>
      <c r="E1594" s="20">
        <f>VLOOKUP(Table3[[#This Row],[Customer ID]],'Medical Examinations'!$1:$1048576,4,FALSE())</f>
        <v>4.46</v>
      </c>
      <c r="F1594" s="20" t="str">
        <f>VLOOKUP(Table3[[#This Row],[Customer ID]],'Medical Examinations'!$1:$1048576,5,FALSE())</f>
        <v xml:space="preserve">normal </v>
      </c>
      <c r="G1594" s="19" t="str">
        <f>VLOOKUP(Table3[[#This Row],[Customer ID]],'Medical Examinations'!$1:$1048576,6,FALSE())</f>
        <v>No</v>
      </c>
      <c r="H1594" s="19" t="str">
        <f>VLOOKUP(Table3[[#This Row],[Customer ID]],'Medical Examinations'!$1:$1048576,7,FALSE())</f>
        <v>No</v>
      </c>
      <c r="I1594" s="19" t="str">
        <f>VLOOKUP(Table3[[#This Row],[Customer ID]],'Medical Examinations'!$1:$1048576,8,FALSE())</f>
        <v>Yes</v>
      </c>
      <c r="J1594" s="19">
        <f>VLOOKUP(Table3[[#This Row],[Customer ID]],'Medical Examinations'!$1:$1048576,9,FALSE())</f>
        <v>1</v>
      </c>
      <c r="K1594" s="19" t="str">
        <f>VLOOKUP(Table3[[#This Row],[Customer ID]],'Medical Examinations'!$1:$1048576,10,FALSE())</f>
        <v>No</v>
      </c>
      <c r="L1594" s="19" t="e">
        <f>VLOOKUP(Table3[[#This Row],[Customer ID]],'Hospitalisation Details'!1593:$1048576,5,FALSE())</f>
        <v>#N/A</v>
      </c>
      <c r="M1594" s="19" t="e">
        <f>VLOOKUP(Table3[[#This Row],[Customer ID]],'Hospitalisation Details'!1593:$1048576,6,FALSE())</f>
        <v>#N/A</v>
      </c>
      <c r="N1594" s="19" t="e">
        <f>VLOOKUP(Table3[[#This Row],[Customer ID]],'Hospitalisation Details'!1593:$1048576,8,FALSE())</f>
        <v>#N/A</v>
      </c>
      <c r="O1594" s="19" t="e">
        <f>VLOOKUP(Table3[[#This Row],[Customer ID]],'Hospitalisation Details'!1593:$1048576,9,FALSE())</f>
        <v>#N/A</v>
      </c>
      <c r="P1594" s="19" t="e">
        <f>VLOOKUP(Table3[[#This Row],[Customer ID]],'Hospitalisation Details'!1593:$1048576,10,FALSE())</f>
        <v>#N/A</v>
      </c>
      <c r="Q1594" s="19" t="e">
        <f>VLOOKUP(Table3[[#This Row],[Customer ID]],'Hospitalisation Details'!1593:$1048576,11,FALSE())</f>
        <v>#N/A</v>
      </c>
    </row>
    <row r="1595" spans="1:17" x14ac:dyDescent="0.2">
      <c r="A1595" s="18" t="s">
        <v>777</v>
      </c>
      <c r="B1595" s="19" t="str">
        <f>VLOOKUP(Table3[[#This Row],[Customer ID]],'Customer name 1'!1594:$1048576,4,FALSE())</f>
        <v xml:space="preserve">Mr. Ruben </v>
      </c>
      <c r="C1595" s="20">
        <f>VLOOKUP(Table3[[#This Row],[Customer ID]],'Medical Examinations'!$1:$1048576,2,FALSE())</f>
        <v>21.78</v>
      </c>
      <c r="D1595" s="20" t="str">
        <f>VLOOKUP(Table3[[#This Row],[Customer ID]],'Medical Examinations'!$1:$1048576,3,FALSE())</f>
        <v>normal weight</v>
      </c>
      <c r="E1595" s="20">
        <f>VLOOKUP(Table3[[#This Row],[Customer ID]],'Medical Examinations'!$1:$1048576,4,FALSE())</f>
        <v>9.31</v>
      </c>
      <c r="F1595" s="20" t="str">
        <f>VLOOKUP(Table3[[#This Row],[Customer ID]],'Medical Examinations'!$1:$1048576,5,FALSE())</f>
        <v xml:space="preserve">diabetes </v>
      </c>
      <c r="G1595" s="19" t="str">
        <f>VLOOKUP(Table3[[#This Row],[Customer ID]],'Medical Examinations'!$1:$1048576,6,FALSE())</f>
        <v>yes</v>
      </c>
      <c r="H1595" s="19" t="str">
        <f>VLOOKUP(Table3[[#This Row],[Customer ID]],'Medical Examinations'!$1:$1048576,7,FALSE())</f>
        <v>No</v>
      </c>
      <c r="I1595" s="19" t="str">
        <f>VLOOKUP(Table3[[#This Row],[Customer ID]],'Medical Examinations'!$1:$1048576,8,FALSE())</f>
        <v>No</v>
      </c>
      <c r="J1595" s="19">
        <f>VLOOKUP(Table3[[#This Row],[Customer ID]],'Medical Examinations'!$1:$1048576,9,FALSE())</f>
        <v>0</v>
      </c>
      <c r="K1595" s="19" t="str">
        <f>VLOOKUP(Table3[[#This Row],[Customer ID]],'Medical Examinations'!$1:$1048576,10,FALSE())</f>
        <v>No</v>
      </c>
      <c r="L1595" s="19" t="e">
        <f>VLOOKUP(Table3[[#This Row],[Customer ID]],'Hospitalisation Details'!1594:$1048576,5,FALSE())</f>
        <v>#N/A</v>
      </c>
      <c r="M1595" s="19" t="e">
        <f>VLOOKUP(Table3[[#This Row],[Customer ID]],'Hospitalisation Details'!1594:$1048576,6,FALSE())</f>
        <v>#N/A</v>
      </c>
      <c r="N1595" s="19" t="e">
        <f>VLOOKUP(Table3[[#This Row],[Customer ID]],'Hospitalisation Details'!1594:$1048576,8,FALSE())</f>
        <v>#N/A</v>
      </c>
      <c r="O1595" s="19" t="e">
        <f>VLOOKUP(Table3[[#This Row],[Customer ID]],'Hospitalisation Details'!1594:$1048576,9,FALSE())</f>
        <v>#N/A</v>
      </c>
      <c r="P1595" s="19" t="e">
        <f>VLOOKUP(Table3[[#This Row],[Customer ID]],'Hospitalisation Details'!1594:$1048576,10,FALSE())</f>
        <v>#N/A</v>
      </c>
      <c r="Q1595" s="19" t="e">
        <f>VLOOKUP(Table3[[#This Row],[Customer ID]],'Hospitalisation Details'!1594:$1048576,11,FALSE())</f>
        <v>#N/A</v>
      </c>
    </row>
    <row r="1596" spans="1:17" x14ac:dyDescent="0.2">
      <c r="A1596" s="18" t="s">
        <v>776</v>
      </c>
      <c r="B1596" s="19" t="str">
        <f>VLOOKUP(Table3[[#This Row],[Customer ID]],'Customer name 1'!1595:$1048576,4,FALSE())</f>
        <v xml:space="preserve">Ms. Sarah </v>
      </c>
      <c r="C1596" s="20">
        <f>VLOOKUP(Table3[[#This Row],[Customer ID]],'Medical Examinations'!$1:$1048576,2,FALSE())</f>
        <v>23.75</v>
      </c>
      <c r="D1596" s="20" t="str">
        <f>VLOOKUP(Table3[[#This Row],[Customer ID]],'Medical Examinations'!$1:$1048576,3,FALSE())</f>
        <v>normal weight</v>
      </c>
      <c r="E1596" s="20">
        <f>VLOOKUP(Table3[[#This Row],[Customer ID]],'Medical Examinations'!$1:$1048576,4,FALSE())</f>
        <v>5.03</v>
      </c>
      <c r="F1596" s="20" t="str">
        <f>VLOOKUP(Table3[[#This Row],[Customer ID]],'Medical Examinations'!$1:$1048576,5,FALSE())</f>
        <v xml:space="preserve">normal </v>
      </c>
      <c r="G1596" s="19" t="str">
        <f>VLOOKUP(Table3[[#This Row],[Customer ID]],'Medical Examinations'!$1:$1048576,6,FALSE())</f>
        <v>No</v>
      </c>
      <c r="H1596" s="19" t="str">
        <f>VLOOKUP(Table3[[#This Row],[Customer ID]],'Medical Examinations'!$1:$1048576,7,FALSE())</f>
        <v>No</v>
      </c>
      <c r="I1596" s="19" t="str">
        <f>VLOOKUP(Table3[[#This Row],[Customer ID]],'Medical Examinations'!$1:$1048576,8,FALSE())</f>
        <v>No</v>
      </c>
      <c r="J1596" s="19">
        <f>VLOOKUP(Table3[[#This Row],[Customer ID]],'Medical Examinations'!$1:$1048576,9,FALSE())</f>
        <v>1</v>
      </c>
      <c r="K1596" s="19" t="str">
        <f>VLOOKUP(Table3[[#This Row],[Customer ID]],'Medical Examinations'!$1:$1048576,10,FALSE())</f>
        <v>No</v>
      </c>
      <c r="L1596" s="19" t="e">
        <f>VLOOKUP(Table3[[#This Row],[Customer ID]],'Hospitalisation Details'!1595:$1048576,5,FALSE())</f>
        <v>#N/A</v>
      </c>
      <c r="M1596" s="19" t="e">
        <f>VLOOKUP(Table3[[#This Row],[Customer ID]],'Hospitalisation Details'!1595:$1048576,6,FALSE())</f>
        <v>#N/A</v>
      </c>
      <c r="N1596" s="19" t="e">
        <f>VLOOKUP(Table3[[#This Row],[Customer ID]],'Hospitalisation Details'!1595:$1048576,8,FALSE())</f>
        <v>#N/A</v>
      </c>
      <c r="O1596" s="19" t="e">
        <f>VLOOKUP(Table3[[#This Row],[Customer ID]],'Hospitalisation Details'!1595:$1048576,9,FALSE())</f>
        <v>#N/A</v>
      </c>
      <c r="P1596" s="19" t="e">
        <f>VLOOKUP(Table3[[#This Row],[Customer ID]],'Hospitalisation Details'!1595:$1048576,10,FALSE())</f>
        <v>#N/A</v>
      </c>
      <c r="Q1596" s="19" t="e">
        <f>VLOOKUP(Table3[[#This Row],[Customer ID]],'Hospitalisation Details'!1595:$1048576,11,FALSE())</f>
        <v>#N/A</v>
      </c>
    </row>
    <row r="1597" spans="1:17" x14ac:dyDescent="0.2">
      <c r="A1597" s="18" t="s">
        <v>775</v>
      </c>
      <c r="B1597" s="19" t="str">
        <f>VLOOKUP(Table3[[#This Row],[Customer ID]],'Customer name 1'!1596:$1048576,4,FALSE())</f>
        <v xml:space="preserve">Mrs. Angela </v>
      </c>
      <c r="C1597" s="20">
        <f>VLOOKUP(Table3[[#This Row],[Customer ID]],'Medical Examinations'!$1:$1048576,2,FALSE())</f>
        <v>33.21</v>
      </c>
      <c r="D1597" s="20" t="str">
        <f>VLOOKUP(Table3[[#This Row],[Customer ID]],'Medical Examinations'!$1:$1048576,3,FALSE())</f>
        <v xml:space="preserve"> obesity </v>
      </c>
      <c r="E1597" s="20">
        <f>VLOOKUP(Table3[[#This Row],[Customer ID]],'Medical Examinations'!$1:$1048576,4,FALSE())</f>
        <v>5.07</v>
      </c>
      <c r="F1597" s="20" t="str">
        <f>VLOOKUP(Table3[[#This Row],[Customer ID]],'Medical Examinations'!$1:$1048576,5,FALSE())</f>
        <v xml:space="preserve">normal </v>
      </c>
      <c r="G1597" s="19" t="str">
        <f>VLOOKUP(Table3[[#This Row],[Customer ID]],'Medical Examinations'!$1:$1048576,6,FALSE())</f>
        <v>yes</v>
      </c>
      <c r="H1597" s="19" t="str">
        <f>VLOOKUP(Table3[[#This Row],[Customer ID]],'Medical Examinations'!$1:$1048576,7,FALSE())</f>
        <v>No</v>
      </c>
      <c r="I1597" s="19" t="str">
        <f>VLOOKUP(Table3[[#This Row],[Customer ID]],'Medical Examinations'!$1:$1048576,8,FALSE())</f>
        <v>No</v>
      </c>
      <c r="J1597" s="19">
        <f>VLOOKUP(Table3[[#This Row],[Customer ID]],'Medical Examinations'!$1:$1048576,9,FALSE())</f>
        <v>1</v>
      </c>
      <c r="K1597" s="19" t="str">
        <f>VLOOKUP(Table3[[#This Row],[Customer ID]],'Medical Examinations'!$1:$1048576,10,FALSE())</f>
        <v>No</v>
      </c>
      <c r="L1597" s="19" t="e">
        <f>VLOOKUP(Table3[[#This Row],[Customer ID]],'Hospitalisation Details'!1596:$1048576,5,FALSE())</f>
        <v>#N/A</v>
      </c>
      <c r="M1597" s="19" t="e">
        <f>VLOOKUP(Table3[[#This Row],[Customer ID]],'Hospitalisation Details'!1596:$1048576,6,FALSE())</f>
        <v>#N/A</v>
      </c>
      <c r="N1597" s="19" t="e">
        <f>VLOOKUP(Table3[[#This Row],[Customer ID]],'Hospitalisation Details'!1596:$1048576,8,FALSE())</f>
        <v>#N/A</v>
      </c>
      <c r="O1597" s="19" t="e">
        <f>VLOOKUP(Table3[[#This Row],[Customer ID]],'Hospitalisation Details'!1596:$1048576,9,FALSE())</f>
        <v>#N/A</v>
      </c>
      <c r="P1597" s="19" t="e">
        <f>VLOOKUP(Table3[[#This Row],[Customer ID]],'Hospitalisation Details'!1596:$1048576,10,FALSE())</f>
        <v>#N/A</v>
      </c>
      <c r="Q1597" s="19" t="e">
        <f>VLOOKUP(Table3[[#This Row],[Customer ID]],'Hospitalisation Details'!1596:$1048576,11,FALSE())</f>
        <v>#N/A</v>
      </c>
    </row>
    <row r="1598" spans="1:17" x14ac:dyDescent="0.2">
      <c r="A1598" s="18" t="s">
        <v>774</v>
      </c>
      <c r="B1598" s="19" t="str">
        <f>VLOOKUP(Table3[[#This Row],[Customer ID]],'Customer name 1'!1597:$1048576,4,FALSE())</f>
        <v xml:space="preserve">Mr. Chatham </v>
      </c>
      <c r="C1598" s="20">
        <f>VLOOKUP(Table3[[#This Row],[Customer ID]],'Medical Examinations'!$1:$1048576,2,FALSE())</f>
        <v>17.7</v>
      </c>
      <c r="D1598" s="20" t="str">
        <f>VLOOKUP(Table3[[#This Row],[Customer ID]],'Medical Examinations'!$1:$1048576,3,FALSE())</f>
        <v xml:space="preserve">under weight </v>
      </c>
      <c r="E1598" s="20">
        <f>VLOOKUP(Table3[[#This Row],[Customer ID]],'Medical Examinations'!$1:$1048576,4,FALSE())</f>
        <v>10.42</v>
      </c>
      <c r="F1598" s="20" t="str">
        <f>VLOOKUP(Table3[[#This Row],[Customer ID]],'Medical Examinations'!$1:$1048576,5,FALSE())</f>
        <v xml:space="preserve">diabetes </v>
      </c>
      <c r="G1598" s="19" t="str">
        <f>VLOOKUP(Table3[[#This Row],[Customer ID]],'Medical Examinations'!$1:$1048576,6,FALSE())</f>
        <v>yes</v>
      </c>
      <c r="H1598" s="19" t="str">
        <f>VLOOKUP(Table3[[#This Row],[Customer ID]],'Medical Examinations'!$1:$1048576,7,FALSE())</f>
        <v>No</v>
      </c>
      <c r="I1598" s="19" t="str">
        <f>VLOOKUP(Table3[[#This Row],[Customer ID]],'Medical Examinations'!$1:$1048576,8,FALSE())</f>
        <v>No</v>
      </c>
      <c r="J1598" s="19">
        <f>VLOOKUP(Table3[[#This Row],[Customer ID]],'Medical Examinations'!$1:$1048576,9,FALSE())</f>
        <v>2</v>
      </c>
      <c r="K1598" s="19" t="str">
        <f>VLOOKUP(Table3[[#This Row],[Customer ID]],'Medical Examinations'!$1:$1048576,10,FALSE())</f>
        <v>No</v>
      </c>
      <c r="L1598" s="19" t="e">
        <f>VLOOKUP(Table3[[#This Row],[Customer ID]],'Hospitalisation Details'!1597:$1048576,5,FALSE())</f>
        <v>#N/A</v>
      </c>
      <c r="M1598" s="19" t="e">
        <f>VLOOKUP(Table3[[#This Row],[Customer ID]],'Hospitalisation Details'!1597:$1048576,6,FALSE())</f>
        <v>#N/A</v>
      </c>
      <c r="N1598" s="19" t="e">
        <f>VLOOKUP(Table3[[#This Row],[Customer ID]],'Hospitalisation Details'!1597:$1048576,8,FALSE())</f>
        <v>#N/A</v>
      </c>
      <c r="O1598" s="19" t="e">
        <f>VLOOKUP(Table3[[#This Row],[Customer ID]],'Hospitalisation Details'!1597:$1048576,9,FALSE())</f>
        <v>#N/A</v>
      </c>
      <c r="P1598" s="19" t="e">
        <f>VLOOKUP(Table3[[#This Row],[Customer ID]],'Hospitalisation Details'!1597:$1048576,10,FALSE())</f>
        <v>#N/A</v>
      </c>
      <c r="Q1598" s="19" t="e">
        <f>VLOOKUP(Table3[[#This Row],[Customer ID]],'Hospitalisation Details'!1597:$1048576,11,FALSE())</f>
        <v>#N/A</v>
      </c>
    </row>
    <row r="1599" spans="1:17" x14ac:dyDescent="0.2">
      <c r="A1599" s="18" t="s">
        <v>773</v>
      </c>
      <c r="B1599" s="19" t="str">
        <f>VLOOKUP(Table3[[#This Row],[Customer ID]],'Customer name 1'!1598:$1048576,4,FALSE())</f>
        <v xml:space="preserve">Mr. Derek </v>
      </c>
      <c r="C1599" s="20">
        <f>VLOOKUP(Table3[[#This Row],[Customer ID]],'Medical Examinations'!$1:$1048576,2,FALSE())</f>
        <v>17.2</v>
      </c>
      <c r="D1599" s="20" t="str">
        <f>VLOOKUP(Table3[[#This Row],[Customer ID]],'Medical Examinations'!$1:$1048576,3,FALSE())</f>
        <v xml:space="preserve">under weight </v>
      </c>
      <c r="E1599" s="20">
        <f>VLOOKUP(Table3[[#This Row],[Customer ID]],'Medical Examinations'!$1:$1048576,4,FALSE())</f>
        <v>6.45</v>
      </c>
      <c r="F1599" s="20" t="str">
        <f>VLOOKUP(Table3[[#This Row],[Customer ID]],'Medical Examinations'!$1:$1048576,5,FALSE())</f>
        <v>prediabetes</v>
      </c>
      <c r="G1599" s="19" t="str">
        <f>VLOOKUP(Table3[[#This Row],[Customer ID]],'Medical Examinations'!$1:$1048576,6,FALSE())</f>
        <v>No</v>
      </c>
      <c r="H1599" s="19" t="str">
        <f>VLOOKUP(Table3[[#This Row],[Customer ID]],'Medical Examinations'!$1:$1048576,7,FALSE())</f>
        <v>No</v>
      </c>
      <c r="I1599" s="19" t="str">
        <f>VLOOKUP(Table3[[#This Row],[Customer ID]],'Medical Examinations'!$1:$1048576,8,FALSE())</f>
        <v>No</v>
      </c>
      <c r="J1599" s="19">
        <f>VLOOKUP(Table3[[#This Row],[Customer ID]],'Medical Examinations'!$1:$1048576,9,FALSE())</f>
        <v>2</v>
      </c>
      <c r="K1599" s="19" t="str">
        <f>VLOOKUP(Table3[[#This Row],[Customer ID]],'Medical Examinations'!$1:$1048576,10,FALSE())</f>
        <v>No</v>
      </c>
      <c r="L1599" s="19" t="e">
        <f>VLOOKUP(Table3[[#This Row],[Customer ID]],'Hospitalisation Details'!1598:$1048576,5,FALSE())</f>
        <v>#N/A</v>
      </c>
      <c r="M1599" s="19" t="e">
        <f>VLOOKUP(Table3[[#This Row],[Customer ID]],'Hospitalisation Details'!1598:$1048576,6,FALSE())</f>
        <v>#N/A</v>
      </c>
      <c r="N1599" s="19" t="e">
        <f>VLOOKUP(Table3[[#This Row],[Customer ID]],'Hospitalisation Details'!1598:$1048576,8,FALSE())</f>
        <v>#N/A</v>
      </c>
      <c r="O1599" s="19" t="e">
        <f>VLOOKUP(Table3[[#This Row],[Customer ID]],'Hospitalisation Details'!1598:$1048576,9,FALSE())</f>
        <v>#N/A</v>
      </c>
      <c r="P1599" s="19" t="e">
        <f>VLOOKUP(Table3[[#This Row],[Customer ID]],'Hospitalisation Details'!1598:$1048576,10,FALSE())</f>
        <v>#N/A</v>
      </c>
      <c r="Q1599" s="19" t="e">
        <f>VLOOKUP(Table3[[#This Row],[Customer ID]],'Hospitalisation Details'!1598:$1048576,11,FALSE())</f>
        <v>#N/A</v>
      </c>
    </row>
    <row r="1600" spans="1:17" x14ac:dyDescent="0.2">
      <c r="A1600" s="18" t="s">
        <v>772</v>
      </c>
      <c r="B1600" s="19" t="str">
        <f>VLOOKUP(Table3[[#This Row],[Customer ID]],'Customer name 1'!1599:$1048576,4,FALSE())</f>
        <v xml:space="preserve">Mr. Kalvin </v>
      </c>
      <c r="C1600" s="20">
        <f>VLOOKUP(Table3[[#This Row],[Customer ID]],'Medical Examinations'!$1:$1048576,2,FALSE())</f>
        <v>19.21</v>
      </c>
      <c r="D1600" s="20" t="str">
        <f>VLOOKUP(Table3[[#This Row],[Customer ID]],'Medical Examinations'!$1:$1048576,3,FALSE())</f>
        <v>normal weight</v>
      </c>
      <c r="E1600" s="20">
        <f>VLOOKUP(Table3[[#This Row],[Customer ID]],'Medical Examinations'!$1:$1048576,4,FALSE())</f>
        <v>5.52</v>
      </c>
      <c r="F1600" s="20" t="str">
        <f>VLOOKUP(Table3[[#This Row],[Customer ID]],'Medical Examinations'!$1:$1048576,5,FALSE())</f>
        <v xml:space="preserve">normal </v>
      </c>
      <c r="G1600" s="19" t="str">
        <f>VLOOKUP(Table3[[#This Row],[Customer ID]],'Medical Examinations'!$1:$1048576,6,FALSE())</f>
        <v>No</v>
      </c>
      <c r="H1600" s="19" t="str">
        <f>VLOOKUP(Table3[[#This Row],[Customer ID]],'Medical Examinations'!$1:$1048576,7,FALSE())</f>
        <v>No</v>
      </c>
      <c r="I1600" s="19" t="str">
        <f>VLOOKUP(Table3[[#This Row],[Customer ID]],'Medical Examinations'!$1:$1048576,8,FALSE())</f>
        <v>No</v>
      </c>
      <c r="J1600" s="19">
        <f>VLOOKUP(Table3[[#This Row],[Customer ID]],'Medical Examinations'!$1:$1048576,9,FALSE())</f>
        <v>2</v>
      </c>
      <c r="K1600" s="19" t="str">
        <f>VLOOKUP(Table3[[#This Row],[Customer ID]],'Medical Examinations'!$1:$1048576,10,FALSE())</f>
        <v>No</v>
      </c>
      <c r="L1600" s="19" t="e">
        <f>VLOOKUP(Table3[[#This Row],[Customer ID]],'Hospitalisation Details'!1599:$1048576,5,FALSE())</f>
        <v>#N/A</v>
      </c>
      <c r="M1600" s="19" t="e">
        <f>VLOOKUP(Table3[[#This Row],[Customer ID]],'Hospitalisation Details'!1599:$1048576,6,FALSE())</f>
        <v>#N/A</v>
      </c>
      <c r="N1600" s="19" t="e">
        <f>VLOOKUP(Table3[[#This Row],[Customer ID]],'Hospitalisation Details'!1599:$1048576,8,FALSE())</f>
        <v>#N/A</v>
      </c>
      <c r="O1600" s="19" t="e">
        <f>VLOOKUP(Table3[[#This Row],[Customer ID]],'Hospitalisation Details'!1599:$1048576,9,FALSE())</f>
        <v>#N/A</v>
      </c>
      <c r="P1600" s="19" t="e">
        <f>VLOOKUP(Table3[[#This Row],[Customer ID]],'Hospitalisation Details'!1599:$1048576,10,FALSE())</f>
        <v>#N/A</v>
      </c>
      <c r="Q1600" s="19" t="e">
        <f>VLOOKUP(Table3[[#This Row],[Customer ID]],'Hospitalisation Details'!1599:$1048576,11,FALSE())</f>
        <v>#N/A</v>
      </c>
    </row>
    <row r="1601" spans="1:17" x14ac:dyDescent="0.2">
      <c r="A1601" s="18" t="s">
        <v>771</v>
      </c>
      <c r="B1601" s="19" t="str">
        <f>VLOOKUP(Table3[[#This Row],[Customer ID]],'Customer name 1'!1600:$1048576,4,FALSE())</f>
        <v xml:space="preserve">Mr. Dave </v>
      </c>
      <c r="C1601" s="20">
        <f>VLOOKUP(Table3[[#This Row],[Customer ID]],'Medical Examinations'!$1:$1048576,2,FALSE())</f>
        <v>23.2</v>
      </c>
      <c r="D1601" s="20" t="str">
        <f>VLOOKUP(Table3[[#This Row],[Customer ID]],'Medical Examinations'!$1:$1048576,3,FALSE())</f>
        <v>normal weight</v>
      </c>
      <c r="E1601" s="20">
        <f>VLOOKUP(Table3[[#This Row],[Customer ID]],'Medical Examinations'!$1:$1048576,4,FALSE())</f>
        <v>4.41</v>
      </c>
      <c r="F1601" s="20" t="str">
        <f>VLOOKUP(Table3[[#This Row],[Customer ID]],'Medical Examinations'!$1:$1048576,5,FALSE())</f>
        <v xml:space="preserve">normal </v>
      </c>
      <c r="G1601" s="19" t="str">
        <f>VLOOKUP(Table3[[#This Row],[Customer ID]],'Medical Examinations'!$1:$1048576,6,FALSE())</f>
        <v>No</v>
      </c>
      <c r="H1601" s="19" t="str">
        <f>VLOOKUP(Table3[[#This Row],[Customer ID]],'Medical Examinations'!$1:$1048576,7,FALSE())</f>
        <v>No</v>
      </c>
      <c r="I1601" s="19" t="str">
        <f>VLOOKUP(Table3[[#This Row],[Customer ID]],'Medical Examinations'!$1:$1048576,8,FALSE())</f>
        <v>Yes</v>
      </c>
      <c r="J1601" s="19">
        <f>VLOOKUP(Table3[[#This Row],[Customer ID]],'Medical Examinations'!$1:$1048576,9,FALSE())</f>
        <v>1</v>
      </c>
      <c r="K1601" s="19" t="str">
        <f>VLOOKUP(Table3[[#This Row],[Customer ID]],'Medical Examinations'!$1:$1048576,10,FALSE())</f>
        <v>No</v>
      </c>
      <c r="L1601" s="19" t="e">
        <f>VLOOKUP(Table3[[#This Row],[Customer ID]],'Hospitalisation Details'!1600:$1048576,5,FALSE())</f>
        <v>#N/A</v>
      </c>
      <c r="M1601" s="19" t="e">
        <f>VLOOKUP(Table3[[#This Row],[Customer ID]],'Hospitalisation Details'!1600:$1048576,6,FALSE())</f>
        <v>#N/A</v>
      </c>
      <c r="N1601" s="19" t="e">
        <f>VLOOKUP(Table3[[#This Row],[Customer ID]],'Hospitalisation Details'!1600:$1048576,8,FALSE())</f>
        <v>#N/A</v>
      </c>
      <c r="O1601" s="19" t="e">
        <f>VLOOKUP(Table3[[#This Row],[Customer ID]],'Hospitalisation Details'!1600:$1048576,9,FALSE())</f>
        <v>#N/A</v>
      </c>
      <c r="P1601" s="19" t="e">
        <f>VLOOKUP(Table3[[#This Row],[Customer ID]],'Hospitalisation Details'!1600:$1048576,10,FALSE())</f>
        <v>#N/A</v>
      </c>
      <c r="Q1601" s="19" t="e">
        <f>VLOOKUP(Table3[[#This Row],[Customer ID]],'Hospitalisation Details'!1600:$1048576,11,FALSE())</f>
        <v>#N/A</v>
      </c>
    </row>
    <row r="1602" spans="1:17" x14ac:dyDescent="0.2">
      <c r="A1602" s="18" t="s">
        <v>770</v>
      </c>
      <c r="B1602" s="19" t="str">
        <f>VLOOKUP(Table3[[#This Row],[Customer ID]],'Customer name 1'!1601:$1048576,4,FALSE())</f>
        <v xml:space="preserve">Ms. Barbara </v>
      </c>
      <c r="C1602" s="20">
        <f>VLOOKUP(Table3[[#This Row],[Customer ID]],'Medical Examinations'!$1:$1048576,2,FALSE())</f>
        <v>32.5</v>
      </c>
      <c r="D1602" s="20" t="str">
        <f>VLOOKUP(Table3[[#This Row],[Customer ID]],'Medical Examinations'!$1:$1048576,3,FALSE())</f>
        <v xml:space="preserve"> obesity </v>
      </c>
      <c r="E1602" s="20">
        <f>VLOOKUP(Table3[[#This Row],[Customer ID]],'Medical Examinations'!$1:$1048576,4,FALSE())</f>
        <v>4.6900000000000004</v>
      </c>
      <c r="F1602" s="20" t="str">
        <f>VLOOKUP(Table3[[#This Row],[Customer ID]],'Medical Examinations'!$1:$1048576,5,FALSE())</f>
        <v xml:space="preserve">normal </v>
      </c>
      <c r="G1602" s="19" t="str">
        <f>VLOOKUP(Table3[[#This Row],[Customer ID]],'Medical Examinations'!$1:$1048576,6,FALSE())</f>
        <v>yes</v>
      </c>
      <c r="H1602" s="19" t="str">
        <f>VLOOKUP(Table3[[#This Row],[Customer ID]],'Medical Examinations'!$1:$1048576,7,FALSE())</f>
        <v>No</v>
      </c>
      <c r="I1602" s="19" t="str">
        <f>VLOOKUP(Table3[[#This Row],[Customer ID]],'Medical Examinations'!$1:$1048576,8,FALSE())</f>
        <v>Yes</v>
      </c>
      <c r="J1602" s="19">
        <f>VLOOKUP(Table3[[#This Row],[Customer ID]],'Medical Examinations'!$1:$1048576,9,FALSE())</f>
        <v>1</v>
      </c>
      <c r="K1602" s="19" t="str">
        <f>VLOOKUP(Table3[[#This Row],[Customer ID]],'Medical Examinations'!$1:$1048576,10,FALSE())</f>
        <v>No</v>
      </c>
      <c r="L1602" s="19" t="e">
        <f>VLOOKUP(Table3[[#This Row],[Customer ID]],'Hospitalisation Details'!1601:$1048576,5,FALSE())</f>
        <v>#N/A</v>
      </c>
      <c r="M1602" s="19" t="e">
        <f>VLOOKUP(Table3[[#This Row],[Customer ID]],'Hospitalisation Details'!1601:$1048576,6,FALSE())</f>
        <v>#N/A</v>
      </c>
      <c r="N1602" s="19" t="e">
        <f>VLOOKUP(Table3[[#This Row],[Customer ID]],'Hospitalisation Details'!1601:$1048576,8,FALSE())</f>
        <v>#N/A</v>
      </c>
      <c r="O1602" s="19" t="e">
        <f>VLOOKUP(Table3[[#This Row],[Customer ID]],'Hospitalisation Details'!1601:$1048576,9,FALSE())</f>
        <v>#N/A</v>
      </c>
      <c r="P1602" s="19" t="e">
        <f>VLOOKUP(Table3[[#This Row],[Customer ID]],'Hospitalisation Details'!1601:$1048576,10,FALSE())</f>
        <v>#N/A</v>
      </c>
      <c r="Q1602" s="19" t="e">
        <f>VLOOKUP(Table3[[#This Row],[Customer ID]],'Hospitalisation Details'!1601:$1048576,11,FALSE())</f>
        <v>#N/A</v>
      </c>
    </row>
    <row r="1603" spans="1:17" x14ac:dyDescent="0.2">
      <c r="A1603" s="18" t="s">
        <v>769</v>
      </c>
      <c r="B1603" s="19" t="str">
        <f>VLOOKUP(Table3[[#This Row],[Customer ID]],'Customer name 1'!1602:$1048576,4,FALSE())</f>
        <v xml:space="preserve">Mr. Skylar </v>
      </c>
      <c r="C1603" s="20">
        <f>VLOOKUP(Table3[[#This Row],[Customer ID]],'Medical Examinations'!$1:$1048576,2,FALSE())</f>
        <v>20.9</v>
      </c>
      <c r="D1603" s="20" t="str">
        <f>VLOOKUP(Table3[[#This Row],[Customer ID]],'Medical Examinations'!$1:$1048576,3,FALSE())</f>
        <v>normal weight</v>
      </c>
      <c r="E1603" s="20">
        <f>VLOOKUP(Table3[[#This Row],[Customer ID]],'Medical Examinations'!$1:$1048576,4,FALSE())</f>
        <v>6.94</v>
      </c>
      <c r="F1603" s="20" t="str">
        <f>VLOOKUP(Table3[[#This Row],[Customer ID]],'Medical Examinations'!$1:$1048576,5,FALSE())</f>
        <v xml:space="preserve">diabetes </v>
      </c>
      <c r="G1603" s="19" t="str">
        <f>VLOOKUP(Table3[[#This Row],[Customer ID]],'Medical Examinations'!$1:$1048576,6,FALSE())</f>
        <v>No</v>
      </c>
      <c r="H1603" s="19" t="str">
        <f>VLOOKUP(Table3[[#This Row],[Customer ID]],'Medical Examinations'!$1:$1048576,7,FALSE())</f>
        <v>No</v>
      </c>
      <c r="I1603" s="19" t="str">
        <f>VLOOKUP(Table3[[#This Row],[Customer ID]],'Medical Examinations'!$1:$1048576,8,FALSE())</f>
        <v>No</v>
      </c>
      <c r="J1603" s="19">
        <f>VLOOKUP(Table3[[#This Row],[Customer ID]],'Medical Examinations'!$1:$1048576,9,FALSE())</f>
        <v>0</v>
      </c>
      <c r="K1603" s="19" t="str">
        <f>VLOOKUP(Table3[[#This Row],[Customer ID]],'Medical Examinations'!$1:$1048576,10,FALSE())</f>
        <v>No</v>
      </c>
      <c r="L1603" s="19" t="e">
        <f>VLOOKUP(Table3[[#This Row],[Customer ID]],'Hospitalisation Details'!1602:$1048576,5,FALSE())</f>
        <v>#N/A</v>
      </c>
      <c r="M1603" s="19" t="e">
        <f>VLOOKUP(Table3[[#This Row],[Customer ID]],'Hospitalisation Details'!1602:$1048576,6,FALSE())</f>
        <v>#N/A</v>
      </c>
      <c r="N1603" s="19" t="e">
        <f>VLOOKUP(Table3[[#This Row],[Customer ID]],'Hospitalisation Details'!1602:$1048576,8,FALSE())</f>
        <v>#N/A</v>
      </c>
      <c r="O1603" s="19" t="e">
        <f>VLOOKUP(Table3[[#This Row],[Customer ID]],'Hospitalisation Details'!1602:$1048576,9,FALSE())</f>
        <v>#N/A</v>
      </c>
      <c r="P1603" s="19" t="e">
        <f>VLOOKUP(Table3[[#This Row],[Customer ID]],'Hospitalisation Details'!1602:$1048576,10,FALSE())</f>
        <v>#N/A</v>
      </c>
      <c r="Q1603" s="19" t="e">
        <f>VLOOKUP(Table3[[#This Row],[Customer ID]],'Hospitalisation Details'!1602:$1048576,11,FALSE())</f>
        <v>#N/A</v>
      </c>
    </row>
    <row r="1604" spans="1:17" x14ac:dyDescent="0.2">
      <c r="A1604" s="18" t="s">
        <v>768</v>
      </c>
      <c r="B1604" s="19" t="str">
        <f>VLOOKUP(Table3[[#This Row],[Customer ID]],'Customer name 1'!1603:$1048576,4,FALSE())</f>
        <v xml:space="preserve">Mr. Nick </v>
      </c>
      <c r="C1604" s="20">
        <f>VLOOKUP(Table3[[#This Row],[Customer ID]],'Medical Examinations'!$1:$1048576,2,FALSE())</f>
        <v>19.11</v>
      </c>
      <c r="D1604" s="20" t="str">
        <f>VLOOKUP(Table3[[#This Row],[Customer ID]],'Medical Examinations'!$1:$1048576,3,FALSE())</f>
        <v>normal weight</v>
      </c>
      <c r="E1604" s="20">
        <f>VLOOKUP(Table3[[#This Row],[Customer ID]],'Medical Examinations'!$1:$1048576,4,FALSE())</f>
        <v>4.3499999999999996</v>
      </c>
      <c r="F1604" s="20" t="str">
        <f>VLOOKUP(Table3[[#This Row],[Customer ID]],'Medical Examinations'!$1:$1048576,5,FALSE())</f>
        <v xml:space="preserve">normal </v>
      </c>
      <c r="G1604" s="19" t="str">
        <f>VLOOKUP(Table3[[#This Row],[Customer ID]],'Medical Examinations'!$1:$1048576,6,FALSE())</f>
        <v>No</v>
      </c>
      <c r="H1604" s="19" t="str">
        <f>VLOOKUP(Table3[[#This Row],[Customer ID]],'Medical Examinations'!$1:$1048576,7,FALSE())</f>
        <v>No</v>
      </c>
      <c r="I1604" s="19" t="str">
        <f>VLOOKUP(Table3[[#This Row],[Customer ID]],'Medical Examinations'!$1:$1048576,8,FALSE())</f>
        <v>No</v>
      </c>
      <c r="J1604" s="19">
        <f>VLOOKUP(Table3[[#This Row],[Customer ID]],'Medical Examinations'!$1:$1048576,9,FALSE())</f>
        <v>2</v>
      </c>
      <c r="K1604" s="19" t="str">
        <f>VLOOKUP(Table3[[#This Row],[Customer ID]],'Medical Examinations'!$1:$1048576,10,FALSE())</f>
        <v>No</v>
      </c>
      <c r="L1604" s="19" t="e">
        <f>VLOOKUP(Table3[[#This Row],[Customer ID]],'Hospitalisation Details'!1603:$1048576,5,FALSE())</f>
        <v>#N/A</v>
      </c>
      <c r="M1604" s="19" t="e">
        <f>VLOOKUP(Table3[[#This Row],[Customer ID]],'Hospitalisation Details'!1603:$1048576,6,FALSE())</f>
        <v>#N/A</v>
      </c>
      <c r="N1604" s="19" t="e">
        <f>VLOOKUP(Table3[[#This Row],[Customer ID]],'Hospitalisation Details'!1603:$1048576,8,FALSE())</f>
        <v>#N/A</v>
      </c>
      <c r="O1604" s="19" t="e">
        <f>VLOOKUP(Table3[[#This Row],[Customer ID]],'Hospitalisation Details'!1603:$1048576,9,FALSE())</f>
        <v>#N/A</v>
      </c>
      <c r="P1604" s="19" t="e">
        <f>VLOOKUP(Table3[[#This Row],[Customer ID]],'Hospitalisation Details'!1603:$1048576,10,FALSE())</f>
        <v>#N/A</v>
      </c>
      <c r="Q1604" s="19" t="e">
        <f>VLOOKUP(Table3[[#This Row],[Customer ID]],'Hospitalisation Details'!1603:$1048576,11,FALSE())</f>
        <v>#N/A</v>
      </c>
    </row>
    <row r="1605" spans="1:17" x14ac:dyDescent="0.2">
      <c r="A1605" s="18" t="s">
        <v>767</v>
      </c>
      <c r="B1605" s="19" t="str">
        <f>VLOOKUP(Table3[[#This Row],[Customer ID]],'Customer name 1'!1604:$1048576,4,FALSE())</f>
        <v xml:space="preserve">Mr. Sunny </v>
      </c>
      <c r="C1605" s="20">
        <f>VLOOKUP(Table3[[#This Row],[Customer ID]],'Medical Examinations'!$1:$1048576,2,FALSE())</f>
        <v>31.17</v>
      </c>
      <c r="D1605" s="20" t="str">
        <f>VLOOKUP(Table3[[#This Row],[Customer ID]],'Medical Examinations'!$1:$1048576,3,FALSE())</f>
        <v xml:space="preserve"> obesity </v>
      </c>
      <c r="E1605" s="20">
        <f>VLOOKUP(Table3[[#This Row],[Customer ID]],'Medical Examinations'!$1:$1048576,4,FALSE())</f>
        <v>5.28</v>
      </c>
      <c r="F1605" s="20" t="str">
        <f>VLOOKUP(Table3[[#This Row],[Customer ID]],'Medical Examinations'!$1:$1048576,5,FALSE())</f>
        <v xml:space="preserve">normal </v>
      </c>
      <c r="G1605" s="19" t="str">
        <f>VLOOKUP(Table3[[#This Row],[Customer ID]],'Medical Examinations'!$1:$1048576,6,FALSE())</f>
        <v>No</v>
      </c>
      <c r="H1605" s="19" t="str">
        <f>VLOOKUP(Table3[[#This Row],[Customer ID]],'Medical Examinations'!$1:$1048576,7,FALSE())</f>
        <v>No</v>
      </c>
      <c r="I1605" s="19" t="str">
        <f>VLOOKUP(Table3[[#This Row],[Customer ID]],'Medical Examinations'!$1:$1048576,8,FALSE())</f>
        <v>No</v>
      </c>
      <c r="J1605" s="19">
        <f>VLOOKUP(Table3[[#This Row],[Customer ID]],'Medical Examinations'!$1:$1048576,9,FALSE())</f>
        <v>1</v>
      </c>
      <c r="K1605" s="19" t="str">
        <f>VLOOKUP(Table3[[#This Row],[Customer ID]],'Medical Examinations'!$1:$1048576,10,FALSE())</f>
        <v>No</v>
      </c>
      <c r="L1605" s="19" t="e">
        <f>VLOOKUP(Table3[[#This Row],[Customer ID]],'Hospitalisation Details'!1604:$1048576,5,FALSE())</f>
        <v>#N/A</v>
      </c>
      <c r="M1605" s="19" t="e">
        <f>VLOOKUP(Table3[[#This Row],[Customer ID]],'Hospitalisation Details'!1604:$1048576,6,FALSE())</f>
        <v>#N/A</v>
      </c>
      <c r="N1605" s="19" t="e">
        <f>VLOOKUP(Table3[[#This Row],[Customer ID]],'Hospitalisation Details'!1604:$1048576,8,FALSE())</f>
        <v>#N/A</v>
      </c>
      <c r="O1605" s="19" t="e">
        <f>VLOOKUP(Table3[[#This Row],[Customer ID]],'Hospitalisation Details'!1604:$1048576,9,FALSE())</f>
        <v>#N/A</v>
      </c>
      <c r="P1605" s="19" t="e">
        <f>VLOOKUP(Table3[[#This Row],[Customer ID]],'Hospitalisation Details'!1604:$1048576,10,FALSE())</f>
        <v>#N/A</v>
      </c>
      <c r="Q1605" s="19" t="e">
        <f>VLOOKUP(Table3[[#This Row],[Customer ID]],'Hospitalisation Details'!1604:$1048576,11,FALSE())</f>
        <v>#N/A</v>
      </c>
    </row>
    <row r="1606" spans="1:17" x14ac:dyDescent="0.2">
      <c r="A1606" s="18" t="s">
        <v>766</v>
      </c>
      <c r="B1606" s="19" t="str">
        <f>VLOOKUP(Table3[[#This Row],[Customer ID]],'Customer name 1'!1605:$1048576,4,FALSE())</f>
        <v xml:space="preserve">Mrs. Anne-Marie </v>
      </c>
      <c r="C1606" s="20">
        <f>VLOOKUP(Table3[[#This Row],[Customer ID]],'Medical Examinations'!$1:$1048576,2,FALSE())</f>
        <v>36.08</v>
      </c>
      <c r="D1606" s="20" t="str">
        <f>VLOOKUP(Table3[[#This Row],[Customer ID]],'Medical Examinations'!$1:$1048576,3,FALSE())</f>
        <v xml:space="preserve"> obesity </v>
      </c>
      <c r="E1606" s="20">
        <f>VLOOKUP(Table3[[#This Row],[Customer ID]],'Medical Examinations'!$1:$1048576,4,FALSE())</f>
        <v>4.29</v>
      </c>
      <c r="F1606" s="20" t="str">
        <f>VLOOKUP(Table3[[#This Row],[Customer ID]],'Medical Examinations'!$1:$1048576,5,FALSE())</f>
        <v xml:space="preserve">normal </v>
      </c>
      <c r="G1606" s="19" t="str">
        <f>VLOOKUP(Table3[[#This Row],[Customer ID]],'Medical Examinations'!$1:$1048576,6,FALSE())</f>
        <v>No</v>
      </c>
      <c r="H1606" s="19" t="str">
        <f>VLOOKUP(Table3[[#This Row],[Customer ID]],'Medical Examinations'!$1:$1048576,7,FALSE())</f>
        <v>No</v>
      </c>
      <c r="I1606" s="19" t="str">
        <f>VLOOKUP(Table3[[#This Row],[Customer ID]],'Medical Examinations'!$1:$1048576,8,FALSE())</f>
        <v>No</v>
      </c>
      <c r="J1606" s="19">
        <f>VLOOKUP(Table3[[#This Row],[Customer ID]],'Medical Examinations'!$1:$1048576,9,FALSE())</f>
        <v>0</v>
      </c>
      <c r="K1606" s="19" t="str">
        <f>VLOOKUP(Table3[[#This Row],[Customer ID]],'Medical Examinations'!$1:$1048576,10,FALSE())</f>
        <v>No</v>
      </c>
      <c r="L1606" s="19" t="e">
        <f>VLOOKUP(Table3[[#This Row],[Customer ID]],'Hospitalisation Details'!1605:$1048576,5,FALSE())</f>
        <v>#N/A</v>
      </c>
      <c r="M1606" s="19" t="e">
        <f>VLOOKUP(Table3[[#This Row],[Customer ID]],'Hospitalisation Details'!1605:$1048576,6,FALSE())</f>
        <v>#N/A</v>
      </c>
      <c r="N1606" s="19" t="e">
        <f>VLOOKUP(Table3[[#This Row],[Customer ID]],'Hospitalisation Details'!1605:$1048576,8,FALSE())</f>
        <v>#N/A</v>
      </c>
      <c r="O1606" s="19" t="e">
        <f>VLOOKUP(Table3[[#This Row],[Customer ID]],'Hospitalisation Details'!1605:$1048576,9,FALSE())</f>
        <v>#N/A</v>
      </c>
      <c r="P1606" s="19" t="e">
        <f>VLOOKUP(Table3[[#This Row],[Customer ID]],'Hospitalisation Details'!1605:$1048576,10,FALSE())</f>
        <v>#N/A</v>
      </c>
      <c r="Q1606" s="19" t="e">
        <f>VLOOKUP(Table3[[#This Row],[Customer ID]],'Hospitalisation Details'!1605:$1048576,11,FALSE())</f>
        <v>#N/A</v>
      </c>
    </row>
    <row r="1607" spans="1:17" x14ac:dyDescent="0.2">
      <c r="A1607" s="18" t="s">
        <v>765</v>
      </c>
      <c r="B1607" s="19" t="str">
        <f>VLOOKUP(Table3[[#This Row],[Customer ID]],'Customer name 1'!1606:$1048576,4,FALSE())</f>
        <v xml:space="preserve">Mr. Nicholas </v>
      </c>
      <c r="C1607" s="20">
        <f>VLOOKUP(Table3[[#This Row],[Customer ID]],'Medical Examinations'!$1:$1048576,2,FALSE())</f>
        <v>28.024999999999999</v>
      </c>
      <c r="D1607" s="20" t="str">
        <f>VLOOKUP(Table3[[#This Row],[Customer ID]],'Medical Examinations'!$1:$1048576,3,FALSE())</f>
        <v>over weight</v>
      </c>
      <c r="E1607" s="20">
        <f>VLOOKUP(Table3[[#This Row],[Customer ID]],'Medical Examinations'!$1:$1048576,4,FALSE())</f>
        <v>5.69</v>
      </c>
      <c r="F1607" s="20" t="str">
        <f>VLOOKUP(Table3[[#This Row],[Customer ID]],'Medical Examinations'!$1:$1048576,5,FALSE())</f>
        <v xml:space="preserve">normal </v>
      </c>
      <c r="G1607" s="19" t="str">
        <f>VLOOKUP(Table3[[#This Row],[Customer ID]],'Medical Examinations'!$1:$1048576,6,FALSE())</f>
        <v>yes</v>
      </c>
      <c r="H1607" s="19" t="str">
        <f>VLOOKUP(Table3[[#This Row],[Customer ID]],'Medical Examinations'!$1:$1048576,7,FALSE())</f>
        <v>No</v>
      </c>
      <c r="I1607" s="19" t="str">
        <f>VLOOKUP(Table3[[#This Row],[Customer ID]],'Medical Examinations'!$1:$1048576,8,FALSE())</f>
        <v>No</v>
      </c>
      <c r="J1607" s="19">
        <f>VLOOKUP(Table3[[#This Row],[Customer ID]],'Medical Examinations'!$1:$1048576,9,FALSE())</f>
        <v>0</v>
      </c>
      <c r="K1607" s="19" t="str">
        <f>VLOOKUP(Table3[[#This Row],[Customer ID]],'Medical Examinations'!$1:$1048576,10,FALSE())</f>
        <v>No</v>
      </c>
      <c r="L1607" s="19" t="e">
        <f>VLOOKUP(Table3[[#This Row],[Customer ID]],'Hospitalisation Details'!1606:$1048576,5,FALSE())</f>
        <v>#N/A</v>
      </c>
      <c r="M1607" s="19" t="e">
        <f>VLOOKUP(Table3[[#This Row],[Customer ID]],'Hospitalisation Details'!1606:$1048576,6,FALSE())</f>
        <v>#N/A</v>
      </c>
      <c r="N1607" s="19" t="e">
        <f>VLOOKUP(Table3[[#This Row],[Customer ID]],'Hospitalisation Details'!1606:$1048576,8,FALSE())</f>
        <v>#N/A</v>
      </c>
      <c r="O1607" s="19" t="e">
        <f>VLOOKUP(Table3[[#This Row],[Customer ID]],'Hospitalisation Details'!1606:$1048576,9,FALSE())</f>
        <v>#N/A</v>
      </c>
      <c r="P1607" s="19" t="e">
        <f>VLOOKUP(Table3[[#This Row],[Customer ID]],'Hospitalisation Details'!1606:$1048576,10,FALSE())</f>
        <v>#N/A</v>
      </c>
      <c r="Q1607" s="19" t="e">
        <f>VLOOKUP(Table3[[#This Row],[Customer ID]],'Hospitalisation Details'!1606:$1048576,11,FALSE())</f>
        <v>#N/A</v>
      </c>
    </row>
    <row r="1608" spans="1:17" x14ac:dyDescent="0.2">
      <c r="A1608" s="18" t="s">
        <v>764</v>
      </c>
      <c r="B1608" s="19" t="str">
        <f>VLOOKUP(Table3[[#This Row],[Customer ID]],'Customer name 1'!1607:$1048576,4,FALSE())</f>
        <v xml:space="preserve">Mr. Scott </v>
      </c>
      <c r="C1608" s="20">
        <f>VLOOKUP(Table3[[#This Row],[Customer ID]],'Medical Examinations'!$1:$1048576,2,FALSE())</f>
        <v>24.32</v>
      </c>
      <c r="D1608" s="20" t="str">
        <f>VLOOKUP(Table3[[#This Row],[Customer ID]],'Medical Examinations'!$1:$1048576,3,FALSE())</f>
        <v>normal weight</v>
      </c>
      <c r="E1608" s="20">
        <f>VLOOKUP(Table3[[#This Row],[Customer ID]],'Medical Examinations'!$1:$1048576,4,FALSE())</f>
        <v>5.56</v>
      </c>
      <c r="F1608" s="20" t="str">
        <f>VLOOKUP(Table3[[#This Row],[Customer ID]],'Medical Examinations'!$1:$1048576,5,FALSE())</f>
        <v xml:space="preserve">normal </v>
      </c>
      <c r="G1608" s="19" t="str">
        <f>VLOOKUP(Table3[[#This Row],[Customer ID]],'Medical Examinations'!$1:$1048576,6,FALSE())</f>
        <v>yes</v>
      </c>
      <c r="H1608" s="19" t="str">
        <f>VLOOKUP(Table3[[#This Row],[Customer ID]],'Medical Examinations'!$1:$1048576,7,FALSE())</f>
        <v>No</v>
      </c>
      <c r="I1608" s="19" t="str">
        <f>VLOOKUP(Table3[[#This Row],[Customer ID]],'Medical Examinations'!$1:$1048576,8,FALSE())</f>
        <v>No</v>
      </c>
      <c r="J1608" s="19">
        <f>VLOOKUP(Table3[[#This Row],[Customer ID]],'Medical Examinations'!$1:$1048576,9,FALSE())</f>
        <v>0</v>
      </c>
      <c r="K1608" s="19" t="str">
        <f>VLOOKUP(Table3[[#This Row],[Customer ID]],'Medical Examinations'!$1:$1048576,10,FALSE())</f>
        <v>No</v>
      </c>
      <c r="L1608" s="19" t="e">
        <f>VLOOKUP(Table3[[#This Row],[Customer ID]],'Hospitalisation Details'!1607:$1048576,5,FALSE())</f>
        <v>#N/A</v>
      </c>
      <c r="M1608" s="19" t="e">
        <f>VLOOKUP(Table3[[#This Row],[Customer ID]],'Hospitalisation Details'!1607:$1048576,6,FALSE())</f>
        <v>#N/A</v>
      </c>
      <c r="N1608" s="19" t="e">
        <f>VLOOKUP(Table3[[#This Row],[Customer ID]],'Hospitalisation Details'!1607:$1048576,8,FALSE())</f>
        <v>#N/A</v>
      </c>
      <c r="O1608" s="19" t="e">
        <f>VLOOKUP(Table3[[#This Row],[Customer ID]],'Hospitalisation Details'!1607:$1048576,9,FALSE())</f>
        <v>#N/A</v>
      </c>
      <c r="P1608" s="19" t="e">
        <f>VLOOKUP(Table3[[#This Row],[Customer ID]],'Hospitalisation Details'!1607:$1048576,10,FALSE())</f>
        <v>#N/A</v>
      </c>
      <c r="Q1608" s="19" t="e">
        <f>VLOOKUP(Table3[[#This Row],[Customer ID]],'Hospitalisation Details'!1607:$1048576,11,FALSE())</f>
        <v>#N/A</v>
      </c>
    </row>
    <row r="1609" spans="1:17" x14ac:dyDescent="0.2">
      <c r="A1609" s="18" t="s">
        <v>763</v>
      </c>
      <c r="B1609" s="19" t="str">
        <f>VLOOKUP(Table3[[#This Row],[Customer ID]],'Customer name 1'!1608:$1048576,4,FALSE())</f>
        <v xml:space="preserve">Ms. Marisa </v>
      </c>
      <c r="C1609" s="20">
        <f>VLOOKUP(Table3[[#This Row],[Customer ID]],'Medical Examinations'!$1:$1048576,2,FALSE())</f>
        <v>38</v>
      </c>
      <c r="D1609" s="20" t="str">
        <f>VLOOKUP(Table3[[#This Row],[Customer ID]],'Medical Examinations'!$1:$1048576,3,FALSE())</f>
        <v xml:space="preserve"> obesity </v>
      </c>
      <c r="E1609" s="20">
        <f>VLOOKUP(Table3[[#This Row],[Customer ID]],'Medical Examinations'!$1:$1048576,4,FALSE())</f>
        <v>5.41</v>
      </c>
      <c r="F1609" s="20" t="str">
        <f>VLOOKUP(Table3[[#This Row],[Customer ID]],'Medical Examinations'!$1:$1048576,5,FALSE())</f>
        <v xml:space="preserve">normal </v>
      </c>
      <c r="G1609" s="19" t="str">
        <f>VLOOKUP(Table3[[#This Row],[Customer ID]],'Medical Examinations'!$1:$1048576,6,FALSE())</f>
        <v>yes</v>
      </c>
      <c r="H1609" s="19" t="str">
        <f>VLOOKUP(Table3[[#This Row],[Customer ID]],'Medical Examinations'!$1:$1048576,7,FALSE())</f>
        <v>No</v>
      </c>
      <c r="I1609" s="19" t="str">
        <f>VLOOKUP(Table3[[#This Row],[Customer ID]],'Medical Examinations'!$1:$1048576,8,FALSE())</f>
        <v>No</v>
      </c>
      <c r="J1609" s="19">
        <f>VLOOKUP(Table3[[#This Row],[Customer ID]],'Medical Examinations'!$1:$1048576,9,FALSE())</f>
        <v>1</v>
      </c>
      <c r="K1609" s="19" t="str">
        <f>VLOOKUP(Table3[[#This Row],[Customer ID]],'Medical Examinations'!$1:$1048576,10,FALSE())</f>
        <v>No</v>
      </c>
      <c r="L1609" s="19" t="e">
        <f>VLOOKUP(Table3[[#This Row],[Customer ID]],'Hospitalisation Details'!1608:$1048576,5,FALSE())</f>
        <v>#N/A</v>
      </c>
      <c r="M1609" s="19" t="e">
        <f>VLOOKUP(Table3[[#This Row],[Customer ID]],'Hospitalisation Details'!1608:$1048576,6,FALSE())</f>
        <v>#N/A</v>
      </c>
      <c r="N1609" s="19" t="e">
        <f>VLOOKUP(Table3[[#This Row],[Customer ID]],'Hospitalisation Details'!1608:$1048576,8,FALSE())</f>
        <v>#N/A</v>
      </c>
      <c r="O1609" s="19" t="e">
        <f>VLOOKUP(Table3[[#This Row],[Customer ID]],'Hospitalisation Details'!1608:$1048576,9,FALSE())</f>
        <v>#N/A</v>
      </c>
      <c r="P1609" s="19" t="e">
        <f>VLOOKUP(Table3[[#This Row],[Customer ID]],'Hospitalisation Details'!1608:$1048576,10,FALSE())</f>
        <v>#N/A</v>
      </c>
      <c r="Q1609" s="19" t="e">
        <f>VLOOKUP(Table3[[#This Row],[Customer ID]],'Hospitalisation Details'!1608:$1048576,11,FALSE())</f>
        <v>#N/A</v>
      </c>
    </row>
    <row r="1610" spans="1:17" x14ac:dyDescent="0.2">
      <c r="A1610" s="18" t="s">
        <v>762</v>
      </c>
      <c r="B1610" s="19" t="str">
        <f>VLOOKUP(Table3[[#This Row],[Customer ID]],'Customer name 1'!1609:$1048576,4,FALSE())</f>
        <v xml:space="preserve">Ms. Katie </v>
      </c>
      <c r="C1610" s="20">
        <f>VLOOKUP(Table3[[#This Row],[Customer ID]],'Medical Examinations'!$1:$1048576,2,FALSE())</f>
        <v>31.6</v>
      </c>
      <c r="D1610" s="20" t="str">
        <f>VLOOKUP(Table3[[#This Row],[Customer ID]],'Medical Examinations'!$1:$1048576,3,FALSE())</f>
        <v xml:space="preserve"> obesity </v>
      </c>
      <c r="E1610" s="20">
        <f>VLOOKUP(Table3[[#This Row],[Customer ID]],'Medical Examinations'!$1:$1048576,4,FALSE())</f>
        <v>10.85</v>
      </c>
      <c r="F1610" s="20" t="str">
        <f>VLOOKUP(Table3[[#This Row],[Customer ID]],'Medical Examinations'!$1:$1048576,5,FALSE())</f>
        <v xml:space="preserve">diabetes </v>
      </c>
      <c r="G1610" s="19" t="str">
        <f>VLOOKUP(Table3[[#This Row],[Customer ID]],'Medical Examinations'!$1:$1048576,6,FALSE())</f>
        <v>yes</v>
      </c>
      <c r="H1610" s="19" t="str">
        <f>VLOOKUP(Table3[[#This Row],[Customer ID]],'Medical Examinations'!$1:$1048576,7,FALSE())</f>
        <v>No</v>
      </c>
      <c r="I1610" s="19" t="str">
        <f>VLOOKUP(Table3[[#This Row],[Customer ID]],'Medical Examinations'!$1:$1048576,8,FALSE())</f>
        <v>No</v>
      </c>
      <c r="J1610" s="19">
        <f>VLOOKUP(Table3[[#This Row],[Customer ID]],'Medical Examinations'!$1:$1048576,9,FALSE())</f>
        <v>0</v>
      </c>
      <c r="K1610" s="19" t="str">
        <f>VLOOKUP(Table3[[#This Row],[Customer ID]],'Medical Examinations'!$1:$1048576,10,FALSE())</f>
        <v>No</v>
      </c>
      <c r="L1610" s="19" t="e">
        <f>VLOOKUP(Table3[[#This Row],[Customer ID]],'Hospitalisation Details'!1609:$1048576,5,FALSE())</f>
        <v>#N/A</v>
      </c>
      <c r="M1610" s="19" t="e">
        <f>VLOOKUP(Table3[[#This Row],[Customer ID]],'Hospitalisation Details'!1609:$1048576,6,FALSE())</f>
        <v>#N/A</v>
      </c>
      <c r="N1610" s="19" t="e">
        <f>VLOOKUP(Table3[[#This Row],[Customer ID]],'Hospitalisation Details'!1609:$1048576,8,FALSE())</f>
        <v>#N/A</v>
      </c>
      <c r="O1610" s="19" t="e">
        <f>VLOOKUP(Table3[[#This Row],[Customer ID]],'Hospitalisation Details'!1609:$1048576,9,FALSE())</f>
        <v>#N/A</v>
      </c>
      <c r="P1610" s="19" t="e">
        <f>VLOOKUP(Table3[[#This Row],[Customer ID]],'Hospitalisation Details'!1609:$1048576,10,FALSE())</f>
        <v>#N/A</v>
      </c>
      <c r="Q1610" s="19" t="e">
        <f>VLOOKUP(Table3[[#This Row],[Customer ID]],'Hospitalisation Details'!1609:$1048576,11,FALSE())</f>
        <v>#N/A</v>
      </c>
    </row>
    <row r="1611" spans="1:17" x14ac:dyDescent="0.2">
      <c r="A1611" s="18" t="s">
        <v>761</v>
      </c>
      <c r="B1611" s="19" t="str">
        <f>VLOOKUP(Table3[[#This Row],[Customer ID]],'Customer name 1'!1610:$1048576,4,FALSE())</f>
        <v xml:space="preserve">Ms. Amy </v>
      </c>
      <c r="C1611" s="20">
        <f>VLOOKUP(Table3[[#This Row],[Customer ID]],'Medical Examinations'!$1:$1048576,2,FALSE())</f>
        <v>31.02</v>
      </c>
      <c r="D1611" s="20" t="str">
        <f>VLOOKUP(Table3[[#This Row],[Customer ID]],'Medical Examinations'!$1:$1048576,3,FALSE())</f>
        <v xml:space="preserve"> obesity </v>
      </c>
      <c r="E1611" s="20">
        <f>VLOOKUP(Table3[[#This Row],[Customer ID]],'Medical Examinations'!$1:$1048576,4,FALSE())</f>
        <v>11.63</v>
      </c>
      <c r="F1611" s="20" t="str">
        <f>VLOOKUP(Table3[[#This Row],[Customer ID]],'Medical Examinations'!$1:$1048576,5,FALSE())</f>
        <v xml:space="preserve">diabetes </v>
      </c>
      <c r="G1611" s="19" t="str">
        <f>VLOOKUP(Table3[[#This Row],[Customer ID]],'Medical Examinations'!$1:$1048576,6,FALSE())</f>
        <v>yes</v>
      </c>
      <c r="H1611" s="19" t="str">
        <f>VLOOKUP(Table3[[#This Row],[Customer ID]],'Medical Examinations'!$1:$1048576,7,FALSE())</f>
        <v>No</v>
      </c>
      <c r="I1611" s="19" t="str">
        <f>VLOOKUP(Table3[[#This Row],[Customer ID]],'Medical Examinations'!$1:$1048576,8,FALSE())</f>
        <v>No</v>
      </c>
      <c r="J1611" s="19">
        <f>VLOOKUP(Table3[[#This Row],[Customer ID]],'Medical Examinations'!$1:$1048576,9,FALSE())</f>
        <v>0</v>
      </c>
      <c r="K1611" s="19" t="str">
        <f>VLOOKUP(Table3[[#This Row],[Customer ID]],'Medical Examinations'!$1:$1048576,10,FALSE())</f>
        <v>No</v>
      </c>
      <c r="L1611" s="19" t="e">
        <f>VLOOKUP(Table3[[#This Row],[Customer ID]],'Hospitalisation Details'!1610:$1048576,5,FALSE())</f>
        <v>#N/A</v>
      </c>
      <c r="M1611" s="19" t="e">
        <f>VLOOKUP(Table3[[#This Row],[Customer ID]],'Hospitalisation Details'!1610:$1048576,6,FALSE())</f>
        <v>#N/A</v>
      </c>
      <c r="N1611" s="19" t="e">
        <f>VLOOKUP(Table3[[#This Row],[Customer ID]],'Hospitalisation Details'!1610:$1048576,8,FALSE())</f>
        <v>#N/A</v>
      </c>
      <c r="O1611" s="19" t="e">
        <f>VLOOKUP(Table3[[#This Row],[Customer ID]],'Hospitalisation Details'!1610:$1048576,9,FALSE())</f>
        <v>#N/A</v>
      </c>
      <c r="P1611" s="19" t="e">
        <f>VLOOKUP(Table3[[#This Row],[Customer ID]],'Hospitalisation Details'!1610:$1048576,10,FALSE())</f>
        <v>#N/A</v>
      </c>
      <c r="Q1611" s="19" t="e">
        <f>VLOOKUP(Table3[[#This Row],[Customer ID]],'Hospitalisation Details'!1610:$1048576,11,FALSE())</f>
        <v>#N/A</v>
      </c>
    </row>
    <row r="1612" spans="1:17" x14ac:dyDescent="0.2">
      <c r="A1612" s="18" t="s">
        <v>760</v>
      </c>
      <c r="B1612" s="19" t="str">
        <f>VLOOKUP(Table3[[#This Row],[Customer ID]],'Customer name 1'!1611:$1048576,4,FALSE())</f>
        <v xml:space="preserve">Ms. Jenna </v>
      </c>
      <c r="C1612" s="20">
        <f>VLOOKUP(Table3[[#This Row],[Customer ID]],'Medical Examinations'!$1:$1048576,2,FALSE())</f>
        <v>29.26</v>
      </c>
      <c r="D1612" s="20" t="str">
        <f>VLOOKUP(Table3[[#This Row],[Customer ID]],'Medical Examinations'!$1:$1048576,3,FALSE())</f>
        <v>over weight</v>
      </c>
      <c r="E1612" s="20">
        <f>VLOOKUP(Table3[[#This Row],[Customer ID]],'Medical Examinations'!$1:$1048576,4,FALSE())</f>
        <v>5.68</v>
      </c>
      <c r="F1612" s="20" t="str">
        <f>VLOOKUP(Table3[[#This Row],[Customer ID]],'Medical Examinations'!$1:$1048576,5,FALSE())</f>
        <v xml:space="preserve">normal </v>
      </c>
      <c r="G1612" s="19" t="str">
        <f>VLOOKUP(Table3[[#This Row],[Customer ID]],'Medical Examinations'!$1:$1048576,6,FALSE())</f>
        <v>yes</v>
      </c>
      <c r="H1612" s="19" t="str">
        <f>VLOOKUP(Table3[[#This Row],[Customer ID]],'Medical Examinations'!$1:$1048576,7,FALSE())</f>
        <v>No</v>
      </c>
      <c r="I1612" s="19" t="str">
        <f>VLOOKUP(Table3[[#This Row],[Customer ID]],'Medical Examinations'!$1:$1048576,8,FALSE())</f>
        <v>No</v>
      </c>
      <c r="J1612" s="19">
        <f>VLOOKUP(Table3[[#This Row],[Customer ID]],'Medical Examinations'!$1:$1048576,9,FALSE())</f>
        <v>1</v>
      </c>
      <c r="K1612" s="19" t="str">
        <f>VLOOKUP(Table3[[#This Row],[Customer ID]],'Medical Examinations'!$1:$1048576,10,FALSE())</f>
        <v>No</v>
      </c>
      <c r="L1612" s="19" t="e">
        <f>VLOOKUP(Table3[[#This Row],[Customer ID]],'Hospitalisation Details'!1611:$1048576,5,FALSE())</f>
        <v>#N/A</v>
      </c>
      <c r="M1612" s="19" t="e">
        <f>VLOOKUP(Table3[[#This Row],[Customer ID]],'Hospitalisation Details'!1611:$1048576,6,FALSE())</f>
        <v>#N/A</v>
      </c>
      <c r="N1612" s="19" t="e">
        <f>VLOOKUP(Table3[[#This Row],[Customer ID]],'Hospitalisation Details'!1611:$1048576,8,FALSE())</f>
        <v>#N/A</v>
      </c>
      <c r="O1612" s="19" t="e">
        <f>VLOOKUP(Table3[[#This Row],[Customer ID]],'Hospitalisation Details'!1611:$1048576,9,FALSE())</f>
        <v>#N/A</v>
      </c>
      <c r="P1612" s="19" t="e">
        <f>VLOOKUP(Table3[[#This Row],[Customer ID]],'Hospitalisation Details'!1611:$1048576,10,FALSE())</f>
        <v>#N/A</v>
      </c>
      <c r="Q1612" s="19" t="e">
        <f>VLOOKUP(Table3[[#This Row],[Customer ID]],'Hospitalisation Details'!1611:$1048576,11,FALSE())</f>
        <v>#N/A</v>
      </c>
    </row>
    <row r="1613" spans="1:17" x14ac:dyDescent="0.2">
      <c r="A1613" s="18" t="s">
        <v>759</v>
      </c>
      <c r="B1613" s="19" t="str">
        <f>VLOOKUP(Table3[[#This Row],[Customer ID]],'Customer name 1'!1612:$1048576,4,FALSE())</f>
        <v xml:space="preserve">Ms. Elizabeth </v>
      </c>
      <c r="C1613" s="20">
        <f>VLOOKUP(Table3[[#This Row],[Customer ID]],'Medical Examinations'!$1:$1048576,2,FALSE())</f>
        <v>15.09</v>
      </c>
      <c r="D1613" s="20" t="str">
        <f>VLOOKUP(Table3[[#This Row],[Customer ID]],'Medical Examinations'!$1:$1048576,3,FALSE())</f>
        <v xml:space="preserve">under weight </v>
      </c>
      <c r="E1613" s="20">
        <f>VLOOKUP(Table3[[#This Row],[Customer ID]],'Medical Examinations'!$1:$1048576,4,FALSE())</f>
        <v>7.59</v>
      </c>
      <c r="F1613" s="20" t="str">
        <f>VLOOKUP(Table3[[#This Row],[Customer ID]],'Medical Examinations'!$1:$1048576,5,FALSE())</f>
        <v xml:space="preserve">diabetes </v>
      </c>
      <c r="G1613" s="19" t="str">
        <f>VLOOKUP(Table3[[#This Row],[Customer ID]],'Medical Examinations'!$1:$1048576,6,FALSE())</f>
        <v>yes</v>
      </c>
      <c r="H1613" s="19" t="str">
        <f>VLOOKUP(Table3[[#This Row],[Customer ID]],'Medical Examinations'!$1:$1048576,7,FALSE())</f>
        <v>No</v>
      </c>
      <c r="I1613" s="19" t="str">
        <f>VLOOKUP(Table3[[#This Row],[Customer ID]],'Medical Examinations'!$1:$1048576,8,FALSE())</f>
        <v>No</v>
      </c>
      <c r="J1613" s="19">
        <f>VLOOKUP(Table3[[#This Row],[Customer ID]],'Medical Examinations'!$1:$1048576,9,FALSE())</f>
        <v>2</v>
      </c>
      <c r="K1613" s="19" t="str">
        <f>VLOOKUP(Table3[[#This Row],[Customer ID]],'Medical Examinations'!$1:$1048576,10,FALSE())</f>
        <v>No</v>
      </c>
      <c r="L1613" s="19" t="e">
        <f>VLOOKUP(Table3[[#This Row],[Customer ID]],'Hospitalisation Details'!1612:$1048576,5,FALSE())</f>
        <v>#N/A</v>
      </c>
      <c r="M1613" s="19" t="e">
        <f>VLOOKUP(Table3[[#This Row],[Customer ID]],'Hospitalisation Details'!1612:$1048576,6,FALSE())</f>
        <v>#N/A</v>
      </c>
      <c r="N1613" s="19" t="e">
        <f>VLOOKUP(Table3[[#This Row],[Customer ID]],'Hospitalisation Details'!1612:$1048576,8,FALSE())</f>
        <v>#N/A</v>
      </c>
      <c r="O1613" s="19" t="e">
        <f>VLOOKUP(Table3[[#This Row],[Customer ID]],'Hospitalisation Details'!1612:$1048576,9,FALSE())</f>
        <v>#N/A</v>
      </c>
      <c r="P1613" s="19" t="e">
        <f>VLOOKUP(Table3[[#This Row],[Customer ID]],'Hospitalisation Details'!1612:$1048576,10,FALSE())</f>
        <v>#N/A</v>
      </c>
      <c r="Q1613" s="19" t="e">
        <f>VLOOKUP(Table3[[#This Row],[Customer ID]],'Hospitalisation Details'!1612:$1048576,11,FALSE())</f>
        <v>#N/A</v>
      </c>
    </row>
    <row r="1614" spans="1:17" x14ac:dyDescent="0.2">
      <c r="A1614" s="18" t="s">
        <v>758</v>
      </c>
      <c r="B1614" s="19" t="str">
        <f>VLOOKUP(Table3[[#This Row],[Customer ID]],'Customer name 1'!1613:$1048576,4,FALSE())</f>
        <v xml:space="preserve">Mr. Lyazid </v>
      </c>
      <c r="C1614" s="20">
        <f>VLOOKUP(Table3[[#This Row],[Customer ID]],'Medical Examinations'!$1:$1048576,2,FALSE())</f>
        <v>22.63</v>
      </c>
      <c r="D1614" s="20" t="str">
        <f>VLOOKUP(Table3[[#This Row],[Customer ID]],'Medical Examinations'!$1:$1048576,3,FALSE())</f>
        <v>normal weight</v>
      </c>
      <c r="E1614" s="20">
        <f>VLOOKUP(Table3[[#This Row],[Customer ID]],'Medical Examinations'!$1:$1048576,4,FALSE())</f>
        <v>5.09</v>
      </c>
      <c r="F1614" s="20" t="str">
        <f>VLOOKUP(Table3[[#This Row],[Customer ID]],'Medical Examinations'!$1:$1048576,5,FALSE())</f>
        <v xml:space="preserve">normal </v>
      </c>
      <c r="G1614" s="19" t="str">
        <f>VLOOKUP(Table3[[#This Row],[Customer ID]],'Medical Examinations'!$1:$1048576,6,FALSE())</f>
        <v>yes</v>
      </c>
      <c r="H1614" s="19" t="str">
        <f>VLOOKUP(Table3[[#This Row],[Customer ID]],'Medical Examinations'!$1:$1048576,7,FALSE())</f>
        <v>No</v>
      </c>
      <c r="I1614" s="19" t="str">
        <f>VLOOKUP(Table3[[#This Row],[Customer ID]],'Medical Examinations'!$1:$1048576,8,FALSE())</f>
        <v>No</v>
      </c>
      <c r="J1614" s="19">
        <f>VLOOKUP(Table3[[#This Row],[Customer ID]],'Medical Examinations'!$1:$1048576,9,FALSE())</f>
        <v>0</v>
      </c>
      <c r="K1614" s="19" t="str">
        <f>VLOOKUP(Table3[[#This Row],[Customer ID]],'Medical Examinations'!$1:$1048576,10,FALSE())</f>
        <v>No</v>
      </c>
      <c r="L1614" s="19" t="e">
        <f>VLOOKUP(Table3[[#This Row],[Customer ID]],'Hospitalisation Details'!1613:$1048576,5,FALSE())</f>
        <v>#N/A</v>
      </c>
      <c r="M1614" s="19" t="e">
        <f>VLOOKUP(Table3[[#This Row],[Customer ID]],'Hospitalisation Details'!1613:$1048576,6,FALSE())</f>
        <v>#N/A</v>
      </c>
      <c r="N1614" s="19" t="e">
        <f>VLOOKUP(Table3[[#This Row],[Customer ID]],'Hospitalisation Details'!1613:$1048576,8,FALSE())</f>
        <v>#N/A</v>
      </c>
      <c r="O1614" s="19" t="e">
        <f>VLOOKUP(Table3[[#This Row],[Customer ID]],'Hospitalisation Details'!1613:$1048576,9,FALSE())</f>
        <v>#N/A</v>
      </c>
      <c r="P1614" s="19" t="e">
        <f>VLOOKUP(Table3[[#This Row],[Customer ID]],'Hospitalisation Details'!1613:$1048576,10,FALSE())</f>
        <v>#N/A</v>
      </c>
      <c r="Q1614" s="19" t="e">
        <f>VLOOKUP(Table3[[#This Row],[Customer ID]],'Hospitalisation Details'!1613:$1048576,11,FALSE())</f>
        <v>#N/A</v>
      </c>
    </row>
    <row r="1615" spans="1:17" x14ac:dyDescent="0.2">
      <c r="A1615" s="18" t="s">
        <v>757</v>
      </c>
      <c r="B1615" s="19" t="str">
        <f>VLOOKUP(Table3[[#This Row],[Customer ID]],'Customer name 1'!1614:$1048576,4,FALSE())</f>
        <v xml:space="preserve">Ms. Lindsey </v>
      </c>
      <c r="C1615" s="20">
        <f>VLOOKUP(Table3[[#This Row],[Customer ID]],'Medical Examinations'!$1:$1048576,2,FALSE())</f>
        <v>23.46</v>
      </c>
      <c r="D1615" s="20" t="str">
        <f>VLOOKUP(Table3[[#This Row],[Customer ID]],'Medical Examinations'!$1:$1048576,3,FALSE())</f>
        <v>normal weight</v>
      </c>
      <c r="E1615" s="20">
        <f>VLOOKUP(Table3[[#This Row],[Customer ID]],'Medical Examinations'!$1:$1048576,4,FALSE())</f>
        <v>4.21</v>
      </c>
      <c r="F1615" s="20" t="str">
        <f>VLOOKUP(Table3[[#This Row],[Customer ID]],'Medical Examinations'!$1:$1048576,5,FALSE())</f>
        <v xml:space="preserve">normal </v>
      </c>
      <c r="G1615" s="19" t="str">
        <f>VLOOKUP(Table3[[#This Row],[Customer ID]],'Medical Examinations'!$1:$1048576,6,FALSE())</f>
        <v>No</v>
      </c>
      <c r="H1615" s="19" t="str">
        <f>VLOOKUP(Table3[[#This Row],[Customer ID]],'Medical Examinations'!$1:$1048576,7,FALSE())</f>
        <v>No</v>
      </c>
      <c r="I1615" s="19" t="str">
        <f>VLOOKUP(Table3[[#This Row],[Customer ID]],'Medical Examinations'!$1:$1048576,8,FALSE())</f>
        <v>No</v>
      </c>
      <c r="J1615" s="19">
        <f>VLOOKUP(Table3[[#This Row],[Customer ID]],'Medical Examinations'!$1:$1048576,9,FALSE())</f>
        <v>1</v>
      </c>
      <c r="K1615" s="19" t="str">
        <f>VLOOKUP(Table3[[#This Row],[Customer ID]],'Medical Examinations'!$1:$1048576,10,FALSE())</f>
        <v>No</v>
      </c>
      <c r="L1615" s="19" t="e">
        <f>VLOOKUP(Table3[[#This Row],[Customer ID]],'Hospitalisation Details'!1614:$1048576,5,FALSE())</f>
        <v>#N/A</v>
      </c>
      <c r="M1615" s="19" t="e">
        <f>VLOOKUP(Table3[[#This Row],[Customer ID]],'Hospitalisation Details'!1614:$1048576,6,FALSE())</f>
        <v>#N/A</v>
      </c>
      <c r="N1615" s="19" t="e">
        <f>VLOOKUP(Table3[[#This Row],[Customer ID]],'Hospitalisation Details'!1614:$1048576,8,FALSE())</f>
        <v>#N/A</v>
      </c>
      <c r="O1615" s="19" t="e">
        <f>VLOOKUP(Table3[[#This Row],[Customer ID]],'Hospitalisation Details'!1614:$1048576,9,FALSE())</f>
        <v>#N/A</v>
      </c>
      <c r="P1615" s="19" t="e">
        <f>VLOOKUP(Table3[[#This Row],[Customer ID]],'Hospitalisation Details'!1614:$1048576,10,FALSE())</f>
        <v>#N/A</v>
      </c>
      <c r="Q1615" s="19" t="e">
        <f>VLOOKUP(Table3[[#This Row],[Customer ID]],'Hospitalisation Details'!1614:$1048576,11,FALSE())</f>
        <v>#N/A</v>
      </c>
    </row>
    <row r="1616" spans="1:17" x14ac:dyDescent="0.2">
      <c r="A1616" s="18" t="s">
        <v>756</v>
      </c>
      <c r="B1616" s="19" t="str">
        <f>VLOOKUP(Table3[[#This Row],[Customer ID]],'Customer name 1'!1615:$1048576,4,FALSE())</f>
        <v xml:space="preserve">Mr. Chris </v>
      </c>
      <c r="C1616" s="20">
        <f>VLOOKUP(Table3[[#This Row],[Customer ID]],'Medical Examinations'!$1:$1048576,2,FALSE())</f>
        <v>22.56</v>
      </c>
      <c r="D1616" s="20" t="str">
        <f>VLOOKUP(Table3[[#This Row],[Customer ID]],'Medical Examinations'!$1:$1048576,3,FALSE())</f>
        <v>normal weight</v>
      </c>
      <c r="E1616" s="20">
        <f>VLOOKUP(Table3[[#This Row],[Customer ID]],'Medical Examinations'!$1:$1048576,4,FALSE())</f>
        <v>4.34</v>
      </c>
      <c r="F1616" s="20" t="str">
        <f>VLOOKUP(Table3[[#This Row],[Customer ID]],'Medical Examinations'!$1:$1048576,5,FALSE())</f>
        <v xml:space="preserve">normal </v>
      </c>
      <c r="G1616" s="19" t="str">
        <f>VLOOKUP(Table3[[#This Row],[Customer ID]],'Medical Examinations'!$1:$1048576,6,FALSE())</f>
        <v>yes</v>
      </c>
      <c r="H1616" s="19" t="str">
        <f>VLOOKUP(Table3[[#This Row],[Customer ID]],'Medical Examinations'!$1:$1048576,7,FALSE())</f>
        <v>No</v>
      </c>
      <c r="I1616" s="19" t="str">
        <f>VLOOKUP(Table3[[#This Row],[Customer ID]],'Medical Examinations'!$1:$1048576,8,FALSE())</f>
        <v>No</v>
      </c>
      <c r="J1616" s="19">
        <f>VLOOKUP(Table3[[#This Row],[Customer ID]],'Medical Examinations'!$1:$1048576,9,FALSE())</f>
        <v>0</v>
      </c>
      <c r="K1616" s="19" t="str">
        <f>VLOOKUP(Table3[[#This Row],[Customer ID]],'Medical Examinations'!$1:$1048576,10,FALSE())</f>
        <v>No</v>
      </c>
      <c r="L1616" s="19" t="e">
        <f>VLOOKUP(Table3[[#This Row],[Customer ID]],'Hospitalisation Details'!1615:$1048576,5,FALSE())</f>
        <v>#N/A</v>
      </c>
      <c r="M1616" s="19" t="e">
        <f>VLOOKUP(Table3[[#This Row],[Customer ID]],'Hospitalisation Details'!1615:$1048576,6,FALSE())</f>
        <v>#N/A</v>
      </c>
      <c r="N1616" s="19" t="e">
        <f>VLOOKUP(Table3[[#This Row],[Customer ID]],'Hospitalisation Details'!1615:$1048576,8,FALSE())</f>
        <v>#N/A</v>
      </c>
      <c r="O1616" s="19" t="e">
        <f>VLOOKUP(Table3[[#This Row],[Customer ID]],'Hospitalisation Details'!1615:$1048576,9,FALSE())</f>
        <v>#N/A</v>
      </c>
      <c r="P1616" s="19" t="e">
        <f>VLOOKUP(Table3[[#This Row],[Customer ID]],'Hospitalisation Details'!1615:$1048576,10,FALSE())</f>
        <v>#N/A</v>
      </c>
      <c r="Q1616" s="19" t="e">
        <f>VLOOKUP(Table3[[#This Row],[Customer ID]],'Hospitalisation Details'!1615:$1048576,11,FALSE())</f>
        <v>#N/A</v>
      </c>
    </row>
    <row r="1617" spans="1:17" x14ac:dyDescent="0.2">
      <c r="A1617" s="18" t="s">
        <v>755</v>
      </c>
      <c r="B1617" s="19" t="str">
        <f>VLOOKUP(Table3[[#This Row],[Customer ID]],'Customer name 1'!1616:$1048576,4,FALSE())</f>
        <v xml:space="preserve">Ms. Jennifer </v>
      </c>
      <c r="C1617" s="20">
        <f>VLOOKUP(Table3[[#This Row],[Customer ID]],'Medical Examinations'!$1:$1048576,2,FALSE())</f>
        <v>19.28</v>
      </c>
      <c r="D1617" s="20" t="str">
        <f>VLOOKUP(Table3[[#This Row],[Customer ID]],'Medical Examinations'!$1:$1048576,3,FALSE())</f>
        <v>normal weight</v>
      </c>
      <c r="E1617" s="20">
        <f>VLOOKUP(Table3[[#This Row],[Customer ID]],'Medical Examinations'!$1:$1048576,4,FALSE())</f>
        <v>11.85</v>
      </c>
      <c r="F1617" s="20" t="str">
        <f>VLOOKUP(Table3[[#This Row],[Customer ID]],'Medical Examinations'!$1:$1048576,5,FALSE())</f>
        <v xml:space="preserve">diabetes </v>
      </c>
      <c r="G1617" s="19" t="str">
        <f>VLOOKUP(Table3[[#This Row],[Customer ID]],'Medical Examinations'!$1:$1048576,6,FALSE())</f>
        <v>No</v>
      </c>
      <c r="H1617" s="19" t="str">
        <f>VLOOKUP(Table3[[#This Row],[Customer ID]],'Medical Examinations'!$1:$1048576,7,FALSE())</f>
        <v>No</v>
      </c>
      <c r="I1617" s="19" t="str">
        <f>VLOOKUP(Table3[[#This Row],[Customer ID]],'Medical Examinations'!$1:$1048576,8,FALSE())</f>
        <v>No</v>
      </c>
      <c r="J1617" s="19">
        <f>VLOOKUP(Table3[[#This Row],[Customer ID]],'Medical Examinations'!$1:$1048576,9,FALSE())</f>
        <v>2</v>
      </c>
      <c r="K1617" s="19" t="str">
        <f>VLOOKUP(Table3[[#This Row],[Customer ID]],'Medical Examinations'!$1:$1048576,10,FALSE())</f>
        <v>No</v>
      </c>
      <c r="L1617" s="19" t="e">
        <f>VLOOKUP(Table3[[#This Row],[Customer ID]],'Hospitalisation Details'!1616:$1048576,5,FALSE())</f>
        <v>#N/A</v>
      </c>
      <c r="M1617" s="19" t="e">
        <f>VLOOKUP(Table3[[#This Row],[Customer ID]],'Hospitalisation Details'!1616:$1048576,6,FALSE())</f>
        <v>#N/A</v>
      </c>
      <c r="N1617" s="19" t="e">
        <f>VLOOKUP(Table3[[#This Row],[Customer ID]],'Hospitalisation Details'!1616:$1048576,8,FALSE())</f>
        <v>#N/A</v>
      </c>
      <c r="O1617" s="19" t="e">
        <f>VLOOKUP(Table3[[#This Row],[Customer ID]],'Hospitalisation Details'!1616:$1048576,9,FALSE())</f>
        <v>#N/A</v>
      </c>
      <c r="P1617" s="19" t="e">
        <f>VLOOKUP(Table3[[#This Row],[Customer ID]],'Hospitalisation Details'!1616:$1048576,10,FALSE())</f>
        <v>#N/A</v>
      </c>
      <c r="Q1617" s="19" t="e">
        <f>VLOOKUP(Table3[[#This Row],[Customer ID]],'Hospitalisation Details'!1616:$1048576,11,FALSE())</f>
        <v>#N/A</v>
      </c>
    </row>
    <row r="1618" spans="1:17" x14ac:dyDescent="0.2">
      <c r="A1618" s="18" t="s">
        <v>754</v>
      </c>
      <c r="B1618" s="19" t="str">
        <f>VLOOKUP(Table3[[#This Row],[Customer ID]],'Customer name 1'!1617:$1048576,4,FALSE())</f>
        <v xml:space="preserve">Mr. Leif </v>
      </c>
      <c r="C1618" s="20">
        <f>VLOOKUP(Table3[[#This Row],[Customer ID]],'Medical Examinations'!$1:$1048576,2,FALSE())</f>
        <v>15.37</v>
      </c>
      <c r="D1618" s="20" t="str">
        <f>VLOOKUP(Table3[[#This Row],[Customer ID]],'Medical Examinations'!$1:$1048576,3,FALSE())</f>
        <v xml:space="preserve">under weight </v>
      </c>
      <c r="E1618" s="20">
        <f>VLOOKUP(Table3[[#This Row],[Customer ID]],'Medical Examinations'!$1:$1048576,4,FALSE())</f>
        <v>9.61</v>
      </c>
      <c r="F1618" s="20" t="str">
        <f>VLOOKUP(Table3[[#This Row],[Customer ID]],'Medical Examinations'!$1:$1048576,5,FALSE())</f>
        <v xml:space="preserve">diabetes </v>
      </c>
      <c r="G1618" s="19" t="str">
        <f>VLOOKUP(Table3[[#This Row],[Customer ID]],'Medical Examinations'!$1:$1048576,6,FALSE())</f>
        <v>yes</v>
      </c>
      <c r="H1618" s="19" t="str">
        <f>VLOOKUP(Table3[[#This Row],[Customer ID]],'Medical Examinations'!$1:$1048576,7,FALSE())</f>
        <v>No</v>
      </c>
      <c r="I1618" s="19" t="str">
        <f>VLOOKUP(Table3[[#This Row],[Customer ID]],'Medical Examinations'!$1:$1048576,8,FALSE())</f>
        <v>No</v>
      </c>
      <c r="J1618" s="19">
        <f>VLOOKUP(Table3[[#This Row],[Customer ID]],'Medical Examinations'!$1:$1048576,9,FALSE())</f>
        <v>2</v>
      </c>
      <c r="K1618" s="19" t="str">
        <f>VLOOKUP(Table3[[#This Row],[Customer ID]],'Medical Examinations'!$1:$1048576,10,FALSE())</f>
        <v>No</v>
      </c>
      <c r="L1618" s="19" t="e">
        <f>VLOOKUP(Table3[[#This Row],[Customer ID]],'Hospitalisation Details'!1617:$1048576,5,FALSE())</f>
        <v>#N/A</v>
      </c>
      <c r="M1618" s="19" t="e">
        <f>VLOOKUP(Table3[[#This Row],[Customer ID]],'Hospitalisation Details'!1617:$1048576,6,FALSE())</f>
        <v>#N/A</v>
      </c>
      <c r="N1618" s="19" t="e">
        <f>VLOOKUP(Table3[[#This Row],[Customer ID]],'Hospitalisation Details'!1617:$1048576,8,FALSE())</f>
        <v>#N/A</v>
      </c>
      <c r="O1618" s="19" t="e">
        <f>VLOOKUP(Table3[[#This Row],[Customer ID]],'Hospitalisation Details'!1617:$1048576,9,FALSE())</f>
        <v>#N/A</v>
      </c>
      <c r="P1618" s="19" t="e">
        <f>VLOOKUP(Table3[[#This Row],[Customer ID]],'Hospitalisation Details'!1617:$1048576,10,FALSE())</f>
        <v>#N/A</v>
      </c>
      <c r="Q1618" s="19" t="e">
        <f>VLOOKUP(Table3[[#This Row],[Customer ID]],'Hospitalisation Details'!1617:$1048576,11,FALSE())</f>
        <v>#N/A</v>
      </c>
    </row>
    <row r="1619" spans="1:17" x14ac:dyDescent="0.2">
      <c r="A1619" s="18" t="s">
        <v>753</v>
      </c>
      <c r="B1619" s="19" t="str">
        <f>VLOOKUP(Table3[[#This Row],[Customer ID]],'Customer name 1'!1618:$1048576,4,FALSE())</f>
        <v xml:space="preserve">Ms. Stephanie </v>
      </c>
      <c r="C1619" s="20">
        <f>VLOOKUP(Table3[[#This Row],[Customer ID]],'Medical Examinations'!$1:$1048576,2,FALSE())</f>
        <v>18.71</v>
      </c>
      <c r="D1619" s="20" t="str">
        <f>VLOOKUP(Table3[[#This Row],[Customer ID]],'Medical Examinations'!$1:$1048576,3,FALSE())</f>
        <v>normal weight</v>
      </c>
      <c r="E1619" s="20">
        <f>VLOOKUP(Table3[[#This Row],[Customer ID]],'Medical Examinations'!$1:$1048576,4,FALSE())</f>
        <v>5.29</v>
      </c>
      <c r="F1619" s="20" t="str">
        <f>VLOOKUP(Table3[[#This Row],[Customer ID]],'Medical Examinations'!$1:$1048576,5,FALSE())</f>
        <v xml:space="preserve">normal </v>
      </c>
      <c r="G1619" s="19" t="str">
        <f>VLOOKUP(Table3[[#This Row],[Customer ID]],'Medical Examinations'!$1:$1048576,6,FALSE())</f>
        <v>yes</v>
      </c>
      <c r="H1619" s="19" t="str">
        <f>VLOOKUP(Table3[[#This Row],[Customer ID]],'Medical Examinations'!$1:$1048576,7,FALSE())</f>
        <v>No</v>
      </c>
      <c r="I1619" s="19" t="str">
        <f>VLOOKUP(Table3[[#This Row],[Customer ID]],'Medical Examinations'!$1:$1048576,8,FALSE())</f>
        <v>No</v>
      </c>
      <c r="J1619" s="19">
        <f>VLOOKUP(Table3[[#This Row],[Customer ID]],'Medical Examinations'!$1:$1048576,9,FALSE())</f>
        <v>0</v>
      </c>
      <c r="K1619" s="19" t="str">
        <f>VLOOKUP(Table3[[#This Row],[Customer ID]],'Medical Examinations'!$1:$1048576,10,FALSE())</f>
        <v>No</v>
      </c>
      <c r="L1619" s="19" t="e">
        <f>VLOOKUP(Table3[[#This Row],[Customer ID]],'Hospitalisation Details'!1618:$1048576,5,FALSE())</f>
        <v>#N/A</v>
      </c>
      <c r="M1619" s="19" t="e">
        <f>VLOOKUP(Table3[[#This Row],[Customer ID]],'Hospitalisation Details'!1618:$1048576,6,FALSE())</f>
        <v>#N/A</v>
      </c>
      <c r="N1619" s="19" t="e">
        <f>VLOOKUP(Table3[[#This Row],[Customer ID]],'Hospitalisation Details'!1618:$1048576,8,FALSE())</f>
        <v>#N/A</v>
      </c>
      <c r="O1619" s="19" t="e">
        <f>VLOOKUP(Table3[[#This Row],[Customer ID]],'Hospitalisation Details'!1618:$1048576,9,FALSE())</f>
        <v>#N/A</v>
      </c>
      <c r="P1619" s="19" t="e">
        <f>VLOOKUP(Table3[[#This Row],[Customer ID]],'Hospitalisation Details'!1618:$1048576,10,FALSE())</f>
        <v>#N/A</v>
      </c>
      <c r="Q1619" s="19" t="e">
        <f>VLOOKUP(Table3[[#This Row],[Customer ID]],'Hospitalisation Details'!1618:$1048576,11,FALSE())</f>
        <v>#N/A</v>
      </c>
    </row>
    <row r="1620" spans="1:17" x14ac:dyDescent="0.2">
      <c r="A1620" s="18" t="s">
        <v>752</v>
      </c>
      <c r="B1620" s="19" t="str">
        <f>VLOOKUP(Table3[[#This Row],[Customer ID]],'Customer name 1'!1619:$1048576,4,FALSE())</f>
        <v xml:space="preserve">Mr. Bo </v>
      </c>
      <c r="C1620" s="20">
        <f>VLOOKUP(Table3[[#This Row],[Customer ID]],'Medical Examinations'!$1:$1048576,2,FALSE())</f>
        <v>20.61</v>
      </c>
      <c r="D1620" s="20" t="str">
        <f>VLOOKUP(Table3[[#This Row],[Customer ID]],'Medical Examinations'!$1:$1048576,3,FALSE())</f>
        <v>normal weight</v>
      </c>
      <c r="E1620" s="20">
        <f>VLOOKUP(Table3[[#This Row],[Customer ID]],'Medical Examinations'!$1:$1048576,4,FALSE())</f>
        <v>6.89</v>
      </c>
      <c r="F1620" s="20" t="str">
        <f>VLOOKUP(Table3[[#This Row],[Customer ID]],'Medical Examinations'!$1:$1048576,5,FALSE())</f>
        <v xml:space="preserve">diabetes </v>
      </c>
      <c r="G1620" s="19" t="str">
        <f>VLOOKUP(Table3[[#This Row],[Customer ID]],'Medical Examinations'!$1:$1048576,6,FALSE())</f>
        <v>No</v>
      </c>
      <c r="H1620" s="19" t="str">
        <f>VLOOKUP(Table3[[#This Row],[Customer ID]],'Medical Examinations'!$1:$1048576,7,FALSE())</f>
        <v>No</v>
      </c>
      <c r="I1620" s="19" t="str">
        <f>VLOOKUP(Table3[[#This Row],[Customer ID]],'Medical Examinations'!$1:$1048576,8,FALSE())</f>
        <v>No</v>
      </c>
      <c r="J1620" s="19">
        <f>VLOOKUP(Table3[[#This Row],[Customer ID]],'Medical Examinations'!$1:$1048576,9,FALSE())</f>
        <v>0</v>
      </c>
      <c r="K1620" s="19" t="str">
        <f>VLOOKUP(Table3[[#This Row],[Customer ID]],'Medical Examinations'!$1:$1048576,10,FALSE())</f>
        <v>No</v>
      </c>
      <c r="L1620" s="19" t="e">
        <f>VLOOKUP(Table3[[#This Row],[Customer ID]],'Hospitalisation Details'!1619:$1048576,5,FALSE())</f>
        <v>#N/A</v>
      </c>
      <c r="M1620" s="19" t="e">
        <f>VLOOKUP(Table3[[#This Row],[Customer ID]],'Hospitalisation Details'!1619:$1048576,6,FALSE())</f>
        <v>#N/A</v>
      </c>
      <c r="N1620" s="19" t="e">
        <f>VLOOKUP(Table3[[#This Row],[Customer ID]],'Hospitalisation Details'!1619:$1048576,8,FALSE())</f>
        <v>#N/A</v>
      </c>
      <c r="O1620" s="19" t="e">
        <f>VLOOKUP(Table3[[#This Row],[Customer ID]],'Hospitalisation Details'!1619:$1048576,9,FALSE())</f>
        <v>#N/A</v>
      </c>
      <c r="P1620" s="19" t="e">
        <f>VLOOKUP(Table3[[#This Row],[Customer ID]],'Hospitalisation Details'!1619:$1048576,10,FALSE())</f>
        <v>#N/A</v>
      </c>
      <c r="Q1620" s="19" t="e">
        <f>VLOOKUP(Table3[[#This Row],[Customer ID]],'Hospitalisation Details'!1619:$1048576,11,FALSE())</f>
        <v>#N/A</v>
      </c>
    </row>
    <row r="1621" spans="1:17" x14ac:dyDescent="0.2">
      <c r="A1621" s="18" t="s">
        <v>751</v>
      </c>
      <c r="B1621" s="19" t="str">
        <f>VLOOKUP(Table3[[#This Row],[Customer ID]],'Customer name 1'!1620:$1048576,4,FALSE())</f>
        <v xml:space="preserve">Ms. Leah </v>
      </c>
      <c r="C1621" s="20">
        <f>VLOOKUP(Table3[[#This Row],[Customer ID]],'Medical Examinations'!$1:$1048576,2,FALSE())</f>
        <v>15.99</v>
      </c>
      <c r="D1621" s="20" t="str">
        <f>VLOOKUP(Table3[[#This Row],[Customer ID]],'Medical Examinations'!$1:$1048576,3,FALSE())</f>
        <v xml:space="preserve">under weight </v>
      </c>
      <c r="E1621" s="20">
        <f>VLOOKUP(Table3[[#This Row],[Customer ID]],'Medical Examinations'!$1:$1048576,4,FALSE())</f>
        <v>4.57</v>
      </c>
      <c r="F1621" s="20" t="str">
        <f>VLOOKUP(Table3[[#This Row],[Customer ID]],'Medical Examinations'!$1:$1048576,5,FALSE())</f>
        <v xml:space="preserve">normal </v>
      </c>
      <c r="G1621" s="19" t="str">
        <f>VLOOKUP(Table3[[#This Row],[Customer ID]],'Medical Examinations'!$1:$1048576,6,FALSE())</f>
        <v>yes</v>
      </c>
      <c r="H1621" s="19" t="str">
        <f>VLOOKUP(Table3[[#This Row],[Customer ID]],'Medical Examinations'!$1:$1048576,7,FALSE())</f>
        <v>No</v>
      </c>
      <c r="I1621" s="19" t="str">
        <f>VLOOKUP(Table3[[#This Row],[Customer ID]],'Medical Examinations'!$1:$1048576,8,FALSE())</f>
        <v>Yes</v>
      </c>
      <c r="J1621" s="19">
        <f>VLOOKUP(Table3[[#This Row],[Customer ID]],'Medical Examinations'!$1:$1048576,9,FALSE())</f>
        <v>1</v>
      </c>
      <c r="K1621" s="19" t="str">
        <f>VLOOKUP(Table3[[#This Row],[Customer ID]],'Medical Examinations'!$1:$1048576,10,FALSE())</f>
        <v>No</v>
      </c>
      <c r="L1621" s="19" t="e">
        <f>VLOOKUP(Table3[[#This Row],[Customer ID]],'Hospitalisation Details'!1620:$1048576,5,FALSE())</f>
        <v>#N/A</v>
      </c>
      <c r="M1621" s="19" t="e">
        <f>VLOOKUP(Table3[[#This Row],[Customer ID]],'Hospitalisation Details'!1620:$1048576,6,FALSE())</f>
        <v>#N/A</v>
      </c>
      <c r="N1621" s="19" t="e">
        <f>VLOOKUP(Table3[[#This Row],[Customer ID]],'Hospitalisation Details'!1620:$1048576,8,FALSE())</f>
        <v>#N/A</v>
      </c>
      <c r="O1621" s="19" t="e">
        <f>VLOOKUP(Table3[[#This Row],[Customer ID]],'Hospitalisation Details'!1620:$1048576,9,FALSE())</f>
        <v>#N/A</v>
      </c>
      <c r="P1621" s="19" t="e">
        <f>VLOOKUP(Table3[[#This Row],[Customer ID]],'Hospitalisation Details'!1620:$1048576,10,FALSE())</f>
        <v>#N/A</v>
      </c>
      <c r="Q1621" s="19" t="e">
        <f>VLOOKUP(Table3[[#This Row],[Customer ID]],'Hospitalisation Details'!1620:$1048576,11,FALSE())</f>
        <v>#N/A</v>
      </c>
    </row>
    <row r="1622" spans="1:17" x14ac:dyDescent="0.2">
      <c r="A1622" s="18" t="s">
        <v>750</v>
      </c>
      <c r="B1622" s="19" t="str">
        <f>VLOOKUP(Table3[[#This Row],[Customer ID]],'Customer name 1'!1621:$1048576,4,FALSE())</f>
        <v xml:space="preserve">Ms. Kara </v>
      </c>
      <c r="C1622" s="20">
        <f>VLOOKUP(Table3[[#This Row],[Customer ID]],'Medical Examinations'!$1:$1048576,2,FALSE())</f>
        <v>33.155000000000001</v>
      </c>
      <c r="D1622" s="20" t="str">
        <f>VLOOKUP(Table3[[#This Row],[Customer ID]],'Medical Examinations'!$1:$1048576,3,FALSE())</f>
        <v xml:space="preserve"> obesity </v>
      </c>
      <c r="E1622" s="20">
        <f>VLOOKUP(Table3[[#This Row],[Customer ID]],'Medical Examinations'!$1:$1048576,4,FALSE())</f>
        <v>4.32</v>
      </c>
      <c r="F1622" s="20" t="str">
        <f>VLOOKUP(Table3[[#This Row],[Customer ID]],'Medical Examinations'!$1:$1048576,5,FALSE())</f>
        <v xml:space="preserve">normal </v>
      </c>
      <c r="G1622" s="19" t="str">
        <f>VLOOKUP(Table3[[#This Row],[Customer ID]],'Medical Examinations'!$1:$1048576,6,FALSE())</f>
        <v>No</v>
      </c>
      <c r="H1622" s="19" t="str">
        <f>VLOOKUP(Table3[[#This Row],[Customer ID]],'Medical Examinations'!$1:$1048576,7,FALSE())</f>
        <v>No</v>
      </c>
      <c r="I1622" s="19" t="str">
        <f>VLOOKUP(Table3[[#This Row],[Customer ID]],'Medical Examinations'!$1:$1048576,8,FALSE())</f>
        <v>No</v>
      </c>
      <c r="J1622" s="19">
        <f>VLOOKUP(Table3[[#This Row],[Customer ID]],'Medical Examinations'!$1:$1048576,9,FALSE())</f>
        <v>0</v>
      </c>
      <c r="K1622" s="19" t="str">
        <f>VLOOKUP(Table3[[#This Row],[Customer ID]],'Medical Examinations'!$1:$1048576,10,FALSE())</f>
        <v>No</v>
      </c>
      <c r="L1622" s="19" t="e">
        <f>VLOOKUP(Table3[[#This Row],[Customer ID]],'Hospitalisation Details'!1621:$1048576,5,FALSE())</f>
        <v>#N/A</v>
      </c>
      <c r="M1622" s="19" t="e">
        <f>VLOOKUP(Table3[[#This Row],[Customer ID]],'Hospitalisation Details'!1621:$1048576,6,FALSE())</f>
        <v>#N/A</v>
      </c>
      <c r="N1622" s="19" t="e">
        <f>VLOOKUP(Table3[[#This Row],[Customer ID]],'Hospitalisation Details'!1621:$1048576,8,FALSE())</f>
        <v>#N/A</v>
      </c>
      <c r="O1622" s="19" t="e">
        <f>VLOOKUP(Table3[[#This Row],[Customer ID]],'Hospitalisation Details'!1621:$1048576,9,FALSE())</f>
        <v>#N/A</v>
      </c>
      <c r="P1622" s="19" t="e">
        <f>VLOOKUP(Table3[[#This Row],[Customer ID]],'Hospitalisation Details'!1621:$1048576,10,FALSE())</f>
        <v>#N/A</v>
      </c>
      <c r="Q1622" s="19" t="e">
        <f>VLOOKUP(Table3[[#This Row],[Customer ID]],'Hospitalisation Details'!1621:$1048576,11,FALSE())</f>
        <v>#N/A</v>
      </c>
    </row>
    <row r="1623" spans="1:17" x14ac:dyDescent="0.2">
      <c r="A1623" s="18" t="s">
        <v>749</v>
      </c>
      <c r="B1623" s="19" t="str">
        <f>VLOOKUP(Table3[[#This Row],[Customer ID]],'Customer name 1'!1622:$1048576,4,FALSE())</f>
        <v xml:space="preserve">Mr. Jeffrey </v>
      </c>
      <c r="C1623" s="20">
        <f>VLOOKUP(Table3[[#This Row],[Customer ID]],'Medical Examinations'!$1:$1048576,2,FALSE())</f>
        <v>26.22</v>
      </c>
      <c r="D1623" s="20" t="str">
        <f>VLOOKUP(Table3[[#This Row],[Customer ID]],'Medical Examinations'!$1:$1048576,3,FALSE())</f>
        <v>over weight</v>
      </c>
      <c r="E1623" s="20">
        <f>VLOOKUP(Table3[[#This Row],[Customer ID]],'Medical Examinations'!$1:$1048576,4,FALSE())</f>
        <v>5.57</v>
      </c>
      <c r="F1623" s="20" t="str">
        <f>VLOOKUP(Table3[[#This Row],[Customer ID]],'Medical Examinations'!$1:$1048576,5,FALSE())</f>
        <v xml:space="preserve">normal </v>
      </c>
      <c r="G1623" s="19" t="str">
        <f>VLOOKUP(Table3[[#This Row],[Customer ID]],'Medical Examinations'!$1:$1048576,6,FALSE())</f>
        <v>yes</v>
      </c>
      <c r="H1623" s="19" t="str">
        <f>VLOOKUP(Table3[[#This Row],[Customer ID]],'Medical Examinations'!$1:$1048576,7,FALSE())</f>
        <v>No</v>
      </c>
      <c r="I1623" s="19" t="str">
        <f>VLOOKUP(Table3[[#This Row],[Customer ID]],'Medical Examinations'!$1:$1048576,8,FALSE())</f>
        <v>Yes</v>
      </c>
      <c r="J1623" s="19">
        <f>VLOOKUP(Table3[[#This Row],[Customer ID]],'Medical Examinations'!$1:$1048576,9,FALSE())</f>
        <v>1</v>
      </c>
      <c r="K1623" s="19" t="str">
        <f>VLOOKUP(Table3[[#This Row],[Customer ID]],'Medical Examinations'!$1:$1048576,10,FALSE())</f>
        <v>No</v>
      </c>
      <c r="L1623" s="19" t="e">
        <f>VLOOKUP(Table3[[#This Row],[Customer ID]],'Hospitalisation Details'!1622:$1048576,5,FALSE())</f>
        <v>#N/A</v>
      </c>
      <c r="M1623" s="19" t="e">
        <f>VLOOKUP(Table3[[#This Row],[Customer ID]],'Hospitalisation Details'!1622:$1048576,6,FALSE())</f>
        <v>#N/A</v>
      </c>
      <c r="N1623" s="19" t="e">
        <f>VLOOKUP(Table3[[#This Row],[Customer ID]],'Hospitalisation Details'!1622:$1048576,8,FALSE())</f>
        <v>#N/A</v>
      </c>
      <c r="O1623" s="19" t="e">
        <f>VLOOKUP(Table3[[#This Row],[Customer ID]],'Hospitalisation Details'!1622:$1048576,9,FALSE())</f>
        <v>#N/A</v>
      </c>
      <c r="P1623" s="19" t="e">
        <f>VLOOKUP(Table3[[#This Row],[Customer ID]],'Hospitalisation Details'!1622:$1048576,10,FALSE())</f>
        <v>#N/A</v>
      </c>
      <c r="Q1623" s="19" t="e">
        <f>VLOOKUP(Table3[[#This Row],[Customer ID]],'Hospitalisation Details'!1622:$1048576,11,FALSE())</f>
        <v>#N/A</v>
      </c>
    </row>
    <row r="1624" spans="1:17" x14ac:dyDescent="0.2">
      <c r="A1624" s="18" t="s">
        <v>748</v>
      </c>
      <c r="B1624" s="19" t="str">
        <f>VLOOKUP(Table3[[#This Row],[Customer ID]],'Customer name 1'!1623:$1048576,4,FALSE())</f>
        <v xml:space="preserve">Mr. Justin </v>
      </c>
      <c r="C1624" s="20">
        <f>VLOOKUP(Table3[[#This Row],[Customer ID]],'Medical Examinations'!$1:$1048576,2,FALSE())</f>
        <v>21.85</v>
      </c>
      <c r="D1624" s="20" t="str">
        <f>VLOOKUP(Table3[[#This Row],[Customer ID]],'Medical Examinations'!$1:$1048576,3,FALSE())</f>
        <v>normal weight</v>
      </c>
      <c r="E1624" s="20">
        <f>VLOOKUP(Table3[[#This Row],[Customer ID]],'Medical Examinations'!$1:$1048576,4,FALSE())</f>
        <v>5.26</v>
      </c>
      <c r="F1624" s="20" t="str">
        <f>VLOOKUP(Table3[[#This Row],[Customer ID]],'Medical Examinations'!$1:$1048576,5,FALSE())</f>
        <v xml:space="preserve">normal </v>
      </c>
      <c r="G1624" s="19" t="str">
        <f>VLOOKUP(Table3[[#This Row],[Customer ID]],'Medical Examinations'!$1:$1048576,6,FALSE())</f>
        <v>yes</v>
      </c>
      <c r="H1624" s="19" t="str">
        <f>VLOOKUP(Table3[[#This Row],[Customer ID]],'Medical Examinations'!$1:$1048576,7,FALSE())</f>
        <v>No</v>
      </c>
      <c r="I1624" s="19" t="str">
        <f>VLOOKUP(Table3[[#This Row],[Customer ID]],'Medical Examinations'!$1:$1048576,8,FALSE())</f>
        <v>Yes</v>
      </c>
      <c r="J1624" s="19">
        <f>VLOOKUP(Table3[[#This Row],[Customer ID]],'Medical Examinations'!$1:$1048576,9,FALSE())</f>
        <v>1</v>
      </c>
      <c r="K1624" s="19" t="str">
        <f>VLOOKUP(Table3[[#This Row],[Customer ID]],'Medical Examinations'!$1:$1048576,10,FALSE())</f>
        <v>No</v>
      </c>
      <c r="L1624" s="19" t="e">
        <f>VLOOKUP(Table3[[#This Row],[Customer ID]],'Hospitalisation Details'!1623:$1048576,5,FALSE())</f>
        <v>#N/A</v>
      </c>
      <c r="M1624" s="19" t="e">
        <f>VLOOKUP(Table3[[#This Row],[Customer ID]],'Hospitalisation Details'!1623:$1048576,6,FALSE())</f>
        <v>#N/A</v>
      </c>
      <c r="N1624" s="19" t="e">
        <f>VLOOKUP(Table3[[#This Row],[Customer ID]],'Hospitalisation Details'!1623:$1048576,8,FALSE())</f>
        <v>#N/A</v>
      </c>
      <c r="O1624" s="19" t="e">
        <f>VLOOKUP(Table3[[#This Row],[Customer ID]],'Hospitalisation Details'!1623:$1048576,9,FALSE())</f>
        <v>#N/A</v>
      </c>
      <c r="P1624" s="19" t="e">
        <f>VLOOKUP(Table3[[#This Row],[Customer ID]],'Hospitalisation Details'!1623:$1048576,10,FALSE())</f>
        <v>#N/A</v>
      </c>
      <c r="Q1624" s="19" t="e">
        <f>VLOOKUP(Table3[[#This Row],[Customer ID]],'Hospitalisation Details'!1623:$1048576,11,FALSE())</f>
        <v>#N/A</v>
      </c>
    </row>
    <row r="1625" spans="1:17" x14ac:dyDescent="0.2">
      <c r="A1625" s="18" t="s">
        <v>747</v>
      </c>
      <c r="B1625" s="19" t="str">
        <f>VLOOKUP(Table3[[#This Row],[Customer ID]],'Customer name 1'!1624:$1048576,4,FALSE())</f>
        <v xml:space="preserve">Ms. Emily </v>
      </c>
      <c r="C1625" s="20">
        <f>VLOOKUP(Table3[[#This Row],[Customer ID]],'Medical Examinations'!$1:$1048576,2,FALSE())</f>
        <v>30.495000000000001</v>
      </c>
      <c r="D1625" s="20" t="str">
        <f>VLOOKUP(Table3[[#This Row],[Customer ID]],'Medical Examinations'!$1:$1048576,3,FALSE())</f>
        <v xml:space="preserve"> obesity </v>
      </c>
      <c r="E1625" s="20">
        <f>VLOOKUP(Table3[[#This Row],[Customer ID]],'Medical Examinations'!$1:$1048576,4,FALSE())</f>
        <v>6.25</v>
      </c>
      <c r="F1625" s="20" t="str">
        <f>VLOOKUP(Table3[[#This Row],[Customer ID]],'Medical Examinations'!$1:$1048576,5,FALSE())</f>
        <v>prediabetes</v>
      </c>
      <c r="G1625" s="19" t="str">
        <f>VLOOKUP(Table3[[#This Row],[Customer ID]],'Medical Examinations'!$1:$1048576,6,FALSE())</f>
        <v>No</v>
      </c>
      <c r="H1625" s="19" t="str">
        <f>VLOOKUP(Table3[[#This Row],[Customer ID]],'Medical Examinations'!$1:$1048576,7,FALSE())</f>
        <v>No</v>
      </c>
      <c r="I1625" s="19" t="str">
        <f>VLOOKUP(Table3[[#This Row],[Customer ID]],'Medical Examinations'!$1:$1048576,8,FALSE())</f>
        <v>No</v>
      </c>
      <c r="J1625" s="19">
        <f>VLOOKUP(Table3[[#This Row],[Customer ID]],'Medical Examinations'!$1:$1048576,9,FALSE())</f>
        <v>0</v>
      </c>
      <c r="K1625" s="19" t="str">
        <f>VLOOKUP(Table3[[#This Row],[Customer ID]],'Medical Examinations'!$1:$1048576,10,FALSE())</f>
        <v>No</v>
      </c>
      <c r="L1625" s="19" t="e">
        <f>VLOOKUP(Table3[[#This Row],[Customer ID]],'Hospitalisation Details'!1624:$1048576,5,FALSE())</f>
        <v>#N/A</v>
      </c>
      <c r="M1625" s="19" t="e">
        <f>VLOOKUP(Table3[[#This Row],[Customer ID]],'Hospitalisation Details'!1624:$1048576,6,FALSE())</f>
        <v>#N/A</v>
      </c>
      <c r="N1625" s="19" t="e">
        <f>VLOOKUP(Table3[[#This Row],[Customer ID]],'Hospitalisation Details'!1624:$1048576,8,FALSE())</f>
        <v>#N/A</v>
      </c>
      <c r="O1625" s="19" t="e">
        <f>VLOOKUP(Table3[[#This Row],[Customer ID]],'Hospitalisation Details'!1624:$1048576,9,FALSE())</f>
        <v>#N/A</v>
      </c>
      <c r="P1625" s="19" t="e">
        <f>VLOOKUP(Table3[[#This Row],[Customer ID]],'Hospitalisation Details'!1624:$1048576,10,FALSE())</f>
        <v>#N/A</v>
      </c>
      <c r="Q1625" s="19" t="e">
        <f>VLOOKUP(Table3[[#This Row],[Customer ID]],'Hospitalisation Details'!1624:$1048576,11,FALSE())</f>
        <v>#N/A</v>
      </c>
    </row>
    <row r="1626" spans="1:17" x14ac:dyDescent="0.2">
      <c r="A1626" s="18" t="s">
        <v>746</v>
      </c>
      <c r="B1626" s="19" t="str">
        <f>VLOOKUP(Table3[[#This Row],[Customer ID]],'Customer name 1'!1625:$1048576,4,FALSE())</f>
        <v xml:space="preserve">Ms. Rebecca </v>
      </c>
      <c r="C1626" s="20">
        <f>VLOOKUP(Table3[[#This Row],[Customer ID]],'Medical Examinations'!$1:$1048576,2,FALSE())</f>
        <v>34.104999999999997</v>
      </c>
      <c r="D1626" s="20" t="str">
        <f>VLOOKUP(Table3[[#This Row],[Customer ID]],'Medical Examinations'!$1:$1048576,3,FALSE())</f>
        <v xml:space="preserve"> obesity </v>
      </c>
      <c r="E1626" s="20">
        <f>VLOOKUP(Table3[[#This Row],[Customer ID]],'Medical Examinations'!$1:$1048576,4,FALSE())</f>
        <v>5.67</v>
      </c>
      <c r="F1626" s="20" t="str">
        <f>VLOOKUP(Table3[[#This Row],[Customer ID]],'Medical Examinations'!$1:$1048576,5,FALSE())</f>
        <v xml:space="preserve">normal </v>
      </c>
      <c r="G1626" s="19" t="str">
        <f>VLOOKUP(Table3[[#This Row],[Customer ID]],'Medical Examinations'!$1:$1048576,6,FALSE())</f>
        <v>yes</v>
      </c>
      <c r="H1626" s="19" t="str">
        <f>VLOOKUP(Table3[[#This Row],[Customer ID]],'Medical Examinations'!$1:$1048576,7,FALSE())</f>
        <v>No</v>
      </c>
      <c r="I1626" s="19" t="str">
        <f>VLOOKUP(Table3[[#This Row],[Customer ID]],'Medical Examinations'!$1:$1048576,8,FALSE())</f>
        <v>No</v>
      </c>
      <c r="J1626" s="19">
        <f>VLOOKUP(Table3[[#This Row],[Customer ID]],'Medical Examinations'!$1:$1048576,9,FALSE())</f>
        <v>0</v>
      </c>
      <c r="K1626" s="19" t="str">
        <f>VLOOKUP(Table3[[#This Row],[Customer ID]],'Medical Examinations'!$1:$1048576,10,FALSE())</f>
        <v>No</v>
      </c>
      <c r="L1626" s="19" t="e">
        <f>VLOOKUP(Table3[[#This Row],[Customer ID]],'Hospitalisation Details'!1625:$1048576,5,FALSE())</f>
        <v>#N/A</v>
      </c>
      <c r="M1626" s="19" t="e">
        <f>VLOOKUP(Table3[[#This Row],[Customer ID]],'Hospitalisation Details'!1625:$1048576,6,FALSE())</f>
        <v>#N/A</v>
      </c>
      <c r="N1626" s="19" t="e">
        <f>VLOOKUP(Table3[[#This Row],[Customer ID]],'Hospitalisation Details'!1625:$1048576,8,FALSE())</f>
        <v>#N/A</v>
      </c>
      <c r="O1626" s="19" t="e">
        <f>VLOOKUP(Table3[[#This Row],[Customer ID]],'Hospitalisation Details'!1625:$1048576,9,FALSE())</f>
        <v>#N/A</v>
      </c>
      <c r="P1626" s="19" t="e">
        <f>VLOOKUP(Table3[[#This Row],[Customer ID]],'Hospitalisation Details'!1625:$1048576,10,FALSE())</f>
        <v>#N/A</v>
      </c>
      <c r="Q1626" s="19" t="e">
        <f>VLOOKUP(Table3[[#This Row],[Customer ID]],'Hospitalisation Details'!1625:$1048576,11,FALSE())</f>
        <v>#N/A</v>
      </c>
    </row>
    <row r="1627" spans="1:17" x14ac:dyDescent="0.2">
      <c r="A1627" s="18" t="s">
        <v>745</v>
      </c>
      <c r="B1627" s="19" t="str">
        <f>VLOOKUP(Table3[[#This Row],[Customer ID]],'Customer name 1'!1626:$1048576,4,FALSE())</f>
        <v xml:space="preserve">Mrs. Allie </v>
      </c>
      <c r="C1627" s="20">
        <f>VLOOKUP(Table3[[#This Row],[Customer ID]],'Medical Examinations'!$1:$1048576,2,FALSE())</f>
        <v>32.770000000000003</v>
      </c>
      <c r="D1627" s="20" t="str">
        <f>VLOOKUP(Table3[[#This Row],[Customer ID]],'Medical Examinations'!$1:$1048576,3,FALSE())</f>
        <v xml:space="preserve"> obesity </v>
      </c>
      <c r="E1627" s="20">
        <f>VLOOKUP(Table3[[#This Row],[Customer ID]],'Medical Examinations'!$1:$1048576,4,FALSE())</f>
        <v>4.42</v>
      </c>
      <c r="F1627" s="20" t="str">
        <f>VLOOKUP(Table3[[#This Row],[Customer ID]],'Medical Examinations'!$1:$1048576,5,FALSE())</f>
        <v xml:space="preserve">normal </v>
      </c>
      <c r="G1627" s="19" t="str">
        <f>VLOOKUP(Table3[[#This Row],[Customer ID]],'Medical Examinations'!$1:$1048576,6,FALSE())</f>
        <v>yes</v>
      </c>
      <c r="H1627" s="19" t="str">
        <f>VLOOKUP(Table3[[#This Row],[Customer ID]],'Medical Examinations'!$1:$1048576,7,FALSE())</f>
        <v>No</v>
      </c>
      <c r="I1627" s="19" t="str">
        <f>VLOOKUP(Table3[[#This Row],[Customer ID]],'Medical Examinations'!$1:$1048576,8,FALSE())</f>
        <v>No</v>
      </c>
      <c r="J1627" s="19">
        <f>VLOOKUP(Table3[[#This Row],[Customer ID]],'Medical Examinations'!$1:$1048576,9,FALSE())</f>
        <v>1</v>
      </c>
      <c r="K1627" s="19" t="str">
        <f>VLOOKUP(Table3[[#This Row],[Customer ID]],'Medical Examinations'!$1:$1048576,10,FALSE())</f>
        <v>No</v>
      </c>
      <c r="L1627" s="19" t="e">
        <f>VLOOKUP(Table3[[#This Row],[Customer ID]],'Hospitalisation Details'!1626:$1048576,5,FALSE())</f>
        <v>#N/A</v>
      </c>
      <c r="M1627" s="19" t="e">
        <f>VLOOKUP(Table3[[#This Row],[Customer ID]],'Hospitalisation Details'!1626:$1048576,6,FALSE())</f>
        <v>#N/A</v>
      </c>
      <c r="N1627" s="19" t="e">
        <f>VLOOKUP(Table3[[#This Row],[Customer ID]],'Hospitalisation Details'!1626:$1048576,8,FALSE())</f>
        <v>#N/A</v>
      </c>
      <c r="O1627" s="19" t="e">
        <f>VLOOKUP(Table3[[#This Row],[Customer ID]],'Hospitalisation Details'!1626:$1048576,9,FALSE())</f>
        <v>#N/A</v>
      </c>
      <c r="P1627" s="19" t="e">
        <f>VLOOKUP(Table3[[#This Row],[Customer ID]],'Hospitalisation Details'!1626:$1048576,10,FALSE())</f>
        <v>#N/A</v>
      </c>
      <c r="Q1627" s="19" t="e">
        <f>VLOOKUP(Table3[[#This Row],[Customer ID]],'Hospitalisation Details'!1626:$1048576,11,FALSE())</f>
        <v>#N/A</v>
      </c>
    </row>
    <row r="1628" spans="1:17" x14ac:dyDescent="0.2">
      <c r="A1628" s="18" t="s">
        <v>744</v>
      </c>
      <c r="B1628" s="19" t="str">
        <f>VLOOKUP(Table3[[#This Row],[Customer ID]],'Customer name 1'!1627:$1048576,4,FALSE())</f>
        <v xml:space="preserve">Ms. Trasi </v>
      </c>
      <c r="C1628" s="20">
        <f>VLOOKUP(Table3[[#This Row],[Customer ID]],'Medical Examinations'!$1:$1048576,2,FALSE())</f>
        <v>16.850000000000001</v>
      </c>
      <c r="D1628" s="20" t="str">
        <f>VLOOKUP(Table3[[#This Row],[Customer ID]],'Medical Examinations'!$1:$1048576,3,FALSE())</f>
        <v xml:space="preserve">under weight </v>
      </c>
      <c r="E1628" s="20">
        <f>VLOOKUP(Table3[[#This Row],[Customer ID]],'Medical Examinations'!$1:$1048576,4,FALSE())</f>
        <v>11.75</v>
      </c>
      <c r="F1628" s="20" t="str">
        <f>VLOOKUP(Table3[[#This Row],[Customer ID]],'Medical Examinations'!$1:$1048576,5,FALSE())</f>
        <v xml:space="preserve">diabetes </v>
      </c>
      <c r="G1628" s="19" t="str">
        <f>VLOOKUP(Table3[[#This Row],[Customer ID]],'Medical Examinations'!$1:$1048576,6,FALSE())</f>
        <v>yes</v>
      </c>
      <c r="H1628" s="19" t="str">
        <f>VLOOKUP(Table3[[#This Row],[Customer ID]],'Medical Examinations'!$1:$1048576,7,FALSE())</f>
        <v>No</v>
      </c>
      <c r="I1628" s="19" t="str">
        <f>VLOOKUP(Table3[[#This Row],[Customer ID]],'Medical Examinations'!$1:$1048576,8,FALSE())</f>
        <v>No</v>
      </c>
      <c r="J1628" s="19">
        <f>VLOOKUP(Table3[[#This Row],[Customer ID]],'Medical Examinations'!$1:$1048576,9,FALSE())</f>
        <v>2</v>
      </c>
      <c r="K1628" s="19" t="str">
        <f>VLOOKUP(Table3[[#This Row],[Customer ID]],'Medical Examinations'!$1:$1048576,10,FALSE())</f>
        <v>No</v>
      </c>
      <c r="L1628" s="19" t="e">
        <f>VLOOKUP(Table3[[#This Row],[Customer ID]],'Hospitalisation Details'!1627:$1048576,5,FALSE())</f>
        <v>#N/A</v>
      </c>
      <c r="M1628" s="19" t="e">
        <f>VLOOKUP(Table3[[#This Row],[Customer ID]],'Hospitalisation Details'!1627:$1048576,6,FALSE())</f>
        <v>#N/A</v>
      </c>
      <c r="N1628" s="19" t="e">
        <f>VLOOKUP(Table3[[#This Row],[Customer ID]],'Hospitalisation Details'!1627:$1048576,8,FALSE())</f>
        <v>#N/A</v>
      </c>
      <c r="O1628" s="19" t="e">
        <f>VLOOKUP(Table3[[#This Row],[Customer ID]],'Hospitalisation Details'!1627:$1048576,9,FALSE())</f>
        <v>#N/A</v>
      </c>
      <c r="P1628" s="19" t="e">
        <f>VLOOKUP(Table3[[#This Row],[Customer ID]],'Hospitalisation Details'!1627:$1048576,10,FALSE())</f>
        <v>#N/A</v>
      </c>
      <c r="Q1628" s="19" t="e">
        <f>VLOOKUP(Table3[[#This Row],[Customer ID]],'Hospitalisation Details'!1627:$1048576,11,FALSE())</f>
        <v>#N/A</v>
      </c>
    </row>
    <row r="1629" spans="1:17" x14ac:dyDescent="0.2">
      <c r="A1629" s="18" t="s">
        <v>743</v>
      </c>
      <c r="B1629" s="19" t="str">
        <f>VLOOKUP(Table3[[#This Row],[Customer ID]],'Customer name 1'!1628:$1048576,4,FALSE())</f>
        <v xml:space="preserve">Mr. Kevin </v>
      </c>
      <c r="C1629" s="20">
        <f>VLOOKUP(Table3[[#This Row],[Customer ID]],'Medical Examinations'!$1:$1048576,2,FALSE())</f>
        <v>34.700000000000003</v>
      </c>
      <c r="D1629" s="20" t="str">
        <f>VLOOKUP(Table3[[#This Row],[Customer ID]],'Medical Examinations'!$1:$1048576,3,FALSE())</f>
        <v xml:space="preserve"> obesity </v>
      </c>
      <c r="E1629" s="20">
        <f>VLOOKUP(Table3[[#This Row],[Customer ID]],'Medical Examinations'!$1:$1048576,4,FALSE())</f>
        <v>6.06</v>
      </c>
      <c r="F1629" s="20" t="str">
        <f>VLOOKUP(Table3[[#This Row],[Customer ID]],'Medical Examinations'!$1:$1048576,5,FALSE())</f>
        <v>prediabetes</v>
      </c>
      <c r="G1629" s="19" t="str">
        <f>VLOOKUP(Table3[[#This Row],[Customer ID]],'Medical Examinations'!$1:$1048576,6,FALSE())</f>
        <v>No</v>
      </c>
      <c r="H1629" s="19" t="str">
        <f>VLOOKUP(Table3[[#This Row],[Customer ID]],'Medical Examinations'!$1:$1048576,7,FALSE())</f>
        <v>No</v>
      </c>
      <c r="I1629" s="19" t="str">
        <f>VLOOKUP(Table3[[#This Row],[Customer ID]],'Medical Examinations'!$1:$1048576,8,FALSE())</f>
        <v>No</v>
      </c>
      <c r="J1629" s="19">
        <f>VLOOKUP(Table3[[#This Row],[Customer ID]],'Medical Examinations'!$1:$1048576,9,FALSE())</f>
        <v>1</v>
      </c>
      <c r="K1629" s="19" t="str">
        <f>VLOOKUP(Table3[[#This Row],[Customer ID]],'Medical Examinations'!$1:$1048576,10,FALSE())</f>
        <v>No</v>
      </c>
      <c r="L1629" s="19" t="e">
        <f>VLOOKUP(Table3[[#This Row],[Customer ID]],'Hospitalisation Details'!1628:$1048576,5,FALSE())</f>
        <v>#N/A</v>
      </c>
      <c r="M1629" s="19" t="e">
        <f>VLOOKUP(Table3[[#This Row],[Customer ID]],'Hospitalisation Details'!1628:$1048576,6,FALSE())</f>
        <v>#N/A</v>
      </c>
      <c r="N1629" s="19" t="e">
        <f>VLOOKUP(Table3[[#This Row],[Customer ID]],'Hospitalisation Details'!1628:$1048576,8,FALSE())</f>
        <v>#N/A</v>
      </c>
      <c r="O1629" s="19" t="e">
        <f>VLOOKUP(Table3[[#This Row],[Customer ID]],'Hospitalisation Details'!1628:$1048576,9,FALSE())</f>
        <v>#N/A</v>
      </c>
      <c r="P1629" s="19" t="e">
        <f>VLOOKUP(Table3[[#This Row],[Customer ID]],'Hospitalisation Details'!1628:$1048576,10,FALSE())</f>
        <v>#N/A</v>
      </c>
      <c r="Q1629" s="19" t="e">
        <f>VLOOKUP(Table3[[#This Row],[Customer ID]],'Hospitalisation Details'!1628:$1048576,11,FALSE())</f>
        <v>#N/A</v>
      </c>
    </row>
    <row r="1630" spans="1:17" x14ac:dyDescent="0.2">
      <c r="A1630" s="18" t="s">
        <v>742</v>
      </c>
      <c r="B1630" s="19" t="str">
        <f>VLOOKUP(Table3[[#This Row],[Customer ID]],'Customer name 1'!1629:$1048576,4,FALSE())</f>
        <v xml:space="preserve">Mr. Fernando </v>
      </c>
      <c r="C1630" s="20">
        <f>VLOOKUP(Table3[[#This Row],[Customer ID]],'Medical Examinations'!$1:$1048576,2,FALSE())</f>
        <v>37.049999999999997</v>
      </c>
      <c r="D1630" s="20" t="str">
        <f>VLOOKUP(Table3[[#This Row],[Customer ID]],'Medical Examinations'!$1:$1048576,3,FALSE())</f>
        <v xml:space="preserve"> obesity </v>
      </c>
      <c r="E1630" s="20">
        <f>VLOOKUP(Table3[[#This Row],[Customer ID]],'Medical Examinations'!$1:$1048576,4,FALSE())</f>
        <v>5.48</v>
      </c>
      <c r="F1630" s="20" t="str">
        <f>VLOOKUP(Table3[[#This Row],[Customer ID]],'Medical Examinations'!$1:$1048576,5,FALSE())</f>
        <v xml:space="preserve">normal </v>
      </c>
      <c r="G1630" s="19" t="str">
        <f>VLOOKUP(Table3[[#This Row],[Customer ID]],'Medical Examinations'!$1:$1048576,6,FALSE())</f>
        <v>No</v>
      </c>
      <c r="H1630" s="19" t="str">
        <f>VLOOKUP(Table3[[#This Row],[Customer ID]],'Medical Examinations'!$1:$1048576,7,FALSE())</f>
        <v>No</v>
      </c>
      <c r="I1630" s="19" t="str">
        <f>VLOOKUP(Table3[[#This Row],[Customer ID]],'Medical Examinations'!$1:$1048576,8,FALSE())</f>
        <v>No</v>
      </c>
      <c r="J1630" s="19">
        <f>VLOOKUP(Table3[[#This Row],[Customer ID]],'Medical Examinations'!$1:$1048576,9,FALSE())</f>
        <v>1</v>
      </c>
      <c r="K1630" s="19" t="str">
        <f>VLOOKUP(Table3[[#This Row],[Customer ID]],'Medical Examinations'!$1:$1048576,10,FALSE())</f>
        <v>No</v>
      </c>
      <c r="L1630" s="19" t="e">
        <f>VLOOKUP(Table3[[#This Row],[Customer ID]],'Hospitalisation Details'!1629:$1048576,5,FALSE())</f>
        <v>#N/A</v>
      </c>
      <c r="M1630" s="19" t="e">
        <f>VLOOKUP(Table3[[#This Row],[Customer ID]],'Hospitalisation Details'!1629:$1048576,6,FALSE())</f>
        <v>#N/A</v>
      </c>
      <c r="N1630" s="19" t="e">
        <f>VLOOKUP(Table3[[#This Row],[Customer ID]],'Hospitalisation Details'!1629:$1048576,8,FALSE())</f>
        <v>#N/A</v>
      </c>
      <c r="O1630" s="19" t="e">
        <f>VLOOKUP(Table3[[#This Row],[Customer ID]],'Hospitalisation Details'!1629:$1048576,9,FALSE())</f>
        <v>#N/A</v>
      </c>
      <c r="P1630" s="19" t="e">
        <f>VLOOKUP(Table3[[#This Row],[Customer ID]],'Hospitalisation Details'!1629:$1048576,10,FALSE())</f>
        <v>#N/A</v>
      </c>
      <c r="Q1630" s="19" t="e">
        <f>VLOOKUP(Table3[[#This Row],[Customer ID]],'Hospitalisation Details'!1629:$1048576,11,FALSE())</f>
        <v>#N/A</v>
      </c>
    </row>
    <row r="1631" spans="1:17" x14ac:dyDescent="0.2">
      <c r="A1631" s="18" t="s">
        <v>741</v>
      </c>
      <c r="B1631" s="19" t="str">
        <f>VLOOKUP(Table3[[#This Row],[Customer ID]],'Customer name 1'!1630:$1048576,4,FALSE())</f>
        <v xml:space="preserve">Ms. Ieva </v>
      </c>
      <c r="C1631" s="20">
        <f>VLOOKUP(Table3[[#This Row],[Customer ID]],'Medical Examinations'!$1:$1048576,2,FALSE())</f>
        <v>18.78</v>
      </c>
      <c r="D1631" s="20" t="str">
        <f>VLOOKUP(Table3[[#This Row],[Customer ID]],'Medical Examinations'!$1:$1048576,3,FALSE())</f>
        <v>normal weight</v>
      </c>
      <c r="E1631" s="20">
        <f>VLOOKUP(Table3[[#This Row],[Customer ID]],'Medical Examinations'!$1:$1048576,4,FALSE())</f>
        <v>4.45</v>
      </c>
      <c r="F1631" s="20" t="str">
        <f>VLOOKUP(Table3[[#This Row],[Customer ID]],'Medical Examinations'!$1:$1048576,5,FALSE())</f>
        <v xml:space="preserve">normal </v>
      </c>
      <c r="G1631" s="19" t="str">
        <f>VLOOKUP(Table3[[#This Row],[Customer ID]],'Medical Examinations'!$1:$1048576,6,FALSE())</f>
        <v>No</v>
      </c>
      <c r="H1631" s="19" t="str">
        <f>VLOOKUP(Table3[[#This Row],[Customer ID]],'Medical Examinations'!$1:$1048576,7,FALSE())</f>
        <v>No</v>
      </c>
      <c r="I1631" s="19" t="str">
        <f>VLOOKUP(Table3[[#This Row],[Customer ID]],'Medical Examinations'!$1:$1048576,8,FALSE())</f>
        <v>Yes</v>
      </c>
      <c r="J1631" s="19">
        <f>VLOOKUP(Table3[[#This Row],[Customer ID]],'Medical Examinations'!$1:$1048576,9,FALSE())</f>
        <v>1</v>
      </c>
      <c r="K1631" s="19" t="str">
        <f>VLOOKUP(Table3[[#This Row],[Customer ID]],'Medical Examinations'!$1:$1048576,10,FALSE())</f>
        <v>No</v>
      </c>
      <c r="L1631" s="19" t="e">
        <f>VLOOKUP(Table3[[#This Row],[Customer ID]],'Hospitalisation Details'!1630:$1048576,5,FALSE())</f>
        <v>#N/A</v>
      </c>
      <c r="M1631" s="19" t="e">
        <f>VLOOKUP(Table3[[#This Row],[Customer ID]],'Hospitalisation Details'!1630:$1048576,6,FALSE())</f>
        <v>#N/A</v>
      </c>
      <c r="N1631" s="19" t="e">
        <f>VLOOKUP(Table3[[#This Row],[Customer ID]],'Hospitalisation Details'!1630:$1048576,8,FALSE())</f>
        <v>#N/A</v>
      </c>
      <c r="O1631" s="19" t="e">
        <f>VLOOKUP(Table3[[#This Row],[Customer ID]],'Hospitalisation Details'!1630:$1048576,9,FALSE())</f>
        <v>#N/A</v>
      </c>
      <c r="P1631" s="19" t="e">
        <f>VLOOKUP(Table3[[#This Row],[Customer ID]],'Hospitalisation Details'!1630:$1048576,10,FALSE())</f>
        <v>#N/A</v>
      </c>
      <c r="Q1631" s="19" t="e">
        <f>VLOOKUP(Table3[[#This Row],[Customer ID]],'Hospitalisation Details'!1630:$1048576,11,FALSE())</f>
        <v>#N/A</v>
      </c>
    </row>
    <row r="1632" spans="1:17" x14ac:dyDescent="0.2">
      <c r="A1632" s="18" t="s">
        <v>740</v>
      </c>
      <c r="B1632" s="19" t="str">
        <f>VLOOKUP(Table3[[#This Row],[Customer ID]],'Customer name 1'!1631:$1048576,4,FALSE())</f>
        <v xml:space="preserve">Mr. Chris </v>
      </c>
      <c r="C1632" s="20">
        <f>VLOOKUP(Table3[[#This Row],[Customer ID]],'Medical Examinations'!$1:$1048576,2,FALSE())</f>
        <v>28.024999999999999</v>
      </c>
      <c r="D1632" s="20" t="str">
        <f>VLOOKUP(Table3[[#This Row],[Customer ID]],'Medical Examinations'!$1:$1048576,3,FALSE())</f>
        <v>over weight</v>
      </c>
      <c r="E1632" s="20">
        <f>VLOOKUP(Table3[[#This Row],[Customer ID]],'Medical Examinations'!$1:$1048576,4,FALSE())</f>
        <v>5</v>
      </c>
      <c r="F1632" s="20" t="str">
        <f>VLOOKUP(Table3[[#This Row],[Customer ID]],'Medical Examinations'!$1:$1048576,5,FALSE())</f>
        <v xml:space="preserve">normal </v>
      </c>
      <c r="G1632" s="19" t="str">
        <f>VLOOKUP(Table3[[#This Row],[Customer ID]],'Medical Examinations'!$1:$1048576,6,FALSE())</f>
        <v>No</v>
      </c>
      <c r="H1632" s="19" t="str">
        <f>VLOOKUP(Table3[[#This Row],[Customer ID]],'Medical Examinations'!$1:$1048576,7,FALSE())</f>
        <v>No</v>
      </c>
      <c r="I1632" s="19" t="str">
        <f>VLOOKUP(Table3[[#This Row],[Customer ID]],'Medical Examinations'!$1:$1048576,8,FALSE())</f>
        <v>No</v>
      </c>
      <c r="J1632" s="19">
        <f>VLOOKUP(Table3[[#This Row],[Customer ID]],'Medical Examinations'!$1:$1048576,9,FALSE())</f>
        <v>1</v>
      </c>
      <c r="K1632" s="19" t="str">
        <f>VLOOKUP(Table3[[#This Row],[Customer ID]],'Medical Examinations'!$1:$1048576,10,FALSE())</f>
        <v>No</v>
      </c>
      <c r="L1632" s="19" t="e">
        <f>VLOOKUP(Table3[[#This Row],[Customer ID]],'Hospitalisation Details'!1631:$1048576,5,FALSE())</f>
        <v>#N/A</v>
      </c>
      <c r="M1632" s="19" t="e">
        <f>VLOOKUP(Table3[[#This Row],[Customer ID]],'Hospitalisation Details'!1631:$1048576,6,FALSE())</f>
        <v>#N/A</v>
      </c>
      <c r="N1632" s="19" t="e">
        <f>VLOOKUP(Table3[[#This Row],[Customer ID]],'Hospitalisation Details'!1631:$1048576,8,FALSE())</f>
        <v>#N/A</v>
      </c>
      <c r="O1632" s="19" t="e">
        <f>VLOOKUP(Table3[[#This Row],[Customer ID]],'Hospitalisation Details'!1631:$1048576,9,FALSE())</f>
        <v>#N/A</v>
      </c>
      <c r="P1632" s="19" t="e">
        <f>VLOOKUP(Table3[[#This Row],[Customer ID]],'Hospitalisation Details'!1631:$1048576,10,FALSE())</f>
        <v>#N/A</v>
      </c>
      <c r="Q1632" s="19" t="e">
        <f>VLOOKUP(Table3[[#This Row],[Customer ID]],'Hospitalisation Details'!1631:$1048576,11,FALSE())</f>
        <v>#N/A</v>
      </c>
    </row>
    <row r="1633" spans="1:17" x14ac:dyDescent="0.2">
      <c r="A1633" s="18" t="s">
        <v>739</v>
      </c>
      <c r="B1633" s="19" t="str">
        <f>VLOOKUP(Table3[[#This Row],[Customer ID]],'Customer name 1'!1632:$1048576,4,FALSE())</f>
        <v xml:space="preserve">Mr. Drew </v>
      </c>
      <c r="C1633" s="20">
        <f>VLOOKUP(Table3[[#This Row],[Customer ID]],'Medical Examinations'!$1:$1048576,2,FALSE())</f>
        <v>35.090000000000003</v>
      </c>
      <c r="D1633" s="20" t="str">
        <f>VLOOKUP(Table3[[#This Row],[Customer ID]],'Medical Examinations'!$1:$1048576,3,FALSE())</f>
        <v xml:space="preserve"> obesity </v>
      </c>
      <c r="E1633" s="20">
        <f>VLOOKUP(Table3[[#This Row],[Customer ID]],'Medical Examinations'!$1:$1048576,4,FALSE())</f>
        <v>5.84</v>
      </c>
      <c r="F1633" s="20" t="str">
        <f>VLOOKUP(Table3[[#This Row],[Customer ID]],'Medical Examinations'!$1:$1048576,5,FALSE())</f>
        <v>prediabetes</v>
      </c>
      <c r="G1633" s="19" t="str">
        <f>VLOOKUP(Table3[[#This Row],[Customer ID]],'Medical Examinations'!$1:$1048576,6,FALSE())</f>
        <v>No</v>
      </c>
      <c r="H1633" s="19" t="str">
        <f>VLOOKUP(Table3[[#This Row],[Customer ID]],'Medical Examinations'!$1:$1048576,7,FALSE())</f>
        <v>No</v>
      </c>
      <c r="I1633" s="19" t="str">
        <f>VLOOKUP(Table3[[#This Row],[Customer ID]],'Medical Examinations'!$1:$1048576,8,FALSE())</f>
        <v>No</v>
      </c>
      <c r="J1633" s="19">
        <f>VLOOKUP(Table3[[#This Row],[Customer ID]],'Medical Examinations'!$1:$1048576,9,FALSE())</f>
        <v>0</v>
      </c>
      <c r="K1633" s="19" t="str">
        <f>VLOOKUP(Table3[[#This Row],[Customer ID]],'Medical Examinations'!$1:$1048576,10,FALSE())</f>
        <v>No</v>
      </c>
      <c r="L1633" s="19" t="e">
        <f>VLOOKUP(Table3[[#This Row],[Customer ID]],'Hospitalisation Details'!1632:$1048576,5,FALSE())</f>
        <v>#N/A</v>
      </c>
      <c r="M1633" s="19" t="e">
        <f>VLOOKUP(Table3[[#This Row],[Customer ID]],'Hospitalisation Details'!1632:$1048576,6,FALSE())</f>
        <v>#N/A</v>
      </c>
      <c r="N1633" s="19" t="e">
        <f>VLOOKUP(Table3[[#This Row],[Customer ID]],'Hospitalisation Details'!1632:$1048576,8,FALSE())</f>
        <v>#N/A</v>
      </c>
      <c r="O1633" s="19" t="e">
        <f>VLOOKUP(Table3[[#This Row],[Customer ID]],'Hospitalisation Details'!1632:$1048576,9,FALSE())</f>
        <v>#N/A</v>
      </c>
      <c r="P1633" s="19" t="e">
        <f>VLOOKUP(Table3[[#This Row],[Customer ID]],'Hospitalisation Details'!1632:$1048576,10,FALSE())</f>
        <v>#N/A</v>
      </c>
      <c r="Q1633" s="19" t="e">
        <f>VLOOKUP(Table3[[#This Row],[Customer ID]],'Hospitalisation Details'!1632:$1048576,11,FALSE())</f>
        <v>#N/A</v>
      </c>
    </row>
    <row r="1634" spans="1:17" x14ac:dyDescent="0.2">
      <c r="A1634" s="18" t="s">
        <v>738</v>
      </c>
      <c r="B1634" s="19" t="str">
        <f>VLOOKUP(Table3[[#This Row],[Customer ID]],'Customer name 1'!1633:$1048576,4,FALSE())</f>
        <v xml:space="preserve">Ms. Christina </v>
      </c>
      <c r="C1634" s="20">
        <f>VLOOKUP(Table3[[#This Row],[Customer ID]],'Medical Examinations'!$1:$1048576,2,FALSE())</f>
        <v>34.42</v>
      </c>
      <c r="D1634" s="20" t="str">
        <f>VLOOKUP(Table3[[#This Row],[Customer ID]],'Medical Examinations'!$1:$1048576,3,FALSE())</f>
        <v xml:space="preserve"> obesity </v>
      </c>
      <c r="E1634" s="20">
        <f>VLOOKUP(Table3[[#This Row],[Customer ID]],'Medical Examinations'!$1:$1048576,4,FALSE())</f>
        <v>5.21</v>
      </c>
      <c r="F1634" s="20" t="str">
        <f>VLOOKUP(Table3[[#This Row],[Customer ID]],'Medical Examinations'!$1:$1048576,5,FALSE())</f>
        <v xml:space="preserve">normal </v>
      </c>
      <c r="G1634" s="19" t="str">
        <f>VLOOKUP(Table3[[#This Row],[Customer ID]],'Medical Examinations'!$1:$1048576,6,FALSE())</f>
        <v>yes</v>
      </c>
      <c r="H1634" s="19" t="str">
        <f>VLOOKUP(Table3[[#This Row],[Customer ID]],'Medical Examinations'!$1:$1048576,7,FALSE())</f>
        <v>No</v>
      </c>
      <c r="I1634" s="19" t="str">
        <f>VLOOKUP(Table3[[#This Row],[Customer ID]],'Medical Examinations'!$1:$1048576,8,FALSE())</f>
        <v>No</v>
      </c>
      <c r="J1634" s="19">
        <f>VLOOKUP(Table3[[#This Row],[Customer ID]],'Medical Examinations'!$1:$1048576,9,FALSE())</f>
        <v>0</v>
      </c>
      <c r="K1634" s="19" t="str">
        <f>VLOOKUP(Table3[[#This Row],[Customer ID]],'Medical Examinations'!$1:$1048576,10,FALSE())</f>
        <v>No</v>
      </c>
      <c r="L1634" s="19" t="e">
        <f>VLOOKUP(Table3[[#This Row],[Customer ID]],'Hospitalisation Details'!1633:$1048576,5,FALSE())</f>
        <v>#N/A</v>
      </c>
      <c r="M1634" s="19" t="e">
        <f>VLOOKUP(Table3[[#This Row],[Customer ID]],'Hospitalisation Details'!1633:$1048576,6,FALSE())</f>
        <v>#N/A</v>
      </c>
      <c r="N1634" s="19" t="e">
        <f>VLOOKUP(Table3[[#This Row],[Customer ID]],'Hospitalisation Details'!1633:$1048576,8,FALSE())</f>
        <v>#N/A</v>
      </c>
      <c r="O1634" s="19" t="e">
        <f>VLOOKUP(Table3[[#This Row],[Customer ID]],'Hospitalisation Details'!1633:$1048576,9,FALSE())</f>
        <v>#N/A</v>
      </c>
      <c r="P1634" s="19" t="e">
        <f>VLOOKUP(Table3[[#This Row],[Customer ID]],'Hospitalisation Details'!1633:$1048576,10,FALSE())</f>
        <v>#N/A</v>
      </c>
      <c r="Q1634" s="19" t="e">
        <f>VLOOKUP(Table3[[#This Row],[Customer ID]],'Hospitalisation Details'!1633:$1048576,11,FALSE())</f>
        <v>#N/A</v>
      </c>
    </row>
    <row r="1635" spans="1:17" x14ac:dyDescent="0.2">
      <c r="A1635" s="18" t="s">
        <v>737</v>
      </c>
      <c r="B1635" s="19" t="str">
        <f>VLOOKUP(Table3[[#This Row],[Customer ID]],'Customer name 1'!1634:$1048576,4,FALSE())</f>
        <v xml:space="preserve">Mr. Alexander </v>
      </c>
      <c r="C1635" s="20">
        <f>VLOOKUP(Table3[[#This Row],[Customer ID]],'Medical Examinations'!$1:$1048576,2,FALSE())</f>
        <v>29.4</v>
      </c>
      <c r="D1635" s="20" t="str">
        <f>VLOOKUP(Table3[[#This Row],[Customer ID]],'Medical Examinations'!$1:$1048576,3,FALSE())</f>
        <v>over weight</v>
      </c>
      <c r="E1635" s="20">
        <f>VLOOKUP(Table3[[#This Row],[Customer ID]],'Medical Examinations'!$1:$1048576,4,FALSE())</f>
        <v>4.26</v>
      </c>
      <c r="F1635" s="20" t="str">
        <f>VLOOKUP(Table3[[#This Row],[Customer ID]],'Medical Examinations'!$1:$1048576,5,FALSE())</f>
        <v xml:space="preserve">normal </v>
      </c>
      <c r="G1635" s="19" t="str">
        <f>VLOOKUP(Table3[[#This Row],[Customer ID]],'Medical Examinations'!$1:$1048576,6,FALSE())</f>
        <v>No</v>
      </c>
      <c r="H1635" s="19" t="str">
        <f>VLOOKUP(Table3[[#This Row],[Customer ID]],'Medical Examinations'!$1:$1048576,7,FALSE())</f>
        <v>No</v>
      </c>
      <c r="I1635" s="19" t="str">
        <f>VLOOKUP(Table3[[#This Row],[Customer ID]],'Medical Examinations'!$1:$1048576,8,FALSE())</f>
        <v>No</v>
      </c>
      <c r="J1635" s="19">
        <f>VLOOKUP(Table3[[#This Row],[Customer ID]],'Medical Examinations'!$1:$1048576,9,FALSE())</f>
        <v>0</v>
      </c>
      <c r="K1635" s="19" t="str">
        <f>VLOOKUP(Table3[[#This Row],[Customer ID]],'Medical Examinations'!$1:$1048576,10,FALSE())</f>
        <v>No</v>
      </c>
      <c r="L1635" s="19" t="e">
        <f>VLOOKUP(Table3[[#This Row],[Customer ID]],'Hospitalisation Details'!1634:$1048576,5,FALSE())</f>
        <v>#N/A</v>
      </c>
      <c r="M1635" s="19" t="e">
        <f>VLOOKUP(Table3[[#This Row],[Customer ID]],'Hospitalisation Details'!1634:$1048576,6,FALSE())</f>
        <v>#N/A</v>
      </c>
      <c r="N1635" s="19" t="e">
        <f>VLOOKUP(Table3[[#This Row],[Customer ID]],'Hospitalisation Details'!1634:$1048576,8,FALSE())</f>
        <v>#N/A</v>
      </c>
      <c r="O1635" s="19" t="e">
        <f>VLOOKUP(Table3[[#This Row],[Customer ID]],'Hospitalisation Details'!1634:$1048576,9,FALSE())</f>
        <v>#N/A</v>
      </c>
      <c r="P1635" s="19" t="e">
        <f>VLOOKUP(Table3[[#This Row],[Customer ID]],'Hospitalisation Details'!1634:$1048576,10,FALSE())</f>
        <v>#N/A</v>
      </c>
      <c r="Q1635" s="19" t="e">
        <f>VLOOKUP(Table3[[#This Row],[Customer ID]],'Hospitalisation Details'!1634:$1048576,11,FALSE())</f>
        <v>#N/A</v>
      </c>
    </row>
    <row r="1636" spans="1:17" x14ac:dyDescent="0.2">
      <c r="A1636" s="18" t="s">
        <v>736</v>
      </c>
      <c r="B1636" s="19" t="str">
        <f>VLOOKUP(Table3[[#This Row],[Customer ID]],'Customer name 1'!1635:$1048576,4,FALSE())</f>
        <v xml:space="preserve">Ms. Meaghan </v>
      </c>
      <c r="C1636" s="20">
        <f>VLOOKUP(Table3[[#This Row],[Customer ID]],'Medical Examinations'!$1:$1048576,2,FALSE())</f>
        <v>21.31</v>
      </c>
      <c r="D1636" s="20" t="str">
        <f>VLOOKUP(Table3[[#This Row],[Customer ID]],'Medical Examinations'!$1:$1048576,3,FALSE())</f>
        <v>normal weight</v>
      </c>
      <c r="E1636" s="20">
        <f>VLOOKUP(Table3[[#This Row],[Customer ID]],'Medical Examinations'!$1:$1048576,4,FALSE())</f>
        <v>4.17</v>
      </c>
      <c r="F1636" s="20" t="str">
        <f>VLOOKUP(Table3[[#This Row],[Customer ID]],'Medical Examinations'!$1:$1048576,5,FALSE())</f>
        <v xml:space="preserve">normal </v>
      </c>
      <c r="G1636" s="19" t="str">
        <f>VLOOKUP(Table3[[#This Row],[Customer ID]],'Medical Examinations'!$1:$1048576,6,FALSE())</f>
        <v>No</v>
      </c>
      <c r="H1636" s="19" t="str">
        <f>VLOOKUP(Table3[[#This Row],[Customer ID]],'Medical Examinations'!$1:$1048576,7,FALSE())</f>
        <v>No</v>
      </c>
      <c r="I1636" s="19" t="str">
        <f>VLOOKUP(Table3[[#This Row],[Customer ID]],'Medical Examinations'!$1:$1048576,8,FALSE())</f>
        <v>No</v>
      </c>
      <c r="J1636" s="19">
        <f>VLOOKUP(Table3[[#This Row],[Customer ID]],'Medical Examinations'!$1:$1048576,9,FALSE())</f>
        <v>0</v>
      </c>
      <c r="K1636" s="19" t="str">
        <f>VLOOKUP(Table3[[#This Row],[Customer ID]],'Medical Examinations'!$1:$1048576,10,FALSE())</f>
        <v>No</v>
      </c>
      <c r="L1636" s="19" t="e">
        <f>VLOOKUP(Table3[[#This Row],[Customer ID]],'Hospitalisation Details'!1635:$1048576,5,FALSE())</f>
        <v>#N/A</v>
      </c>
      <c r="M1636" s="19" t="e">
        <f>VLOOKUP(Table3[[#This Row],[Customer ID]],'Hospitalisation Details'!1635:$1048576,6,FALSE())</f>
        <v>#N/A</v>
      </c>
      <c r="N1636" s="19" t="e">
        <f>VLOOKUP(Table3[[#This Row],[Customer ID]],'Hospitalisation Details'!1635:$1048576,8,FALSE())</f>
        <v>#N/A</v>
      </c>
      <c r="O1636" s="19" t="e">
        <f>VLOOKUP(Table3[[#This Row],[Customer ID]],'Hospitalisation Details'!1635:$1048576,9,FALSE())</f>
        <v>#N/A</v>
      </c>
      <c r="P1636" s="19" t="e">
        <f>VLOOKUP(Table3[[#This Row],[Customer ID]],'Hospitalisation Details'!1635:$1048576,10,FALSE())</f>
        <v>#N/A</v>
      </c>
      <c r="Q1636" s="19" t="e">
        <f>VLOOKUP(Table3[[#This Row],[Customer ID]],'Hospitalisation Details'!1635:$1048576,11,FALSE())</f>
        <v>#N/A</v>
      </c>
    </row>
    <row r="1637" spans="1:17" x14ac:dyDescent="0.2">
      <c r="A1637" s="18" t="s">
        <v>735</v>
      </c>
      <c r="B1637" s="19" t="str">
        <f>VLOOKUP(Table3[[#This Row],[Customer ID]],'Customer name 1'!1636:$1048576,4,FALSE())</f>
        <v xml:space="preserve">Ms. Kristin </v>
      </c>
      <c r="C1637" s="20">
        <f>VLOOKUP(Table3[[#This Row],[Customer ID]],'Medical Examinations'!$1:$1048576,2,FALSE())</f>
        <v>19.559999999999999</v>
      </c>
      <c r="D1637" s="20" t="str">
        <f>VLOOKUP(Table3[[#This Row],[Customer ID]],'Medical Examinations'!$1:$1048576,3,FALSE())</f>
        <v>normal weight</v>
      </c>
      <c r="E1637" s="20">
        <f>VLOOKUP(Table3[[#This Row],[Customer ID]],'Medical Examinations'!$1:$1048576,4,FALSE())</f>
        <v>11.96</v>
      </c>
      <c r="F1637" s="20" t="str">
        <f>VLOOKUP(Table3[[#This Row],[Customer ID]],'Medical Examinations'!$1:$1048576,5,FALSE())</f>
        <v xml:space="preserve">diabetes </v>
      </c>
      <c r="G1637" s="19" t="str">
        <f>VLOOKUP(Table3[[#This Row],[Customer ID]],'Medical Examinations'!$1:$1048576,6,FALSE())</f>
        <v>No</v>
      </c>
      <c r="H1637" s="19" t="str">
        <f>VLOOKUP(Table3[[#This Row],[Customer ID]],'Medical Examinations'!$1:$1048576,7,FALSE())</f>
        <v>No</v>
      </c>
      <c r="I1637" s="19" t="str">
        <f>VLOOKUP(Table3[[#This Row],[Customer ID]],'Medical Examinations'!$1:$1048576,8,FALSE())</f>
        <v>No</v>
      </c>
      <c r="J1637" s="19">
        <f>VLOOKUP(Table3[[#This Row],[Customer ID]],'Medical Examinations'!$1:$1048576,9,FALSE())</f>
        <v>0</v>
      </c>
      <c r="K1637" s="19" t="str">
        <f>VLOOKUP(Table3[[#This Row],[Customer ID]],'Medical Examinations'!$1:$1048576,10,FALSE())</f>
        <v>No</v>
      </c>
      <c r="L1637" s="19" t="e">
        <f>VLOOKUP(Table3[[#This Row],[Customer ID]],'Hospitalisation Details'!1636:$1048576,5,FALSE())</f>
        <v>#N/A</v>
      </c>
      <c r="M1637" s="19" t="e">
        <f>VLOOKUP(Table3[[#This Row],[Customer ID]],'Hospitalisation Details'!1636:$1048576,6,FALSE())</f>
        <v>#N/A</v>
      </c>
      <c r="N1637" s="19" t="e">
        <f>VLOOKUP(Table3[[#This Row],[Customer ID]],'Hospitalisation Details'!1636:$1048576,8,FALSE())</f>
        <v>#N/A</v>
      </c>
      <c r="O1637" s="19" t="e">
        <f>VLOOKUP(Table3[[#This Row],[Customer ID]],'Hospitalisation Details'!1636:$1048576,9,FALSE())</f>
        <v>#N/A</v>
      </c>
      <c r="P1637" s="19" t="e">
        <f>VLOOKUP(Table3[[#This Row],[Customer ID]],'Hospitalisation Details'!1636:$1048576,10,FALSE())</f>
        <v>#N/A</v>
      </c>
      <c r="Q1637" s="19" t="e">
        <f>VLOOKUP(Table3[[#This Row],[Customer ID]],'Hospitalisation Details'!1636:$1048576,11,FALSE())</f>
        <v>#N/A</v>
      </c>
    </row>
    <row r="1638" spans="1:17" x14ac:dyDescent="0.2">
      <c r="A1638" s="18" t="s">
        <v>734</v>
      </c>
      <c r="B1638" s="19" t="str">
        <f>VLOOKUP(Table3[[#This Row],[Customer ID]],'Customer name 1'!1637:$1048576,4,FALSE())</f>
        <v xml:space="preserve">Ms. Andrea </v>
      </c>
      <c r="C1638" s="20">
        <f>VLOOKUP(Table3[[#This Row],[Customer ID]],'Medical Examinations'!$1:$1048576,2,FALSE())</f>
        <v>37.335000000000001</v>
      </c>
      <c r="D1638" s="20" t="str">
        <f>VLOOKUP(Table3[[#This Row],[Customer ID]],'Medical Examinations'!$1:$1048576,3,FALSE())</f>
        <v xml:space="preserve"> obesity </v>
      </c>
      <c r="E1638" s="20">
        <f>VLOOKUP(Table3[[#This Row],[Customer ID]],'Medical Examinations'!$1:$1048576,4,FALSE())</f>
        <v>6.26</v>
      </c>
      <c r="F1638" s="20" t="str">
        <f>VLOOKUP(Table3[[#This Row],[Customer ID]],'Medical Examinations'!$1:$1048576,5,FALSE())</f>
        <v>prediabetes</v>
      </c>
      <c r="G1638" s="19" t="str">
        <f>VLOOKUP(Table3[[#This Row],[Customer ID]],'Medical Examinations'!$1:$1048576,6,FALSE())</f>
        <v>yes</v>
      </c>
      <c r="H1638" s="19" t="str">
        <f>VLOOKUP(Table3[[#This Row],[Customer ID]],'Medical Examinations'!$1:$1048576,7,FALSE())</f>
        <v>No</v>
      </c>
      <c r="I1638" s="19" t="str">
        <f>VLOOKUP(Table3[[#This Row],[Customer ID]],'Medical Examinations'!$1:$1048576,8,FALSE())</f>
        <v>No</v>
      </c>
      <c r="J1638" s="19">
        <f>VLOOKUP(Table3[[#This Row],[Customer ID]],'Medical Examinations'!$1:$1048576,9,FALSE())</f>
        <v>1</v>
      </c>
      <c r="K1638" s="19" t="str">
        <f>VLOOKUP(Table3[[#This Row],[Customer ID]],'Medical Examinations'!$1:$1048576,10,FALSE())</f>
        <v>No</v>
      </c>
      <c r="L1638" s="19" t="e">
        <f>VLOOKUP(Table3[[#This Row],[Customer ID]],'Hospitalisation Details'!1637:$1048576,5,FALSE())</f>
        <v>#N/A</v>
      </c>
      <c r="M1638" s="19" t="e">
        <f>VLOOKUP(Table3[[#This Row],[Customer ID]],'Hospitalisation Details'!1637:$1048576,6,FALSE())</f>
        <v>#N/A</v>
      </c>
      <c r="N1638" s="19" t="e">
        <f>VLOOKUP(Table3[[#This Row],[Customer ID]],'Hospitalisation Details'!1637:$1048576,8,FALSE())</f>
        <v>#N/A</v>
      </c>
      <c r="O1638" s="19" t="e">
        <f>VLOOKUP(Table3[[#This Row],[Customer ID]],'Hospitalisation Details'!1637:$1048576,9,FALSE())</f>
        <v>#N/A</v>
      </c>
      <c r="P1638" s="19" t="e">
        <f>VLOOKUP(Table3[[#This Row],[Customer ID]],'Hospitalisation Details'!1637:$1048576,10,FALSE())</f>
        <v>#N/A</v>
      </c>
      <c r="Q1638" s="19" t="e">
        <f>VLOOKUP(Table3[[#This Row],[Customer ID]],'Hospitalisation Details'!1637:$1048576,11,FALSE())</f>
        <v>#N/A</v>
      </c>
    </row>
    <row r="1639" spans="1:17" x14ac:dyDescent="0.2">
      <c r="A1639" s="18" t="s">
        <v>733</v>
      </c>
      <c r="B1639" s="19" t="str">
        <f>VLOOKUP(Table3[[#This Row],[Customer ID]],'Customer name 1'!1638:$1048576,4,FALSE())</f>
        <v xml:space="preserve">Ms. Kris </v>
      </c>
      <c r="C1639" s="20">
        <f>VLOOKUP(Table3[[#This Row],[Customer ID]],'Medical Examinations'!$1:$1048576,2,FALSE())</f>
        <v>19.53</v>
      </c>
      <c r="D1639" s="20" t="str">
        <f>VLOOKUP(Table3[[#This Row],[Customer ID]],'Medical Examinations'!$1:$1048576,3,FALSE())</f>
        <v>normal weight</v>
      </c>
      <c r="E1639" s="20">
        <f>VLOOKUP(Table3[[#This Row],[Customer ID]],'Medical Examinations'!$1:$1048576,4,FALSE())</f>
        <v>11.68</v>
      </c>
      <c r="F1639" s="20" t="str">
        <f>VLOOKUP(Table3[[#This Row],[Customer ID]],'Medical Examinations'!$1:$1048576,5,FALSE())</f>
        <v xml:space="preserve">diabetes </v>
      </c>
      <c r="G1639" s="19" t="str">
        <f>VLOOKUP(Table3[[#This Row],[Customer ID]],'Medical Examinations'!$1:$1048576,6,FALSE())</f>
        <v>No</v>
      </c>
      <c r="H1639" s="19" t="str">
        <f>VLOOKUP(Table3[[#This Row],[Customer ID]],'Medical Examinations'!$1:$1048576,7,FALSE())</f>
        <v>No</v>
      </c>
      <c r="I1639" s="19" t="str">
        <f>VLOOKUP(Table3[[#This Row],[Customer ID]],'Medical Examinations'!$1:$1048576,8,FALSE())</f>
        <v>No</v>
      </c>
      <c r="J1639" s="19">
        <f>VLOOKUP(Table3[[#This Row],[Customer ID]],'Medical Examinations'!$1:$1048576,9,FALSE())</f>
        <v>0</v>
      </c>
      <c r="K1639" s="19" t="str">
        <f>VLOOKUP(Table3[[#This Row],[Customer ID]],'Medical Examinations'!$1:$1048576,10,FALSE())</f>
        <v>No</v>
      </c>
      <c r="L1639" s="19" t="e">
        <f>VLOOKUP(Table3[[#This Row],[Customer ID]],'Hospitalisation Details'!1638:$1048576,5,FALSE())</f>
        <v>#N/A</v>
      </c>
      <c r="M1639" s="19" t="e">
        <f>VLOOKUP(Table3[[#This Row],[Customer ID]],'Hospitalisation Details'!1638:$1048576,6,FALSE())</f>
        <v>#N/A</v>
      </c>
      <c r="N1639" s="19" t="e">
        <f>VLOOKUP(Table3[[#This Row],[Customer ID]],'Hospitalisation Details'!1638:$1048576,8,FALSE())</f>
        <v>#N/A</v>
      </c>
      <c r="O1639" s="19" t="e">
        <f>VLOOKUP(Table3[[#This Row],[Customer ID]],'Hospitalisation Details'!1638:$1048576,9,FALSE())</f>
        <v>#N/A</v>
      </c>
      <c r="P1639" s="19" t="e">
        <f>VLOOKUP(Table3[[#This Row],[Customer ID]],'Hospitalisation Details'!1638:$1048576,10,FALSE())</f>
        <v>#N/A</v>
      </c>
      <c r="Q1639" s="19" t="e">
        <f>VLOOKUP(Table3[[#This Row],[Customer ID]],'Hospitalisation Details'!1638:$1048576,11,FALSE())</f>
        <v>#N/A</v>
      </c>
    </row>
    <row r="1640" spans="1:17" x14ac:dyDescent="0.2">
      <c r="A1640" s="18" t="s">
        <v>732</v>
      </c>
      <c r="B1640" s="19" t="str">
        <f>VLOOKUP(Table3[[#This Row],[Customer ID]],'Customer name 1'!1639:$1048576,4,FALSE())</f>
        <v xml:space="preserve">Mr. Alden </v>
      </c>
      <c r="C1640" s="20">
        <f>VLOOKUP(Table3[[#This Row],[Customer ID]],'Medical Examinations'!$1:$1048576,2,FALSE())</f>
        <v>34.1</v>
      </c>
      <c r="D1640" s="20" t="str">
        <f>VLOOKUP(Table3[[#This Row],[Customer ID]],'Medical Examinations'!$1:$1048576,3,FALSE())</f>
        <v xml:space="preserve"> obesity </v>
      </c>
      <c r="E1640" s="20">
        <f>VLOOKUP(Table3[[#This Row],[Customer ID]],'Medical Examinations'!$1:$1048576,4,FALSE())</f>
        <v>5.16</v>
      </c>
      <c r="F1640" s="20" t="str">
        <f>VLOOKUP(Table3[[#This Row],[Customer ID]],'Medical Examinations'!$1:$1048576,5,FALSE())</f>
        <v xml:space="preserve">normal </v>
      </c>
      <c r="G1640" s="19" t="str">
        <f>VLOOKUP(Table3[[#This Row],[Customer ID]],'Medical Examinations'!$1:$1048576,6,FALSE())</f>
        <v>No</v>
      </c>
      <c r="H1640" s="19" t="str">
        <f>VLOOKUP(Table3[[#This Row],[Customer ID]],'Medical Examinations'!$1:$1048576,7,FALSE())</f>
        <v>No</v>
      </c>
      <c r="I1640" s="19" t="str">
        <f>VLOOKUP(Table3[[#This Row],[Customer ID]],'Medical Examinations'!$1:$1048576,8,FALSE())</f>
        <v>No</v>
      </c>
      <c r="J1640" s="19">
        <f>VLOOKUP(Table3[[#This Row],[Customer ID]],'Medical Examinations'!$1:$1048576,9,FALSE())</f>
        <v>0</v>
      </c>
      <c r="K1640" s="19" t="str">
        <f>VLOOKUP(Table3[[#This Row],[Customer ID]],'Medical Examinations'!$1:$1048576,10,FALSE())</f>
        <v>No</v>
      </c>
      <c r="L1640" s="19" t="e">
        <f>VLOOKUP(Table3[[#This Row],[Customer ID]],'Hospitalisation Details'!1639:$1048576,5,FALSE())</f>
        <v>#N/A</v>
      </c>
      <c r="M1640" s="19" t="e">
        <f>VLOOKUP(Table3[[#This Row],[Customer ID]],'Hospitalisation Details'!1639:$1048576,6,FALSE())</f>
        <v>#N/A</v>
      </c>
      <c r="N1640" s="19" t="e">
        <f>VLOOKUP(Table3[[#This Row],[Customer ID]],'Hospitalisation Details'!1639:$1048576,8,FALSE())</f>
        <v>#N/A</v>
      </c>
      <c r="O1640" s="19" t="e">
        <f>VLOOKUP(Table3[[#This Row],[Customer ID]],'Hospitalisation Details'!1639:$1048576,9,FALSE())</f>
        <v>#N/A</v>
      </c>
      <c r="P1640" s="19" t="e">
        <f>VLOOKUP(Table3[[#This Row],[Customer ID]],'Hospitalisation Details'!1639:$1048576,10,FALSE())</f>
        <v>#N/A</v>
      </c>
      <c r="Q1640" s="19" t="e">
        <f>VLOOKUP(Table3[[#This Row],[Customer ID]],'Hospitalisation Details'!1639:$1048576,11,FALSE())</f>
        <v>#N/A</v>
      </c>
    </row>
    <row r="1641" spans="1:17" x14ac:dyDescent="0.2">
      <c r="A1641" s="18" t="s">
        <v>731</v>
      </c>
      <c r="B1641" s="19" t="str">
        <f>VLOOKUP(Table3[[#This Row],[Customer ID]],'Customer name 1'!1640:$1048576,4,FALSE())</f>
        <v xml:space="preserve">Ms. Suzanne </v>
      </c>
      <c r="C1641" s="20">
        <f>VLOOKUP(Table3[[#This Row],[Customer ID]],'Medical Examinations'!$1:$1048576,2,FALSE())</f>
        <v>16.5</v>
      </c>
      <c r="D1641" s="20" t="str">
        <f>VLOOKUP(Table3[[#This Row],[Customer ID]],'Medical Examinations'!$1:$1048576,3,FALSE())</f>
        <v xml:space="preserve">under weight </v>
      </c>
      <c r="E1641" s="20">
        <f>VLOOKUP(Table3[[#This Row],[Customer ID]],'Medical Examinations'!$1:$1048576,4,FALSE())</f>
        <v>6.9</v>
      </c>
      <c r="F1641" s="20" t="str">
        <f>VLOOKUP(Table3[[#This Row],[Customer ID]],'Medical Examinations'!$1:$1048576,5,FALSE())</f>
        <v xml:space="preserve">diabetes </v>
      </c>
      <c r="G1641" s="19" t="str">
        <f>VLOOKUP(Table3[[#This Row],[Customer ID]],'Medical Examinations'!$1:$1048576,6,FALSE())</f>
        <v>yes</v>
      </c>
      <c r="H1641" s="19" t="str">
        <f>VLOOKUP(Table3[[#This Row],[Customer ID]],'Medical Examinations'!$1:$1048576,7,FALSE())</f>
        <v>No</v>
      </c>
      <c r="I1641" s="19" t="str">
        <f>VLOOKUP(Table3[[#This Row],[Customer ID]],'Medical Examinations'!$1:$1048576,8,FALSE())</f>
        <v>No</v>
      </c>
      <c r="J1641" s="19">
        <f>VLOOKUP(Table3[[#This Row],[Customer ID]],'Medical Examinations'!$1:$1048576,9,FALSE())</f>
        <v>2</v>
      </c>
      <c r="K1641" s="19" t="str">
        <f>VLOOKUP(Table3[[#This Row],[Customer ID]],'Medical Examinations'!$1:$1048576,10,FALSE())</f>
        <v>No</v>
      </c>
      <c r="L1641" s="19" t="e">
        <f>VLOOKUP(Table3[[#This Row],[Customer ID]],'Hospitalisation Details'!1640:$1048576,5,FALSE())</f>
        <v>#N/A</v>
      </c>
      <c r="M1641" s="19" t="e">
        <f>VLOOKUP(Table3[[#This Row],[Customer ID]],'Hospitalisation Details'!1640:$1048576,6,FALSE())</f>
        <v>#N/A</v>
      </c>
      <c r="N1641" s="19" t="e">
        <f>VLOOKUP(Table3[[#This Row],[Customer ID]],'Hospitalisation Details'!1640:$1048576,8,FALSE())</f>
        <v>#N/A</v>
      </c>
      <c r="O1641" s="19" t="e">
        <f>VLOOKUP(Table3[[#This Row],[Customer ID]],'Hospitalisation Details'!1640:$1048576,9,FALSE())</f>
        <v>#N/A</v>
      </c>
      <c r="P1641" s="19" t="e">
        <f>VLOOKUP(Table3[[#This Row],[Customer ID]],'Hospitalisation Details'!1640:$1048576,10,FALSE())</f>
        <v>#N/A</v>
      </c>
      <c r="Q1641" s="19" t="e">
        <f>VLOOKUP(Table3[[#This Row],[Customer ID]],'Hospitalisation Details'!1640:$1048576,11,FALSE())</f>
        <v>#N/A</v>
      </c>
    </row>
    <row r="1642" spans="1:17" x14ac:dyDescent="0.2">
      <c r="A1642" s="18" t="s">
        <v>730</v>
      </c>
      <c r="B1642" s="19" t="str">
        <f>VLOOKUP(Table3[[#This Row],[Customer ID]],'Customer name 1'!1641:$1048576,4,FALSE())</f>
        <v xml:space="preserve">Ms. Heidi </v>
      </c>
      <c r="C1642" s="20">
        <f>VLOOKUP(Table3[[#This Row],[Customer ID]],'Medical Examinations'!$1:$1048576,2,FALSE())</f>
        <v>30.69</v>
      </c>
      <c r="D1642" s="20" t="str">
        <f>VLOOKUP(Table3[[#This Row],[Customer ID]],'Medical Examinations'!$1:$1048576,3,FALSE())</f>
        <v xml:space="preserve"> obesity </v>
      </c>
      <c r="E1642" s="20">
        <f>VLOOKUP(Table3[[#This Row],[Customer ID]],'Medical Examinations'!$1:$1048576,4,FALSE())</f>
        <v>4.83</v>
      </c>
      <c r="F1642" s="20" t="str">
        <f>VLOOKUP(Table3[[#This Row],[Customer ID]],'Medical Examinations'!$1:$1048576,5,FALSE())</f>
        <v xml:space="preserve">normal </v>
      </c>
      <c r="G1642" s="19" t="str">
        <f>VLOOKUP(Table3[[#This Row],[Customer ID]],'Medical Examinations'!$1:$1048576,6,FALSE())</f>
        <v>No</v>
      </c>
      <c r="H1642" s="19" t="str">
        <f>VLOOKUP(Table3[[#This Row],[Customer ID]],'Medical Examinations'!$1:$1048576,7,FALSE())</f>
        <v>No</v>
      </c>
      <c r="I1642" s="19" t="str">
        <f>VLOOKUP(Table3[[#This Row],[Customer ID]],'Medical Examinations'!$1:$1048576,8,FALSE())</f>
        <v>No</v>
      </c>
      <c r="J1642" s="19">
        <f>VLOOKUP(Table3[[#This Row],[Customer ID]],'Medical Examinations'!$1:$1048576,9,FALSE())</f>
        <v>1</v>
      </c>
      <c r="K1642" s="19" t="str">
        <f>VLOOKUP(Table3[[#This Row],[Customer ID]],'Medical Examinations'!$1:$1048576,10,FALSE())</f>
        <v>No</v>
      </c>
      <c r="L1642" s="19" t="e">
        <f>VLOOKUP(Table3[[#This Row],[Customer ID]],'Hospitalisation Details'!1641:$1048576,5,FALSE())</f>
        <v>#N/A</v>
      </c>
      <c r="M1642" s="19" t="e">
        <f>VLOOKUP(Table3[[#This Row],[Customer ID]],'Hospitalisation Details'!1641:$1048576,6,FALSE())</f>
        <v>#N/A</v>
      </c>
      <c r="N1642" s="19" t="e">
        <f>VLOOKUP(Table3[[#This Row],[Customer ID]],'Hospitalisation Details'!1641:$1048576,8,FALSE())</f>
        <v>#N/A</v>
      </c>
      <c r="O1642" s="19" t="e">
        <f>VLOOKUP(Table3[[#This Row],[Customer ID]],'Hospitalisation Details'!1641:$1048576,9,FALSE())</f>
        <v>#N/A</v>
      </c>
      <c r="P1642" s="19" t="e">
        <f>VLOOKUP(Table3[[#This Row],[Customer ID]],'Hospitalisation Details'!1641:$1048576,10,FALSE())</f>
        <v>#N/A</v>
      </c>
      <c r="Q1642" s="19" t="e">
        <f>VLOOKUP(Table3[[#This Row],[Customer ID]],'Hospitalisation Details'!1641:$1048576,11,FALSE())</f>
        <v>#N/A</v>
      </c>
    </row>
    <row r="1643" spans="1:17" x14ac:dyDescent="0.2">
      <c r="A1643" s="18" t="s">
        <v>729</v>
      </c>
      <c r="B1643" s="19" t="str">
        <f>VLOOKUP(Table3[[#This Row],[Customer ID]],'Customer name 1'!1642:$1048576,4,FALSE())</f>
        <v xml:space="preserve">Ms. Carolyn </v>
      </c>
      <c r="C1643" s="20">
        <f>VLOOKUP(Table3[[#This Row],[Customer ID]],'Medical Examinations'!$1:$1048576,2,FALSE())</f>
        <v>28.93</v>
      </c>
      <c r="D1643" s="20" t="str">
        <f>VLOOKUP(Table3[[#This Row],[Customer ID]],'Medical Examinations'!$1:$1048576,3,FALSE())</f>
        <v>over weight</v>
      </c>
      <c r="E1643" s="20">
        <f>VLOOKUP(Table3[[#This Row],[Customer ID]],'Medical Examinations'!$1:$1048576,4,FALSE())</f>
        <v>4.87</v>
      </c>
      <c r="F1643" s="20" t="str">
        <f>VLOOKUP(Table3[[#This Row],[Customer ID]],'Medical Examinations'!$1:$1048576,5,FALSE())</f>
        <v xml:space="preserve">normal </v>
      </c>
      <c r="G1643" s="19" t="str">
        <f>VLOOKUP(Table3[[#This Row],[Customer ID]],'Medical Examinations'!$1:$1048576,6,FALSE())</f>
        <v>No</v>
      </c>
      <c r="H1643" s="19" t="str">
        <f>VLOOKUP(Table3[[#This Row],[Customer ID]],'Medical Examinations'!$1:$1048576,7,FALSE())</f>
        <v>No</v>
      </c>
      <c r="I1643" s="19" t="str">
        <f>VLOOKUP(Table3[[#This Row],[Customer ID]],'Medical Examinations'!$1:$1048576,8,FALSE())</f>
        <v>No</v>
      </c>
      <c r="J1643" s="19">
        <f>VLOOKUP(Table3[[#This Row],[Customer ID]],'Medical Examinations'!$1:$1048576,9,FALSE())</f>
        <v>1</v>
      </c>
      <c r="K1643" s="19" t="str">
        <f>VLOOKUP(Table3[[#This Row],[Customer ID]],'Medical Examinations'!$1:$1048576,10,FALSE())</f>
        <v>No</v>
      </c>
      <c r="L1643" s="19" t="e">
        <f>VLOOKUP(Table3[[#This Row],[Customer ID]],'Hospitalisation Details'!1642:$1048576,5,FALSE())</f>
        <v>#N/A</v>
      </c>
      <c r="M1643" s="19" t="e">
        <f>VLOOKUP(Table3[[#This Row],[Customer ID]],'Hospitalisation Details'!1642:$1048576,6,FALSE())</f>
        <v>#N/A</v>
      </c>
      <c r="N1643" s="19" t="e">
        <f>VLOOKUP(Table3[[#This Row],[Customer ID]],'Hospitalisation Details'!1642:$1048576,8,FALSE())</f>
        <v>#N/A</v>
      </c>
      <c r="O1643" s="19" t="e">
        <f>VLOOKUP(Table3[[#This Row],[Customer ID]],'Hospitalisation Details'!1642:$1048576,9,FALSE())</f>
        <v>#N/A</v>
      </c>
      <c r="P1643" s="19" t="e">
        <f>VLOOKUP(Table3[[#This Row],[Customer ID]],'Hospitalisation Details'!1642:$1048576,10,FALSE())</f>
        <v>#N/A</v>
      </c>
      <c r="Q1643" s="19" t="e">
        <f>VLOOKUP(Table3[[#This Row],[Customer ID]],'Hospitalisation Details'!1642:$1048576,11,FALSE())</f>
        <v>#N/A</v>
      </c>
    </row>
    <row r="1644" spans="1:17" x14ac:dyDescent="0.2">
      <c r="A1644" s="18" t="s">
        <v>728</v>
      </c>
      <c r="B1644" s="19" t="str">
        <f>VLOOKUP(Table3[[#This Row],[Customer ID]],'Customer name 1'!1643:$1048576,4,FALSE())</f>
        <v xml:space="preserve">Ms. Sabine </v>
      </c>
      <c r="C1644" s="20">
        <f>VLOOKUP(Table3[[#This Row],[Customer ID]],'Medical Examinations'!$1:$1048576,2,FALSE())</f>
        <v>38.9</v>
      </c>
      <c r="D1644" s="20" t="str">
        <f>VLOOKUP(Table3[[#This Row],[Customer ID]],'Medical Examinations'!$1:$1048576,3,FALSE())</f>
        <v xml:space="preserve"> obesity </v>
      </c>
      <c r="E1644" s="20">
        <f>VLOOKUP(Table3[[#This Row],[Customer ID]],'Medical Examinations'!$1:$1048576,4,FALSE())</f>
        <v>4.28</v>
      </c>
      <c r="F1644" s="20" t="str">
        <f>VLOOKUP(Table3[[#This Row],[Customer ID]],'Medical Examinations'!$1:$1048576,5,FALSE())</f>
        <v xml:space="preserve">normal </v>
      </c>
      <c r="G1644" s="19" t="str">
        <f>VLOOKUP(Table3[[#This Row],[Customer ID]],'Medical Examinations'!$1:$1048576,6,FALSE())</f>
        <v>No</v>
      </c>
      <c r="H1644" s="19" t="str">
        <f>VLOOKUP(Table3[[#This Row],[Customer ID]],'Medical Examinations'!$1:$1048576,7,FALSE())</f>
        <v>No</v>
      </c>
      <c r="I1644" s="19" t="str">
        <f>VLOOKUP(Table3[[#This Row],[Customer ID]],'Medical Examinations'!$1:$1048576,8,FALSE())</f>
        <v>No</v>
      </c>
      <c r="J1644" s="19">
        <f>VLOOKUP(Table3[[#This Row],[Customer ID]],'Medical Examinations'!$1:$1048576,9,FALSE())</f>
        <v>0</v>
      </c>
      <c r="K1644" s="19" t="str">
        <f>VLOOKUP(Table3[[#This Row],[Customer ID]],'Medical Examinations'!$1:$1048576,10,FALSE())</f>
        <v>No</v>
      </c>
      <c r="L1644" s="19" t="e">
        <f>VLOOKUP(Table3[[#This Row],[Customer ID]],'Hospitalisation Details'!1643:$1048576,5,FALSE())</f>
        <v>#N/A</v>
      </c>
      <c r="M1644" s="19" t="e">
        <f>VLOOKUP(Table3[[#This Row],[Customer ID]],'Hospitalisation Details'!1643:$1048576,6,FALSE())</f>
        <v>#N/A</v>
      </c>
      <c r="N1644" s="19" t="e">
        <f>VLOOKUP(Table3[[#This Row],[Customer ID]],'Hospitalisation Details'!1643:$1048576,8,FALSE())</f>
        <v>#N/A</v>
      </c>
      <c r="O1644" s="19" t="e">
        <f>VLOOKUP(Table3[[#This Row],[Customer ID]],'Hospitalisation Details'!1643:$1048576,9,FALSE())</f>
        <v>#N/A</v>
      </c>
      <c r="P1644" s="19" t="e">
        <f>VLOOKUP(Table3[[#This Row],[Customer ID]],'Hospitalisation Details'!1643:$1048576,10,FALSE())</f>
        <v>#N/A</v>
      </c>
      <c r="Q1644" s="19" t="e">
        <f>VLOOKUP(Table3[[#This Row],[Customer ID]],'Hospitalisation Details'!1643:$1048576,11,FALSE())</f>
        <v>#N/A</v>
      </c>
    </row>
    <row r="1645" spans="1:17" x14ac:dyDescent="0.2">
      <c r="A1645" s="18" t="s">
        <v>727</v>
      </c>
      <c r="B1645" s="19" t="str">
        <f>VLOOKUP(Table3[[#This Row],[Customer ID]],'Customer name 1'!1644:$1048576,4,FALSE())</f>
        <v xml:space="preserve">Mr. Bobby </v>
      </c>
      <c r="C1645" s="20">
        <f>VLOOKUP(Table3[[#This Row],[Customer ID]],'Medical Examinations'!$1:$1048576,2,FALSE())</f>
        <v>26.9</v>
      </c>
      <c r="D1645" s="20" t="str">
        <f>VLOOKUP(Table3[[#This Row],[Customer ID]],'Medical Examinations'!$1:$1048576,3,FALSE())</f>
        <v>over weight</v>
      </c>
      <c r="E1645" s="20">
        <f>VLOOKUP(Table3[[#This Row],[Customer ID]],'Medical Examinations'!$1:$1048576,4,FALSE())</f>
        <v>4.07</v>
      </c>
      <c r="F1645" s="20" t="str">
        <f>VLOOKUP(Table3[[#This Row],[Customer ID]],'Medical Examinations'!$1:$1048576,5,FALSE())</f>
        <v xml:space="preserve">normal </v>
      </c>
      <c r="G1645" s="19" t="str">
        <f>VLOOKUP(Table3[[#This Row],[Customer ID]],'Medical Examinations'!$1:$1048576,6,FALSE())</f>
        <v>No</v>
      </c>
      <c r="H1645" s="19" t="str">
        <f>VLOOKUP(Table3[[#This Row],[Customer ID]],'Medical Examinations'!$1:$1048576,7,FALSE())</f>
        <v>No</v>
      </c>
      <c r="I1645" s="19" t="str">
        <f>VLOOKUP(Table3[[#This Row],[Customer ID]],'Medical Examinations'!$1:$1048576,8,FALSE())</f>
        <v>No</v>
      </c>
      <c r="J1645" s="19">
        <f>VLOOKUP(Table3[[#This Row],[Customer ID]],'Medical Examinations'!$1:$1048576,9,FALSE())</f>
        <v>0</v>
      </c>
      <c r="K1645" s="19" t="str">
        <f>VLOOKUP(Table3[[#This Row],[Customer ID]],'Medical Examinations'!$1:$1048576,10,FALSE())</f>
        <v>No</v>
      </c>
      <c r="L1645" s="19" t="e">
        <f>VLOOKUP(Table3[[#This Row],[Customer ID]],'Hospitalisation Details'!1644:$1048576,5,FALSE())</f>
        <v>#N/A</v>
      </c>
      <c r="M1645" s="19" t="e">
        <f>VLOOKUP(Table3[[#This Row],[Customer ID]],'Hospitalisation Details'!1644:$1048576,6,FALSE())</f>
        <v>#N/A</v>
      </c>
      <c r="N1645" s="19" t="e">
        <f>VLOOKUP(Table3[[#This Row],[Customer ID]],'Hospitalisation Details'!1644:$1048576,8,FALSE())</f>
        <v>#N/A</v>
      </c>
      <c r="O1645" s="19" t="e">
        <f>VLOOKUP(Table3[[#This Row],[Customer ID]],'Hospitalisation Details'!1644:$1048576,9,FALSE())</f>
        <v>#N/A</v>
      </c>
      <c r="P1645" s="19" t="e">
        <f>VLOOKUP(Table3[[#This Row],[Customer ID]],'Hospitalisation Details'!1644:$1048576,10,FALSE())</f>
        <v>#N/A</v>
      </c>
      <c r="Q1645" s="19" t="e">
        <f>VLOOKUP(Table3[[#This Row],[Customer ID]],'Hospitalisation Details'!1644:$1048576,11,FALSE())</f>
        <v>#N/A</v>
      </c>
    </row>
    <row r="1646" spans="1:17" x14ac:dyDescent="0.2">
      <c r="A1646" s="18" t="s">
        <v>726</v>
      </c>
      <c r="B1646" s="19" t="str">
        <f>VLOOKUP(Table3[[#This Row],[Customer ID]],'Customer name 1'!1645:$1048576,4,FALSE())</f>
        <v xml:space="preserve">Mr. Fan </v>
      </c>
      <c r="C1646" s="20">
        <f>VLOOKUP(Table3[[#This Row],[Customer ID]],'Medical Examinations'!$1:$1048576,2,FALSE())</f>
        <v>24.86</v>
      </c>
      <c r="D1646" s="20" t="str">
        <f>VLOOKUP(Table3[[#This Row],[Customer ID]],'Medical Examinations'!$1:$1048576,3,FALSE())</f>
        <v>normal weight</v>
      </c>
      <c r="E1646" s="20">
        <f>VLOOKUP(Table3[[#This Row],[Customer ID]],'Medical Examinations'!$1:$1048576,4,FALSE())</f>
        <v>6.23</v>
      </c>
      <c r="F1646" s="20" t="str">
        <f>VLOOKUP(Table3[[#This Row],[Customer ID]],'Medical Examinations'!$1:$1048576,5,FALSE())</f>
        <v>prediabetes</v>
      </c>
      <c r="G1646" s="19" t="str">
        <f>VLOOKUP(Table3[[#This Row],[Customer ID]],'Medical Examinations'!$1:$1048576,6,FALSE())</f>
        <v>No</v>
      </c>
      <c r="H1646" s="19" t="str">
        <f>VLOOKUP(Table3[[#This Row],[Customer ID]],'Medical Examinations'!$1:$1048576,7,FALSE())</f>
        <v>No</v>
      </c>
      <c r="I1646" s="19" t="str">
        <f>VLOOKUP(Table3[[#This Row],[Customer ID]],'Medical Examinations'!$1:$1048576,8,FALSE())</f>
        <v>No</v>
      </c>
      <c r="J1646" s="19">
        <f>VLOOKUP(Table3[[#This Row],[Customer ID]],'Medical Examinations'!$1:$1048576,9,FALSE())</f>
        <v>0</v>
      </c>
      <c r="K1646" s="19" t="str">
        <f>VLOOKUP(Table3[[#This Row],[Customer ID]],'Medical Examinations'!$1:$1048576,10,FALSE())</f>
        <v>No</v>
      </c>
      <c r="L1646" s="19" t="e">
        <f>VLOOKUP(Table3[[#This Row],[Customer ID]],'Hospitalisation Details'!1645:$1048576,5,FALSE())</f>
        <v>#N/A</v>
      </c>
      <c r="M1646" s="19" t="e">
        <f>VLOOKUP(Table3[[#This Row],[Customer ID]],'Hospitalisation Details'!1645:$1048576,6,FALSE())</f>
        <v>#N/A</v>
      </c>
      <c r="N1646" s="19" t="e">
        <f>VLOOKUP(Table3[[#This Row],[Customer ID]],'Hospitalisation Details'!1645:$1048576,8,FALSE())</f>
        <v>#N/A</v>
      </c>
      <c r="O1646" s="19" t="e">
        <f>VLOOKUP(Table3[[#This Row],[Customer ID]],'Hospitalisation Details'!1645:$1048576,9,FALSE())</f>
        <v>#N/A</v>
      </c>
      <c r="P1646" s="19" t="e">
        <f>VLOOKUP(Table3[[#This Row],[Customer ID]],'Hospitalisation Details'!1645:$1048576,10,FALSE())</f>
        <v>#N/A</v>
      </c>
      <c r="Q1646" s="19" t="e">
        <f>VLOOKUP(Table3[[#This Row],[Customer ID]],'Hospitalisation Details'!1645:$1048576,11,FALSE())</f>
        <v>#N/A</v>
      </c>
    </row>
    <row r="1647" spans="1:17" x14ac:dyDescent="0.2">
      <c r="A1647" s="18" t="s">
        <v>725</v>
      </c>
      <c r="B1647" s="19" t="str">
        <f>VLOOKUP(Table3[[#This Row],[Customer ID]],'Customer name 1'!1646:$1048576,4,FALSE())</f>
        <v xml:space="preserve">Mrs. Rachel </v>
      </c>
      <c r="C1647" s="20">
        <f>VLOOKUP(Table3[[#This Row],[Customer ID]],'Medical Examinations'!$1:$1048576,2,FALSE())</f>
        <v>39.14</v>
      </c>
      <c r="D1647" s="20" t="str">
        <f>VLOOKUP(Table3[[#This Row],[Customer ID]],'Medical Examinations'!$1:$1048576,3,FALSE())</f>
        <v xml:space="preserve"> obesity </v>
      </c>
      <c r="E1647" s="20">
        <f>VLOOKUP(Table3[[#This Row],[Customer ID]],'Medical Examinations'!$1:$1048576,4,FALSE())</f>
        <v>6.24</v>
      </c>
      <c r="F1647" s="20" t="str">
        <f>VLOOKUP(Table3[[#This Row],[Customer ID]],'Medical Examinations'!$1:$1048576,5,FALSE())</f>
        <v>prediabetes</v>
      </c>
      <c r="G1647" s="19" t="str">
        <f>VLOOKUP(Table3[[#This Row],[Customer ID]],'Medical Examinations'!$1:$1048576,6,FALSE())</f>
        <v>No</v>
      </c>
      <c r="H1647" s="19" t="str">
        <f>VLOOKUP(Table3[[#This Row],[Customer ID]],'Medical Examinations'!$1:$1048576,7,FALSE())</f>
        <v>yes</v>
      </c>
      <c r="I1647" s="19" t="str">
        <f>VLOOKUP(Table3[[#This Row],[Customer ID]],'Medical Examinations'!$1:$1048576,8,FALSE())</f>
        <v>No</v>
      </c>
      <c r="J1647" s="19">
        <f>VLOOKUP(Table3[[#This Row],[Customer ID]],'Medical Examinations'!$1:$1048576,9,FALSE())</f>
        <v>1</v>
      </c>
      <c r="K1647" s="19" t="str">
        <f>VLOOKUP(Table3[[#This Row],[Customer ID]],'Medical Examinations'!$1:$1048576,10,FALSE())</f>
        <v>No</v>
      </c>
      <c r="L1647" s="19" t="e">
        <f>VLOOKUP(Table3[[#This Row],[Customer ID]],'Hospitalisation Details'!1646:$1048576,5,FALSE())</f>
        <v>#N/A</v>
      </c>
      <c r="M1647" s="19" t="e">
        <f>VLOOKUP(Table3[[#This Row],[Customer ID]],'Hospitalisation Details'!1646:$1048576,6,FALSE())</f>
        <v>#N/A</v>
      </c>
      <c r="N1647" s="19" t="e">
        <f>VLOOKUP(Table3[[#This Row],[Customer ID]],'Hospitalisation Details'!1646:$1048576,8,FALSE())</f>
        <v>#N/A</v>
      </c>
      <c r="O1647" s="19" t="e">
        <f>VLOOKUP(Table3[[#This Row],[Customer ID]],'Hospitalisation Details'!1646:$1048576,9,FALSE())</f>
        <v>#N/A</v>
      </c>
      <c r="P1647" s="19" t="e">
        <f>VLOOKUP(Table3[[#This Row],[Customer ID]],'Hospitalisation Details'!1646:$1048576,10,FALSE())</f>
        <v>#N/A</v>
      </c>
      <c r="Q1647" s="19" t="e">
        <f>VLOOKUP(Table3[[#This Row],[Customer ID]],'Hospitalisation Details'!1646:$1048576,11,FALSE())</f>
        <v>#N/A</v>
      </c>
    </row>
    <row r="1648" spans="1:17" x14ac:dyDescent="0.2">
      <c r="A1648" s="18" t="s">
        <v>724</v>
      </c>
      <c r="B1648" s="19" t="str">
        <f>VLOOKUP(Table3[[#This Row],[Customer ID]],'Customer name 1'!1647:$1048576,4,FALSE())</f>
        <v xml:space="preserve">Mr. Greg </v>
      </c>
      <c r="C1648" s="20">
        <f>VLOOKUP(Table3[[#This Row],[Customer ID]],'Medical Examinations'!$1:$1048576,2,FALSE())</f>
        <v>39.799999999999997</v>
      </c>
      <c r="D1648" s="20" t="str">
        <f>VLOOKUP(Table3[[#This Row],[Customer ID]],'Medical Examinations'!$1:$1048576,3,FALSE())</f>
        <v xml:space="preserve"> obesity </v>
      </c>
      <c r="E1648" s="20">
        <f>VLOOKUP(Table3[[#This Row],[Customer ID]],'Medical Examinations'!$1:$1048576,4,FALSE())</f>
        <v>6.17</v>
      </c>
      <c r="F1648" s="20" t="str">
        <f>VLOOKUP(Table3[[#This Row],[Customer ID]],'Medical Examinations'!$1:$1048576,5,FALSE())</f>
        <v>prediabetes</v>
      </c>
      <c r="G1648" s="19" t="str">
        <f>VLOOKUP(Table3[[#This Row],[Customer ID]],'Medical Examinations'!$1:$1048576,6,FALSE())</f>
        <v>No</v>
      </c>
      <c r="H1648" s="19" t="str">
        <f>VLOOKUP(Table3[[#This Row],[Customer ID]],'Medical Examinations'!$1:$1048576,7,FALSE())</f>
        <v>No</v>
      </c>
      <c r="I1648" s="19" t="str">
        <f>VLOOKUP(Table3[[#This Row],[Customer ID]],'Medical Examinations'!$1:$1048576,8,FALSE())</f>
        <v>Yes</v>
      </c>
      <c r="J1648" s="19">
        <f>VLOOKUP(Table3[[#This Row],[Customer ID]],'Medical Examinations'!$1:$1048576,9,FALSE())</f>
        <v>1</v>
      </c>
      <c r="K1648" s="19" t="str">
        <f>VLOOKUP(Table3[[#This Row],[Customer ID]],'Medical Examinations'!$1:$1048576,10,FALSE())</f>
        <v>No</v>
      </c>
      <c r="L1648" s="19" t="e">
        <f>VLOOKUP(Table3[[#This Row],[Customer ID]],'Hospitalisation Details'!1647:$1048576,5,FALSE())</f>
        <v>#N/A</v>
      </c>
      <c r="M1648" s="19" t="e">
        <f>VLOOKUP(Table3[[#This Row],[Customer ID]],'Hospitalisation Details'!1647:$1048576,6,FALSE())</f>
        <v>#N/A</v>
      </c>
      <c r="N1648" s="19" t="e">
        <f>VLOOKUP(Table3[[#This Row],[Customer ID]],'Hospitalisation Details'!1647:$1048576,8,FALSE())</f>
        <v>#N/A</v>
      </c>
      <c r="O1648" s="19" t="e">
        <f>VLOOKUP(Table3[[#This Row],[Customer ID]],'Hospitalisation Details'!1647:$1048576,9,FALSE())</f>
        <v>#N/A</v>
      </c>
      <c r="P1648" s="19" t="e">
        <f>VLOOKUP(Table3[[#This Row],[Customer ID]],'Hospitalisation Details'!1647:$1048576,10,FALSE())</f>
        <v>#N/A</v>
      </c>
      <c r="Q1648" s="19" t="e">
        <f>VLOOKUP(Table3[[#This Row],[Customer ID]],'Hospitalisation Details'!1647:$1048576,11,FALSE())</f>
        <v>#N/A</v>
      </c>
    </row>
    <row r="1649" spans="1:17" x14ac:dyDescent="0.2">
      <c r="A1649" s="18" t="s">
        <v>723</v>
      </c>
      <c r="B1649" s="19" t="str">
        <f>VLOOKUP(Table3[[#This Row],[Customer ID]],'Customer name 1'!1648:$1048576,4,FALSE())</f>
        <v xml:space="preserve">Mr. Dan </v>
      </c>
      <c r="C1649" s="20">
        <f>VLOOKUP(Table3[[#This Row],[Customer ID]],'Medical Examinations'!$1:$1048576,2,FALSE())</f>
        <v>34.32</v>
      </c>
      <c r="D1649" s="20" t="str">
        <f>VLOOKUP(Table3[[#This Row],[Customer ID]],'Medical Examinations'!$1:$1048576,3,FALSE())</f>
        <v xml:space="preserve"> obesity </v>
      </c>
      <c r="E1649" s="20">
        <f>VLOOKUP(Table3[[#This Row],[Customer ID]],'Medical Examinations'!$1:$1048576,4,FALSE())</f>
        <v>5.16</v>
      </c>
      <c r="F1649" s="20" t="str">
        <f>VLOOKUP(Table3[[#This Row],[Customer ID]],'Medical Examinations'!$1:$1048576,5,FALSE())</f>
        <v xml:space="preserve">normal </v>
      </c>
      <c r="G1649" s="19" t="str">
        <f>VLOOKUP(Table3[[#This Row],[Customer ID]],'Medical Examinations'!$1:$1048576,6,FALSE())</f>
        <v>No</v>
      </c>
      <c r="H1649" s="19" t="str">
        <f>VLOOKUP(Table3[[#This Row],[Customer ID]],'Medical Examinations'!$1:$1048576,7,FALSE())</f>
        <v>No</v>
      </c>
      <c r="I1649" s="19" t="str">
        <f>VLOOKUP(Table3[[#This Row],[Customer ID]],'Medical Examinations'!$1:$1048576,8,FALSE())</f>
        <v>No</v>
      </c>
      <c r="J1649" s="19">
        <f>VLOOKUP(Table3[[#This Row],[Customer ID]],'Medical Examinations'!$1:$1048576,9,FALSE())</f>
        <v>1</v>
      </c>
      <c r="K1649" s="19" t="str">
        <f>VLOOKUP(Table3[[#This Row],[Customer ID]],'Medical Examinations'!$1:$1048576,10,FALSE())</f>
        <v>No</v>
      </c>
      <c r="L1649" s="19" t="e">
        <f>VLOOKUP(Table3[[#This Row],[Customer ID]],'Hospitalisation Details'!1648:$1048576,5,FALSE())</f>
        <v>#N/A</v>
      </c>
      <c r="M1649" s="19" t="e">
        <f>VLOOKUP(Table3[[#This Row],[Customer ID]],'Hospitalisation Details'!1648:$1048576,6,FALSE())</f>
        <v>#N/A</v>
      </c>
      <c r="N1649" s="19" t="e">
        <f>VLOOKUP(Table3[[#This Row],[Customer ID]],'Hospitalisation Details'!1648:$1048576,8,FALSE())</f>
        <v>#N/A</v>
      </c>
      <c r="O1649" s="19" t="e">
        <f>VLOOKUP(Table3[[#This Row],[Customer ID]],'Hospitalisation Details'!1648:$1048576,9,FALSE())</f>
        <v>#N/A</v>
      </c>
      <c r="P1649" s="19" t="e">
        <f>VLOOKUP(Table3[[#This Row],[Customer ID]],'Hospitalisation Details'!1648:$1048576,10,FALSE())</f>
        <v>#N/A</v>
      </c>
      <c r="Q1649" s="19" t="e">
        <f>VLOOKUP(Table3[[#This Row],[Customer ID]],'Hospitalisation Details'!1648:$1048576,11,FALSE())</f>
        <v>#N/A</v>
      </c>
    </row>
    <row r="1650" spans="1:17" x14ac:dyDescent="0.2">
      <c r="A1650" s="18" t="s">
        <v>722</v>
      </c>
      <c r="B1650" s="19" t="str">
        <f>VLOOKUP(Table3[[#This Row],[Customer ID]],'Customer name 1'!1649:$1048576,4,FALSE())</f>
        <v xml:space="preserve">Ms. Jennifer </v>
      </c>
      <c r="C1650" s="20">
        <f>VLOOKUP(Table3[[#This Row],[Customer ID]],'Medical Examinations'!$1:$1048576,2,FALSE())</f>
        <v>32.51</v>
      </c>
      <c r="D1650" s="20" t="str">
        <f>VLOOKUP(Table3[[#This Row],[Customer ID]],'Medical Examinations'!$1:$1048576,3,FALSE())</f>
        <v xml:space="preserve"> obesity </v>
      </c>
      <c r="E1650" s="20">
        <f>VLOOKUP(Table3[[#This Row],[Customer ID]],'Medical Examinations'!$1:$1048576,4,FALSE())</f>
        <v>4.3</v>
      </c>
      <c r="F1650" s="20" t="str">
        <f>VLOOKUP(Table3[[#This Row],[Customer ID]],'Medical Examinations'!$1:$1048576,5,FALSE())</f>
        <v xml:space="preserve">normal </v>
      </c>
      <c r="G1650" s="19" t="str">
        <f>VLOOKUP(Table3[[#This Row],[Customer ID]],'Medical Examinations'!$1:$1048576,6,FALSE())</f>
        <v>No</v>
      </c>
      <c r="H1650" s="19" t="str">
        <f>VLOOKUP(Table3[[#This Row],[Customer ID]],'Medical Examinations'!$1:$1048576,7,FALSE())</f>
        <v>No</v>
      </c>
      <c r="I1650" s="19" t="str">
        <f>VLOOKUP(Table3[[#This Row],[Customer ID]],'Medical Examinations'!$1:$1048576,8,FALSE())</f>
        <v>No</v>
      </c>
      <c r="J1650" s="19">
        <f>VLOOKUP(Table3[[#This Row],[Customer ID]],'Medical Examinations'!$1:$1048576,9,FALSE())</f>
        <v>0</v>
      </c>
      <c r="K1650" s="19" t="str">
        <f>VLOOKUP(Table3[[#This Row],[Customer ID]],'Medical Examinations'!$1:$1048576,10,FALSE())</f>
        <v>No</v>
      </c>
      <c r="L1650" s="19" t="e">
        <f>VLOOKUP(Table3[[#This Row],[Customer ID]],'Hospitalisation Details'!1649:$1048576,5,FALSE())</f>
        <v>#N/A</v>
      </c>
      <c r="M1650" s="19" t="e">
        <f>VLOOKUP(Table3[[#This Row],[Customer ID]],'Hospitalisation Details'!1649:$1048576,6,FALSE())</f>
        <v>#N/A</v>
      </c>
      <c r="N1650" s="19" t="e">
        <f>VLOOKUP(Table3[[#This Row],[Customer ID]],'Hospitalisation Details'!1649:$1048576,8,FALSE())</f>
        <v>#N/A</v>
      </c>
      <c r="O1650" s="19" t="e">
        <f>VLOOKUP(Table3[[#This Row],[Customer ID]],'Hospitalisation Details'!1649:$1048576,9,FALSE())</f>
        <v>#N/A</v>
      </c>
      <c r="P1650" s="19" t="e">
        <f>VLOOKUP(Table3[[#This Row],[Customer ID]],'Hospitalisation Details'!1649:$1048576,10,FALSE())</f>
        <v>#N/A</v>
      </c>
      <c r="Q1650" s="19" t="e">
        <f>VLOOKUP(Table3[[#This Row],[Customer ID]],'Hospitalisation Details'!1649:$1048576,11,FALSE())</f>
        <v>#N/A</v>
      </c>
    </row>
    <row r="1651" spans="1:17" x14ac:dyDescent="0.2">
      <c r="A1651" s="18" t="s">
        <v>721</v>
      </c>
      <c r="B1651" s="19" t="str">
        <f>VLOOKUP(Table3[[#This Row],[Customer ID]],'Customer name 1'!1650:$1048576,4,FALSE())</f>
        <v xml:space="preserve">Mrs. Jessica </v>
      </c>
      <c r="C1651" s="20">
        <f>VLOOKUP(Table3[[#This Row],[Customer ID]],'Medical Examinations'!$1:$1048576,2,FALSE())</f>
        <v>30.71</v>
      </c>
      <c r="D1651" s="20" t="str">
        <f>VLOOKUP(Table3[[#This Row],[Customer ID]],'Medical Examinations'!$1:$1048576,3,FALSE())</f>
        <v xml:space="preserve"> obesity </v>
      </c>
      <c r="E1651" s="20">
        <f>VLOOKUP(Table3[[#This Row],[Customer ID]],'Medical Examinations'!$1:$1048576,4,FALSE())</f>
        <v>6.14</v>
      </c>
      <c r="F1651" s="20" t="str">
        <f>VLOOKUP(Table3[[#This Row],[Customer ID]],'Medical Examinations'!$1:$1048576,5,FALSE())</f>
        <v>prediabetes</v>
      </c>
      <c r="G1651" s="19" t="str">
        <f>VLOOKUP(Table3[[#This Row],[Customer ID]],'Medical Examinations'!$1:$1048576,6,FALSE())</f>
        <v>No</v>
      </c>
      <c r="H1651" s="19" t="str">
        <f>VLOOKUP(Table3[[#This Row],[Customer ID]],'Medical Examinations'!$1:$1048576,7,FALSE())</f>
        <v>No</v>
      </c>
      <c r="I1651" s="19" t="str">
        <f>VLOOKUP(Table3[[#This Row],[Customer ID]],'Medical Examinations'!$1:$1048576,8,FALSE())</f>
        <v>Yes</v>
      </c>
      <c r="J1651" s="19">
        <f>VLOOKUP(Table3[[#This Row],[Customer ID]],'Medical Examinations'!$1:$1048576,9,FALSE())</f>
        <v>1</v>
      </c>
      <c r="K1651" s="19" t="str">
        <f>VLOOKUP(Table3[[#This Row],[Customer ID]],'Medical Examinations'!$1:$1048576,10,FALSE())</f>
        <v>No</v>
      </c>
      <c r="L1651" s="19" t="e">
        <f>VLOOKUP(Table3[[#This Row],[Customer ID]],'Hospitalisation Details'!1650:$1048576,5,FALSE())</f>
        <v>#N/A</v>
      </c>
      <c r="M1651" s="19" t="e">
        <f>VLOOKUP(Table3[[#This Row],[Customer ID]],'Hospitalisation Details'!1650:$1048576,6,FALSE())</f>
        <v>#N/A</v>
      </c>
      <c r="N1651" s="19" t="e">
        <f>VLOOKUP(Table3[[#This Row],[Customer ID]],'Hospitalisation Details'!1650:$1048576,8,FALSE())</f>
        <v>#N/A</v>
      </c>
      <c r="O1651" s="19" t="e">
        <f>VLOOKUP(Table3[[#This Row],[Customer ID]],'Hospitalisation Details'!1650:$1048576,9,FALSE())</f>
        <v>#N/A</v>
      </c>
      <c r="P1651" s="19" t="e">
        <f>VLOOKUP(Table3[[#This Row],[Customer ID]],'Hospitalisation Details'!1650:$1048576,10,FALSE())</f>
        <v>#N/A</v>
      </c>
      <c r="Q1651" s="19" t="e">
        <f>VLOOKUP(Table3[[#This Row],[Customer ID]],'Hospitalisation Details'!1650:$1048576,11,FALSE())</f>
        <v>#N/A</v>
      </c>
    </row>
    <row r="1652" spans="1:17" x14ac:dyDescent="0.2">
      <c r="A1652" s="18" t="s">
        <v>720</v>
      </c>
      <c r="B1652" s="19" t="str">
        <f>VLOOKUP(Table3[[#This Row],[Customer ID]],'Customer name 1'!1651:$1048576,4,FALSE())</f>
        <v xml:space="preserve">Mr. Chaiwat </v>
      </c>
      <c r="C1652" s="20">
        <f>VLOOKUP(Table3[[#This Row],[Customer ID]],'Medical Examinations'!$1:$1048576,2,FALSE())</f>
        <v>28.9</v>
      </c>
      <c r="D1652" s="20" t="str">
        <f>VLOOKUP(Table3[[#This Row],[Customer ID]],'Medical Examinations'!$1:$1048576,3,FALSE())</f>
        <v>over weight</v>
      </c>
      <c r="E1652" s="20">
        <f>VLOOKUP(Table3[[#This Row],[Customer ID]],'Medical Examinations'!$1:$1048576,4,FALSE())</f>
        <v>5.36</v>
      </c>
      <c r="F1652" s="20" t="str">
        <f>VLOOKUP(Table3[[#This Row],[Customer ID]],'Medical Examinations'!$1:$1048576,5,FALSE())</f>
        <v xml:space="preserve">normal </v>
      </c>
      <c r="G1652" s="19" t="str">
        <f>VLOOKUP(Table3[[#This Row],[Customer ID]],'Medical Examinations'!$1:$1048576,6,FALSE())</f>
        <v>No</v>
      </c>
      <c r="H1652" s="19" t="str">
        <f>VLOOKUP(Table3[[#This Row],[Customer ID]],'Medical Examinations'!$1:$1048576,7,FALSE())</f>
        <v>No</v>
      </c>
      <c r="I1652" s="19" t="str">
        <f>VLOOKUP(Table3[[#This Row],[Customer ID]],'Medical Examinations'!$1:$1048576,8,FALSE())</f>
        <v>No</v>
      </c>
      <c r="J1652" s="19">
        <f>VLOOKUP(Table3[[#This Row],[Customer ID]],'Medical Examinations'!$1:$1048576,9,FALSE())</f>
        <v>1</v>
      </c>
      <c r="K1652" s="19" t="str">
        <f>VLOOKUP(Table3[[#This Row],[Customer ID]],'Medical Examinations'!$1:$1048576,10,FALSE())</f>
        <v>No</v>
      </c>
      <c r="L1652" s="19" t="e">
        <f>VLOOKUP(Table3[[#This Row],[Customer ID]],'Hospitalisation Details'!1651:$1048576,5,FALSE())</f>
        <v>#N/A</v>
      </c>
      <c r="M1652" s="19" t="e">
        <f>VLOOKUP(Table3[[#This Row],[Customer ID]],'Hospitalisation Details'!1651:$1048576,6,FALSE())</f>
        <v>#N/A</v>
      </c>
      <c r="N1652" s="19" t="e">
        <f>VLOOKUP(Table3[[#This Row],[Customer ID]],'Hospitalisation Details'!1651:$1048576,8,FALSE())</f>
        <v>#N/A</v>
      </c>
      <c r="O1652" s="19" t="e">
        <f>VLOOKUP(Table3[[#This Row],[Customer ID]],'Hospitalisation Details'!1651:$1048576,9,FALSE())</f>
        <v>#N/A</v>
      </c>
      <c r="P1652" s="19" t="e">
        <f>VLOOKUP(Table3[[#This Row],[Customer ID]],'Hospitalisation Details'!1651:$1048576,10,FALSE())</f>
        <v>#N/A</v>
      </c>
      <c r="Q1652" s="19" t="e">
        <f>VLOOKUP(Table3[[#This Row],[Customer ID]],'Hospitalisation Details'!1651:$1048576,11,FALSE())</f>
        <v>#N/A</v>
      </c>
    </row>
    <row r="1653" spans="1:17" x14ac:dyDescent="0.2">
      <c r="A1653" s="18" t="s">
        <v>719</v>
      </c>
      <c r="B1653" s="19" t="str">
        <f>VLOOKUP(Table3[[#This Row],[Customer ID]],'Customer name 1'!1652:$1048576,4,FALSE())</f>
        <v xml:space="preserve">Ms. Kerri </v>
      </c>
      <c r="C1653" s="20">
        <f>VLOOKUP(Table3[[#This Row],[Customer ID]],'Medical Examinations'!$1:$1048576,2,FALSE())</f>
        <v>36.19</v>
      </c>
      <c r="D1653" s="20" t="str">
        <f>VLOOKUP(Table3[[#This Row],[Customer ID]],'Medical Examinations'!$1:$1048576,3,FALSE())</f>
        <v xml:space="preserve"> obesity </v>
      </c>
      <c r="E1653" s="20">
        <f>VLOOKUP(Table3[[#This Row],[Customer ID]],'Medical Examinations'!$1:$1048576,4,FALSE())</f>
        <v>4.3</v>
      </c>
      <c r="F1653" s="20" t="str">
        <f>VLOOKUP(Table3[[#This Row],[Customer ID]],'Medical Examinations'!$1:$1048576,5,FALSE())</f>
        <v xml:space="preserve">normal </v>
      </c>
      <c r="G1653" s="19" t="str">
        <f>VLOOKUP(Table3[[#This Row],[Customer ID]],'Medical Examinations'!$1:$1048576,6,FALSE())</f>
        <v>No</v>
      </c>
      <c r="H1653" s="19" t="str">
        <f>VLOOKUP(Table3[[#This Row],[Customer ID]],'Medical Examinations'!$1:$1048576,7,FALSE())</f>
        <v>No</v>
      </c>
      <c r="I1653" s="19" t="str">
        <f>VLOOKUP(Table3[[#This Row],[Customer ID]],'Medical Examinations'!$1:$1048576,8,FALSE())</f>
        <v>No</v>
      </c>
      <c r="J1653" s="19">
        <f>VLOOKUP(Table3[[#This Row],[Customer ID]],'Medical Examinations'!$1:$1048576,9,FALSE())</f>
        <v>0</v>
      </c>
      <c r="K1653" s="19" t="str">
        <f>VLOOKUP(Table3[[#This Row],[Customer ID]],'Medical Examinations'!$1:$1048576,10,FALSE())</f>
        <v>No</v>
      </c>
      <c r="L1653" s="19" t="e">
        <f>VLOOKUP(Table3[[#This Row],[Customer ID]],'Hospitalisation Details'!1652:$1048576,5,FALSE())</f>
        <v>#N/A</v>
      </c>
      <c r="M1653" s="19" t="e">
        <f>VLOOKUP(Table3[[#This Row],[Customer ID]],'Hospitalisation Details'!1652:$1048576,6,FALSE())</f>
        <v>#N/A</v>
      </c>
      <c r="N1653" s="19" t="e">
        <f>VLOOKUP(Table3[[#This Row],[Customer ID]],'Hospitalisation Details'!1652:$1048576,8,FALSE())</f>
        <v>#N/A</v>
      </c>
      <c r="O1653" s="19" t="e">
        <f>VLOOKUP(Table3[[#This Row],[Customer ID]],'Hospitalisation Details'!1652:$1048576,9,FALSE())</f>
        <v>#N/A</v>
      </c>
      <c r="P1653" s="19" t="e">
        <f>VLOOKUP(Table3[[#This Row],[Customer ID]],'Hospitalisation Details'!1652:$1048576,10,FALSE())</f>
        <v>#N/A</v>
      </c>
      <c r="Q1653" s="19" t="e">
        <f>VLOOKUP(Table3[[#This Row],[Customer ID]],'Hospitalisation Details'!1652:$1048576,11,FALSE())</f>
        <v>#N/A</v>
      </c>
    </row>
    <row r="1654" spans="1:17" x14ac:dyDescent="0.2">
      <c r="A1654" s="18" t="s">
        <v>718</v>
      </c>
      <c r="B1654" s="19" t="str">
        <f>VLOOKUP(Table3[[#This Row],[Customer ID]],'Customer name 1'!1653:$1048576,4,FALSE())</f>
        <v xml:space="preserve">Ms. Lisa </v>
      </c>
      <c r="C1654" s="20">
        <f>VLOOKUP(Table3[[#This Row],[Customer ID]],'Medical Examinations'!$1:$1048576,2,FALSE())</f>
        <v>29.6</v>
      </c>
      <c r="D1654" s="20" t="str">
        <f>VLOOKUP(Table3[[#This Row],[Customer ID]],'Medical Examinations'!$1:$1048576,3,FALSE())</f>
        <v>over weight</v>
      </c>
      <c r="E1654" s="20">
        <f>VLOOKUP(Table3[[#This Row],[Customer ID]],'Medical Examinations'!$1:$1048576,4,FALSE())</f>
        <v>4.09</v>
      </c>
      <c r="F1654" s="20" t="str">
        <f>VLOOKUP(Table3[[#This Row],[Customer ID]],'Medical Examinations'!$1:$1048576,5,FALSE())</f>
        <v xml:space="preserve">normal </v>
      </c>
      <c r="G1654" s="19" t="str">
        <f>VLOOKUP(Table3[[#This Row],[Customer ID]],'Medical Examinations'!$1:$1048576,6,FALSE())</f>
        <v>No</v>
      </c>
      <c r="H1654" s="19" t="str">
        <f>VLOOKUP(Table3[[#This Row],[Customer ID]],'Medical Examinations'!$1:$1048576,7,FALSE())</f>
        <v>No</v>
      </c>
      <c r="I1654" s="19" t="str">
        <f>VLOOKUP(Table3[[#This Row],[Customer ID]],'Medical Examinations'!$1:$1048576,8,FALSE())</f>
        <v>No</v>
      </c>
      <c r="J1654" s="19">
        <f>VLOOKUP(Table3[[#This Row],[Customer ID]],'Medical Examinations'!$1:$1048576,9,FALSE())</f>
        <v>0</v>
      </c>
      <c r="K1654" s="19" t="str">
        <f>VLOOKUP(Table3[[#This Row],[Customer ID]],'Medical Examinations'!$1:$1048576,10,FALSE())</f>
        <v>No</v>
      </c>
      <c r="L1654" s="19" t="e">
        <f>VLOOKUP(Table3[[#This Row],[Customer ID]],'Hospitalisation Details'!1653:$1048576,5,FALSE())</f>
        <v>#N/A</v>
      </c>
      <c r="M1654" s="19" t="e">
        <f>VLOOKUP(Table3[[#This Row],[Customer ID]],'Hospitalisation Details'!1653:$1048576,6,FALSE())</f>
        <v>#N/A</v>
      </c>
      <c r="N1654" s="19" t="e">
        <f>VLOOKUP(Table3[[#This Row],[Customer ID]],'Hospitalisation Details'!1653:$1048576,8,FALSE())</f>
        <v>#N/A</v>
      </c>
      <c r="O1654" s="19" t="e">
        <f>VLOOKUP(Table3[[#This Row],[Customer ID]],'Hospitalisation Details'!1653:$1048576,9,FALSE())</f>
        <v>#N/A</v>
      </c>
      <c r="P1654" s="19" t="e">
        <f>VLOOKUP(Table3[[#This Row],[Customer ID]],'Hospitalisation Details'!1653:$1048576,10,FALSE())</f>
        <v>#N/A</v>
      </c>
      <c r="Q1654" s="19" t="e">
        <f>VLOOKUP(Table3[[#This Row],[Customer ID]],'Hospitalisation Details'!1653:$1048576,11,FALSE())</f>
        <v>#N/A</v>
      </c>
    </row>
    <row r="1655" spans="1:17" x14ac:dyDescent="0.2">
      <c r="A1655" s="18" t="s">
        <v>717</v>
      </c>
      <c r="B1655" s="19" t="str">
        <f>VLOOKUP(Table3[[#This Row],[Customer ID]],'Customer name 1'!1654:$1048576,4,FALSE())</f>
        <v xml:space="preserve">Mr. Nicholas </v>
      </c>
      <c r="C1655" s="20">
        <f>VLOOKUP(Table3[[#This Row],[Customer ID]],'Medical Examinations'!$1:$1048576,2,FALSE())</f>
        <v>30.95</v>
      </c>
      <c r="D1655" s="20" t="str">
        <f>VLOOKUP(Table3[[#This Row],[Customer ID]],'Medical Examinations'!$1:$1048576,3,FALSE())</f>
        <v xml:space="preserve"> obesity </v>
      </c>
      <c r="E1655" s="20">
        <f>VLOOKUP(Table3[[#This Row],[Customer ID]],'Medical Examinations'!$1:$1048576,4,FALSE())</f>
        <v>6.27</v>
      </c>
      <c r="F1655" s="20" t="str">
        <f>VLOOKUP(Table3[[#This Row],[Customer ID]],'Medical Examinations'!$1:$1048576,5,FALSE())</f>
        <v>prediabetes</v>
      </c>
      <c r="G1655" s="19" t="str">
        <f>VLOOKUP(Table3[[#This Row],[Customer ID]],'Medical Examinations'!$1:$1048576,6,FALSE())</f>
        <v>No</v>
      </c>
      <c r="H1655" s="19" t="str">
        <f>VLOOKUP(Table3[[#This Row],[Customer ID]],'Medical Examinations'!$1:$1048576,7,FALSE())</f>
        <v>No</v>
      </c>
      <c r="I1655" s="19" t="str">
        <f>VLOOKUP(Table3[[#This Row],[Customer ID]],'Medical Examinations'!$1:$1048576,8,FALSE())</f>
        <v>Yes</v>
      </c>
      <c r="J1655" s="19">
        <f>VLOOKUP(Table3[[#This Row],[Customer ID]],'Medical Examinations'!$1:$1048576,9,FALSE())</f>
        <v>1</v>
      </c>
      <c r="K1655" s="19" t="str">
        <f>VLOOKUP(Table3[[#This Row],[Customer ID]],'Medical Examinations'!$1:$1048576,10,FALSE())</f>
        <v>No</v>
      </c>
      <c r="L1655" s="19" t="e">
        <f>VLOOKUP(Table3[[#This Row],[Customer ID]],'Hospitalisation Details'!1654:$1048576,5,FALSE())</f>
        <v>#N/A</v>
      </c>
      <c r="M1655" s="19" t="e">
        <f>VLOOKUP(Table3[[#This Row],[Customer ID]],'Hospitalisation Details'!1654:$1048576,6,FALSE())</f>
        <v>#N/A</v>
      </c>
      <c r="N1655" s="19" t="e">
        <f>VLOOKUP(Table3[[#This Row],[Customer ID]],'Hospitalisation Details'!1654:$1048576,8,FALSE())</f>
        <v>#N/A</v>
      </c>
      <c r="O1655" s="19" t="e">
        <f>VLOOKUP(Table3[[#This Row],[Customer ID]],'Hospitalisation Details'!1654:$1048576,9,FALSE())</f>
        <v>#N/A</v>
      </c>
      <c r="P1655" s="19" t="e">
        <f>VLOOKUP(Table3[[#This Row],[Customer ID]],'Hospitalisation Details'!1654:$1048576,10,FALSE())</f>
        <v>#N/A</v>
      </c>
      <c r="Q1655" s="19" t="e">
        <f>VLOOKUP(Table3[[#This Row],[Customer ID]],'Hospitalisation Details'!1654:$1048576,11,FALSE())</f>
        <v>#N/A</v>
      </c>
    </row>
    <row r="1656" spans="1:17" x14ac:dyDescent="0.2">
      <c r="A1656" s="18" t="s">
        <v>716</v>
      </c>
      <c r="B1656" s="19" t="str">
        <f>VLOOKUP(Table3[[#This Row],[Customer ID]],'Customer name 1'!1655:$1048576,4,FALSE())</f>
        <v xml:space="preserve">Mr. Vasilis </v>
      </c>
      <c r="C1656" s="20">
        <f>VLOOKUP(Table3[[#This Row],[Customer ID]],'Medical Examinations'!$1:$1048576,2,FALSE())</f>
        <v>19.95</v>
      </c>
      <c r="D1656" s="20" t="str">
        <f>VLOOKUP(Table3[[#This Row],[Customer ID]],'Medical Examinations'!$1:$1048576,3,FALSE())</f>
        <v>normal weight</v>
      </c>
      <c r="E1656" s="20">
        <f>VLOOKUP(Table3[[#This Row],[Customer ID]],'Medical Examinations'!$1:$1048576,4,FALSE())</f>
        <v>5.39</v>
      </c>
      <c r="F1656" s="20" t="str">
        <f>VLOOKUP(Table3[[#This Row],[Customer ID]],'Medical Examinations'!$1:$1048576,5,FALSE())</f>
        <v xml:space="preserve">normal </v>
      </c>
      <c r="G1656" s="19" t="str">
        <f>VLOOKUP(Table3[[#This Row],[Customer ID]],'Medical Examinations'!$1:$1048576,6,FALSE())</f>
        <v>No</v>
      </c>
      <c r="H1656" s="19" t="str">
        <f>VLOOKUP(Table3[[#This Row],[Customer ID]],'Medical Examinations'!$1:$1048576,7,FALSE())</f>
        <v>No</v>
      </c>
      <c r="I1656" s="19" t="str">
        <f>VLOOKUP(Table3[[#This Row],[Customer ID]],'Medical Examinations'!$1:$1048576,8,FALSE())</f>
        <v>No</v>
      </c>
      <c r="J1656" s="19">
        <f>VLOOKUP(Table3[[#This Row],[Customer ID]],'Medical Examinations'!$1:$1048576,9,FALSE())</f>
        <v>1</v>
      </c>
      <c r="K1656" s="19" t="str">
        <f>VLOOKUP(Table3[[#This Row],[Customer ID]],'Medical Examinations'!$1:$1048576,10,FALSE())</f>
        <v>No</v>
      </c>
      <c r="L1656" s="19" t="e">
        <f>VLOOKUP(Table3[[#This Row],[Customer ID]],'Hospitalisation Details'!1655:$1048576,5,FALSE())</f>
        <v>#N/A</v>
      </c>
      <c r="M1656" s="19" t="e">
        <f>VLOOKUP(Table3[[#This Row],[Customer ID]],'Hospitalisation Details'!1655:$1048576,6,FALSE())</f>
        <v>#N/A</v>
      </c>
      <c r="N1656" s="19" t="e">
        <f>VLOOKUP(Table3[[#This Row],[Customer ID]],'Hospitalisation Details'!1655:$1048576,8,FALSE())</f>
        <v>#N/A</v>
      </c>
      <c r="O1656" s="19" t="e">
        <f>VLOOKUP(Table3[[#This Row],[Customer ID]],'Hospitalisation Details'!1655:$1048576,9,FALSE())</f>
        <v>#N/A</v>
      </c>
      <c r="P1656" s="19" t="e">
        <f>VLOOKUP(Table3[[#This Row],[Customer ID]],'Hospitalisation Details'!1655:$1048576,10,FALSE())</f>
        <v>#N/A</v>
      </c>
      <c r="Q1656" s="19" t="e">
        <f>VLOOKUP(Table3[[#This Row],[Customer ID]],'Hospitalisation Details'!1655:$1048576,11,FALSE())</f>
        <v>#N/A</v>
      </c>
    </row>
    <row r="1657" spans="1:17" x14ac:dyDescent="0.2">
      <c r="A1657" s="18" t="s">
        <v>715</v>
      </c>
      <c r="B1657" s="19" t="str">
        <f>VLOOKUP(Table3[[#This Row],[Customer ID]],'Customer name 1'!1656:$1048576,4,FALSE())</f>
        <v xml:space="preserve">Mr. Michael </v>
      </c>
      <c r="C1657" s="20">
        <f>VLOOKUP(Table3[[#This Row],[Customer ID]],'Medical Examinations'!$1:$1048576,2,FALSE())</f>
        <v>23.65</v>
      </c>
      <c r="D1657" s="20" t="str">
        <f>VLOOKUP(Table3[[#This Row],[Customer ID]],'Medical Examinations'!$1:$1048576,3,FALSE())</f>
        <v>normal weight</v>
      </c>
      <c r="E1657" s="20">
        <f>VLOOKUP(Table3[[#This Row],[Customer ID]],'Medical Examinations'!$1:$1048576,4,FALSE())</f>
        <v>5.75</v>
      </c>
      <c r="F1657" s="20" t="str">
        <f>VLOOKUP(Table3[[#This Row],[Customer ID]],'Medical Examinations'!$1:$1048576,5,FALSE())</f>
        <v>prediabetes</v>
      </c>
      <c r="G1657" s="19" t="str">
        <f>VLOOKUP(Table3[[#This Row],[Customer ID]],'Medical Examinations'!$1:$1048576,6,FALSE())</f>
        <v>yes</v>
      </c>
      <c r="H1657" s="19" t="str">
        <f>VLOOKUP(Table3[[#This Row],[Customer ID]],'Medical Examinations'!$1:$1048576,7,FALSE())</f>
        <v>No</v>
      </c>
      <c r="I1657" s="19" t="str">
        <f>VLOOKUP(Table3[[#This Row],[Customer ID]],'Medical Examinations'!$1:$1048576,8,FALSE())</f>
        <v>No</v>
      </c>
      <c r="J1657" s="19">
        <f>VLOOKUP(Table3[[#This Row],[Customer ID]],'Medical Examinations'!$1:$1048576,9,FALSE())</f>
        <v>0</v>
      </c>
      <c r="K1657" s="19" t="str">
        <f>VLOOKUP(Table3[[#This Row],[Customer ID]],'Medical Examinations'!$1:$1048576,10,FALSE())</f>
        <v>No</v>
      </c>
      <c r="L1657" s="19" t="e">
        <f>VLOOKUP(Table3[[#This Row],[Customer ID]],'Hospitalisation Details'!1656:$1048576,5,FALSE())</f>
        <v>#N/A</v>
      </c>
      <c r="M1657" s="19" t="e">
        <f>VLOOKUP(Table3[[#This Row],[Customer ID]],'Hospitalisation Details'!1656:$1048576,6,FALSE())</f>
        <v>#N/A</v>
      </c>
      <c r="N1657" s="19" t="e">
        <f>VLOOKUP(Table3[[#This Row],[Customer ID]],'Hospitalisation Details'!1656:$1048576,8,FALSE())</f>
        <v>#N/A</v>
      </c>
      <c r="O1657" s="19" t="e">
        <f>VLOOKUP(Table3[[#This Row],[Customer ID]],'Hospitalisation Details'!1656:$1048576,9,FALSE())</f>
        <v>#N/A</v>
      </c>
      <c r="P1657" s="19" t="e">
        <f>VLOOKUP(Table3[[#This Row],[Customer ID]],'Hospitalisation Details'!1656:$1048576,10,FALSE())</f>
        <v>#N/A</v>
      </c>
      <c r="Q1657" s="19" t="e">
        <f>VLOOKUP(Table3[[#This Row],[Customer ID]],'Hospitalisation Details'!1656:$1048576,11,FALSE())</f>
        <v>#N/A</v>
      </c>
    </row>
    <row r="1658" spans="1:17" x14ac:dyDescent="0.2">
      <c r="A1658" s="18" t="s">
        <v>714</v>
      </c>
      <c r="B1658" s="19" t="str">
        <f>VLOOKUP(Table3[[#This Row],[Customer ID]],'Customer name 1'!1657:$1048576,4,FALSE())</f>
        <v xml:space="preserve">Ms. Colleen </v>
      </c>
      <c r="C1658" s="20">
        <f>VLOOKUP(Table3[[#This Row],[Customer ID]],'Medical Examinations'!$1:$1048576,2,FALSE())</f>
        <v>43.34</v>
      </c>
      <c r="D1658" s="20" t="str">
        <f>VLOOKUP(Table3[[#This Row],[Customer ID]],'Medical Examinations'!$1:$1048576,3,FALSE())</f>
        <v xml:space="preserve"> obesity </v>
      </c>
      <c r="E1658" s="20">
        <f>VLOOKUP(Table3[[#This Row],[Customer ID]],'Medical Examinations'!$1:$1048576,4,FALSE())</f>
        <v>4.91</v>
      </c>
      <c r="F1658" s="20" t="str">
        <f>VLOOKUP(Table3[[#This Row],[Customer ID]],'Medical Examinations'!$1:$1048576,5,FALSE())</f>
        <v xml:space="preserve">normal </v>
      </c>
      <c r="G1658" s="19" t="str">
        <f>VLOOKUP(Table3[[#This Row],[Customer ID]],'Medical Examinations'!$1:$1048576,6,FALSE())</f>
        <v>No</v>
      </c>
      <c r="H1658" s="19" t="str">
        <f>VLOOKUP(Table3[[#This Row],[Customer ID]],'Medical Examinations'!$1:$1048576,7,FALSE())</f>
        <v>No</v>
      </c>
      <c r="I1658" s="19" t="str">
        <f>VLOOKUP(Table3[[#This Row],[Customer ID]],'Medical Examinations'!$1:$1048576,8,FALSE())</f>
        <v>No</v>
      </c>
      <c r="J1658" s="19">
        <f>VLOOKUP(Table3[[#This Row],[Customer ID]],'Medical Examinations'!$1:$1048576,9,FALSE())</f>
        <v>1</v>
      </c>
      <c r="K1658" s="19" t="str">
        <f>VLOOKUP(Table3[[#This Row],[Customer ID]],'Medical Examinations'!$1:$1048576,10,FALSE())</f>
        <v>No</v>
      </c>
      <c r="L1658" s="19" t="e">
        <f>VLOOKUP(Table3[[#This Row],[Customer ID]],'Hospitalisation Details'!1657:$1048576,5,FALSE())</f>
        <v>#N/A</v>
      </c>
      <c r="M1658" s="19" t="e">
        <f>VLOOKUP(Table3[[#This Row],[Customer ID]],'Hospitalisation Details'!1657:$1048576,6,FALSE())</f>
        <v>#N/A</v>
      </c>
      <c r="N1658" s="19" t="e">
        <f>VLOOKUP(Table3[[#This Row],[Customer ID]],'Hospitalisation Details'!1657:$1048576,8,FALSE())</f>
        <v>#N/A</v>
      </c>
      <c r="O1658" s="19" t="e">
        <f>VLOOKUP(Table3[[#This Row],[Customer ID]],'Hospitalisation Details'!1657:$1048576,9,FALSE())</f>
        <v>#N/A</v>
      </c>
      <c r="P1658" s="19" t="e">
        <f>VLOOKUP(Table3[[#This Row],[Customer ID]],'Hospitalisation Details'!1657:$1048576,10,FALSE())</f>
        <v>#N/A</v>
      </c>
      <c r="Q1658" s="19" t="e">
        <f>VLOOKUP(Table3[[#This Row],[Customer ID]],'Hospitalisation Details'!1657:$1048576,11,FALSE())</f>
        <v>#N/A</v>
      </c>
    </row>
    <row r="1659" spans="1:17" x14ac:dyDescent="0.2">
      <c r="A1659" s="18" t="s">
        <v>713</v>
      </c>
      <c r="B1659" s="19" t="str">
        <f>VLOOKUP(Table3[[#This Row],[Customer ID]],'Customer name 1'!1658:$1048576,4,FALSE())</f>
        <v xml:space="preserve">Mrs. Annika </v>
      </c>
      <c r="C1659" s="20">
        <f>VLOOKUP(Table3[[#This Row],[Customer ID]],'Medical Examinations'!$1:$1048576,2,FALSE())</f>
        <v>31.98</v>
      </c>
      <c r="D1659" s="20" t="str">
        <f>VLOOKUP(Table3[[#This Row],[Customer ID]],'Medical Examinations'!$1:$1048576,3,FALSE())</f>
        <v xml:space="preserve"> obesity </v>
      </c>
      <c r="E1659" s="20">
        <f>VLOOKUP(Table3[[#This Row],[Customer ID]],'Medical Examinations'!$1:$1048576,4,FALSE())</f>
        <v>4.46</v>
      </c>
      <c r="F1659" s="20" t="str">
        <f>VLOOKUP(Table3[[#This Row],[Customer ID]],'Medical Examinations'!$1:$1048576,5,FALSE())</f>
        <v xml:space="preserve">normal </v>
      </c>
      <c r="G1659" s="19" t="str">
        <f>VLOOKUP(Table3[[#This Row],[Customer ID]],'Medical Examinations'!$1:$1048576,6,FALSE())</f>
        <v>yes</v>
      </c>
      <c r="H1659" s="19" t="str">
        <f>VLOOKUP(Table3[[#This Row],[Customer ID]],'Medical Examinations'!$1:$1048576,7,FALSE())</f>
        <v>No</v>
      </c>
      <c r="I1659" s="19" t="str">
        <f>VLOOKUP(Table3[[#This Row],[Customer ID]],'Medical Examinations'!$1:$1048576,8,FALSE())</f>
        <v>No</v>
      </c>
      <c r="J1659" s="19">
        <f>VLOOKUP(Table3[[#This Row],[Customer ID]],'Medical Examinations'!$1:$1048576,9,FALSE())</f>
        <v>1</v>
      </c>
      <c r="K1659" s="19" t="str">
        <f>VLOOKUP(Table3[[#This Row],[Customer ID]],'Medical Examinations'!$1:$1048576,10,FALSE())</f>
        <v>No</v>
      </c>
      <c r="L1659" s="19" t="e">
        <f>VLOOKUP(Table3[[#This Row],[Customer ID]],'Hospitalisation Details'!1658:$1048576,5,FALSE())</f>
        <v>#N/A</v>
      </c>
      <c r="M1659" s="19" t="e">
        <f>VLOOKUP(Table3[[#This Row],[Customer ID]],'Hospitalisation Details'!1658:$1048576,6,FALSE())</f>
        <v>#N/A</v>
      </c>
      <c r="N1659" s="19" t="e">
        <f>VLOOKUP(Table3[[#This Row],[Customer ID]],'Hospitalisation Details'!1658:$1048576,8,FALSE())</f>
        <v>#N/A</v>
      </c>
      <c r="O1659" s="19" t="e">
        <f>VLOOKUP(Table3[[#This Row],[Customer ID]],'Hospitalisation Details'!1658:$1048576,9,FALSE())</f>
        <v>#N/A</v>
      </c>
      <c r="P1659" s="19" t="e">
        <f>VLOOKUP(Table3[[#This Row],[Customer ID]],'Hospitalisation Details'!1658:$1048576,10,FALSE())</f>
        <v>#N/A</v>
      </c>
      <c r="Q1659" s="19" t="e">
        <f>VLOOKUP(Table3[[#This Row],[Customer ID]],'Hospitalisation Details'!1658:$1048576,11,FALSE())</f>
        <v>#N/A</v>
      </c>
    </row>
    <row r="1660" spans="1:17" x14ac:dyDescent="0.2">
      <c r="A1660" s="18" t="s">
        <v>712</v>
      </c>
      <c r="B1660" s="19" t="str">
        <f>VLOOKUP(Table3[[#This Row],[Customer ID]],'Customer name 1'!1659:$1048576,4,FALSE())</f>
        <v xml:space="preserve">Ms. Kelly </v>
      </c>
      <c r="C1660" s="20">
        <f>VLOOKUP(Table3[[#This Row],[Customer ID]],'Medical Examinations'!$1:$1048576,2,FALSE())</f>
        <v>35.86</v>
      </c>
      <c r="D1660" s="20" t="str">
        <f>VLOOKUP(Table3[[#This Row],[Customer ID]],'Medical Examinations'!$1:$1048576,3,FALSE())</f>
        <v xml:space="preserve"> obesity </v>
      </c>
      <c r="E1660" s="20">
        <f>VLOOKUP(Table3[[#This Row],[Customer ID]],'Medical Examinations'!$1:$1048576,4,FALSE())</f>
        <v>6.22</v>
      </c>
      <c r="F1660" s="20" t="str">
        <f>VLOOKUP(Table3[[#This Row],[Customer ID]],'Medical Examinations'!$1:$1048576,5,FALSE())</f>
        <v>prediabetes</v>
      </c>
      <c r="G1660" s="19" t="str">
        <f>VLOOKUP(Table3[[#This Row],[Customer ID]],'Medical Examinations'!$1:$1048576,6,FALSE())</f>
        <v>No</v>
      </c>
      <c r="H1660" s="19" t="str">
        <f>VLOOKUP(Table3[[#This Row],[Customer ID]],'Medical Examinations'!$1:$1048576,7,FALSE())</f>
        <v>No</v>
      </c>
      <c r="I1660" s="19" t="str">
        <f>VLOOKUP(Table3[[#This Row],[Customer ID]],'Medical Examinations'!$1:$1048576,8,FALSE())</f>
        <v>No</v>
      </c>
      <c r="J1660" s="19">
        <f>VLOOKUP(Table3[[#This Row],[Customer ID]],'Medical Examinations'!$1:$1048576,9,FALSE())</f>
        <v>1</v>
      </c>
      <c r="K1660" s="19" t="str">
        <f>VLOOKUP(Table3[[#This Row],[Customer ID]],'Medical Examinations'!$1:$1048576,10,FALSE())</f>
        <v>No</v>
      </c>
      <c r="L1660" s="19" t="e">
        <f>VLOOKUP(Table3[[#This Row],[Customer ID]],'Hospitalisation Details'!1659:$1048576,5,FALSE())</f>
        <v>#N/A</v>
      </c>
      <c r="M1660" s="19" t="e">
        <f>VLOOKUP(Table3[[#This Row],[Customer ID]],'Hospitalisation Details'!1659:$1048576,6,FALSE())</f>
        <v>#N/A</v>
      </c>
      <c r="N1660" s="19" t="e">
        <f>VLOOKUP(Table3[[#This Row],[Customer ID]],'Hospitalisation Details'!1659:$1048576,8,FALSE())</f>
        <v>#N/A</v>
      </c>
      <c r="O1660" s="19" t="e">
        <f>VLOOKUP(Table3[[#This Row],[Customer ID]],'Hospitalisation Details'!1659:$1048576,9,FALSE())</f>
        <v>#N/A</v>
      </c>
      <c r="P1660" s="19" t="e">
        <f>VLOOKUP(Table3[[#This Row],[Customer ID]],'Hospitalisation Details'!1659:$1048576,10,FALSE())</f>
        <v>#N/A</v>
      </c>
      <c r="Q1660" s="19" t="e">
        <f>VLOOKUP(Table3[[#This Row],[Customer ID]],'Hospitalisation Details'!1659:$1048576,11,FALSE())</f>
        <v>#N/A</v>
      </c>
    </row>
    <row r="1661" spans="1:17" x14ac:dyDescent="0.2">
      <c r="A1661" s="18" t="s">
        <v>711</v>
      </c>
      <c r="B1661" s="19" t="str">
        <f>VLOOKUP(Table3[[#This Row],[Customer ID]],'Customer name 1'!1660:$1048576,4,FALSE())</f>
        <v xml:space="preserve">Mr. Nicholas </v>
      </c>
      <c r="C1661" s="20">
        <f>VLOOKUP(Table3[[#This Row],[Customer ID]],'Medical Examinations'!$1:$1048576,2,FALSE())</f>
        <v>15.2</v>
      </c>
      <c r="D1661" s="20" t="str">
        <f>VLOOKUP(Table3[[#This Row],[Customer ID]],'Medical Examinations'!$1:$1048576,3,FALSE())</f>
        <v xml:space="preserve">under weight </v>
      </c>
      <c r="E1661" s="20">
        <f>VLOOKUP(Table3[[#This Row],[Customer ID]],'Medical Examinations'!$1:$1048576,4,FALSE())</f>
        <v>8.82</v>
      </c>
      <c r="F1661" s="20" t="str">
        <f>VLOOKUP(Table3[[#This Row],[Customer ID]],'Medical Examinations'!$1:$1048576,5,FALSE())</f>
        <v xml:space="preserve">diabetes </v>
      </c>
      <c r="G1661" s="19" t="str">
        <f>VLOOKUP(Table3[[#This Row],[Customer ID]],'Medical Examinations'!$1:$1048576,6,FALSE())</f>
        <v>No</v>
      </c>
      <c r="H1661" s="19" t="str">
        <f>VLOOKUP(Table3[[#This Row],[Customer ID]],'Medical Examinations'!$1:$1048576,7,FALSE())</f>
        <v>No</v>
      </c>
      <c r="I1661" s="19" t="str">
        <f>VLOOKUP(Table3[[#This Row],[Customer ID]],'Medical Examinations'!$1:$1048576,8,FALSE())</f>
        <v>No</v>
      </c>
      <c r="J1661" s="19">
        <f>VLOOKUP(Table3[[#This Row],[Customer ID]],'Medical Examinations'!$1:$1048576,9,FALSE())</f>
        <v>0</v>
      </c>
      <c r="K1661" s="19" t="str">
        <f>VLOOKUP(Table3[[#This Row],[Customer ID]],'Medical Examinations'!$1:$1048576,10,FALSE())</f>
        <v>No</v>
      </c>
      <c r="L1661" s="19" t="e">
        <f>VLOOKUP(Table3[[#This Row],[Customer ID]],'Hospitalisation Details'!1660:$1048576,5,FALSE())</f>
        <v>#N/A</v>
      </c>
      <c r="M1661" s="19" t="e">
        <f>VLOOKUP(Table3[[#This Row],[Customer ID]],'Hospitalisation Details'!1660:$1048576,6,FALSE())</f>
        <v>#N/A</v>
      </c>
      <c r="N1661" s="19" t="e">
        <f>VLOOKUP(Table3[[#This Row],[Customer ID]],'Hospitalisation Details'!1660:$1048576,8,FALSE())</f>
        <v>#N/A</v>
      </c>
      <c r="O1661" s="19" t="e">
        <f>VLOOKUP(Table3[[#This Row],[Customer ID]],'Hospitalisation Details'!1660:$1048576,9,FALSE())</f>
        <v>#N/A</v>
      </c>
      <c r="P1661" s="19" t="e">
        <f>VLOOKUP(Table3[[#This Row],[Customer ID]],'Hospitalisation Details'!1660:$1048576,10,FALSE())</f>
        <v>#N/A</v>
      </c>
      <c r="Q1661" s="19" t="e">
        <f>VLOOKUP(Table3[[#This Row],[Customer ID]],'Hospitalisation Details'!1660:$1048576,11,FALSE())</f>
        <v>#N/A</v>
      </c>
    </row>
    <row r="1662" spans="1:17" x14ac:dyDescent="0.2">
      <c r="A1662" s="18" t="s">
        <v>710</v>
      </c>
      <c r="B1662" s="19" t="str">
        <f>VLOOKUP(Table3[[#This Row],[Customer ID]],'Customer name 1'!1661:$1048576,4,FALSE())</f>
        <v xml:space="preserve">Mrs. Kelly </v>
      </c>
      <c r="C1662" s="20">
        <f>VLOOKUP(Table3[[#This Row],[Customer ID]],'Medical Examinations'!$1:$1048576,2,FALSE())</f>
        <v>37.200000000000003</v>
      </c>
      <c r="D1662" s="20" t="str">
        <f>VLOOKUP(Table3[[#This Row],[Customer ID]],'Medical Examinations'!$1:$1048576,3,FALSE())</f>
        <v xml:space="preserve"> obesity </v>
      </c>
      <c r="E1662" s="20">
        <f>VLOOKUP(Table3[[#This Row],[Customer ID]],'Medical Examinations'!$1:$1048576,4,FALSE())</f>
        <v>10.14</v>
      </c>
      <c r="F1662" s="20" t="str">
        <f>VLOOKUP(Table3[[#This Row],[Customer ID]],'Medical Examinations'!$1:$1048576,5,FALSE())</f>
        <v xml:space="preserve">diabetes </v>
      </c>
      <c r="G1662" s="19" t="str">
        <f>VLOOKUP(Table3[[#This Row],[Customer ID]],'Medical Examinations'!$1:$1048576,6,FALSE())</f>
        <v>No</v>
      </c>
      <c r="H1662" s="19" t="str">
        <f>VLOOKUP(Table3[[#This Row],[Customer ID]],'Medical Examinations'!$1:$1048576,7,FALSE())</f>
        <v>No</v>
      </c>
      <c r="I1662" s="19" t="str">
        <f>VLOOKUP(Table3[[#This Row],[Customer ID]],'Medical Examinations'!$1:$1048576,8,FALSE())</f>
        <v>No</v>
      </c>
      <c r="J1662" s="19">
        <f>VLOOKUP(Table3[[#This Row],[Customer ID]],'Medical Examinations'!$1:$1048576,9,FALSE())</f>
        <v>0</v>
      </c>
      <c r="K1662" s="19" t="str">
        <f>VLOOKUP(Table3[[#This Row],[Customer ID]],'Medical Examinations'!$1:$1048576,10,FALSE())</f>
        <v>No</v>
      </c>
      <c r="L1662" s="19" t="e">
        <f>VLOOKUP(Table3[[#This Row],[Customer ID]],'Hospitalisation Details'!1661:$1048576,5,FALSE())</f>
        <v>#N/A</v>
      </c>
      <c r="M1662" s="19" t="e">
        <f>VLOOKUP(Table3[[#This Row],[Customer ID]],'Hospitalisation Details'!1661:$1048576,6,FALSE())</f>
        <v>#N/A</v>
      </c>
      <c r="N1662" s="19" t="e">
        <f>VLOOKUP(Table3[[#This Row],[Customer ID]],'Hospitalisation Details'!1661:$1048576,8,FALSE())</f>
        <v>#N/A</v>
      </c>
      <c r="O1662" s="19" t="e">
        <f>VLOOKUP(Table3[[#This Row],[Customer ID]],'Hospitalisation Details'!1661:$1048576,9,FALSE())</f>
        <v>#N/A</v>
      </c>
      <c r="P1662" s="19" t="e">
        <f>VLOOKUP(Table3[[#This Row],[Customer ID]],'Hospitalisation Details'!1661:$1048576,10,FALSE())</f>
        <v>#N/A</v>
      </c>
      <c r="Q1662" s="19" t="e">
        <f>VLOOKUP(Table3[[#This Row],[Customer ID]],'Hospitalisation Details'!1661:$1048576,11,FALSE())</f>
        <v>#N/A</v>
      </c>
    </row>
    <row r="1663" spans="1:17" x14ac:dyDescent="0.2">
      <c r="A1663" s="18" t="s">
        <v>709</v>
      </c>
      <c r="B1663" s="19" t="str">
        <f>VLOOKUP(Table3[[#This Row],[Customer ID]],'Customer name 1'!1662:$1048576,4,FALSE())</f>
        <v xml:space="preserve">Mr. Andrew </v>
      </c>
      <c r="C1663" s="20">
        <f>VLOOKUP(Table3[[#This Row],[Customer ID]],'Medical Examinations'!$1:$1048576,2,FALSE())</f>
        <v>17.91</v>
      </c>
      <c r="D1663" s="20" t="str">
        <f>VLOOKUP(Table3[[#This Row],[Customer ID]],'Medical Examinations'!$1:$1048576,3,FALSE())</f>
        <v xml:space="preserve">under weight </v>
      </c>
      <c r="E1663" s="20">
        <f>VLOOKUP(Table3[[#This Row],[Customer ID]],'Medical Examinations'!$1:$1048576,4,FALSE())</f>
        <v>4.66</v>
      </c>
      <c r="F1663" s="20" t="str">
        <f>VLOOKUP(Table3[[#This Row],[Customer ID]],'Medical Examinations'!$1:$1048576,5,FALSE())</f>
        <v xml:space="preserve">normal </v>
      </c>
      <c r="G1663" s="19" t="str">
        <f>VLOOKUP(Table3[[#This Row],[Customer ID]],'Medical Examinations'!$1:$1048576,6,FALSE())</f>
        <v>No</v>
      </c>
      <c r="H1663" s="19" t="str">
        <f>VLOOKUP(Table3[[#This Row],[Customer ID]],'Medical Examinations'!$1:$1048576,7,FALSE())</f>
        <v>No</v>
      </c>
      <c r="I1663" s="19" t="str">
        <f>VLOOKUP(Table3[[#This Row],[Customer ID]],'Medical Examinations'!$1:$1048576,8,FALSE())</f>
        <v>No</v>
      </c>
      <c r="J1663" s="19">
        <f>VLOOKUP(Table3[[#This Row],[Customer ID]],'Medical Examinations'!$1:$1048576,9,FALSE())</f>
        <v>2</v>
      </c>
      <c r="K1663" s="19" t="str">
        <f>VLOOKUP(Table3[[#This Row],[Customer ID]],'Medical Examinations'!$1:$1048576,10,FALSE())</f>
        <v>No</v>
      </c>
      <c r="L1663" s="19" t="e">
        <f>VLOOKUP(Table3[[#This Row],[Customer ID]],'Hospitalisation Details'!1662:$1048576,5,FALSE())</f>
        <v>#N/A</v>
      </c>
      <c r="M1663" s="19" t="e">
        <f>VLOOKUP(Table3[[#This Row],[Customer ID]],'Hospitalisation Details'!1662:$1048576,6,FALSE())</f>
        <v>#N/A</v>
      </c>
      <c r="N1663" s="19" t="e">
        <f>VLOOKUP(Table3[[#This Row],[Customer ID]],'Hospitalisation Details'!1662:$1048576,8,FALSE())</f>
        <v>#N/A</v>
      </c>
      <c r="O1663" s="19" t="e">
        <f>VLOOKUP(Table3[[#This Row],[Customer ID]],'Hospitalisation Details'!1662:$1048576,9,FALSE())</f>
        <v>#N/A</v>
      </c>
      <c r="P1663" s="19" t="e">
        <f>VLOOKUP(Table3[[#This Row],[Customer ID]],'Hospitalisation Details'!1662:$1048576,10,FALSE())</f>
        <v>#N/A</v>
      </c>
      <c r="Q1663" s="19" t="e">
        <f>VLOOKUP(Table3[[#This Row],[Customer ID]],'Hospitalisation Details'!1662:$1048576,11,FALSE())</f>
        <v>#N/A</v>
      </c>
    </row>
    <row r="1664" spans="1:17" x14ac:dyDescent="0.2">
      <c r="A1664" s="18" t="s">
        <v>708</v>
      </c>
      <c r="B1664" s="19" t="str">
        <f>VLOOKUP(Table3[[#This Row],[Customer ID]],'Customer name 1'!1663:$1048576,4,FALSE())</f>
        <v xml:space="preserve">Ms. Hannah </v>
      </c>
      <c r="C1664" s="20">
        <f>VLOOKUP(Table3[[#This Row],[Customer ID]],'Medical Examinations'!$1:$1048576,2,FALSE())</f>
        <v>20.76</v>
      </c>
      <c r="D1664" s="20" t="str">
        <f>VLOOKUP(Table3[[#This Row],[Customer ID]],'Medical Examinations'!$1:$1048576,3,FALSE())</f>
        <v>normal weight</v>
      </c>
      <c r="E1664" s="20">
        <f>VLOOKUP(Table3[[#This Row],[Customer ID]],'Medical Examinations'!$1:$1048576,4,FALSE())</f>
        <v>6.26</v>
      </c>
      <c r="F1664" s="20" t="str">
        <f>VLOOKUP(Table3[[#This Row],[Customer ID]],'Medical Examinations'!$1:$1048576,5,FALSE())</f>
        <v>prediabetes</v>
      </c>
      <c r="G1664" s="19" t="str">
        <f>VLOOKUP(Table3[[#This Row],[Customer ID]],'Medical Examinations'!$1:$1048576,6,FALSE())</f>
        <v>No</v>
      </c>
      <c r="H1664" s="19" t="str">
        <f>VLOOKUP(Table3[[#This Row],[Customer ID]],'Medical Examinations'!$1:$1048576,7,FALSE())</f>
        <v>No</v>
      </c>
      <c r="I1664" s="19" t="str">
        <f>VLOOKUP(Table3[[#This Row],[Customer ID]],'Medical Examinations'!$1:$1048576,8,FALSE())</f>
        <v>No</v>
      </c>
      <c r="J1664" s="19">
        <f>VLOOKUP(Table3[[#This Row],[Customer ID]],'Medical Examinations'!$1:$1048576,9,FALSE())</f>
        <v>0</v>
      </c>
      <c r="K1664" s="19" t="str">
        <f>VLOOKUP(Table3[[#This Row],[Customer ID]],'Medical Examinations'!$1:$1048576,10,FALSE())</f>
        <v>No</v>
      </c>
      <c r="L1664" s="19" t="e">
        <f>VLOOKUP(Table3[[#This Row],[Customer ID]],'Hospitalisation Details'!1663:$1048576,5,FALSE())</f>
        <v>#N/A</v>
      </c>
      <c r="M1664" s="19" t="e">
        <f>VLOOKUP(Table3[[#This Row],[Customer ID]],'Hospitalisation Details'!1663:$1048576,6,FALSE())</f>
        <v>#N/A</v>
      </c>
      <c r="N1664" s="19" t="e">
        <f>VLOOKUP(Table3[[#This Row],[Customer ID]],'Hospitalisation Details'!1663:$1048576,8,FALSE())</f>
        <v>#N/A</v>
      </c>
      <c r="O1664" s="19" t="e">
        <f>VLOOKUP(Table3[[#This Row],[Customer ID]],'Hospitalisation Details'!1663:$1048576,9,FALSE())</f>
        <v>#N/A</v>
      </c>
      <c r="P1664" s="19" t="e">
        <f>VLOOKUP(Table3[[#This Row],[Customer ID]],'Hospitalisation Details'!1663:$1048576,10,FALSE())</f>
        <v>#N/A</v>
      </c>
      <c r="Q1664" s="19" t="e">
        <f>VLOOKUP(Table3[[#This Row],[Customer ID]],'Hospitalisation Details'!1663:$1048576,11,FALSE())</f>
        <v>#N/A</v>
      </c>
    </row>
    <row r="1665" spans="1:17" x14ac:dyDescent="0.2">
      <c r="A1665" s="18" t="s">
        <v>707</v>
      </c>
      <c r="B1665" s="19" t="str">
        <f>VLOOKUP(Table3[[#This Row],[Customer ID]],'Customer name 1'!1664:$1048576,4,FALSE())</f>
        <v xml:space="preserve">Mr. Patricio </v>
      </c>
      <c r="C1665" s="20">
        <f>VLOOKUP(Table3[[#This Row],[Customer ID]],'Medical Examinations'!$1:$1048576,2,FALSE())</f>
        <v>38.99</v>
      </c>
      <c r="D1665" s="20" t="str">
        <f>VLOOKUP(Table3[[#This Row],[Customer ID]],'Medical Examinations'!$1:$1048576,3,FALSE())</f>
        <v xml:space="preserve"> obesity </v>
      </c>
      <c r="E1665" s="20">
        <f>VLOOKUP(Table3[[#This Row],[Customer ID]],'Medical Examinations'!$1:$1048576,4,FALSE())</f>
        <v>5.21</v>
      </c>
      <c r="F1665" s="20" t="str">
        <f>VLOOKUP(Table3[[#This Row],[Customer ID]],'Medical Examinations'!$1:$1048576,5,FALSE())</f>
        <v xml:space="preserve">normal </v>
      </c>
      <c r="G1665" s="19" t="str">
        <f>VLOOKUP(Table3[[#This Row],[Customer ID]],'Medical Examinations'!$1:$1048576,6,FALSE())</f>
        <v>No</v>
      </c>
      <c r="H1665" s="19" t="str">
        <f>VLOOKUP(Table3[[#This Row],[Customer ID]],'Medical Examinations'!$1:$1048576,7,FALSE())</f>
        <v>yes</v>
      </c>
      <c r="I1665" s="19" t="str">
        <f>VLOOKUP(Table3[[#This Row],[Customer ID]],'Medical Examinations'!$1:$1048576,8,FALSE())</f>
        <v>No</v>
      </c>
      <c r="J1665" s="19">
        <f>VLOOKUP(Table3[[#This Row],[Customer ID]],'Medical Examinations'!$1:$1048576,9,FALSE())</f>
        <v>1</v>
      </c>
      <c r="K1665" s="19" t="str">
        <f>VLOOKUP(Table3[[#This Row],[Customer ID]],'Medical Examinations'!$1:$1048576,10,FALSE())</f>
        <v>No</v>
      </c>
      <c r="L1665" s="19" t="e">
        <f>VLOOKUP(Table3[[#This Row],[Customer ID]],'Hospitalisation Details'!1664:$1048576,5,FALSE())</f>
        <v>#N/A</v>
      </c>
      <c r="M1665" s="19" t="e">
        <f>VLOOKUP(Table3[[#This Row],[Customer ID]],'Hospitalisation Details'!1664:$1048576,6,FALSE())</f>
        <v>#N/A</v>
      </c>
      <c r="N1665" s="19" t="e">
        <f>VLOOKUP(Table3[[#This Row],[Customer ID]],'Hospitalisation Details'!1664:$1048576,8,FALSE())</f>
        <v>#N/A</v>
      </c>
      <c r="O1665" s="19" t="e">
        <f>VLOOKUP(Table3[[#This Row],[Customer ID]],'Hospitalisation Details'!1664:$1048576,9,FALSE())</f>
        <v>#N/A</v>
      </c>
      <c r="P1665" s="19" t="e">
        <f>VLOOKUP(Table3[[#This Row],[Customer ID]],'Hospitalisation Details'!1664:$1048576,10,FALSE())</f>
        <v>#N/A</v>
      </c>
      <c r="Q1665" s="19" t="e">
        <f>VLOOKUP(Table3[[#This Row],[Customer ID]],'Hospitalisation Details'!1664:$1048576,11,FALSE())</f>
        <v>#N/A</v>
      </c>
    </row>
    <row r="1666" spans="1:17" x14ac:dyDescent="0.2">
      <c r="A1666" s="18" t="s">
        <v>706</v>
      </c>
      <c r="B1666" s="19" t="str">
        <f>VLOOKUP(Table3[[#This Row],[Customer ID]],'Customer name 1'!1665:$1048576,4,FALSE())</f>
        <v xml:space="preserve">Mr. Robert </v>
      </c>
      <c r="C1666" s="20">
        <f>VLOOKUP(Table3[[#This Row],[Customer ID]],'Medical Examinations'!$1:$1048576,2,FALSE())</f>
        <v>42.655000000000001</v>
      </c>
      <c r="D1666" s="20" t="str">
        <f>VLOOKUP(Table3[[#This Row],[Customer ID]],'Medical Examinations'!$1:$1048576,3,FALSE())</f>
        <v xml:space="preserve"> obesity </v>
      </c>
      <c r="E1666" s="20">
        <f>VLOOKUP(Table3[[#This Row],[Customer ID]],'Medical Examinations'!$1:$1048576,4,FALSE())</f>
        <v>5.94</v>
      </c>
      <c r="F1666" s="20" t="str">
        <f>VLOOKUP(Table3[[#This Row],[Customer ID]],'Medical Examinations'!$1:$1048576,5,FALSE())</f>
        <v>prediabetes</v>
      </c>
      <c r="G1666" s="19" t="str">
        <f>VLOOKUP(Table3[[#This Row],[Customer ID]],'Medical Examinations'!$1:$1048576,6,FALSE())</f>
        <v>yes</v>
      </c>
      <c r="H1666" s="19" t="str">
        <f>VLOOKUP(Table3[[#This Row],[Customer ID]],'Medical Examinations'!$1:$1048576,7,FALSE())</f>
        <v>No</v>
      </c>
      <c r="I1666" s="19" t="str">
        <f>VLOOKUP(Table3[[#This Row],[Customer ID]],'Medical Examinations'!$1:$1048576,8,FALSE())</f>
        <v>Yes</v>
      </c>
      <c r="J1666" s="19">
        <f>VLOOKUP(Table3[[#This Row],[Customer ID]],'Medical Examinations'!$1:$1048576,9,FALSE())</f>
        <v>1</v>
      </c>
      <c r="K1666" s="19" t="str">
        <f>VLOOKUP(Table3[[#This Row],[Customer ID]],'Medical Examinations'!$1:$1048576,10,FALSE())</f>
        <v>No</v>
      </c>
      <c r="L1666" s="19" t="e">
        <f>VLOOKUP(Table3[[#This Row],[Customer ID]],'Hospitalisation Details'!1665:$1048576,5,FALSE())</f>
        <v>#N/A</v>
      </c>
      <c r="M1666" s="19" t="e">
        <f>VLOOKUP(Table3[[#This Row],[Customer ID]],'Hospitalisation Details'!1665:$1048576,6,FALSE())</f>
        <v>#N/A</v>
      </c>
      <c r="N1666" s="19" t="e">
        <f>VLOOKUP(Table3[[#This Row],[Customer ID]],'Hospitalisation Details'!1665:$1048576,8,FALSE())</f>
        <v>#N/A</v>
      </c>
      <c r="O1666" s="19" t="e">
        <f>VLOOKUP(Table3[[#This Row],[Customer ID]],'Hospitalisation Details'!1665:$1048576,9,FALSE())</f>
        <v>#N/A</v>
      </c>
      <c r="P1666" s="19" t="e">
        <f>VLOOKUP(Table3[[#This Row],[Customer ID]],'Hospitalisation Details'!1665:$1048576,10,FALSE())</f>
        <v>#N/A</v>
      </c>
      <c r="Q1666" s="19" t="e">
        <f>VLOOKUP(Table3[[#This Row],[Customer ID]],'Hospitalisation Details'!1665:$1048576,11,FALSE())</f>
        <v>#N/A</v>
      </c>
    </row>
    <row r="1667" spans="1:17" x14ac:dyDescent="0.2">
      <c r="A1667" s="18" t="s">
        <v>705</v>
      </c>
      <c r="B1667" s="19" t="str">
        <f>VLOOKUP(Table3[[#This Row],[Customer ID]],'Customer name 1'!1666:$1048576,4,FALSE())</f>
        <v xml:space="preserve">Mr. Benjamin </v>
      </c>
      <c r="C1667" s="20">
        <f>VLOOKUP(Table3[[#This Row],[Customer ID]],'Medical Examinations'!$1:$1048576,2,FALSE())</f>
        <v>30.57</v>
      </c>
      <c r="D1667" s="20" t="str">
        <f>VLOOKUP(Table3[[#This Row],[Customer ID]],'Medical Examinations'!$1:$1048576,3,FALSE())</f>
        <v xml:space="preserve"> obesity </v>
      </c>
      <c r="E1667" s="20">
        <f>VLOOKUP(Table3[[#This Row],[Customer ID]],'Medical Examinations'!$1:$1048576,4,FALSE())</f>
        <v>5.34</v>
      </c>
      <c r="F1667" s="20" t="str">
        <f>VLOOKUP(Table3[[#This Row],[Customer ID]],'Medical Examinations'!$1:$1048576,5,FALSE())</f>
        <v xml:space="preserve">normal </v>
      </c>
      <c r="G1667" s="19" t="str">
        <f>VLOOKUP(Table3[[#This Row],[Customer ID]],'Medical Examinations'!$1:$1048576,6,FALSE())</f>
        <v>No</v>
      </c>
      <c r="H1667" s="19" t="str">
        <f>VLOOKUP(Table3[[#This Row],[Customer ID]],'Medical Examinations'!$1:$1048576,7,FALSE())</f>
        <v>No</v>
      </c>
      <c r="I1667" s="19" t="str">
        <f>VLOOKUP(Table3[[#This Row],[Customer ID]],'Medical Examinations'!$1:$1048576,8,FALSE())</f>
        <v>Yes</v>
      </c>
      <c r="J1667" s="19">
        <f>VLOOKUP(Table3[[#This Row],[Customer ID]],'Medical Examinations'!$1:$1048576,9,FALSE())</f>
        <v>1</v>
      </c>
      <c r="K1667" s="19" t="str">
        <f>VLOOKUP(Table3[[#This Row],[Customer ID]],'Medical Examinations'!$1:$1048576,10,FALSE())</f>
        <v>No</v>
      </c>
      <c r="L1667" s="19" t="e">
        <f>VLOOKUP(Table3[[#This Row],[Customer ID]],'Hospitalisation Details'!1666:$1048576,5,FALSE())</f>
        <v>#N/A</v>
      </c>
      <c r="M1667" s="19" t="e">
        <f>VLOOKUP(Table3[[#This Row],[Customer ID]],'Hospitalisation Details'!1666:$1048576,6,FALSE())</f>
        <v>#N/A</v>
      </c>
      <c r="N1667" s="19" t="e">
        <f>VLOOKUP(Table3[[#This Row],[Customer ID]],'Hospitalisation Details'!1666:$1048576,8,FALSE())</f>
        <v>#N/A</v>
      </c>
      <c r="O1667" s="19" t="e">
        <f>VLOOKUP(Table3[[#This Row],[Customer ID]],'Hospitalisation Details'!1666:$1048576,9,FALSE())</f>
        <v>#N/A</v>
      </c>
      <c r="P1667" s="19" t="e">
        <f>VLOOKUP(Table3[[#This Row],[Customer ID]],'Hospitalisation Details'!1666:$1048576,10,FALSE())</f>
        <v>#N/A</v>
      </c>
      <c r="Q1667" s="19" t="e">
        <f>VLOOKUP(Table3[[#This Row],[Customer ID]],'Hospitalisation Details'!1666:$1048576,11,FALSE())</f>
        <v>#N/A</v>
      </c>
    </row>
    <row r="1668" spans="1:17" x14ac:dyDescent="0.2">
      <c r="A1668" s="18" t="s">
        <v>704</v>
      </c>
      <c r="B1668" s="19" t="str">
        <f>VLOOKUP(Table3[[#This Row],[Customer ID]],'Customer name 1'!1667:$1048576,4,FALSE())</f>
        <v xml:space="preserve">Mr. Robert </v>
      </c>
      <c r="C1668" s="20">
        <f>VLOOKUP(Table3[[#This Row],[Customer ID]],'Medical Examinations'!$1:$1048576,2,FALSE())</f>
        <v>17.7</v>
      </c>
      <c r="D1668" s="20" t="str">
        <f>VLOOKUP(Table3[[#This Row],[Customer ID]],'Medical Examinations'!$1:$1048576,3,FALSE())</f>
        <v xml:space="preserve">under weight </v>
      </c>
      <c r="E1668" s="20">
        <f>VLOOKUP(Table3[[#This Row],[Customer ID]],'Medical Examinations'!$1:$1048576,4,FALSE())</f>
        <v>6.38</v>
      </c>
      <c r="F1668" s="20" t="str">
        <f>VLOOKUP(Table3[[#This Row],[Customer ID]],'Medical Examinations'!$1:$1048576,5,FALSE())</f>
        <v>prediabetes</v>
      </c>
      <c r="G1668" s="19" t="str">
        <f>VLOOKUP(Table3[[#This Row],[Customer ID]],'Medical Examinations'!$1:$1048576,6,FALSE())</f>
        <v>No</v>
      </c>
      <c r="H1668" s="19" t="str">
        <f>VLOOKUP(Table3[[#This Row],[Customer ID]],'Medical Examinations'!$1:$1048576,7,FALSE())</f>
        <v>No</v>
      </c>
      <c r="I1668" s="19" t="str">
        <f>VLOOKUP(Table3[[#This Row],[Customer ID]],'Medical Examinations'!$1:$1048576,8,FALSE())</f>
        <v>No</v>
      </c>
      <c r="J1668" s="19">
        <f>VLOOKUP(Table3[[#This Row],[Customer ID]],'Medical Examinations'!$1:$1048576,9,FALSE())</f>
        <v>2</v>
      </c>
      <c r="K1668" s="19" t="str">
        <f>VLOOKUP(Table3[[#This Row],[Customer ID]],'Medical Examinations'!$1:$1048576,10,FALSE())</f>
        <v>No</v>
      </c>
      <c r="L1668" s="19" t="e">
        <f>VLOOKUP(Table3[[#This Row],[Customer ID]],'Hospitalisation Details'!1667:$1048576,5,FALSE())</f>
        <v>#N/A</v>
      </c>
      <c r="M1668" s="19" t="e">
        <f>VLOOKUP(Table3[[#This Row],[Customer ID]],'Hospitalisation Details'!1667:$1048576,6,FALSE())</f>
        <v>#N/A</v>
      </c>
      <c r="N1668" s="19" t="e">
        <f>VLOOKUP(Table3[[#This Row],[Customer ID]],'Hospitalisation Details'!1667:$1048576,8,FALSE())</f>
        <v>#N/A</v>
      </c>
      <c r="O1668" s="19" t="e">
        <f>VLOOKUP(Table3[[#This Row],[Customer ID]],'Hospitalisation Details'!1667:$1048576,9,FALSE())</f>
        <v>#N/A</v>
      </c>
      <c r="P1668" s="19" t="e">
        <f>VLOOKUP(Table3[[#This Row],[Customer ID]],'Hospitalisation Details'!1667:$1048576,10,FALSE())</f>
        <v>#N/A</v>
      </c>
      <c r="Q1668" s="19" t="e">
        <f>VLOOKUP(Table3[[#This Row],[Customer ID]],'Hospitalisation Details'!1667:$1048576,11,FALSE())</f>
        <v>#N/A</v>
      </c>
    </row>
    <row r="1669" spans="1:17" x14ac:dyDescent="0.2">
      <c r="A1669" s="18" t="s">
        <v>703</v>
      </c>
      <c r="B1669" s="19" t="str">
        <f>VLOOKUP(Table3[[#This Row],[Customer ID]],'Customer name 1'!1668:$1048576,4,FALSE())</f>
        <v xml:space="preserve">Mr. Eric </v>
      </c>
      <c r="C1669" s="20">
        <f>VLOOKUP(Table3[[#This Row],[Customer ID]],'Medical Examinations'!$1:$1048576,2,FALSE())</f>
        <v>34.770000000000003</v>
      </c>
      <c r="D1669" s="20" t="str">
        <f>VLOOKUP(Table3[[#This Row],[Customer ID]],'Medical Examinations'!$1:$1048576,3,FALSE())</f>
        <v xml:space="preserve"> obesity </v>
      </c>
      <c r="E1669" s="20">
        <f>VLOOKUP(Table3[[#This Row],[Customer ID]],'Medical Examinations'!$1:$1048576,4,FALSE())</f>
        <v>4.47</v>
      </c>
      <c r="F1669" s="20" t="str">
        <f>VLOOKUP(Table3[[#This Row],[Customer ID]],'Medical Examinations'!$1:$1048576,5,FALSE())</f>
        <v xml:space="preserve">normal </v>
      </c>
      <c r="G1669" s="19" t="str">
        <f>VLOOKUP(Table3[[#This Row],[Customer ID]],'Medical Examinations'!$1:$1048576,6,FALSE())</f>
        <v>No</v>
      </c>
      <c r="H1669" s="19" t="str">
        <f>VLOOKUP(Table3[[#This Row],[Customer ID]],'Medical Examinations'!$1:$1048576,7,FALSE())</f>
        <v>No</v>
      </c>
      <c r="I1669" s="19" t="str">
        <f>VLOOKUP(Table3[[#This Row],[Customer ID]],'Medical Examinations'!$1:$1048576,8,FALSE())</f>
        <v>No</v>
      </c>
      <c r="J1669" s="19">
        <f>VLOOKUP(Table3[[#This Row],[Customer ID]],'Medical Examinations'!$1:$1048576,9,FALSE())</f>
        <v>1</v>
      </c>
      <c r="K1669" s="19" t="str">
        <f>VLOOKUP(Table3[[#This Row],[Customer ID]],'Medical Examinations'!$1:$1048576,10,FALSE())</f>
        <v>No</v>
      </c>
      <c r="L1669" s="19" t="e">
        <f>VLOOKUP(Table3[[#This Row],[Customer ID]],'Hospitalisation Details'!1668:$1048576,5,FALSE())</f>
        <v>#N/A</v>
      </c>
      <c r="M1669" s="19" t="e">
        <f>VLOOKUP(Table3[[#This Row],[Customer ID]],'Hospitalisation Details'!1668:$1048576,6,FALSE())</f>
        <v>#N/A</v>
      </c>
      <c r="N1669" s="19" t="e">
        <f>VLOOKUP(Table3[[#This Row],[Customer ID]],'Hospitalisation Details'!1668:$1048576,8,FALSE())</f>
        <v>#N/A</v>
      </c>
      <c r="O1669" s="19" t="e">
        <f>VLOOKUP(Table3[[#This Row],[Customer ID]],'Hospitalisation Details'!1668:$1048576,9,FALSE())</f>
        <v>#N/A</v>
      </c>
      <c r="P1669" s="19" t="e">
        <f>VLOOKUP(Table3[[#This Row],[Customer ID]],'Hospitalisation Details'!1668:$1048576,10,FALSE())</f>
        <v>#N/A</v>
      </c>
      <c r="Q1669" s="19" t="e">
        <f>VLOOKUP(Table3[[#This Row],[Customer ID]],'Hospitalisation Details'!1668:$1048576,11,FALSE())</f>
        <v>#N/A</v>
      </c>
    </row>
    <row r="1670" spans="1:17" x14ac:dyDescent="0.2">
      <c r="A1670" s="18" t="s">
        <v>702</v>
      </c>
      <c r="B1670" s="19" t="str">
        <f>VLOOKUP(Table3[[#This Row],[Customer ID]],'Customer name 1'!1669:$1048576,4,FALSE())</f>
        <v xml:space="preserve">Mr. Matthew </v>
      </c>
      <c r="C1670" s="20">
        <f>VLOOKUP(Table3[[#This Row],[Customer ID]],'Medical Examinations'!$1:$1048576,2,FALSE())</f>
        <v>16.88</v>
      </c>
      <c r="D1670" s="20" t="str">
        <f>VLOOKUP(Table3[[#This Row],[Customer ID]],'Medical Examinations'!$1:$1048576,3,FALSE())</f>
        <v xml:space="preserve">under weight </v>
      </c>
      <c r="E1670" s="20">
        <f>VLOOKUP(Table3[[#This Row],[Customer ID]],'Medical Examinations'!$1:$1048576,4,FALSE())</f>
        <v>9.9600000000000009</v>
      </c>
      <c r="F1670" s="20" t="str">
        <f>VLOOKUP(Table3[[#This Row],[Customer ID]],'Medical Examinations'!$1:$1048576,5,FALSE())</f>
        <v xml:space="preserve">diabetes </v>
      </c>
      <c r="G1670" s="19" t="str">
        <f>VLOOKUP(Table3[[#This Row],[Customer ID]],'Medical Examinations'!$1:$1048576,6,FALSE())</f>
        <v>No</v>
      </c>
      <c r="H1670" s="19" t="str">
        <f>VLOOKUP(Table3[[#This Row],[Customer ID]],'Medical Examinations'!$1:$1048576,7,FALSE())</f>
        <v>No</v>
      </c>
      <c r="I1670" s="19" t="str">
        <f>VLOOKUP(Table3[[#This Row],[Customer ID]],'Medical Examinations'!$1:$1048576,8,FALSE())</f>
        <v>No</v>
      </c>
      <c r="J1670" s="19">
        <f>VLOOKUP(Table3[[#This Row],[Customer ID]],'Medical Examinations'!$1:$1048576,9,FALSE())</f>
        <v>0</v>
      </c>
      <c r="K1670" s="19" t="str">
        <f>VLOOKUP(Table3[[#This Row],[Customer ID]],'Medical Examinations'!$1:$1048576,10,FALSE())</f>
        <v>No</v>
      </c>
      <c r="L1670" s="19" t="e">
        <f>VLOOKUP(Table3[[#This Row],[Customer ID]],'Hospitalisation Details'!1669:$1048576,5,FALSE())</f>
        <v>#N/A</v>
      </c>
      <c r="M1670" s="19" t="e">
        <f>VLOOKUP(Table3[[#This Row],[Customer ID]],'Hospitalisation Details'!1669:$1048576,6,FALSE())</f>
        <v>#N/A</v>
      </c>
      <c r="N1670" s="19" t="e">
        <f>VLOOKUP(Table3[[#This Row],[Customer ID]],'Hospitalisation Details'!1669:$1048576,8,FALSE())</f>
        <v>#N/A</v>
      </c>
      <c r="O1670" s="19" t="e">
        <f>VLOOKUP(Table3[[#This Row],[Customer ID]],'Hospitalisation Details'!1669:$1048576,9,FALSE())</f>
        <v>#N/A</v>
      </c>
      <c r="P1670" s="19" t="e">
        <f>VLOOKUP(Table3[[#This Row],[Customer ID]],'Hospitalisation Details'!1669:$1048576,10,FALSE())</f>
        <v>#N/A</v>
      </c>
      <c r="Q1670" s="19" t="e">
        <f>VLOOKUP(Table3[[#This Row],[Customer ID]],'Hospitalisation Details'!1669:$1048576,11,FALSE())</f>
        <v>#N/A</v>
      </c>
    </row>
    <row r="1671" spans="1:17" x14ac:dyDescent="0.2">
      <c r="A1671" s="18" t="s">
        <v>701</v>
      </c>
      <c r="B1671" s="19" t="str">
        <f>VLOOKUP(Table3[[#This Row],[Customer ID]],'Customer name 1'!1670:$1048576,4,FALSE())</f>
        <v xml:space="preserve">Mr. Bob </v>
      </c>
      <c r="C1671" s="20">
        <f>VLOOKUP(Table3[[#This Row],[Customer ID]],'Medical Examinations'!$1:$1048576,2,FALSE())</f>
        <v>40.26</v>
      </c>
      <c r="D1671" s="20" t="str">
        <f>VLOOKUP(Table3[[#This Row],[Customer ID]],'Medical Examinations'!$1:$1048576,3,FALSE())</f>
        <v xml:space="preserve"> obesity </v>
      </c>
      <c r="E1671" s="20">
        <f>VLOOKUP(Table3[[#This Row],[Customer ID]],'Medical Examinations'!$1:$1048576,4,FALSE())</f>
        <v>9.92</v>
      </c>
      <c r="F1671" s="20" t="str">
        <f>VLOOKUP(Table3[[#This Row],[Customer ID]],'Medical Examinations'!$1:$1048576,5,FALSE())</f>
        <v xml:space="preserve">diabetes </v>
      </c>
      <c r="G1671" s="19" t="str">
        <f>VLOOKUP(Table3[[#This Row],[Customer ID]],'Medical Examinations'!$1:$1048576,6,FALSE())</f>
        <v>yes</v>
      </c>
      <c r="H1671" s="19" t="str">
        <f>VLOOKUP(Table3[[#This Row],[Customer ID]],'Medical Examinations'!$1:$1048576,7,FALSE())</f>
        <v>No</v>
      </c>
      <c r="I1671" s="19" t="str">
        <f>VLOOKUP(Table3[[#This Row],[Customer ID]],'Medical Examinations'!$1:$1048576,8,FALSE())</f>
        <v>No</v>
      </c>
      <c r="J1671" s="19">
        <f>VLOOKUP(Table3[[#This Row],[Customer ID]],'Medical Examinations'!$1:$1048576,9,FALSE())</f>
        <v>0</v>
      </c>
      <c r="K1671" s="19" t="str">
        <f>VLOOKUP(Table3[[#This Row],[Customer ID]],'Medical Examinations'!$1:$1048576,10,FALSE())</f>
        <v>No</v>
      </c>
      <c r="L1671" s="19" t="e">
        <f>VLOOKUP(Table3[[#This Row],[Customer ID]],'Hospitalisation Details'!1670:$1048576,5,FALSE())</f>
        <v>#N/A</v>
      </c>
      <c r="M1671" s="19" t="e">
        <f>VLOOKUP(Table3[[#This Row],[Customer ID]],'Hospitalisation Details'!1670:$1048576,6,FALSE())</f>
        <v>#N/A</v>
      </c>
      <c r="N1671" s="19" t="e">
        <f>VLOOKUP(Table3[[#This Row],[Customer ID]],'Hospitalisation Details'!1670:$1048576,8,FALSE())</f>
        <v>#N/A</v>
      </c>
      <c r="O1671" s="19" t="e">
        <f>VLOOKUP(Table3[[#This Row],[Customer ID]],'Hospitalisation Details'!1670:$1048576,9,FALSE())</f>
        <v>#N/A</v>
      </c>
      <c r="P1671" s="19" t="e">
        <f>VLOOKUP(Table3[[#This Row],[Customer ID]],'Hospitalisation Details'!1670:$1048576,10,FALSE())</f>
        <v>#N/A</v>
      </c>
      <c r="Q1671" s="19" t="e">
        <f>VLOOKUP(Table3[[#This Row],[Customer ID]],'Hospitalisation Details'!1670:$1048576,11,FALSE())</f>
        <v>#N/A</v>
      </c>
    </row>
    <row r="1672" spans="1:17" x14ac:dyDescent="0.2">
      <c r="A1672" s="18" t="s">
        <v>700</v>
      </c>
      <c r="B1672" s="19" t="str">
        <f>VLOOKUP(Table3[[#This Row],[Customer ID]],'Customer name 1'!1671:$1048576,4,FALSE())</f>
        <v xml:space="preserve">Ms. Stephanie </v>
      </c>
      <c r="C1672" s="20">
        <f>VLOOKUP(Table3[[#This Row],[Customer ID]],'Medical Examinations'!$1:$1048576,2,FALSE())</f>
        <v>25.6</v>
      </c>
      <c r="D1672" s="20" t="str">
        <f>VLOOKUP(Table3[[#This Row],[Customer ID]],'Medical Examinations'!$1:$1048576,3,FALSE())</f>
        <v>over weight</v>
      </c>
      <c r="E1672" s="20">
        <f>VLOOKUP(Table3[[#This Row],[Customer ID]],'Medical Examinations'!$1:$1048576,4,FALSE())</f>
        <v>6.03</v>
      </c>
      <c r="F1672" s="20" t="str">
        <f>VLOOKUP(Table3[[#This Row],[Customer ID]],'Medical Examinations'!$1:$1048576,5,FALSE())</f>
        <v>prediabetes</v>
      </c>
      <c r="G1672" s="19" t="str">
        <f>VLOOKUP(Table3[[#This Row],[Customer ID]],'Medical Examinations'!$1:$1048576,6,FALSE())</f>
        <v>No</v>
      </c>
      <c r="H1672" s="19" t="str">
        <f>VLOOKUP(Table3[[#This Row],[Customer ID]],'Medical Examinations'!$1:$1048576,7,FALSE())</f>
        <v>No</v>
      </c>
      <c r="I1672" s="19" t="str">
        <f>VLOOKUP(Table3[[#This Row],[Customer ID]],'Medical Examinations'!$1:$1048576,8,FALSE())</f>
        <v>Yes</v>
      </c>
      <c r="J1672" s="19">
        <f>VLOOKUP(Table3[[#This Row],[Customer ID]],'Medical Examinations'!$1:$1048576,9,FALSE())</f>
        <v>1</v>
      </c>
      <c r="K1672" s="19" t="str">
        <f>VLOOKUP(Table3[[#This Row],[Customer ID]],'Medical Examinations'!$1:$1048576,10,FALSE())</f>
        <v>No</v>
      </c>
      <c r="L1672" s="19" t="e">
        <f>VLOOKUP(Table3[[#This Row],[Customer ID]],'Hospitalisation Details'!1671:$1048576,5,FALSE())</f>
        <v>#N/A</v>
      </c>
      <c r="M1672" s="19" t="e">
        <f>VLOOKUP(Table3[[#This Row],[Customer ID]],'Hospitalisation Details'!1671:$1048576,6,FALSE())</f>
        <v>#N/A</v>
      </c>
      <c r="N1672" s="19" t="e">
        <f>VLOOKUP(Table3[[#This Row],[Customer ID]],'Hospitalisation Details'!1671:$1048576,8,FALSE())</f>
        <v>#N/A</v>
      </c>
      <c r="O1672" s="19" t="e">
        <f>VLOOKUP(Table3[[#This Row],[Customer ID]],'Hospitalisation Details'!1671:$1048576,9,FALSE())</f>
        <v>#N/A</v>
      </c>
      <c r="P1672" s="19" t="e">
        <f>VLOOKUP(Table3[[#This Row],[Customer ID]],'Hospitalisation Details'!1671:$1048576,10,FALSE())</f>
        <v>#N/A</v>
      </c>
      <c r="Q1672" s="19" t="e">
        <f>VLOOKUP(Table3[[#This Row],[Customer ID]],'Hospitalisation Details'!1671:$1048576,11,FALSE())</f>
        <v>#N/A</v>
      </c>
    </row>
    <row r="1673" spans="1:17" x14ac:dyDescent="0.2">
      <c r="A1673" s="18" t="s">
        <v>699</v>
      </c>
      <c r="B1673" s="19" t="str">
        <f>VLOOKUP(Table3[[#This Row],[Customer ID]],'Customer name 1'!1672:$1048576,4,FALSE())</f>
        <v xml:space="preserve">Mr. Jake </v>
      </c>
      <c r="C1673" s="20">
        <f>VLOOKUP(Table3[[#This Row],[Customer ID]],'Medical Examinations'!$1:$1048576,2,FALSE())</f>
        <v>33.549999999999997</v>
      </c>
      <c r="D1673" s="20" t="str">
        <f>VLOOKUP(Table3[[#This Row],[Customer ID]],'Medical Examinations'!$1:$1048576,3,FALSE())</f>
        <v xml:space="preserve"> obesity </v>
      </c>
      <c r="E1673" s="20">
        <f>VLOOKUP(Table3[[#This Row],[Customer ID]],'Medical Examinations'!$1:$1048576,4,FALSE())</f>
        <v>10.9</v>
      </c>
      <c r="F1673" s="20" t="str">
        <f>VLOOKUP(Table3[[#This Row],[Customer ID]],'Medical Examinations'!$1:$1048576,5,FALSE())</f>
        <v xml:space="preserve">diabetes </v>
      </c>
      <c r="G1673" s="19" t="str">
        <f>VLOOKUP(Table3[[#This Row],[Customer ID]],'Medical Examinations'!$1:$1048576,6,FALSE())</f>
        <v>yes</v>
      </c>
      <c r="H1673" s="19" t="str">
        <f>VLOOKUP(Table3[[#This Row],[Customer ID]],'Medical Examinations'!$1:$1048576,7,FALSE())</f>
        <v>No</v>
      </c>
      <c r="I1673" s="19" t="str">
        <f>VLOOKUP(Table3[[#This Row],[Customer ID]],'Medical Examinations'!$1:$1048576,8,FALSE())</f>
        <v>No</v>
      </c>
      <c r="J1673" s="19">
        <f>VLOOKUP(Table3[[#This Row],[Customer ID]],'Medical Examinations'!$1:$1048576,9,FALSE())</f>
        <v>0</v>
      </c>
      <c r="K1673" s="19" t="str">
        <f>VLOOKUP(Table3[[#This Row],[Customer ID]],'Medical Examinations'!$1:$1048576,10,FALSE())</f>
        <v>No</v>
      </c>
      <c r="L1673" s="19" t="e">
        <f>VLOOKUP(Table3[[#This Row],[Customer ID]],'Hospitalisation Details'!1672:$1048576,5,FALSE())</f>
        <v>#N/A</v>
      </c>
      <c r="M1673" s="19" t="e">
        <f>VLOOKUP(Table3[[#This Row],[Customer ID]],'Hospitalisation Details'!1672:$1048576,6,FALSE())</f>
        <v>#N/A</v>
      </c>
      <c r="N1673" s="19" t="e">
        <f>VLOOKUP(Table3[[#This Row],[Customer ID]],'Hospitalisation Details'!1672:$1048576,8,FALSE())</f>
        <v>#N/A</v>
      </c>
      <c r="O1673" s="19" t="e">
        <f>VLOOKUP(Table3[[#This Row],[Customer ID]],'Hospitalisation Details'!1672:$1048576,9,FALSE())</f>
        <v>#N/A</v>
      </c>
      <c r="P1673" s="19" t="e">
        <f>VLOOKUP(Table3[[#This Row],[Customer ID]],'Hospitalisation Details'!1672:$1048576,10,FALSE())</f>
        <v>#N/A</v>
      </c>
      <c r="Q1673" s="19" t="e">
        <f>VLOOKUP(Table3[[#This Row],[Customer ID]],'Hospitalisation Details'!1672:$1048576,11,FALSE())</f>
        <v>#N/A</v>
      </c>
    </row>
    <row r="1674" spans="1:17" x14ac:dyDescent="0.2">
      <c r="A1674" s="18" t="s">
        <v>698</v>
      </c>
      <c r="B1674" s="19" t="str">
        <f>VLOOKUP(Table3[[#This Row],[Customer ID]],'Customer name 1'!1673:$1048576,4,FALSE())</f>
        <v xml:space="preserve">Ms. Alison </v>
      </c>
      <c r="C1674" s="20">
        <f>VLOOKUP(Table3[[#This Row],[Customer ID]],'Medical Examinations'!$1:$1048576,2,FALSE())</f>
        <v>16.690000000000001</v>
      </c>
      <c r="D1674" s="20" t="str">
        <f>VLOOKUP(Table3[[#This Row],[Customer ID]],'Medical Examinations'!$1:$1048576,3,FALSE())</f>
        <v xml:space="preserve">under weight </v>
      </c>
      <c r="E1674" s="20">
        <f>VLOOKUP(Table3[[#This Row],[Customer ID]],'Medical Examinations'!$1:$1048576,4,FALSE())</f>
        <v>10.66</v>
      </c>
      <c r="F1674" s="20" t="str">
        <f>VLOOKUP(Table3[[#This Row],[Customer ID]],'Medical Examinations'!$1:$1048576,5,FALSE())</f>
        <v xml:space="preserve">diabetes </v>
      </c>
      <c r="G1674" s="19" t="str">
        <f>VLOOKUP(Table3[[#This Row],[Customer ID]],'Medical Examinations'!$1:$1048576,6,FALSE())</f>
        <v>No</v>
      </c>
      <c r="H1674" s="19" t="str">
        <f>VLOOKUP(Table3[[#This Row],[Customer ID]],'Medical Examinations'!$1:$1048576,7,FALSE())</f>
        <v>No</v>
      </c>
      <c r="I1674" s="19" t="str">
        <f>VLOOKUP(Table3[[#This Row],[Customer ID]],'Medical Examinations'!$1:$1048576,8,FALSE())</f>
        <v>No</v>
      </c>
      <c r="J1674" s="19">
        <f>VLOOKUP(Table3[[#This Row],[Customer ID]],'Medical Examinations'!$1:$1048576,9,FALSE())</f>
        <v>0</v>
      </c>
      <c r="K1674" s="19" t="str">
        <f>VLOOKUP(Table3[[#This Row],[Customer ID]],'Medical Examinations'!$1:$1048576,10,FALSE())</f>
        <v>No</v>
      </c>
      <c r="L1674" s="19" t="e">
        <f>VLOOKUP(Table3[[#This Row],[Customer ID]],'Hospitalisation Details'!1673:$1048576,5,FALSE())</f>
        <v>#N/A</v>
      </c>
      <c r="M1674" s="19" t="e">
        <f>VLOOKUP(Table3[[#This Row],[Customer ID]],'Hospitalisation Details'!1673:$1048576,6,FALSE())</f>
        <v>#N/A</v>
      </c>
      <c r="N1674" s="19" t="e">
        <f>VLOOKUP(Table3[[#This Row],[Customer ID]],'Hospitalisation Details'!1673:$1048576,8,FALSE())</f>
        <v>#N/A</v>
      </c>
      <c r="O1674" s="19" t="e">
        <f>VLOOKUP(Table3[[#This Row],[Customer ID]],'Hospitalisation Details'!1673:$1048576,9,FALSE())</f>
        <v>#N/A</v>
      </c>
      <c r="P1674" s="19" t="e">
        <f>VLOOKUP(Table3[[#This Row],[Customer ID]],'Hospitalisation Details'!1673:$1048576,10,FALSE())</f>
        <v>#N/A</v>
      </c>
      <c r="Q1674" s="19" t="e">
        <f>VLOOKUP(Table3[[#This Row],[Customer ID]],'Hospitalisation Details'!1673:$1048576,11,FALSE())</f>
        <v>#N/A</v>
      </c>
    </row>
    <row r="1675" spans="1:17" x14ac:dyDescent="0.2">
      <c r="A1675" s="18" t="s">
        <v>697</v>
      </c>
      <c r="B1675" s="19" t="str">
        <f>VLOOKUP(Table3[[#This Row],[Customer ID]],'Customer name 1'!1674:$1048576,4,FALSE())</f>
        <v xml:space="preserve">Ms. Lindsay </v>
      </c>
      <c r="C1675" s="20">
        <f>VLOOKUP(Table3[[#This Row],[Customer ID]],'Medical Examinations'!$1:$1048576,2,FALSE())</f>
        <v>19.95</v>
      </c>
      <c r="D1675" s="20" t="str">
        <f>VLOOKUP(Table3[[#This Row],[Customer ID]],'Medical Examinations'!$1:$1048576,3,FALSE())</f>
        <v>normal weight</v>
      </c>
      <c r="E1675" s="20">
        <f>VLOOKUP(Table3[[#This Row],[Customer ID]],'Medical Examinations'!$1:$1048576,4,FALSE())</f>
        <v>4.05</v>
      </c>
      <c r="F1675" s="20" t="str">
        <f>VLOOKUP(Table3[[#This Row],[Customer ID]],'Medical Examinations'!$1:$1048576,5,FALSE())</f>
        <v xml:space="preserve">normal </v>
      </c>
      <c r="G1675" s="19" t="str">
        <f>VLOOKUP(Table3[[#This Row],[Customer ID]],'Medical Examinations'!$1:$1048576,6,FALSE())</f>
        <v>No</v>
      </c>
      <c r="H1675" s="19" t="str">
        <f>VLOOKUP(Table3[[#This Row],[Customer ID]],'Medical Examinations'!$1:$1048576,7,FALSE())</f>
        <v>No</v>
      </c>
      <c r="I1675" s="19" t="str">
        <f>VLOOKUP(Table3[[#This Row],[Customer ID]],'Medical Examinations'!$1:$1048576,8,FALSE())</f>
        <v>No</v>
      </c>
      <c r="J1675" s="19">
        <f>VLOOKUP(Table3[[#This Row],[Customer ID]],'Medical Examinations'!$1:$1048576,9,FALSE())</f>
        <v>1</v>
      </c>
      <c r="K1675" s="19" t="str">
        <f>VLOOKUP(Table3[[#This Row],[Customer ID]],'Medical Examinations'!$1:$1048576,10,FALSE())</f>
        <v>No</v>
      </c>
      <c r="L1675" s="19" t="e">
        <f>VLOOKUP(Table3[[#This Row],[Customer ID]],'Hospitalisation Details'!1674:$1048576,5,FALSE())</f>
        <v>#N/A</v>
      </c>
      <c r="M1675" s="19" t="e">
        <f>VLOOKUP(Table3[[#This Row],[Customer ID]],'Hospitalisation Details'!1674:$1048576,6,FALSE())</f>
        <v>#N/A</v>
      </c>
      <c r="N1675" s="19" t="e">
        <f>VLOOKUP(Table3[[#This Row],[Customer ID]],'Hospitalisation Details'!1674:$1048576,8,FALSE())</f>
        <v>#N/A</v>
      </c>
      <c r="O1675" s="19" t="e">
        <f>VLOOKUP(Table3[[#This Row],[Customer ID]],'Hospitalisation Details'!1674:$1048576,9,FALSE())</f>
        <v>#N/A</v>
      </c>
      <c r="P1675" s="19" t="e">
        <f>VLOOKUP(Table3[[#This Row],[Customer ID]],'Hospitalisation Details'!1674:$1048576,10,FALSE())</f>
        <v>#N/A</v>
      </c>
      <c r="Q1675" s="19" t="e">
        <f>VLOOKUP(Table3[[#This Row],[Customer ID]],'Hospitalisation Details'!1674:$1048576,11,FALSE())</f>
        <v>#N/A</v>
      </c>
    </row>
    <row r="1676" spans="1:17" x14ac:dyDescent="0.2">
      <c r="A1676" s="18" t="s">
        <v>696</v>
      </c>
      <c r="B1676" s="19" t="str">
        <f>VLOOKUP(Table3[[#This Row],[Customer ID]],'Customer name 1'!1675:$1048576,4,FALSE())</f>
        <v xml:space="preserve">Mr. Guillaume </v>
      </c>
      <c r="C1676" s="20">
        <f>VLOOKUP(Table3[[#This Row],[Customer ID]],'Medical Examinations'!$1:$1048576,2,FALSE())</f>
        <v>17.55</v>
      </c>
      <c r="D1676" s="20" t="str">
        <f>VLOOKUP(Table3[[#This Row],[Customer ID]],'Medical Examinations'!$1:$1048576,3,FALSE())</f>
        <v xml:space="preserve">under weight </v>
      </c>
      <c r="E1676" s="20">
        <f>VLOOKUP(Table3[[#This Row],[Customer ID]],'Medical Examinations'!$1:$1048576,4,FALSE())</f>
        <v>4.2300000000000004</v>
      </c>
      <c r="F1676" s="20" t="str">
        <f>VLOOKUP(Table3[[#This Row],[Customer ID]],'Medical Examinations'!$1:$1048576,5,FALSE())</f>
        <v xml:space="preserve">normal </v>
      </c>
      <c r="G1676" s="19" t="str">
        <f>VLOOKUP(Table3[[#This Row],[Customer ID]],'Medical Examinations'!$1:$1048576,6,FALSE())</f>
        <v>No</v>
      </c>
      <c r="H1676" s="19" t="str">
        <f>VLOOKUP(Table3[[#This Row],[Customer ID]],'Medical Examinations'!$1:$1048576,7,FALSE())</f>
        <v>No</v>
      </c>
      <c r="I1676" s="19" t="str">
        <f>VLOOKUP(Table3[[#This Row],[Customer ID]],'Medical Examinations'!$1:$1048576,8,FALSE())</f>
        <v>No</v>
      </c>
      <c r="J1676" s="19">
        <f>VLOOKUP(Table3[[#This Row],[Customer ID]],'Medical Examinations'!$1:$1048576,9,FALSE())</f>
        <v>2</v>
      </c>
      <c r="K1676" s="19" t="str">
        <f>VLOOKUP(Table3[[#This Row],[Customer ID]],'Medical Examinations'!$1:$1048576,10,FALSE())</f>
        <v>No</v>
      </c>
      <c r="L1676" s="19" t="e">
        <f>VLOOKUP(Table3[[#This Row],[Customer ID]],'Hospitalisation Details'!1675:$1048576,5,FALSE())</f>
        <v>#N/A</v>
      </c>
      <c r="M1676" s="19" t="e">
        <f>VLOOKUP(Table3[[#This Row],[Customer ID]],'Hospitalisation Details'!1675:$1048576,6,FALSE())</f>
        <v>#N/A</v>
      </c>
      <c r="N1676" s="19" t="e">
        <f>VLOOKUP(Table3[[#This Row],[Customer ID]],'Hospitalisation Details'!1675:$1048576,8,FALSE())</f>
        <v>#N/A</v>
      </c>
      <c r="O1676" s="19" t="e">
        <f>VLOOKUP(Table3[[#This Row],[Customer ID]],'Hospitalisation Details'!1675:$1048576,9,FALSE())</f>
        <v>#N/A</v>
      </c>
      <c r="P1676" s="19" t="e">
        <f>VLOOKUP(Table3[[#This Row],[Customer ID]],'Hospitalisation Details'!1675:$1048576,10,FALSE())</f>
        <v>#N/A</v>
      </c>
      <c r="Q1676" s="19" t="e">
        <f>VLOOKUP(Table3[[#This Row],[Customer ID]],'Hospitalisation Details'!1675:$1048576,11,FALSE())</f>
        <v>#N/A</v>
      </c>
    </row>
    <row r="1677" spans="1:17" x14ac:dyDescent="0.2">
      <c r="A1677" s="18" t="s">
        <v>695</v>
      </c>
      <c r="B1677" s="19" t="str">
        <f>VLOOKUP(Table3[[#This Row],[Customer ID]],'Customer name 1'!1676:$1048576,4,FALSE())</f>
        <v xml:space="preserve">Ms. Kaylee </v>
      </c>
      <c r="C1677" s="20">
        <f>VLOOKUP(Table3[[#This Row],[Customer ID]],'Medical Examinations'!$1:$1048576,2,FALSE())</f>
        <v>22.01</v>
      </c>
      <c r="D1677" s="20" t="str">
        <f>VLOOKUP(Table3[[#This Row],[Customer ID]],'Medical Examinations'!$1:$1048576,3,FALSE())</f>
        <v>normal weight</v>
      </c>
      <c r="E1677" s="20">
        <f>VLOOKUP(Table3[[#This Row],[Customer ID]],'Medical Examinations'!$1:$1048576,4,FALSE())</f>
        <v>5.01</v>
      </c>
      <c r="F1677" s="20" t="str">
        <f>VLOOKUP(Table3[[#This Row],[Customer ID]],'Medical Examinations'!$1:$1048576,5,FALSE())</f>
        <v xml:space="preserve">normal </v>
      </c>
      <c r="G1677" s="19" t="str">
        <f>VLOOKUP(Table3[[#This Row],[Customer ID]],'Medical Examinations'!$1:$1048576,6,FALSE())</f>
        <v>No</v>
      </c>
      <c r="H1677" s="19" t="str">
        <f>VLOOKUP(Table3[[#This Row],[Customer ID]],'Medical Examinations'!$1:$1048576,7,FALSE())</f>
        <v>No</v>
      </c>
      <c r="I1677" s="19" t="str">
        <f>VLOOKUP(Table3[[#This Row],[Customer ID]],'Medical Examinations'!$1:$1048576,8,FALSE())</f>
        <v>No</v>
      </c>
      <c r="J1677" s="19">
        <f>VLOOKUP(Table3[[#This Row],[Customer ID]],'Medical Examinations'!$1:$1048576,9,FALSE())</f>
        <v>1</v>
      </c>
      <c r="K1677" s="19" t="str">
        <f>VLOOKUP(Table3[[#This Row],[Customer ID]],'Medical Examinations'!$1:$1048576,10,FALSE())</f>
        <v>No</v>
      </c>
      <c r="L1677" s="19" t="e">
        <f>VLOOKUP(Table3[[#This Row],[Customer ID]],'Hospitalisation Details'!1676:$1048576,5,FALSE())</f>
        <v>#N/A</v>
      </c>
      <c r="M1677" s="19" t="e">
        <f>VLOOKUP(Table3[[#This Row],[Customer ID]],'Hospitalisation Details'!1676:$1048576,6,FALSE())</f>
        <v>#N/A</v>
      </c>
      <c r="N1677" s="19" t="e">
        <f>VLOOKUP(Table3[[#This Row],[Customer ID]],'Hospitalisation Details'!1676:$1048576,8,FALSE())</f>
        <v>#N/A</v>
      </c>
      <c r="O1677" s="19" t="e">
        <f>VLOOKUP(Table3[[#This Row],[Customer ID]],'Hospitalisation Details'!1676:$1048576,9,FALSE())</f>
        <v>#N/A</v>
      </c>
      <c r="P1677" s="19" t="e">
        <f>VLOOKUP(Table3[[#This Row],[Customer ID]],'Hospitalisation Details'!1676:$1048576,10,FALSE())</f>
        <v>#N/A</v>
      </c>
      <c r="Q1677" s="19" t="e">
        <f>VLOOKUP(Table3[[#This Row],[Customer ID]],'Hospitalisation Details'!1676:$1048576,11,FALSE())</f>
        <v>#N/A</v>
      </c>
    </row>
    <row r="1678" spans="1:17" x14ac:dyDescent="0.2">
      <c r="A1678" s="18" t="s">
        <v>694</v>
      </c>
      <c r="B1678" s="19" t="str">
        <f>VLOOKUP(Table3[[#This Row],[Customer ID]],'Customer name 1'!1677:$1048576,4,FALSE())</f>
        <v xml:space="preserve">Ms. Theresa </v>
      </c>
      <c r="C1678" s="20">
        <f>VLOOKUP(Table3[[#This Row],[Customer ID]],'Medical Examinations'!$1:$1048576,2,FALSE())</f>
        <v>41.8</v>
      </c>
      <c r="D1678" s="20" t="str">
        <f>VLOOKUP(Table3[[#This Row],[Customer ID]],'Medical Examinations'!$1:$1048576,3,FALSE())</f>
        <v xml:space="preserve"> obesity </v>
      </c>
      <c r="E1678" s="20">
        <f>VLOOKUP(Table3[[#This Row],[Customer ID]],'Medical Examinations'!$1:$1048576,4,FALSE())</f>
        <v>5.82</v>
      </c>
      <c r="F1678" s="20" t="str">
        <f>VLOOKUP(Table3[[#This Row],[Customer ID]],'Medical Examinations'!$1:$1048576,5,FALSE())</f>
        <v>prediabetes</v>
      </c>
      <c r="G1678" s="19" t="str">
        <f>VLOOKUP(Table3[[#This Row],[Customer ID]],'Medical Examinations'!$1:$1048576,6,FALSE())</f>
        <v>yes</v>
      </c>
      <c r="H1678" s="19" t="str">
        <f>VLOOKUP(Table3[[#This Row],[Customer ID]],'Medical Examinations'!$1:$1048576,7,FALSE())</f>
        <v>No</v>
      </c>
      <c r="I1678" s="19" t="str">
        <f>VLOOKUP(Table3[[#This Row],[Customer ID]],'Medical Examinations'!$1:$1048576,8,FALSE())</f>
        <v>Yes</v>
      </c>
      <c r="J1678" s="19">
        <f>VLOOKUP(Table3[[#This Row],[Customer ID]],'Medical Examinations'!$1:$1048576,9,FALSE())</f>
        <v>1</v>
      </c>
      <c r="K1678" s="19" t="str">
        <f>VLOOKUP(Table3[[#This Row],[Customer ID]],'Medical Examinations'!$1:$1048576,10,FALSE())</f>
        <v>No</v>
      </c>
      <c r="L1678" s="19" t="e">
        <f>VLOOKUP(Table3[[#This Row],[Customer ID]],'Hospitalisation Details'!1677:$1048576,5,FALSE())</f>
        <v>#N/A</v>
      </c>
      <c r="M1678" s="19" t="e">
        <f>VLOOKUP(Table3[[#This Row],[Customer ID]],'Hospitalisation Details'!1677:$1048576,6,FALSE())</f>
        <v>#N/A</v>
      </c>
      <c r="N1678" s="19" t="e">
        <f>VLOOKUP(Table3[[#This Row],[Customer ID]],'Hospitalisation Details'!1677:$1048576,8,FALSE())</f>
        <v>#N/A</v>
      </c>
      <c r="O1678" s="19" t="e">
        <f>VLOOKUP(Table3[[#This Row],[Customer ID]],'Hospitalisation Details'!1677:$1048576,9,FALSE())</f>
        <v>#N/A</v>
      </c>
      <c r="P1678" s="19" t="e">
        <f>VLOOKUP(Table3[[#This Row],[Customer ID]],'Hospitalisation Details'!1677:$1048576,10,FALSE())</f>
        <v>#N/A</v>
      </c>
      <c r="Q1678" s="19" t="e">
        <f>VLOOKUP(Table3[[#This Row],[Customer ID]],'Hospitalisation Details'!1677:$1048576,11,FALSE())</f>
        <v>#N/A</v>
      </c>
    </row>
    <row r="1679" spans="1:17" x14ac:dyDescent="0.2">
      <c r="A1679" s="18" t="s">
        <v>693</v>
      </c>
      <c r="B1679" s="19" t="str">
        <f>VLOOKUP(Table3[[#This Row],[Customer ID]],'Customer name 1'!1678:$1048576,4,FALSE())</f>
        <v xml:space="preserve">Mr. Travis </v>
      </c>
      <c r="C1679" s="20">
        <f>VLOOKUP(Table3[[#This Row],[Customer ID]],'Medical Examinations'!$1:$1048576,2,FALSE())</f>
        <v>19.170000000000002</v>
      </c>
      <c r="D1679" s="20" t="str">
        <f>VLOOKUP(Table3[[#This Row],[Customer ID]],'Medical Examinations'!$1:$1048576,3,FALSE())</f>
        <v>normal weight</v>
      </c>
      <c r="E1679" s="20">
        <f>VLOOKUP(Table3[[#This Row],[Customer ID]],'Medical Examinations'!$1:$1048576,4,FALSE())</f>
        <v>7.94</v>
      </c>
      <c r="F1679" s="20" t="str">
        <f>VLOOKUP(Table3[[#This Row],[Customer ID]],'Medical Examinations'!$1:$1048576,5,FALSE())</f>
        <v xml:space="preserve">diabetes </v>
      </c>
      <c r="G1679" s="19" t="str">
        <f>VLOOKUP(Table3[[#This Row],[Customer ID]],'Medical Examinations'!$1:$1048576,6,FALSE())</f>
        <v>No</v>
      </c>
      <c r="H1679" s="19" t="str">
        <f>VLOOKUP(Table3[[#This Row],[Customer ID]],'Medical Examinations'!$1:$1048576,7,FALSE())</f>
        <v>No</v>
      </c>
      <c r="I1679" s="19" t="str">
        <f>VLOOKUP(Table3[[#This Row],[Customer ID]],'Medical Examinations'!$1:$1048576,8,FALSE())</f>
        <v>No</v>
      </c>
      <c r="J1679" s="19">
        <f>VLOOKUP(Table3[[#This Row],[Customer ID]],'Medical Examinations'!$1:$1048576,9,FALSE())</f>
        <v>0</v>
      </c>
      <c r="K1679" s="19" t="str">
        <f>VLOOKUP(Table3[[#This Row],[Customer ID]],'Medical Examinations'!$1:$1048576,10,FALSE())</f>
        <v>No</v>
      </c>
      <c r="L1679" s="19" t="e">
        <f>VLOOKUP(Table3[[#This Row],[Customer ID]],'Hospitalisation Details'!1678:$1048576,5,FALSE())</f>
        <v>#N/A</v>
      </c>
      <c r="M1679" s="19" t="e">
        <f>VLOOKUP(Table3[[#This Row],[Customer ID]],'Hospitalisation Details'!1678:$1048576,6,FALSE())</f>
        <v>#N/A</v>
      </c>
      <c r="N1679" s="19" t="e">
        <f>VLOOKUP(Table3[[#This Row],[Customer ID]],'Hospitalisation Details'!1678:$1048576,8,FALSE())</f>
        <v>#N/A</v>
      </c>
      <c r="O1679" s="19" t="e">
        <f>VLOOKUP(Table3[[#This Row],[Customer ID]],'Hospitalisation Details'!1678:$1048576,9,FALSE())</f>
        <v>#N/A</v>
      </c>
      <c r="P1679" s="19" t="e">
        <f>VLOOKUP(Table3[[#This Row],[Customer ID]],'Hospitalisation Details'!1678:$1048576,10,FALSE())</f>
        <v>#N/A</v>
      </c>
      <c r="Q1679" s="19" t="e">
        <f>VLOOKUP(Table3[[#This Row],[Customer ID]],'Hospitalisation Details'!1678:$1048576,11,FALSE())</f>
        <v>#N/A</v>
      </c>
    </row>
    <row r="1680" spans="1:17" x14ac:dyDescent="0.2">
      <c r="A1680" s="18" t="s">
        <v>692</v>
      </c>
      <c r="B1680" s="19" t="str">
        <f>VLOOKUP(Table3[[#This Row],[Customer ID]],'Customer name 1'!1679:$1048576,4,FALSE())</f>
        <v xml:space="preserve">Ms. Emma </v>
      </c>
      <c r="C1680" s="20">
        <f>VLOOKUP(Table3[[#This Row],[Customer ID]],'Medical Examinations'!$1:$1048576,2,FALSE())</f>
        <v>32.799999999999997</v>
      </c>
      <c r="D1680" s="20" t="str">
        <f>VLOOKUP(Table3[[#This Row],[Customer ID]],'Medical Examinations'!$1:$1048576,3,FALSE())</f>
        <v xml:space="preserve"> obesity </v>
      </c>
      <c r="E1680" s="20">
        <f>VLOOKUP(Table3[[#This Row],[Customer ID]],'Medical Examinations'!$1:$1048576,4,FALSE())</f>
        <v>6.16</v>
      </c>
      <c r="F1680" s="20" t="str">
        <f>VLOOKUP(Table3[[#This Row],[Customer ID]],'Medical Examinations'!$1:$1048576,5,FALSE())</f>
        <v>prediabetes</v>
      </c>
      <c r="G1680" s="19" t="str">
        <f>VLOOKUP(Table3[[#This Row],[Customer ID]],'Medical Examinations'!$1:$1048576,6,FALSE())</f>
        <v>yes</v>
      </c>
      <c r="H1680" s="19" t="str">
        <f>VLOOKUP(Table3[[#This Row],[Customer ID]],'Medical Examinations'!$1:$1048576,7,FALSE())</f>
        <v>No</v>
      </c>
      <c r="I1680" s="19" t="str">
        <f>VLOOKUP(Table3[[#This Row],[Customer ID]],'Medical Examinations'!$1:$1048576,8,FALSE())</f>
        <v>Yes</v>
      </c>
      <c r="J1680" s="19">
        <f>VLOOKUP(Table3[[#This Row],[Customer ID]],'Medical Examinations'!$1:$1048576,9,FALSE())</f>
        <v>1</v>
      </c>
      <c r="K1680" s="19" t="str">
        <f>VLOOKUP(Table3[[#This Row],[Customer ID]],'Medical Examinations'!$1:$1048576,10,FALSE())</f>
        <v>No</v>
      </c>
      <c r="L1680" s="19" t="e">
        <f>VLOOKUP(Table3[[#This Row],[Customer ID]],'Hospitalisation Details'!1679:$1048576,5,FALSE())</f>
        <v>#N/A</v>
      </c>
      <c r="M1680" s="19" t="e">
        <f>VLOOKUP(Table3[[#This Row],[Customer ID]],'Hospitalisation Details'!1679:$1048576,6,FALSE())</f>
        <v>#N/A</v>
      </c>
      <c r="N1680" s="19" t="e">
        <f>VLOOKUP(Table3[[#This Row],[Customer ID]],'Hospitalisation Details'!1679:$1048576,8,FALSE())</f>
        <v>#N/A</v>
      </c>
      <c r="O1680" s="19" t="e">
        <f>VLOOKUP(Table3[[#This Row],[Customer ID]],'Hospitalisation Details'!1679:$1048576,9,FALSE())</f>
        <v>#N/A</v>
      </c>
      <c r="P1680" s="19" t="e">
        <f>VLOOKUP(Table3[[#This Row],[Customer ID]],'Hospitalisation Details'!1679:$1048576,10,FALSE())</f>
        <v>#N/A</v>
      </c>
      <c r="Q1680" s="19" t="e">
        <f>VLOOKUP(Table3[[#This Row],[Customer ID]],'Hospitalisation Details'!1679:$1048576,11,FALSE())</f>
        <v>#N/A</v>
      </c>
    </row>
    <row r="1681" spans="1:17" x14ac:dyDescent="0.2">
      <c r="A1681" s="18" t="s">
        <v>691</v>
      </c>
      <c r="B1681" s="19" t="str">
        <f>VLOOKUP(Table3[[#This Row],[Customer ID]],'Customer name 1'!1680:$1048576,4,FALSE())</f>
        <v xml:space="preserve">Ms. Linda </v>
      </c>
      <c r="C1681" s="20">
        <f>VLOOKUP(Table3[[#This Row],[Customer ID]],'Medical Examinations'!$1:$1048576,2,FALSE())</f>
        <v>35.814999999999998</v>
      </c>
      <c r="D1681" s="20" t="str">
        <f>VLOOKUP(Table3[[#This Row],[Customer ID]],'Medical Examinations'!$1:$1048576,3,FALSE())</f>
        <v xml:space="preserve"> obesity </v>
      </c>
      <c r="E1681" s="20">
        <f>VLOOKUP(Table3[[#This Row],[Customer ID]],'Medical Examinations'!$1:$1048576,4,FALSE())</f>
        <v>4.1500000000000004</v>
      </c>
      <c r="F1681" s="20" t="str">
        <f>VLOOKUP(Table3[[#This Row],[Customer ID]],'Medical Examinations'!$1:$1048576,5,FALSE())</f>
        <v xml:space="preserve">normal </v>
      </c>
      <c r="G1681" s="19" t="str">
        <f>VLOOKUP(Table3[[#This Row],[Customer ID]],'Medical Examinations'!$1:$1048576,6,FALSE())</f>
        <v>No</v>
      </c>
      <c r="H1681" s="19" t="str">
        <f>VLOOKUP(Table3[[#This Row],[Customer ID]],'Medical Examinations'!$1:$1048576,7,FALSE())</f>
        <v>No</v>
      </c>
      <c r="I1681" s="19" t="str">
        <f>VLOOKUP(Table3[[#This Row],[Customer ID]],'Medical Examinations'!$1:$1048576,8,FALSE())</f>
        <v>No</v>
      </c>
      <c r="J1681" s="19">
        <f>VLOOKUP(Table3[[#This Row],[Customer ID]],'Medical Examinations'!$1:$1048576,9,FALSE())</f>
        <v>1</v>
      </c>
      <c r="K1681" s="19" t="str">
        <f>VLOOKUP(Table3[[#This Row],[Customer ID]],'Medical Examinations'!$1:$1048576,10,FALSE())</f>
        <v>No</v>
      </c>
      <c r="L1681" s="19" t="e">
        <f>VLOOKUP(Table3[[#This Row],[Customer ID]],'Hospitalisation Details'!1680:$1048576,5,FALSE())</f>
        <v>#N/A</v>
      </c>
      <c r="M1681" s="19" t="e">
        <f>VLOOKUP(Table3[[#This Row],[Customer ID]],'Hospitalisation Details'!1680:$1048576,6,FALSE())</f>
        <v>#N/A</v>
      </c>
      <c r="N1681" s="19" t="e">
        <f>VLOOKUP(Table3[[#This Row],[Customer ID]],'Hospitalisation Details'!1680:$1048576,8,FALSE())</f>
        <v>#N/A</v>
      </c>
      <c r="O1681" s="19" t="e">
        <f>VLOOKUP(Table3[[#This Row],[Customer ID]],'Hospitalisation Details'!1680:$1048576,9,FALSE())</f>
        <v>#N/A</v>
      </c>
      <c r="P1681" s="19" t="e">
        <f>VLOOKUP(Table3[[#This Row],[Customer ID]],'Hospitalisation Details'!1680:$1048576,10,FALSE())</f>
        <v>#N/A</v>
      </c>
      <c r="Q1681" s="19" t="e">
        <f>VLOOKUP(Table3[[#This Row],[Customer ID]],'Hospitalisation Details'!1680:$1048576,11,FALSE())</f>
        <v>#N/A</v>
      </c>
    </row>
    <row r="1682" spans="1:17" x14ac:dyDescent="0.2">
      <c r="A1682" s="18" t="s">
        <v>690</v>
      </c>
      <c r="B1682" s="19" t="str">
        <f>VLOOKUP(Table3[[#This Row],[Customer ID]],'Customer name 1'!1681:$1048576,4,FALSE())</f>
        <v xml:space="preserve">Mr. Owen </v>
      </c>
      <c r="C1682" s="20">
        <f>VLOOKUP(Table3[[#This Row],[Customer ID]],'Medical Examinations'!$1:$1048576,2,FALSE())</f>
        <v>24.3</v>
      </c>
      <c r="D1682" s="20" t="str">
        <f>VLOOKUP(Table3[[#This Row],[Customer ID]],'Medical Examinations'!$1:$1048576,3,FALSE())</f>
        <v>normal weight</v>
      </c>
      <c r="E1682" s="20">
        <f>VLOOKUP(Table3[[#This Row],[Customer ID]],'Medical Examinations'!$1:$1048576,4,FALSE())</f>
        <v>6.23</v>
      </c>
      <c r="F1682" s="20" t="str">
        <f>VLOOKUP(Table3[[#This Row],[Customer ID]],'Medical Examinations'!$1:$1048576,5,FALSE())</f>
        <v>prediabetes</v>
      </c>
      <c r="G1682" s="19" t="str">
        <f>VLOOKUP(Table3[[#This Row],[Customer ID]],'Medical Examinations'!$1:$1048576,6,FALSE())</f>
        <v>No</v>
      </c>
      <c r="H1682" s="19" t="str">
        <f>VLOOKUP(Table3[[#This Row],[Customer ID]],'Medical Examinations'!$1:$1048576,7,FALSE())</f>
        <v>No</v>
      </c>
      <c r="I1682" s="19" t="str">
        <f>VLOOKUP(Table3[[#This Row],[Customer ID]],'Medical Examinations'!$1:$1048576,8,FALSE())</f>
        <v>No</v>
      </c>
      <c r="J1682" s="19">
        <f>VLOOKUP(Table3[[#This Row],[Customer ID]],'Medical Examinations'!$1:$1048576,9,FALSE())</f>
        <v>0</v>
      </c>
      <c r="K1682" s="19" t="str">
        <f>VLOOKUP(Table3[[#This Row],[Customer ID]],'Medical Examinations'!$1:$1048576,10,FALSE())</f>
        <v>No</v>
      </c>
      <c r="L1682" s="19" t="e">
        <f>VLOOKUP(Table3[[#This Row],[Customer ID]],'Hospitalisation Details'!1681:$1048576,5,FALSE())</f>
        <v>#N/A</v>
      </c>
      <c r="M1682" s="19" t="e">
        <f>VLOOKUP(Table3[[#This Row],[Customer ID]],'Hospitalisation Details'!1681:$1048576,6,FALSE())</f>
        <v>#N/A</v>
      </c>
      <c r="N1682" s="19" t="e">
        <f>VLOOKUP(Table3[[#This Row],[Customer ID]],'Hospitalisation Details'!1681:$1048576,8,FALSE())</f>
        <v>#N/A</v>
      </c>
      <c r="O1682" s="19" t="e">
        <f>VLOOKUP(Table3[[#This Row],[Customer ID]],'Hospitalisation Details'!1681:$1048576,9,FALSE())</f>
        <v>#N/A</v>
      </c>
      <c r="P1682" s="19" t="e">
        <f>VLOOKUP(Table3[[#This Row],[Customer ID]],'Hospitalisation Details'!1681:$1048576,10,FALSE())</f>
        <v>#N/A</v>
      </c>
      <c r="Q1682" s="19" t="e">
        <f>VLOOKUP(Table3[[#This Row],[Customer ID]],'Hospitalisation Details'!1681:$1048576,11,FALSE())</f>
        <v>#N/A</v>
      </c>
    </row>
    <row r="1683" spans="1:17" x14ac:dyDescent="0.2">
      <c r="A1683" s="18" t="s">
        <v>689</v>
      </c>
      <c r="B1683" s="19" t="str">
        <f>VLOOKUP(Table3[[#This Row],[Customer ID]],'Customer name 1'!1682:$1048576,4,FALSE())</f>
        <v xml:space="preserve">Mr. Jacob </v>
      </c>
      <c r="C1683" s="20">
        <f>VLOOKUP(Table3[[#This Row],[Customer ID]],'Medical Examinations'!$1:$1048576,2,FALSE())</f>
        <v>19.059999999999999</v>
      </c>
      <c r="D1683" s="20" t="str">
        <f>VLOOKUP(Table3[[#This Row],[Customer ID]],'Medical Examinations'!$1:$1048576,3,FALSE())</f>
        <v>normal weight</v>
      </c>
      <c r="E1683" s="20">
        <f>VLOOKUP(Table3[[#This Row],[Customer ID]],'Medical Examinations'!$1:$1048576,4,FALSE())</f>
        <v>7.41</v>
      </c>
      <c r="F1683" s="20" t="str">
        <f>VLOOKUP(Table3[[#This Row],[Customer ID]],'Medical Examinations'!$1:$1048576,5,FALSE())</f>
        <v xml:space="preserve">diabetes </v>
      </c>
      <c r="G1683" s="19" t="str">
        <f>VLOOKUP(Table3[[#This Row],[Customer ID]],'Medical Examinations'!$1:$1048576,6,FALSE())</f>
        <v>No</v>
      </c>
      <c r="H1683" s="19" t="str">
        <f>VLOOKUP(Table3[[#This Row],[Customer ID]],'Medical Examinations'!$1:$1048576,7,FALSE())</f>
        <v>No</v>
      </c>
      <c r="I1683" s="19" t="str">
        <f>VLOOKUP(Table3[[#This Row],[Customer ID]],'Medical Examinations'!$1:$1048576,8,FALSE())</f>
        <v>No</v>
      </c>
      <c r="J1683" s="19">
        <f>VLOOKUP(Table3[[#This Row],[Customer ID]],'Medical Examinations'!$1:$1048576,9,FALSE())</f>
        <v>0</v>
      </c>
      <c r="K1683" s="19" t="str">
        <f>VLOOKUP(Table3[[#This Row],[Customer ID]],'Medical Examinations'!$1:$1048576,10,FALSE())</f>
        <v>No</v>
      </c>
      <c r="L1683" s="19" t="e">
        <f>VLOOKUP(Table3[[#This Row],[Customer ID]],'Hospitalisation Details'!1682:$1048576,5,FALSE())</f>
        <v>#N/A</v>
      </c>
      <c r="M1683" s="19" t="e">
        <f>VLOOKUP(Table3[[#This Row],[Customer ID]],'Hospitalisation Details'!1682:$1048576,6,FALSE())</f>
        <v>#N/A</v>
      </c>
      <c r="N1683" s="19" t="e">
        <f>VLOOKUP(Table3[[#This Row],[Customer ID]],'Hospitalisation Details'!1682:$1048576,8,FALSE())</f>
        <v>#N/A</v>
      </c>
      <c r="O1683" s="19" t="e">
        <f>VLOOKUP(Table3[[#This Row],[Customer ID]],'Hospitalisation Details'!1682:$1048576,9,FALSE())</f>
        <v>#N/A</v>
      </c>
      <c r="P1683" s="19" t="e">
        <f>VLOOKUP(Table3[[#This Row],[Customer ID]],'Hospitalisation Details'!1682:$1048576,10,FALSE())</f>
        <v>#N/A</v>
      </c>
      <c r="Q1683" s="19" t="e">
        <f>VLOOKUP(Table3[[#This Row],[Customer ID]],'Hospitalisation Details'!1682:$1048576,11,FALSE())</f>
        <v>#N/A</v>
      </c>
    </row>
    <row r="1684" spans="1:17" x14ac:dyDescent="0.2">
      <c r="A1684" s="18" t="s">
        <v>688</v>
      </c>
      <c r="B1684" s="19" t="str">
        <f>VLOOKUP(Table3[[#This Row],[Customer ID]],'Customer name 1'!1683:$1048576,4,FALSE())</f>
        <v xml:space="preserve">Ms. Jacqueline </v>
      </c>
      <c r="C1684" s="20">
        <f>VLOOKUP(Table3[[#This Row],[Customer ID]],'Medical Examinations'!$1:$1048576,2,FALSE())</f>
        <v>33.25</v>
      </c>
      <c r="D1684" s="20" t="str">
        <f>VLOOKUP(Table3[[#This Row],[Customer ID]],'Medical Examinations'!$1:$1048576,3,FALSE())</f>
        <v xml:space="preserve"> obesity </v>
      </c>
      <c r="E1684" s="20">
        <f>VLOOKUP(Table3[[#This Row],[Customer ID]],'Medical Examinations'!$1:$1048576,4,FALSE())</f>
        <v>5.62</v>
      </c>
      <c r="F1684" s="20" t="str">
        <f>VLOOKUP(Table3[[#This Row],[Customer ID]],'Medical Examinations'!$1:$1048576,5,FALSE())</f>
        <v xml:space="preserve">normal </v>
      </c>
      <c r="G1684" s="19" t="str">
        <f>VLOOKUP(Table3[[#This Row],[Customer ID]],'Medical Examinations'!$1:$1048576,6,FALSE())</f>
        <v>yes</v>
      </c>
      <c r="H1684" s="19" t="str">
        <f>VLOOKUP(Table3[[#This Row],[Customer ID]],'Medical Examinations'!$1:$1048576,7,FALSE())</f>
        <v>No</v>
      </c>
      <c r="I1684" s="19" t="str">
        <f>VLOOKUP(Table3[[#This Row],[Customer ID]],'Medical Examinations'!$1:$1048576,8,FALSE())</f>
        <v>No</v>
      </c>
      <c r="J1684" s="19">
        <f>VLOOKUP(Table3[[#This Row],[Customer ID]],'Medical Examinations'!$1:$1048576,9,FALSE())</f>
        <v>1</v>
      </c>
      <c r="K1684" s="19" t="str">
        <f>VLOOKUP(Table3[[#This Row],[Customer ID]],'Medical Examinations'!$1:$1048576,10,FALSE())</f>
        <v>No</v>
      </c>
      <c r="L1684" s="19" t="e">
        <f>VLOOKUP(Table3[[#This Row],[Customer ID]],'Hospitalisation Details'!1683:$1048576,5,FALSE())</f>
        <v>#N/A</v>
      </c>
      <c r="M1684" s="19" t="e">
        <f>VLOOKUP(Table3[[#This Row],[Customer ID]],'Hospitalisation Details'!1683:$1048576,6,FALSE())</f>
        <v>#N/A</v>
      </c>
      <c r="N1684" s="19" t="e">
        <f>VLOOKUP(Table3[[#This Row],[Customer ID]],'Hospitalisation Details'!1683:$1048576,8,FALSE())</f>
        <v>#N/A</v>
      </c>
      <c r="O1684" s="19" t="e">
        <f>VLOOKUP(Table3[[#This Row],[Customer ID]],'Hospitalisation Details'!1683:$1048576,9,FALSE())</f>
        <v>#N/A</v>
      </c>
      <c r="P1684" s="19" t="e">
        <f>VLOOKUP(Table3[[#This Row],[Customer ID]],'Hospitalisation Details'!1683:$1048576,10,FALSE())</f>
        <v>#N/A</v>
      </c>
      <c r="Q1684" s="19" t="e">
        <f>VLOOKUP(Table3[[#This Row],[Customer ID]],'Hospitalisation Details'!1683:$1048576,11,FALSE())</f>
        <v>#N/A</v>
      </c>
    </row>
    <row r="1685" spans="1:17" x14ac:dyDescent="0.2">
      <c r="A1685" s="18" t="s">
        <v>687</v>
      </c>
      <c r="B1685" s="19" t="str">
        <f>VLOOKUP(Table3[[#This Row],[Customer ID]],'Customer name 1'!1684:$1048576,4,FALSE())</f>
        <v xml:space="preserve">Mr. Yefeng </v>
      </c>
      <c r="C1685" s="20">
        <f>VLOOKUP(Table3[[#This Row],[Customer ID]],'Medical Examinations'!$1:$1048576,2,FALSE())</f>
        <v>21.37</v>
      </c>
      <c r="D1685" s="20" t="str">
        <f>VLOOKUP(Table3[[#This Row],[Customer ID]],'Medical Examinations'!$1:$1048576,3,FALSE())</f>
        <v>normal weight</v>
      </c>
      <c r="E1685" s="20">
        <f>VLOOKUP(Table3[[#This Row],[Customer ID]],'Medical Examinations'!$1:$1048576,4,FALSE())</f>
        <v>4.54</v>
      </c>
      <c r="F1685" s="20" t="str">
        <f>VLOOKUP(Table3[[#This Row],[Customer ID]],'Medical Examinations'!$1:$1048576,5,FALSE())</f>
        <v xml:space="preserve">normal </v>
      </c>
      <c r="G1685" s="19" t="str">
        <f>VLOOKUP(Table3[[#This Row],[Customer ID]],'Medical Examinations'!$1:$1048576,6,FALSE())</f>
        <v>yes</v>
      </c>
      <c r="H1685" s="19" t="str">
        <f>VLOOKUP(Table3[[#This Row],[Customer ID]],'Medical Examinations'!$1:$1048576,7,FALSE())</f>
        <v>No</v>
      </c>
      <c r="I1685" s="19" t="str">
        <f>VLOOKUP(Table3[[#This Row],[Customer ID]],'Medical Examinations'!$1:$1048576,8,FALSE())</f>
        <v>Yes</v>
      </c>
      <c r="J1685" s="19">
        <f>VLOOKUP(Table3[[#This Row],[Customer ID]],'Medical Examinations'!$1:$1048576,9,FALSE())</f>
        <v>1</v>
      </c>
      <c r="K1685" s="19" t="str">
        <f>VLOOKUP(Table3[[#This Row],[Customer ID]],'Medical Examinations'!$1:$1048576,10,FALSE())</f>
        <v>No</v>
      </c>
      <c r="L1685" s="19" t="e">
        <f>VLOOKUP(Table3[[#This Row],[Customer ID]],'Hospitalisation Details'!1684:$1048576,5,FALSE())</f>
        <v>#N/A</v>
      </c>
      <c r="M1685" s="19" t="e">
        <f>VLOOKUP(Table3[[#This Row],[Customer ID]],'Hospitalisation Details'!1684:$1048576,6,FALSE())</f>
        <v>#N/A</v>
      </c>
      <c r="N1685" s="19" t="e">
        <f>VLOOKUP(Table3[[#This Row],[Customer ID]],'Hospitalisation Details'!1684:$1048576,8,FALSE())</f>
        <v>#N/A</v>
      </c>
      <c r="O1685" s="19" t="e">
        <f>VLOOKUP(Table3[[#This Row],[Customer ID]],'Hospitalisation Details'!1684:$1048576,9,FALSE())</f>
        <v>#N/A</v>
      </c>
      <c r="P1685" s="19" t="e">
        <f>VLOOKUP(Table3[[#This Row],[Customer ID]],'Hospitalisation Details'!1684:$1048576,10,FALSE())</f>
        <v>#N/A</v>
      </c>
      <c r="Q1685" s="19" t="e">
        <f>VLOOKUP(Table3[[#This Row],[Customer ID]],'Hospitalisation Details'!1684:$1048576,11,FALSE())</f>
        <v>#N/A</v>
      </c>
    </row>
    <row r="1686" spans="1:17" x14ac:dyDescent="0.2">
      <c r="A1686" s="18" t="s">
        <v>686</v>
      </c>
      <c r="B1686" s="19" t="str">
        <f>VLOOKUP(Table3[[#This Row],[Customer ID]],'Customer name 1'!1685:$1048576,4,FALSE())</f>
        <v xml:space="preserve">Mr. Thomas </v>
      </c>
      <c r="C1686" s="20">
        <f>VLOOKUP(Table3[[#This Row],[Customer ID]],'Medical Examinations'!$1:$1048576,2,FALSE())</f>
        <v>34.43</v>
      </c>
      <c r="D1686" s="20" t="str">
        <f>VLOOKUP(Table3[[#This Row],[Customer ID]],'Medical Examinations'!$1:$1048576,3,FALSE())</f>
        <v xml:space="preserve"> obesity </v>
      </c>
      <c r="E1686" s="20">
        <f>VLOOKUP(Table3[[#This Row],[Customer ID]],'Medical Examinations'!$1:$1048576,4,FALSE())</f>
        <v>8.6199999999999992</v>
      </c>
      <c r="F1686" s="20" t="str">
        <f>VLOOKUP(Table3[[#This Row],[Customer ID]],'Medical Examinations'!$1:$1048576,5,FALSE())</f>
        <v xml:space="preserve">diabetes </v>
      </c>
      <c r="G1686" s="19" t="str">
        <f>VLOOKUP(Table3[[#This Row],[Customer ID]],'Medical Examinations'!$1:$1048576,6,FALSE())</f>
        <v>yes</v>
      </c>
      <c r="H1686" s="19" t="str">
        <f>VLOOKUP(Table3[[#This Row],[Customer ID]],'Medical Examinations'!$1:$1048576,7,FALSE())</f>
        <v>No</v>
      </c>
      <c r="I1686" s="19" t="str">
        <f>VLOOKUP(Table3[[#This Row],[Customer ID]],'Medical Examinations'!$1:$1048576,8,FALSE())</f>
        <v>No</v>
      </c>
      <c r="J1686" s="19">
        <f>VLOOKUP(Table3[[#This Row],[Customer ID]],'Medical Examinations'!$1:$1048576,9,FALSE())</f>
        <v>1</v>
      </c>
      <c r="K1686" s="19" t="str">
        <f>VLOOKUP(Table3[[#This Row],[Customer ID]],'Medical Examinations'!$1:$1048576,10,FALSE())</f>
        <v>No</v>
      </c>
      <c r="L1686" s="19" t="e">
        <f>VLOOKUP(Table3[[#This Row],[Customer ID]],'Hospitalisation Details'!1685:$1048576,5,FALSE())</f>
        <v>#N/A</v>
      </c>
      <c r="M1686" s="19" t="e">
        <f>VLOOKUP(Table3[[#This Row],[Customer ID]],'Hospitalisation Details'!1685:$1048576,6,FALSE())</f>
        <v>#N/A</v>
      </c>
      <c r="N1686" s="19" t="e">
        <f>VLOOKUP(Table3[[#This Row],[Customer ID]],'Hospitalisation Details'!1685:$1048576,8,FALSE())</f>
        <v>#N/A</v>
      </c>
      <c r="O1686" s="19" t="e">
        <f>VLOOKUP(Table3[[#This Row],[Customer ID]],'Hospitalisation Details'!1685:$1048576,9,FALSE())</f>
        <v>#N/A</v>
      </c>
      <c r="P1686" s="19" t="e">
        <f>VLOOKUP(Table3[[#This Row],[Customer ID]],'Hospitalisation Details'!1685:$1048576,10,FALSE())</f>
        <v>#N/A</v>
      </c>
      <c r="Q1686" s="19" t="e">
        <f>VLOOKUP(Table3[[#This Row],[Customer ID]],'Hospitalisation Details'!1685:$1048576,11,FALSE())</f>
        <v>#N/A</v>
      </c>
    </row>
    <row r="1687" spans="1:17" x14ac:dyDescent="0.2">
      <c r="A1687" s="18" t="s">
        <v>685</v>
      </c>
      <c r="B1687" s="19" t="str">
        <f>VLOOKUP(Table3[[#This Row],[Customer ID]],'Customer name 1'!1686:$1048576,4,FALSE())</f>
        <v xml:space="preserve">Mr. Ken </v>
      </c>
      <c r="C1687" s="20">
        <f>VLOOKUP(Table3[[#This Row],[Customer ID]],'Medical Examinations'!$1:$1048576,2,FALSE())</f>
        <v>20.86</v>
      </c>
      <c r="D1687" s="20" t="str">
        <f>VLOOKUP(Table3[[#This Row],[Customer ID]],'Medical Examinations'!$1:$1048576,3,FALSE())</f>
        <v>normal weight</v>
      </c>
      <c r="E1687" s="20">
        <f>VLOOKUP(Table3[[#This Row],[Customer ID]],'Medical Examinations'!$1:$1048576,4,FALSE())</f>
        <v>4.3600000000000003</v>
      </c>
      <c r="F1687" s="20" t="str">
        <f>VLOOKUP(Table3[[#This Row],[Customer ID]],'Medical Examinations'!$1:$1048576,5,FALSE())</f>
        <v xml:space="preserve">normal </v>
      </c>
      <c r="G1687" s="19" t="str">
        <f>VLOOKUP(Table3[[#This Row],[Customer ID]],'Medical Examinations'!$1:$1048576,6,FALSE())</f>
        <v>yes</v>
      </c>
      <c r="H1687" s="19" t="str">
        <f>VLOOKUP(Table3[[#This Row],[Customer ID]],'Medical Examinations'!$1:$1048576,7,FALSE())</f>
        <v>No</v>
      </c>
      <c r="I1687" s="19" t="str">
        <f>VLOOKUP(Table3[[#This Row],[Customer ID]],'Medical Examinations'!$1:$1048576,8,FALSE())</f>
        <v>No</v>
      </c>
      <c r="J1687" s="19">
        <f>VLOOKUP(Table3[[#This Row],[Customer ID]],'Medical Examinations'!$1:$1048576,9,FALSE())</f>
        <v>0</v>
      </c>
      <c r="K1687" s="19" t="str">
        <f>VLOOKUP(Table3[[#This Row],[Customer ID]],'Medical Examinations'!$1:$1048576,10,FALSE())</f>
        <v>No</v>
      </c>
      <c r="L1687" s="19" t="e">
        <f>VLOOKUP(Table3[[#This Row],[Customer ID]],'Hospitalisation Details'!1686:$1048576,5,FALSE())</f>
        <v>#N/A</v>
      </c>
      <c r="M1687" s="19" t="e">
        <f>VLOOKUP(Table3[[#This Row],[Customer ID]],'Hospitalisation Details'!1686:$1048576,6,FALSE())</f>
        <v>#N/A</v>
      </c>
      <c r="N1687" s="19" t="e">
        <f>VLOOKUP(Table3[[#This Row],[Customer ID]],'Hospitalisation Details'!1686:$1048576,8,FALSE())</f>
        <v>#N/A</v>
      </c>
      <c r="O1687" s="19" t="e">
        <f>VLOOKUP(Table3[[#This Row],[Customer ID]],'Hospitalisation Details'!1686:$1048576,9,FALSE())</f>
        <v>#N/A</v>
      </c>
      <c r="P1687" s="19" t="e">
        <f>VLOOKUP(Table3[[#This Row],[Customer ID]],'Hospitalisation Details'!1686:$1048576,10,FALSE())</f>
        <v>#N/A</v>
      </c>
      <c r="Q1687" s="19" t="e">
        <f>VLOOKUP(Table3[[#This Row],[Customer ID]],'Hospitalisation Details'!1686:$1048576,11,FALSE())</f>
        <v>#N/A</v>
      </c>
    </row>
    <row r="1688" spans="1:17" x14ac:dyDescent="0.2">
      <c r="A1688" s="18" t="s">
        <v>684</v>
      </c>
      <c r="B1688" s="19" t="str">
        <f>VLOOKUP(Table3[[#This Row],[Customer ID]],'Customer name 1'!1687:$1048576,4,FALSE())</f>
        <v xml:space="preserve">Ms. Annie </v>
      </c>
      <c r="C1688" s="20">
        <f>VLOOKUP(Table3[[#This Row],[Customer ID]],'Medical Examinations'!$1:$1048576,2,FALSE())</f>
        <v>18.34</v>
      </c>
      <c r="D1688" s="20" t="str">
        <f>VLOOKUP(Table3[[#This Row],[Customer ID]],'Medical Examinations'!$1:$1048576,3,FALSE())</f>
        <v xml:space="preserve">under weight </v>
      </c>
      <c r="E1688" s="20">
        <f>VLOOKUP(Table3[[#This Row],[Customer ID]],'Medical Examinations'!$1:$1048576,4,FALSE())</f>
        <v>10.01</v>
      </c>
      <c r="F1688" s="20" t="str">
        <f>VLOOKUP(Table3[[#This Row],[Customer ID]],'Medical Examinations'!$1:$1048576,5,FALSE())</f>
        <v xml:space="preserve">diabetes </v>
      </c>
      <c r="G1688" s="19" t="str">
        <f>VLOOKUP(Table3[[#This Row],[Customer ID]],'Medical Examinations'!$1:$1048576,6,FALSE())</f>
        <v>No</v>
      </c>
      <c r="H1688" s="19" t="str">
        <f>VLOOKUP(Table3[[#This Row],[Customer ID]],'Medical Examinations'!$1:$1048576,7,FALSE())</f>
        <v>No</v>
      </c>
      <c r="I1688" s="19" t="str">
        <f>VLOOKUP(Table3[[#This Row],[Customer ID]],'Medical Examinations'!$1:$1048576,8,FALSE())</f>
        <v>No</v>
      </c>
      <c r="J1688" s="19">
        <f>VLOOKUP(Table3[[#This Row],[Customer ID]],'Medical Examinations'!$1:$1048576,9,FALSE())</f>
        <v>0</v>
      </c>
      <c r="K1688" s="19" t="str">
        <f>VLOOKUP(Table3[[#This Row],[Customer ID]],'Medical Examinations'!$1:$1048576,10,FALSE())</f>
        <v>No</v>
      </c>
      <c r="L1688" s="19" t="e">
        <f>VLOOKUP(Table3[[#This Row],[Customer ID]],'Hospitalisation Details'!1687:$1048576,5,FALSE())</f>
        <v>#N/A</v>
      </c>
      <c r="M1688" s="19" t="e">
        <f>VLOOKUP(Table3[[#This Row],[Customer ID]],'Hospitalisation Details'!1687:$1048576,6,FALSE())</f>
        <v>#N/A</v>
      </c>
      <c r="N1688" s="19" t="e">
        <f>VLOOKUP(Table3[[#This Row],[Customer ID]],'Hospitalisation Details'!1687:$1048576,8,FALSE())</f>
        <v>#N/A</v>
      </c>
      <c r="O1688" s="19" t="e">
        <f>VLOOKUP(Table3[[#This Row],[Customer ID]],'Hospitalisation Details'!1687:$1048576,9,FALSE())</f>
        <v>#N/A</v>
      </c>
      <c r="P1688" s="19" t="e">
        <f>VLOOKUP(Table3[[#This Row],[Customer ID]],'Hospitalisation Details'!1687:$1048576,10,FALSE())</f>
        <v>#N/A</v>
      </c>
      <c r="Q1688" s="19" t="e">
        <f>VLOOKUP(Table3[[#This Row],[Customer ID]],'Hospitalisation Details'!1687:$1048576,11,FALSE())</f>
        <v>#N/A</v>
      </c>
    </row>
    <row r="1689" spans="1:17" x14ac:dyDescent="0.2">
      <c r="A1689" s="18" t="s">
        <v>683</v>
      </c>
      <c r="B1689" s="19" t="str">
        <f>VLOOKUP(Table3[[#This Row],[Customer ID]],'Customer name 1'!1688:$1048576,4,FALSE())</f>
        <v xml:space="preserve">Mrs. Noel </v>
      </c>
      <c r="C1689" s="20">
        <f>VLOOKUP(Table3[[#This Row],[Customer ID]],'Medical Examinations'!$1:$1048576,2,FALSE())</f>
        <v>34.15</v>
      </c>
      <c r="D1689" s="20" t="str">
        <f>VLOOKUP(Table3[[#This Row],[Customer ID]],'Medical Examinations'!$1:$1048576,3,FALSE())</f>
        <v xml:space="preserve"> obesity </v>
      </c>
      <c r="E1689" s="20">
        <f>VLOOKUP(Table3[[#This Row],[Customer ID]],'Medical Examinations'!$1:$1048576,4,FALSE())</f>
        <v>5.42</v>
      </c>
      <c r="F1689" s="20" t="str">
        <f>VLOOKUP(Table3[[#This Row],[Customer ID]],'Medical Examinations'!$1:$1048576,5,FALSE())</f>
        <v xml:space="preserve">normal </v>
      </c>
      <c r="G1689" s="19" t="str">
        <f>VLOOKUP(Table3[[#This Row],[Customer ID]],'Medical Examinations'!$1:$1048576,6,FALSE())</f>
        <v>No</v>
      </c>
      <c r="H1689" s="19" t="str">
        <f>VLOOKUP(Table3[[#This Row],[Customer ID]],'Medical Examinations'!$1:$1048576,7,FALSE())</f>
        <v>No</v>
      </c>
      <c r="I1689" s="19" t="str">
        <f>VLOOKUP(Table3[[#This Row],[Customer ID]],'Medical Examinations'!$1:$1048576,8,FALSE())</f>
        <v>No</v>
      </c>
      <c r="J1689" s="19">
        <f>VLOOKUP(Table3[[#This Row],[Customer ID]],'Medical Examinations'!$1:$1048576,9,FALSE())</f>
        <v>0</v>
      </c>
      <c r="K1689" s="19" t="str">
        <f>VLOOKUP(Table3[[#This Row],[Customer ID]],'Medical Examinations'!$1:$1048576,10,FALSE())</f>
        <v>No</v>
      </c>
      <c r="L1689" s="19" t="e">
        <f>VLOOKUP(Table3[[#This Row],[Customer ID]],'Hospitalisation Details'!1688:$1048576,5,FALSE())</f>
        <v>#N/A</v>
      </c>
      <c r="M1689" s="19" t="e">
        <f>VLOOKUP(Table3[[#This Row],[Customer ID]],'Hospitalisation Details'!1688:$1048576,6,FALSE())</f>
        <v>#N/A</v>
      </c>
      <c r="N1689" s="19" t="e">
        <f>VLOOKUP(Table3[[#This Row],[Customer ID]],'Hospitalisation Details'!1688:$1048576,8,FALSE())</f>
        <v>#N/A</v>
      </c>
      <c r="O1689" s="19" t="e">
        <f>VLOOKUP(Table3[[#This Row],[Customer ID]],'Hospitalisation Details'!1688:$1048576,9,FALSE())</f>
        <v>#N/A</v>
      </c>
      <c r="P1689" s="19" t="e">
        <f>VLOOKUP(Table3[[#This Row],[Customer ID]],'Hospitalisation Details'!1688:$1048576,10,FALSE())</f>
        <v>#N/A</v>
      </c>
      <c r="Q1689" s="19" t="e">
        <f>VLOOKUP(Table3[[#This Row],[Customer ID]],'Hospitalisation Details'!1688:$1048576,11,FALSE())</f>
        <v>#N/A</v>
      </c>
    </row>
    <row r="1690" spans="1:17" x14ac:dyDescent="0.2">
      <c r="A1690" s="18" t="s">
        <v>682</v>
      </c>
      <c r="B1690" s="19" t="str">
        <f>VLOOKUP(Table3[[#This Row],[Customer ID]],'Customer name 1'!1689:$1048576,4,FALSE())</f>
        <v xml:space="preserve">Mr. Mark </v>
      </c>
      <c r="C1690" s="20">
        <f>VLOOKUP(Table3[[#This Row],[Customer ID]],'Medical Examinations'!$1:$1048576,2,FALSE())</f>
        <v>18.350000000000001</v>
      </c>
      <c r="D1690" s="20" t="str">
        <f>VLOOKUP(Table3[[#This Row],[Customer ID]],'Medical Examinations'!$1:$1048576,3,FALSE())</f>
        <v xml:space="preserve">under weight </v>
      </c>
      <c r="E1690" s="20">
        <f>VLOOKUP(Table3[[#This Row],[Customer ID]],'Medical Examinations'!$1:$1048576,4,FALSE())</f>
        <v>5.12</v>
      </c>
      <c r="F1690" s="20" t="str">
        <f>VLOOKUP(Table3[[#This Row],[Customer ID]],'Medical Examinations'!$1:$1048576,5,FALSE())</f>
        <v xml:space="preserve">normal </v>
      </c>
      <c r="G1690" s="19" t="str">
        <f>VLOOKUP(Table3[[#This Row],[Customer ID]],'Medical Examinations'!$1:$1048576,6,FALSE())</f>
        <v>No</v>
      </c>
      <c r="H1690" s="19" t="str">
        <f>VLOOKUP(Table3[[#This Row],[Customer ID]],'Medical Examinations'!$1:$1048576,7,FALSE())</f>
        <v>No</v>
      </c>
      <c r="I1690" s="19" t="str">
        <f>VLOOKUP(Table3[[#This Row],[Customer ID]],'Medical Examinations'!$1:$1048576,8,FALSE())</f>
        <v>No</v>
      </c>
      <c r="J1690" s="19">
        <f>VLOOKUP(Table3[[#This Row],[Customer ID]],'Medical Examinations'!$1:$1048576,9,FALSE())</f>
        <v>0</v>
      </c>
      <c r="K1690" s="19" t="str">
        <f>VLOOKUP(Table3[[#This Row],[Customer ID]],'Medical Examinations'!$1:$1048576,10,FALSE())</f>
        <v>No</v>
      </c>
      <c r="L1690" s="19" t="e">
        <f>VLOOKUP(Table3[[#This Row],[Customer ID]],'Hospitalisation Details'!1689:$1048576,5,FALSE())</f>
        <v>#N/A</v>
      </c>
      <c r="M1690" s="19" t="e">
        <f>VLOOKUP(Table3[[#This Row],[Customer ID]],'Hospitalisation Details'!1689:$1048576,6,FALSE())</f>
        <v>#N/A</v>
      </c>
      <c r="N1690" s="19" t="e">
        <f>VLOOKUP(Table3[[#This Row],[Customer ID]],'Hospitalisation Details'!1689:$1048576,8,FALSE())</f>
        <v>#N/A</v>
      </c>
      <c r="O1690" s="19" t="e">
        <f>VLOOKUP(Table3[[#This Row],[Customer ID]],'Hospitalisation Details'!1689:$1048576,9,FALSE())</f>
        <v>#N/A</v>
      </c>
      <c r="P1690" s="19" t="e">
        <f>VLOOKUP(Table3[[#This Row],[Customer ID]],'Hospitalisation Details'!1689:$1048576,10,FALSE())</f>
        <v>#N/A</v>
      </c>
      <c r="Q1690" s="19" t="e">
        <f>VLOOKUP(Table3[[#This Row],[Customer ID]],'Hospitalisation Details'!1689:$1048576,11,FALSE())</f>
        <v>#N/A</v>
      </c>
    </row>
    <row r="1691" spans="1:17" x14ac:dyDescent="0.2">
      <c r="A1691" s="18" t="s">
        <v>681</v>
      </c>
      <c r="B1691" s="19" t="str">
        <f>VLOOKUP(Table3[[#This Row],[Customer ID]],'Customer name 1'!1690:$1048576,4,FALSE())</f>
        <v xml:space="preserve">Ms. Federica </v>
      </c>
      <c r="C1691" s="20">
        <f>VLOOKUP(Table3[[#This Row],[Customer ID]],'Medical Examinations'!$1:$1048576,2,FALSE())</f>
        <v>22.13</v>
      </c>
      <c r="D1691" s="20" t="str">
        <f>VLOOKUP(Table3[[#This Row],[Customer ID]],'Medical Examinations'!$1:$1048576,3,FALSE())</f>
        <v>normal weight</v>
      </c>
      <c r="E1691" s="20">
        <f>VLOOKUP(Table3[[#This Row],[Customer ID]],'Medical Examinations'!$1:$1048576,4,FALSE())</f>
        <v>9.1999999999999993</v>
      </c>
      <c r="F1691" s="20" t="str">
        <f>VLOOKUP(Table3[[#This Row],[Customer ID]],'Medical Examinations'!$1:$1048576,5,FALSE())</f>
        <v xml:space="preserve">diabetes </v>
      </c>
      <c r="G1691" s="19" t="str">
        <f>VLOOKUP(Table3[[#This Row],[Customer ID]],'Medical Examinations'!$1:$1048576,6,FALSE())</f>
        <v>yes</v>
      </c>
      <c r="H1691" s="19" t="str">
        <f>VLOOKUP(Table3[[#This Row],[Customer ID]],'Medical Examinations'!$1:$1048576,7,FALSE())</f>
        <v>No</v>
      </c>
      <c r="I1691" s="19" t="str">
        <f>VLOOKUP(Table3[[#This Row],[Customer ID]],'Medical Examinations'!$1:$1048576,8,FALSE())</f>
        <v>No</v>
      </c>
      <c r="J1691" s="19">
        <f>VLOOKUP(Table3[[#This Row],[Customer ID]],'Medical Examinations'!$1:$1048576,9,FALSE())</f>
        <v>0</v>
      </c>
      <c r="K1691" s="19" t="str">
        <f>VLOOKUP(Table3[[#This Row],[Customer ID]],'Medical Examinations'!$1:$1048576,10,FALSE())</f>
        <v>No</v>
      </c>
      <c r="L1691" s="19" t="e">
        <f>VLOOKUP(Table3[[#This Row],[Customer ID]],'Hospitalisation Details'!1690:$1048576,5,FALSE())</f>
        <v>#N/A</v>
      </c>
      <c r="M1691" s="19" t="e">
        <f>VLOOKUP(Table3[[#This Row],[Customer ID]],'Hospitalisation Details'!1690:$1048576,6,FALSE())</f>
        <v>#N/A</v>
      </c>
      <c r="N1691" s="19" t="e">
        <f>VLOOKUP(Table3[[#This Row],[Customer ID]],'Hospitalisation Details'!1690:$1048576,8,FALSE())</f>
        <v>#N/A</v>
      </c>
      <c r="O1691" s="19" t="e">
        <f>VLOOKUP(Table3[[#This Row],[Customer ID]],'Hospitalisation Details'!1690:$1048576,9,FALSE())</f>
        <v>#N/A</v>
      </c>
      <c r="P1691" s="19" t="e">
        <f>VLOOKUP(Table3[[#This Row],[Customer ID]],'Hospitalisation Details'!1690:$1048576,10,FALSE())</f>
        <v>#N/A</v>
      </c>
      <c r="Q1691" s="19" t="e">
        <f>VLOOKUP(Table3[[#This Row],[Customer ID]],'Hospitalisation Details'!1690:$1048576,11,FALSE())</f>
        <v>#N/A</v>
      </c>
    </row>
    <row r="1692" spans="1:17" x14ac:dyDescent="0.2">
      <c r="A1692" s="18" t="s">
        <v>680</v>
      </c>
      <c r="B1692" s="19" t="str">
        <f>VLOOKUP(Table3[[#This Row],[Customer ID]],'Customer name 1'!1691:$1048576,4,FALSE())</f>
        <v xml:space="preserve">Ms. Pamela </v>
      </c>
      <c r="C1692" s="20">
        <f>VLOOKUP(Table3[[#This Row],[Customer ID]],'Medical Examinations'!$1:$1048576,2,FALSE())</f>
        <v>22.51</v>
      </c>
      <c r="D1692" s="20" t="str">
        <f>VLOOKUP(Table3[[#This Row],[Customer ID]],'Medical Examinations'!$1:$1048576,3,FALSE())</f>
        <v>normal weight</v>
      </c>
      <c r="E1692" s="20">
        <f>VLOOKUP(Table3[[#This Row],[Customer ID]],'Medical Examinations'!$1:$1048576,4,FALSE())</f>
        <v>6.08</v>
      </c>
      <c r="F1692" s="20" t="str">
        <f>VLOOKUP(Table3[[#This Row],[Customer ID]],'Medical Examinations'!$1:$1048576,5,FALSE())</f>
        <v>prediabetes</v>
      </c>
      <c r="G1692" s="19" t="str">
        <f>VLOOKUP(Table3[[#This Row],[Customer ID]],'Medical Examinations'!$1:$1048576,6,FALSE())</f>
        <v>yes</v>
      </c>
      <c r="H1692" s="19" t="str">
        <f>VLOOKUP(Table3[[#This Row],[Customer ID]],'Medical Examinations'!$1:$1048576,7,FALSE())</f>
        <v>No</v>
      </c>
      <c r="I1692" s="19" t="str">
        <f>VLOOKUP(Table3[[#This Row],[Customer ID]],'Medical Examinations'!$1:$1048576,8,FALSE())</f>
        <v>No</v>
      </c>
      <c r="J1692" s="19">
        <f>VLOOKUP(Table3[[#This Row],[Customer ID]],'Medical Examinations'!$1:$1048576,9,FALSE())</f>
        <v>1</v>
      </c>
      <c r="K1692" s="19" t="str">
        <f>VLOOKUP(Table3[[#This Row],[Customer ID]],'Medical Examinations'!$1:$1048576,10,FALSE())</f>
        <v>No</v>
      </c>
      <c r="L1692" s="19" t="e">
        <f>VLOOKUP(Table3[[#This Row],[Customer ID]],'Hospitalisation Details'!1691:$1048576,5,FALSE())</f>
        <v>#N/A</v>
      </c>
      <c r="M1692" s="19" t="e">
        <f>VLOOKUP(Table3[[#This Row],[Customer ID]],'Hospitalisation Details'!1691:$1048576,6,FALSE())</f>
        <v>#N/A</v>
      </c>
      <c r="N1692" s="19" t="e">
        <f>VLOOKUP(Table3[[#This Row],[Customer ID]],'Hospitalisation Details'!1691:$1048576,8,FALSE())</f>
        <v>#N/A</v>
      </c>
      <c r="O1692" s="19" t="e">
        <f>VLOOKUP(Table3[[#This Row],[Customer ID]],'Hospitalisation Details'!1691:$1048576,9,FALSE())</f>
        <v>#N/A</v>
      </c>
      <c r="P1692" s="19" t="e">
        <f>VLOOKUP(Table3[[#This Row],[Customer ID]],'Hospitalisation Details'!1691:$1048576,10,FALSE())</f>
        <v>#N/A</v>
      </c>
      <c r="Q1692" s="19" t="e">
        <f>VLOOKUP(Table3[[#This Row],[Customer ID]],'Hospitalisation Details'!1691:$1048576,11,FALSE())</f>
        <v>#N/A</v>
      </c>
    </row>
    <row r="1693" spans="1:17" x14ac:dyDescent="0.2">
      <c r="A1693" s="18" t="s">
        <v>679</v>
      </c>
      <c r="B1693" s="19" t="str">
        <f>VLOOKUP(Table3[[#This Row],[Customer ID]],'Customer name 1'!1692:$1048576,4,FALSE())</f>
        <v xml:space="preserve">Mr. Andrew </v>
      </c>
      <c r="C1693" s="20">
        <f>VLOOKUP(Table3[[#This Row],[Customer ID]],'Medical Examinations'!$1:$1048576,2,FALSE())</f>
        <v>31</v>
      </c>
      <c r="D1693" s="20" t="str">
        <f>VLOOKUP(Table3[[#This Row],[Customer ID]],'Medical Examinations'!$1:$1048576,3,FALSE())</f>
        <v xml:space="preserve"> obesity </v>
      </c>
      <c r="E1693" s="20">
        <f>VLOOKUP(Table3[[#This Row],[Customer ID]],'Medical Examinations'!$1:$1048576,4,FALSE())</f>
        <v>4.7699999999999996</v>
      </c>
      <c r="F1693" s="20" t="str">
        <f>VLOOKUP(Table3[[#This Row],[Customer ID]],'Medical Examinations'!$1:$1048576,5,FALSE())</f>
        <v xml:space="preserve">normal </v>
      </c>
      <c r="G1693" s="19" t="str">
        <f>VLOOKUP(Table3[[#This Row],[Customer ID]],'Medical Examinations'!$1:$1048576,6,FALSE())</f>
        <v>No</v>
      </c>
      <c r="H1693" s="19" t="str">
        <f>VLOOKUP(Table3[[#This Row],[Customer ID]],'Medical Examinations'!$1:$1048576,7,FALSE())</f>
        <v>No</v>
      </c>
      <c r="I1693" s="19" t="str">
        <f>VLOOKUP(Table3[[#This Row],[Customer ID]],'Medical Examinations'!$1:$1048576,8,FALSE())</f>
        <v>No</v>
      </c>
      <c r="J1693" s="19">
        <f>VLOOKUP(Table3[[#This Row],[Customer ID]],'Medical Examinations'!$1:$1048576,9,FALSE())</f>
        <v>1</v>
      </c>
      <c r="K1693" s="19" t="str">
        <f>VLOOKUP(Table3[[#This Row],[Customer ID]],'Medical Examinations'!$1:$1048576,10,FALSE())</f>
        <v>No</v>
      </c>
      <c r="L1693" s="19" t="e">
        <f>VLOOKUP(Table3[[#This Row],[Customer ID]],'Hospitalisation Details'!1692:$1048576,5,FALSE())</f>
        <v>#N/A</v>
      </c>
      <c r="M1693" s="19" t="e">
        <f>VLOOKUP(Table3[[#This Row],[Customer ID]],'Hospitalisation Details'!1692:$1048576,6,FALSE())</f>
        <v>#N/A</v>
      </c>
      <c r="N1693" s="19" t="e">
        <f>VLOOKUP(Table3[[#This Row],[Customer ID]],'Hospitalisation Details'!1692:$1048576,8,FALSE())</f>
        <v>#N/A</v>
      </c>
      <c r="O1693" s="19" t="e">
        <f>VLOOKUP(Table3[[#This Row],[Customer ID]],'Hospitalisation Details'!1692:$1048576,9,FALSE())</f>
        <v>#N/A</v>
      </c>
      <c r="P1693" s="19" t="e">
        <f>VLOOKUP(Table3[[#This Row],[Customer ID]],'Hospitalisation Details'!1692:$1048576,10,FALSE())</f>
        <v>#N/A</v>
      </c>
      <c r="Q1693" s="19" t="e">
        <f>VLOOKUP(Table3[[#This Row],[Customer ID]],'Hospitalisation Details'!1692:$1048576,11,FALSE())</f>
        <v>#N/A</v>
      </c>
    </row>
    <row r="1694" spans="1:17" x14ac:dyDescent="0.2">
      <c r="A1694" s="18" t="s">
        <v>678</v>
      </c>
      <c r="B1694" s="19" t="str">
        <f>VLOOKUP(Table3[[#This Row],[Customer ID]],'Customer name 1'!1693:$1048576,4,FALSE())</f>
        <v xml:space="preserve">Mr. Randall </v>
      </c>
      <c r="C1694" s="20">
        <f>VLOOKUP(Table3[[#This Row],[Customer ID]],'Medical Examinations'!$1:$1048576,2,FALSE())</f>
        <v>28.27</v>
      </c>
      <c r="D1694" s="20" t="str">
        <f>VLOOKUP(Table3[[#This Row],[Customer ID]],'Medical Examinations'!$1:$1048576,3,FALSE())</f>
        <v>over weight</v>
      </c>
      <c r="E1694" s="20">
        <f>VLOOKUP(Table3[[#This Row],[Customer ID]],'Medical Examinations'!$1:$1048576,4,FALSE())</f>
        <v>4.62</v>
      </c>
      <c r="F1694" s="20" t="str">
        <f>VLOOKUP(Table3[[#This Row],[Customer ID]],'Medical Examinations'!$1:$1048576,5,FALSE())</f>
        <v xml:space="preserve">normal </v>
      </c>
      <c r="G1694" s="19" t="str">
        <f>VLOOKUP(Table3[[#This Row],[Customer ID]],'Medical Examinations'!$1:$1048576,6,FALSE())</f>
        <v>No</v>
      </c>
      <c r="H1694" s="19" t="str">
        <f>VLOOKUP(Table3[[#This Row],[Customer ID]],'Medical Examinations'!$1:$1048576,7,FALSE())</f>
        <v>No</v>
      </c>
      <c r="I1694" s="19" t="str">
        <f>VLOOKUP(Table3[[#This Row],[Customer ID]],'Medical Examinations'!$1:$1048576,8,FALSE())</f>
        <v>No</v>
      </c>
      <c r="J1694" s="19">
        <f>VLOOKUP(Table3[[#This Row],[Customer ID]],'Medical Examinations'!$1:$1048576,9,FALSE())</f>
        <v>1</v>
      </c>
      <c r="K1694" s="19" t="str">
        <f>VLOOKUP(Table3[[#This Row],[Customer ID]],'Medical Examinations'!$1:$1048576,10,FALSE())</f>
        <v>No</v>
      </c>
      <c r="L1694" s="19" t="e">
        <f>VLOOKUP(Table3[[#This Row],[Customer ID]],'Hospitalisation Details'!1693:$1048576,5,FALSE())</f>
        <v>#N/A</v>
      </c>
      <c r="M1694" s="19" t="e">
        <f>VLOOKUP(Table3[[#This Row],[Customer ID]],'Hospitalisation Details'!1693:$1048576,6,FALSE())</f>
        <v>#N/A</v>
      </c>
      <c r="N1694" s="19" t="e">
        <f>VLOOKUP(Table3[[#This Row],[Customer ID]],'Hospitalisation Details'!1693:$1048576,8,FALSE())</f>
        <v>#N/A</v>
      </c>
      <c r="O1694" s="19" t="e">
        <f>VLOOKUP(Table3[[#This Row],[Customer ID]],'Hospitalisation Details'!1693:$1048576,9,FALSE())</f>
        <v>#N/A</v>
      </c>
      <c r="P1694" s="19" t="e">
        <f>VLOOKUP(Table3[[#This Row],[Customer ID]],'Hospitalisation Details'!1693:$1048576,10,FALSE())</f>
        <v>#N/A</v>
      </c>
      <c r="Q1694" s="19" t="e">
        <f>VLOOKUP(Table3[[#This Row],[Customer ID]],'Hospitalisation Details'!1693:$1048576,11,FALSE())</f>
        <v>#N/A</v>
      </c>
    </row>
    <row r="1695" spans="1:17" x14ac:dyDescent="0.2">
      <c r="A1695" s="18" t="s">
        <v>677</v>
      </c>
      <c r="B1695" s="19" t="str">
        <f>VLOOKUP(Table3[[#This Row],[Customer ID]],'Customer name 1'!1694:$1048576,4,FALSE())</f>
        <v xml:space="preserve">Ms. Tracy </v>
      </c>
      <c r="C1695" s="20">
        <f>VLOOKUP(Table3[[#This Row],[Customer ID]],'Medical Examinations'!$1:$1048576,2,FALSE())</f>
        <v>29.92</v>
      </c>
      <c r="D1695" s="20" t="str">
        <f>VLOOKUP(Table3[[#This Row],[Customer ID]],'Medical Examinations'!$1:$1048576,3,FALSE())</f>
        <v>over weight</v>
      </c>
      <c r="E1695" s="20">
        <f>VLOOKUP(Table3[[#This Row],[Customer ID]],'Medical Examinations'!$1:$1048576,4,FALSE())</f>
        <v>9.07</v>
      </c>
      <c r="F1695" s="20" t="str">
        <f>VLOOKUP(Table3[[#This Row],[Customer ID]],'Medical Examinations'!$1:$1048576,5,FALSE())</f>
        <v xml:space="preserve">diabetes </v>
      </c>
      <c r="G1695" s="19" t="str">
        <f>VLOOKUP(Table3[[#This Row],[Customer ID]],'Medical Examinations'!$1:$1048576,6,FALSE())</f>
        <v>yes</v>
      </c>
      <c r="H1695" s="19" t="str">
        <f>VLOOKUP(Table3[[#This Row],[Customer ID]],'Medical Examinations'!$1:$1048576,7,FALSE())</f>
        <v>No</v>
      </c>
      <c r="I1695" s="19" t="str">
        <f>VLOOKUP(Table3[[#This Row],[Customer ID]],'Medical Examinations'!$1:$1048576,8,FALSE())</f>
        <v>No</v>
      </c>
      <c r="J1695" s="19">
        <f>VLOOKUP(Table3[[#This Row],[Customer ID]],'Medical Examinations'!$1:$1048576,9,FALSE())</f>
        <v>1</v>
      </c>
      <c r="K1695" s="19" t="str">
        <f>VLOOKUP(Table3[[#This Row],[Customer ID]],'Medical Examinations'!$1:$1048576,10,FALSE())</f>
        <v>No</v>
      </c>
      <c r="L1695" s="19" t="e">
        <f>VLOOKUP(Table3[[#This Row],[Customer ID]],'Hospitalisation Details'!1694:$1048576,5,FALSE())</f>
        <v>#N/A</v>
      </c>
      <c r="M1695" s="19" t="e">
        <f>VLOOKUP(Table3[[#This Row],[Customer ID]],'Hospitalisation Details'!1694:$1048576,6,FALSE())</f>
        <v>#N/A</v>
      </c>
      <c r="N1695" s="19" t="e">
        <f>VLOOKUP(Table3[[#This Row],[Customer ID]],'Hospitalisation Details'!1694:$1048576,8,FALSE())</f>
        <v>#N/A</v>
      </c>
      <c r="O1695" s="19" t="e">
        <f>VLOOKUP(Table3[[#This Row],[Customer ID]],'Hospitalisation Details'!1694:$1048576,9,FALSE())</f>
        <v>#N/A</v>
      </c>
      <c r="P1695" s="19" t="e">
        <f>VLOOKUP(Table3[[#This Row],[Customer ID]],'Hospitalisation Details'!1694:$1048576,10,FALSE())</f>
        <v>#N/A</v>
      </c>
      <c r="Q1695" s="19" t="e">
        <f>VLOOKUP(Table3[[#This Row],[Customer ID]],'Hospitalisation Details'!1694:$1048576,11,FALSE())</f>
        <v>#N/A</v>
      </c>
    </row>
    <row r="1696" spans="1:17" x14ac:dyDescent="0.2">
      <c r="A1696" s="18" t="s">
        <v>676</v>
      </c>
      <c r="B1696" s="19" t="str">
        <f>VLOOKUP(Table3[[#This Row],[Customer ID]],'Customer name 1'!1695:$1048576,4,FALSE())</f>
        <v xml:space="preserve">Ms. Azelie </v>
      </c>
      <c r="C1696" s="20">
        <f>VLOOKUP(Table3[[#This Row],[Customer ID]],'Medical Examinations'!$1:$1048576,2,FALSE())</f>
        <v>25.9</v>
      </c>
      <c r="D1696" s="20" t="str">
        <f>VLOOKUP(Table3[[#This Row],[Customer ID]],'Medical Examinations'!$1:$1048576,3,FALSE())</f>
        <v>over weight</v>
      </c>
      <c r="E1696" s="20">
        <f>VLOOKUP(Table3[[#This Row],[Customer ID]],'Medical Examinations'!$1:$1048576,4,FALSE())</f>
        <v>9.1199999999999992</v>
      </c>
      <c r="F1696" s="20" t="str">
        <f>VLOOKUP(Table3[[#This Row],[Customer ID]],'Medical Examinations'!$1:$1048576,5,FALSE())</f>
        <v xml:space="preserve">diabetes </v>
      </c>
      <c r="G1696" s="19" t="str">
        <f>VLOOKUP(Table3[[#This Row],[Customer ID]],'Medical Examinations'!$1:$1048576,6,FALSE())</f>
        <v>yes</v>
      </c>
      <c r="H1696" s="19" t="str">
        <f>VLOOKUP(Table3[[#This Row],[Customer ID]],'Medical Examinations'!$1:$1048576,7,FALSE())</f>
        <v>No</v>
      </c>
      <c r="I1696" s="19" t="str">
        <f>VLOOKUP(Table3[[#This Row],[Customer ID]],'Medical Examinations'!$1:$1048576,8,FALSE())</f>
        <v>No</v>
      </c>
      <c r="J1696" s="19">
        <f>VLOOKUP(Table3[[#This Row],[Customer ID]],'Medical Examinations'!$1:$1048576,9,FALSE())</f>
        <v>1</v>
      </c>
      <c r="K1696" s="19" t="str">
        <f>VLOOKUP(Table3[[#This Row],[Customer ID]],'Medical Examinations'!$1:$1048576,10,FALSE())</f>
        <v>No</v>
      </c>
      <c r="L1696" s="19" t="e">
        <f>VLOOKUP(Table3[[#This Row],[Customer ID]],'Hospitalisation Details'!1695:$1048576,5,FALSE())</f>
        <v>#N/A</v>
      </c>
      <c r="M1696" s="19" t="e">
        <f>VLOOKUP(Table3[[#This Row],[Customer ID]],'Hospitalisation Details'!1695:$1048576,6,FALSE())</f>
        <v>#N/A</v>
      </c>
      <c r="N1696" s="19" t="e">
        <f>VLOOKUP(Table3[[#This Row],[Customer ID]],'Hospitalisation Details'!1695:$1048576,8,FALSE())</f>
        <v>#N/A</v>
      </c>
      <c r="O1696" s="19" t="e">
        <f>VLOOKUP(Table3[[#This Row],[Customer ID]],'Hospitalisation Details'!1695:$1048576,9,FALSE())</f>
        <v>#N/A</v>
      </c>
      <c r="P1696" s="19" t="e">
        <f>VLOOKUP(Table3[[#This Row],[Customer ID]],'Hospitalisation Details'!1695:$1048576,10,FALSE())</f>
        <v>#N/A</v>
      </c>
      <c r="Q1696" s="19" t="e">
        <f>VLOOKUP(Table3[[#This Row],[Customer ID]],'Hospitalisation Details'!1695:$1048576,11,FALSE())</f>
        <v>#N/A</v>
      </c>
    </row>
    <row r="1697" spans="1:17" x14ac:dyDescent="0.2">
      <c r="A1697" s="18" t="s">
        <v>675</v>
      </c>
      <c r="B1697" s="19" t="str">
        <f>VLOOKUP(Table3[[#This Row],[Customer ID]],'Customer name 1'!1696:$1048576,4,FALSE())</f>
        <v xml:space="preserve">Ms. Monica </v>
      </c>
      <c r="C1697" s="20">
        <f>VLOOKUP(Table3[[#This Row],[Customer ID]],'Medical Examinations'!$1:$1048576,2,FALSE())</f>
        <v>27.74</v>
      </c>
      <c r="D1697" s="20" t="str">
        <f>VLOOKUP(Table3[[#This Row],[Customer ID]],'Medical Examinations'!$1:$1048576,3,FALSE())</f>
        <v>over weight</v>
      </c>
      <c r="E1697" s="20">
        <f>VLOOKUP(Table3[[#This Row],[Customer ID]],'Medical Examinations'!$1:$1048576,4,FALSE())</f>
        <v>7.32</v>
      </c>
      <c r="F1697" s="20" t="str">
        <f>VLOOKUP(Table3[[#This Row],[Customer ID]],'Medical Examinations'!$1:$1048576,5,FALSE())</f>
        <v xml:space="preserve">diabetes </v>
      </c>
      <c r="G1697" s="19" t="str">
        <f>VLOOKUP(Table3[[#This Row],[Customer ID]],'Medical Examinations'!$1:$1048576,6,FALSE())</f>
        <v>yes</v>
      </c>
      <c r="H1697" s="19" t="str">
        <f>VLOOKUP(Table3[[#This Row],[Customer ID]],'Medical Examinations'!$1:$1048576,7,FALSE())</f>
        <v>No</v>
      </c>
      <c r="I1697" s="19" t="str">
        <f>VLOOKUP(Table3[[#This Row],[Customer ID]],'Medical Examinations'!$1:$1048576,8,FALSE())</f>
        <v>No</v>
      </c>
      <c r="J1697" s="19">
        <f>VLOOKUP(Table3[[#This Row],[Customer ID]],'Medical Examinations'!$1:$1048576,9,FALSE())</f>
        <v>1</v>
      </c>
      <c r="K1697" s="19" t="str">
        <f>VLOOKUP(Table3[[#This Row],[Customer ID]],'Medical Examinations'!$1:$1048576,10,FALSE())</f>
        <v>No</v>
      </c>
      <c r="L1697" s="19" t="e">
        <f>VLOOKUP(Table3[[#This Row],[Customer ID]],'Hospitalisation Details'!1696:$1048576,5,FALSE())</f>
        <v>#N/A</v>
      </c>
      <c r="M1697" s="19" t="e">
        <f>VLOOKUP(Table3[[#This Row],[Customer ID]],'Hospitalisation Details'!1696:$1048576,6,FALSE())</f>
        <v>#N/A</v>
      </c>
      <c r="N1697" s="19" t="e">
        <f>VLOOKUP(Table3[[#This Row],[Customer ID]],'Hospitalisation Details'!1696:$1048576,8,FALSE())</f>
        <v>#N/A</v>
      </c>
      <c r="O1697" s="19" t="e">
        <f>VLOOKUP(Table3[[#This Row],[Customer ID]],'Hospitalisation Details'!1696:$1048576,9,FALSE())</f>
        <v>#N/A</v>
      </c>
      <c r="P1697" s="19" t="e">
        <f>VLOOKUP(Table3[[#This Row],[Customer ID]],'Hospitalisation Details'!1696:$1048576,10,FALSE())</f>
        <v>#N/A</v>
      </c>
      <c r="Q1697" s="19" t="e">
        <f>VLOOKUP(Table3[[#This Row],[Customer ID]],'Hospitalisation Details'!1696:$1048576,11,FALSE())</f>
        <v>#N/A</v>
      </c>
    </row>
    <row r="1698" spans="1:17" x14ac:dyDescent="0.2">
      <c r="A1698" s="18" t="s">
        <v>674</v>
      </c>
      <c r="B1698" s="19" t="str">
        <f>VLOOKUP(Table3[[#This Row],[Customer ID]],'Customer name 1'!1697:$1048576,4,FALSE())</f>
        <v xml:space="preserve">Ms. Katarina </v>
      </c>
      <c r="C1698" s="20">
        <f>VLOOKUP(Table3[[#This Row],[Customer ID]],'Medical Examinations'!$1:$1048576,2,FALSE())</f>
        <v>17.260000000000002</v>
      </c>
      <c r="D1698" s="20" t="str">
        <f>VLOOKUP(Table3[[#This Row],[Customer ID]],'Medical Examinations'!$1:$1048576,3,FALSE())</f>
        <v xml:space="preserve">under weight </v>
      </c>
      <c r="E1698" s="20">
        <f>VLOOKUP(Table3[[#This Row],[Customer ID]],'Medical Examinations'!$1:$1048576,4,FALSE())</f>
        <v>11.73</v>
      </c>
      <c r="F1698" s="20" t="str">
        <f>VLOOKUP(Table3[[#This Row],[Customer ID]],'Medical Examinations'!$1:$1048576,5,FALSE())</f>
        <v xml:space="preserve">diabetes </v>
      </c>
      <c r="G1698" s="19" t="str">
        <f>VLOOKUP(Table3[[#This Row],[Customer ID]],'Medical Examinations'!$1:$1048576,6,FALSE())</f>
        <v>No</v>
      </c>
      <c r="H1698" s="19" t="str">
        <f>VLOOKUP(Table3[[#This Row],[Customer ID]],'Medical Examinations'!$1:$1048576,7,FALSE())</f>
        <v>No</v>
      </c>
      <c r="I1698" s="19" t="str">
        <f>VLOOKUP(Table3[[#This Row],[Customer ID]],'Medical Examinations'!$1:$1048576,8,FALSE())</f>
        <v>No</v>
      </c>
      <c r="J1698" s="19">
        <f>VLOOKUP(Table3[[#This Row],[Customer ID]],'Medical Examinations'!$1:$1048576,9,FALSE())</f>
        <v>2</v>
      </c>
      <c r="K1698" s="19" t="str">
        <f>VLOOKUP(Table3[[#This Row],[Customer ID]],'Medical Examinations'!$1:$1048576,10,FALSE())</f>
        <v>No</v>
      </c>
      <c r="L1698" s="19" t="e">
        <f>VLOOKUP(Table3[[#This Row],[Customer ID]],'Hospitalisation Details'!1697:$1048576,5,FALSE())</f>
        <v>#N/A</v>
      </c>
      <c r="M1698" s="19" t="e">
        <f>VLOOKUP(Table3[[#This Row],[Customer ID]],'Hospitalisation Details'!1697:$1048576,6,FALSE())</f>
        <v>#N/A</v>
      </c>
      <c r="N1698" s="19" t="e">
        <f>VLOOKUP(Table3[[#This Row],[Customer ID]],'Hospitalisation Details'!1697:$1048576,8,FALSE())</f>
        <v>#N/A</v>
      </c>
      <c r="O1698" s="19" t="e">
        <f>VLOOKUP(Table3[[#This Row],[Customer ID]],'Hospitalisation Details'!1697:$1048576,9,FALSE())</f>
        <v>#N/A</v>
      </c>
      <c r="P1698" s="19" t="e">
        <f>VLOOKUP(Table3[[#This Row],[Customer ID]],'Hospitalisation Details'!1697:$1048576,10,FALSE())</f>
        <v>#N/A</v>
      </c>
      <c r="Q1698" s="19" t="e">
        <f>VLOOKUP(Table3[[#This Row],[Customer ID]],'Hospitalisation Details'!1697:$1048576,11,FALSE())</f>
        <v>#N/A</v>
      </c>
    </row>
    <row r="1699" spans="1:17" x14ac:dyDescent="0.2">
      <c r="A1699" s="18" t="s">
        <v>673</v>
      </c>
      <c r="B1699" s="19" t="str">
        <f>VLOOKUP(Table3[[#This Row],[Customer ID]],'Customer name 1'!1698:$1048576,4,FALSE())</f>
        <v xml:space="preserve">Ms. Jamie </v>
      </c>
      <c r="C1699" s="20">
        <f>VLOOKUP(Table3[[#This Row],[Customer ID]],'Medical Examinations'!$1:$1048576,2,FALSE())</f>
        <v>19.855</v>
      </c>
      <c r="D1699" s="20" t="str">
        <f>VLOOKUP(Table3[[#This Row],[Customer ID]],'Medical Examinations'!$1:$1048576,3,FALSE())</f>
        <v>normal weight</v>
      </c>
      <c r="E1699" s="20">
        <f>VLOOKUP(Table3[[#This Row],[Customer ID]],'Medical Examinations'!$1:$1048576,4,FALSE())</f>
        <v>6.64</v>
      </c>
      <c r="F1699" s="20" t="str">
        <f>VLOOKUP(Table3[[#This Row],[Customer ID]],'Medical Examinations'!$1:$1048576,5,FALSE())</f>
        <v xml:space="preserve">diabetes </v>
      </c>
      <c r="G1699" s="19" t="str">
        <f>VLOOKUP(Table3[[#This Row],[Customer ID]],'Medical Examinations'!$1:$1048576,6,FALSE())</f>
        <v>yes</v>
      </c>
      <c r="H1699" s="19" t="str">
        <f>VLOOKUP(Table3[[#This Row],[Customer ID]],'Medical Examinations'!$1:$1048576,7,FALSE())</f>
        <v>No</v>
      </c>
      <c r="I1699" s="19" t="str">
        <f>VLOOKUP(Table3[[#This Row],[Customer ID]],'Medical Examinations'!$1:$1048576,8,FALSE())</f>
        <v>No</v>
      </c>
      <c r="J1699" s="19">
        <f>VLOOKUP(Table3[[#This Row],[Customer ID]],'Medical Examinations'!$1:$1048576,9,FALSE())</f>
        <v>1</v>
      </c>
      <c r="K1699" s="19" t="str">
        <f>VLOOKUP(Table3[[#This Row],[Customer ID]],'Medical Examinations'!$1:$1048576,10,FALSE())</f>
        <v>No</v>
      </c>
      <c r="L1699" s="19" t="e">
        <f>VLOOKUP(Table3[[#This Row],[Customer ID]],'Hospitalisation Details'!1698:$1048576,5,FALSE())</f>
        <v>#N/A</v>
      </c>
      <c r="M1699" s="19" t="e">
        <f>VLOOKUP(Table3[[#This Row],[Customer ID]],'Hospitalisation Details'!1698:$1048576,6,FALSE())</f>
        <v>#N/A</v>
      </c>
      <c r="N1699" s="19" t="e">
        <f>VLOOKUP(Table3[[#This Row],[Customer ID]],'Hospitalisation Details'!1698:$1048576,8,FALSE())</f>
        <v>#N/A</v>
      </c>
      <c r="O1699" s="19" t="e">
        <f>VLOOKUP(Table3[[#This Row],[Customer ID]],'Hospitalisation Details'!1698:$1048576,9,FALSE())</f>
        <v>#N/A</v>
      </c>
      <c r="P1699" s="19" t="e">
        <f>VLOOKUP(Table3[[#This Row],[Customer ID]],'Hospitalisation Details'!1698:$1048576,10,FALSE())</f>
        <v>#N/A</v>
      </c>
      <c r="Q1699" s="19" t="e">
        <f>VLOOKUP(Table3[[#This Row],[Customer ID]],'Hospitalisation Details'!1698:$1048576,11,FALSE())</f>
        <v>#N/A</v>
      </c>
    </row>
    <row r="1700" spans="1:17" x14ac:dyDescent="0.2">
      <c r="A1700" s="18" t="s">
        <v>672</v>
      </c>
      <c r="B1700" s="19" t="str">
        <f>VLOOKUP(Table3[[#This Row],[Customer ID]],'Customer name 1'!1699:$1048576,4,FALSE())</f>
        <v xml:space="preserve">Mr. Brian </v>
      </c>
      <c r="C1700" s="20">
        <f>VLOOKUP(Table3[[#This Row],[Customer ID]],'Medical Examinations'!$1:$1048576,2,FALSE())</f>
        <v>41.69</v>
      </c>
      <c r="D1700" s="20" t="str">
        <f>VLOOKUP(Table3[[#This Row],[Customer ID]],'Medical Examinations'!$1:$1048576,3,FALSE())</f>
        <v xml:space="preserve"> obesity </v>
      </c>
      <c r="E1700" s="20">
        <f>VLOOKUP(Table3[[#This Row],[Customer ID]],'Medical Examinations'!$1:$1048576,4,FALSE())</f>
        <v>5.78</v>
      </c>
      <c r="F1700" s="20" t="str">
        <f>VLOOKUP(Table3[[#This Row],[Customer ID]],'Medical Examinations'!$1:$1048576,5,FALSE())</f>
        <v>prediabetes</v>
      </c>
      <c r="G1700" s="19" t="str">
        <f>VLOOKUP(Table3[[#This Row],[Customer ID]],'Medical Examinations'!$1:$1048576,6,FALSE())</f>
        <v>No</v>
      </c>
      <c r="H1700" s="19" t="str">
        <f>VLOOKUP(Table3[[#This Row],[Customer ID]],'Medical Examinations'!$1:$1048576,7,FALSE())</f>
        <v>No</v>
      </c>
      <c r="I1700" s="19" t="str">
        <f>VLOOKUP(Table3[[#This Row],[Customer ID]],'Medical Examinations'!$1:$1048576,8,FALSE())</f>
        <v>No</v>
      </c>
      <c r="J1700" s="19">
        <f>VLOOKUP(Table3[[#This Row],[Customer ID]],'Medical Examinations'!$1:$1048576,9,FALSE())</f>
        <v>0</v>
      </c>
      <c r="K1700" s="19" t="str">
        <f>VLOOKUP(Table3[[#This Row],[Customer ID]],'Medical Examinations'!$1:$1048576,10,FALSE())</f>
        <v>No</v>
      </c>
      <c r="L1700" s="19" t="e">
        <f>VLOOKUP(Table3[[#This Row],[Customer ID]],'Hospitalisation Details'!1699:$1048576,5,FALSE())</f>
        <v>#N/A</v>
      </c>
      <c r="M1700" s="19" t="e">
        <f>VLOOKUP(Table3[[#This Row],[Customer ID]],'Hospitalisation Details'!1699:$1048576,6,FALSE())</f>
        <v>#N/A</v>
      </c>
      <c r="N1700" s="19" t="e">
        <f>VLOOKUP(Table3[[#This Row],[Customer ID]],'Hospitalisation Details'!1699:$1048576,8,FALSE())</f>
        <v>#N/A</v>
      </c>
      <c r="O1700" s="19" t="e">
        <f>VLOOKUP(Table3[[#This Row],[Customer ID]],'Hospitalisation Details'!1699:$1048576,9,FALSE())</f>
        <v>#N/A</v>
      </c>
      <c r="P1700" s="19" t="e">
        <f>VLOOKUP(Table3[[#This Row],[Customer ID]],'Hospitalisation Details'!1699:$1048576,10,FALSE())</f>
        <v>#N/A</v>
      </c>
      <c r="Q1700" s="19" t="e">
        <f>VLOOKUP(Table3[[#This Row],[Customer ID]],'Hospitalisation Details'!1699:$1048576,11,FALSE())</f>
        <v>#N/A</v>
      </c>
    </row>
    <row r="1701" spans="1:17" x14ac:dyDescent="0.2">
      <c r="A1701" s="18" t="s">
        <v>671</v>
      </c>
      <c r="B1701" s="19" t="str">
        <f>VLOOKUP(Table3[[#This Row],[Customer ID]],'Customer name 1'!1700:$1048576,4,FALSE())</f>
        <v xml:space="preserve">Ms. Stacey </v>
      </c>
      <c r="C1701" s="20">
        <f>VLOOKUP(Table3[[#This Row],[Customer ID]],'Medical Examinations'!$1:$1048576,2,FALSE())</f>
        <v>16.12</v>
      </c>
      <c r="D1701" s="20" t="str">
        <f>VLOOKUP(Table3[[#This Row],[Customer ID]],'Medical Examinations'!$1:$1048576,3,FALSE())</f>
        <v xml:space="preserve">under weight </v>
      </c>
      <c r="E1701" s="20">
        <f>VLOOKUP(Table3[[#This Row],[Customer ID]],'Medical Examinations'!$1:$1048576,4,FALSE())</f>
        <v>10.45</v>
      </c>
      <c r="F1701" s="20" t="str">
        <f>VLOOKUP(Table3[[#This Row],[Customer ID]],'Medical Examinations'!$1:$1048576,5,FALSE())</f>
        <v xml:space="preserve">diabetes </v>
      </c>
      <c r="G1701" s="19" t="str">
        <f>VLOOKUP(Table3[[#This Row],[Customer ID]],'Medical Examinations'!$1:$1048576,6,FALSE())</f>
        <v>No</v>
      </c>
      <c r="H1701" s="19" t="str">
        <f>VLOOKUP(Table3[[#This Row],[Customer ID]],'Medical Examinations'!$1:$1048576,7,FALSE())</f>
        <v>No</v>
      </c>
      <c r="I1701" s="19" t="str">
        <f>VLOOKUP(Table3[[#This Row],[Customer ID]],'Medical Examinations'!$1:$1048576,8,FALSE())</f>
        <v>No</v>
      </c>
      <c r="J1701" s="19">
        <f>VLOOKUP(Table3[[#This Row],[Customer ID]],'Medical Examinations'!$1:$1048576,9,FALSE())</f>
        <v>0</v>
      </c>
      <c r="K1701" s="19" t="str">
        <f>VLOOKUP(Table3[[#This Row],[Customer ID]],'Medical Examinations'!$1:$1048576,10,FALSE())</f>
        <v>No</v>
      </c>
      <c r="L1701" s="19" t="e">
        <f>VLOOKUP(Table3[[#This Row],[Customer ID]],'Hospitalisation Details'!1700:$1048576,5,FALSE())</f>
        <v>#N/A</v>
      </c>
      <c r="M1701" s="19" t="e">
        <f>VLOOKUP(Table3[[#This Row],[Customer ID]],'Hospitalisation Details'!1700:$1048576,6,FALSE())</f>
        <v>#N/A</v>
      </c>
      <c r="N1701" s="19" t="e">
        <f>VLOOKUP(Table3[[#This Row],[Customer ID]],'Hospitalisation Details'!1700:$1048576,8,FALSE())</f>
        <v>#N/A</v>
      </c>
      <c r="O1701" s="19" t="e">
        <f>VLOOKUP(Table3[[#This Row],[Customer ID]],'Hospitalisation Details'!1700:$1048576,9,FALSE())</f>
        <v>#N/A</v>
      </c>
      <c r="P1701" s="19" t="e">
        <f>VLOOKUP(Table3[[#This Row],[Customer ID]],'Hospitalisation Details'!1700:$1048576,10,FALSE())</f>
        <v>#N/A</v>
      </c>
      <c r="Q1701" s="19" t="e">
        <f>VLOOKUP(Table3[[#This Row],[Customer ID]],'Hospitalisation Details'!1700:$1048576,11,FALSE())</f>
        <v>#N/A</v>
      </c>
    </row>
    <row r="1702" spans="1:17" x14ac:dyDescent="0.2">
      <c r="A1702" s="18" t="s">
        <v>670</v>
      </c>
      <c r="B1702" s="19" t="str">
        <f>VLOOKUP(Table3[[#This Row],[Customer ID]],'Customer name 1'!1701:$1048576,4,FALSE())</f>
        <v xml:space="preserve">Mr. Stephen </v>
      </c>
      <c r="C1702" s="20">
        <f>VLOOKUP(Table3[[#This Row],[Customer ID]],'Medical Examinations'!$1:$1048576,2,FALSE())</f>
        <v>37.43</v>
      </c>
      <c r="D1702" s="20" t="str">
        <f>VLOOKUP(Table3[[#This Row],[Customer ID]],'Medical Examinations'!$1:$1048576,3,FALSE())</f>
        <v xml:space="preserve"> obesity </v>
      </c>
      <c r="E1702" s="20">
        <f>VLOOKUP(Table3[[#This Row],[Customer ID]],'Medical Examinations'!$1:$1048576,4,FALSE())</f>
        <v>4.5199999999999996</v>
      </c>
      <c r="F1702" s="20" t="str">
        <f>VLOOKUP(Table3[[#This Row],[Customer ID]],'Medical Examinations'!$1:$1048576,5,FALSE())</f>
        <v xml:space="preserve">normal </v>
      </c>
      <c r="G1702" s="19" t="str">
        <f>VLOOKUP(Table3[[#This Row],[Customer ID]],'Medical Examinations'!$1:$1048576,6,FALSE())</f>
        <v>No</v>
      </c>
      <c r="H1702" s="19" t="str">
        <f>VLOOKUP(Table3[[#This Row],[Customer ID]],'Medical Examinations'!$1:$1048576,7,FALSE())</f>
        <v>No</v>
      </c>
      <c r="I1702" s="19" t="str">
        <f>VLOOKUP(Table3[[#This Row],[Customer ID]],'Medical Examinations'!$1:$1048576,8,FALSE())</f>
        <v>No</v>
      </c>
      <c r="J1702" s="19">
        <f>VLOOKUP(Table3[[#This Row],[Customer ID]],'Medical Examinations'!$1:$1048576,9,FALSE())</f>
        <v>1</v>
      </c>
      <c r="K1702" s="19" t="str">
        <f>VLOOKUP(Table3[[#This Row],[Customer ID]],'Medical Examinations'!$1:$1048576,10,FALSE())</f>
        <v>No</v>
      </c>
      <c r="L1702" s="19" t="e">
        <f>VLOOKUP(Table3[[#This Row],[Customer ID]],'Hospitalisation Details'!1701:$1048576,5,FALSE())</f>
        <v>#N/A</v>
      </c>
      <c r="M1702" s="19" t="e">
        <f>VLOOKUP(Table3[[#This Row],[Customer ID]],'Hospitalisation Details'!1701:$1048576,6,FALSE())</f>
        <v>#N/A</v>
      </c>
      <c r="N1702" s="19" t="e">
        <f>VLOOKUP(Table3[[#This Row],[Customer ID]],'Hospitalisation Details'!1701:$1048576,8,FALSE())</f>
        <v>#N/A</v>
      </c>
      <c r="O1702" s="19" t="e">
        <f>VLOOKUP(Table3[[#This Row],[Customer ID]],'Hospitalisation Details'!1701:$1048576,9,FALSE())</f>
        <v>#N/A</v>
      </c>
      <c r="P1702" s="19" t="e">
        <f>VLOOKUP(Table3[[#This Row],[Customer ID]],'Hospitalisation Details'!1701:$1048576,10,FALSE())</f>
        <v>#N/A</v>
      </c>
      <c r="Q1702" s="19" t="e">
        <f>VLOOKUP(Table3[[#This Row],[Customer ID]],'Hospitalisation Details'!1701:$1048576,11,FALSE())</f>
        <v>#N/A</v>
      </c>
    </row>
    <row r="1703" spans="1:17" x14ac:dyDescent="0.2">
      <c r="A1703" s="18" t="s">
        <v>669</v>
      </c>
      <c r="B1703" s="19" t="str">
        <f>VLOOKUP(Table3[[#This Row],[Customer ID]],'Customer name 1'!1702:$1048576,4,FALSE())</f>
        <v xml:space="preserve">Mr. Joshua </v>
      </c>
      <c r="C1703" s="20">
        <f>VLOOKUP(Table3[[#This Row],[Customer ID]],'Medical Examinations'!$1:$1048576,2,FALSE())</f>
        <v>31.065000000000001</v>
      </c>
      <c r="D1703" s="20" t="str">
        <f>VLOOKUP(Table3[[#This Row],[Customer ID]],'Medical Examinations'!$1:$1048576,3,FALSE())</f>
        <v xml:space="preserve"> obesity </v>
      </c>
      <c r="E1703" s="20">
        <f>VLOOKUP(Table3[[#This Row],[Customer ID]],'Medical Examinations'!$1:$1048576,4,FALSE())</f>
        <v>5.71</v>
      </c>
      <c r="F1703" s="20" t="str">
        <f>VLOOKUP(Table3[[#This Row],[Customer ID]],'Medical Examinations'!$1:$1048576,5,FALSE())</f>
        <v>prediabetes</v>
      </c>
      <c r="G1703" s="19" t="str">
        <f>VLOOKUP(Table3[[#This Row],[Customer ID]],'Medical Examinations'!$1:$1048576,6,FALSE())</f>
        <v>No</v>
      </c>
      <c r="H1703" s="19" t="str">
        <f>VLOOKUP(Table3[[#This Row],[Customer ID]],'Medical Examinations'!$1:$1048576,7,FALSE())</f>
        <v>No</v>
      </c>
      <c r="I1703" s="19" t="str">
        <f>VLOOKUP(Table3[[#This Row],[Customer ID]],'Medical Examinations'!$1:$1048576,8,FALSE())</f>
        <v>No</v>
      </c>
      <c r="J1703" s="19">
        <f>VLOOKUP(Table3[[#This Row],[Customer ID]],'Medical Examinations'!$1:$1048576,9,FALSE())</f>
        <v>0</v>
      </c>
      <c r="K1703" s="19" t="str">
        <f>VLOOKUP(Table3[[#This Row],[Customer ID]],'Medical Examinations'!$1:$1048576,10,FALSE())</f>
        <v>No</v>
      </c>
      <c r="L1703" s="19" t="e">
        <f>VLOOKUP(Table3[[#This Row],[Customer ID]],'Hospitalisation Details'!1702:$1048576,5,FALSE())</f>
        <v>#N/A</v>
      </c>
      <c r="M1703" s="19" t="e">
        <f>VLOOKUP(Table3[[#This Row],[Customer ID]],'Hospitalisation Details'!1702:$1048576,6,FALSE())</f>
        <v>#N/A</v>
      </c>
      <c r="N1703" s="19" t="e">
        <f>VLOOKUP(Table3[[#This Row],[Customer ID]],'Hospitalisation Details'!1702:$1048576,8,FALSE())</f>
        <v>#N/A</v>
      </c>
      <c r="O1703" s="19" t="e">
        <f>VLOOKUP(Table3[[#This Row],[Customer ID]],'Hospitalisation Details'!1702:$1048576,9,FALSE())</f>
        <v>#N/A</v>
      </c>
      <c r="P1703" s="19" t="e">
        <f>VLOOKUP(Table3[[#This Row],[Customer ID]],'Hospitalisation Details'!1702:$1048576,10,FALSE())</f>
        <v>#N/A</v>
      </c>
      <c r="Q1703" s="19" t="e">
        <f>VLOOKUP(Table3[[#This Row],[Customer ID]],'Hospitalisation Details'!1702:$1048576,11,FALSE())</f>
        <v>#N/A</v>
      </c>
    </row>
    <row r="1704" spans="1:17" x14ac:dyDescent="0.2">
      <c r="A1704" s="18" t="s">
        <v>668</v>
      </c>
      <c r="B1704" s="19" t="str">
        <f>VLOOKUP(Table3[[#This Row],[Customer ID]],'Customer name 1'!1703:$1048576,4,FALSE())</f>
        <v xml:space="preserve">Mr. Josh </v>
      </c>
      <c r="C1704" s="20">
        <f>VLOOKUP(Table3[[#This Row],[Customer ID]],'Medical Examinations'!$1:$1048576,2,FALSE())</f>
        <v>25.08</v>
      </c>
      <c r="D1704" s="20" t="str">
        <f>VLOOKUP(Table3[[#This Row],[Customer ID]],'Medical Examinations'!$1:$1048576,3,FALSE())</f>
        <v>over weight</v>
      </c>
      <c r="E1704" s="20">
        <f>VLOOKUP(Table3[[#This Row],[Customer ID]],'Medical Examinations'!$1:$1048576,4,FALSE())</f>
        <v>4.7699999999999996</v>
      </c>
      <c r="F1704" s="20" t="str">
        <f>VLOOKUP(Table3[[#This Row],[Customer ID]],'Medical Examinations'!$1:$1048576,5,FALSE())</f>
        <v xml:space="preserve">normal </v>
      </c>
      <c r="G1704" s="19" t="str">
        <f>VLOOKUP(Table3[[#This Row],[Customer ID]],'Medical Examinations'!$1:$1048576,6,FALSE())</f>
        <v>No</v>
      </c>
      <c r="H1704" s="19" t="str">
        <f>VLOOKUP(Table3[[#This Row],[Customer ID]],'Medical Examinations'!$1:$1048576,7,FALSE())</f>
        <v>No</v>
      </c>
      <c r="I1704" s="19" t="str">
        <f>VLOOKUP(Table3[[#This Row],[Customer ID]],'Medical Examinations'!$1:$1048576,8,FALSE())</f>
        <v>No</v>
      </c>
      <c r="J1704" s="19">
        <f>VLOOKUP(Table3[[#This Row],[Customer ID]],'Medical Examinations'!$1:$1048576,9,FALSE())</f>
        <v>0</v>
      </c>
      <c r="K1704" s="19" t="str">
        <f>VLOOKUP(Table3[[#This Row],[Customer ID]],'Medical Examinations'!$1:$1048576,10,FALSE())</f>
        <v>No</v>
      </c>
      <c r="L1704" s="19" t="e">
        <f>VLOOKUP(Table3[[#This Row],[Customer ID]],'Hospitalisation Details'!1703:$1048576,5,FALSE())</f>
        <v>#N/A</v>
      </c>
      <c r="M1704" s="19" t="e">
        <f>VLOOKUP(Table3[[#This Row],[Customer ID]],'Hospitalisation Details'!1703:$1048576,6,FALSE())</f>
        <v>#N/A</v>
      </c>
      <c r="N1704" s="19" t="e">
        <f>VLOOKUP(Table3[[#This Row],[Customer ID]],'Hospitalisation Details'!1703:$1048576,8,FALSE())</f>
        <v>#N/A</v>
      </c>
      <c r="O1704" s="19" t="e">
        <f>VLOOKUP(Table3[[#This Row],[Customer ID]],'Hospitalisation Details'!1703:$1048576,9,FALSE())</f>
        <v>#N/A</v>
      </c>
      <c r="P1704" s="19" t="e">
        <f>VLOOKUP(Table3[[#This Row],[Customer ID]],'Hospitalisation Details'!1703:$1048576,10,FALSE())</f>
        <v>#N/A</v>
      </c>
      <c r="Q1704" s="19" t="e">
        <f>VLOOKUP(Table3[[#This Row],[Customer ID]],'Hospitalisation Details'!1703:$1048576,11,FALSE())</f>
        <v>#N/A</v>
      </c>
    </row>
    <row r="1705" spans="1:17" x14ac:dyDescent="0.2">
      <c r="A1705" s="18" t="s">
        <v>667</v>
      </c>
      <c r="B1705" s="19" t="str">
        <f>VLOOKUP(Table3[[#This Row],[Customer ID]],'Customer name 1'!1704:$1048576,4,FALSE())</f>
        <v xml:space="preserve">Ms. Heather </v>
      </c>
      <c r="C1705" s="20">
        <f>VLOOKUP(Table3[[#This Row],[Customer ID]],'Medical Examinations'!$1:$1048576,2,FALSE())</f>
        <v>15.2</v>
      </c>
      <c r="D1705" s="20" t="str">
        <f>VLOOKUP(Table3[[#This Row],[Customer ID]],'Medical Examinations'!$1:$1048576,3,FALSE())</f>
        <v xml:space="preserve">under weight </v>
      </c>
      <c r="E1705" s="20">
        <f>VLOOKUP(Table3[[#This Row],[Customer ID]],'Medical Examinations'!$1:$1048576,4,FALSE())</f>
        <v>7.81</v>
      </c>
      <c r="F1705" s="20" t="str">
        <f>VLOOKUP(Table3[[#This Row],[Customer ID]],'Medical Examinations'!$1:$1048576,5,FALSE())</f>
        <v xml:space="preserve">diabetes </v>
      </c>
      <c r="G1705" s="19" t="str">
        <f>VLOOKUP(Table3[[#This Row],[Customer ID]],'Medical Examinations'!$1:$1048576,6,FALSE())</f>
        <v>yes</v>
      </c>
      <c r="H1705" s="19" t="str">
        <f>VLOOKUP(Table3[[#This Row],[Customer ID]],'Medical Examinations'!$1:$1048576,7,FALSE())</f>
        <v>No</v>
      </c>
      <c r="I1705" s="19" t="str">
        <f>VLOOKUP(Table3[[#This Row],[Customer ID]],'Medical Examinations'!$1:$1048576,8,FALSE())</f>
        <v>No</v>
      </c>
      <c r="J1705" s="19">
        <f>VLOOKUP(Table3[[#This Row],[Customer ID]],'Medical Examinations'!$1:$1048576,9,FALSE())</f>
        <v>1</v>
      </c>
      <c r="K1705" s="19" t="str">
        <f>VLOOKUP(Table3[[#This Row],[Customer ID]],'Medical Examinations'!$1:$1048576,10,FALSE())</f>
        <v>No</v>
      </c>
      <c r="L1705" s="19" t="e">
        <f>VLOOKUP(Table3[[#This Row],[Customer ID]],'Hospitalisation Details'!1704:$1048576,5,FALSE())</f>
        <v>#N/A</v>
      </c>
      <c r="M1705" s="19" t="e">
        <f>VLOOKUP(Table3[[#This Row],[Customer ID]],'Hospitalisation Details'!1704:$1048576,6,FALSE())</f>
        <v>#N/A</v>
      </c>
      <c r="N1705" s="19" t="e">
        <f>VLOOKUP(Table3[[#This Row],[Customer ID]],'Hospitalisation Details'!1704:$1048576,8,FALSE())</f>
        <v>#N/A</v>
      </c>
      <c r="O1705" s="19" t="e">
        <f>VLOOKUP(Table3[[#This Row],[Customer ID]],'Hospitalisation Details'!1704:$1048576,9,FALSE())</f>
        <v>#N/A</v>
      </c>
      <c r="P1705" s="19" t="e">
        <f>VLOOKUP(Table3[[#This Row],[Customer ID]],'Hospitalisation Details'!1704:$1048576,10,FALSE())</f>
        <v>#N/A</v>
      </c>
      <c r="Q1705" s="19" t="e">
        <f>VLOOKUP(Table3[[#This Row],[Customer ID]],'Hospitalisation Details'!1704:$1048576,11,FALSE())</f>
        <v>#N/A</v>
      </c>
    </row>
    <row r="1706" spans="1:17" x14ac:dyDescent="0.2">
      <c r="A1706" s="18" t="s">
        <v>666</v>
      </c>
      <c r="B1706" s="19" t="str">
        <f>VLOOKUP(Table3[[#This Row],[Customer ID]],'Customer name 1'!1705:$1048576,4,FALSE())</f>
        <v xml:space="preserve">Mr. James </v>
      </c>
      <c r="C1706" s="20">
        <f>VLOOKUP(Table3[[#This Row],[Customer ID]],'Medical Examinations'!$1:$1048576,2,FALSE())</f>
        <v>22.34</v>
      </c>
      <c r="D1706" s="20" t="str">
        <f>VLOOKUP(Table3[[#This Row],[Customer ID]],'Medical Examinations'!$1:$1048576,3,FALSE())</f>
        <v>normal weight</v>
      </c>
      <c r="E1706" s="20">
        <f>VLOOKUP(Table3[[#This Row],[Customer ID]],'Medical Examinations'!$1:$1048576,4,FALSE())</f>
        <v>5.19</v>
      </c>
      <c r="F1706" s="20" t="str">
        <f>VLOOKUP(Table3[[#This Row],[Customer ID]],'Medical Examinations'!$1:$1048576,5,FALSE())</f>
        <v xml:space="preserve">normal </v>
      </c>
      <c r="G1706" s="19" t="str">
        <f>VLOOKUP(Table3[[#This Row],[Customer ID]],'Medical Examinations'!$1:$1048576,6,FALSE())</f>
        <v>yes</v>
      </c>
      <c r="H1706" s="19" t="str">
        <f>VLOOKUP(Table3[[#This Row],[Customer ID]],'Medical Examinations'!$1:$1048576,7,FALSE())</f>
        <v>No</v>
      </c>
      <c r="I1706" s="19" t="str">
        <f>VLOOKUP(Table3[[#This Row],[Customer ID]],'Medical Examinations'!$1:$1048576,8,FALSE())</f>
        <v>No</v>
      </c>
      <c r="J1706" s="19">
        <f>VLOOKUP(Table3[[#This Row],[Customer ID]],'Medical Examinations'!$1:$1048576,9,FALSE())</f>
        <v>0</v>
      </c>
      <c r="K1706" s="19" t="str">
        <f>VLOOKUP(Table3[[#This Row],[Customer ID]],'Medical Examinations'!$1:$1048576,10,FALSE())</f>
        <v>No</v>
      </c>
      <c r="L1706" s="19" t="e">
        <f>VLOOKUP(Table3[[#This Row],[Customer ID]],'Hospitalisation Details'!1705:$1048576,5,FALSE())</f>
        <v>#N/A</v>
      </c>
      <c r="M1706" s="19" t="e">
        <f>VLOOKUP(Table3[[#This Row],[Customer ID]],'Hospitalisation Details'!1705:$1048576,6,FALSE())</f>
        <v>#N/A</v>
      </c>
      <c r="N1706" s="19" t="e">
        <f>VLOOKUP(Table3[[#This Row],[Customer ID]],'Hospitalisation Details'!1705:$1048576,8,FALSE())</f>
        <v>#N/A</v>
      </c>
      <c r="O1706" s="19" t="e">
        <f>VLOOKUP(Table3[[#This Row],[Customer ID]],'Hospitalisation Details'!1705:$1048576,9,FALSE())</f>
        <v>#N/A</v>
      </c>
      <c r="P1706" s="19" t="e">
        <f>VLOOKUP(Table3[[#This Row],[Customer ID]],'Hospitalisation Details'!1705:$1048576,10,FALSE())</f>
        <v>#N/A</v>
      </c>
      <c r="Q1706" s="19" t="e">
        <f>VLOOKUP(Table3[[#This Row],[Customer ID]],'Hospitalisation Details'!1705:$1048576,11,FALSE())</f>
        <v>#N/A</v>
      </c>
    </row>
    <row r="1707" spans="1:17" x14ac:dyDescent="0.2">
      <c r="A1707" s="18" t="s">
        <v>665</v>
      </c>
      <c r="B1707" s="19" t="str">
        <f>VLOOKUP(Table3[[#This Row],[Customer ID]],'Customer name 1'!1706:$1048576,4,FALSE())</f>
        <v xml:space="preserve">Ms. Kim </v>
      </c>
      <c r="C1707" s="20">
        <f>VLOOKUP(Table3[[#This Row],[Customer ID]],'Medical Examinations'!$1:$1048576,2,FALSE())</f>
        <v>40.15</v>
      </c>
      <c r="D1707" s="20" t="str">
        <f>VLOOKUP(Table3[[#This Row],[Customer ID]],'Medical Examinations'!$1:$1048576,3,FALSE())</f>
        <v xml:space="preserve"> obesity </v>
      </c>
      <c r="E1707" s="20">
        <f>VLOOKUP(Table3[[#This Row],[Customer ID]],'Medical Examinations'!$1:$1048576,4,FALSE())</f>
        <v>5.93</v>
      </c>
      <c r="F1707" s="20" t="str">
        <f>VLOOKUP(Table3[[#This Row],[Customer ID]],'Medical Examinations'!$1:$1048576,5,FALSE())</f>
        <v>prediabetes</v>
      </c>
      <c r="G1707" s="19" t="str">
        <f>VLOOKUP(Table3[[#This Row],[Customer ID]],'Medical Examinations'!$1:$1048576,6,FALSE())</f>
        <v>No</v>
      </c>
      <c r="H1707" s="19" t="str">
        <f>VLOOKUP(Table3[[#This Row],[Customer ID]],'Medical Examinations'!$1:$1048576,7,FALSE())</f>
        <v>No</v>
      </c>
      <c r="I1707" s="19" t="str">
        <f>VLOOKUP(Table3[[#This Row],[Customer ID]],'Medical Examinations'!$1:$1048576,8,FALSE())</f>
        <v>No</v>
      </c>
      <c r="J1707" s="19">
        <f>VLOOKUP(Table3[[#This Row],[Customer ID]],'Medical Examinations'!$1:$1048576,9,FALSE())</f>
        <v>1</v>
      </c>
      <c r="K1707" s="19" t="str">
        <f>VLOOKUP(Table3[[#This Row],[Customer ID]],'Medical Examinations'!$1:$1048576,10,FALSE())</f>
        <v>No</v>
      </c>
      <c r="L1707" s="19" t="e">
        <f>VLOOKUP(Table3[[#This Row],[Customer ID]],'Hospitalisation Details'!1706:$1048576,5,FALSE())</f>
        <v>#N/A</v>
      </c>
      <c r="M1707" s="19" t="e">
        <f>VLOOKUP(Table3[[#This Row],[Customer ID]],'Hospitalisation Details'!1706:$1048576,6,FALSE())</f>
        <v>#N/A</v>
      </c>
      <c r="N1707" s="19" t="e">
        <f>VLOOKUP(Table3[[#This Row],[Customer ID]],'Hospitalisation Details'!1706:$1048576,8,FALSE())</f>
        <v>#N/A</v>
      </c>
      <c r="O1707" s="19" t="e">
        <f>VLOOKUP(Table3[[#This Row],[Customer ID]],'Hospitalisation Details'!1706:$1048576,9,FALSE())</f>
        <v>#N/A</v>
      </c>
      <c r="P1707" s="19" t="e">
        <f>VLOOKUP(Table3[[#This Row],[Customer ID]],'Hospitalisation Details'!1706:$1048576,10,FALSE())</f>
        <v>#N/A</v>
      </c>
      <c r="Q1707" s="19" t="e">
        <f>VLOOKUP(Table3[[#This Row],[Customer ID]],'Hospitalisation Details'!1706:$1048576,11,FALSE())</f>
        <v>#N/A</v>
      </c>
    </row>
    <row r="1708" spans="1:17" x14ac:dyDescent="0.2">
      <c r="A1708" s="18" t="s">
        <v>664</v>
      </c>
      <c r="B1708" s="19" t="str">
        <f>VLOOKUP(Table3[[#This Row],[Customer ID]],'Customer name 1'!1707:$1048576,4,FALSE())</f>
        <v xml:space="preserve">Ms. Marie </v>
      </c>
      <c r="C1708" s="20">
        <f>VLOOKUP(Table3[[#This Row],[Customer ID]],'Medical Examinations'!$1:$1048576,2,FALSE())</f>
        <v>37.729999999999997</v>
      </c>
      <c r="D1708" s="20" t="str">
        <f>VLOOKUP(Table3[[#This Row],[Customer ID]],'Medical Examinations'!$1:$1048576,3,FALSE())</f>
        <v xml:space="preserve"> obesity </v>
      </c>
      <c r="E1708" s="20">
        <f>VLOOKUP(Table3[[#This Row],[Customer ID]],'Medical Examinations'!$1:$1048576,4,FALSE())</f>
        <v>6.29</v>
      </c>
      <c r="F1708" s="20" t="str">
        <f>VLOOKUP(Table3[[#This Row],[Customer ID]],'Medical Examinations'!$1:$1048576,5,FALSE())</f>
        <v>prediabetes</v>
      </c>
      <c r="G1708" s="19" t="str">
        <f>VLOOKUP(Table3[[#This Row],[Customer ID]],'Medical Examinations'!$1:$1048576,6,FALSE())</f>
        <v>No</v>
      </c>
      <c r="H1708" s="19" t="str">
        <f>VLOOKUP(Table3[[#This Row],[Customer ID]],'Medical Examinations'!$1:$1048576,7,FALSE())</f>
        <v>No</v>
      </c>
      <c r="I1708" s="19" t="str">
        <f>VLOOKUP(Table3[[#This Row],[Customer ID]],'Medical Examinations'!$1:$1048576,8,FALSE())</f>
        <v>No</v>
      </c>
      <c r="J1708" s="19">
        <f>VLOOKUP(Table3[[#This Row],[Customer ID]],'Medical Examinations'!$1:$1048576,9,FALSE())</f>
        <v>1</v>
      </c>
      <c r="K1708" s="19" t="str">
        <f>VLOOKUP(Table3[[#This Row],[Customer ID]],'Medical Examinations'!$1:$1048576,10,FALSE())</f>
        <v>No</v>
      </c>
      <c r="L1708" s="19" t="e">
        <f>VLOOKUP(Table3[[#This Row],[Customer ID]],'Hospitalisation Details'!1707:$1048576,5,FALSE())</f>
        <v>#N/A</v>
      </c>
      <c r="M1708" s="19" t="e">
        <f>VLOOKUP(Table3[[#This Row],[Customer ID]],'Hospitalisation Details'!1707:$1048576,6,FALSE())</f>
        <v>#N/A</v>
      </c>
      <c r="N1708" s="19" t="e">
        <f>VLOOKUP(Table3[[#This Row],[Customer ID]],'Hospitalisation Details'!1707:$1048576,8,FALSE())</f>
        <v>#N/A</v>
      </c>
      <c r="O1708" s="19" t="e">
        <f>VLOOKUP(Table3[[#This Row],[Customer ID]],'Hospitalisation Details'!1707:$1048576,9,FALSE())</f>
        <v>#N/A</v>
      </c>
      <c r="P1708" s="19" t="e">
        <f>VLOOKUP(Table3[[#This Row],[Customer ID]],'Hospitalisation Details'!1707:$1048576,10,FALSE())</f>
        <v>#N/A</v>
      </c>
      <c r="Q1708" s="19" t="e">
        <f>VLOOKUP(Table3[[#This Row],[Customer ID]],'Hospitalisation Details'!1707:$1048576,11,FALSE())</f>
        <v>#N/A</v>
      </c>
    </row>
    <row r="1709" spans="1:17" x14ac:dyDescent="0.2">
      <c r="A1709" s="18" t="s">
        <v>663</v>
      </c>
      <c r="B1709" s="19" t="str">
        <f>VLOOKUP(Table3[[#This Row],[Customer ID]],'Customer name 1'!1708:$1048576,4,FALSE())</f>
        <v xml:space="preserve">Mr. Dariusz </v>
      </c>
      <c r="C1709" s="20">
        <f>VLOOKUP(Table3[[#This Row],[Customer ID]],'Medical Examinations'!$1:$1048576,2,FALSE())</f>
        <v>25.35</v>
      </c>
      <c r="D1709" s="20" t="str">
        <f>VLOOKUP(Table3[[#This Row],[Customer ID]],'Medical Examinations'!$1:$1048576,3,FALSE())</f>
        <v>over weight</v>
      </c>
      <c r="E1709" s="20">
        <f>VLOOKUP(Table3[[#This Row],[Customer ID]],'Medical Examinations'!$1:$1048576,4,FALSE())</f>
        <v>4.9000000000000004</v>
      </c>
      <c r="F1709" s="20" t="str">
        <f>VLOOKUP(Table3[[#This Row],[Customer ID]],'Medical Examinations'!$1:$1048576,5,FALSE())</f>
        <v xml:space="preserve">normal </v>
      </c>
      <c r="G1709" s="19" t="str">
        <f>VLOOKUP(Table3[[#This Row],[Customer ID]],'Medical Examinations'!$1:$1048576,6,FALSE())</f>
        <v>No</v>
      </c>
      <c r="H1709" s="19" t="str">
        <f>VLOOKUP(Table3[[#This Row],[Customer ID]],'Medical Examinations'!$1:$1048576,7,FALSE())</f>
        <v>No</v>
      </c>
      <c r="I1709" s="19" t="str">
        <f>VLOOKUP(Table3[[#This Row],[Customer ID]],'Medical Examinations'!$1:$1048576,8,FALSE())</f>
        <v>No</v>
      </c>
      <c r="J1709" s="19">
        <f>VLOOKUP(Table3[[#This Row],[Customer ID]],'Medical Examinations'!$1:$1048576,9,FALSE())</f>
        <v>0</v>
      </c>
      <c r="K1709" s="19" t="str">
        <f>VLOOKUP(Table3[[#This Row],[Customer ID]],'Medical Examinations'!$1:$1048576,10,FALSE())</f>
        <v>No</v>
      </c>
      <c r="L1709" s="19" t="e">
        <f>VLOOKUP(Table3[[#This Row],[Customer ID]],'Hospitalisation Details'!1708:$1048576,5,FALSE())</f>
        <v>#N/A</v>
      </c>
      <c r="M1709" s="19" t="e">
        <f>VLOOKUP(Table3[[#This Row],[Customer ID]],'Hospitalisation Details'!1708:$1048576,6,FALSE())</f>
        <v>#N/A</v>
      </c>
      <c r="N1709" s="19" t="e">
        <f>VLOOKUP(Table3[[#This Row],[Customer ID]],'Hospitalisation Details'!1708:$1048576,8,FALSE())</f>
        <v>#N/A</v>
      </c>
      <c r="O1709" s="19" t="e">
        <f>VLOOKUP(Table3[[#This Row],[Customer ID]],'Hospitalisation Details'!1708:$1048576,9,FALSE())</f>
        <v>#N/A</v>
      </c>
      <c r="P1709" s="19" t="e">
        <f>VLOOKUP(Table3[[#This Row],[Customer ID]],'Hospitalisation Details'!1708:$1048576,10,FALSE())</f>
        <v>#N/A</v>
      </c>
      <c r="Q1709" s="19" t="e">
        <f>VLOOKUP(Table3[[#This Row],[Customer ID]],'Hospitalisation Details'!1708:$1048576,11,FALSE())</f>
        <v>#N/A</v>
      </c>
    </row>
    <row r="1710" spans="1:17" x14ac:dyDescent="0.2">
      <c r="A1710" s="18" t="s">
        <v>662</v>
      </c>
      <c r="B1710" s="19" t="str">
        <f>VLOOKUP(Table3[[#This Row],[Customer ID]],'Customer name 1'!1709:$1048576,4,FALSE())</f>
        <v xml:space="preserve">Ms. Jessica </v>
      </c>
      <c r="C1710" s="20">
        <f>VLOOKUP(Table3[[#This Row],[Customer ID]],'Medical Examinations'!$1:$1048576,2,FALSE())</f>
        <v>26.41</v>
      </c>
      <c r="D1710" s="20" t="str">
        <f>VLOOKUP(Table3[[#This Row],[Customer ID]],'Medical Examinations'!$1:$1048576,3,FALSE())</f>
        <v>over weight</v>
      </c>
      <c r="E1710" s="20">
        <f>VLOOKUP(Table3[[#This Row],[Customer ID]],'Medical Examinations'!$1:$1048576,4,FALSE())</f>
        <v>5.07</v>
      </c>
      <c r="F1710" s="20" t="str">
        <f>VLOOKUP(Table3[[#This Row],[Customer ID]],'Medical Examinations'!$1:$1048576,5,FALSE())</f>
        <v xml:space="preserve">normal </v>
      </c>
      <c r="G1710" s="19" t="str">
        <f>VLOOKUP(Table3[[#This Row],[Customer ID]],'Medical Examinations'!$1:$1048576,6,FALSE())</f>
        <v>yes</v>
      </c>
      <c r="H1710" s="19" t="str">
        <f>VLOOKUP(Table3[[#This Row],[Customer ID]],'Medical Examinations'!$1:$1048576,7,FALSE())</f>
        <v>No</v>
      </c>
      <c r="I1710" s="19" t="str">
        <f>VLOOKUP(Table3[[#This Row],[Customer ID]],'Medical Examinations'!$1:$1048576,8,FALSE())</f>
        <v>No</v>
      </c>
      <c r="J1710" s="19">
        <f>VLOOKUP(Table3[[#This Row],[Customer ID]],'Medical Examinations'!$1:$1048576,9,FALSE())</f>
        <v>1</v>
      </c>
      <c r="K1710" s="19" t="str">
        <f>VLOOKUP(Table3[[#This Row],[Customer ID]],'Medical Examinations'!$1:$1048576,10,FALSE())</f>
        <v>No</v>
      </c>
      <c r="L1710" s="19" t="e">
        <f>VLOOKUP(Table3[[#This Row],[Customer ID]],'Hospitalisation Details'!1709:$1048576,5,FALSE())</f>
        <v>#N/A</v>
      </c>
      <c r="M1710" s="19" t="e">
        <f>VLOOKUP(Table3[[#This Row],[Customer ID]],'Hospitalisation Details'!1709:$1048576,6,FALSE())</f>
        <v>#N/A</v>
      </c>
      <c r="N1710" s="19" t="e">
        <f>VLOOKUP(Table3[[#This Row],[Customer ID]],'Hospitalisation Details'!1709:$1048576,8,FALSE())</f>
        <v>#N/A</v>
      </c>
      <c r="O1710" s="19" t="e">
        <f>VLOOKUP(Table3[[#This Row],[Customer ID]],'Hospitalisation Details'!1709:$1048576,9,FALSE())</f>
        <v>#N/A</v>
      </c>
      <c r="P1710" s="19" t="e">
        <f>VLOOKUP(Table3[[#This Row],[Customer ID]],'Hospitalisation Details'!1709:$1048576,10,FALSE())</f>
        <v>#N/A</v>
      </c>
      <c r="Q1710" s="19" t="e">
        <f>VLOOKUP(Table3[[#This Row],[Customer ID]],'Hospitalisation Details'!1709:$1048576,11,FALSE())</f>
        <v>#N/A</v>
      </c>
    </row>
    <row r="1711" spans="1:17" x14ac:dyDescent="0.2">
      <c r="A1711" s="18" t="s">
        <v>661</v>
      </c>
      <c r="B1711" s="19" t="str">
        <f>VLOOKUP(Table3[[#This Row],[Customer ID]],'Customer name 1'!1710:$1048576,4,FALSE())</f>
        <v xml:space="preserve">Ms. Kristen </v>
      </c>
      <c r="C1711" s="20">
        <f>VLOOKUP(Table3[[#This Row],[Customer ID]],'Medical Examinations'!$1:$1048576,2,FALSE())</f>
        <v>27.6</v>
      </c>
      <c r="D1711" s="20" t="str">
        <f>VLOOKUP(Table3[[#This Row],[Customer ID]],'Medical Examinations'!$1:$1048576,3,FALSE())</f>
        <v>over weight</v>
      </c>
      <c r="E1711" s="20">
        <f>VLOOKUP(Table3[[#This Row],[Customer ID]],'Medical Examinations'!$1:$1048576,4,FALSE())</f>
        <v>5.33</v>
      </c>
      <c r="F1711" s="20" t="str">
        <f>VLOOKUP(Table3[[#This Row],[Customer ID]],'Medical Examinations'!$1:$1048576,5,FALSE())</f>
        <v xml:space="preserve">normal </v>
      </c>
      <c r="G1711" s="19" t="str">
        <f>VLOOKUP(Table3[[#This Row],[Customer ID]],'Medical Examinations'!$1:$1048576,6,FALSE())</f>
        <v>No</v>
      </c>
      <c r="H1711" s="19" t="str">
        <f>VLOOKUP(Table3[[#This Row],[Customer ID]],'Medical Examinations'!$1:$1048576,7,FALSE())</f>
        <v>No</v>
      </c>
      <c r="I1711" s="19" t="str">
        <f>VLOOKUP(Table3[[#This Row],[Customer ID]],'Medical Examinations'!$1:$1048576,8,FALSE())</f>
        <v>No</v>
      </c>
      <c r="J1711" s="19">
        <f>VLOOKUP(Table3[[#This Row],[Customer ID]],'Medical Examinations'!$1:$1048576,9,FALSE())</f>
        <v>1</v>
      </c>
      <c r="K1711" s="19" t="str">
        <f>VLOOKUP(Table3[[#This Row],[Customer ID]],'Medical Examinations'!$1:$1048576,10,FALSE())</f>
        <v>No</v>
      </c>
      <c r="L1711" s="19" t="e">
        <f>VLOOKUP(Table3[[#This Row],[Customer ID]],'Hospitalisation Details'!1710:$1048576,5,FALSE())</f>
        <v>#N/A</v>
      </c>
      <c r="M1711" s="19" t="e">
        <f>VLOOKUP(Table3[[#This Row],[Customer ID]],'Hospitalisation Details'!1710:$1048576,6,FALSE())</f>
        <v>#N/A</v>
      </c>
      <c r="N1711" s="19" t="e">
        <f>VLOOKUP(Table3[[#This Row],[Customer ID]],'Hospitalisation Details'!1710:$1048576,8,FALSE())</f>
        <v>#N/A</v>
      </c>
      <c r="O1711" s="19" t="e">
        <f>VLOOKUP(Table3[[#This Row],[Customer ID]],'Hospitalisation Details'!1710:$1048576,9,FALSE())</f>
        <v>#N/A</v>
      </c>
      <c r="P1711" s="19" t="e">
        <f>VLOOKUP(Table3[[#This Row],[Customer ID]],'Hospitalisation Details'!1710:$1048576,10,FALSE())</f>
        <v>#N/A</v>
      </c>
      <c r="Q1711" s="19" t="e">
        <f>VLOOKUP(Table3[[#This Row],[Customer ID]],'Hospitalisation Details'!1710:$1048576,11,FALSE())</f>
        <v>#N/A</v>
      </c>
    </row>
    <row r="1712" spans="1:17" x14ac:dyDescent="0.2">
      <c r="A1712" s="18" t="s">
        <v>660</v>
      </c>
      <c r="B1712" s="19" t="str">
        <f>VLOOKUP(Table3[[#This Row],[Customer ID]],'Customer name 1'!1711:$1048576,4,FALSE())</f>
        <v xml:space="preserve">  </v>
      </c>
      <c r="C1712" s="20">
        <f>VLOOKUP(Table3[[#This Row],[Customer ID]],'Medical Examinations'!$1:$1048576,2,FALSE())</f>
        <v>33.82</v>
      </c>
      <c r="D1712" s="20" t="str">
        <f>VLOOKUP(Table3[[#This Row],[Customer ID]],'Medical Examinations'!$1:$1048576,3,FALSE())</f>
        <v xml:space="preserve"> obesity </v>
      </c>
      <c r="E1712" s="20">
        <f>VLOOKUP(Table3[[#This Row],[Customer ID]],'Medical Examinations'!$1:$1048576,4,FALSE())</f>
        <v>8.93</v>
      </c>
      <c r="F1712" s="20" t="str">
        <f>VLOOKUP(Table3[[#This Row],[Customer ID]],'Medical Examinations'!$1:$1048576,5,FALSE())</f>
        <v xml:space="preserve">diabetes </v>
      </c>
      <c r="G1712" s="19" t="str">
        <f>VLOOKUP(Table3[[#This Row],[Customer ID]],'Medical Examinations'!$1:$1048576,6,FALSE())</f>
        <v>yes</v>
      </c>
      <c r="H1712" s="19" t="str">
        <f>VLOOKUP(Table3[[#This Row],[Customer ID]],'Medical Examinations'!$1:$1048576,7,FALSE())</f>
        <v>No</v>
      </c>
      <c r="I1712" s="19" t="str">
        <f>VLOOKUP(Table3[[#This Row],[Customer ID]],'Medical Examinations'!$1:$1048576,8,FALSE())</f>
        <v>No</v>
      </c>
      <c r="J1712" s="19">
        <f>VLOOKUP(Table3[[#This Row],[Customer ID]],'Medical Examinations'!$1:$1048576,9,FALSE())</f>
        <v>1</v>
      </c>
      <c r="K1712" s="19" t="str">
        <f>VLOOKUP(Table3[[#This Row],[Customer ID]],'Medical Examinations'!$1:$1048576,10,FALSE())</f>
        <v>No</v>
      </c>
      <c r="L1712" s="19" t="e">
        <f>VLOOKUP(Table3[[#This Row],[Customer ID]],'Hospitalisation Details'!1711:$1048576,5,FALSE())</f>
        <v>#N/A</v>
      </c>
      <c r="M1712" s="19" t="e">
        <f>VLOOKUP(Table3[[#This Row],[Customer ID]],'Hospitalisation Details'!1711:$1048576,6,FALSE())</f>
        <v>#N/A</v>
      </c>
      <c r="N1712" s="19" t="e">
        <f>VLOOKUP(Table3[[#This Row],[Customer ID]],'Hospitalisation Details'!1711:$1048576,8,FALSE())</f>
        <v>#N/A</v>
      </c>
      <c r="O1712" s="19" t="e">
        <f>VLOOKUP(Table3[[#This Row],[Customer ID]],'Hospitalisation Details'!1711:$1048576,9,FALSE())</f>
        <v>#N/A</v>
      </c>
      <c r="P1712" s="19" t="e">
        <f>VLOOKUP(Table3[[#This Row],[Customer ID]],'Hospitalisation Details'!1711:$1048576,10,FALSE())</f>
        <v>#N/A</v>
      </c>
      <c r="Q1712" s="19" t="e">
        <f>VLOOKUP(Table3[[#This Row],[Customer ID]],'Hospitalisation Details'!1711:$1048576,11,FALSE())</f>
        <v>#N/A</v>
      </c>
    </row>
    <row r="1713" spans="1:17" x14ac:dyDescent="0.2">
      <c r="A1713" s="18" t="s">
        <v>659</v>
      </c>
      <c r="B1713" s="19" t="str">
        <f>VLOOKUP(Table3[[#This Row],[Customer ID]],'Customer name 1'!1712:$1048576,4,FALSE())</f>
        <v xml:space="preserve">Ms. Cynthia </v>
      </c>
      <c r="C1713" s="20">
        <f>VLOOKUP(Table3[[#This Row],[Customer ID]],'Medical Examinations'!$1:$1048576,2,FALSE())</f>
        <v>32.9</v>
      </c>
      <c r="D1713" s="20" t="str">
        <f>VLOOKUP(Table3[[#This Row],[Customer ID]],'Medical Examinations'!$1:$1048576,3,FALSE())</f>
        <v xml:space="preserve"> obesity </v>
      </c>
      <c r="E1713" s="20">
        <f>VLOOKUP(Table3[[#This Row],[Customer ID]],'Medical Examinations'!$1:$1048576,4,FALSE())</f>
        <v>4.3499999999999996</v>
      </c>
      <c r="F1713" s="20" t="str">
        <f>VLOOKUP(Table3[[#This Row],[Customer ID]],'Medical Examinations'!$1:$1048576,5,FALSE())</f>
        <v xml:space="preserve">normal </v>
      </c>
      <c r="G1713" s="19" t="str">
        <f>VLOOKUP(Table3[[#This Row],[Customer ID]],'Medical Examinations'!$1:$1048576,6,FALSE())</f>
        <v>No</v>
      </c>
      <c r="H1713" s="19" t="str">
        <f>VLOOKUP(Table3[[#This Row],[Customer ID]],'Medical Examinations'!$1:$1048576,7,FALSE())</f>
        <v>No</v>
      </c>
      <c r="I1713" s="19" t="str">
        <f>VLOOKUP(Table3[[#This Row],[Customer ID]],'Medical Examinations'!$1:$1048576,8,FALSE())</f>
        <v>No</v>
      </c>
      <c r="J1713" s="19">
        <f>VLOOKUP(Table3[[#This Row],[Customer ID]],'Medical Examinations'!$1:$1048576,9,FALSE())</f>
        <v>0</v>
      </c>
      <c r="K1713" s="19" t="str">
        <f>VLOOKUP(Table3[[#This Row],[Customer ID]],'Medical Examinations'!$1:$1048576,10,FALSE())</f>
        <v>No</v>
      </c>
      <c r="L1713" s="19" t="e">
        <f>VLOOKUP(Table3[[#This Row],[Customer ID]],'Hospitalisation Details'!1712:$1048576,5,FALSE())</f>
        <v>#N/A</v>
      </c>
      <c r="M1713" s="19" t="e">
        <f>VLOOKUP(Table3[[#This Row],[Customer ID]],'Hospitalisation Details'!1712:$1048576,6,FALSE())</f>
        <v>#N/A</v>
      </c>
      <c r="N1713" s="19" t="e">
        <f>VLOOKUP(Table3[[#This Row],[Customer ID]],'Hospitalisation Details'!1712:$1048576,8,FALSE())</f>
        <v>#N/A</v>
      </c>
      <c r="O1713" s="19" t="e">
        <f>VLOOKUP(Table3[[#This Row],[Customer ID]],'Hospitalisation Details'!1712:$1048576,9,FALSE())</f>
        <v>#N/A</v>
      </c>
      <c r="P1713" s="19" t="e">
        <f>VLOOKUP(Table3[[#This Row],[Customer ID]],'Hospitalisation Details'!1712:$1048576,10,FALSE())</f>
        <v>#N/A</v>
      </c>
      <c r="Q1713" s="19" t="e">
        <f>VLOOKUP(Table3[[#This Row],[Customer ID]],'Hospitalisation Details'!1712:$1048576,11,FALSE())</f>
        <v>#N/A</v>
      </c>
    </row>
    <row r="1714" spans="1:17" x14ac:dyDescent="0.2">
      <c r="A1714" s="18" t="s">
        <v>658</v>
      </c>
      <c r="B1714" s="19" t="str">
        <f>VLOOKUP(Table3[[#This Row],[Customer ID]],'Customer name 1'!1713:$1048576,4,FALSE())</f>
        <v xml:space="preserve">Mr. Tyler </v>
      </c>
      <c r="C1714" s="20">
        <f>VLOOKUP(Table3[[#This Row],[Customer ID]],'Medical Examinations'!$1:$1048576,2,FALSE())</f>
        <v>30.875</v>
      </c>
      <c r="D1714" s="20" t="str">
        <f>VLOOKUP(Table3[[#This Row],[Customer ID]],'Medical Examinations'!$1:$1048576,3,FALSE())</f>
        <v xml:space="preserve"> obesity </v>
      </c>
      <c r="E1714" s="20">
        <f>VLOOKUP(Table3[[#This Row],[Customer ID]],'Medical Examinations'!$1:$1048576,4,FALSE())</f>
        <v>9.5399999999999991</v>
      </c>
      <c r="F1714" s="20" t="str">
        <f>VLOOKUP(Table3[[#This Row],[Customer ID]],'Medical Examinations'!$1:$1048576,5,FALSE())</f>
        <v xml:space="preserve">diabetes </v>
      </c>
      <c r="G1714" s="19" t="str">
        <f>VLOOKUP(Table3[[#This Row],[Customer ID]],'Medical Examinations'!$1:$1048576,6,FALSE())</f>
        <v>yes</v>
      </c>
      <c r="H1714" s="19" t="str">
        <f>VLOOKUP(Table3[[#This Row],[Customer ID]],'Medical Examinations'!$1:$1048576,7,FALSE())</f>
        <v>No</v>
      </c>
      <c r="I1714" s="19" t="str">
        <f>VLOOKUP(Table3[[#This Row],[Customer ID]],'Medical Examinations'!$1:$1048576,8,FALSE())</f>
        <v>No</v>
      </c>
      <c r="J1714" s="19">
        <f>VLOOKUP(Table3[[#This Row],[Customer ID]],'Medical Examinations'!$1:$1048576,9,FALSE())</f>
        <v>1</v>
      </c>
      <c r="K1714" s="19" t="str">
        <f>VLOOKUP(Table3[[#This Row],[Customer ID]],'Medical Examinations'!$1:$1048576,10,FALSE())</f>
        <v>No</v>
      </c>
      <c r="L1714" s="19" t="e">
        <f>VLOOKUP(Table3[[#This Row],[Customer ID]],'Hospitalisation Details'!1713:$1048576,5,FALSE())</f>
        <v>#N/A</v>
      </c>
      <c r="M1714" s="19" t="e">
        <f>VLOOKUP(Table3[[#This Row],[Customer ID]],'Hospitalisation Details'!1713:$1048576,6,FALSE())</f>
        <v>#N/A</v>
      </c>
      <c r="N1714" s="19" t="e">
        <f>VLOOKUP(Table3[[#This Row],[Customer ID]],'Hospitalisation Details'!1713:$1048576,8,FALSE())</f>
        <v>#N/A</v>
      </c>
      <c r="O1714" s="19" t="e">
        <f>VLOOKUP(Table3[[#This Row],[Customer ID]],'Hospitalisation Details'!1713:$1048576,9,FALSE())</f>
        <v>#N/A</v>
      </c>
      <c r="P1714" s="19" t="e">
        <f>VLOOKUP(Table3[[#This Row],[Customer ID]],'Hospitalisation Details'!1713:$1048576,10,FALSE())</f>
        <v>#N/A</v>
      </c>
      <c r="Q1714" s="19" t="e">
        <f>VLOOKUP(Table3[[#This Row],[Customer ID]],'Hospitalisation Details'!1713:$1048576,11,FALSE())</f>
        <v>#N/A</v>
      </c>
    </row>
    <row r="1715" spans="1:17" x14ac:dyDescent="0.2">
      <c r="A1715" s="18" t="s">
        <v>657</v>
      </c>
      <c r="B1715" s="19" t="str">
        <f>VLOOKUP(Table3[[#This Row],[Customer ID]],'Customer name 1'!1714:$1048576,4,FALSE())</f>
        <v xml:space="preserve">Ms. Holly </v>
      </c>
      <c r="C1715" s="20">
        <f>VLOOKUP(Table3[[#This Row],[Customer ID]],'Medical Examinations'!$1:$1048576,2,FALSE())</f>
        <v>32.64</v>
      </c>
      <c r="D1715" s="20" t="str">
        <f>VLOOKUP(Table3[[#This Row],[Customer ID]],'Medical Examinations'!$1:$1048576,3,FALSE())</f>
        <v xml:space="preserve"> obesity </v>
      </c>
      <c r="E1715" s="20">
        <f>VLOOKUP(Table3[[#This Row],[Customer ID]],'Medical Examinations'!$1:$1048576,4,FALSE())</f>
        <v>5.91</v>
      </c>
      <c r="F1715" s="20" t="str">
        <f>VLOOKUP(Table3[[#This Row],[Customer ID]],'Medical Examinations'!$1:$1048576,5,FALSE())</f>
        <v>prediabetes</v>
      </c>
      <c r="G1715" s="19" t="str">
        <f>VLOOKUP(Table3[[#This Row],[Customer ID]],'Medical Examinations'!$1:$1048576,6,FALSE())</f>
        <v>No</v>
      </c>
      <c r="H1715" s="19" t="str">
        <f>VLOOKUP(Table3[[#This Row],[Customer ID]],'Medical Examinations'!$1:$1048576,7,FALSE())</f>
        <v>No</v>
      </c>
      <c r="I1715" s="19" t="str">
        <f>VLOOKUP(Table3[[#This Row],[Customer ID]],'Medical Examinations'!$1:$1048576,8,FALSE())</f>
        <v>No</v>
      </c>
      <c r="J1715" s="19">
        <f>VLOOKUP(Table3[[#This Row],[Customer ID]],'Medical Examinations'!$1:$1048576,9,FALSE())</f>
        <v>0</v>
      </c>
      <c r="K1715" s="19" t="str">
        <f>VLOOKUP(Table3[[#This Row],[Customer ID]],'Medical Examinations'!$1:$1048576,10,FALSE())</f>
        <v>No</v>
      </c>
      <c r="L1715" s="19" t="e">
        <f>VLOOKUP(Table3[[#This Row],[Customer ID]],'Hospitalisation Details'!1714:$1048576,5,FALSE())</f>
        <v>#N/A</v>
      </c>
      <c r="M1715" s="19" t="e">
        <f>VLOOKUP(Table3[[#This Row],[Customer ID]],'Hospitalisation Details'!1714:$1048576,6,FALSE())</f>
        <v>#N/A</v>
      </c>
      <c r="N1715" s="19" t="e">
        <f>VLOOKUP(Table3[[#This Row],[Customer ID]],'Hospitalisation Details'!1714:$1048576,8,FALSE())</f>
        <v>#N/A</v>
      </c>
      <c r="O1715" s="19" t="e">
        <f>VLOOKUP(Table3[[#This Row],[Customer ID]],'Hospitalisation Details'!1714:$1048576,9,FALSE())</f>
        <v>#N/A</v>
      </c>
      <c r="P1715" s="19" t="e">
        <f>VLOOKUP(Table3[[#This Row],[Customer ID]],'Hospitalisation Details'!1714:$1048576,10,FALSE())</f>
        <v>#N/A</v>
      </c>
      <c r="Q1715" s="19" t="e">
        <f>VLOOKUP(Table3[[#This Row],[Customer ID]],'Hospitalisation Details'!1714:$1048576,11,FALSE())</f>
        <v>#N/A</v>
      </c>
    </row>
    <row r="1716" spans="1:17" x14ac:dyDescent="0.2">
      <c r="A1716" s="18" t="s">
        <v>656</v>
      </c>
      <c r="B1716" s="19" t="str">
        <f>VLOOKUP(Table3[[#This Row],[Customer ID]],'Customer name 1'!1715:$1048576,4,FALSE())</f>
        <v xml:space="preserve">Ms. Kristen </v>
      </c>
      <c r="C1716" s="20">
        <f>VLOOKUP(Table3[[#This Row],[Customer ID]],'Medical Examinations'!$1:$1048576,2,FALSE())</f>
        <v>22.135000000000002</v>
      </c>
      <c r="D1716" s="20" t="str">
        <f>VLOOKUP(Table3[[#This Row],[Customer ID]],'Medical Examinations'!$1:$1048576,3,FALSE())</f>
        <v>normal weight</v>
      </c>
      <c r="E1716" s="20">
        <f>VLOOKUP(Table3[[#This Row],[Customer ID]],'Medical Examinations'!$1:$1048576,4,FALSE())</f>
        <v>5.0999999999999996</v>
      </c>
      <c r="F1716" s="20" t="str">
        <f>VLOOKUP(Table3[[#This Row],[Customer ID]],'Medical Examinations'!$1:$1048576,5,FALSE())</f>
        <v xml:space="preserve">normal </v>
      </c>
      <c r="G1716" s="19" t="str">
        <f>VLOOKUP(Table3[[#This Row],[Customer ID]],'Medical Examinations'!$1:$1048576,6,FALSE())</f>
        <v>No</v>
      </c>
      <c r="H1716" s="19" t="str">
        <f>VLOOKUP(Table3[[#This Row],[Customer ID]],'Medical Examinations'!$1:$1048576,7,FALSE())</f>
        <v>No</v>
      </c>
      <c r="I1716" s="19" t="str">
        <f>VLOOKUP(Table3[[#This Row],[Customer ID]],'Medical Examinations'!$1:$1048576,8,FALSE())</f>
        <v>No</v>
      </c>
      <c r="J1716" s="19">
        <f>VLOOKUP(Table3[[#This Row],[Customer ID]],'Medical Examinations'!$1:$1048576,9,FALSE())</f>
        <v>0</v>
      </c>
      <c r="K1716" s="19" t="str">
        <f>VLOOKUP(Table3[[#This Row],[Customer ID]],'Medical Examinations'!$1:$1048576,10,FALSE())</f>
        <v>No</v>
      </c>
      <c r="L1716" s="19" t="e">
        <f>VLOOKUP(Table3[[#This Row],[Customer ID]],'Hospitalisation Details'!1715:$1048576,5,FALSE())</f>
        <v>#N/A</v>
      </c>
      <c r="M1716" s="19" t="e">
        <f>VLOOKUP(Table3[[#This Row],[Customer ID]],'Hospitalisation Details'!1715:$1048576,6,FALSE())</f>
        <v>#N/A</v>
      </c>
      <c r="N1716" s="19" t="e">
        <f>VLOOKUP(Table3[[#This Row],[Customer ID]],'Hospitalisation Details'!1715:$1048576,8,FALSE())</f>
        <v>#N/A</v>
      </c>
      <c r="O1716" s="19" t="e">
        <f>VLOOKUP(Table3[[#This Row],[Customer ID]],'Hospitalisation Details'!1715:$1048576,9,FALSE())</f>
        <v>#N/A</v>
      </c>
      <c r="P1716" s="19" t="e">
        <f>VLOOKUP(Table3[[#This Row],[Customer ID]],'Hospitalisation Details'!1715:$1048576,10,FALSE())</f>
        <v>#N/A</v>
      </c>
      <c r="Q1716" s="19" t="e">
        <f>VLOOKUP(Table3[[#This Row],[Customer ID]],'Hospitalisation Details'!1715:$1048576,11,FALSE())</f>
        <v>#N/A</v>
      </c>
    </row>
    <row r="1717" spans="1:17" x14ac:dyDescent="0.2">
      <c r="A1717" s="18" t="s">
        <v>655</v>
      </c>
      <c r="B1717" s="19" t="str">
        <f>VLOOKUP(Table3[[#This Row],[Customer ID]],'Customer name 1'!1716:$1048576,4,FALSE())</f>
        <v xml:space="preserve">Mr. Thomas </v>
      </c>
      <c r="C1717" s="20">
        <f>VLOOKUP(Table3[[#This Row],[Customer ID]],'Medical Examinations'!$1:$1048576,2,FALSE())</f>
        <v>16.53</v>
      </c>
      <c r="D1717" s="20" t="str">
        <f>VLOOKUP(Table3[[#This Row],[Customer ID]],'Medical Examinations'!$1:$1048576,3,FALSE())</f>
        <v xml:space="preserve">under weight </v>
      </c>
      <c r="E1717" s="20">
        <f>VLOOKUP(Table3[[#This Row],[Customer ID]],'Medical Examinations'!$1:$1048576,4,FALSE())</f>
        <v>5.08</v>
      </c>
      <c r="F1717" s="20" t="str">
        <f>VLOOKUP(Table3[[#This Row],[Customer ID]],'Medical Examinations'!$1:$1048576,5,FALSE())</f>
        <v xml:space="preserve">normal </v>
      </c>
      <c r="G1717" s="19" t="str">
        <f>VLOOKUP(Table3[[#This Row],[Customer ID]],'Medical Examinations'!$1:$1048576,6,FALSE())</f>
        <v>No</v>
      </c>
      <c r="H1717" s="19" t="str">
        <f>VLOOKUP(Table3[[#This Row],[Customer ID]],'Medical Examinations'!$1:$1048576,7,FALSE())</f>
        <v>No</v>
      </c>
      <c r="I1717" s="19" t="str">
        <f>VLOOKUP(Table3[[#This Row],[Customer ID]],'Medical Examinations'!$1:$1048576,8,FALSE())</f>
        <v>No</v>
      </c>
      <c r="J1717" s="19">
        <f>VLOOKUP(Table3[[#This Row],[Customer ID]],'Medical Examinations'!$1:$1048576,9,FALSE())</f>
        <v>2</v>
      </c>
      <c r="K1717" s="19" t="str">
        <f>VLOOKUP(Table3[[#This Row],[Customer ID]],'Medical Examinations'!$1:$1048576,10,FALSE())</f>
        <v>No</v>
      </c>
      <c r="L1717" s="19" t="e">
        <f>VLOOKUP(Table3[[#This Row],[Customer ID]],'Hospitalisation Details'!1716:$1048576,5,FALSE())</f>
        <v>#N/A</v>
      </c>
      <c r="M1717" s="19" t="e">
        <f>VLOOKUP(Table3[[#This Row],[Customer ID]],'Hospitalisation Details'!1716:$1048576,6,FALSE())</f>
        <v>#N/A</v>
      </c>
      <c r="N1717" s="19" t="e">
        <f>VLOOKUP(Table3[[#This Row],[Customer ID]],'Hospitalisation Details'!1716:$1048576,8,FALSE())</f>
        <v>#N/A</v>
      </c>
      <c r="O1717" s="19" t="e">
        <f>VLOOKUP(Table3[[#This Row],[Customer ID]],'Hospitalisation Details'!1716:$1048576,9,FALSE())</f>
        <v>#N/A</v>
      </c>
      <c r="P1717" s="19" t="e">
        <f>VLOOKUP(Table3[[#This Row],[Customer ID]],'Hospitalisation Details'!1716:$1048576,10,FALSE())</f>
        <v>#N/A</v>
      </c>
      <c r="Q1717" s="19" t="e">
        <f>VLOOKUP(Table3[[#This Row],[Customer ID]],'Hospitalisation Details'!1716:$1048576,11,FALSE())</f>
        <v>#N/A</v>
      </c>
    </row>
    <row r="1718" spans="1:17" x14ac:dyDescent="0.2">
      <c r="A1718" s="18" t="s">
        <v>654</v>
      </c>
      <c r="B1718" s="19" t="str">
        <f>VLOOKUP(Table3[[#This Row],[Customer ID]],'Customer name 1'!1717:$1048576,4,FALSE())</f>
        <v xml:space="preserve">Ms. Tricity </v>
      </c>
      <c r="C1718" s="20">
        <f>VLOOKUP(Table3[[#This Row],[Customer ID]],'Medical Examinations'!$1:$1048576,2,FALSE())</f>
        <v>32.774999999999999</v>
      </c>
      <c r="D1718" s="20" t="str">
        <f>VLOOKUP(Table3[[#This Row],[Customer ID]],'Medical Examinations'!$1:$1048576,3,FALSE())</f>
        <v xml:space="preserve"> obesity </v>
      </c>
      <c r="E1718" s="20">
        <f>VLOOKUP(Table3[[#This Row],[Customer ID]],'Medical Examinations'!$1:$1048576,4,FALSE())</f>
        <v>4.75</v>
      </c>
      <c r="F1718" s="20" t="str">
        <f>VLOOKUP(Table3[[#This Row],[Customer ID]],'Medical Examinations'!$1:$1048576,5,FALSE())</f>
        <v xml:space="preserve">normal </v>
      </c>
      <c r="G1718" s="19" t="str">
        <f>VLOOKUP(Table3[[#This Row],[Customer ID]],'Medical Examinations'!$1:$1048576,6,FALSE())</f>
        <v>No</v>
      </c>
      <c r="H1718" s="19" t="str">
        <f>VLOOKUP(Table3[[#This Row],[Customer ID]],'Medical Examinations'!$1:$1048576,7,FALSE())</f>
        <v>No</v>
      </c>
      <c r="I1718" s="19" t="str">
        <f>VLOOKUP(Table3[[#This Row],[Customer ID]],'Medical Examinations'!$1:$1048576,8,FALSE())</f>
        <v>No</v>
      </c>
      <c r="J1718" s="19">
        <f>VLOOKUP(Table3[[#This Row],[Customer ID]],'Medical Examinations'!$1:$1048576,9,FALSE())</f>
        <v>0</v>
      </c>
      <c r="K1718" s="19" t="str">
        <f>VLOOKUP(Table3[[#This Row],[Customer ID]],'Medical Examinations'!$1:$1048576,10,FALSE())</f>
        <v>No</v>
      </c>
      <c r="L1718" s="19" t="e">
        <f>VLOOKUP(Table3[[#This Row],[Customer ID]],'Hospitalisation Details'!1717:$1048576,5,FALSE())</f>
        <v>#N/A</v>
      </c>
      <c r="M1718" s="19" t="e">
        <f>VLOOKUP(Table3[[#This Row],[Customer ID]],'Hospitalisation Details'!1717:$1048576,6,FALSE())</f>
        <v>#N/A</v>
      </c>
      <c r="N1718" s="19" t="e">
        <f>VLOOKUP(Table3[[#This Row],[Customer ID]],'Hospitalisation Details'!1717:$1048576,8,FALSE())</f>
        <v>#N/A</v>
      </c>
      <c r="O1718" s="19" t="e">
        <f>VLOOKUP(Table3[[#This Row],[Customer ID]],'Hospitalisation Details'!1717:$1048576,9,FALSE())</f>
        <v>#N/A</v>
      </c>
      <c r="P1718" s="19" t="e">
        <f>VLOOKUP(Table3[[#This Row],[Customer ID]],'Hospitalisation Details'!1717:$1048576,10,FALSE())</f>
        <v>#N/A</v>
      </c>
      <c r="Q1718" s="19" t="e">
        <f>VLOOKUP(Table3[[#This Row],[Customer ID]],'Hospitalisation Details'!1717:$1048576,11,FALSE())</f>
        <v>#N/A</v>
      </c>
    </row>
    <row r="1719" spans="1:17" x14ac:dyDescent="0.2">
      <c r="A1719" s="18" t="s">
        <v>653</v>
      </c>
      <c r="B1719" s="19" t="str">
        <f>VLOOKUP(Table3[[#This Row],[Customer ID]],'Customer name 1'!1718:$1048576,4,FALSE())</f>
        <v xml:space="preserve">Ms. Sarah </v>
      </c>
      <c r="C1719" s="20">
        <f>VLOOKUP(Table3[[#This Row],[Customer ID]],'Medical Examinations'!$1:$1048576,2,FALSE())</f>
        <v>30.9</v>
      </c>
      <c r="D1719" s="20" t="str">
        <f>VLOOKUP(Table3[[#This Row],[Customer ID]],'Medical Examinations'!$1:$1048576,3,FALSE())</f>
        <v xml:space="preserve"> obesity </v>
      </c>
      <c r="E1719" s="20">
        <f>VLOOKUP(Table3[[#This Row],[Customer ID]],'Medical Examinations'!$1:$1048576,4,FALSE())</f>
        <v>6.05</v>
      </c>
      <c r="F1719" s="20" t="str">
        <f>VLOOKUP(Table3[[#This Row],[Customer ID]],'Medical Examinations'!$1:$1048576,5,FALSE())</f>
        <v>prediabetes</v>
      </c>
      <c r="G1719" s="19" t="str">
        <f>VLOOKUP(Table3[[#This Row],[Customer ID]],'Medical Examinations'!$1:$1048576,6,FALSE())</f>
        <v>No</v>
      </c>
      <c r="H1719" s="19" t="str">
        <f>VLOOKUP(Table3[[#This Row],[Customer ID]],'Medical Examinations'!$1:$1048576,7,FALSE())</f>
        <v>No</v>
      </c>
      <c r="I1719" s="19" t="str">
        <f>VLOOKUP(Table3[[#This Row],[Customer ID]],'Medical Examinations'!$1:$1048576,8,FALSE())</f>
        <v>No</v>
      </c>
      <c r="J1719" s="19">
        <f>VLOOKUP(Table3[[#This Row],[Customer ID]],'Medical Examinations'!$1:$1048576,9,FALSE())</f>
        <v>1</v>
      </c>
      <c r="K1719" s="19" t="str">
        <f>VLOOKUP(Table3[[#This Row],[Customer ID]],'Medical Examinations'!$1:$1048576,10,FALSE())</f>
        <v>No</v>
      </c>
      <c r="L1719" s="19" t="e">
        <f>VLOOKUP(Table3[[#This Row],[Customer ID]],'Hospitalisation Details'!1718:$1048576,5,FALSE())</f>
        <v>#N/A</v>
      </c>
      <c r="M1719" s="19" t="e">
        <f>VLOOKUP(Table3[[#This Row],[Customer ID]],'Hospitalisation Details'!1718:$1048576,6,FALSE())</f>
        <v>#N/A</v>
      </c>
      <c r="N1719" s="19" t="e">
        <f>VLOOKUP(Table3[[#This Row],[Customer ID]],'Hospitalisation Details'!1718:$1048576,8,FALSE())</f>
        <v>#N/A</v>
      </c>
      <c r="O1719" s="19" t="e">
        <f>VLOOKUP(Table3[[#This Row],[Customer ID]],'Hospitalisation Details'!1718:$1048576,9,FALSE())</f>
        <v>#N/A</v>
      </c>
      <c r="P1719" s="19" t="e">
        <f>VLOOKUP(Table3[[#This Row],[Customer ID]],'Hospitalisation Details'!1718:$1048576,10,FALSE())</f>
        <v>#N/A</v>
      </c>
      <c r="Q1719" s="19" t="e">
        <f>VLOOKUP(Table3[[#This Row],[Customer ID]],'Hospitalisation Details'!1718:$1048576,11,FALSE())</f>
        <v>#N/A</v>
      </c>
    </row>
    <row r="1720" spans="1:17" x14ac:dyDescent="0.2">
      <c r="A1720" s="18" t="s">
        <v>652</v>
      </c>
      <c r="B1720" s="19" t="str">
        <f>VLOOKUP(Table3[[#This Row],[Customer ID]],'Customer name 1'!1719:$1048576,4,FALSE())</f>
        <v xml:space="preserve">Ms. Lisa </v>
      </c>
      <c r="C1720" s="20">
        <f>VLOOKUP(Table3[[#This Row],[Customer ID]],'Medical Examinations'!$1:$1048576,2,FALSE())</f>
        <v>15.58</v>
      </c>
      <c r="D1720" s="20" t="str">
        <f>VLOOKUP(Table3[[#This Row],[Customer ID]],'Medical Examinations'!$1:$1048576,3,FALSE())</f>
        <v xml:space="preserve">under weight </v>
      </c>
      <c r="E1720" s="20">
        <f>VLOOKUP(Table3[[#This Row],[Customer ID]],'Medical Examinations'!$1:$1048576,4,FALSE())</f>
        <v>11.56</v>
      </c>
      <c r="F1720" s="20" t="str">
        <f>VLOOKUP(Table3[[#This Row],[Customer ID]],'Medical Examinations'!$1:$1048576,5,FALSE())</f>
        <v xml:space="preserve">diabetes </v>
      </c>
      <c r="G1720" s="19" t="str">
        <f>VLOOKUP(Table3[[#This Row],[Customer ID]],'Medical Examinations'!$1:$1048576,6,FALSE())</f>
        <v>No</v>
      </c>
      <c r="H1720" s="19" t="str">
        <f>VLOOKUP(Table3[[#This Row],[Customer ID]],'Medical Examinations'!$1:$1048576,7,FALSE())</f>
        <v>No</v>
      </c>
      <c r="I1720" s="19" t="str">
        <f>VLOOKUP(Table3[[#This Row],[Customer ID]],'Medical Examinations'!$1:$1048576,8,FALSE())</f>
        <v>No</v>
      </c>
      <c r="J1720" s="19">
        <f>VLOOKUP(Table3[[#This Row],[Customer ID]],'Medical Examinations'!$1:$1048576,9,FALSE())</f>
        <v>0</v>
      </c>
      <c r="K1720" s="19" t="str">
        <f>VLOOKUP(Table3[[#This Row],[Customer ID]],'Medical Examinations'!$1:$1048576,10,FALSE())</f>
        <v>No</v>
      </c>
      <c r="L1720" s="19" t="e">
        <f>VLOOKUP(Table3[[#This Row],[Customer ID]],'Hospitalisation Details'!1719:$1048576,5,FALSE())</f>
        <v>#N/A</v>
      </c>
      <c r="M1720" s="19" t="e">
        <f>VLOOKUP(Table3[[#This Row],[Customer ID]],'Hospitalisation Details'!1719:$1048576,6,FALSE())</f>
        <v>#N/A</v>
      </c>
      <c r="N1720" s="19" t="e">
        <f>VLOOKUP(Table3[[#This Row],[Customer ID]],'Hospitalisation Details'!1719:$1048576,8,FALSE())</f>
        <v>#N/A</v>
      </c>
      <c r="O1720" s="19" t="e">
        <f>VLOOKUP(Table3[[#This Row],[Customer ID]],'Hospitalisation Details'!1719:$1048576,9,FALSE())</f>
        <v>#N/A</v>
      </c>
      <c r="P1720" s="19" t="e">
        <f>VLOOKUP(Table3[[#This Row],[Customer ID]],'Hospitalisation Details'!1719:$1048576,10,FALSE())</f>
        <v>#N/A</v>
      </c>
      <c r="Q1720" s="19" t="e">
        <f>VLOOKUP(Table3[[#This Row],[Customer ID]],'Hospitalisation Details'!1719:$1048576,11,FALSE())</f>
        <v>#N/A</v>
      </c>
    </row>
    <row r="1721" spans="1:17" x14ac:dyDescent="0.2">
      <c r="A1721" s="18" t="s">
        <v>651</v>
      </c>
      <c r="B1721" s="19" t="str">
        <f>VLOOKUP(Table3[[#This Row],[Customer ID]],'Customer name 1'!1720:$1048576,4,FALSE())</f>
        <v xml:space="preserve">Ms. Tracy </v>
      </c>
      <c r="C1721" s="20">
        <f>VLOOKUP(Table3[[#This Row],[Customer ID]],'Medical Examinations'!$1:$1048576,2,FALSE())</f>
        <v>26.315000000000001</v>
      </c>
      <c r="D1721" s="20" t="str">
        <f>VLOOKUP(Table3[[#This Row],[Customer ID]],'Medical Examinations'!$1:$1048576,3,FALSE())</f>
        <v>over weight</v>
      </c>
      <c r="E1721" s="20">
        <f>VLOOKUP(Table3[[#This Row],[Customer ID]],'Medical Examinations'!$1:$1048576,4,FALSE())</f>
        <v>5.76</v>
      </c>
      <c r="F1721" s="20" t="str">
        <f>VLOOKUP(Table3[[#This Row],[Customer ID]],'Medical Examinations'!$1:$1048576,5,FALSE())</f>
        <v>prediabetes</v>
      </c>
      <c r="G1721" s="19" t="str">
        <f>VLOOKUP(Table3[[#This Row],[Customer ID]],'Medical Examinations'!$1:$1048576,6,FALSE())</f>
        <v>No</v>
      </c>
      <c r="H1721" s="19" t="str">
        <f>VLOOKUP(Table3[[#This Row],[Customer ID]],'Medical Examinations'!$1:$1048576,7,FALSE())</f>
        <v>No</v>
      </c>
      <c r="I1721" s="19" t="str">
        <f>VLOOKUP(Table3[[#This Row],[Customer ID]],'Medical Examinations'!$1:$1048576,8,FALSE())</f>
        <v>No</v>
      </c>
      <c r="J1721" s="19">
        <f>VLOOKUP(Table3[[#This Row],[Customer ID]],'Medical Examinations'!$1:$1048576,9,FALSE())</f>
        <v>0</v>
      </c>
      <c r="K1721" s="19" t="str">
        <f>VLOOKUP(Table3[[#This Row],[Customer ID]],'Medical Examinations'!$1:$1048576,10,FALSE())</f>
        <v>No</v>
      </c>
      <c r="L1721" s="19" t="e">
        <f>VLOOKUP(Table3[[#This Row],[Customer ID]],'Hospitalisation Details'!1720:$1048576,5,FALSE())</f>
        <v>#N/A</v>
      </c>
      <c r="M1721" s="19" t="e">
        <f>VLOOKUP(Table3[[#This Row],[Customer ID]],'Hospitalisation Details'!1720:$1048576,6,FALSE())</f>
        <v>#N/A</v>
      </c>
      <c r="N1721" s="19" t="e">
        <f>VLOOKUP(Table3[[#This Row],[Customer ID]],'Hospitalisation Details'!1720:$1048576,8,FALSE())</f>
        <v>#N/A</v>
      </c>
      <c r="O1721" s="19" t="e">
        <f>VLOOKUP(Table3[[#This Row],[Customer ID]],'Hospitalisation Details'!1720:$1048576,9,FALSE())</f>
        <v>#N/A</v>
      </c>
      <c r="P1721" s="19" t="e">
        <f>VLOOKUP(Table3[[#This Row],[Customer ID]],'Hospitalisation Details'!1720:$1048576,10,FALSE())</f>
        <v>#N/A</v>
      </c>
      <c r="Q1721" s="19" t="e">
        <f>VLOOKUP(Table3[[#This Row],[Customer ID]],'Hospitalisation Details'!1720:$1048576,11,FALSE())</f>
        <v>#N/A</v>
      </c>
    </row>
    <row r="1722" spans="1:17" x14ac:dyDescent="0.2">
      <c r="A1722" s="18" t="s">
        <v>650</v>
      </c>
      <c r="B1722" s="19" t="str">
        <f>VLOOKUP(Table3[[#This Row],[Customer ID]],'Customer name 1'!1721:$1048576,4,FALSE())</f>
        <v xml:space="preserve">Mr. Patrick </v>
      </c>
      <c r="C1722" s="20">
        <f>VLOOKUP(Table3[[#This Row],[Customer ID]],'Medical Examinations'!$1:$1048576,2,FALSE())</f>
        <v>35.61</v>
      </c>
      <c r="D1722" s="20" t="str">
        <f>VLOOKUP(Table3[[#This Row],[Customer ID]],'Medical Examinations'!$1:$1048576,3,FALSE())</f>
        <v xml:space="preserve"> obesity </v>
      </c>
      <c r="E1722" s="20">
        <f>VLOOKUP(Table3[[#This Row],[Customer ID]],'Medical Examinations'!$1:$1048576,4,FALSE())</f>
        <v>5.65</v>
      </c>
      <c r="F1722" s="20" t="str">
        <f>VLOOKUP(Table3[[#This Row],[Customer ID]],'Medical Examinations'!$1:$1048576,5,FALSE())</f>
        <v xml:space="preserve">normal </v>
      </c>
      <c r="G1722" s="19" t="str">
        <f>VLOOKUP(Table3[[#This Row],[Customer ID]],'Medical Examinations'!$1:$1048576,6,FALSE())</f>
        <v>No</v>
      </c>
      <c r="H1722" s="19" t="str">
        <f>VLOOKUP(Table3[[#This Row],[Customer ID]],'Medical Examinations'!$1:$1048576,7,FALSE())</f>
        <v>yes</v>
      </c>
      <c r="I1722" s="19" t="str">
        <f>VLOOKUP(Table3[[#This Row],[Customer ID]],'Medical Examinations'!$1:$1048576,8,FALSE())</f>
        <v>No</v>
      </c>
      <c r="J1722" s="19">
        <f>VLOOKUP(Table3[[#This Row],[Customer ID]],'Medical Examinations'!$1:$1048576,9,FALSE())</f>
        <v>1</v>
      </c>
      <c r="K1722" s="19" t="str">
        <f>VLOOKUP(Table3[[#This Row],[Customer ID]],'Medical Examinations'!$1:$1048576,10,FALSE())</f>
        <v>No</v>
      </c>
      <c r="L1722" s="19" t="e">
        <f>VLOOKUP(Table3[[#This Row],[Customer ID]],'Hospitalisation Details'!1721:$1048576,5,FALSE())</f>
        <v>#N/A</v>
      </c>
      <c r="M1722" s="19" t="e">
        <f>VLOOKUP(Table3[[#This Row],[Customer ID]],'Hospitalisation Details'!1721:$1048576,6,FALSE())</f>
        <v>#N/A</v>
      </c>
      <c r="N1722" s="19" t="e">
        <f>VLOOKUP(Table3[[#This Row],[Customer ID]],'Hospitalisation Details'!1721:$1048576,8,FALSE())</f>
        <v>#N/A</v>
      </c>
      <c r="O1722" s="19" t="e">
        <f>VLOOKUP(Table3[[#This Row],[Customer ID]],'Hospitalisation Details'!1721:$1048576,9,FALSE())</f>
        <v>#N/A</v>
      </c>
      <c r="P1722" s="19" t="e">
        <f>VLOOKUP(Table3[[#This Row],[Customer ID]],'Hospitalisation Details'!1721:$1048576,10,FALSE())</f>
        <v>#N/A</v>
      </c>
      <c r="Q1722" s="19" t="e">
        <f>VLOOKUP(Table3[[#This Row],[Customer ID]],'Hospitalisation Details'!1721:$1048576,11,FALSE())</f>
        <v>#N/A</v>
      </c>
    </row>
    <row r="1723" spans="1:17" x14ac:dyDescent="0.2">
      <c r="A1723" s="18" t="s">
        <v>649</v>
      </c>
      <c r="B1723" s="19" t="str">
        <f>VLOOKUP(Table3[[#This Row],[Customer ID]],'Customer name 1'!1722:$1048576,4,FALSE())</f>
        <v xml:space="preserve">Mr. Trent </v>
      </c>
      <c r="C1723" s="20">
        <f>VLOOKUP(Table3[[#This Row],[Customer ID]],'Medical Examinations'!$1:$1048576,2,FALSE())</f>
        <v>37.56</v>
      </c>
      <c r="D1723" s="20" t="str">
        <f>VLOOKUP(Table3[[#This Row],[Customer ID]],'Medical Examinations'!$1:$1048576,3,FALSE())</f>
        <v xml:space="preserve"> obesity </v>
      </c>
      <c r="E1723" s="20">
        <f>VLOOKUP(Table3[[#This Row],[Customer ID]],'Medical Examinations'!$1:$1048576,4,FALSE())</f>
        <v>5.88</v>
      </c>
      <c r="F1723" s="20" t="str">
        <f>VLOOKUP(Table3[[#This Row],[Customer ID]],'Medical Examinations'!$1:$1048576,5,FALSE())</f>
        <v>prediabetes</v>
      </c>
      <c r="G1723" s="19" t="str">
        <f>VLOOKUP(Table3[[#This Row],[Customer ID]],'Medical Examinations'!$1:$1048576,6,FALSE())</f>
        <v>No</v>
      </c>
      <c r="H1723" s="19" t="str">
        <f>VLOOKUP(Table3[[#This Row],[Customer ID]],'Medical Examinations'!$1:$1048576,7,FALSE())</f>
        <v>yes</v>
      </c>
      <c r="I1723" s="19" t="str">
        <f>VLOOKUP(Table3[[#This Row],[Customer ID]],'Medical Examinations'!$1:$1048576,8,FALSE())</f>
        <v>No</v>
      </c>
      <c r="J1723" s="19">
        <f>VLOOKUP(Table3[[#This Row],[Customer ID]],'Medical Examinations'!$1:$1048576,9,FALSE())</f>
        <v>1</v>
      </c>
      <c r="K1723" s="19" t="str">
        <f>VLOOKUP(Table3[[#This Row],[Customer ID]],'Medical Examinations'!$1:$1048576,10,FALSE())</f>
        <v>No</v>
      </c>
      <c r="L1723" s="19" t="e">
        <f>VLOOKUP(Table3[[#This Row],[Customer ID]],'Hospitalisation Details'!1722:$1048576,5,FALSE())</f>
        <v>#N/A</v>
      </c>
      <c r="M1723" s="19" t="e">
        <f>VLOOKUP(Table3[[#This Row],[Customer ID]],'Hospitalisation Details'!1722:$1048576,6,FALSE())</f>
        <v>#N/A</v>
      </c>
      <c r="N1723" s="19" t="e">
        <f>VLOOKUP(Table3[[#This Row],[Customer ID]],'Hospitalisation Details'!1722:$1048576,8,FALSE())</f>
        <v>#N/A</v>
      </c>
      <c r="O1723" s="19" t="e">
        <f>VLOOKUP(Table3[[#This Row],[Customer ID]],'Hospitalisation Details'!1722:$1048576,9,FALSE())</f>
        <v>#N/A</v>
      </c>
      <c r="P1723" s="19" t="e">
        <f>VLOOKUP(Table3[[#This Row],[Customer ID]],'Hospitalisation Details'!1722:$1048576,10,FALSE())</f>
        <v>#N/A</v>
      </c>
      <c r="Q1723" s="19" t="e">
        <f>VLOOKUP(Table3[[#This Row],[Customer ID]],'Hospitalisation Details'!1722:$1048576,11,FALSE())</f>
        <v>#N/A</v>
      </c>
    </row>
    <row r="1724" spans="1:17" x14ac:dyDescent="0.2">
      <c r="A1724" s="18" t="s">
        <v>648</v>
      </c>
      <c r="B1724" s="19" t="str">
        <f>VLOOKUP(Table3[[#This Row],[Customer ID]],'Customer name 1'!1723:$1048576,4,FALSE())</f>
        <v xml:space="preserve">Ms. Julie </v>
      </c>
      <c r="C1724" s="20">
        <f>VLOOKUP(Table3[[#This Row],[Customer ID]],'Medical Examinations'!$1:$1048576,2,FALSE())</f>
        <v>15.49</v>
      </c>
      <c r="D1724" s="20" t="str">
        <f>VLOOKUP(Table3[[#This Row],[Customer ID]],'Medical Examinations'!$1:$1048576,3,FALSE())</f>
        <v xml:space="preserve">under weight </v>
      </c>
      <c r="E1724" s="20">
        <f>VLOOKUP(Table3[[#This Row],[Customer ID]],'Medical Examinations'!$1:$1048576,4,FALSE())</f>
        <v>9.6</v>
      </c>
      <c r="F1724" s="20" t="str">
        <f>VLOOKUP(Table3[[#This Row],[Customer ID]],'Medical Examinations'!$1:$1048576,5,FALSE())</f>
        <v xml:space="preserve">diabetes </v>
      </c>
      <c r="G1724" s="19" t="str">
        <f>VLOOKUP(Table3[[#This Row],[Customer ID]],'Medical Examinations'!$1:$1048576,6,FALSE())</f>
        <v>No</v>
      </c>
      <c r="H1724" s="19" t="str">
        <f>VLOOKUP(Table3[[#This Row],[Customer ID]],'Medical Examinations'!$1:$1048576,7,FALSE())</f>
        <v>No</v>
      </c>
      <c r="I1724" s="19" t="str">
        <f>VLOOKUP(Table3[[#This Row],[Customer ID]],'Medical Examinations'!$1:$1048576,8,FALSE())</f>
        <v>No</v>
      </c>
      <c r="J1724" s="19">
        <f>VLOOKUP(Table3[[#This Row],[Customer ID]],'Medical Examinations'!$1:$1048576,9,FALSE())</f>
        <v>0</v>
      </c>
      <c r="K1724" s="19" t="str">
        <f>VLOOKUP(Table3[[#This Row],[Customer ID]],'Medical Examinations'!$1:$1048576,10,FALSE())</f>
        <v>No</v>
      </c>
      <c r="L1724" s="19" t="e">
        <f>VLOOKUP(Table3[[#This Row],[Customer ID]],'Hospitalisation Details'!1723:$1048576,5,FALSE())</f>
        <v>#N/A</v>
      </c>
      <c r="M1724" s="19" t="e">
        <f>VLOOKUP(Table3[[#This Row],[Customer ID]],'Hospitalisation Details'!1723:$1048576,6,FALSE())</f>
        <v>#N/A</v>
      </c>
      <c r="N1724" s="19" t="e">
        <f>VLOOKUP(Table3[[#This Row],[Customer ID]],'Hospitalisation Details'!1723:$1048576,8,FALSE())</f>
        <v>#N/A</v>
      </c>
      <c r="O1724" s="19" t="e">
        <f>VLOOKUP(Table3[[#This Row],[Customer ID]],'Hospitalisation Details'!1723:$1048576,9,FALSE())</f>
        <v>#N/A</v>
      </c>
      <c r="P1724" s="19" t="e">
        <f>VLOOKUP(Table3[[#This Row],[Customer ID]],'Hospitalisation Details'!1723:$1048576,10,FALSE())</f>
        <v>#N/A</v>
      </c>
      <c r="Q1724" s="19" t="e">
        <f>VLOOKUP(Table3[[#This Row],[Customer ID]],'Hospitalisation Details'!1723:$1048576,11,FALSE())</f>
        <v>#N/A</v>
      </c>
    </row>
    <row r="1725" spans="1:17" x14ac:dyDescent="0.2">
      <c r="A1725" s="18" t="s">
        <v>647</v>
      </c>
      <c r="B1725" s="19" t="str">
        <f>VLOOKUP(Table3[[#This Row],[Customer ID]],'Customer name 1'!1724:$1048576,4,FALSE())</f>
        <v xml:space="preserve">Mr. Sawomir </v>
      </c>
      <c r="C1725" s="20">
        <f>VLOOKUP(Table3[[#This Row],[Customer ID]],'Medical Examinations'!$1:$1048576,2,FALSE())</f>
        <v>23.48</v>
      </c>
      <c r="D1725" s="20" t="str">
        <f>VLOOKUP(Table3[[#This Row],[Customer ID]],'Medical Examinations'!$1:$1048576,3,FALSE())</f>
        <v>normal weight</v>
      </c>
      <c r="E1725" s="20">
        <f>VLOOKUP(Table3[[#This Row],[Customer ID]],'Medical Examinations'!$1:$1048576,4,FALSE())</f>
        <v>6.24</v>
      </c>
      <c r="F1725" s="20" t="str">
        <f>VLOOKUP(Table3[[#This Row],[Customer ID]],'Medical Examinations'!$1:$1048576,5,FALSE())</f>
        <v>prediabetes</v>
      </c>
      <c r="G1725" s="19" t="str">
        <f>VLOOKUP(Table3[[#This Row],[Customer ID]],'Medical Examinations'!$1:$1048576,6,FALSE())</f>
        <v>No</v>
      </c>
      <c r="H1725" s="19" t="str">
        <f>VLOOKUP(Table3[[#This Row],[Customer ID]],'Medical Examinations'!$1:$1048576,7,FALSE())</f>
        <v>No</v>
      </c>
      <c r="I1725" s="19" t="str">
        <f>VLOOKUP(Table3[[#This Row],[Customer ID]],'Medical Examinations'!$1:$1048576,8,FALSE())</f>
        <v>No</v>
      </c>
      <c r="J1725" s="19">
        <f>VLOOKUP(Table3[[#This Row],[Customer ID]],'Medical Examinations'!$1:$1048576,9,FALSE())</f>
        <v>1</v>
      </c>
      <c r="K1725" s="19" t="str">
        <f>VLOOKUP(Table3[[#This Row],[Customer ID]],'Medical Examinations'!$1:$1048576,10,FALSE())</f>
        <v>No</v>
      </c>
      <c r="L1725" s="19" t="e">
        <f>VLOOKUP(Table3[[#This Row],[Customer ID]],'Hospitalisation Details'!1724:$1048576,5,FALSE())</f>
        <v>#N/A</v>
      </c>
      <c r="M1725" s="19" t="e">
        <f>VLOOKUP(Table3[[#This Row],[Customer ID]],'Hospitalisation Details'!1724:$1048576,6,FALSE())</f>
        <v>#N/A</v>
      </c>
      <c r="N1725" s="19" t="e">
        <f>VLOOKUP(Table3[[#This Row],[Customer ID]],'Hospitalisation Details'!1724:$1048576,8,FALSE())</f>
        <v>#N/A</v>
      </c>
      <c r="O1725" s="19" t="e">
        <f>VLOOKUP(Table3[[#This Row],[Customer ID]],'Hospitalisation Details'!1724:$1048576,9,FALSE())</f>
        <v>#N/A</v>
      </c>
      <c r="P1725" s="19" t="e">
        <f>VLOOKUP(Table3[[#This Row],[Customer ID]],'Hospitalisation Details'!1724:$1048576,10,FALSE())</f>
        <v>#N/A</v>
      </c>
      <c r="Q1725" s="19" t="e">
        <f>VLOOKUP(Table3[[#This Row],[Customer ID]],'Hospitalisation Details'!1724:$1048576,11,FALSE())</f>
        <v>#N/A</v>
      </c>
    </row>
    <row r="1726" spans="1:17" x14ac:dyDescent="0.2">
      <c r="A1726" s="18" t="s">
        <v>646</v>
      </c>
      <c r="B1726" s="19" t="str">
        <f>VLOOKUP(Table3[[#This Row],[Customer ID]],'Customer name 1'!1725:$1048576,4,FALSE())</f>
        <v xml:space="preserve">Ms. Micah </v>
      </c>
      <c r="C1726" s="20">
        <f>VLOOKUP(Table3[[#This Row],[Customer ID]],'Medical Examinations'!$1:$1048576,2,FALSE())</f>
        <v>30.02</v>
      </c>
      <c r="D1726" s="20" t="str">
        <f>VLOOKUP(Table3[[#This Row],[Customer ID]],'Medical Examinations'!$1:$1048576,3,FALSE())</f>
        <v xml:space="preserve"> obesity </v>
      </c>
      <c r="E1726" s="20">
        <f>VLOOKUP(Table3[[#This Row],[Customer ID]],'Medical Examinations'!$1:$1048576,4,FALSE())</f>
        <v>7.63</v>
      </c>
      <c r="F1726" s="20" t="str">
        <f>VLOOKUP(Table3[[#This Row],[Customer ID]],'Medical Examinations'!$1:$1048576,5,FALSE())</f>
        <v xml:space="preserve">diabetes </v>
      </c>
      <c r="G1726" s="19" t="str">
        <f>VLOOKUP(Table3[[#This Row],[Customer ID]],'Medical Examinations'!$1:$1048576,6,FALSE())</f>
        <v>yes</v>
      </c>
      <c r="H1726" s="19" t="str">
        <f>VLOOKUP(Table3[[#This Row],[Customer ID]],'Medical Examinations'!$1:$1048576,7,FALSE())</f>
        <v>No</v>
      </c>
      <c r="I1726" s="19" t="str">
        <f>VLOOKUP(Table3[[#This Row],[Customer ID]],'Medical Examinations'!$1:$1048576,8,FALSE())</f>
        <v>No</v>
      </c>
      <c r="J1726" s="19">
        <f>VLOOKUP(Table3[[#This Row],[Customer ID]],'Medical Examinations'!$1:$1048576,9,FALSE())</f>
        <v>1</v>
      </c>
      <c r="K1726" s="19" t="str">
        <f>VLOOKUP(Table3[[#This Row],[Customer ID]],'Medical Examinations'!$1:$1048576,10,FALSE())</f>
        <v>No</v>
      </c>
      <c r="L1726" s="19" t="e">
        <f>VLOOKUP(Table3[[#This Row],[Customer ID]],'Hospitalisation Details'!1725:$1048576,5,FALSE())</f>
        <v>#N/A</v>
      </c>
      <c r="M1726" s="19" t="e">
        <f>VLOOKUP(Table3[[#This Row],[Customer ID]],'Hospitalisation Details'!1725:$1048576,6,FALSE())</f>
        <v>#N/A</v>
      </c>
      <c r="N1726" s="19" t="e">
        <f>VLOOKUP(Table3[[#This Row],[Customer ID]],'Hospitalisation Details'!1725:$1048576,8,FALSE())</f>
        <v>#N/A</v>
      </c>
      <c r="O1726" s="19" t="e">
        <f>VLOOKUP(Table3[[#This Row],[Customer ID]],'Hospitalisation Details'!1725:$1048576,9,FALSE())</f>
        <v>#N/A</v>
      </c>
      <c r="P1726" s="19" t="e">
        <f>VLOOKUP(Table3[[#This Row],[Customer ID]],'Hospitalisation Details'!1725:$1048576,10,FALSE())</f>
        <v>#N/A</v>
      </c>
      <c r="Q1726" s="19" t="e">
        <f>VLOOKUP(Table3[[#This Row],[Customer ID]],'Hospitalisation Details'!1725:$1048576,11,FALSE())</f>
        <v>#N/A</v>
      </c>
    </row>
    <row r="1727" spans="1:17" x14ac:dyDescent="0.2">
      <c r="A1727" s="18" t="s">
        <v>645</v>
      </c>
      <c r="B1727" s="19" t="str">
        <f>VLOOKUP(Table3[[#This Row],[Customer ID]],'Customer name 1'!1726:$1048576,4,FALSE())</f>
        <v xml:space="preserve">Ms. Kelly </v>
      </c>
      <c r="C1727" s="20">
        <f>VLOOKUP(Table3[[#This Row],[Customer ID]],'Medical Examinations'!$1:$1048576,2,FALSE())</f>
        <v>26.885000000000002</v>
      </c>
      <c r="D1727" s="20" t="str">
        <f>VLOOKUP(Table3[[#This Row],[Customer ID]],'Medical Examinations'!$1:$1048576,3,FALSE())</f>
        <v>over weight</v>
      </c>
      <c r="E1727" s="20">
        <f>VLOOKUP(Table3[[#This Row],[Customer ID]],'Medical Examinations'!$1:$1048576,4,FALSE())</f>
        <v>8.66</v>
      </c>
      <c r="F1727" s="20" t="str">
        <f>VLOOKUP(Table3[[#This Row],[Customer ID]],'Medical Examinations'!$1:$1048576,5,FALSE())</f>
        <v xml:space="preserve">diabetes </v>
      </c>
      <c r="G1727" s="19" t="str">
        <f>VLOOKUP(Table3[[#This Row],[Customer ID]],'Medical Examinations'!$1:$1048576,6,FALSE())</f>
        <v>yes</v>
      </c>
      <c r="H1727" s="19" t="str">
        <f>VLOOKUP(Table3[[#This Row],[Customer ID]],'Medical Examinations'!$1:$1048576,7,FALSE())</f>
        <v>No</v>
      </c>
      <c r="I1727" s="19" t="str">
        <f>VLOOKUP(Table3[[#This Row],[Customer ID]],'Medical Examinations'!$1:$1048576,8,FALSE())</f>
        <v>No</v>
      </c>
      <c r="J1727" s="19">
        <f>VLOOKUP(Table3[[#This Row],[Customer ID]],'Medical Examinations'!$1:$1048576,9,FALSE())</f>
        <v>1</v>
      </c>
      <c r="K1727" s="19" t="str">
        <f>VLOOKUP(Table3[[#This Row],[Customer ID]],'Medical Examinations'!$1:$1048576,10,FALSE())</f>
        <v>No</v>
      </c>
      <c r="L1727" s="19" t="e">
        <f>VLOOKUP(Table3[[#This Row],[Customer ID]],'Hospitalisation Details'!1726:$1048576,5,FALSE())</f>
        <v>#N/A</v>
      </c>
      <c r="M1727" s="19" t="e">
        <f>VLOOKUP(Table3[[#This Row],[Customer ID]],'Hospitalisation Details'!1726:$1048576,6,FALSE())</f>
        <v>#N/A</v>
      </c>
      <c r="N1727" s="19" t="e">
        <f>VLOOKUP(Table3[[#This Row],[Customer ID]],'Hospitalisation Details'!1726:$1048576,8,FALSE())</f>
        <v>#N/A</v>
      </c>
      <c r="O1727" s="19" t="e">
        <f>VLOOKUP(Table3[[#This Row],[Customer ID]],'Hospitalisation Details'!1726:$1048576,9,FALSE())</f>
        <v>#N/A</v>
      </c>
      <c r="P1727" s="19" t="e">
        <f>VLOOKUP(Table3[[#This Row],[Customer ID]],'Hospitalisation Details'!1726:$1048576,10,FALSE())</f>
        <v>#N/A</v>
      </c>
      <c r="Q1727" s="19" t="e">
        <f>VLOOKUP(Table3[[#This Row],[Customer ID]],'Hospitalisation Details'!1726:$1048576,11,FALSE())</f>
        <v>#N/A</v>
      </c>
    </row>
    <row r="1728" spans="1:17" x14ac:dyDescent="0.2">
      <c r="A1728" s="18" t="s">
        <v>644</v>
      </c>
      <c r="B1728" s="19" t="str">
        <f>VLOOKUP(Table3[[#This Row],[Customer ID]],'Customer name 1'!1727:$1048576,4,FALSE())</f>
        <v xml:space="preserve">Ms. Lindsay </v>
      </c>
      <c r="C1728" s="20">
        <f>VLOOKUP(Table3[[#This Row],[Customer ID]],'Medical Examinations'!$1:$1048576,2,FALSE())</f>
        <v>25.84</v>
      </c>
      <c r="D1728" s="20" t="str">
        <f>VLOOKUP(Table3[[#This Row],[Customer ID]],'Medical Examinations'!$1:$1048576,3,FALSE())</f>
        <v>over weight</v>
      </c>
      <c r="E1728" s="20">
        <f>VLOOKUP(Table3[[#This Row],[Customer ID]],'Medical Examinations'!$1:$1048576,4,FALSE())</f>
        <v>8.5500000000000007</v>
      </c>
      <c r="F1728" s="20" t="str">
        <f>VLOOKUP(Table3[[#This Row],[Customer ID]],'Medical Examinations'!$1:$1048576,5,FALSE())</f>
        <v xml:space="preserve">diabetes </v>
      </c>
      <c r="G1728" s="19" t="str">
        <f>VLOOKUP(Table3[[#This Row],[Customer ID]],'Medical Examinations'!$1:$1048576,6,FALSE())</f>
        <v>yes</v>
      </c>
      <c r="H1728" s="19" t="str">
        <f>VLOOKUP(Table3[[#This Row],[Customer ID]],'Medical Examinations'!$1:$1048576,7,FALSE())</f>
        <v>No</v>
      </c>
      <c r="I1728" s="19" t="str">
        <f>VLOOKUP(Table3[[#This Row],[Customer ID]],'Medical Examinations'!$1:$1048576,8,FALSE())</f>
        <v>No</v>
      </c>
      <c r="J1728" s="19">
        <f>VLOOKUP(Table3[[#This Row],[Customer ID]],'Medical Examinations'!$1:$1048576,9,FALSE())</f>
        <v>1</v>
      </c>
      <c r="K1728" s="19" t="str">
        <f>VLOOKUP(Table3[[#This Row],[Customer ID]],'Medical Examinations'!$1:$1048576,10,FALSE())</f>
        <v>No</v>
      </c>
      <c r="L1728" s="19" t="e">
        <f>VLOOKUP(Table3[[#This Row],[Customer ID]],'Hospitalisation Details'!1727:$1048576,5,FALSE())</f>
        <v>#N/A</v>
      </c>
      <c r="M1728" s="19" t="e">
        <f>VLOOKUP(Table3[[#This Row],[Customer ID]],'Hospitalisation Details'!1727:$1048576,6,FALSE())</f>
        <v>#N/A</v>
      </c>
      <c r="N1728" s="19" t="e">
        <f>VLOOKUP(Table3[[#This Row],[Customer ID]],'Hospitalisation Details'!1727:$1048576,8,FALSE())</f>
        <v>#N/A</v>
      </c>
      <c r="O1728" s="19" t="e">
        <f>VLOOKUP(Table3[[#This Row],[Customer ID]],'Hospitalisation Details'!1727:$1048576,9,FALSE())</f>
        <v>#N/A</v>
      </c>
      <c r="P1728" s="19" t="e">
        <f>VLOOKUP(Table3[[#This Row],[Customer ID]],'Hospitalisation Details'!1727:$1048576,10,FALSE())</f>
        <v>#N/A</v>
      </c>
      <c r="Q1728" s="19" t="e">
        <f>VLOOKUP(Table3[[#This Row],[Customer ID]],'Hospitalisation Details'!1727:$1048576,11,FALSE())</f>
        <v>#N/A</v>
      </c>
    </row>
    <row r="1729" spans="1:17" x14ac:dyDescent="0.2">
      <c r="A1729" s="18" t="s">
        <v>643</v>
      </c>
      <c r="B1729" s="19" t="str">
        <f>VLOOKUP(Table3[[#This Row],[Customer ID]],'Customer name 1'!1728:$1048576,4,FALSE())</f>
        <v xml:space="preserve">Mr. Austen </v>
      </c>
      <c r="C1729" s="20">
        <f>VLOOKUP(Table3[[#This Row],[Customer ID]],'Medical Examinations'!$1:$1048576,2,FALSE())</f>
        <v>27.454999999999998</v>
      </c>
      <c r="D1729" s="20" t="str">
        <f>VLOOKUP(Table3[[#This Row],[Customer ID]],'Medical Examinations'!$1:$1048576,3,FALSE())</f>
        <v>over weight</v>
      </c>
      <c r="E1729" s="20">
        <f>VLOOKUP(Table3[[#This Row],[Customer ID]],'Medical Examinations'!$1:$1048576,4,FALSE())</f>
        <v>4.54</v>
      </c>
      <c r="F1729" s="20" t="str">
        <f>VLOOKUP(Table3[[#This Row],[Customer ID]],'Medical Examinations'!$1:$1048576,5,FALSE())</f>
        <v xml:space="preserve">normal </v>
      </c>
      <c r="G1729" s="19" t="str">
        <f>VLOOKUP(Table3[[#This Row],[Customer ID]],'Medical Examinations'!$1:$1048576,6,FALSE())</f>
        <v>No</v>
      </c>
      <c r="H1729" s="19" t="str">
        <f>VLOOKUP(Table3[[#This Row],[Customer ID]],'Medical Examinations'!$1:$1048576,7,FALSE())</f>
        <v>No</v>
      </c>
      <c r="I1729" s="19" t="str">
        <f>VLOOKUP(Table3[[#This Row],[Customer ID]],'Medical Examinations'!$1:$1048576,8,FALSE())</f>
        <v>No</v>
      </c>
      <c r="J1729" s="19">
        <f>VLOOKUP(Table3[[#This Row],[Customer ID]],'Medical Examinations'!$1:$1048576,9,FALSE())</f>
        <v>0</v>
      </c>
      <c r="K1729" s="19" t="str">
        <f>VLOOKUP(Table3[[#This Row],[Customer ID]],'Medical Examinations'!$1:$1048576,10,FALSE())</f>
        <v>No</v>
      </c>
      <c r="L1729" s="19" t="e">
        <f>VLOOKUP(Table3[[#This Row],[Customer ID]],'Hospitalisation Details'!1728:$1048576,5,FALSE())</f>
        <v>#N/A</v>
      </c>
      <c r="M1729" s="19" t="e">
        <f>VLOOKUP(Table3[[#This Row],[Customer ID]],'Hospitalisation Details'!1728:$1048576,6,FALSE())</f>
        <v>#N/A</v>
      </c>
      <c r="N1729" s="19" t="e">
        <f>VLOOKUP(Table3[[#This Row],[Customer ID]],'Hospitalisation Details'!1728:$1048576,8,FALSE())</f>
        <v>#N/A</v>
      </c>
      <c r="O1729" s="19" t="e">
        <f>VLOOKUP(Table3[[#This Row],[Customer ID]],'Hospitalisation Details'!1728:$1048576,9,FALSE())</f>
        <v>#N/A</v>
      </c>
      <c r="P1729" s="19" t="e">
        <f>VLOOKUP(Table3[[#This Row],[Customer ID]],'Hospitalisation Details'!1728:$1048576,10,FALSE())</f>
        <v>#N/A</v>
      </c>
      <c r="Q1729" s="19" t="e">
        <f>VLOOKUP(Table3[[#This Row],[Customer ID]],'Hospitalisation Details'!1728:$1048576,11,FALSE())</f>
        <v>#N/A</v>
      </c>
    </row>
    <row r="1730" spans="1:17" x14ac:dyDescent="0.2">
      <c r="A1730" s="18" t="s">
        <v>642</v>
      </c>
      <c r="B1730" s="19" t="str">
        <f>VLOOKUP(Table3[[#This Row],[Customer ID]],'Customer name 1'!1729:$1048576,4,FALSE())</f>
        <v xml:space="preserve">Mr. Tory </v>
      </c>
      <c r="C1730" s="20">
        <f>VLOOKUP(Table3[[#This Row],[Customer ID]],'Medical Examinations'!$1:$1048576,2,FALSE())</f>
        <v>24.605</v>
      </c>
      <c r="D1730" s="20" t="str">
        <f>VLOOKUP(Table3[[#This Row],[Customer ID]],'Medical Examinations'!$1:$1048576,3,FALSE())</f>
        <v>normal weight</v>
      </c>
      <c r="E1730" s="20">
        <f>VLOOKUP(Table3[[#This Row],[Customer ID]],'Medical Examinations'!$1:$1048576,4,FALSE())</f>
        <v>5.7</v>
      </c>
      <c r="F1730" s="20" t="str">
        <f>VLOOKUP(Table3[[#This Row],[Customer ID]],'Medical Examinations'!$1:$1048576,5,FALSE())</f>
        <v>prediabetes</v>
      </c>
      <c r="G1730" s="19" t="str">
        <f>VLOOKUP(Table3[[#This Row],[Customer ID]],'Medical Examinations'!$1:$1048576,6,FALSE())</f>
        <v>No</v>
      </c>
      <c r="H1730" s="19" t="str">
        <f>VLOOKUP(Table3[[#This Row],[Customer ID]],'Medical Examinations'!$1:$1048576,7,FALSE())</f>
        <v>No</v>
      </c>
      <c r="I1730" s="19" t="str">
        <f>VLOOKUP(Table3[[#This Row],[Customer ID]],'Medical Examinations'!$1:$1048576,8,FALSE())</f>
        <v>No</v>
      </c>
      <c r="J1730" s="19">
        <f>VLOOKUP(Table3[[#This Row],[Customer ID]],'Medical Examinations'!$1:$1048576,9,FALSE())</f>
        <v>0</v>
      </c>
      <c r="K1730" s="19" t="str">
        <f>VLOOKUP(Table3[[#This Row],[Customer ID]],'Medical Examinations'!$1:$1048576,10,FALSE())</f>
        <v>No</v>
      </c>
      <c r="L1730" s="19" t="e">
        <f>VLOOKUP(Table3[[#This Row],[Customer ID]],'Hospitalisation Details'!1729:$1048576,5,FALSE())</f>
        <v>#N/A</v>
      </c>
      <c r="M1730" s="19" t="e">
        <f>VLOOKUP(Table3[[#This Row],[Customer ID]],'Hospitalisation Details'!1729:$1048576,6,FALSE())</f>
        <v>#N/A</v>
      </c>
      <c r="N1730" s="19" t="e">
        <f>VLOOKUP(Table3[[#This Row],[Customer ID]],'Hospitalisation Details'!1729:$1048576,8,FALSE())</f>
        <v>#N/A</v>
      </c>
      <c r="O1730" s="19" t="e">
        <f>VLOOKUP(Table3[[#This Row],[Customer ID]],'Hospitalisation Details'!1729:$1048576,9,FALSE())</f>
        <v>#N/A</v>
      </c>
      <c r="P1730" s="19" t="e">
        <f>VLOOKUP(Table3[[#This Row],[Customer ID]],'Hospitalisation Details'!1729:$1048576,10,FALSE())</f>
        <v>#N/A</v>
      </c>
      <c r="Q1730" s="19" t="e">
        <f>VLOOKUP(Table3[[#This Row],[Customer ID]],'Hospitalisation Details'!1729:$1048576,11,FALSE())</f>
        <v>#N/A</v>
      </c>
    </row>
    <row r="1731" spans="1:17" x14ac:dyDescent="0.2">
      <c r="A1731" s="18" t="s">
        <v>641</v>
      </c>
      <c r="B1731" s="19" t="str">
        <f>VLOOKUP(Table3[[#This Row],[Customer ID]],'Customer name 1'!1730:$1048576,4,FALSE())</f>
        <v xml:space="preserve">Mr. Robert </v>
      </c>
      <c r="C1731" s="20">
        <f>VLOOKUP(Table3[[#This Row],[Customer ID]],'Medical Examinations'!$1:$1048576,2,FALSE())</f>
        <v>30.8</v>
      </c>
      <c r="D1731" s="20" t="str">
        <f>VLOOKUP(Table3[[#This Row],[Customer ID]],'Medical Examinations'!$1:$1048576,3,FALSE())</f>
        <v xml:space="preserve"> obesity </v>
      </c>
      <c r="E1731" s="20">
        <f>VLOOKUP(Table3[[#This Row],[Customer ID]],'Medical Examinations'!$1:$1048576,4,FALSE())</f>
        <v>5.07</v>
      </c>
      <c r="F1731" s="20" t="str">
        <f>VLOOKUP(Table3[[#This Row],[Customer ID]],'Medical Examinations'!$1:$1048576,5,FALSE())</f>
        <v xml:space="preserve">normal </v>
      </c>
      <c r="G1731" s="19" t="str">
        <f>VLOOKUP(Table3[[#This Row],[Customer ID]],'Medical Examinations'!$1:$1048576,6,FALSE())</f>
        <v>No</v>
      </c>
      <c r="H1731" s="19" t="str">
        <f>VLOOKUP(Table3[[#This Row],[Customer ID]],'Medical Examinations'!$1:$1048576,7,FALSE())</f>
        <v>No</v>
      </c>
      <c r="I1731" s="19" t="str">
        <f>VLOOKUP(Table3[[#This Row],[Customer ID]],'Medical Examinations'!$1:$1048576,8,FALSE())</f>
        <v>No</v>
      </c>
      <c r="J1731" s="19">
        <f>VLOOKUP(Table3[[#This Row],[Customer ID]],'Medical Examinations'!$1:$1048576,9,FALSE())</f>
        <v>0</v>
      </c>
      <c r="K1731" s="19" t="str">
        <f>VLOOKUP(Table3[[#This Row],[Customer ID]],'Medical Examinations'!$1:$1048576,10,FALSE())</f>
        <v>No</v>
      </c>
      <c r="L1731" s="19" t="e">
        <f>VLOOKUP(Table3[[#This Row],[Customer ID]],'Hospitalisation Details'!1730:$1048576,5,FALSE())</f>
        <v>#N/A</v>
      </c>
      <c r="M1731" s="19" t="e">
        <f>VLOOKUP(Table3[[#This Row],[Customer ID]],'Hospitalisation Details'!1730:$1048576,6,FALSE())</f>
        <v>#N/A</v>
      </c>
      <c r="N1731" s="19" t="e">
        <f>VLOOKUP(Table3[[#This Row],[Customer ID]],'Hospitalisation Details'!1730:$1048576,8,FALSE())</f>
        <v>#N/A</v>
      </c>
      <c r="O1731" s="19" t="e">
        <f>VLOOKUP(Table3[[#This Row],[Customer ID]],'Hospitalisation Details'!1730:$1048576,9,FALSE())</f>
        <v>#N/A</v>
      </c>
      <c r="P1731" s="19" t="e">
        <f>VLOOKUP(Table3[[#This Row],[Customer ID]],'Hospitalisation Details'!1730:$1048576,10,FALSE())</f>
        <v>#N/A</v>
      </c>
      <c r="Q1731" s="19" t="e">
        <f>VLOOKUP(Table3[[#This Row],[Customer ID]],'Hospitalisation Details'!1730:$1048576,11,FALSE())</f>
        <v>#N/A</v>
      </c>
    </row>
    <row r="1732" spans="1:17" x14ac:dyDescent="0.2">
      <c r="A1732" s="18" t="s">
        <v>640</v>
      </c>
      <c r="B1732" s="19" t="str">
        <f>VLOOKUP(Table3[[#This Row],[Customer ID]],'Customer name 1'!1731:$1048576,4,FALSE())</f>
        <v xml:space="preserve">Ms. Steph </v>
      </c>
      <c r="C1732" s="20">
        <f>VLOOKUP(Table3[[#This Row],[Customer ID]],'Medical Examinations'!$1:$1048576,2,FALSE())</f>
        <v>34.799999999999997</v>
      </c>
      <c r="D1732" s="20" t="str">
        <f>VLOOKUP(Table3[[#This Row],[Customer ID]],'Medical Examinations'!$1:$1048576,3,FALSE())</f>
        <v xml:space="preserve"> obesity </v>
      </c>
      <c r="E1732" s="20">
        <f>VLOOKUP(Table3[[#This Row],[Customer ID]],'Medical Examinations'!$1:$1048576,4,FALSE())</f>
        <v>4.38</v>
      </c>
      <c r="F1732" s="20" t="str">
        <f>VLOOKUP(Table3[[#This Row],[Customer ID]],'Medical Examinations'!$1:$1048576,5,FALSE())</f>
        <v xml:space="preserve">normal </v>
      </c>
      <c r="G1732" s="19" t="str">
        <f>VLOOKUP(Table3[[#This Row],[Customer ID]],'Medical Examinations'!$1:$1048576,6,FALSE())</f>
        <v>No</v>
      </c>
      <c r="H1732" s="19" t="str">
        <f>VLOOKUP(Table3[[#This Row],[Customer ID]],'Medical Examinations'!$1:$1048576,7,FALSE())</f>
        <v>No</v>
      </c>
      <c r="I1732" s="19" t="str">
        <f>VLOOKUP(Table3[[#This Row],[Customer ID]],'Medical Examinations'!$1:$1048576,8,FALSE())</f>
        <v>No</v>
      </c>
      <c r="J1732" s="19">
        <f>VLOOKUP(Table3[[#This Row],[Customer ID]],'Medical Examinations'!$1:$1048576,9,FALSE())</f>
        <v>1</v>
      </c>
      <c r="K1732" s="19" t="str">
        <f>VLOOKUP(Table3[[#This Row],[Customer ID]],'Medical Examinations'!$1:$1048576,10,FALSE())</f>
        <v>No</v>
      </c>
      <c r="L1732" s="19" t="e">
        <f>VLOOKUP(Table3[[#This Row],[Customer ID]],'Hospitalisation Details'!1731:$1048576,5,FALSE())</f>
        <v>#N/A</v>
      </c>
      <c r="M1732" s="19" t="e">
        <f>VLOOKUP(Table3[[#This Row],[Customer ID]],'Hospitalisation Details'!1731:$1048576,6,FALSE())</f>
        <v>#N/A</v>
      </c>
      <c r="N1732" s="19" t="e">
        <f>VLOOKUP(Table3[[#This Row],[Customer ID]],'Hospitalisation Details'!1731:$1048576,8,FALSE())</f>
        <v>#N/A</v>
      </c>
      <c r="O1732" s="19" t="e">
        <f>VLOOKUP(Table3[[#This Row],[Customer ID]],'Hospitalisation Details'!1731:$1048576,9,FALSE())</f>
        <v>#N/A</v>
      </c>
      <c r="P1732" s="19" t="e">
        <f>VLOOKUP(Table3[[#This Row],[Customer ID]],'Hospitalisation Details'!1731:$1048576,10,FALSE())</f>
        <v>#N/A</v>
      </c>
      <c r="Q1732" s="19" t="e">
        <f>VLOOKUP(Table3[[#This Row],[Customer ID]],'Hospitalisation Details'!1731:$1048576,11,FALSE())</f>
        <v>#N/A</v>
      </c>
    </row>
    <row r="1733" spans="1:17" x14ac:dyDescent="0.2">
      <c r="A1733" s="18" t="s">
        <v>639</v>
      </c>
      <c r="B1733" s="19" t="str">
        <f>VLOOKUP(Table3[[#This Row],[Customer ID]],'Customer name 1'!1732:$1048576,4,FALSE())</f>
        <v xml:space="preserve">Ms. Kate </v>
      </c>
      <c r="C1733" s="20">
        <f>VLOOKUP(Table3[[#This Row],[Customer ID]],'Medical Examinations'!$1:$1048576,2,FALSE())</f>
        <v>34.21</v>
      </c>
      <c r="D1733" s="20" t="str">
        <f>VLOOKUP(Table3[[#This Row],[Customer ID]],'Medical Examinations'!$1:$1048576,3,FALSE())</f>
        <v xml:space="preserve"> obesity </v>
      </c>
      <c r="E1733" s="20">
        <f>VLOOKUP(Table3[[#This Row],[Customer ID]],'Medical Examinations'!$1:$1048576,4,FALSE())</f>
        <v>4.54</v>
      </c>
      <c r="F1733" s="20" t="str">
        <f>VLOOKUP(Table3[[#This Row],[Customer ID]],'Medical Examinations'!$1:$1048576,5,FALSE())</f>
        <v xml:space="preserve">normal </v>
      </c>
      <c r="G1733" s="19" t="str">
        <f>VLOOKUP(Table3[[#This Row],[Customer ID]],'Medical Examinations'!$1:$1048576,6,FALSE())</f>
        <v>No</v>
      </c>
      <c r="H1733" s="19" t="str">
        <f>VLOOKUP(Table3[[#This Row],[Customer ID]],'Medical Examinations'!$1:$1048576,7,FALSE())</f>
        <v>No</v>
      </c>
      <c r="I1733" s="19" t="str">
        <f>VLOOKUP(Table3[[#This Row],[Customer ID]],'Medical Examinations'!$1:$1048576,8,FALSE())</f>
        <v>No</v>
      </c>
      <c r="J1733" s="19">
        <f>VLOOKUP(Table3[[#This Row],[Customer ID]],'Medical Examinations'!$1:$1048576,9,FALSE())</f>
        <v>1</v>
      </c>
      <c r="K1733" s="19" t="str">
        <f>VLOOKUP(Table3[[#This Row],[Customer ID]],'Medical Examinations'!$1:$1048576,10,FALSE())</f>
        <v>No</v>
      </c>
      <c r="L1733" s="19" t="e">
        <f>VLOOKUP(Table3[[#This Row],[Customer ID]],'Hospitalisation Details'!1732:$1048576,5,FALSE())</f>
        <v>#N/A</v>
      </c>
      <c r="M1733" s="19" t="e">
        <f>VLOOKUP(Table3[[#This Row],[Customer ID]],'Hospitalisation Details'!1732:$1048576,6,FALSE())</f>
        <v>#N/A</v>
      </c>
      <c r="N1733" s="19" t="e">
        <f>VLOOKUP(Table3[[#This Row],[Customer ID]],'Hospitalisation Details'!1732:$1048576,8,FALSE())</f>
        <v>#N/A</v>
      </c>
      <c r="O1733" s="19" t="e">
        <f>VLOOKUP(Table3[[#This Row],[Customer ID]],'Hospitalisation Details'!1732:$1048576,9,FALSE())</f>
        <v>#N/A</v>
      </c>
      <c r="P1733" s="19" t="e">
        <f>VLOOKUP(Table3[[#This Row],[Customer ID]],'Hospitalisation Details'!1732:$1048576,10,FALSE())</f>
        <v>#N/A</v>
      </c>
      <c r="Q1733" s="19" t="e">
        <f>VLOOKUP(Table3[[#This Row],[Customer ID]],'Hospitalisation Details'!1732:$1048576,11,FALSE())</f>
        <v>#N/A</v>
      </c>
    </row>
    <row r="1734" spans="1:17" x14ac:dyDescent="0.2">
      <c r="A1734" s="18" t="s">
        <v>638</v>
      </c>
      <c r="B1734" s="19" t="str">
        <f>VLOOKUP(Table3[[#This Row],[Customer ID]],'Customer name 1'!1733:$1048576,4,FALSE())</f>
        <v xml:space="preserve">Ms. Kristina </v>
      </c>
      <c r="C1734" s="20">
        <f>VLOOKUP(Table3[[#This Row],[Customer ID]],'Medical Examinations'!$1:$1048576,2,FALSE())</f>
        <v>31</v>
      </c>
      <c r="D1734" s="20" t="str">
        <f>VLOOKUP(Table3[[#This Row],[Customer ID]],'Medical Examinations'!$1:$1048576,3,FALSE())</f>
        <v xml:space="preserve"> obesity </v>
      </c>
      <c r="E1734" s="20">
        <f>VLOOKUP(Table3[[#This Row],[Customer ID]],'Medical Examinations'!$1:$1048576,4,FALSE())</f>
        <v>5.38</v>
      </c>
      <c r="F1734" s="20" t="str">
        <f>VLOOKUP(Table3[[#This Row],[Customer ID]],'Medical Examinations'!$1:$1048576,5,FALSE())</f>
        <v xml:space="preserve">normal </v>
      </c>
      <c r="G1734" s="19" t="str">
        <f>VLOOKUP(Table3[[#This Row],[Customer ID]],'Medical Examinations'!$1:$1048576,6,FALSE())</f>
        <v>No</v>
      </c>
      <c r="H1734" s="19" t="str">
        <f>VLOOKUP(Table3[[#This Row],[Customer ID]],'Medical Examinations'!$1:$1048576,7,FALSE())</f>
        <v>No</v>
      </c>
      <c r="I1734" s="19" t="str">
        <f>VLOOKUP(Table3[[#This Row],[Customer ID]],'Medical Examinations'!$1:$1048576,8,FALSE())</f>
        <v>No</v>
      </c>
      <c r="J1734" s="19">
        <f>VLOOKUP(Table3[[#This Row],[Customer ID]],'Medical Examinations'!$1:$1048576,9,FALSE())</f>
        <v>1</v>
      </c>
      <c r="K1734" s="19" t="str">
        <f>VLOOKUP(Table3[[#This Row],[Customer ID]],'Medical Examinations'!$1:$1048576,10,FALSE())</f>
        <v>No</v>
      </c>
      <c r="L1734" s="19" t="e">
        <f>VLOOKUP(Table3[[#This Row],[Customer ID]],'Hospitalisation Details'!1733:$1048576,5,FALSE())</f>
        <v>#N/A</v>
      </c>
      <c r="M1734" s="19" t="e">
        <f>VLOOKUP(Table3[[#This Row],[Customer ID]],'Hospitalisation Details'!1733:$1048576,6,FALSE())</f>
        <v>#N/A</v>
      </c>
      <c r="N1734" s="19" t="e">
        <f>VLOOKUP(Table3[[#This Row],[Customer ID]],'Hospitalisation Details'!1733:$1048576,8,FALSE())</f>
        <v>#N/A</v>
      </c>
      <c r="O1734" s="19" t="e">
        <f>VLOOKUP(Table3[[#This Row],[Customer ID]],'Hospitalisation Details'!1733:$1048576,9,FALSE())</f>
        <v>#N/A</v>
      </c>
      <c r="P1734" s="19" t="e">
        <f>VLOOKUP(Table3[[#This Row],[Customer ID]],'Hospitalisation Details'!1733:$1048576,10,FALSE())</f>
        <v>#N/A</v>
      </c>
      <c r="Q1734" s="19" t="e">
        <f>VLOOKUP(Table3[[#This Row],[Customer ID]],'Hospitalisation Details'!1733:$1048576,11,FALSE())</f>
        <v>#N/A</v>
      </c>
    </row>
    <row r="1735" spans="1:17" x14ac:dyDescent="0.2">
      <c r="A1735" s="18" t="s">
        <v>637</v>
      </c>
      <c r="B1735" s="19" t="str">
        <f>VLOOKUP(Table3[[#This Row],[Customer ID]],'Customer name 1'!1734:$1048576,4,FALSE())</f>
        <v xml:space="preserve">Ms. Flo </v>
      </c>
      <c r="C1735" s="20">
        <f>VLOOKUP(Table3[[#This Row],[Customer ID]],'Medical Examinations'!$1:$1048576,2,FALSE())</f>
        <v>26.125</v>
      </c>
      <c r="D1735" s="20" t="str">
        <f>VLOOKUP(Table3[[#This Row],[Customer ID]],'Medical Examinations'!$1:$1048576,3,FALSE())</f>
        <v>over weight</v>
      </c>
      <c r="E1735" s="20">
        <f>VLOOKUP(Table3[[#This Row],[Customer ID]],'Medical Examinations'!$1:$1048576,4,FALSE())</f>
        <v>5.55</v>
      </c>
      <c r="F1735" s="20" t="str">
        <f>VLOOKUP(Table3[[#This Row],[Customer ID]],'Medical Examinations'!$1:$1048576,5,FALSE())</f>
        <v xml:space="preserve">normal </v>
      </c>
      <c r="G1735" s="19" t="str">
        <f>VLOOKUP(Table3[[#This Row],[Customer ID]],'Medical Examinations'!$1:$1048576,6,FALSE())</f>
        <v>No</v>
      </c>
      <c r="H1735" s="19" t="str">
        <f>VLOOKUP(Table3[[#This Row],[Customer ID]],'Medical Examinations'!$1:$1048576,7,FALSE())</f>
        <v>No</v>
      </c>
      <c r="I1735" s="19" t="str">
        <f>VLOOKUP(Table3[[#This Row],[Customer ID]],'Medical Examinations'!$1:$1048576,8,FALSE())</f>
        <v>No</v>
      </c>
      <c r="J1735" s="19">
        <f>VLOOKUP(Table3[[#This Row],[Customer ID]],'Medical Examinations'!$1:$1048576,9,FALSE())</f>
        <v>1</v>
      </c>
      <c r="K1735" s="19" t="str">
        <f>VLOOKUP(Table3[[#This Row],[Customer ID]],'Medical Examinations'!$1:$1048576,10,FALSE())</f>
        <v>No</v>
      </c>
      <c r="L1735" s="19" t="e">
        <f>VLOOKUP(Table3[[#This Row],[Customer ID]],'Hospitalisation Details'!1734:$1048576,5,FALSE())</f>
        <v>#N/A</v>
      </c>
      <c r="M1735" s="19" t="e">
        <f>VLOOKUP(Table3[[#This Row],[Customer ID]],'Hospitalisation Details'!1734:$1048576,6,FALSE())</f>
        <v>#N/A</v>
      </c>
      <c r="N1735" s="19" t="e">
        <f>VLOOKUP(Table3[[#This Row],[Customer ID]],'Hospitalisation Details'!1734:$1048576,8,FALSE())</f>
        <v>#N/A</v>
      </c>
      <c r="O1735" s="19" t="e">
        <f>VLOOKUP(Table3[[#This Row],[Customer ID]],'Hospitalisation Details'!1734:$1048576,9,FALSE())</f>
        <v>#N/A</v>
      </c>
      <c r="P1735" s="19" t="e">
        <f>VLOOKUP(Table3[[#This Row],[Customer ID]],'Hospitalisation Details'!1734:$1048576,10,FALSE())</f>
        <v>#N/A</v>
      </c>
      <c r="Q1735" s="19" t="e">
        <f>VLOOKUP(Table3[[#This Row],[Customer ID]],'Hospitalisation Details'!1734:$1048576,11,FALSE())</f>
        <v>#N/A</v>
      </c>
    </row>
    <row r="1736" spans="1:17" x14ac:dyDescent="0.2">
      <c r="A1736" s="18" t="s">
        <v>636</v>
      </c>
      <c r="B1736" s="19" t="str">
        <f>VLOOKUP(Table3[[#This Row],[Customer ID]],'Customer name 1'!1735:$1048576,4,FALSE())</f>
        <v xml:space="preserve">Mrs. Sarah </v>
      </c>
      <c r="C1736" s="20">
        <f>VLOOKUP(Table3[[#This Row],[Customer ID]],'Medical Examinations'!$1:$1048576,2,FALSE())</f>
        <v>30.13</v>
      </c>
      <c r="D1736" s="20" t="str">
        <f>VLOOKUP(Table3[[#This Row],[Customer ID]],'Medical Examinations'!$1:$1048576,3,FALSE())</f>
        <v xml:space="preserve"> obesity </v>
      </c>
      <c r="E1736" s="20">
        <f>VLOOKUP(Table3[[#This Row],[Customer ID]],'Medical Examinations'!$1:$1048576,4,FALSE())</f>
        <v>4.03</v>
      </c>
      <c r="F1736" s="20" t="str">
        <f>VLOOKUP(Table3[[#This Row],[Customer ID]],'Medical Examinations'!$1:$1048576,5,FALSE())</f>
        <v xml:space="preserve">normal </v>
      </c>
      <c r="G1736" s="19" t="str">
        <f>VLOOKUP(Table3[[#This Row],[Customer ID]],'Medical Examinations'!$1:$1048576,6,FALSE())</f>
        <v>yes</v>
      </c>
      <c r="H1736" s="19" t="str">
        <f>VLOOKUP(Table3[[#This Row],[Customer ID]],'Medical Examinations'!$1:$1048576,7,FALSE())</f>
        <v>No</v>
      </c>
      <c r="I1736" s="19" t="str">
        <f>VLOOKUP(Table3[[#This Row],[Customer ID]],'Medical Examinations'!$1:$1048576,8,FALSE())</f>
        <v>No</v>
      </c>
      <c r="J1736" s="19">
        <f>VLOOKUP(Table3[[#This Row],[Customer ID]],'Medical Examinations'!$1:$1048576,9,FALSE())</f>
        <v>1</v>
      </c>
      <c r="K1736" s="19" t="str">
        <f>VLOOKUP(Table3[[#This Row],[Customer ID]],'Medical Examinations'!$1:$1048576,10,FALSE())</f>
        <v>No</v>
      </c>
      <c r="L1736" s="19" t="e">
        <f>VLOOKUP(Table3[[#This Row],[Customer ID]],'Hospitalisation Details'!1735:$1048576,5,FALSE())</f>
        <v>#N/A</v>
      </c>
      <c r="M1736" s="19" t="e">
        <f>VLOOKUP(Table3[[#This Row],[Customer ID]],'Hospitalisation Details'!1735:$1048576,6,FALSE())</f>
        <v>#N/A</v>
      </c>
      <c r="N1736" s="19" t="e">
        <f>VLOOKUP(Table3[[#This Row],[Customer ID]],'Hospitalisation Details'!1735:$1048576,8,FALSE())</f>
        <v>#N/A</v>
      </c>
      <c r="O1736" s="19" t="e">
        <f>VLOOKUP(Table3[[#This Row],[Customer ID]],'Hospitalisation Details'!1735:$1048576,9,FALSE())</f>
        <v>#N/A</v>
      </c>
      <c r="P1736" s="19" t="e">
        <f>VLOOKUP(Table3[[#This Row],[Customer ID]],'Hospitalisation Details'!1735:$1048576,10,FALSE())</f>
        <v>#N/A</v>
      </c>
      <c r="Q1736" s="19" t="e">
        <f>VLOOKUP(Table3[[#This Row],[Customer ID]],'Hospitalisation Details'!1735:$1048576,11,FALSE())</f>
        <v>#N/A</v>
      </c>
    </row>
    <row r="1737" spans="1:17" x14ac:dyDescent="0.2">
      <c r="A1737" s="18" t="s">
        <v>635</v>
      </c>
      <c r="B1737" s="19" t="str">
        <f>VLOOKUP(Table3[[#This Row],[Customer ID]],'Customer name 1'!1736:$1048576,4,FALSE())</f>
        <v xml:space="preserve">Ms. Anabel </v>
      </c>
      <c r="C1737" s="20">
        <f>VLOOKUP(Table3[[#This Row],[Customer ID]],'Medical Examinations'!$1:$1048576,2,FALSE())</f>
        <v>34.19</v>
      </c>
      <c r="D1737" s="20" t="str">
        <f>VLOOKUP(Table3[[#This Row],[Customer ID]],'Medical Examinations'!$1:$1048576,3,FALSE())</f>
        <v xml:space="preserve"> obesity </v>
      </c>
      <c r="E1737" s="20">
        <f>VLOOKUP(Table3[[#This Row],[Customer ID]],'Medical Examinations'!$1:$1048576,4,FALSE())</f>
        <v>4.1900000000000004</v>
      </c>
      <c r="F1737" s="20" t="str">
        <f>VLOOKUP(Table3[[#This Row],[Customer ID]],'Medical Examinations'!$1:$1048576,5,FALSE())</f>
        <v xml:space="preserve">normal </v>
      </c>
      <c r="G1737" s="19" t="str">
        <f>VLOOKUP(Table3[[#This Row],[Customer ID]],'Medical Examinations'!$1:$1048576,6,FALSE())</f>
        <v>No</v>
      </c>
      <c r="H1737" s="19" t="str">
        <f>VLOOKUP(Table3[[#This Row],[Customer ID]],'Medical Examinations'!$1:$1048576,7,FALSE())</f>
        <v>No</v>
      </c>
      <c r="I1737" s="19" t="str">
        <f>VLOOKUP(Table3[[#This Row],[Customer ID]],'Medical Examinations'!$1:$1048576,8,FALSE())</f>
        <v>No</v>
      </c>
      <c r="J1737" s="19">
        <f>VLOOKUP(Table3[[#This Row],[Customer ID]],'Medical Examinations'!$1:$1048576,9,FALSE())</f>
        <v>0</v>
      </c>
      <c r="K1737" s="19" t="str">
        <f>VLOOKUP(Table3[[#This Row],[Customer ID]],'Medical Examinations'!$1:$1048576,10,FALSE())</f>
        <v>No</v>
      </c>
      <c r="L1737" s="19" t="e">
        <f>VLOOKUP(Table3[[#This Row],[Customer ID]],'Hospitalisation Details'!1736:$1048576,5,FALSE())</f>
        <v>#N/A</v>
      </c>
      <c r="M1737" s="19" t="e">
        <f>VLOOKUP(Table3[[#This Row],[Customer ID]],'Hospitalisation Details'!1736:$1048576,6,FALSE())</f>
        <v>#N/A</v>
      </c>
      <c r="N1737" s="19" t="e">
        <f>VLOOKUP(Table3[[#This Row],[Customer ID]],'Hospitalisation Details'!1736:$1048576,8,FALSE())</f>
        <v>#N/A</v>
      </c>
      <c r="O1737" s="19" t="e">
        <f>VLOOKUP(Table3[[#This Row],[Customer ID]],'Hospitalisation Details'!1736:$1048576,9,FALSE())</f>
        <v>#N/A</v>
      </c>
      <c r="P1737" s="19" t="e">
        <f>VLOOKUP(Table3[[#This Row],[Customer ID]],'Hospitalisation Details'!1736:$1048576,10,FALSE())</f>
        <v>#N/A</v>
      </c>
      <c r="Q1737" s="19" t="e">
        <f>VLOOKUP(Table3[[#This Row],[Customer ID]],'Hospitalisation Details'!1736:$1048576,11,FALSE())</f>
        <v>#N/A</v>
      </c>
    </row>
    <row r="1738" spans="1:17" x14ac:dyDescent="0.2">
      <c r="A1738" s="18" t="s">
        <v>634</v>
      </c>
      <c r="B1738" s="19" t="str">
        <f>VLOOKUP(Table3[[#This Row],[Customer ID]],'Customer name 1'!1737:$1048576,4,FALSE())</f>
        <v xml:space="preserve">Mr. Ian </v>
      </c>
      <c r="C1738" s="20">
        <f>VLOOKUP(Table3[[#This Row],[Customer ID]],'Medical Examinations'!$1:$1048576,2,FALSE())</f>
        <v>22.515000000000001</v>
      </c>
      <c r="D1738" s="20" t="str">
        <f>VLOOKUP(Table3[[#This Row],[Customer ID]],'Medical Examinations'!$1:$1048576,3,FALSE())</f>
        <v>normal weight</v>
      </c>
      <c r="E1738" s="20">
        <f>VLOOKUP(Table3[[#This Row],[Customer ID]],'Medical Examinations'!$1:$1048576,4,FALSE())</f>
        <v>4.37</v>
      </c>
      <c r="F1738" s="20" t="str">
        <f>VLOOKUP(Table3[[#This Row],[Customer ID]],'Medical Examinations'!$1:$1048576,5,FALSE())</f>
        <v xml:space="preserve">normal </v>
      </c>
      <c r="G1738" s="19" t="str">
        <f>VLOOKUP(Table3[[#This Row],[Customer ID]],'Medical Examinations'!$1:$1048576,6,FALSE())</f>
        <v>No</v>
      </c>
      <c r="H1738" s="19" t="str">
        <f>VLOOKUP(Table3[[#This Row],[Customer ID]],'Medical Examinations'!$1:$1048576,7,FALSE())</f>
        <v>No</v>
      </c>
      <c r="I1738" s="19" t="str">
        <f>VLOOKUP(Table3[[#This Row],[Customer ID]],'Medical Examinations'!$1:$1048576,8,FALSE())</f>
        <v>Yes</v>
      </c>
      <c r="J1738" s="19">
        <f>VLOOKUP(Table3[[#This Row],[Customer ID]],'Medical Examinations'!$1:$1048576,9,FALSE())</f>
        <v>1</v>
      </c>
      <c r="K1738" s="19" t="str">
        <f>VLOOKUP(Table3[[#This Row],[Customer ID]],'Medical Examinations'!$1:$1048576,10,FALSE())</f>
        <v>No</v>
      </c>
      <c r="L1738" s="19" t="e">
        <f>VLOOKUP(Table3[[#This Row],[Customer ID]],'Hospitalisation Details'!1737:$1048576,5,FALSE())</f>
        <v>#N/A</v>
      </c>
      <c r="M1738" s="19" t="e">
        <f>VLOOKUP(Table3[[#This Row],[Customer ID]],'Hospitalisation Details'!1737:$1048576,6,FALSE())</f>
        <v>#N/A</v>
      </c>
      <c r="N1738" s="19" t="e">
        <f>VLOOKUP(Table3[[#This Row],[Customer ID]],'Hospitalisation Details'!1737:$1048576,8,FALSE())</f>
        <v>#N/A</v>
      </c>
      <c r="O1738" s="19" t="e">
        <f>VLOOKUP(Table3[[#This Row],[Customer ID]],'Hospitalisation Details'!1737:$1048576,9,FALSE())</f>
        <v>#N/A</v>
      </c>
      <c r="P1738" s="19" t="e">
        <f>VLOOKUP(Table3[[#This Row],[Customer ID]],'Hospitalisation Details'!1737:$1048576,10,FALSE())</f>
        <v>#N/A</v>
      </c>
      <c r="Q1738" s="19" t="e">
        <f>VLOOKUP(Table3[[#This Row],[Customer ID]],'Hospitalisation Details'!1737:$1048576,11,FALSE())</f>
        <v>#N/A</v>
      </c>
    </row>
    <row r="1739" spans="1:17" x14ac:dyDescent="0.2">
      <c r="A1739" s="18" t="s">
        <v>633</v>
      </c>
      <c r="B1739" s="19" t="str">
        <f>VLOOKUP(Table3[[#This Row],[Customer ID]],'Customer name 1'!1738:$1048576,4,FALSE())</f>
        <v xml:space="preserve">Mr. Alex </v>
      </c>
      <c r="C1739" s="20">
        <f>VLOOKUP(Table3[[#This Row],[Customer ID]],'Medical Examinations'!$1:$1048576,2,FALSE())</f>
        <v>18.239999999999998</v>
      </c>
      <c r="D1739" s="20" t="str">
        <f>VLOOKUP(Table3[[#This Row],[Customer ID]],'Medical Examinations'!$1:$1048576,3,FALSE())</f>
        <v xml:space="preserve">under weight </v>
      </c>
      <c r="E1739" s="20">
        <f>VLOOKUP(Table3[[#This Row],[Customer ID]],'Medical Examinations'!$1:$1048576,4,FALSE())</f>
        <v>5.31</v>
      </c>
      <c r="F1739" s="20" t="str">
        <f>VLOOKUP(Table3[[#This Row],[Customer ID]],'Medical Examinations'!$1:$1048576,5,FALSE())</f>
        <v xml:space="preserve">normal </v>
      </c>
      <c r="G1739" s="19" t="str">
        <f>VLOOKUP(Table3[[#This Row],[Customer ID]],'Medical Examinations'!$1:$1048576,6,FALSE())</f>
        <v>yes</v>
      </c>
      <c r="H1739" s="19" t="str">
        <f>VLOOKUP(Table3[[#This Row],[Customer ID]],'Medical Examinations'!$1:$1048576,7,FALSE())</f>
        <v>No</v>
      </c>
      <c r="I1739" s="19" t="str">
        <f>VLOOKUP(Table3[[#This Row],[Customer ID]],'Medical Examinations'!$1:$1048576,8,FALSE())</f>
        <v>Yes</v>
      </c>
      <c r="J1739" s="19">
        <f>VLOOKUP(Table3[[#This Row],[Customer ID]],'Medical Examinations'!$1:$1048576,9,FALSE())</f>
        <v>1</v>
      </c>
      <c r="K1739" s="19" t="str">
        <f>VLOOKUP(Table3[[#This Row],[Customer ID]],'Medical Examinations'!$1:$1048576,10,FALSE())</f>
        <v>No</v>
      </c>
      <c r="L1739" s="19" t="e">
        <f>VLOOKUP(Table3[[#This Row],[Customer ID]],'Hospitalisation Details'!1738:$1048576,5,FALSE())</f>
        <v>#N/A</v>
      </c>
      <c r="M1739" s="19" t="e">
        <f>VLOOKUP(Table3[[#This Row],[Customer ID]],'Hospitalisation Details'!1738:$1048576,6,FALSE())</f>
        <v>#N/A</v>
      </c>
      <c r="N1739" s="19" t="e">
        <f>VLOOKUP(Table3[[#This Row],[Customer ID]],'Hospitalisation Details'!1738:$1048576,8,FALSE())</f>
        <v>#N/A</v>
      </c>
      <c r="O1739" s="19" t="e">
        <f>VLOOKUP(Table3[[#This Row],[Customer ID]],'Hospitalisation Details'!1738:$1048576,9,FALSE())</f>
        <v>#N/A</v>
      </c>
      <c r="P1739" s="19" t="e">
        <f>VLOOKUP(Table3[[#This Row],[Customer ID]],'Hospitalisation Details'!1738:$1048576,10,FALSE())</f>
        <v>#N/A</v>
      </c>
      <c r="Q1739" s="19" t="e">
        <f>VLOOKUP(Table3[[#This Row],[Customer ID]],'Hospitalisation Details'!1738:$1048576,11,FALSE())</f>
        <v>#N/A</v>
      </c>
    </row>
    <row r="1740" spans="1:17" x14ac:dyDescent="0.2">
      <c r="A1740" s="18" t="s">
        <v>631</v>
      </c>
      <c r="B1740" s="19" t="str">
        <f>VLOOKUP(Table3[[#This Row],[Customer ID]],'Customer name 1'!1739:$1048576,4,FALSE())</f>
        <v xml:space="preserve">Mr. Richard </v>
      </c>
      <c r="C1740" s="20">
        <f>VLOOKUP(Table3[[#This Row],[Customer ID]],'Medical Examinations'!$1:$1048576,2,FALSE())</f>
        <v>37.28</v>
      </c>
      <c r="D1740" s="20" t="str">
        <f>VLOOKUP(Table3[[#This Row],[Customer ID]],'Medical Examinations'!$1:$1048576,3,FALSE())</f>
        <v xml:space="preserve"> obesity </v>
      </c>
      <c r="E1740" s="20">
        <f>VLOOKUP(Table3[[#This Row],[Customer ID]],'Medical Examinations'!$1:$1048576,4,FALSE())</f>
        <v>4.66</v>
      </c>
      <c r="F1740" s="20" t="str">
        <f>VLOOKUP(Table3[[#This Row],[Customer ID]],'Medical Examinations'!$1:$1048576,5,FALSE())</f>
        <v xml:space="preserve">normal </v>
      </c>
      <c r="G1740" s="19" t="str">
        <f>VLOOKUP(Table3[[#This Row],[Customer ID]],'Medical Examinations'!$1:$1048576,6,FALSE())</f>
        <v>No</v>
      </c>
      <c r="H1740" s="19" t="str">
        <f>VLOOKUP(Table3[[#This Row],[Customer ID]],'Medical Examinations'!$1:$1048576,7,FALSE())</f>
        <v>yes</v>
      </c>
      <c r="I1740" s="19" t="str">
        <f>VLOOKUP(Table3[[#This Row],[Customer ID]],'Medical Examinations'!$1:$1048576,8,FALSE())</f>
        <v>No</v>
      </c>
      <c r="J1740" s="19">
        <f>VLOOKUP(Table3[[#This Row],[Customer ID]],'Medical Examinations'!$1:$1048576,9,FALSE())</f>
        <v>1</v>
      </c>
      <c r="K1740" s="19" t="str">
        <f>VLOOKUP(Table3[[#This Row],[Customer ID]],'Medical Examinations'!$1:$1048576,10,FALSE())</f>
        <v>No</v>
      </c>
      <c r="L1740" s="19" t="e">
        <f>VLOOKUP(Table3[[#This Row],[Customer ID]],'Hospitalisation Details'!1739:$1048576,5,FALSE())</f>
        <v>#N/A</v>
      </c>
      <c r="M1740" s="19" t="e">
        <f>VLOOKUP(Table3[[#This Row],[Customer ID]],'Hospitalisation Details'!1739:$1048576,6,FALSE())</f>
        <v>#N/A</v>
      </c>
      <c r="N1740" s="19" t="e">
        <f>VLOOKUP(Table3[[#This Row],[Customer ID]],'Hospitalisation Details'!1739:$1048576,8,FALSE())</f>
        <v>#N/A</v>
      </c>
      <c r="O1740" s="19" t="e">
        <f>VLOOKUP(Table3[[#This Row],[Customer ID]],'Hospitalisation Details'!1739:$1048576,9,FALSE())</f>
        <v>#N/A</v>
      </c>
      <c r="P1740" s="19" t="e">
        <f>VLOOKUP(Table3[[#This Row],[Customer ID]],'Hospitalisation Details'!1739:$1048576,10,FALSE())</f>
        <v>#N/A</v>
      </c>
      <c r="Q1740" s="19" t="e">
        <f>VLOOKUP(Table3[[#This Row],[Customer ID]],'Hospitalisation Details'!1739:$1048576,11,FALSE())</f>
        <v>#N/A</v>
      </c>
    </row>
    <row r="1741" spans="1:17" x14ac:dyDescent="0.2">
      <c r="A1741" s="18" t="s">
        <v>630</v>
      </c>
      <c r="B1741" s="19" t="str">
        <f>VLOOKUP(Table3[[#This Row],[Customer ID]],'Customer name 1'!1740:$1048576,4,FALSE())</f>
        <v xml:space="preserve">Ms. Jacqueline </v>
      </c>
      <c r="C1741" s="20">
        <f>VLOOKUP(Table3[[#This Row],[Customer ID]],'Medical Examinations'!$1:$1048576,2,FALSE())</f>
        <v>18.2</v>
      </c>
      <c r="D1741" s="20" t="str">
        <f>VLOOKUP(Table3[[#This Row],[Customer ID]],'Medical Examinations'!$1:$1048576,3,FALSE())</f>
        <v xml:space="preserve">under weight </v>
      </c>
      <c r="E1741" s="20">
        <f>VLOOKUP(Table3[[#This Row],[Customer ID]],'Medical Examinations'!$1:$1048576,4,FALSE())</f>
        <v>6.19</v>
      </c>
      <c r="F1741" s="20" t="str">
        <f>VLOOKUP(Table3[[#This Row],[Customer ID]],'Medical Examinations'!$1:$1048576,5,FALSE())</f>
        <v>prediabetes</v>
      </c>
      <c r="G1741" s="19" t="str">
        <f>VLOOKUP(Table3[[#This Row],[Customer ID]],'Medical Examinations'!$1:$1048576,6,FALSE())</f>
        <v>No</v>
      </c>
      <c r="H1741" s="19" t="str">
        <f>VLOOKUP(Table3[[#This Row],[Customer ID]],'Medical Examinations'!$1:$1048576,7,FALSE())</f>
        <v>No</v>
      </c>
      <c r="I1741" s="19" t="str">
        <f>VLOOKUP(Table3[[#This Row],[Customer ID]],'Medical Examinations'!$1:$1048576,8,FALSE())</f>
        <v>Yes</v>
      </c>
      <c r="J1741" s="19">
        <f>VLOOKUP(Table3[[#This Row],[Customer ID]],'Medical Examinations'!$1:$1048576,9,FALSE())</f>
        <v>1</v>
      </c>
      <c r="K1741" s="19" t="str">
        <f>VLOOKUP(Table3[[#This Row],[Customer ID]],'Medical Examinations'!$1:$1048576,10,FALSE())</f>
        <v>No</v>
      </c>
      <c r="L1741" s="19" t="e">
        <f>VLOOKUP(Table3[[#This Row],[Customer ID]],'Hospitalisation Details'!1740:$1048576,5,FALSE())</f>
        <v>#N/A</v>
      </c>
      <c r="M1741" s="19" t="e">
        <f>VLOOKUP(Table3[[#This Row],[Customer ID]],'Hospitalisation Details'!1740:$1048576,6,FALSE())</f>
        <v>#N/A</v>
      </c>
      <c r="N1741" s="19" t="e">
        <f>VLOOKUP(Table3[[#This Row],[Customer ID]],'Hospitalisation Details'!1740:$1048576,8,FALSE())</f>
        <v>#N/A</v>
      </c>
      <c r="O1741" s="19" t="e">
        <f>VLOOKUP(Table3[[#This Row],[Customer ID]],'Hospitalisation Details'!1740:$1048576,9,FALSE())</f>
        <v>#N/A</v>
      </c>
      <c r="P1741" s="19" t="e">
        <f>VLOOKUP(Table3[[#This Row],[Customer ID]],'Hospitalisation Details'!1740:$1048576,10,FALSE())</f>
        <v>#N/A</v>
      </c>
      <c r="Q1741" s="19" t="e">
        <f>VLOOKUP(Table3[[#This Row],[Customer ID]],'Hospitalisation Details'!1740:$1048576,11,FALSE())</f>
        <v>#N/A</v>
      </c>
    </row>
    <row r="1742" spans="1:17" x14ac:dyDescent="0.2">
      <c r="A1742" s="18" t="s">
        <v>629</v>
      </c>
      <c r="B1742" s="19" t="str">
        <f>VLOOKUP(Table3[[#This Row],[Customer ID]],'Customer name 1'!1741:$1048576,4,FALSE())</f>
        <v xml:space="preserve">Ms. Cindy </v>
      </c>
      <c r="C1742" s="20">
        <f>VLOOKUP(Table3[[#This Row],[Customer ID]],'Medical Examinations'!$1:$1048576,2,FALSE())</f>
        <v>20.53</v>
      </c>
      <c r="D1742" s="20" t="str">
        <f>VLOOKUP(Table3[[#This Row],[Customer ID]],'Medical Examinations'!$1:$1048576,3,FALSE())</f>
        <v>normal weight</v>
      </c>
      <c r="E1742" s="20">
        <f>VLOOKUP(Table3[[#This Row],[Customer ID]],'Medical Examinations'!$1:$1048576,4,FALSE())</f>
        <v>4.8600000000000003</v>
      </c>
      <c r="F1742" s="20" t="str">
        <f>VLOOKUP(Table3[[#This Row],[Customer ID]],'Medical Examinations'!$1:$1048576,5,FALSE())</f>
        <v xml:space="preserve">normal </v>
      </c>
      <c r="G1742" s="19" t="str">
        <f>VLOOKUP(Table3[[#This Row],[Customer ID]],'Medical Examinations'!$1:$1048576,6,FALSE())</f>
        <v>No</v>
      </c>
      <c r="H1742" s="19" t="str">
        <f>VLOOKUP(Table3[[#This Row],[Customer ID]],'Medical Examinations'!$1:$1048576,7,FALSE())</f>
        <v>No</v>
      </c>
      <c r="I1742" s="19" t="str">
        <f>VLOOKUP(Table3[[#This Row],[Customer ID]],'Medical Examinations'!$1:$1048576,8,FALSE())</f>
        <v>No</v>
      </c>
      <c r="J1742" s="19">
        <f>VLOOKUP(Table3[[#This Row],[Customer ID]],'Medical Examinations'!$1:$1048576,9,FALSE())</f>
        <v>1</v>
      </c>
      <c r="K1742" s="19" t="str">
        <f>VLOOKUP(Table3[[#This Row],[Customer ID]],'Medical Examinations'!$1:$1048576,10,FALSE())</f>
        <v>No</v>
      </c>
      <c r="L1742" s="19" t="e">
        <f>VLOOKUP(Table3[[#This Row],[Customer ID]],'Hospitalisation Details'!1741:$1048576,5,FALSE())</f>
        <v>#N/A</v>
      </c>
      <c r="M1742" s="19" t="e">
        <f>VLOOKUP(Table3[[#This Row],[Customer ID]],'Hospitalisation Details'!1741:$1048576,6,FALSE())</f>
        <v>#N/A</v>
      </c>
      <c r="N1742" s="19" t="e">
        <f>VLOOKUP(Table3[[#This Row],[Customer ID]],'Hospitalisation Details'!1741:$1048576,8,FALSE())</f>
        <v>#N/A</v>
      </c>
      <c r="O1742" s="19" t="e">
        <f>VLOOKUP(Table3[[#This Row],[Customer ID]],'Hospitalisation Details'!1741:$1048576,9,FALSE())</f>
        <v>#N/A</v>
      </c>
      <c r="P1742" s="19" t="e">
        <f>VLOOKUP(Table3[[#This Row],[Customer ID]],'Hospitalisation Details'!1741:$1048576,10,FALSE())</f>
        <v>#N/A</v>
      </c>
      <c r="Q1742" s="19" t="e">
        <f>VLOOKUP(Table3[[#This Row],[Customer ID]],'Hospitalisation Details'!1741:$1048576,11,FALSE())</f>
        <v>#N/A</v>
      </c>
    </row>
    <row r="1743" spans="1:17" x14ac:dyDescent="0.2">
      <c r="A1743" s="18" t="s">
        <v>628</v>
      </c>
      <c r="B1743" s="19" t="str">
        <f>VLOOKUP(Table3[[#This Row],[Customer ID]],'Customer name 1'!1742:$1048576,4,FALSE())</f>
        <v xml:space="preserve">Ms. Marcia </v>
      </c>
      <c r="C1743" s="20">
        <f>VLOOKUP(Table3[[#This Row],[Customer ID]],'Medical Examinations'!$1:$1048576,2,FALSE())</f>
        <v>23.79</v>
      </c>
      <c r="D1743" s="20" t="str">
        <f>VLOOKUP(Table3[[#This Row],[Customer ID]],'Medical Examinations'!$1:$1048576,3,FALSE())</f>
        <v>normal weight</v>
      </c>
      <c r="E1743" s="20">
        <f>VLOOKUP(Table3[[#This Row],[Customer ID]],'Medical Examinations'!$1:$1048576,4,FALSE())</f>
        <v>4.74</v>
      </c>
      <c r="F1743" s="20" t="str">
        <f>VLOOKUP(Table3[[#This Row],[Customer ID]],'Medical Examinations'!$1:$1048576,5,FALSE())</f>
        <v xml:space="preserve">normal </v>
      </c>
      <c r="G1743" s="19" t="str">
        <f>VLOOKUP(Table3[[#This Row],[Customer ID]],'Medical Examinations'!$1:$1048576,6,FALSE())</f>
        <v>No</v>
      </c>
      <c r="H1743" s="19" t="str">
        <f>VLOOKUP(Table3[[#This Row],[Customer ID]],'Medical Examinations'!$1:$1048576,7,FALSE())</f>
        <v>No</v>
      </c>
      <c r="I1743" s="19" t="str">
        <f>VLOOKUP(Table3[[#This Row],[Customer ID]],'Medical Examinations'!$1:$1048576,8,FALSE())</f>
        <v>No</v>
      </c>
      <c r="J1743" s="19">
        <f>VLOOKUP(Table3[[#This Row],[Customer ID]],'Medical Examinations'!$1:$1048576,9,FALSE())</f>
        <v>0</v>
      </c>
      <c r="K1743" s="19" t="str">
        <f>VLOOKUP(Table3[[#This Row],[Customer ID]],'Medical Examinations'!$1:$1048576,10,FALSE())</f>
        <v>No</v>
      </c>
      <c r="L1743" s="19" t="e">
        <f>VLOOKUP(Table3[[#This Row],[Customer ID]],'Hospitalisation Details'!1742:$1048576,5,FALSE())</f>
        <v>#N/A</v>
      </c>
      <c r="M1743" s="19" t="e">
        <f>VLOOKUP(Table3[[#This Row],[Customer ID]],'Hospitalisation Details'!1742:$1048576,6,FALSE())</f>
        <v>#N/A</v>
      </c>
      <c r="N1743" s="19" t="e">
        <f>VLOOKUP(Table3[[#This Row],[Customer ID]],'Hospitalisation Details'!1742:$1048576,8,FALSE())</f>
        <v>#N/A</v>
      </c>
      <c r="O1743" s="19" t="e">
        <f>VLOOKUP(Table3[[#This Row],[Customer ID]],'Hospitalisation Details'!1742:$1048576,9,FALSE())</f>
        <v>#N/A</v>
      </c>
      <c r="P1743" s="19" t="e">
        <f>VLOOKUP(Table3[[#This Row],[Customer ID]],'Hospitalisation Details'!1742:$1048576,10,FALSE())</f>
        <v>#N/A</v>
      </c>
      <c r="Q1743" s="19" t="e">
        <f>VLOOKUP(Table3[[#This Row],[Customer ID]],'Hospitalisation Details'!1742:$1048576,11,FALSE())</f>
        <v>#N/A</v>
      </c>
    </row>
    <row r="1744" spans="1:17" x14ac:dyDescent="0.2">
      <c r="A1744" s="18" t="s">
        <v>627</v>
      </c>
      <c r="B1744" s="19" t="str">
        <f>VLOOKUP(Table3[[#This Row],[Customer ID]],'Customer name 1'!1743:$1048576,4,FALSE())</f>
        <v xml:space="preserve">Ms. Samantha </v>
      </c>
      <c r="C1744" s="20">
        <f>VLOOKUP(Table3[[#This Row],[Customer ID]],'Medical Examinations'!$1:$1048576,2,FALSE())</f>
        <v>29.8</v>
      </c>
      <c r="D1744" s="20" t="str">
        <f>VLOOKUP(Table3[[#This Row],[Customer ID]],'Medical Examinations'!$1:$1048576,3,FALSE())</f>
        <v>over weight</v>
      </c>
      <c r="E1744" s="20">
        <f>VLOOKUP(Table3[[#This Row],[Customer ID]],'Medical Examinations'!$1:$1048576,4,FALSE())</f>
        <v>6.03</v>
      </c>
      <c r="F1744" s="20" t="str">
        <f>VLOOKUP(Table3[[#This Row],[Customer ID]],'Medical Examinations'!$1:$1048576,5,FALSE())</f>
        <v>prediabetes</v>
      </c>
      <c r="G1744" s="19" t="str">
        <f>VLOOKUP(Table3[[#This Row],[Customer ID]],'Medical Examinations'!$1:$1048576,6,FALSE())</f>
        <v>No</v>
      </c>
      <c r="H1744" s="19" t="str">
        <f>VLOOKUP(Table3[[#This Row],[Customer ID]],'Medical Examinations'!$1:$1048576,7,FALSE())</f>
        <v>No</v>
      </c>
      <c r="I1744" s="19" t="str">
        <f>VLOOKUP(Table3[[#This Row],[Customer ID]],'Medical Examinations'!$1:$1048576,8,FALSE())</f>
        <v>No</v>
      </c>
      <c r="J1744" s="19">
        <f>VLOOKUP(Table3[[#This Row],[Customer ID]],'Medical Examinations'!$1:$1048576,9,FALSE())</f>
        <v>0</v>
      </c>
      <c r="K1744" s="19" t="str">
        <f>VLOOKUP(Table3[[#This Row],[Customer ID]],'Medical Examinations'!$1:$1048576,10,FALSE())</f>
        <v>No</v>
      </c>
      <c r="L1744" s="19" t="e">
        <f>VLOOKUP(Table3[[#This Row],[Customer ID]],'Hospitalisation Details'!1743:$1048576,5,FALSE())</f>
        <v>#N/A</v>
      </c>
      <c r="M1744" s="19" t="e">
        <f>VLOOKUP(Table3[[#This Row],[Customer ID]],'Hospitalisation Details'!1743:$1048576,6,FALSE())</f>
        <v>#N/A</v>
      </c>
      <c r="N1744" s="19" t="e">
        <f>VLOOKUP(Table3[[#This Row],[Customer ID]],'Hospitalisation Details'!1743:$1048576,8,FALSE())</f>
        <v>#N/A</v>
      </c>
      <c r="O1744" s="19" t="e">
        <f>VLOOKUP(Table3[[#This Row],[Customer ID]],'Hospitalisation Details'!1743:$1048576,9,FALSE())</f>
        <v>#N/A</v>
      </c>
      <c r="P1744" s="19" t="e">
        <f>VLOOKUP(Table3[[#This Row],[Customer ID]],'Hospitalisation Details'!1743:$1048576,10,FALSE())</f>
        <v>#N/A</v>
      </c>
      <c r="Q1744" s="19" t="e">
        <f>VLOOKUP(Table3[[#This Row],[Customer ID]],'Hospitalisation Details'!1743:$1048576,11,FALSE())</f>
        <v>#N/A</v>
      </c>
    </row>
    <row r="1745" spans="1:17" x14ac:dyDescent="0.2">
      <c r="A1745" s="18" t="s">
        <v>626</v>
      </c>
      <c r="B1745" s="19" t="str">
        <f>VLOOKUP(Table3[[#This Row],[Customer ID]],'Customer name 1'!1744:$1048576,4,FALSE())</f>
        <v xml:space="preserve">Ms. Katie </v>
      </c>
      <c r="C1745" s="20">
        <f>VLOOKUP(Table3[[#This Row],[Customer ID]],'Medical Examinations'!$1:$1048576,2,FALSE())</f>
        <v>31.54</v>
      </c>
      <c r="D1745" s="20" t="str">
        <f>VLOOKUP(Table3[[#This Row],[Customer ID]],'Medical Examinations'!$1:$1048576,3,FALSE())</f>
        <v xml:space="preserve"> obesity </v>
      </c>
      <c r="E1745" s="20">
        <f>VLOOKUP(Table3[[#This Row],[Customer ID]],'Medical Examinations'!$1:$1048576,4,FALSE())</f>
        <v>4.71</v>
      </c>
      <c r="F1745" s="20" t="str">
        <f>VLOOKUP(Table3[[#This Row],[Customer ID]],'Medical Examinations'!$1:$1048576,5,FALSE())</f>
        <v xml:space="preserve">normal </v>
      </c>
      <c r="G1745" s="19" t="str">
        <f>VLOOKUP(Table3[[#This Row],[Customer ID]],'Medical Examinations'!$1:$1048576,6,FALSE())</f>
        <v>No</v>
      </c>
      <c r="H1745" s="19" t="str">
        <f>VLOOKUP(Table3[[#This Row],[Customer ID]],'Medical Examinations'!$1:$1048576,7,FALSE())</f>
        <v>No</v>
      </c>
      <c r="I1745" s="19" t="str">
        <f>VLOOKUP(Table3[[#This Row],[Customer ID]],'Medical Examinations'!$1:$1048576,8,FALSE())</f>
        <v>No</v>
      </c>
      <c r="J1745" s="19">
        <f>VLOOKUP(Table3[[#This Row],[Customer ID]],'Medical Examinations'!$1:$1048576,9,FALSE())</f>
        <v>0</v>
      </c>
      <c r="K1745" s="19" t="str">
        <f>VLOOKUP(Table3[[#This Row],[Customer ID]],'Medical Examinations'!$1:$1048576,10,FALSE())</f>
        <v>No</v>
      </c>
      <c r="L1745" s="19" t="e">
        <f>VLOOKUP(Table3[[#This Row],[Customer ID]],'Hospitalisation Details'!1744:$1048576,5,FALSE())</f>
        <v>#N/A</v>
      </c>
      <c r="M1745" s="19" t="e">
        <f>VLOOKUP(Table3[[#This Row],[Customer ID]],'Hospitalisation Details'!1744:$1048576,6,FALSE())</f>
        <v>#N/A</v>
      </c>
      <c r="N1745" s="19" t="e">
        <f>VLOOKUP(Table3[[#This Row],[Customer ID]],'Hospitalisation Details'!1744:$1048576,8,FALSE())</f>
        <v>#N/A</v>
      </c>
      <c r="O1745" s="19" t="e">
        <f>VLOOKUP(Table3[[#This Row],[Customer ID]],'Hospitalisation Details'!1744:$1048576,9,FALSE())</f>
        <v>#N/A</v>
      </c>
      <c r="P1745" s="19" t="e">
        <f>VLOOKUP(Table3[[#This Row],[Customer ID]],'Hospitalisation Details'!1744:$1048576,10,FALSE())</f>
        <v>#N/A</v>
      </c>
      <c r="Q1745" s="19" t="e">
        <f>VLOOKUP(Table3[[#This Row],[Customer ID]],'Hospitalisation Details'!1744:$1048576,11,FALSE())</f>
        <v>#N/A</v>
      </c>
    </row>
    <row r="1746" spans="1:17" x14ac:dyDescent="0.2">
      <c r="A1746" s="18" t="s">
        <v>625</v>
      </c>
      <c r="B1746" s="19" t="str">
        <f>VLOOKUP(Table3[[#This Row],[Customer ID]],'Customer name 1'!1745:$1048576,4,FALSE())</f>
        <v xml:space="preserve">Mr. John </v>
      </c>
      <c r="C1746" s="20">
        <f>VLOOKUP(Table3[[#This Row],[Customer ID]],'Medical Examinations'!$1:$1048576,2,FALSE())</f>
        <v>20.82</v>
      </c>
      <c r="D1746" s="20" t="str">
        <f>VLOOKUP(Table3[[#This Row],[Customer ID]],'Medical Examinations'!$1:$1048576,3,FALSE())</f>
        <v>normal weight</v>
      </c>
      <c r="E1746" s="20">
        <f>VLOOKUP(Table3[[#This Row],[Customer ID]],'Medical Examinations'!$1:$1048576,4,FALSE())</f>
        <v>5.55</v>
      </c>
      <c r="F1746" s="20" t="str">
        <f>VLOOKUP(Table3[[#This Row],[Customer ID]],'Medical Examinations'!$1:$1048576,5,FALSE())</f>
        <v xml:space="preserve">normal </v>
      </c>
      <c r="G1746" s="19" t="str">
        <f>VLOOKUP(Table3[[#This Row],[Customer ID]],'Medical Examinations'!$1:$1048576,6,FALSE())</f>
        <v>No</v>
      </c>
      <c r="H1746" s="19" t="str">
        <f>VLOOKUP(Table3[[#This Row],[Customer ID]],'Medical Examinations'!$1:$1048576,7,FALSE())</f>
        <v>No</v>
      </c>
      <c r="I1746" s="19" t="str">
        <f>VLOOKUP(Table3[[#This Row],[Customer ID]],'Medical Examinations'!$1:$1048576,8,FALSE())</f>
        <v>No</v>
      </c>
      <c r="J1746" s="19">
        <f>VLOOKUP(Table3[[#This Row],[Customer ID]],'Medical Examinations'!$1:$1048576,9,FALSE())</f>
        <v>1</v>
      </c>
      <c r="K1746" s="19" t="str">
        <f>VLOOKUP(Table3[[#This Row],[Customer ID]],'Medical Examinations'!$1:$1048576,10,FALSE())</f>
        <v>No</v>
      </c>
      <c r="L1746" s="19" t="e">
        <f>VLOOKUP(Table3[[#This Row],[Customer ID]],'Hospitalisation Details'!1745:$1048576,5,FALSE())</f>
        <v>#N/A</v>
      </c>
      <c r="M1746" s="19" t="e">
        <f>VLOOKUP(Table3[[#This Row],[Customer ID]],'Hospitalisation Details'!1745:$1048576,6,FALSE())</f>
        <v>#N/A</v>
      </c>
      <c r="N1746" s="19" t="e">
        <f>VLOOKUP(Table3[[#This Row],[Customer ID]],'Hospitalisation Details'!1745:$1048576,8,FALSE())</f>
        <v>#N/A</v>
      </c>
      <c r="O1746" s="19" t="e">
        <f>VLOOKUP(Table3[[#This Row],[Customer ID]],'Hospitalisation Details'!1745:$1048576,9,FALSE())</f>
        <v>#N/A</v>
      </c>
      <c r="P1746" s="19" t="e">
        <f>VLOOKUP(Table3[[#This Row],[Customer ID]],'Hospitalisation Details'!1745:$1048576,10,FALSE())</f>
        <v>#N/A</v>
      </c>
      <c r="Q1746" s="19" t="e">
        <f>VLOOKUP(Table3[[#This Row],[Customer ID]],'Hospitalisation Details'!1745:$1048576,11,FALSE())</f>
        <v>#N/A</v>
      </c>
    </row>
    <row r="1747" spans="1:17" x14ac:dyDescent="0.2">
      <c r="A1747" s="18" t="s">
        <v>624</v>
      </c>
      <c r="B1747" s="19" t="str">
        <f>VLOOKUP(Table3[[#This Row],[Customer ID]],'Customer name 1'!1746:$1048576,4,FALSE())</f>
        <v xml:space="preserve">Ms. Rachel </v>
      </c>
      <c r="C1747" s="20">
        <f>VLOOKUP(Table3[[#This Row],[Customer ID]],'Medical Examinations'!$1:$1048576,2,FALSE())</f>
        <v>38.83</v>
      </c>
      <c r="D1747" s="20" t="str">
        <f>VLOOKUP(Table3[[#This Row],[Customer ID]],'Medical Examinations'!$1:$1048576,3,FALSE())</f>
        <v xml:space="preserve"> obesity </v>
      </c>
      <c r="E1747" s="20">
        <f>VLOOKUP(Table3[[#This Row],[Customer ID]],'Medical Examinations'!$1:$1048576,4,FALSE())</f>
        <v>4.78</v>
      </c>
      <c r="F1747" s="20" t="str">
        <f>VLOOKUP(Table3[[#This Row],[Customer ID]],'Medical Examinations'!$1:$1048576,5,FALSE())</f>
        <v xml:space="preserve">normal </v>
      </c>
      <c r="G1747" s="19" t="str">
        <f>VLOOKUP(Table3[[#This Row],[Customer ID]],'Medical Examinations'!$1:$1048576,6,FALSE())</f>
        <v>No</v>
      </c>
      <c r="H1747" s="19" t="str">
        <f>VLOOKUP(Table3[[#This Row],[Customer ID]],'Medical Examinations'!$1:$1048576,7,FALSE())</f>
        <v>No</v>
      </c>
      <c r="I1747" s="19" t="str">
        <f>VLOOKUP(Table3[[#This Row],[Customer ID]],'Medical Examinations'!$1:$1048576,8,FALSE())</f>
        <v>Yes</v>
      </c>
      <c r="J1747" s="19">
        <f>VLOOKUP(Table3[[#This Row],[Customer ID]],'Medical Examinations'!$1:$1048576,9,FALSE())</f>
        <v>1</v>
      </c>
      <c r="K1747" s="19" t="str">
        <f>VLOOKUP(Table3[[#This Row],[Customer ID]],'Medical Examinations'!$1:$1048576,10,FALSE())</f>
        <v>No</v>
      </c>
      <c r="L1747" s="19" t="e">
        <f>VLOOKUP(Table3[[#This Row],[Customer ID]],'Hospitalisation Details'!1746:$1048576,5,FALSE())</f>
        <v>#N/A</v>
      </c>
      <c r="M1747" s="19" t="e">
        <f>VLOOKUP(Table3[[#This Row],[Customer ID]],'Hospitalisation Details'!1746:$1048576,6,FALSE())</f>
        <v>#N/A</v>
      </c>
      <c r="N1747" s="19" t="e">
        <f>VLOOKUP(Table3[[#This Row],[Customer ID]],'Hospitalisation Details'!1746:$1048576,8,FALSE())</f>
        <v>#N/A</v>
      </c>
      <c r="O1747" s="19" t="e">
        <f>VLOOKUP(Table3[[#This Row],[Customer ID]],'Hospitalisation Details'!1746:$1048576,9,FALSE())</f>
        <v>#N/A</v>
      </c>
      <c r="P1747" s="19" t="e">
        <f>VLOOKUP(Table3[[#This Row],[Customer ID]],'Hospitalisation Details'!1746:$1048576,10,FALSE())</f>
        <v>#N/A</v>
      </c>
      <c r="Q1747" s="19" t="e">
        <f>VLOOKUP(Table3[[#This Row],[Customer ID]],'Hospitalisation Details'!1746:$1048576,11,FALSE())</f>
        <v>#N/A</v>
      </c>
    </row>
    <row r="1748" spans="1:17" x14ac:dyDescent="0.2">
      <c r="A1748" s="18" t="s">
        <v>623</v>
      </c>
      <c r="B1748" s="19" t="str">
        <f>VLOOKUP(Table3[[#This Row],[Customer ID]],'Customer name 1'!1747:$1048576,4,FALSE())</f>
        <v xml:space="preserve">Ms. Isabelle </v>
      </c>
      <c r="C1748" s="20">
        <f>VLOOKUP(Table3[[#This Row],[Customer ID]],'Medical Examinations'!$1:$1048576,2,FALSE())</f>
        <v>23.44</v>
      </c>
      <c r="D1748" s="20" t="str">
        <f>VLOOKUP(Table3[[#This Row],[Customer ID]],'Medical Examinations'!$1:$1048576,3,FALSE())</f>
        <v>normal weight</v>
      </c>
      <c r="E1748" s="20">
        <f>VLOOKUP(Table3[[#This Row],[Customer ID]],'Medical Examinations'!$1:$1048576,4,FALSE())</f>
        <v>4.6500000000000004</v>
      </c>
      <c r="F1748" s="20" t="str">
        <f>VLOOKUP(Table3[[#This Row],[Customer ID]],'Medical Examinations'!$1:$1048576,5,FALSE())</f>
        <v xml:space="preserve">normal </v>
      </c>
      <c r="G1748" s="19" t="str">
        <f>VLOOKUP(Table3[[#This Row],[Customer ID]],'Medical Examinations'!$1:$1048576,6,FALSE())</f>
        <v>yes</v>
      </c>
      <c r="H1748" s="19" t="str">
        <f>VLOOKUP(Table3[[#This Row],[Customer ID]],'Medical Examinations'!$1:$1048576,7,FALSE())</f>
        <v>No</v>
      </c>
      <c r="I1748" s="19" t="str">
        <f>VLOOKUP(Table3[[#This Row],[Customer ID]],'Medical Examinations'!$1:$1048576,8,FALSE())</f>
        <v>No</v>
      </c>
      <c r="J1748" s="19">
        <f>VLOOKUP(Table3[[#This Row],[Customer ID]],'Medical Examinations'!$1:$1048576,9,FALSE())</f>
        <v>1</v>
      </c>
      <c r="K1748" s="19" t="str">
        <f>VLOOKUP(Table3[[#This Row],[Customer ID]],'Medical Examinations'!$1:$1048576,10,FALSE())</f>
        <v>No</v>
      </c>
      <c r="L1748" s="19" t="e">
        <f>VLOOKUP(Table3[[#This Row],[Customer ID]],'Hospitalisation Details'!1747:$1048576,5,FALSE())</f>
        <v>#N/A</v>
      </c>
      <c r="M1748" s="19" t="e">
        <f>VLOOKUP(Table3[[#This Row],[Customer ID]],'Hospitalisation Details'!1747:$1048576,6,FALSE())</f>
        <v>#N/A</v>
      </c>
      <c r="N1748" s="19" t="e">
        <f>VLOOKUP(Table3[[#This Row],[Customer ID]],'Hospitalisation Details'!1747:$1048576,8,FALSE())</f>
        <v>#N/A</v>
      </c>
      <c r="O1748" s="19" t="e">
        <f>VLOOKUP(Table3[[#This Row],[Customer ID]],'Hospitalisation Details'!1747:$1048576,9,FALSE())</f>
        <v>#N/A</v>
      </c>
      <c r="P1748" s="19" t="e">
        <f>VLOOKUP(Table3[[#This Row],[Customer ID]],'Hospitalisation Details'!1747:$1048576,10,FALSE())</f>
        <v>#N/A</v>
      </c>
      <c r="Q1748" s="19" t="e">
        <f>VLOOKUP(Table3[[#This Row],[Customer ID]],'Hospitalisation Details'!1747:$1048576,11,FALSE())</f>
        <v>#N/A</v>
      </c>
    </row>
    <row r="1749" spans="1:17" x14ac:dyDescent="0.2">
      <c r="A1749" s="18" t="s">
        <v>622</v>
      </c>
      <c r="B1749" s="19" t="str">
        <f>VLOOKUP(Table3[[#This Row],[Customer ID]],'Customer name 1'!1748:$1048576,4,FALSE())</f>
        <v xml:space="preserve">Mr. Neil </v>
      </c>
      <c r="C1749" s="20">
        <f>VLOOKUP(Table3[[#This Row],[Customer ID]],'Medical Examinations'!$1:$1048576,2,FALSE())</f>
        <v>24.13</v>
      </c>
      <c r="D1749" s="20" t="str">
        <f>VLOOKUP(Table3[[#This Row],[Customer ID]],'Medical Examinations'!$1:$1048576,3,FALSE())</f>
        <v>normal weight</v>
      </c>
      <c r="E1749" s="20">
        <f>VLOOKUP(Table3[[#This Row],[Customer ID]],'Medical Examinations'!$1:$1048576,4,FALSE())</f>
        <v>5.2</v>
      </c>
      <c r="F1749" s="20" t="str">
        <f>VLOOKUP(Table3[[#This Row],[Customer ID]],'Medical Examinations'!$1:$1048576,5,FALSE())</f>
        <v xml:space="preserve">normal </v>
      </c>
      <c r="G1749" s="19" t="str">
        <f>VLOOKUP(Table3[[#This Row],[Customer ID]],'Medical Examinations'!$1:$1048576,6,FALSE())</f>
        <v>No</v>
      </c>
      <c r="H1749" s="19" t="str">
        <f>VLOOKUP(Table3[[#This Row],[Customer ID]],'Medical Examinations'!$1:$1048576,7,FALSE())</f>
        <v>No</v>
      </c>
      <c r="I1749" s="19" t="str">
        <f>VLOOKUP(Table3[[#This Row],[Customer ID]],'Medical Examinations'!$1:$1048576,8,FALSE())</f>
        <v>No</v>
      </c>
      <c r="J1749" s="19">
        <f>VLOOKUP(Table3[[#This Row],[Customer ID]],'Medical Examinations'!$1:$1048576,9,FALSE())</f>
        <v>1</v>
      </c>
      <c r="K1749" s="19" t="str">
        <f>VLOOKUP(Table3[[#This Row],[Customer ID]],'Medical Examinations'!$1:$1048576,10,FALSE())</f>
        <v>No</v>
      </c>
      <c r="L1749" s="19" t="e">
        <f>VLOOKUP(Table3[[#This Row],[Customer ID]],'Hospitalisation Details'!1748:$1048576,5,FALSE())</f>
        <v>#N/A</v>
      </c>
      <c r="M1749" s="19" t="e">
        <f>VLOOKUP(Table3[[#This Row],[Customer ID]],'Hospitalisation Details'!1748:$1048576,6,FALSE())</f>
        <v>#N/A</v>
      </c>
      <c r="N1749" s="19" t="e">
        <f>VLOOKUP(Table3[[#This Row],[Customer ID]],'Hospitalisation Details'!1748:$1048576,8,FALSE())</f>
        <v>#N/A</v>
      </c>
      <c r="O1749" s="19" t="e">
        <f>VLOOKUP(Table3[[#This Row],[Customer ID]],'Hospitalisation Details'!1748:$1048576,9,FALSE())</f>
        <v>#N/A</v>
      </c>
      <c r="P1749" s="19" t="e">
        <f>VLOOKUP(Table3[[#This Row],[Customer ID]],'Hospitalisation Details'!1748:$1048576,10,FALSE())</f>
        <v>#N/A</v>
      </c>
      <c r="Q1749" s="19" t="e">
        <f>VLOOKUP(Table3[[#This Row],[Customer ID]],'Hospitalisation Details'!1748:$1048576,11,FALSE())</f>
        <v>#N/A</v>
      </c>
    </row>
    <row r="1750" spans="1:17" x14ac:dyDescent="0.2">
      <c r="A1750" s="18" t="s">
        <v>621</v>
      </c>
      <c r="B1750" s="19" t="str">
        <f>VLOOKUP(Table3[[#This Row],[Customer ID]],'Customer name 1'!1749:$1048576,4,FALSE())</f>
        <v xml:space="preserve">Mr. Tom </v>
      </c>
      <c r="C1750" s="20">
        <f>VLOOKUP(Table3[[#This Row],[Customer ID]],'Medical Examinations'!$1:$1048576,2,FALSE())</f>
        <v>42.13</v>
      </c>
      <c r="D1750" s="20" t="str">
        <f>VLOOKUP(Table3[[#This Row],[Customer ID]],'Medical Examinations'!$1:$1048576,3,FALSE())</f>
        <v xml:space="preserve"> obesity </v>
      </c>
      <c r="E1750" s="20">
        <f>VLOOKUP(Table3[[#This Row],[Customer ID]],'Medical Examinations'!$1:$1048576,4,FALSE())</f>
        <v>4.54</v>
      </c>
      <c r="F1750" s="20" t="str">
        <f>VLOOKUP(Table3[[#This Row],[Customer ID]],'Medical Examinations'!$1:$1048576,5,FALSE())</f>
        <v xml:space="preserve">normal </v>
      </c>
      <c r="G1750" s="19" t="str">
        <f>VLOOKUP(Table3[[#This Row],[Customer ID]],'Medical Examinations'!$1:$1048576,6,FALSE())</f>
        <v>yes</v>
      </c>
      <c r="H1750" s="19" t="str">
        <f>VLOOKUP(Table3[[#This Row],[Customer ID]],'Medical Examinations'!$1:$1048576,7,FALSE())</f>
        <v>No</v>
      </c>
      <c r="I1750" s="19" t="str">
        <f>VLOOKUP(Table3[[#This Row],[Customer ID]],'Medical Examinations'!$1:$1048576,8,FALSE())</f>
        <v>No</v>
      </c>
      <c r="J1750" s="19">
        <f>VLOOKUP(Table3[[#This Row],[Customer ID]],'Medical Examinations'!$1:$1048576,9,FALSE())</f>
        <v>1</v>
      </c>
      <c r="K1750" s="19" t="str">
        <f>VLOOKUP(Table3[[#This Row],[Customer ID]],'Medical Examinations'!$1:$1048576,10,FALSE())</f>
        <v>No</v>
      </c>
      <c r="L1750" s="19" t="e">
        <f>VLOOKUP(Table3[[#This Row],[Customer ID]],'Hospitalisation Details'!1749:$1048576,5,FALSE())</f>
        <v>#N/A</v>
      </c>
      <c r="M1750" s="19" t="e">
        <f>VLOOKUP(Table3[[#This Row],[Customer ID]],'Hospitalisation Details'!1749:$1048576,6,FALSE())</f>
        <v>#N/A</v>
      </c>
      <c r="N1750" s="19" t="e">
        <f>VLOOKUP(Table3[[#This Row],[Customer ID]],'Hospitalisation Details'!1749:$1048576,8,FALSE())</f>
        <v>#N/A</v>
      </c>
      <c r="O1750" s="19" t="e">
        <f>VLOOKUP(Table3[[#This Row],[Customer ID]],'Hospitalisation Details'!1749:$1048576,9,FALSE())</f>
        <v>#N/A</v>
      </c>
      <c r="P1750" s="19" t="e">
        <f>VLOOKUP(Table3[[#This Row],[Customer ID]],'Hospitalisation Details'!1749:$1048576,10,FALSE())</f>
        <v>#N/A</v>
      </c>
      <c r="Q1750" s="19" t="e">
        <f>VLOOKUP(Table3[[#This Row],[Customer ID]],'Hospitalisation Details'!1749:$1048576,11,FALSE())</f>
        <v>#N/A</v>
      </c>
    </row>
    <row r="1751" spans="1:17" x14ac:dyDescent="0.2">
      <c r="A1751" s="18" t="s">
        <v>620</v>
      </c>
      <c r="B1751" s="19" t="str">
        <f>VLOOKUP(Table3[[#This Row],[Customer ID]],'Customer name 1'!1750:$1048576,4,FALSE())</f>
        <v xml:space="preserve">Mr. Nathan </v>
      </c>
      <c r="C1751" s="20">
        <f>VLOOKUP(Table3[[#This Row],[Customer ID]],'Medical Examinations'!$1:$1048576,2,FALSE())</f>
        <v>17.86</v>
      </c>
      <c r="D1751" s="20" t="str">
        <f>VLOOKUP(Table3[[#This Row],[Customer ID]],'Medical Examinations'!$1:$1048576,3,FALSE())</f>
        <v xml:space="preserve">under weight </v>
      </c>
      <c r="E1751" s="20">
        <f>VLOOKUP(Table3[[#This Row],[Customer ID]],'Medical Examinations'!$1:$1048576,4,FALSE())</f>
        <v>4.1100000000000003</v>
      </c>
      <c r="F1751" s="20" t="str">
        <f>VLOOKUP(Table3[[#This Row],[Customer ID]],'Medical Examinations'!$1:$1048576,5,FALSE())</f>
        <v xml:space="preserve">normal </v>
      </c>
      <c r="G1751" s="19" t="str">
        <f>VLOOKUP(Table3[[#This Row],[Customer ID]],'Medical Examinations'!$1:$1048576,6,FALSE())</f>
        <v>No</v>
      </c>
      <c r="H1751" s="19" t="str">
        <f>VLOOKUP(Table3[[#This Row],[Customer ID]],'Medical Examinations'!$1:$1048576,7,FALSE())</f>
        <v>No</v>
      </c>
      <c r="I1751" s="19" t="str">
        <f>VLOOKUP(Table3[[#This Row],[Customer ID]],'Medical Examinations'!$1:$1048576,8,FALSE())</f>
        <v>No</v>
      </c>
      <c r="J1751" s="19">
        <f>VLOOKUP(Table3[[#This Row],[Customer ID]],'Medical Examinations'!$1:$1048576,9,FALSE())</f>
        <v>1</v>
      </c>
      <c r="K1751" s="19" t="str">
        <f>VLOOKUP(Table3[[#This Row],[Customer ID]],'Medical Examinations'!$1:$1048576,10,FALSE())</f>
        <v>No</v>
      </c>
      <c r="L1751" s="19" t="e">
        <f>VLOOKUP(Table3[[#This Row],[Customer ID]],'Hospitalisation Details'!1750:$1048576,5,FALSE())</f>
        <v>#N/A</v>
      </c>
      <c r="M1751" s="19" t="e">
        <f>VLOOKUP(Table3[[#This Row],[Customer ID]],'Hospitalisation Details'!1750:$1048576,6,FALSE())</f>
        <v>#N/A</v>
      </c>
      <c r="N1751" s="19" t="e">
        <f>VLOOKUP(Table3[[#This Row],[Customer ID]],'Hospitalisation Details'!1750:$1048576,8,FALSE())</f>
        <v>#N/A</v>
      </c>
      <c r="O1751" s="19" t="e">
        <f>VLOOKUP(Table3[[#This Row],[Customer ID]],'Hospitalisation Details'!1750:$1048576,9,FALSE())</f>
        <v>#N/A</v>
      </c>
      <c r="P1751" s="19" t="e">
        <f>VLOOKUP(Table3[[#This Row],[Customer ID]],'Hospitalisation Details'!1750:$1048576,10,FALSE())</f>
        <v>#N/A</v>
      </c>
      <c r="Q1751" s="19" t="e">
        <f>VLOOKUP(Table3[[#This Row],[Customer ID]],'Hospitalisation Details'!1750:$1048576,11,FALSE())</f>
        <v>#N/A</v>
      </c>
    </row>
    <row r="1752" spans="1:17" x14ac:dyDescent="0.2">
      <c r="A1752" s="18" t="s">
        <v>619</v>
      </c>
      <c r="B1752" s="19" t="str">
        <f>VLOOKUP(Table3[[#This Row],[Customer ID]],'Customer name 1'!1751:$1048576,4,FALSE())</f>
        <v xml:space="preserve">Mrs. Kelli </v>
      </c>
      <c r="C1752" s="20">
        <f>VLOOKUP(Table3[[#This Row],[Customer ID]],'Medical Examinations'!$1:$1048576,2,FALSE())</f>
        <v>32.78</v>
      </c>
      <c r="D1752" s="20" t="str">
        <f>VLOOKUP(Table3[[#This Row],[Customer ID]],'Medical Examinations'!$1:$1048576,3,FALSE())</f>
        <v xml:space="preserve"> obesity </v>
      </c>
      <c r="E1752" s="20">
        <f>VLOOKUP(Table3[[#This Row],[Customer ID]],'Medical Examinations'!$1:$1048576,4,FALSE())</f>
        <v>4.63</v>
      </c>
      <c r="F1752" s="20" t="str">
        <f>VLOOKUP(Table3[[#This Row],[Customer ID]],'Medical Examinations'!$1:$1048576,5,FALSE())</f>
        <v xml:space="preserve">normal </v>
      </c>
      <c r="G1752" s="19" t="str">
        <f>VLOOKUP(Table3[[#This Row],[Customer ID]],'Medical Examinations'!$1:$1048576,6,FALSE())</f>
        <v>No</v>
      </c>
      <c r="H1752" s="19" t="str">
        <f>VLOOKUP(Table3[[#This Row],[Customer ID]],'Medical Examinations'!$1:$1048576,7,FALSE())</f>
        <v>No</v>
      </c>
      <c r="I1752" s="19" t="str">
        <f>VLOOKUP(Table3[[#This Row],[Customer ID]],'Medical Examinations'!$1:$1048576,8,FALSE())</f>
        <v>No</v>
      </c>
      <c r="J1752" s="19">
        <f>VLOOKUP(Table3[[#This Row],[Customer ID]],'Medical Examinations'!$1:$1048576,9,FALSE())</f>
        <v>0</v>
      </c>
      <c r="K1752" s="19" t="str">
        <f>VLOOKUP(Table3[[#This Row],[Customer ID]],'Medical Examinations'!$1:$1048576,10,FALSE())</f>
        <v>No</v>
      </c>
      <c r="L1752" s="19" t="e">
        <f>VLOOKUP(Table3[[#This Row],[Customer ID]],'Hospitalisation Details'!1751:$1048576,5,FALSE())</f>
        <v>#N/A</v>
      </c>
      <c r="M1752" s="19" t="e">
        <f>VLOOKUP(Table3[[#This Row],[Customer ID]],'Hospitalisation Details'!1751:$1048576,6,FALSE())</f>
        <v>#N/A</v>
      </c>
      <c r="N1752" s="19" t="e">
        <f>VLOOKUP(Table3[[#This Row],[Customer ID]],'Hospitalisation Details'!1751:$1048576,8,FALSE())</f>
        <v>#N/A</v>
      </c>
      <c r="O1752" s="19" t="e">
        <f>VLOOKUP(Table3[[#This Row],[Customer ID]],'Hospitalisation Details'!1751:$1048576,9,FALSE())</f>
        <v>#N/A</v>
      </c>
      <c r="P1752" s="19" t="e">
        <f>VLOOKUP(Table3[[#This Row],[Customer ID]],'Hospitalisation Details'!1751:$1048576,10,FALSE())</f>
        <v>#N/A</v>
      </c>
      <c r="Q1752" s="19" t="e">
        <f>VLOOKUP(Table3[[#This Row],[Customer ID]],'Hospitalisation Details'!1751:$1048576,11,FALSE())</f>
        <v>#N/A</v>
      </c>
    </row>
    <row r="1753" spans="1:17" x14ac:dyDescent="0.2">
      <c r="A1753" s="18" t="s">
        <v>618</v>
      </c>
      <c r="B1753" s="19" t="str">
        <f>VLOOKUP(Table3[[#This Row],[Customer ID]],'Customer name 1'!1752:$1048576,4,FALSE())</f>
        <v xml:space="preserve">Mr. Scott </v>
      </c>
      <c r="C1753" s="20">
        <f>VLOOKUP(Table3[[#This Row],[Customer ID]],'Medical Examinations'!$1:$1048576,2,FALSE())</f>
        <v>23.9</v>
      </c>
      <c r="D1753" s="20" t="str">
        <f>VLOOKUP(Table3[[#This Row],[Customer ID]],'Medical Examinations'!$1:$1048576,3,FALSE())</f>
        <v>normal weight</v>
      </c>
      <c r="E1753" s="20">
        <f>VLOOKUP(Table3[[#This Row],[Customer ID]],'Medical Examinations'!$1:$1048576,4,FALSE())</f>
        <v>6.06</v>
      </c>
      <c r="F1753" s="20" t="str">
        <f>VLOOKUP(Table3[[#This Row],[Customer ID]],'Medical Examinations'!$1:$1048576,5,FALSE())</f>
        <v>prediabetes</v>
      </c>
      <c r="G1753" s="19" t="str">
        <f>VLOOKUP(Table3[[#This Row],[Customer ID]],'Medical Examinations'!$1:$1048576,6,FALSE())</f>
        <v>yes</v>
      </c>
      <c r="H1753" s="19" t="str">
        <f>VLOOKUP(Table3[[#This Row],[Customer ID]],'Medical Examinations'!$1:$1048576,7,FALSE())</f>
        <v>No</v>
      </c>
      <c r="I1753" s="19" t="str">
        <f>VLOOKUP(Table3[[#This Row],[Customer ID]],'Medical Examinations'!$1:$1048576,8,FALSE())</f>
        <v>Yes</v>
      </c>
      <c r="J1753" s="19">
        <f>VLOOKUP(Table3[[#This Row],[Customer ID]],'Medical Examinations'!$1:$1048576,9,FALSE())</f>
        <v>1</v>
      </c>
      <c r="K1753" s="19" t="str">
        <f>VLOOKUP(Table3[[#This Row],[Customer ID]],'Medical Examinations'!$1:$1048576,10,FALSE())</f>
        <v>No</v>
      </c>
      <c r="L1753" s="19" t="e">
        <f>VLOOKUP(Table3[[#This Row],[Customer ID]],'Hospitalisation Details'!1752:$1048576,5,FALSE())</f>
        <v>#N/A</v>
      </c>
      <c r="M1753" s="19" t="e">
        <f>VLOOKUP(Table3[[#This Row],[Customer ID]],'Hospitalisation Details'!1752:$1048576,6,FALSE())</f>
        <v>#N/A</v>
      </c>
      <c r="N1753" s="19" t="e">
        <f>VLOOKUP(Table3[[#This Row],[Customer ID]],'Hospitalisation Details'!1752:$1048576,8,FALSE())</f>
        <v>#N/A</v>
      </c>
      <c r="O1753" s="19" t="e">
        <f>VLOOKUP(Table3[[#This Row],[Customer ID]],'Hospitalisation Details'!1752:$1048576,9,FALSE())</f>
        <v>#N/A</v>
      </c>
      <c r="P1753" s="19" t="e">
        <f>VLOOKUP(Table3[[#This Row],[Customer ID]],'Hospitalisation Details'!1752:$1048576,10,FALSE())</f>
        <v>#N/A</v>
      </c>
      <c r="Q1753" s="19" t="e">
        <f>VLOOKUP(Table3[[#This Row],[Customer ID]],'Hospitalisation Details'!1752:$1048576,11,FALSE())</f>
        <v>#N/A</v>
      </c>
    </row>
    <row r="1754" spans="1:17" x14ac:dyDescent="0.2">
      <c r="A1754" s="18" t="s">
        <v>617</v>
      </c>
      <c r="B1754" s="19" t="str">
        <f>VLOOKUP(Table3[[#This Row],[Customer ID]],'Customer name 1'!1753:$1048576,4,FALSE())</f>
        <v xml:space="preserve">Mr. Grant </v>
      </c>
      <c r="C1754" s="20">
        <f>VLOOKUP(Table3[[#This Row],[Customer ID]],'Medical Examinations'!$1:$1048576,2,FALSE())</f>
        <v>15.47</v>
      </c>
      <c r="D1754" s="20" t="str">
        <f>VLOOKUP(Table3[[#This Row],[Customer ID]],'Medical Examinations'!$1:$1048576,3,FALSE())</f>
        <v xml:space="preserve">under weight </v>
      </c>
      <c r="E1754" s="20">
        <f>VLOOKUP(Table3[[#This Row],[Customer ID]],'Medical Examinations'!$1:$1048576,4,FALSE())</f>
        <v>8.43</v>
      </c>
      <c r="F1754" s="20" t="str">
        <f>VLOOKUP(Table3[[#This Row],[Customer ID]],'Medical Examinations'!$1:$1048576,5,FALSE())</f>
        <v xml:space="preserve">diabetes </v>
      </c>
      <c r="G1754" s="19" t="str">
        <f>VLOOKUP(Table3[[#This Row],[Customer ID]],'Medical Examinations'!$1:$1048576,6,FALSE())</f>
        <v>No</v>
      </c>
      <c r="H1754" s="19" t="str">
        <f>VLOOKUP(Table3[[#This Row],[Customer ID]],'Medical Examinations'!$1:$1048576,7,FALSE())</f>
        <v>No</v>
      </c>
      <c r="I1754" s="19" t="str">
        <f>VLOOKUP(Table3[[#This Row],[Customer ID]],'Medical Examinations'!$1:$1048576,8,FALSE())</f>
        <v>No</v>
      </c>
      <c r="J1754" s="19">
        <f>VLOOKUP(Table3[[#This Row],[Customer ID]],'Medical Examinations'!$1:$1048576,9,FALSE())</f>
        <v>0</v>
      </c>
      <c r="K1754" s="19" t="str">
        <f>VLOOKUP(Table3[[#This Row],[Customer ID]],'Medical Examinations'!$1:$1048576,10,FALSE())</f>
        <v>No</v>
      </c>
      <c r="L1754" s="19" t="e">
        <f>VLOOKUP(Table3[[#This Row],[Customer ID]],'Hospitalisation Details'!1753:$1048576,5,FALSE())</f>
        <v>#N/A</v>
      </c>
      <c r="M1754" s="19" t="e">
        <f>VLOOKUP(Table3[[#This Row],[Customer ID]],'Hospitalisation Details'!1753:$1048576,6,FALSE())</f>
        <v>#N/A</v>
      </c>
      <c r="N1754" s="19" t="e">
        <f>VLOOKUP(Table3[[#This Row],[Customer ID]],'Hospitalisation Details'!1753:$1048576,8,FALSE())</f>
        <v>#N/A</v>
      </c>
      <c r="O1754" s="19" t="e">
        <f>VLOOKUP(Table3[[#This Row],[Customer ID]],'Hospitalisation Details'!1753:$1048576,9,FALSE())</f>
        <v>#N/A</v>
      </c>
      <c r="P1754" s="19" t="e">
        <f>VLOOKUP(Table3[[#This Row],[Customer ID]],'Hospitalisation Details'!1753:$1048576,10,FALSE())</f>
        <v>#N/A</v>
      </c>
      <c r="Q1754" s="19" t="e">
        <f>VLOOKUP(Table3[[#This Row],[Customer ID]],'Hospitalisation Details'!1753:$1048576,11,FALSE())</f>
        <v>#N/A</v>
      </c>
    </row>
    <row r="1755" spans="1:17" x14ac:dyDescent="0.2">
      <c r="A1755" s="18" t="s">
        <v>616</v>
      </c>
      <c r="B1755" s="19" t="str">
        <f>VLOOKUP(Table3[[#This Row],[Customer ID]],'Customer name 1'!1754:$1048576,4,FALSE())</f>
        <v xml:space="preserve">Mr. Jonathan </v>
      </c>
      <c r="C1755" s="20">
        <f>VLOOKUP(Table3[[#This Row],[Customer ID]],'Medical Examinations'!$1:$1048576,2,FALSE())</f>
        <v>28.54</v>
      </c>
      <c r="D1755" s="20" t="str">
        <f>VLOOKUP(Table3[[#This Row],[Customer ID]],'Medical Examinations'!$1:$1048576,3,FALSE())</f>
        <v>over weight</v>
      </c>
      <c r="E1755" s="20">
        <f>VLOOKUP(Table3[[#This Row],[Customer ID]],'Medical Examinations'!$1:$1048576,4,FALSE())</f>
        <v>5.51</v>
      </c>
      <c r="F1755" s="20" t="str">
        <f>VLOOKUP(Table3[[#This Row],[Customer ID]],'Medical Examinations'!$1:$1048576,5,FALSE())</f>
        <v xml:space="preserve">normal </v>
      </c>
      <c r="G1755" s="19" t="str">
        <f>VLOOKUP(Table3[[#This Row],[Customer ID]],'Medical Examinations'!$1:$1048576,6,FALSE())</f>
        <v>No</v>
      </c>
      <c r="H1755" s="19" t="str">
        <f>VLOOKUP(Table3[[#This Row],[Customer ID]],'Medical Examinations'!$1:$1048576,7,FALSE())</f>
        <v>No</v>
      </c>
      <c r="I1755" s="19" t="str">
        <f>VLOOKUP(Table3[[#This Row],[Customer ID]],'Medical Examinations'!$1:$1048576,8,FALSE())</f>
        <v>Yes</v>
      </c>
      <c r="J1755" s="19">
        <f>VLOOKUP(Table3[[#This Row],[Customer ID]],'Medical Examinations'!$1:$1048576,9,FALSE())</f>
        <v>1</v>
      </c>
      <c r="K1755" s="19" t="str">
        <f>VLOOKUP(Table3[[#This Row],[Customer ID]],'Medical Examinations'!$1:$1048576,10,FALSE())</f>
        <v>No</v>
      </c>
      <c r="L1755" s="19" t="e">
        <f>VLOOKUP(Table3[[#This Row],[Customer ID]],'Hospitalisation Details'!1754:$1048576,5,FALSE())</f>
        <v>#N/A</v>
      </c>
      <c r="M1755" s="19" t="e">
        <f>VLOOKUP(Table3[[#This Row],[Customer ID]],'Hospitalisation Details'!1754:$1048576,6,FALSE())</f>
        <v>#N/A</v>
      </c>
      <c r="N1755" s="19" t="e">
        <f>VLOOKUP(Table3[[#This Row],[Customer ID]],'Hospitalisation Details'!1754:$1048576,8,FALSE())</f>
        <v>#N/A</v>
      </c>
      <c r="O1755" s="19" t="e">
        <f>VLOOKUP(Table3[[#This Row],[Customer ID]],'Hospitalisation Details'!1754:$1048576,9,FALSE())</f>
        <v>#N/A</v>
      </c>
      <c r="P1755" s="19" t="e">
        <f>VLOOKUP(Table3[[#This Row],[Customer ID]],'Hospitalisation Details'!1754:$1048576,10,FALSE())</f>
        <v>#N/A</v>
      </c>
      <c r="Q1755" s="19" t="e">
        <f>VLOOKUP(Table3[[#This Row],[Customer ID]],'Hospitalisation Details'!1754:$1048576,11,FALSE())</f>
        <v>#N/A</v>
      </c>
    </row>
    <row r="1756" spans="1:17" x14ac:dyDescent="0.2">
      <c r="A1756" s="18" t="s">
        <v>615</v>
      </c>
      <c r="B1756" s="19" t="str">
        <f>VLOOKUP(Table3[[#This Row],[Customer ID]],'Customer name 1'!1755:$1048576,4,FALSE())</f>
        <v xml:space="preserve">Ms. Rachael </v>
      </c>
      <c r="C1756" s="20">
        <f>VLOOKUP(Table3[[#This Row],[Customer ID]],'Medical Examinations'!$1:$1048576,2,FALSE())</f>
        <v>18.54</v>
      </c>
      <c r="D1756" s="20" t="str">
        <f>VLOOKUP(Table3[[#This Row],[Customer ID]],'Medical Examinations'!$1:$1048576,3,FALSE())</f>
        <v>normal weight</v>
      </c>
      <c r="E1756" s="20">
        <f>VLOOKUP(Table3[[#This Row],[Customer ID]],'Medical Examinations'!$1:$1048576,4,FALSE())</f>
        <v>4.95</v>
      </c>
      <c r="F1756" s="20" t="str">
        <f>VLOOKUP(Table3[[#This Row],[Customer ID]],'Medical Examinations'!$1:$1048576,5,FALSE())</f>
        <v xml:space="preserve">normal </v>
      </c>
      <c r="G1756" s="19" t="str">
        <f>VLOOKUP(Table3[[#This Row],[Customer ID]],'Medical Examinations'!$1:$1048576,6,FALSE())</f>
        <v>No</v>
      </c>
      <c r="H1756" s="19" t="str">
        <f>VLOOKUP(Table3[[#This Row],[Customer ID]],'Medical Examinations'!$1:$1048576,7,FALSE())</f>
        <v>No</v>
      </c>
      <c r="I1756" s="19" t="str">
        <f>VLOOKUP(Table3[[#This Row],[Customer ID]],'Medical Examinations'!$1:$1048576,8,FALSE())</f>
        <v>No</v>
      </c>
      <c r="J1756" s="19">
        <f>VLOOKUP(Table3[[#This Row],[Customer ID]],'Medical Examinations'!$1:$1048576,9,FALSE())</f>
        <v>0</v>
      </c>
      <c r="K1756" s="19" t="str">
        <f>VLOOKUP(Table3[[#This Row],[Customer ID]],'Medical Examinations'!$1:$1048576,10,FALSE())</f>
        <v>No</v>
      </c>
      <c r="L1756" s="19" t="e">
        <f>VLOOKUP(Table3[[#This Row],[Customer ID]],'Hospitalisation Details'!1755:$1048576,5,FALSE())</f>
        <v>#N/A</v>
      </c>
      <c r="M1756" s="19" t="e">
        <f>VLOOKUP(Table3[[#This Row],[Customer ID]],'Hospitalisation Details'!1755:$1048576,6,FALSE())</f>
        <v>#N/A</v>
      </c>
      <c r="N1756" s="19" t="e">
        <f>VLOOKUP(Table3[[#This Row],[Customer ID]],'Hospitalisation Details'!1755:$1048576,8,FALSE())</f>
        <v>#N/A</v>
      </c>
      <c r="O1756" s="19" t="e">
        <f>VLOOKUP(Table3[[#This Row],[Customer ID]],'Hospitalisation Details'!1755:$1048576,9,FALSE())</f>
        <v>#N/A</v>
      </c>
      <c r="P1756" s="19" t="e">
        <f>VLOOKUP(Table3[[#This Row],[Customer ID]],'Hospitalisation Details'!1755:$1048576,10,FALSE())</f>
        <v>#N/A</v>
      </c>
      <c r="Q1756" s="19" t="e">
        <f>VLOOKUP(Table3[[#This Row],[Customer ID]],'Hospitalisation Details'!1755:$1048576,11,FALSE())</f>
        <v>#N/A</v>
      </c>
    </row>
    <row r="1757" spans="1:17" x14ac:dyDescent="0.2">
      <c r="A1757" s="18" t="s">
        <v>614</v>
      </c>
      <c r="B1757" s="19" t="str">
        <f>VLOOKUP(Table3[[#This Row],[Customer ID]],'Customer name 1'!1756:$1048576,4,FALSE())</f>
        <v xml:space="preserve">Ms. Pilar </v>
      </c>
      <c r="C1757" s="20">
        <f>VLOOKUP(Table3[[#This Row],[Customer ID]],'Medical Examinations'!$1:$1048576,2,FALSE())</f>
        <v>32.18</v>
      </c>
      <c r="D1757" s="20" t="str">
        <f>VLOOKUP(Table3[[#This Row],[Customer ID]],'Medical Examinations'!$1:$1048576,3,FALSE())</f>
        <v xml:space="preserve"> obesity </v>
      </c>
      <c r="E1757" s="20">
        <f>VLOOKUP(Table3[[#This Row],[Customer ID]],'Medical Examinations'!$1:$1048576,4,FALSE())</f>
        <v>6.44</v>
      </c>
      <c r="F1757" s="20" t="str">
        <f>VLOOKUP(Table3[[#This Row],[Customer ID]],'Medical Examinations'!$1:$1048576,5,FALSE())</f>
        <v>prediabetes</v>
      </c>
      <c r="G1757" s="19" t="str">
        <f>VLOOKUP(Table3[[#This Row],[Customer ID]],'Medical Examinations'!$1:$1048576,6,FALSE())</f>
        <v>yes</v>
      </c>
      <c r="H1757" s="19" t="str">
        <f>VLOOKUP(Table3[[#This Row],[Customer ID]],'Medical Examinations'!$1:$1048576,7,FALSE())</f>
        <v>No</v>
      </c>
      <c r="I1757" s="19" t="str">
        <f>VLOOKUP(Table3[[#This Row],[Customer ID]],'Medical Examinations'!$1:$1048576,8,FALSE())</f>
        <v>Yes</v>
      </c>
      <c r="J1757" s="19">
        <f>VLOOKUP(Table3[[#This Row],[Customer ID]],'Medical Examinations'!$1:$1048576,9,FALSE())</f>
        <v>1</v>
      </c>
      <c r="K1757" s="19" t="str">
        <f>VLOOKUP(Table3[[#This Row],[Customer ID]],'Medical Examinations'!$1:$1048576,10,FALSE())</f>
        <v>No</v>
      </c>
      <c r="L1757" s="19" t="e">
        <f>VLOOKUP(Table3[[#This Row],[Customer ID]],'Hospitalisation Details'!1756:$1048576,5,FALSE())</f>
        <v>#N/A</v>
      </c>
      <c r="M1757" s="19" t="e">
        <f>VLOOKUP(Table3[[#This Row],[Customer ID]],'Hospitalisation Details'!1756:$1048576,6,FALSE())</f>
        <v>#N/A</v>
      </c>
      <c r="N1757" s="19" t="e">
        <f>VLOOKUP(Table3[[#This Row],[Customer ID]],'Hospitalisation Details'!1756:$1048576,8,FALSE())</f>
        <v>#N/A</v>
      </c>
      <c r="O1757" s="19" t="e">
        <f>VLOOKUP(Table3[[#This Row],[Customer ID]],'Hospitalisation Details'!1756:$1048576,9,FALSE())</f>
        <v>#N/A</v>
      </c>
      <c r="P1757" s="19" t="e">
        <f>VLOOKUP(Table3[[#This Row],[Customer ID]],'Hospitalisation Details'!1756:$1048576,10,FALSE())</f>
        <v>#N/A</v>
      </c>
      <c r="Q1757" s="19" t="e">
        <f>VLOOKUP(Table3[[#This Row],[Customer ID]],'Hospitalisation Details'!1756:$1048576,11,FALSE())</f>
        <v>#N/A</v>
      </c>
    </row>
    <row r="1758" spans="1:17" x14ac:dyDescent="0.2">
      <c r="A1758" s="18" t="s">
        <v>613</v>
      </c>
      <c r="B1758" s="19" t="str">
        <f>VLOOKUP(Table3[[#This Row],[Customer ID]],'Customer name 1'!1757:$1048576,4,FALSE())</f>
        <v xml:space="preserve">Mr. Kyle </v>
      </c>
      <c r="C1758" s="20">
        <f>VLOOKUP(Table3[[#This Row],[Customer ID]],'Medical Examinations'!$1:$1048576,2,FALSE())</f>
        <v>37.380000000000003</v>
      </c>
      <c r="D1758" s="20" t="str">
        <f>VLOOKUP(Table3[[#This Row],[Customer ID]],'Medical Examinations'!$1:$1048576,3,FALSE())</f>
        <v xml:space="preserve"> obesity </v>
      </c>
      <c r="E1758" s="20">
        <f>VLOOKUP(Table3[[#This Row],[Customer ID]],'Medical Examinations'!$1:$1048576,4,FALSE())</f>
        <v>6.05</v>
      </c>
      <c r="F1758" s="20" t="str">
        <f>VLOOKUP(Table3[[#This Row],[Customer ID]],'Medical Examinations'!$1:$1048576,5,FALSE())</f>
        <v>prediabetes</v>
      </c>
      <c r="G1758" s="19" t="str">
        <f>VLOOKUP(Table3[[#This Row],[Customer ID]],'Medical Examinations'!$1:$1048576,6,FALSE())</f>
        <v>yes</v>
      </c>
      <c r="H1758" s="19" t="str">
        <f>VLOOKUP(Table3[[#This Row],[Customer ID]],'Medical Examinations'!$1:$1048576,7,FALSE())</f>
        <v>No</v>
      </c>
      <c r="I1758" s="19" t="str">
        <f>VLOOKUP(Table3[[#This Row],[Customer ID]],'Medical Examinations'!$1:$1048576,8,FALSE())</f>
        <v>No</v>
      </c>
      <c r="J1758" s="19">
        <f>VLOOKUP(Table3[[#This Row],[Customer ID]],'Medical Examinations'!$1:$1048576,9,FALSE())</f>
        <v>0</v>
      </c>
      <c r="K1758" s="19" t="str">
        <f>VLOOKUP(Table3[[#This Row],[Customer ID]],'Medical Examinations'!$1:$1048576,10,FALSE())</f>
        <v>No</v>
      </c>
      <c r="L1758" s="19" t="e">
        <f>VLOOKUP(Table3[[#This Row],[Customer ID]],'Hospitalisation Details'!1757:$1048576,5,FALSE())</f>
        <v>#N/A</v>
      </c>
      <c r="M1758" s="19" t="e">
        <f>VLOOKUP(Table3[[#This Row],[Customer ID]],'Hospitalisation Details'!1757:$1048576,6,FALSE())</f>
        <v>#N/A</v>
      </c>
      <c r="N1758" s="19" t="e">
        <f>VLOOKUP(Table3[[#This Row],[Customer ID]],'Hospitalisation Details'!1757:$1048576,8,FALSE())</f>
        <v>#N/A</v>
      </c>
      <c r="O1758" s="19" t="e">
        <f>VLOOKUP(Table3[[#This Row],[Customer ID]],'Hospitalisation Details'!1757:$1048576,9,FALSE())</f>
        <v>#N/A</v>
      </c>
      <c r="P1758" s="19" t="e">
        <f>VLOOKUP(Table3[[#This Row],[Customer ID]],'Hospitalisation Details'!1757:$1048576,10,FALSE())</f>
        <v>#N/A</v>
      </c>
      <c r="Q1758" s="19" t="e">
        <f>VLOOKUP(Table3[[#This Row],[Customer ID]],'Hospitalisation Details'!1757:$1048576,11,FALSE())</f>
        <v>#N/A</v>
      </c>
    </row>
    <row r="1759" spans="1:17" x14ac:dyDescent="0.2">
      <c r="A1759" s="18" t="s">
        <v>612</v>
      </c>
      <c r="B1759" s="19" t="str">
        <f>VLOOKUP(Table3[[#This Row],[Customer ID]],'Customer name 1'!1758:$1048576,4,FALSE())</f>
        <v xml:space="preserve">  </v>
      </c>
      <c r="C1759" s="20">
        <f>VLOOKUP(Table3[[#This Row],[Customer ID]],'Medical Examinations'!$1:$1048576,2,FALSE())</f>
        <v>31.12</v>
      </c>
      <c r="D1759" s="20" t="str">
        <f>VLOOKUP(Table3[[#This Row],[Customer ID]],'Medical Examinations'!$1:$1048576,3,FALSE())</f>
        <v xml:space="preserve"> obesity </v>
      </c>
      <c r="E1759" s="20">
        <f>VLOOKUP(Table3[[#This Row],[Customer ID]],'Medical Examinations'!$1:$1048576,4,FALSE())</f>
        <v>4.76</v>
      </c>
      <c r="F1759" s="20" t="str">
        <f>VLOOKUP(Table3[[#This Row],[Customer ID]],'Medical Examinations'!$1:$1048576,5,FALSE())</f>
        <v xml:space="preserve">normal </v>
      </c>
      <c r="G1759" s="19" t="str">
        <f>VLOOKUP(Table3[[#This Row],[Customer ID]],'Medical Examinations'!$1:$1048576,6,FALSE())</f>
        <v>yes</v>
      </c>
      <c r="H1759" s="19" t="str">
        <f>VLOOKUP(Table3[[#This Row],[Customer ID]],'Medical Examinations'!$1:$1048576,7,FALSE())</f>
        <v>No</v>
      </c>
      <c r="I1759" s="19" t="str">
        <f>VLOOKUP(Table3[[#This Row],[Customer ID]],'Medical Examinations'!$1:$1048576,8,FALSE())</f>
        <v>Yes</v>
      </c>
      <c r="J1759" s="19">
        <f>VLOOKUP(Table3[[#This Row],[Customer ID]],'Medical Examinations'!$1:$1048576,9,FALSE())</f>
        <v>1</v>
      </c>
      <c r="K1759" s="19" t="str">
        <f>VLOOKUP(Table3[[#This Row],[Customer ID]],'Medical Examinations'!$1:$1048576,10,FALSE())</f>
        <v>No</v>
      </c>
      <c r="L1759" s="19" t="e">
        <f>VLOOKUP(Table3[[#This Row],[Customer ID]],'Hospitalisation Details'!1758:$1048576,5,FALSE())</f>
        <v>#N/A</v>
      </c>
      <c r="M1759" s="19" t="e">
        <f>VLOOKUP(Table3[[#This Row],[Customer ID]],'Hospitalisation Details'!1758:$1048576,6,FALSE())</f>
        <v>#N/A</v>
      </c>
      <c r="N1759" s="19" t="e">
        <f>VLOOKUP(Table3[[#This Row],[Customer ID]],'Hospitalisation Details'!1758:$1048576,8,FALSE())</f>
        <v>#N/A</v>
      </c>
      <c r="O1759" s="19" t="e">
        <f>VLOOKUP(Table3[[#This Row],[Customer ID]],'Hospitalisation Details'!1758:$1048576,9,FALSE())</f>
        <v>#N/A</v>
      </c>
      <c r="P1759" s="19" t="e">
        <f>VLOOKUP(Table3[[#This Row],[Customer ID]],'Hospitalisation Details'!1758:$1048576,10,FALSE())</f>
        <v>#N/A</v>
      </c>
      <c r="Q1759" s="19" t="e">
        <f>VLOOKUP(Table3[[#This Row],[Customer ID]],'Hospitalisation Details'!1758:$1048576,11,FALSE())</f>
        <v>#N/A</v>
      </c>
    </row>
    <row r="1760" spans="1:17" x14ac:dyDescent="0.2">
      <c r="A1760" s="18" t="s">
        <v>611</v>
      </c>
      <c r="B1760" s="19" t="str">
        <f>VLOOKUP(Table3[[#This Row],[Customer ID]],'Customer name 1'!1759:$1048576,4,FALSE())</f>
        <v xml:space="preserve">Mr. David </v>
      </c>
      <c r="C1760" s="20">
        <f>VLOOKUP(Table3[[#This Row],[Customer ID]],'Medical Examinations'!$1:$1048576,2,FALSE())</f>
        <v>22.01</v>
      </c>
      <c r="D1760" s="20" t="str">
        <f>VLOOKUP(Table3[[#This Row],[Customer ID]],'Medical Examinations'!$1:$1048576,3,FALSE())</f>
        <v>normal weight</v>
      </c>
      <c r="E1760" s="20">
        <f>VLOOKUP(Table3[[#This Row],[Customer ID]],'Medical Examinations'!$1:$1048576,4,FALSE())</f>
        <v>6.72</v>
      </c>
      <c r="F1760" s="20" t="str">
        <f>VLOOKUP(Table3[[#This Row],[Customer ID]],'Medical Examinations'!$1:$1048576,5,FALSE())</f>
        <v xml:space="preserve">diabetes </v>
      </c>
      <c r="G1760" s="19" t="str">
        <f>VLOOKUP(Table3[[#This Row],[Customer ID]],'Medical Examinations'!$1:$1048576,6,FALSE())</f>
        <v>yes</v>
      </c>
      <c r="H1760" s="19" t="str">
        <f>VLOOKUP(Table3[[#This Row],[Customer ID]],'Medical Examinations'!$1:$1048576,7,FALSE())</f>
        <v>No</v>
      </c>
      <c r="I1760" s="19" t="str">
        <f>VLOOKUP(Table3[[#This Row],[Customer ID]],'Medical Examinations'!$1:$1048576,8,FALSE())</f>
        <v>No</v>
      </c>
      <c r="J1760" s="19">
        <f>VLOOKUP(Table3[[#This Row],[Customer ID]],'Medical Examinations'!$1:$1048576,9,FALSE())</f>
        <v>1</v>
      </c>
      <c r="K1760" s="19" t="str">
        <f>VLOOKUP(Table3[[#This Row],[Customer ID]],'Medical Examinations'!$1:$1048576,10,FALSE())</f>
        <v>No</v>
      </c>
      <c r="L1760" s="19" t="e">
        <f>VLOOKUP(Table3[[#This Row],[Customer ID]],'Hospitalisation Details'!1759:$1048576,5,FALSE())</f>
        <v>#N/A</v>
      </c>
      <c r="M1760" s="19" t="e">
        <f>VLOOKUP(Table3[[#This Row],[Customer ID]],'Hospitalisation Details'!1759:$1048576,6,FALSE())</f>
        <v>#N/A</v>
      </c>
      <c r="N1760" s="19" t="e">
        <f>VLOOKUP(Table3[[#This Row],[Customer ID]],'Hospitalisation Details'!1759:$1048576,8,FALSE())</f>
        <v>#N/A</v>
      </c>
      <c r="O1760" s="19" t="e">
        <f>VLOOKUP(Table3[[#This Row],[Customer ID]],'Hospitalisation Details'!1759:$1048576,9,FALSE())</f>
        <v>#N/A</v>
      </c>
      <c r="P1760" s="19" t="e">
        <f>VLOOKUP(Table3[[#This Row],[Customer ID]],'Hospitalisation Details'!1759:$1048576,10,FALSE())</f>
        <v>#N/A</v>
      </c>
      <c r="Q1760" s="19" t="e">
        <f>VLOOKUP(Table3[[#This Row],[Customer ID]],'Hospitalisation Details'!1759:$1048576,11,FALSE())</f>
        <v>#N/A</v>
      </c>
    </row>
    <row r="1761" spans="1:17" x14ac:dyDescent="0.2">
      <c r="A1761" s="18" t="s">
        <v>610</v>
      </c>
      <c r="B1761" s="19" t="str">
        <f>VLOOKUP(Table3[[#This Row],[Customer ID]],'Customer name 1'!1760:$1048576,4,FALSE())</f>
        <v xml:space="preserve">Mr. Masahiro </v>
      </c>
      <c r="C1761" s="20">
        <f>VLOOKUP(Table3[[#This Row],[Customer ID]],'Medical Examinations'!$1:$1048576,2,FALSE())</f>
        <v>27.645</v>
      </c>
      <c r="D1761" s="20" t="str">
        <f>VLOOKUP(Table3[[#This Row],[Customer ID]],'Medical Examinations'!$1:$1048576,3,FALSE())</f>
        <v>over weight</v>
      </c>
      <c r="E1761" s="20">
        <f>VLOOKUP(Table3[[#This Row],[Customer ID]],'Medical Examinations'!$1:$1048576,4,FALSE())</f>
        <v>5.7</v>
      </c>
      <c r="F1761" s="20" t="str">
        <f>VLOOKUP(Table3[[#This Row],[Customer ID]],'Medical Examinations'!$1:$1048576,5,FALSE())</f>
        <v>prediabetes</v>
      </c>
      <c r="G1761" s="19" t="str">
        <f>VLOOKUP(Table3[[#This Row],[Customer ID]],'Medical Examinations'!$1:$1048576,6,FALSE())</f>
        <v>No</v>
      </c>
      <c r="H1761" s="19" t="str">
        <f>VLOOKUP(Table3[[#This Row],[Customer ID]],'Medical Examinations'!$1:$1048576,7,FALSE())</f>
        <v>No</v>
      </c>
      <c r="I1761" s="19" t="str">
        <f>VLOOKUP(Table3[[#This Row],[Customer ID]],'Medical Examinations'!$1:$1048576,8,FALSE())</f>
        <v>No</v>
      </c>
      <c r="J1761" s="19">
        <f>VLOOKUP(Table3[[#This Row],[Customer ID]],'Medical Examinations'!$1:$1048576,9,FALSE())</f>
        <v>0</v>
      </c>
      <c r="K1761" s="19" t="str">
        <f>VLOOKUP(Table3[[#This Row],[Customer ID]],'Medical Examinations'!$1:$1048576,10,FALSE())</f>
        <v>No</v>
      </c>
      <c r="L1761" s="19" t="e">
        <f>VLOOKUP(Table3[[#This Row],[Customer ID]],'Hospitalisation Details'!1760:$1048576,5,FALSE())</f>
        <v>#N/A</v>
      </c>
      <c r="M1761" s="19" t="e">
        <f>VLOOKUP(Table3[[#This Row],[Customer ID]],'Hospitalisation Details'!1760:$1048576,6,FALSE())</f>
        <v>#N/A</v>
      </c>
      <c r="N1761" s="19" t="e">
        <f>VLOOKUP(Table3[[#This Row],[Customer ID]],'Hospitalisation Details'!1760:$1048576,8,FALSE())</f>
        <v>#N/A</v>
      </c>
      <c r="O1761" s="19" t="e">
        <f>VLOOKUP(Table3[[#This Row],[Customer ID]],'Hospitalisation Details'!1760:$1048576,9,FALSE())</f>
        <v>#N/A</v>
      </c>
      <c r="P1761" s="19" t="e">
        <f>VLOOKUP(Table3[[#This Row],[Customer ID]],'Hospitalisation Details'!1760:$1048576,10,FALSE())</f>
        <v>#N/A</v>
      </c>
      <c r="Q1761" s="19" t="e">
        <f>VLOOKUP(Table3[[#This Row],[Customer ID]],'Hospitalisation Details'!1760:$1048576,11,FALSE())</f>
        <v>#N/A</v>
      </c>
    </row>
    <row r="1762" spans="1:17" x14ac:dyDescent="0.2">
      <c r="A1762" s="18" t="s">
        <v>609</v>
      </c>
      <c r="B1762" s="19" t="str">
        <f>VLOOKUP(Table3[[#This Row],[Customer ID]],'Customer name 1'!1761:$1048576,4,FALSE())</f>
        <v xml:space="preserve">Mr. Logan </v>
      </c>
      <c r="C1762" s="20">
        <f>VLOOKUP(Table3[[#This Row],[Customer ID]],'Medical Examinations'!$1:$1048576,2,FALSE())</f>
        <v>29.64</v>
      </c>
      <c r="D1762" s="20" t="str">
        <f>VLOOKUP(Table3[[#This Row],[Customer ID]],'Medical Examinations'!$1:$1048576,3,FALSE())</f>
        <v>over weight</v>
      </c>
      <c r="E1762" s="20">
        <f>VLOOKUP(Table3[[#This Row],[Customer ID]],'Medical Examinations'!$1:$1048576,4,FALSE())</f>
        <v>5.31</v>
      </c>
      <c r="F1762" s="20" t="str">
        <f>VLOOKUP(Table3[[#This Row],[Customer ID]],'Medical Examinations'!$1:$1048576,5,FALSE())</f>
        <v xml:space="preserve">normal </v>
      </c>
      <c r="G1762" s="19" t="str">
        <f>VLOOKUP(Table3[[#This Row],[Customer ID]],'Medical Examinations'!$1:$1048576,6,FALSE())</f>
        <v>yes</v>
      </c>
      <c r="H1762" s="19" t="str">
        <f>VLOOKUP(Table3[[#This Row],[Customer ID]],'Medical Examinations'!$1:$1048576,7,FALSE())</f>
        <v>No</v>
      </c>
      <c r="I1762" s="19" t="str">
        <f>VLOOKUP(Table3[[#This Row],[Customer ID]],'Medical Examinations'!$1:$1048576,8,FALSE())</f>
        <v>No</v>
      </c>
      <c r="J1762" s="19">
        <f>VLOOKUP(Table3[[#This Row],[Customer ID]],'Medical Examinations'!$1:$1048576,9,FALSE())</f>
        <v>0</v>
      </c>
      <c r="K1762" s="19" t="str">
        <f>VLOOKUP(Table3[[#This Row],[Customer ID]],'Medical Examinations'!$1:$1048576,10,FALSE())</f>
        <v>No</v>
      </c>
      <c r="L1762" s="19" t="e">
        <f>VLOOKUP(Table3[[#This Row],[Customer ID]],'Hospitalisation Details'!1761:$1048576,5,FALSE())</f>
        <v>#N/A</v>
      </c>
      <c r="M1762" s="19" t="e">
        <f>VLOOKUP(Table3[[#This Row],[Customer ID]],'Hospitalisation Details'!1761:$1048576,6,FALSE())</f>
        <v>#N/A</v>
      </c>
      <c r="N1762" s="19" t="e">
        <f>VLOOKUP(Table3[[#This Row],[Customer ID]],'Hospitalisation Details'!1761:$1048576,8,FALSE())</f>
        <v>#N/A</v>
      </c>
      <c r="O1762" s="19" t="e">
        <f>VLOOKUP(Table3[[#This Row],[Customer ID]],'Hospitalisation Details'!1761:$1048576,9,FALSE())</f>
        <v>#N/A</v>
      </c>
      <c r="P1762" s="19" t="e">
        <f>VLOOKUP(Table3[[#This Row],[Customer ID]],'Hospitalisation Details'!1761:$1048576,10,FALSE())</f>
        <v>#N/A</v>
      </c>
      <c r="Q1762" s="19" t="e">
        <f>VLOOKUP(Table3[[#This Row],[Customer ID]],'Hospitalisation Details'!1761:$1048576,11,FALSE())</f>
        <v>#N/A</v>
      </c>
    </row>
    <row r="1763" spans="1:17" x14ac:dyDescent="0.2">
      <c r="A1763" s="18" t="s">
        <v>608</v>
      </c>
      <c r="B1763" s="19" t="str">
        <f>VLOOKUP(Table3[[#This Row],[Customer ID]],'Customer name 1'!1762:$1048576,4,FALSE())</f>
        <v xml:space="preserve">Ms. Stephanie </v>
      </c>
      <c r="C1763" s="20">
        <f>VLOOKUP(Table3[[#This Row],[Customer ID]],'Medical Examinations'!$1:$1048576,2,FALSE())</f>
        <v>33.700000000000003</v>
      </c>
      <c r="D1763" s="20" t="str">
        <f>VLOOKUP(Table3[[#This Row],[Customer ID]],'Medical Examinations'!$1:$1048576,3,FALSE())</f>
        <v xml:space="preserve"> obesity </v>
      </c>
      <c r="E1763" s="20">
        <f>VLOOKUP(Table3[[#This Row],[Customer ID]],'Medical Examinations'!$1:$1048576,4,FALSE())</f>
        <v>4.32</v>
      </c>
      <c r="F1763" s="20" t="str">
        <f>VLOOKUP(Table3[[#This Row],[Customer ID]],'Medical Examinations'!$1:$1048576,5,FALSE())</f>
        <v xml:space="preserve">normal </v>
      </c>
      <c r="G1763" s="19" t="str">
        <f>VLOOKUP(Table3[[#This Row],[Customer ID]],'Medical Examinations'!$1:$1048576,6,FALSE())</f>
        <v>yes</v>
      </c>
      <c r="H1763" s="19" t="str">
        <f>VLOOKUP(Table3[[#This Row],[Customer ID]],'Medical Examinations'!$1:$1048576,7,FALSE())</f>
        <v>No</v>
      </c>
      <c r="I1763" s="19" t="str">
        <f>VLOOKUP(Table3[[#This Row],[Customer ID]],'Medical Examinations'!$1:$1048576,8,FALSE())</f>
        <v>No</v>
      </c>
      <c r="J1763" s="19">
        <f>VLOOKUP(Table3[[#This Row],[Customer ID]],'Medical Examinations'!$1:$1048576,9,FALSE())</f>
        <v>1</v>
      </c>
      <c r="K1763" s="19" t="str">
        <f>VLOOKUP(Table3[[#This Row],[Customer ID]],'Medical Examinations'!$1:$1048576,10,FALSE())</f>
        <v>No</v>
      </c>
      <c r="L1763" s="19" t="e">
        <f>VLOOKUP(Table3[[#This Row],[Customer ID]],'Hospitalisation Details'!1762:$1048576,5,FALSE())</f>
        <v>#N/A</v>
      </c>
      <c r="M1763" s="19" t="e">
        <f>VLOOKUP(Table3[[#This Row],[Customer ID]],'Hospitalisation Details'!1762:$1048576,6,FALSE())</f>
        <v>#N/A</v>
      </c>
      <c r="N1763" s="19" t="e">
        <f>VLOOKUP(Table3[[#This Row],[Customer ID]],'Hospitalisation Details'!1762:$1048576,8,FALSE())</f>
        <v>#N/A</v>
      </c>
      <c r="O1763" s="19" t="e">
        <f>VLOOKUP(Table3[[#This Row],[Customer ID]],'Hospitalisation Details'!1762:$1048576,9,FALSE())</f>
        <v>#N/A</v>
      </c>
      <c r="P1763" s="19" t="e">
        <f>VLOOKUP(Table3[[#This Row],[Customer ID]],'Hospitalisation Details'!1762:$1048576,10,FALSE())</f>
        <v>#N/A</v>
      </c>
      <c r="Q1763" s="19" t="e">
        <f>VLOOKUP(Table3[[#This Row],[Customer ID]],'Hospitalisation Details'!1762:$1048576,11,FALSE())</f>
        <v>#N/A</v>
      </c>
    </row>
    <row r="1764" spans="1:17" x14ac:dyDescent="0.2">
      <c r="A1764" s="18" t="s">
        <v>607</v>
      </c>
      <c r="B1764" s="19" t="str">
        <f>VLOOKUP(Table3[[#This Row],[Customer ID]],'Customer name 1'!1763:$1048576,4,FALSE())</f>
        <v xml:space="preserve">Ms. Angela </v>
      </c>
      <c r="C1764" s="20">
        <f>VLOOKUP(Table3[[#This Row],[Customer ID]],'Medical Examinations'!$1:$1048576,2,FALSE())</f>
        <v>27.5</v>
      </c>
      <c r="D1764" s="20" t="str">
        <f>VLOOKUP(Table3[[#This Row],[Customer ID]],'Medical Examinations'!$1:$1048576,3,FALSE())</f>
        <v>over weight</v>
      </c>
      <c r="E1764" s="20">
        <f>VLOOKUP(Table3[[#This Row],[Customer ID]],'Medical Examinations'!$1:$1048576,4,FALSE())</f>
        <v>4.2300000000000004</v>
      </c>
      <c r="F1764" s="20" t="str">
        <f>VLOOKUP(Table3[[#This Row],[Customer ID]],'Medical Examinations'!$1:$1048576,5,FALSE())</f>
        <v xml:space="preserve">normal </v>
      </c>
      <c r="G1764" s="19" t="str">
        <f>VLOOKUP(Table3[[#This Row],[Customer ID]],'Medical Examinations'!$1:$1048576,6,FALSE())</f>
        <v>yes</v>
      </c>
      <c r="H1764" s="19" t="str">
        <f>VLOOKUP(Table3[[#This Row],[Customer ID]],'Medical Examinations'!$1:$1048576,7,FALSE())</f>
        <v>No</v>
      </c>
      <c r="I1764" s="19" t="str">
        <f>VLOOKUP(Table3[[#This Row],[Customer ID]],'Medical Examinations'!$1:$1048576,8,FALSE())</f>
        <v>No</v>
      </c>
      <c r="J1764" s="19">
        <f>VLOOKUP(Table3[[#This Row],[Customer ID]],'Medical Examinations'!$1:$1048576,9,FALSE())</f>
        <v>1</v>
      </c>
      <c r="K1764" s="19" t="str">
        <f>VLOOKUP(Table3[[#This Row],[Customer ID]],'Medical Examinations'!$1:$1048576,10,FALSE())</f>
        <v>No</v>
      </c>
      <c r="L1764" s="19" t="e">
        <f>VLOOKUP(Table3[[#This Row],[Customer ID]],'Hospitalisation Details'!1763:$1048576,5,FALSE())</f>
        <v>#N/A</v>
      </c>
      <c r="M1764" s="19" t="e">
        <f>VLOOKUP(Table3[[#This Row],[Customer ID]],'Hospitalisation Details'!1763:$1048576,6,FALSE())</f>
        <v>#N/A</v>
      </c>
      <c r="N1764" s="19" t="e">
        <f>VLOOKUP(Table3[[#This Row],[Customer ID]],'Hospitalisation Details'!1763:$1048576,8,FALSE())</f>
        <v>#N/A</v>
      </c>
      <c r="O1764" s="19" t="e">
        <f>VLOOKUP(Table3[[#This Row],[Customer ID]],'Hospitalisation Details'!1763:$1048576,9,FALSE())</f>
        <v>#N/A</v>
      </c>
      <c r="P1764" s="19" t="e">
        <f>VLOOKUP(Table3[[#This Row],[Customer ID]],'Hospitalisation Details'!1763:$1048576,10,FALSE())</f>
        <v>#N/A</v>
      </c>
      <c r="Q1764" s="19" t="e">
        <f>VLOOKUP(Table3[[#This Row],[Customer ID]],'Hospitalisation Details'!1763:$1048576,11,FALSE())</f>
        <v>#N/A</v>
      </c>
    </row>
    <row r="1765" spans="1:17" x14ac:dyDescent="0.2">
      <c r="A1765" s="18" t="s">
        <v>606</v>
      </c>
      <c r="B1765" s="19" t="str">
        <f>VLOOKUP(Table3[[#This Row],[Customer ID]],'Customer name 1'!1764:$1048576,4,FALSE())</f>
        <v xml:space="preserve">Ms. Britt </v>
      </c>
      <c r="C1765" s="20">
        <f>VLOOKUP(Table3[[#This Row],[Customer ID]],'Medical Examinations'!$1:$1048576,2,FALSE())</f>
        <v>16.12</v>
      </c>
      <c r="D1765" s="20" t="str">
        <f>VLOOKUP(Table3[[#This Row],[Customer ID]],'Medical Examinations'!$1:$1048576,3,FALSE())</f>
        <v xml:space="preserve">under weight </v>
      </c>
      <c r="E1765" s="20">
        <f>VLOOKUP(Table3[[#This Row],[Customer ID]],'Medical Examinations'!$1:$1048576,4,FALSE())</f>
        <v>6.09</v>
      </c>
      <c r="F1765" s="20" t="str">
        <f>VLOOKUP(Table3[[#This Row],[Customer ID]],'Medical Examinations'!$1:$1048576,5,FALSE())</f>
        <v>prediabetes</v>
      </c>
      <c r="G1765" s="19" t="str">
        <f>VLOOKUP(Table3[[#This Row],[Customer ID]],'Medical Examinations'!$1:$1048576,6,FALSE())</f>
        <v>No</v>
      </c>
      <c r="H1765" s="19" t="str">
        <f>VLOOKUP(Table3[[#This Row],[Customer ID]],'Medical Examinations'!$1:$1048576,7,FALSE())</f>
        <v>No</v>
      </c>
      <c r="I1765" s="19" t="str">
        <f>VLOOKUP(Table3[[#This Row],[Customer ID]],'Medical Examinations'!$1:$1048576,8,FALSE())</f>
        <v>No</v>
      </c>
      <c r="J1765" s="19">
        <f>VLOOKUP(Table3[[#This Row],[Customer ID]],'Medical Examinations'!$1:$1048576,9,FALSE())</f>
        <v>0</v>
      </c>
      <c r="K1765" s="19" t="str">
        <f>VLOOKUP(Table3[[#This Row],[Customer ID]],'Medical Examinations'!$1:$1048576,10,FALSE())</f>
        <v>No</v>
      </c>
      <c r="L1765" s="19" t="e">
        <f>VLOOKUP(Table3[[#This Row],[Customer ID]],'Hospitalisation Details'!1764:$1048576,5,FALSE())</f>
        <v>#N/A</v>
      </c>
      <c r="M1765" s="19" t="e">
        <f>VLOOKUP(Table3[[#This Row],[Customer ID]],'Hospitalisation Details'!1764:$1048576,6,FALSE())</f>
        <v>#N/A</v>
      </c>
      <c r="N1765" s="19" t="e">
        <f>VLOOKUP(Table3[[#This Row],[Customer ID]],'Hospitalisation Details'!1764:$1048576,8,FALSE())</f>
        <v>#N/A</v>
      </c>
      <c r="O1765" s="19" t="e">
        <f>VLOOKUP(Table3[[#This Row],[Customer ID]],'Hospitalisation Details'!1764:$1048576,9,FALSE())</f>
        <v>#N/A</v>
      </c>
      <c r="P1765" s="19" t="e">
        <f>VLOOKUP(Table3[[#This Row],[Customer ID]],'Hospitalisation Details'!1764:$1048576,10,FALSE())</f>
        <v>#N/A</v>
      </c>
      <c r="Q1765" s="19" t="e">
        <f>VLOOKUP(Table3[[#This Row],[Customer ID]],'Hospitalisation Details'!1764:$1048576,11,FALSE())</f>
        <v>#N/A</v>
      </c>
    </row>
    <row r="1766" spans="1:17" x14ac:dyDescent="0.2">
      <c r="A1766" s="18" t="s">
        <v>605</v>
      </c>
      <c r="B1766" s="19" t="str">
        <f>VLOOKUP(Table3[[#This Row],[Customer ID]],'Customer name 1'!1765:$1048576,4,FALSE())</f>
        <v xml:space="preserve">Ms. Joyce </v>
      </c>
      <c r="C1766" s="20">
        <f>VLOOKUP(Table3[[#This Row],[Customer ID]],'Medical Examinations'!$1:$1048576,2,FALSE())</f>
        <v>26.73</v>
      </c>
      <c r="D1766" s="20" t="str">
        <f>VLOOKUP(Table3[[#This Row],[Customer ID]],'Medical Examinations'!$1:$1048576,3,FALSE())</f>
        <v>over weight</v>
      </c>
      <c r="E1766" s="20">
        <f>VLOOKUP(Table3[[#This Row],[Customer ID]],'Medical Examinations'!$1:$1048576,4,FALSE())</f>
        <v>4.74</v>
      </c>
      <c r="F1766" s="20" t="str">
        <f>VLOOKUP(Table3[[#This Row],[Customer ID]],'Medical Examinations'!$1:$1048576,5,FALSE())</f>
        <v xml:space="preserve">normal </v>
      </c>
      <c r="G1766" s="19" t="str">
        <f>VLOOKUP(Table3[[#This Row],[Customer ID]],'Medical Examinations'!$1:$1048576,6,FALSE())</f>
        <v>yes</v>
      </c>
      <c r="H1766" s="19" t="str">
        <f>VLOOKUP(Table3[[#This Row],[Customer ID]],'Medical Examinations'!$1:$1048576,7,FALSE())</f>
        <v>No</v>
      </c>
      <c r="I1766" s="19" t="str">
        <f>VLOOKUP(Table3[[#This Row],[Customer ID]],'Medical Examinations'!$1:$1048576,8,FALSE())</f>
        <v>No</v>
      </c>
      <c r="J1766" s="19">
        <f>VLOOKUP(Table3[[#This Row],[Customer ID]],'Medical Examinations'!$1:$1048576,9,FALSE())</f>
        <v>1</v>
      </c>
      <c r="K1766" s="19" t="str">
        <f>VLOOKUP(Table3[[#This Row],[Customer ID]],'Medical Examinations'!$1:$1048576,10,FALSE())</f>
        <v>No</v>
      </c>
      <c r="L1766" s="19" t="e">
        <f>VLOOKUP(Table3[[#This Row],[Customer ID]],'Hospitalisation Details'!1765:$1048576,5,FALSE())</f>
        <v>#N/A</v>
      </c>
      <c r="M1766" s="19" t="e">
        <f>VLOOKUP(Table3[[#This Row],[Customer ID]],'Hospitalisation Details'!1765:$1048576,6,FALSE())</f>
        <v>#N/A</v>
      </c>
      <c r="N1766" s="19" t="e">
        <f>VLOOKUP(Table3[[#This Row],[Customer ID]],'Hospitalisation Details'!1765:$1048576,8,FALSE())</f>
        <v>#N/A</v>
      </c>
      <c r="O1766" s="19" t="e">
        <f>VLOOKUP(Table3[[#This Row],[Customer ID]],'Hospitalisation Details'!1765:$1048576,9,FALSE())</f>
        <v>#N/A</v>
      </c>
      <c r="P1766" s="19" t="e">
        <f>VLOOKUP(Table3[[#This Row],[Customer ID]],'Hospitalisation Details'!1765:$1048576,10,FALSE())</f>
        <v>#N/A</v>
      </c>
      <c r="Q1766" s="19" t="e">
        <f>VLOOKUP(Table3[[#This Row],[Customer ID]],'Hospitalisation Details'!1765:$1048576,11,FALSE())</f>
        <v>#N/A</v>
      </c>
    </row>
    <row r="1767" spans="1:17" x14ac:dyDescent="0.2">
      <c r="A1767" s="18" t="s">
        <v>604</v>
      </c>
      <c r="B1767" s="19" t="str">
        <f>VLOOKUP(Table3[[#This Row],[Customer ID]],'Customer name 1'!1766:$1048576,4,FALSE())</f>
        <v xml:space="preserve">Mr. Ben </v>
      </c>
      <c r="C1767" s="20">
        <f>VLOOKUP(Table3[[#This Row],[Customer ID]],'Medical Examinations'!$1:$1048576,2,FALSE())</f>
        <v>37.25</v>
      </c>
      <c r="D1767" s="20" t="str">
        <f>VLOOKUP(Table3[[#This Row],[Customer ID]],'Medical Examinations'!$1:$1048576,3,FALSE())</f>
        <v xml:space="preserve"> obesity </v>
      </c>
      <c r="E1767" s="20">
        <f>VLOOKUP(Table3[[#This Row],[Customer ID]],'Medical Examinations'!$1:$1048576,4,FALSE())</f>
        <v>6.23</v>
      </c>
      <c r="F1767" s="20" t="str">
        <f>VLOOKUP(Table3[[#This Row],[Customer ID]],'Medical Examinations'!$1:$1048576,5,FALSE())</f>
        <v>prediabetes</v>
      </c>
      <c r="G1767" s="19" t="str">
        <f>VLOOKUP(Table3[[#This Row],[Customer ID]],'Medical Examinations'!$1:$1048576,6,FALSE())</f>
        <v>yes</v>
      </c>
      <c r="H1767" s="19" t="str">
        <f>VLOOKUP(Table3[[#This Row],[Customer ID]],'Medical Examinations'!$1:$1048576,7,FALSE())</f>
        <v>No</v>
      </c>
      <c r="I1767" s="19" t="str">
        <f>VLOOKUP(Table3[[#This Row],[Customer ID]],'Medical Examinations'!$1:$1048576,8,FALSE())</f>
        <v>No</v>
      </c>
      <c r="J1767" s="19">
        <f>VLOOKUP(Table3[[#This Row],[Customer ID]],'Medical Examinations'!$1:$1048576,9,FALSE())</f>
        <v>0</v>
      </c>
      <c r="K1767" s="19" t="str">
        <f>VLOOKUP(Table3[[#This Row],[Customer ID]],'Medical Examinations'!$1:$1048576,10,FALSE())</f>
        <v>No</v>
      </c>
      <c r="L1767" s="19" t="e">
        <f>VLOOKUP(Table3[[#This Row],[Customer ID]],'Hospitalisation Details'!1766:$1048576,5,FALSE())</f>
        <v>#N/A</v>
      </c>
      <c r="M1767" s="19" t="e">
        <f>VLOOKUP(Table3[[#This Row],[Customer ID]],'Hospitalisation Details'!1766:$1048576,6,FALSE())</f>
        <v>#N/A</v>
      </c>
      <c r="N1767" s="19" t="e">
        <f>VLOOKUP(Table3[[#This Row],[Customer ID]],'Hospitalisation Details'!1766:$1048576,8,FALSE())</f>
        <v>#N/A</v>
      </c>
      <c r="O1767" s="19" t="e">
        <f>VLOOKUP(Table3[[#This Row],[Customer ID]],'Hospitalisation Details'!1766:$1048576,9,FALSE())</f>
        <v>#N/A</v>
      </c>
      <c r="P1767" s="19" t="e">
        <f>VLOOKUP(Table3[[#This Row],[Customer ID]],'Hospitalisation Details'!1766:$1048576,10,FALSE())</f>
        <v>#N/A</v>
      </c>
      <c r="Q1767" s="19" t="e">
        <f>VLOOKUP(Table3[[#This Row],[Customer ID]],'Hospitalisation Details'!1766:$1048576,11,FALSE())</f>
        <v>#N/A</v>
      </c>
    </row>
    <row r="1768" spans="1:17" x14ac:dyDescent="0.2">
      <c r="A1768" s="18" t="s">
        <v>603</v>
      </c>
      <c r="B1768" s="19" t="str">
        <f>VLOOKUP(Table3[[#This Row],[Customer ID]],'Customer name 1'!1767:$1048576,4,FALSE())</f>
        <v xml:space="preserve">Ms. Sarah </v>
      </c>
      <c r="C1768" s="20">
        <f>VLOOKUP(Table3[[#This Row],[Customer ID]],'Medical Examinations'!$1:$1048576,2,FALSE())</f>
        <v>23.56</v>
      </c>
      <c r="D1768" s="20" t="str">
        <f>VLOOKUP(Table3[[#This Row],[Customer ID]],'Medical Examinations'!$1:$1048576,3,FALSE())</f>
        <v>normal weight</v>
      </c>
      <c r="E1768" s="20">
        <f>VLOOKUP(Table3[[#This Row],[Customer ID]],'Medical Examinations'!$1:$1048576,4,FALSE())</f>
        <v>5.45</v>
      </c>
      <c r="F1768" s="20" t="str">
        <f>VLOOKUP(Table3[[#This Row],[Customer ID]],'Medical Examinations'!$1:$1048576,5,FALSE())</f>
        <v xml:space="preserve">normal </v>
      </c>
      <c r="G1768" s="19" t="str">
        <f>VLOOKUP(Table3[[#This Row],[Customer ID]],'Medical Examinations'!$1:$1048576,6,FALSE())</f>
        <v>yes</v>
      </c>
      <c r="H1768" s="19" t="str">
        <f>VLOOKUP(Table3[[#This Row],[Customer ID]],'Medical Examinations'!$1:$1048576,7,FALSE())</f>
        <v>No</v>
      </c>
      <c r="I1768" s="19" t="str">
        <f>VLOOKUP(Table3[[#This Row],[Customer ID]],'Medical Examinations'!$1:$1048576,8,FALSE())</f>
        <v>No</v>
      </c>
      <c r="J1768" s="19">
        <f>VLOOKUP(Table3[[#This Row],[Customer ID]],'Medical Examinations'!$1:$1048576,9,FALSE())</f>
        <v>1</v>
      </c>
      <c r="K1768" s="19" t="str">
        <f>VLOOKUP(Table3[[#This Row],[Customer ID]],'Medical Examinations'!$1:$1048576,10,FALSE())</f>
        <v>No</v>
      </c>
      <c r="L1768" s="19" t="e">
        <f>VLOOKUP(Table3[[#This Row],[Customer ID]],'Hospitalisation Details'!1767:$1048576,5,FALSE())</f>
        <v>#N/A</v>
      </c>
      <c r="M1768" s="19" t="e">
        <f>VLOOKUP(Table3[[#This Row],[Customer ID]],'Hospitalisation Details'!1767:$1048576,6,FALSE())</f>
        <v>#N/A</v>
      </c>
      <c r="N1768" s="19" t="e">
        <f>VLOOKUP(Table3[[#This Row],[Customer ID]],'Hospitalisation Details'!1767:$1048576,8,FALSE())</f>
        <v>#N/A</v>
      </c>
      <c r="O1768" s="19" t="e">
        <f>VLOOKUP(Table3[[#This Row],[Customer ID]],'Hospitalisation Details'!1767:$1048576,9,FALSE())</f>
        <v>#N/A</v>
      </c>
      <c r="P1768" s="19" t="e">
        <f>VLOOKUP(Table3[[#This Row],[Customer ID]],'Hospitalisation Details'!1767:$1048576,10,FALSE())</f>
        <v>#N/A</v>
      </c>
      <c r="Q1768" s="19" t="e">
        <f>VLOOKUP(Table3[[#This Row],[Customer ID]],'Hospitalisation Details'!1767:$1048576,11,FALSE())</f>
        <v>#N/A</v>
      </c>
    </row>
    <row r="1769" spans="1:17" x14ac:dyDescent="0.2">
      <c r="A1769" s="18" t="s">
        <v>602</v>
      </c>
      <c r="B1769" s="19" t="str">
        <f>VLOOKUP(Table3[[#This Row],[Customer ID]],'Customer name 1'!1768:$1048576,4,FALSE())</f>
        <v xml:space="preserve">Ms. Sarah </v>
      </c>
      <c r="C1769" s="20">
        <f>VLOOKUP(Table3[[#This Row],[Customer ID]],'Medical Examinations'!$1:$1048576,2,FALSE())</f>
        <v>15.84</v>
      </c>
      <c r="D1769" s="20" t="str">
        <f>VLOOKUP(Table3[[#This Row],[Customer ID]],'Medical Examinations'!$1:$1048576,3,FALSE())</f>
        <v xml:space="preserve">under weight </v>
      </c>
      <c r="E1769" s="20">
        <f>VLOOKUP(Table3[[#This Row],[Customer ID]],'Medical Examinations'!$1:$1048576,4,FALSE())</f>
        <v>10.34</v>
      </c>
      <c r="F1769" s="20" t="str">
        <f>VLOOKUP(Table3[[#This Row],[Customer ID]],'Medical Examinations'!$1:$1048576,5,FALSE())</f>
        <v xml:space="preserve">diabetes </v>
      </c>
      <c r="G1769" s="19" t="str">
        <f>VLOOKUP(Table3[[#This Row],[Customer ID]],'Medical Examinations'!$1:$1048576,6,FALSE())</f>
        <v>No</v>
      </c>
      <c r="H1769" s="19" t="str">
        <f>VLOOKUP(Table3[[#This Row],[Customer ID]],'Medical Examinations'!$1:$1048576,7,FALSE())</f>
        <v>No</v>
      </c>
      <c r="I1769" s="19" t="str">
        <f>VLOOKUP(Table3[[#This Row],[Customer ID]],'Medical Examinations'!$1:$1048576,8,FALSE())</f>
        <v>No</v>
      </c>
      <c r="J1769" s="19">
        <f>VLOOKUP(Table3[[#This Row],[Customer ID]],'Medical Examinations'!$1:$1048576,9,FALSE())</f>
        <v>2</v>
      </c>
      <c r="K1769" s="19" t="str">
        <f>VLOOKUP(Table3[[#This Row],[Customer ID]],'Medical Examinations'!$1:$1048576,10,FALSE())</f>
        <v>No</v>
      </c>
      <c r="L1769" s="19" t="e">
        <f>VLOOKUP(Table3[[#This Row],[Customer ID]],'Hospitalisation Details'!1768:$1048576,5,FALSE())</f>
        <v>#N/A</v>
      </c>
      <c r="M1769" s="19" t="e">
        <f>VLOOKUP(Table3[[#This Row],[Customer ID]],'Hospitalisation Details'!1768:$1048576,6,FALSE())</f>
        <v>#N/A</v>
      </c>
      <c r="N1769" s="19" t="e">
        <f>VLOOKUP(Table3[[#This Row],[Customer ID]],'Hospitalisation Details'!1768:$1048576,8,FALSE())</f>
        <v>#N/A</v>
      </c>
      <c r="O1769" s="19" t="e">
        <f>VLOOKUP(Table3[[#This Row],[Customer ID]],'Hospitalisation Details'!1768:$1048576,9,FALSE())</f>
        <v>#N/A</v>
      </c>
      <c r="P1769" s="19" t="e">
        <f>VLOOKUP(Table3[[#This Row],[Customer ID]],'Hospitalisation Details'!1768:$1048576,10,FALSE())</f>
        <v>#N/A</v>
      </c>
      <c r="Q1769" s="19" t="e">
        <f>VLOOKUP(Table3[[#This Row],[Customer ID]],'Hospitalisation Details'!1768:$1048576,11,FALSE())</f>
        <v>#N/A</v>
      </c>
    </row>
    <row r="1770" spans="1:17" x14ac:dyDescent="0.2">
      <c r="A1770" s="18" t="s">
        <v>601</v>
      </c>
      <c r="B1770" s="19" t="str">
        <f>VLOOKUP(Table3[[#This Row],[Customer ID]],'Customer name 1'!1769:$1048576,4,FALSE())</f>
        <v xml:space="preserve">Ms. Katie </v>
      </c>
      <c r="C1770" s="20">
        <f>VLOOKUP(Table3[[#This Row],[Customer ID]],'Medical Examinations'!$1:$1048576,2,FALSE())</f>
        <v>36.630000000000003</v>
      </c>
      <c r="D1770" s="20" t="str">
        <f>VLOOKUP(Table3[[#This Row],[Customer ID]],'Medical Examinations'!$1:$1048576,3,FALSE())</f>
        <v xml:space="preserve"> obesity </v>
      </c>
      <c r="E1770" s="20">
        <f>VLOOKUP(Table3[[#This Row],[Customer ID]],'Medical Examinations'!$1:$1048576,4,FALSE())</f>
        <v>5.15</v>
      </c>
      <c r="F1770" s="20" t="str">
        <f>VLOOKUP(Table3[[#This Row],[Customer ID]],'Medical Examinations'!$1:$1048576,5,FALSE())</f>
        <v xml:space="preserve">normal </v>
      </c>
      <c r="G1770" s="19" t="str">
        <f>VLOOKUP(Table3[[#This Row],[Customer ID]],'Medical Examinations'!$1:$1048576,6,FALSE())</f>
        <v>No</v>
      </c>
      <c r="H1770" s="19" t="str">
        <f>VLOOKUP(Table3[[#This Row],[Customer ID]],'Medical Examinations'!$1:$1048576,7,FALSE())</f>
        <v>No</v>
      </c>
      <c r="I1770" s="19" t="str">
        <f>VLOOKUP(Table3[[#This Row],[Customer ID]],'Medical Examinations'!$1:$1048576,8,FALSE())</f>
        <v>No</v>
      </c>
      <c r="J1770" s="19">
        <f>VLOOKUP(Table3[[#This Row],[Customer ID]],'Medical Examinations'!$1:$1048576,9,FALSE())</f>
        <v>0</v>
      </c>
      <c r="K1770" s="19" t="str">
        <f>VLOOKUP(Table3[[#This Row],[Customer ID]],'Medical Examinations'!$1:$1048576,10,FALSE())</f>
        <v>No</v>
      </c>
      <c r="L1770" s="19" t="e">
        <f>VLOOKUP(Table3[[#This Row],[Customer ID]],'Hospitalisation Details'!1769:$1048576,5,FALSE())</f>
        <v>#N/A</v>
      </c>
      <c r="M1770" s="19" t="e">
        <f>VLOOKUP(Table3[[#This Row],[Customer ID]],'Hospitalisation Details'!1769:$1048576,6,FALSE())</f>
        <v>#N/A</v>
      </c>
      <c r="N1770" s="19" t="e">
        <f>VLOOKUP(Table3[[#This Row],[Customer ID]],'Hospitalisation Details'!1769:$1048576,8,FALSE())</f>
        <v>#N/A</v>
      </c>
      <c r="O1770" s="19" t="e">
        <f>VLOOKUP(Table3[[#This Row],[Customer ID]],'Hospitalisation Details'!1769:$1048576,9,FALSE())</f>
        <v>#N/A</v>
      </c>
      <c r="P1770" s="19" t="e">
        <f>VLOOKUP(Table3[[#This Row],[Customer ID]],'Hospitalisation Details'!1769:$1048576,10,FALSE())</f>
        <v>#N/A</v>
      </c>
      <c r="Q1770" s="19" t="e">
        <f>VLOOKUP(Table3[[#This Row],[Customer ID]],'Hospitalisation Details'!1769:$1048576,11,FALSE())</f>
        <v>#N/A</v>
      </c>
    </row>
    <row r="1771" spans="1:17" x14ac:dyDescent="0.2">
      <c r="A1771" s="18" t="s">
        <v>600</v>
      </c>
      <c r="B1771" s="19" t="str">
        <f>VLOOKUP(Table3[[#This Row],[Customer ID]],'Customer name 1'!1770:$1048576,4,FALSE())</f>
        <v xml:space="preserve">Ms. Michaela </v>
      </c>
      <c r="C1771" s="20">
        <f>VLOOKUP(Table3[[#This Row],[Customer ID]],'Medical Examinations'!$1:$1048576,2,FALSE())</f>
        <v>16.47</v>
      </c>
      <c r="D1771" s="20" t="str">
        <f>VLOOKUP(Table3[[#This Row],[Customer ID]],'Medical Examinations'!$1:$1048576,3,FALSE())</f>
        <v xml:space="preserve">under weight </v>
      </c>
      <c r="E1771" s="20">
        <f>VLOOKUP(Table3[[#This Row],[Customer ID]],'Medical Examinations'!$1:$1048576,4,FALSE())</f>
        <v>11.72</v>
      </c>
      <c r="F1771" s="20" t="str">
        <f>VLOOKUP(Table3[[#This Row],[Customer ID]],'Medical Examinations'!$1:$1048576,5,FALSE())</f>
        <v xml:space="preserve">diabetes </v>
      </c>
      <c r="G1771" s="19" t="str">
        <f>VLOOKUP(Table3[[#This Row],[Customer ID]],'Medical Examinations'!$1:$1048576,6,FALSE())</f>
        <v>No</v>
      </c>
      <c r="H1771" s="19" t="str">
        <f>VLOOKUP(Table3[[#This Row],[Customer ID]],'Medical Examinations'!$1:$1048576,7,FALSE())</f>
        <v>No</v>
      </c>
      <c r="I1771" s="19" t="str">
        <f>VLOOKUP(Table3[[#This Row],[Customer ID]],'Medical Examinations'!$1:$1048576,8,FALSE())</f>
        <v>No</v>
      </c>
      <c r="J1771" s="19">
        <f>VLOOKUP(Table3[[#This Row],[Customer ID]],'Medical Examinations'!$1:$1048576,9,FALSE())</f>
        <v>0</v>
      </c>
      <c r="K1771" s="19" t="str">
        <f>VLOOKUP(Table3[[#This Row],[Customer ID]],'Medical Examinations'!$1:$1048576,10,FALSE())</f>
        <v>No</v>
      </c>
      <c r="L1771" s="19" t="e">
        <f>VLOOKUP(Table3[[#This Row],[Customer ID]],'Hospitalisation Details'!1770:$1048576,5,FALSE())</f>
        <v>#N/A</v>
      </c>
      <c r="M1771" s="19" t="e">
        <f>VLOOKUP(Table3[[#This Row],[Customer ID]],'Hospitalisation Details'!1770:$1048576,6,FALSE())</f>
        <v>#N/A</v>
      </c>
      <c r="N1771" s="19" t="e">
        <f>VLOOKUP(Table3[[#This Row],[Customer ID]],'Hospitalisation Details'!1770:$1048576,8,FALSE())</f>
        <v>#N/A</v>
      </c>
      <c r="O1771" s="19" t="e">
        <f>VLOOKUP(Table3[[#This Row],[Customer ID]],'Hospitalisation Details'!1770:$1048576,9,FALSE())</f>
        <v>#N/A</v>
      </c>
      <c r="P1771" s="19" t="e">
        <f>VLOOKUP(Table3[[#This Row],[Customer ID]],'Hospitalisation Details'!1770:$1048576,10,FALSE())</f>
        <v>#N/A</v>
      </c>
      <c r="Q1771" s="19" t="e">
        <f>VLOOKUP(Table3[[#This Row],[Customer ID]],'Hospitalisation Details'!1770:$1048576,11,FALSE())</f>
        <v>#N/A</v>
      </c>
    </row>
    <row r="1772" spans="1:17" x14ac:dyDescent="0.2">
      <c r="A1772" s="18" t="s">
        <v>599</v>
      </c>
      <c r="B1772" s="19" t="str">
        <f>VLOOKUP(Table3[[#This Row],[Customer ID]],'Customer name 1'!1771:$1048576,4,FALSE())</f>
        <v xml:space="preserve">Ms. Shalaleh </v>
      </c>
      <c r="C1772" s="20">
        <f>VLOOKUP(Table3[[#This Row],[Customer ID]],'Medical Examinations'!$1:$1048576,2,FALSE())</f>
        <v>25.8</v>
      </c>
      <c r="D1772" s="20" t="str">
        <f>VLOOKUP(Table3[[#This Row],[Customer ID]],'Medical Examinations'!$1:$1048576,3,FALSE())</f>
        <v>over weight</v>
      </c>
      <c r="E1772" s="20">
        <f>VLOOKUP(Table3[[#This Row],[Customer ID]],'Medical Examinations'!$1:$1048576,4,FALSE())</f>
        <v>5.29</v>
      </c>
      <c r="F1772" s="20" t="str">
        <f>VLOOKUP(Table3[[#This Row],[Customer ID]],'Medical Examinations'!$1:$1048576,5,FALSE())</f>
        <v xml:space="preserve">normal </v>
      </c>
      <c r="G1772" s="19" t="str">
        <f>VLOOKUP(Table3[[#This Row],[Customer ID]],'Medical Examinations'!$1:$1048576,6,FALSE())</f>
        <v>No</v>
      </c>
      <c r="H1772" s="19" t="str">
        <f>VLOOKUP(Table3[[#This Row],[Customer ID]],'Medical Examinations'!$1:$1048576,7,FALSE())</f>
        <v>No</v>
      </c>
      <c r="I1772" s="19" t="str">
        <f>VLOOKUP(Table3[[#This Row],[Customer ID]],'Medical Examinations'!$1:$1048576,8,FALSE())</f>
        <v>No</v>
      </c>
      <c r="J1772" s="19">
        <f>VLOOKUP(Table3[[#This Row],[Customer ID]],'Medical Examinations'!$1:$1048576,9,FALSE())</f>
        <v>0</v>
      </c>
      <c r="K1772" s="19" t="str">
        <f>VLOOKUP(Table3[[#This Row],[Customer ID]],'Medical Examinations'!$1:$1048576,10,FALSE())</f>
        <v>No</v>
      </c>
      <c r="L1772" s="19" t="e">
        <f>VLOOKUP(Table3[[#This Row],[Customer ID]],'Hospitalisation Details'!1771:$1048576,5,FALSE())</f>
        <v>#N/A</v>
      </c>
      <c r="M1772" s="19" t="e">
        <f>VLOOKUP(Table3[[#This Row],[Customer ID]],'Hospitalisation Details'!1771:$1048576,6,FALSE())</f>
        <v>#N/A</v>
      </c>
      <c r="N1772" s="19" t="e">
        <f>VLOOKUP(Table3[[#This Row],[Customer ID]],'Hospitalisation Details'!1771:$1048576,8,FALSE())</f>
        <v>#N/A</v>
      </c>
      <c r="O1772" s="19" t="e">
        <f>VLOOKUP(Table3[[#This Row],[Customer ID]],'Hospitalisation Details'!1771:$1048576,9,FALSE())</f>
        <v>#N/A</v>
      </c>
      <c r="P1772" s="19" t="e">
        <f>VLOOKUP(Table3[[#This Row],[Customer ID]],'Hospitalisation Details'!1771:$1048576,10,FALSE())</f>
        <v>#N/A</v>
      </c>
      <c r="Q1772" s="19" t="e">
        <f>VLOOKUP(Table3[[#This Row],[Customer ID]],'Hospitalisation Details'!1771:$1048576,11,FALSE())</f>
        <v>#N/A</v>
      </c>
    </row>
    <row r="1773" spans="1:17" x14ac:dyDescent="0.2">
      <c r="A1773" s="18" t="s">
        <v>598</v>
      </c>
      <c r="B1773" s="19" t="str">
        <f>VLOOKUP(Table3[[#This Row],[Customer ID]],'Customer name 1'!1772:$1048576,4,FALSE())</f>
        <v xml:space="preserve">Ms. Karen </v>
      </c>
      <c r="C1773" s="20">
        <f>VLOOKUP(Table3[[#This Row],[Customer ID]],'Medical Examinations'!$1:$1048576,2,FALSE())</f>
        <v>23.6</v>
      </c>
      <c r="D1773" s="20" t="str">
        <f>VLOOKUP(Table3[[#This Row],[Customer ID]],'Medical Examinations'!$1:$1048576,3,FALSE())</f>
        <v>normal weight</v>
      </c>
      <c r="E1773" s="20">
        <f>VLOOKUP(Table3[[#This Row],[Customer ID]],'Medical Examinations'!$1:$1048576,4,FALSE())</f>
        <v>4.33</v>
      </c>
      <c r="F1773" s="20" t="str">
        <f>VLOOKUP(Table3[[#This Row],[Customer ID]],'Medical Examinations'!$1:$1048576,5,FALSE())</f>
        <v xml:space="preserve">normal </v>
      </c>
      <c r="G1773" s="19" t="str">
        <f>VLOOKUP(Table3[[#This Row],[Customer ID]],'Medical Examinations'!$1:$1048576,6,FALSE())</f>
        <v>No</v>
      </c>
      <c r="H1773" s="19" t="str">
        <f>VLOOKUP(Table3[[#This Row],[Customer ID]],'Medical Examinations'!$1:$1048576,7,FALSE())</f>
        <v>No</v>
      </c>
      <c r="I1773" s="19" t="str">
        <f>VLOOKUP(Table3[[#This Row],[Customer ID]],'Medical Examinations'!$1:$1048576,8,FALSE())</f>
        <v>No</v>
      </c>
      <c r="J1773" s="19">
        <f>VLOOKUP(Table3[[#This Row],[Customer ID]],'Medical Examinations'!$1:$1048576,9,FALSE())</f>
        <v>0</v>
      </c>
      <c r="K1773" s="19" t="str">
        <f>VLOOKUP(Table3[[#This Row],[Customer ID]],'Medical Examinations'!$1:$1048576,10,FALSE())</f>
        <v>No</v>
      </c>
      <c r="L1773" s="19" t="e">
        <f>VLOOKUP(Table3[[#This Row],[Customer ID]],'Hospitalisation Details'!1772:$1048576,5,FALSE())</f>
        <v>#N/A</v>
      </c>
      <c r="M1773" s="19" t="e">
        <f>VLOOKUP(Table3[[#This Row],[Customer ID]],'Hospitalisation Details'!1772:$1048576,6,FALSE())</f>
        <v>#N/A</v>
      </c>
      <c r="N1773" s="19" t="e">
        <f>VLOOKUP(Table3[[#This Row],[Customer ID]],'Hospitalisation Details'!1772:$1048576,8,FALSE())</f>
        <v>#N/A</v>
      </c>
      <c r="O1773" s="19" t="e">
        <f>VLOOKUP(Table3[[#This Row],[Customer ID]],'Hospitalisation Details'!1772:$1048576,9,FALSE())</f>
        <v>#N/A</v>
      </c>
      <c r="P1773" s="19" t="e">
        <f>VLOOKUP(Table3[[#This Row],[Customer ID]],'Hospitalisation Details'!1772:$1048576,10,FALSE())</f>
        <v>#N/A</v>
      </c>
      <c r="Q1773" s="19" t="e">
        <f>VLOOKUP(Table3[[#This Row],[Customer ID]],'Hospitalisation Details'!1772:$1048576,11,FALSE())</f>
        <v>#N/A</v>
      </c>
    </row>
    <row r="1774" spans="1:17" x14ac:dyDescent="0.2">
      <c r="A1774" s="18" t="s">
        <v>597</v>
      </c>
      <c r="B1774" s="19" t="str">
        <f>VLOOKUP(Table3[[#This Row],[Customer ID]],'Customer name 1'!1773:$1048576,4,FALSE())</f>
        <v xml:space="preserve">Ms. Zuzana </v>
      </c>
      <c r="C1774" s="20">
        <f>VLOOKUP(Table3[[#This Row],[Customer ID]],'Medical Examinations'!$1:$1048576,2,FALSE())</f>
        <v>32.11</v>
      </c>
      <c r="D1774" s="20" t="str">
        <f>VLOOKUP(Table3[[#This Row],[Customer ID]],'Medical Examinations'!$1:$1048576,3,FALSE())</f>
        <v xml:space="preserve"> obesity </v>
      </c>
      <c r="E1774" s="20">
        <f>VLOOKUP(Table3[[#This Row],[Customer ID]],'Medical Examinations'!$1:$1048576,4,FALSE())</f>
        <v>6.24</v>
      </c>
      <c r="F1774" s="20" t="str">
        <f>VLOOKUP(Table3[[#This Row],[Customer ID]],'Medical Examinations'!$1:$1048576,5,FALSE())</f>
        <v>prediabetes</v>
      </c>
      <c r="G1774" s="19" t="str">
        <f>VLOOKUP(Table3[[#This Row],[Customer ID]],'Medical Examinations'!$1:$1048576,6,FALSE())</f>
        <v>No</v>
      </c>
      <c r="H1774" s="19" t="str">
        <f>VLOOKUP(Table3[[#This Row],[Customer ID]],'Medical Examinations'!$1:$1048576,7,FALSE())</f>
        <v>No</v>
      </c>
      <c r="I1774" s="19" t="str">
        <f>VLOOKUP(Table3[[#This Row],[Customer ID]],'Medical Examinations'!$1:$1048576,8,FALSE())</f>
        <v>Yes</v>
      </c>
      <c r="J1774" s="19">
        <f>VLOOKUP(Table3[[#This Row],[Customer ID]],'Medical Examinations'!$1:$1048576,9,FALSE())</f>
        <v>1</v>
      </c>
      <c r="K1774" s="19" t="str">
        <f>VLOOKUP(Table3[[#This Row],[Customer ID]],'Medical Examinations'!$1:$1048576,10,FALSE())</f>
        <v>No</v>
      </c>
      <c r="L1774" s="19" t="e">
        <f>VLOOKUP(Table3[[#This Row],[Customer ID]],'Hospitalisation Details'!1773:$1048576,5,FALSE())</f>
        <v>#N/A</v>
      </c>
      <c r="M1774" s="19" t="e">
        <f>VLOOKUP(Table3[[#This Row],[Customer ID]],'Hospitalisation Details'!1773:$1048576,6,FALSE())</f>
        <v>#N/A</v>
      </c>
      <c r="N1774" s="19" t="e">
        <f>VLOOKUP(Table3[[#This Row],[Customer ID]],'Hospitalisation Details'!1773:$1048576,8,FALSE())</f>
        <v>#N/A</v>
      </c>
      <c r="O1774" s="19" t="e">
        <f>VLOOKUP(Table3[[#This Row],[Customer ID]],'Hospitalisation Details'!1773:$1048576,9,FALSE())</f>
        <v>#N/A</v>
      </c>
      <c r="P1774" s="19" t="e">
        <f>VLOOKUP(Table3[[#This Row],[Customer ID]],'Hospitalisation Details'!1773:$1048576,10,FALSE())</f>
        <v>#N/A</v>
      </c>
      <c r="Q1774" s="19" t="e">
        <f>VLOOKUP(Table3[[#This Row],[Customer ID]],'Hospitalisation Details'!1773:$1048576,11,FALSE())</f>
        <v>#N/A</v>
      </c>
    </row>
    <row r="1775" spans="1:17" x14ac:dyDescent="0.2">
      <c r="A1775" s="18" t="s">
        <v>596</v>
      </c>
      <c r="B1775" s="19" t="str">
        <f>VLOOKUP(Table3[[#This Row],[Customer ID]],'Customer name 1'!1774:$1048576,4,FALSE())</f>
        <v xml:space="preserve">Mr. Daniel </v>
      </c>
      <c r="C1775" s="20">
        <f>VLOOKUP(Table3[[#This Row],[Customer ID]],'Medical Examinations'!$1:$1048576,2,FALSE())</f>
        <v>30.114999999999998</v>
      </c>
      <c r="D1775" s="20" t="str">
        <f>VLOOKUP(Table3[[#This Row],[Customer ID]],'Medical Examinations'!$1:$1048576,3,FALSE())</f>
        <v xml:space="preserve"> obesity </v>
      </c>
      <c r="E1775" s="20">
        <f>VLOOKUP(Table3[[#This Row],[Customer ID]],'Medical Examinations'!$1:$1048576,4,FALSE())</f>
        <v>11.61</v>
      </c>
      <c r="F1775" s="20" t="str">
        <f>VLOOKUP(Table3[[#This Row],[Customer ID]],'Medical Examinations'!$1:$1048576,5,FALSE())</f>
        <v xml:space="preserve">diabetes </v>
      </c>
      <c r="G1775" s="19" t="str">
        <f>VLOOKUP(Table3[[#This Row],[Customer ID]],'Medical Examinations'!$1:$1048576,6,FALSE())</f>
        <v>No</v>
      </c>
      <c r="H1775" s="19" t="str">
        <f>VLOOKUP(Table3[[#This Row],[Customer ID]],'Medical Examinations'!$1:$1048576,7,FALSE())</f>
        <v>No</v>
      </c>
      <c r="I1775" s="19" t="str">
        <f>VLOOKUP(Table3[[#This Row],[Customer ID]],'Medical Examinations'!$1:$1048576,8,FALSE())</f>
        <v>No</v>
      </c>
      <c r="J1775" s="19">
        <f>VLOOKUP(Table3[[#This Row],[Customer ID]],'Medical Examinations'!$1:$1048576,9,FALSE())</f>
        <v>0</v>
      </c>
      <c r="K1775" s="19" t="str">
        <f>VLOOKUP(Table3[[#This Row],[Customer ID]],'Medical Examinations'!$1:$1048576,10,FALSE())</f>
        <v>No</v>
      </c>
      <c r="L1775" s="19" t="e">
        <f>VLOOKUP(Table3[[#This Row],[Customer ID]],'Hospitalisation Details'!1774:$1048576,5,FALSE())</f>
        <v>#N/A</v>
      </c>
      <c r="M1775" s="19" t="e">
        <f>VLOOKUP(Table3[[#This Row],[Customer ID]],'Hospitalisation Details'!1774:$1048576,6,FALSE())</f>
        <v>#N/A</v>
      </c>
      <c r="N1775" s="19" t="e">
        <f>VLOOKUP(Table3[[#This Row],[Customer ID]],'Hospitalisation Details'!1774:$1048576,8,FALSE())</f>
        <v>#N/A</v>
      </c>
      <c r="O1775" s="19" t="e">
        <f>VLOOKUP(Table3[[#This Row],[Customer ID]],'Hospitalisation Details'!1774:$1048576,9,FALSE())</f>
        <v>#N/A</v>
      </c>
      <c r="P1775" s="19" t="e">
        <f>VLOOKUP(Table3[[#This Row],[Customer ID]],'Hospitalisation Details'!1774:$1048576,10,FALSE())</f>
        <v>#N/A</v>
      </c>
      <c r="Q1775" s="19" t="e">
        <f>VLOOKUP(Table3[[#This Row],[Customer ID]],'Hospitalisation Details'!1774:$1048576,11,FALSE())</f>
        <v>#N/A</v>
      </c>
    </row>
    <row r="1776" spans="1:17" x14ac:dyDescent="0.2">
      <c r="A1776" s="18" t="s">
        <v>595</v>
      </c>
      <c r="B1776" s="19" t="str">
        <f>VLOOKUP(Table3[[#This Row],[Customer ID]],'Customer name 1'!1775:$1048576,4,FALSE())</f>
        <v xml:space="preserve">Ms. Alexandra </v>
      </c>
      <c r="C1776" s="20">
        <f>VLOOKUP(Table3[[#This Row],[Customer ID]],'Medical Examinations'!$1:$1048576,2,FALSE())</f>
        <v>20.28</v>
      </c>
      <c r="D1776" s="20" t="str">
        <f>VLOOKUP(Table3[[#This Row],[Customer ID]],'Medical Examinations'!$1:$1048576,3,FALSE())</f>
        <v>normal weight</v>
      </c>
      <c r="E1776" s="20">
        <f>VLOOKUP(Table3[[#This Row],[Customer ID]],'Medical Examinations'!$1:$1048576,4,FALSE())</f>
        <v>11.07</v>
      </c>
      <c r="F1776" s="20" t="str">
        <f>VLOOKUP(Table3[[#This Row],[Customer ID]],'Medical Examinations'!$1:$1048576,5,FALSE())</f>
        <v xml:space="preserve">diabetes </v>
      </c>
      <c r="G1776" s="19" t="str">
        <f>VLOOKUP(Table3[[#This Row],[Customer ID]],'Medical Examinations'!$1:$1048576,6,FALSE())</f>
        <v>yes</v>
      </c>
      <c r="H1776" s="19" t="str">
        <f>VLOOKUP(Table3[[#This Row],[Customer ID]],'Medical Examinations'!$1:$1048576,7,FALSE())</f>
        <v>No</v>
      </c>
      <c r="I1776" s="19" t="str">
        <f>VLOOKUP(Table3[[#This Row],[Customer ID]],'Medical Examinations'!$1:$1048576,8,FALSE())</f>
        <v>No</v>
      </c>
      <c r="J1776" s="19">
        <f>VLOOKUP(Table3[[#This Row],[Customer ID]],'Medical Examinations'!$1:$1048576,9,FALSE())</f>
        <v>0</v>
      </c>
      <c r="K1776" s="19" t="str">
        <f>VLOOKUP(Table3[[#This Row],[Customer ID]],'Medical Examinations'!$1:$1048576,10,FALSE())</f>
        <v>No</v>
      </c>
      <c r="L1776" s="19" t="e">
        <f>VLOOKUP(Table3[[#This Row],[Customer ID]],'Hospitalisation Details'!1775:$1048576,5,FALSE())</f>
        <v>#N/A</v>
      </c>
      <c r="M1776" s="19" t="e">
        <f>VLOOKUP(Table3[[#This Row],[Customer ID]],'Hospitalisation Details'!1775:$1048576,6,FALSE())</f>
        <v>#N/A</v>
      </c>
      <c r="N1776" s="19" t="e">
        <f>VLOOKUP(Table3[[#This Row],[Customer ID]],'Hospitalisation Details'!1775:$1048576,8,FALSE())</f>
        <v>#N/A</v>
      </c>
      <c r="O1776" s="19" t="e">
        <f>VLOOKUP(Table3[[#This Row],[Customer ID]],'Hospitalisation Details'!1775:$1048576,9,FALSE())</f>
        <v>#N/A</v>
      </c>
      <c r="P1776" s="19" t="e">
        <f>VLOOKUP(Table3[[#This Row],[Customer ID]],'Hospitalisation Details'!1775:$1048576,10,FALSE())</f>
        <v>#N/A</v>
      </c>
      <c r="Q1776" s="19" t="e">
        <f>VLOOKUP(Table3[[#This Row],[Customer ID]],'Hospitalisation Details'!1775:$1048576,11,FALSE())</f>
        <v>#N/A</v>
      </c>
    </row>
    <row r="1777" spans="1:17" x14ac:dyDescent="0.2">
      <c r="A1777" s="18" t="s">
        <v>594</v>
      </c>
      <c r="B1777" s="19" t="str">
        <f>VLOOKUP(Table3[[#This Row],[Customer ID]],'Customer name 1'!1776:$1048576,4,FALSE())</f>
        <v xml:space="preserve">Ms. Jessica </v>
      </c>
      <c r="C1777" s="20">
        <f>VLOOKUP(Table3[[#This Row],[Customer ID]],'Medical Examinations'!$1:$1048576,2,FALSE())</f>
        <v>20.234999999999999</v>
      </c>
      <c r="D1777" s="20" t="str">
        <f>VLOOKUP(Table3[[#This Row],[Customer ID]],'Medical Examinations'!$1:$1048576,3,FALSE())</f>
        <v>normal weight</v>
      </c>
      <c r="E1777" s="20">
        <f>VLOOKUP(Table3[[#This Row],[Customer ID]],'Medical Examinations'!$1:$1048576,4,FALSE())</f>
        <v>5.19</v>
      </c>
      <c r="F1777" s="20" t="str">
        <f>VLOOKUP(Table3[[#This Row],[Customer ID]],'Medical Examinations'!$1:$1048576,5,FALSE())</f>
        <v xml:space="preserve">normal </v>
      </c>
      <c r="G1777" s="19" t="str">
        <f>VLOOKUP(Table3[[#This Row],[Customer ID]],'Medical Examinations'!$1:$1048576,6,FALSE())</f>
        <v>No</v>
      </c>
      <c r="H1777" s="19" t="str">
        <f>VLOOKUP(Table3[[#This Row],[Customer ID]],'Medical Examinations'!$1:$1048576,7,FALSE())</f>
        <v>No</v>
      </c>
      <c r="I1777" s="19" t="str">
        <f>VLOOKUP(Table3[[#This Row],[Customer ID]],'Medical Examinations'!$1:$1048576,8,FALSE())</f>
        <v>Yes</v>
      </c>
      <c r="J1777" s="19">
        <f>VLOOKUP(Table3[[#This Row],[Customer ID]],'Medical Examinations'!$1:$1048576,9,FALSE())</f>
        <v>1</v>
      </c>
      <c r="K1777" s="19" t="str">
        <f>VLOOKUP(Table3[[#This Row],[Customer ID]],'Medical Examinations'!$1:$1048576,10,FALSE())</f>
        <v>No</v>
      </c>
      <c r="L1777" s="19" t="e">
        <f>VLOOKUP(Table3[[#This Row],[Customer ID]],'Hospitalisation Details'!1776:$1048576,5,FALSE())</f>
        <v>#N/A</v>
      </c>
      <c r="M1777" s="19" t="e">
        <f>VLOOKUP(Table3[[#This Row],[Customer ID]],'Hospitalisation Details'!1776:$1048576,6,FALSE())</f>
        <v>#N/A</v>
      </c>
      <c r="N1777" s="19" t="e">
        <f>VLOOKUP(Table3[[#This Row],[Customer ID]],'Hospitalisation Details'!1776:$1048576,8,FALSE())</f>
        <v>#N/A</v>
      </c>
      <c r="O1777" s="19" t="e">
        <f>VLOOKUP(Table3[[#This Row],[Customer ID]],'Hospitalisation Details'!1776:$1048576,9,FALSE())</f>
        <v>#N/A</v>
      </c>
      <c r="P1777" s="19" t="e">
        <f>VLOOKUP(Table3[[#This Row],[Customer ID]],'Hospitalisation Details'!1776:$1048576,10,FALSE())</f>
        <v>#N/A</v>
      </c>
      <c r="Q1777" s="19" t="e">
        <f>VLOOKUP(Table3[[#This Row],[Customer ID]],'Hospitalisation Details'!1776:$1048576,11,FALSE())</f>
        <v>#N/A</v>
      </c>
    </row>
    <row r="1778" spans="1:17" x14ac:dyDescent="0.2">
      <c r="A1778" s="18" t="s">
        <v>593</v>
      </c>
      <c r="B1778" s="19" t="str">
        <f>VLOOKUP(Table3[[#This Row],[Customer ID]],'Customer name 1'!1777:$1048576,4,FALSE())</f>
        <v xml:space="preserve">Mr. Matthew </v>
      </c>
      <c r="C1778" s="20">
        <f>VLOOKUP(Table3[[#This Row],[Customer ID]],'Medical Examinations'!$1:$1048576,2,FALSE())</f>
        <v>25.27</v>
      </c>
      <c r="D1778" s="20" t="str">
        <f>VLOOKUP(Table3[[#This Row],[Customer ID]],'Medical Examinations'!$1:$1048576,3,FALSE())</f>
        <v>over weight</v>
      </c>
      <c r="E1778" s="20">
        <f>VLOOKUP(Table3[[#This Row],[Customer ID]],'Medical Examinations'!$1:$1048576,4,FALSE())</f>
        <v>5.7</v>
      </c>
      <c r="F1778" s="20" t="str">
        <f>VLOOKUP(Table3[[#This Row],[Customer ID]],'Medical Examinations'!$1:$1048576,5,FALSE())</f>
        <v>prediabetes</v>
      </c>
      <c r="G1778" s="19" t="str">
        <f>VLOOKUP(Table3[[#This Row],[Customer ID]],'Medical Examinations'!$1:$1048576,6,FALSE())</f>
        <v>yes</v>
      </c>
      <c r="H1778" s="19" t="str">
        <f>VLOOKUP(Table3[[#This Row],[Customer ID]],'Medical Examinations'!$1:$1048576,7,FALSE())</f>
        <v>No</v>
      </c>
      <c r="I1778" s="19" t="str">
        <f>VLOOKUP(Table3[[#This Row],[Customer ID]],'Medical Examinations'!$1:$1048576,8,FALSE())</f>
        <v>No</v>
      </c>
      <c r="J1778" s="19">
        <f>VLOOKUP(Table3[[#This Row],[Customer ID]],'Medical Examinations'!$1:$1048576,9,FALSE())</f>
        <v>1</v>
      </c>
      <c r="K1778" s="19" t="str">
        <f>VLOOKUP(Table3[[#This Row],[Customer ID]],'Medical Examinations'!$1:$1048576,10,FALSE())</f>
        <v>No</v>
      </c>
      <c r="L1778" s="19" t="e">
        <f>VLOOKUP(Table3[[#This Row],[Customer ID]],'Hospitalisation Details'!1777:$1048576,5,FALSE())</f>
        <v>#N/A</v>
      </c>
      <c r="M1778" s="19" t="e">
        <f>VLOOKUP(Table3[[#This Row],[Customer ID]],'Hospitalisation Details'!1777:$1048576,6,FALSE())</f>
        <v>#N/A</v>
      </c>
      <c r="N1778" s="19" t="e">
        <f>VLOOKUP(Table3[[#This Row],[Customer ID]],'Hospitalisation Details'!1777:$1048576,8,FALSE())</f>
        <v>#N/A</v>
      </c>
      <c r="O1778" s="19" t="e">
        <f>VLOOKUP(Table3[[#This Row],[Customer ID]],'Hospitalisation Details'!1777:$1048576,9,FALSE())</f>
        <v>#N/A</v>
      </c>
      <c r="P1778" s="19" t="e">
        <f>VLOOKUP(Table3[[#This Row],[Customer ID]],'Hospitalisation Details'!1777:$1048576,10,FALSE())</f>
        <v>#N/A</v>
      </c>
      <c r="Q1778" s="19" t="e">
        <f>VLOOKUP(Table3[[#This Row],[Customer ID]],'Hospitalisation Details'!1777:$1048576,11,FALSE())</f>
        <v>#N/A</v>
      </c>
    </row>
    <row r="1779" spans="1:17" x14ac:dyDescent="0.2">
      <c r="A1779" s="18" t="s">
        <v>592</v>
      </c>
      <c r="B1779" s="19" t="str">
        <f>VLOOKUP(Table3[[#This Row],[Customer ID]],'Customer name 1'!1778:$1048576,4,FALSE())</f>
        <v xml:space="preserve">Ms. Nadine </v>
      </c>
      <c r="C1779" s="20">
        <f>VLOOKUP(Table3[[#This Row],[Customer ID]],'Medical Examinations'!$1:$1048576,2,FALSE())</f>
        <v>24.24</v>
      </c>
      <c r="D1779" s="20" t="str">
        <f>VLOOKUP(Table3[[#This Row],[Customer ID]],'Medical Examinations'!$1:$1048576,3,FALSE())</f>
        <v>normal weight</v>
      </c>
      <c r="E1779" s="20">
        <f>VLOOKUP(Table3[[#This Row],[Customer ID]],'Medical Examinations'!$1:$1048576,4,FALSE())</f>
        <v>6.15</v>
      </c>
      <c r="F1779" s="20" t="str">
        <f>VLOOKUP(Table3[[#This Row],[Customer ID]],'Medical Examinations'!$1:$1048576,5,FALSE())</f>
        <v>prediabetes</v>
      </c>
      <c r="G1779" s="19" t="str">
        <f>VLOOKUP(Table3[[#This Row],[Customer ID]],'Medical Examinations'!$1:$1048576,6,FALSE())</f>
        <v>No</v>
      </c>
      <c r="H1779" s="19" t="str">
        <f>VLOOKUP(Table3[[#This Row],[Customer ID]],'Medical Examinations'!$1:$1048576,7,FALSE())</f>
        <v>No</v>
      </c>
      <c r="I1779" s="19" t="str">
        <f>VLOOKUP(Table3[[#This Row],[Customer ID]],'Medical Examinations'!$1:$1048576,8,FALSE())</f>
        <v>No</v>
      </c>
      <c r="J1779" s="19">
        <f>VLOOKUP(Table3[[#This Row],[Customer ID]],'Medical Examinations'!$1:$1048576,9,FALSE())</f>
        <v>0</v>
      </c>
      <c r="K1779" s="19" t="str">
        <f>VLOOKUP(Table3[[#This Row],[Customer ID]],'Medical Examinations'!$1:$1048576,10,FALSE())</f>
        <v>No</v>
      </c>
      <c r="L1779" s="19" t="e">
        <f>VLOOKUP(Table3[[#This Row],[Customer ID]],'Hospitalisation Details'!1778:$1048576,5,FALSE())</f>
        <v>#N/A</v>
      </c>
      <c r="M1779" s="19" t="e">
        <f>VLOOKUP(Table3[[#This Row],[Customer ID]],'Hospitalisation Details'!1778:$1048576,6,FALSE())</f>
        <v>#N/A</v>
      </c>
      <c r="N1779" s="19" t="e">
        <f>VLOOKUP(Table3[[#This Row],[Customer ID]],'Hospitalisation Details'!1778:$1048576,8,FALSE())</f>
        <v>#N/A</v>
      </c>
      <c r="O1779" s="19" t="e">
        <f>VLOOKUP(Table3[[#This Row],[Customer ID]],'Hospitalisation Details'!1778:$1048576,9,FALSE())</f>
        <v>#N/A</v>
      </c>
      <c r="P1779" s="19" t="e">
        <f>VLOOKUP(Table3[[#This Row],[Customer ID]],'Hospitalisation Details'!1778:$1048576,10,FALSE())</f>
        <v>#N/A</v>
      </c>
      <c r="Q1779" s="19" t="e">
        <f>VLOOKUP(Table3[[#This Row],[Customer ID]],'Hospitalisation Details'!1778:$1048576,11,FALSE())</f>
        <v>#N/A</v>
      </c>
    </row>
    <row r="1780" spans="1:17" x14ac:dyDescent="0.2">
      <c r="A1780" s="18" t="s">
        <v>591</v>
      </c>
      <c r="B1780" s="19" t="str">
        <f>VLOOKUP(Table3[[#This Row],[Customer ID]],'Customer name 1'!1779:$1048576,4,FALSE())</f>
        <v xml:space="preserve">Mr. Peter </v>
      </c>
      <c r="C1780" s="20">
        <f>VLOOKUP(Table3[[#This Row],[Customer ID]],'Medical Examinations'!$1:$1048576,2,FALSE())</f>
        <v>35.75</v>
      </c>
      <c r="D1780" s="20" t="str">
        <f>VLOOKUP(Table3[[#This Row],[Customer ID]],'Medical Examinations'!$1:$1048576,3,FALSE())</f>
        <v xml:space="preserve"> obesity </v>
      </c>
      <c r="E1780" s="20">
        <f>VLOOKUP(Table3[[#This Row],[Customer ID]],'Medical Examinations'!$1:$1048576,4,FALSE())</f>
        <v>5.07</v>
      </c>
      <c r="F1780" s="20" t="str">
        <f>VLOOKUP(Table3[[#This Row],[Customer ID]],'Medical Examinations'!$1:$1048576,5,FALSE())</f>
        <v xml:space="preserve">normal </v>
      </c>
      <c r="G1780" s="19" t="str">
        <f>VLOOKUP(Table3[[#This Row],[Customer ID]],'Medical Examinations'!$1:$1048576,6,FALSE())</f>
        <v>No</v>
      </c>
      <c r="H1780" s="19" t="str">
        <f>VLOOKUP(Table3[[#This Row],[Customer ID]],'Medical Examinations'!$1:$1048576,7,FALSE())</f>
        <v>No</v>
      </c>
      <c r="I1780" s="19" t="str">
        <f>VLOOKUP(Table3[[#This Row],[Customer ID]],'Medical Examinations'!$1:$1048576,8,FALSE())</f>
        <v>No</v>
      </c>
      <c r="J1780" s="19">
        <f>VLOOKUP(Table3[[#This Row],[Customer ID]],'Medical Examinations'!$1:$1048576,9,FALSE())</f>
        <v>0</v>
      </c>
      <c r="K1780" s="19" t="str">
        <f>VLOOKUP(Table3[[#This Row],[Customer ID]],'Medical Examinations'!$1:$1048576,10,FALSE())</f>
        <v>No</v>
      </c>
      <c r="L1780" s="19" t="e">
        <f>VLOOKUP(Table3[[#This Row],[Customer ID]],'Hospitalisation Details'!1779:$1048576,5,FALSE())</f>
        <v>#N/A</v>
      </c>
      <c r="M1780" s="19" t="e">
        <f>VLOOKUP(Table3[[#This Row],[Customer ID]],'Hospitalisation Details'!1779:$1048576,6,FALSE())</f>
        <v>#N/A</v>
      </c>
      <c r="N1780" s="19" t="e">
        <f>VLOOKUP(Table3[[#This Row],[Customer ID]],'Hospitalisation Details'!1779:$1048576,8,FALSE())</f>
        <v>#N/A</v>
      </c>
      <c r="O1780" s="19" t="e">
        <f>VLOOKUP(Table3[[#This Row],[Customer ID]],'Hospitalisation Details'!1779:$1048576,9,FALSE())</f>
        <v>#N/A</v>
      </c>
      <c r="P1780" s="19" t="e">
        <f>VLOOKUP(Table3[[#This Row],[Customer ID]],'Hospitalisation Details'!1779:$1048576,10,FALSE())</f>
        <v>#N/A</v>
      </c>
      <c r="Q1780" s="19" t="e">
        <f>VLOOKUP(Table3[[#This Row],[Customer ID]],'Hospitalisation Details'!1779:$1048576,11,FALSE())</f>
        <v>#N/A</v>
      </c>
    </row>
    <row r="1781" spans="1:17" x14ac:dyDescent="0.2">
      <c r="A1781" s="18" t="s">
        <v>590</v>
      </c>
      <c r="B1781" s="19" t="str">
        <f>VLOOKUP(Table3[[#This Row],[Customer ID]],'Customer name 1'!1780:$1048576,4,FALSE())</f>
        <v xml:space="preserve">Ms. Colleen </v>
      </c>
      <c r="C1781" s="20">
        <f>VLOOKUP(Table3[[#This Row],[Customer ID]],'Medical Examinations'!$1:$1048576,2,FALSE())</f>
        <v>29.92</v>
      </c>
      <c r="D1781" s="20" t="str">
        <f>VLOOKUP(Table3[[#This Row],[Customer ID]],'Medical Examinations'!$1:$1048576,3,FALSE())</f>
        <v>over weight</v>
      </c>
      <c r="E1781" s="20">
        <f>VLOOKUP(Table3[[#This Row],[Customer ID]],'Medical Examinations'!$1:$1048576,4,FALSE())</f>
        <v>10.97</v>
      </c>
      <c r="F1781" s="20" t="str">
        <f>VLOOKUP(Table3[[#This Row],[Customer ID]],'Medical Examinations'!$1:$1048576,5,FALSE())</f>
        <v xml:space="preserve">diabetes </v>
      </c>
      <c r="G1781" s="19" t="str">
        <f>VLOOKUP(Table3[[#This Row],[Customer ID]],'Medical Examinations'!$1:$1048576,6,FALSE())</f>
        <v>yes</v>
      </c>
      <c r="H1781" s="19" t="str">
        <f>VLOOKUP(Table3[[#This Row],[Customer ID]],'Medical Examinations'!$1:$1048576,7,FALSE())</f>
        <v>No</v>
      </c>
      <c r="I1781" s="19" t="str">
        <f>VLOOKUP(Table3[[#This Row],[Customer ID]],'Medical Examinations'!$1:$1048576,8,FALSE())</f>
        <v>No</v>
      </c>
      <c r="J1781" s="19">
        <f>VLOOKUP(Table3[[#This Row],[Customer ID]],'Medical Examinations'!$1:$1048576,9,FALSE())</f>
        <v>1</v>
      </c>
      <c r="K1781" s="19" t="str">
        <f>VLOOKUP(Table3[[#This Row],[Customer ID]],'Medical Examinations'!$1:$1048576,10,FALSE())</f>
        <v>No</v>
      </c>
      <c r="L1781" s="19" t="e">
        <f>VLOOKUP(Table3[[#This Row],[Customer ID]],'Hospitalisation Details'!1780:$1048576,5,FALSE())</f>
        <v>#N/A</v>
      </c>
      <c r="M1781" s="19" t="e">
        <f>VLOOKUP(Table3[[#This Row],[Customer ID]],'Hospitalisation Details'!1780:$1048576,6,FALSE())</f>
        <v>#N/A</v>
      </c>
      <c r="N1781" s="19" t="e">
        <f>VLOOKUP(Table3[[#This Row],[Customer ID]],'Hospitalisation Details'!1780:$1048576,8,FALSE())</f>
        <v>#N/A</v>
      </c>
      <c r="O1781" s="19" t="e">
        <f>VLOOKUP(Table3[[#This Row],[Customer ID]],'Hospitalisation Details'!1780:$1048576,9,FALSE())</f>
        <v>#N/A</v>
      </c>
      <c r="P1781" s="19" t="e">
        <f>VLOOKUP(Table3[[#This Row],[Customer ID]],'Hospitalisation Details'!1780:$1048576,10,FALSE())</f>
        <v>#N/A</v>
      </c>
      <c r="Q1781" s="19" t="e">
        <f>VLOOKUP(Table3[[#This Row],[Customer ID]],'Hospitalisation Details'!1780:$1048576,11,FALSE())</f>
        <v>#N/A</v>
      </c>
    </row>
    <row r="1782" spans="1:17" x14ac:dyDescent="0.2">
      <c r="A1782" s="18" t="s">
        <v>589</v>
      </c>
      <c r="B1782" s="19" t="str">
        <f>VLOOKUP(Table3[[#This Row],[Customer ID]],'Customer name 1'!1781:$1048576,4,FALSE())</f>
        <v xml:space="preserve">Ms. Julie </v>
      </c>
      <c r="C1782" s="20">
        <f>VLOOKUP(Table3[[#This Row],[Customer ID]],'Medical Examinations'!$1:$1048576,2,FALSE())</f>
        <v>26.2</v>
      </c>
      <c r="D1782" s="20" t="str">
        <f>VLOOKUP(Table3[[#This Row],[Customer ID]],'Medical Examinations'!$1:$1048576,3,FALSE())</f>
        <v>over weight</v>
      </c>
      <c r="E1782" s="20">
        <f>VLOOKUP(Table3[[#This Row],[Customer ID]],'Medical Examinations'!$1:$1048576,4,FALSE())</f>
        <v>10.93</v>
      </c>
      <c r="F1782" s="20" t="str">
        <f>VLOOKUP(Table3[[#This Row],[Customer ID]],'Medical Examinations'!$1:$1048576,5,FALSE())</f>
        <v xml:space="preserve">diabetes </v>
      </c>
      <c r="G1782" s="19" t="str">
        <f>VLOOKUP(Table3[[#This Row],[Customer ID]],'Medical Examinations'!$1:$1048576,6,FALSE())</f>
        <v>yes</v>
      </c>
      <c r="H1782" s="19" t="str">
        <f>VLOOKUP(Table3[[#This Row],[Customer ID]],'Medical Examinations'!$1:$1048576,7,FALSE())</f>
        <v>No</v>
      </c>
      <c r="I1782" s="19" t="str">
        <f>VLOOKUP(Table3[[#This Row],[Customer ID]],'Medical Examinations'!$1:$1048576,8,FALSE())</f>
        <v>No</v>
      </c>
      <c r="J1782" s="19">
        <f>VLOOKUP(Table3[[#This Row],[Customer ID]],'Medical Examinations'!$1:$1048576,9,FALSE())</f>
        <v>1</v>
      </c>
      <c r="K1782" s="19" t="str">
        <f>VLOOKUP(Table3[[#This Row],[Customer ID]],'Medical Examinations'!$1:$1048576,10,FALSE())</f>
        <v>No</v>
      </c>
      <c r="L1782" s="19" t="e">
        <f>VLOOKUP(Table3[[#This Row],[Customer ID]],'Hospitalisation Details'!1781:$1048576,5,FALSE())</f>
        <v>#N/A</v>
      </c>
      <c r="M1782" s="19" t="e">
        <f>VLOOKUP(Table3[[#This Row],[Customer ID]],'Hospitalisation Details'!1781:$1048576,6,FALSE())</f>
        <v>#N/A</v>
      </c>
      <c r="N1782" s="19" t="e">
        <f>VLOOKUP(Table3[[#This Row],[Customer ID]],'Hospitalisation Details'!1781:$1048576,8,FALSE())</f>
        <v>#N/A</v>
      </c>
      <c r="O1782" s="19" t="e">
        <f>VLOOKUP(Table3[[#This Row],[Customer ID]],'Hospitalisation Details'!1781:$1048576,9,FALSE())</f>
        <v>#N/A</v>
      </c>
      <c r="P1782" s="19" t="e">
        <f>VLOOKUP(Table3[[#This Row],[Customer ID]],'Hospitalisation Details'!1781:$1048576,10,FALSE())</f>
        <v>#N/A</v>
      </c>
      <c r="Q1782" s="19" t="e">
        <f>VLOOKUP(Table3[[#This Row],[Customer ID]],'Hospitalisation Details'!1781:$1048576,11,FALSE())</f>
        <v>#N/A</v>
      </c>
    </row>
    <row r="1783" spans="1:17" x14ac:dyDescent="0.2">
      <c r="A1783" s="18" t="s">
        <v>588</v>
      </c>
      <c r="B1783" s="19" t="str">
        <f>VLOOKUP(Table3[[#This Row],[Customer ID]],'Customer name 1'!1782:$1048576,4,FALSE())</f>
        <v xml:space="preserve">Mr. Douglas </v>
      </c>
      <c r="C1783" s="20">
        <f>VLOOKUP(Table3[[#This Row],[Customer ID]],'Medical Examinations'!$1:$1048576,2,FALSE())</f>
        <v>26.695</v>
      </c>
      <c r="D1783" s="20" t="str">
        <f>VLOOKUP(Table3[[#This Row],[Customer ID]],'Medical Examinations'!$1:$1048576,3,FALSE())</f>
        <v>over weight</v>
      </c>
      <c r="E1783" s="20">
        <f>VLOOKUP(Table3[[#This Row],[Customer ID]],'Medical Examinations'!$1:$1048576,4,FALSE())</f>
        <v>4.21</v>
      </c>
      <c r="F1783" s="20" t="str">
        <f>VLOOKUP(Table3[[#This Row],[Customer ID]],'Medical Examinations'!$1:$1048576,5,FALSE())</f>
        <v xml:space="preserve">normal </v>
      </c>
      <c r="G1783" s="19" t="str">
        <f>VLOOKUP(Table3[[#This Row],[Customer ID]],'Medical Examinations'!$1:$1048576,6,FALSE())</f>
        <v>yes</v>
      </c>
      <c r="H1783" s="19" t="str">
        <f>VLOOKUP(Table3[[#This Row],[Customer ID]],'Medical Examinations'!$1:$1048576,7,FALSE())</f>
        <v>No</v>
      </c>
      <c r="I1783" s="19" t="str">
        <f>VLOOKUP(Table3[[#This Row],[Customer ID]],'Medical Examinations'!$1:$1048576,8,FALSE())</f>
        <v>Yes</v>
      </c>
      <c r="J1783" s="19">
        <f>VLOOKUP(Table3[[#This Row],[Customer ID]],'Medical Examinations'!$1:$1048576,9,FALSE())</f>
        <v>1</v>
      </c>
      <c r="K1783" s="19" t="str">
        <f>VLOOKUP(Table3[[#This Row],[Customer ID]],'Medical Examinations'!$1:$1048576,10,FALSE())</f>
        <v>No</v>
      </c>
      <c r="L1783" s="19" t="e">
        <f>VLOOKUP(Table3[[#This Row],[Customer ID]],'Hospitalisation Details'!1782:$1048576,5,FALSE())</f>
        <v>#N/A</v>
      </c>
      <c r="M1783" s="19" t="e">
        <f>VLOOKUP(Table3[[#This Row],[Customer ID]],'Hospitalisation Details'!1782:$1048576,6,FALSE())</f>
        <v>#N/A</v>
      </c>
      <c r="N1783" s="19" t="e">
        <f>VLOOKUP(Table3[[#This Row],[Customer ID]],'Hospitalisation Details'!1782:$1048576,8,FALSE())</f>
        <v>#N/A</v>
      </c>
      <c r="O1783" s="19" t="e">
        <f>VLOOKUP(Table3[[#This Row],[Customer ID]],'Hospitalisation Details'!1782:$1048576,9,FALSE())</f>
        <v>#N/A</v>
      </c>
      <c r="P1783" s="19" t="e">
        <f>VLOOKUP(Table3[[#This Row],[Customer ID]],'Hospitalisation Details'!1782:$1048576,10,FALSE())</f>
        <v>#N/A</v>
      </c>
      <c r="Q1783" s="19" t="e">
        <f>VLOOKUP(Table3[[#This Row],[Customer ID]],'Hospitalisation Details'!1782:$1048576,11,FALSE())</f>
        <v>#N/A</v>
      </c>
    </row>
    <row r="1784" spans="1:17" x14ac:dyDescent="0.2">
      <c r="A1784" s="18" t="s">
        <v>587</v>
      </c>
      <c r="B1784" s="19" t="str">
        <f>VLOOKUP(Table3[[#This Row],[Customer ID]],'Customer name 1'!1783:$1048576,4,FALSE())</f>
        <v xml:space="preserve">Ms. Catherine </v>
      </c>
      <c r="C1784" s="20">
        <f>VLOOKUP(Table3[[#This Row],[Customer ID]],'Medical Examinations'!$1:$1048576,2,FALSE())</f>
        <v>23.16</v>
      </c>
      <c r="D1784" s="20" t="str">
        <f>VLOOKUP(Table3[[#This Row],[Customer ID]],'Medical Examinations'!$1:$1048576,3,FALSE())</f>
        <v>normal weight</v>
      </c>
      <c r="E1784" s="20">
        <f>VLOOKUP(Table3[[#This Row],[Customer ID]],'Medical Examinations'!$1:$1048576,4,FALSE())</f>
        <v>5.5</v>
      </c>
      <c r="F1784" s="20" t="str">
        <f>VLOOKUP(Table3[[#This Row],[Customer ID]],'Medical Examinations'!$1:$1048576,5,FALSE())</f>
        <v xml:space="preserve">normal </v>
      </c>
      <c r="G1784" s="19" t="str">
        <f>VLOOKUP(Table3[[#This Row],[Customer ID]],'Medical Examinations'!$1:$1048576,6,FALSE())</f>
        <v>No</v>
      </c>
      <c r="H1784" s="19" t="str">
        <f>VLOOKUP(Table3[[#This Row],[Customer ID]],'Medical Examinations'!$1:$1048576,7,FALSE())</f>
        <v>No</v>
      </c>
      <c r="I1784" s="19" t="str">
        <f>VLOOKUP(Table3[[#This Row],[Customer ID]],'Medical Examinations'!$1:$1048576,8,FALSE())</f>
        <v>No</v>
      </c>
      <c r="J1784" s="19">
        <f>VLOOKUP(Table3[[#This Row],[Customer ID]],'Medical Examinations'!$1:$1048576,9,FALSE())</f>
        <v>0</v>
      </c>
      <c r="K1784" s="19" t="str">
        <f>VLOOKUP(Table3[[#This Row],[Customer ID]],'Medical Examinations'!$1:$1048576,10,FALSE())</f>
        <v>No</v>
      </c>
      <c r="L1784" s="19" t="e">
        <f>VLOOKUP(Table3[[#This Row],[Customer ID]],'Hospitalisation Details'!1783:$1048576,5,FALSE())</f>
        <v>#N/A</v>
      </c>
      <c r="M1784" s="19" t="e">
        <f>VLOOKUP(Table3[[#This Row],[Customer ID]],'Hospitalisation Details'!1783:$1048576,6,FALSE())</f>
        <v>#N/A</v>
      </c>
      <c r="N1784" s="19" t="e">
        <f>VLOOKUP(Table3[[#This Row],[Customer ID]],'Hospitalisation Details'!1783:$1048576,8,FALSE())</f>
        <v>#N/A</v>
      </c>
      <c r="O1784" s="19" t="e">
        <f>VLOOKUP(Table3[[#This Row],[Customer ID]],'Hospitalisation Details'!1783:$1048576,9,FALSE())</f>
        <v>#N/A</v>
      </c>
      <c r="P1784" s="19" t="e">
        <f>VLOOKUP(Table3[[#This Row],[Customer ID]],'Hospitalisation Details'!1783:$1048576,10,FALSE())</f>
        <v>#N/A</v>
      </c>
      <c r="Q1784" s="19" t="e">
        <f>VLOOKUP(Table3[[#This Row],[Customer ID]],'Hospitalisation Details'!1783:$1048576,11,FALSE())</f>
        <v>#N/A</v>
      </c>
    </row>
    <row r="1785" spans="1:17" x14ac:dyDescent="0.2">
      <c r="A1785" s="18" t="s">
        <v>586</v>
      </c>
      <c r="B1785" s="19" t="str">
        <f>VLOOKUP(Table3[[#This Row],[Customer ID]],'Customer name 1'!1784:$1048576,4,FALSE())</f>
        <v xml:space="preserve">Mr. James </v>
      </c>
      <c r="C1785" s="20">
        <f>VLOOKUP(Table3[[#This Row],[Customer ID]],'Medical Examinations'!$1:$1048576,2,FALSE())</f>
        <v>32.585000000000001</v>
      </c>
      <c r="D1785" s="20" t="str">
        <f>VLOOKUP(Table3[[#This Row],[Customer ID]],'Medical Examinations'!$1:$1048576,3,FALSE())</f>
        <v xml:space="preserve"> obesity </v>
      </c>
      <c r="E1785" s="20">
        <f>VLOOKUP(Table3[[#This Row],[Customer ID]],'Medical Examinations'!$1:$1048576,4,FALSE())</f>
        <v>4.93</v>
      </c>
      <c r="F1785" s="20" t="str">
        <f>VLOOKUP(Table3[[#This Row],[Customer ID]],'Medical Examinations'!$1:$1048576,5,FALSE())</f>
        <v xml:space="preserve">normal </v>
      </c>
      <c r="G1785" s="19" t="str">
        <f>VLOOKUP(Table3[[#This Row],[Customer ID]],'Medical Examinations'!$1:$1048576,6,FALSE())</f>
        <v>yes</v>
      </c>
      <c r="H1785" s="19" t="str">
        <f>VLOOKUP(Table3[[#This Row],[Customer ID]],'Medical Examinations'!$1:$1048576,7,FALSE())</f>
        <v>No</v>
      </c>
      <c r="I1785" s="19" t="str">
        <f>VLOOKUP(Table3[[#This Row],[Customer ID]],'Medical Examinations'!$1:$1048576,8,FALSE())</f>
        <v>No</v>
      </c>
      <c r="J1785" s="19">
        <f>VLOOKUP(Table3[[#This Row],[Customer ID]],'Medical Examinations'!$1:$1048576,9,FALSE())</f>
        <v>1</v>
      </c>
      <c r="K1785" s="19" t="str">
        <f>VLOOKUP(Table3[[#This Row],[Customer ID]],'Medical Examinations'!$1:$1048576,10,FALSE())</f>
        <v>No</v>
      </c>
      <c r="L1785" s="19" t="e">
        <f>VLOOKUP(Table3[[#This Row],[Customer ID]],'Hospitalisation Details'!1784:$1048576,5,FALSE())</f>
        <v>#N/A</v>
      </c>
      <c r="M1785" s="19" t="e">
        <f>VLOOKUP(Table3[[#This Row],[Customer ID]],'Hospitalisation Details'!1784:$1048576,6,FALSE())</f>
        <v>#N/A</v>
      </c>
      <c r="N1785" s="19" t="e">
        <f>VLOOKUP(Table3[[#This Row],[Customer ID]],'Hospitalisation Details'!1784:$1048576,8,FALSE())</f>
        <v>#N/A</v>
      </c>
      <c r="O1785" s="19" t="e">
        <f>VLOOKUP(Table3[[#This Row],[Customer ID]],'Hospitalisation Details'!1784:$1048576,9,FALSE())</f>
        <v>#N/A</v>
      </c>
      <c r="P1785" s="19" t="e">
        <f>VLOOKUP(Table3[[#This Row],[Customer ID]],'Hospitalisation Details'!1784:$1048576,10,FALSE())</f>
        <v>#N/A</v>
      </c>
      <c r="Q1785" s="19" t="e">
        <f>VLOOKUP(Table3[[#This Row],[Customer ID]],'Hospitalisation Details'!1784:$1048576,11,FALSE())</f>
        <v>#N/A</v>
      </c>
    </row>
    <row r="1786" spans="1:17" x14ac:dyDescent="0.2">
      <c r="A1786" s="18" t="s">
        <v>585</v>
      </c>
      <c r="B1786" s="19" t="str">
        <f>VLOOKUP(Table3[[#This Row],[Customer ID]],'Customer name 1'!1785:$1048576,4,FALSE())</f>
        <v xml:space="preserve">Mr. Youngseong </v>
      </c>
      <c r="C1786" s="20">
        <f>VLOOKUP(Table3[[#This Row],[Customer ID]],'Medical Examinations'!$1:$1048576,2,FALSE())</f>
        <v>33.97</v>
      </c>
      <c r="D1786" s="20" t="str">
        <f>VLOOKUP(Table3[[#This Row],[Customer ID]],'Medical Examinations'!$1:$1048576,3,FALSE())</f>
        <v xml:space="preserve"> obesity </v>
      </c>
      <c r="E1786" s="20">
        <f>VLOOKUP(Table3[[#This Row],[Customer ID]],'Medical Examinations'!$1:$1048576,4,FALSE())</f>
        <v>5.6</v>
      </c>
      <c r="F1786" s="20" t="str">
        <f>VLOOKUP(Table3[[#This Row],[Customer ID]],'Medical Examinations'!$1:$1048576,5,FALSE())</f>
        <v xml:space="preserve">normal </v>
      </c>
      <c r="G1786" s="19" t="str">
        <f>VLOOKUP(Table3[[#This Row],[Customer ID]],'Medical Examinations'!$1:$1048576,6,FALSE())</f>
        <v>yes</v>
      </c>
      <c r="H1786" s="19" t="str">
        <f>VLOOKUP(Table3[[#This Row],[Customer ID]],'Medical Examinations'!$1:$1048576,7,FALSE())</f>
        <v>No</v>
      </c>
      <c r="I1786" s="19" t="str">
        <f>VLOOKUP(Table3[[#This Row],[Customer ID]],'Medical Examinations'!$1:$1048576,8,FALSE())</f>
        <v>No</v>
      </c>
      <c r="J1786" s="19">
        <f>VLOOKUP(Table3[[#This Row],[Customer ID]],'Medical Examinations'!$1:$1048576,9,FALSE())</f>
        <v>0</v>
      </c>
      <c r="K1786" s="19" t="str">
        <f>VLOOKUP(Table3[[#This Row],[Customer ID]],'Medical Examinations'!$1:$1048576,10,FALSE())</f>
        <v>No</v>
      </c>
      <c r="L1786" s="19" t="e">
        <f>VLOOKUP(Table3[[#This Row],[Customer ID]],'Hospitalisation Details'!1785:$1048576,5,FALSE())</f>
        <v>#N/A</v>
      </c>
      <c r="M1786" s="19" t="e">
        <f>VLOOKUP(Table3[[#This Row],[Customer ID]],'Hospitalisation Details'!1785:$1048576,6,FALSE())</f>
        <v>#N/A</v>
      </c>
      <c r="N1786" s="19" t="e">
        <f>VLOOKUP(Table3[[#This Row],[Customer ID]],'Hospitalisation Details'!1785:$1048576,8,FALSE())</f>
        <v>#N/A</v>
      </c>
      <c r="O1786" s="19" t="e">
        <f>VLOOKUP(Table3[[#This Row],[Customer ID]],'Hospitalisation Details'!1785:$1048576,9,FALSE())</f>
        <v>#N/A</v>
      </c>
      <c r="P1786" s="19" t="e">
        <f>VLOOKUP(Table3[[#This Row],[Customer ID]],'Hospitalisation Details'!1785:$1048576,10,FALSE())</f>
        <v>#N/A</v>
      </c>
      <c r="Q1786" s="19" t="e">
        <f>VLOOKUP(Table3[[#This Row],[Customer ID]],'Hospitalisation Details'!1785:$1048576,11,FALSE())</f>
        <v>#N/A</v>
      </c>
    </row>
    <row r="1787" spans="1:17" x14ac:dyDescent="0.2">
      <c r="A1787" s="18" t="s">
        <v>584</v>
      </c>
      <c r="B1787" s="19" t="str">
        <f>VLOOKUP(Table3[[#This Row],[Customer ID]],'Customer name 1'!1786:$1048576,4,FALSE())</f>
        <v xml:space="preserve">Mr. John </v>
      </c>
      <c r="C1787" s="20">
        <f>VLOOKUP(Table3[[#This Row],[Customer ID]],'Medical Examinations'!$1:$1048576,2,FALSE())</f>
        <v>16.57</v>
      </c>
      <c r="D1787" s="20" t="str">
        <f>VLOOKUP(Table3[[#This Row],[Customer ID]],'Medical Examinations'!$1:$1048576,3,FALSE())</f>
        <v xml:space="preserve">under weight </v>
      </c>
      <c r="E1787" s="20">
        <f>VLOOKUP(Table3[[#This Row],[Customer ID]],'Medical Examinations'!$1:$1048576,4,FALSE())</f>
        <v>9.99</v>
      </c>
      <c r="F1787" s="20" t="str">
        <f>VLOOKUP(Table3[[#This Row],[Customer ID]],'Medical Examinations'!$1:$1048576,5,FALSE())</f>
        <v xml:space="preserve">diabetes </v>
      </c>
      <c r="G1787" s="19" t="str">
        <f>VLOOKUP(Table3[[#This Row],[Customer ID]],'Medical Examinations'!$1:$1048576,6,FALSE())</f>
        <v>No</v>
      </c>
      <c r="H1787" s="19" t="str">
        <f>VLOOKUP(Table3[[#This Row],[Customer ID]],'Medical Examinations'!$1:$1048576,7,FALSE())</f>
        <v>No</v>
      </c>
      <c r="I1787" s="19" t="str">
        <f>VLOOKUP(Table3[[#This Row],[Customer ID]],'Medical Examinations'!$1:$1048576,8,FALSE())</f>
        <v>No</v>
      </c>
      <c r="J1787" s="19">
        <f>VLOOKUP(Table3[[#This Row],[Customer ID]],'Medical Examinations'!$1:$1048576,9,FALSE())</f>
        <v>0</v>
      </c>
      <c r="K1787" s="19" t="str">
        <f>VLOOKUP(Table3[[#This Row],[Customer ID]],'Medical Examinations'!$1:$1048576,10,FALSE())</f>
        <v>No</v>
      </c>
      <c r="L1787" s="19" t="e">
        <f>VLOOKUP(Table3[[#This Row],[Customer ID]],'Hospitalisation Details'!1786:$1048576,5,FALSE())</f>
        <v>#N/A</v>
      </c>
      <c r="M1787" s="19" t="e">
        <f>VLOOKUP(Table3[[#This Row],[Customer ID]],'Hospitalisation Details'!1786:$1048576,6,FALSE())</f>
        <v>#N/A</v>
      </c>
      <c r="N1787" s="19" t="e">
        <f>VLOOKUP(Table3[[#This Row],[Customer ID]],'Hospitalisation Details'!1786:$1048576,8,FALSE())</f>
        <v>#N/A</v>
      </c>
      <c r="O1787" s="19" t="e">
        <f>VLOOKUP(Table3[[#This Row],[Customer ID]],'Hospitalisation Details'!1786:$1048576,9,FALSE())</f>
        <v>#N/A</v>
      </c>
      <c r="P1787" s="19" t="e">
        <f>VLOOKUP(Table3[[#This Row],[Customer ID]],'Hospitalisation Details'!1786:$1048576,10,FALSE())</f>
        <v>#N/A</v>
      </c>
      <c r="Q1787" s="19" t="e">
        <f>VLOOKUP(Table3[[#This Row],[Customer ID]],'Hospitalisation Details'!1786:$1048576,11,FALSE())</f>
        <v>#N/A</v>
      </c>
    </row>
    <row r="1788" spans="1:17" x14ac:dyDescent="0.2">
      <c r="A1788" s="18" t="s">
        <v>583</v>
      </c>
      <c r="B1788" s="19" t="str">
        <f>VLOOKUP(Table3[[#This Row],[Customer ID]],'Customer name 1'!1787:$1048576,4,FALSE())</f>
        <v xml:space="preserve">Mr. Brandon </v>
      </c>
      <c r="C1788" s="20">
        <f>VLOOKUP(Table3[[#This Row],[Customer ID]],'Medical Examinations'!$1:$1048576,2,FALSE())</f>
        <v>17.55</v>
      </c>
      <c r="D1788" s="20" t="str">
        <f>VLOOKUP(Table3[[#This Row],[Customer ID]],'Medical Examinations'!$1:$1048576,3,FALSE())</f>
        <v xml:space="preserve">under weight </v>
      </c>
      <c r="E1788" s="20">
        <f>VLOOKUP(Table3[[#This Row],[Customer ID]],'Medical Examinations'!$1:$1048576,4,FALSE())</f>
        <v>5.93</v>
      </c>
      <c r="F1788" s="20" t="str">
        <f>VLOOKUP(Table3[[#This Row],[Customer ID]],'Medical Examinations'!$1:$1048576,5,FALSE())</f>
        <v>prediabetes</v>
      </c>
      <c r="G1788" s="19" t="str">
        <f>VLOOKUP(Table3[[#This Row],[Customer ID]],'Medical Examinations'!$1:$1048576,6,FALSE())</f>
        <v>No</v>
      </c>
      <c r="H1788" s="19" t="str">
        <f>VLOOKUP(Table3[[#This Row],[Customer ID]],'Medical Examinations'!$1:$1048576,7,FALSE())</f>
        <v>No</v>
      </c>
      <c r="I1788" s="19" t="str">
        <f>VLOOKUP(Table3[[#This Row],[Customer ID]],'Medical Examinations'!$1:$1048576,8,FALSE())</f>
        <v>Yes</v>
      </c>
      <c r="J1788" s="19">
        <f>VLOOKUP(Table3[[#This Row],[Customer ID]],'Medical Examinations'!$1:$1048576,9,FALSE())</f>
        <v>1</v>
      </c>
      <c r="K1788" s="19" t="str">
        <f>VLOOKUP(Table3[[#This Row],[Customer ID]],'Medical Examinations'!$1:$1048576,10,FALSE())</f>
        <v>No</v>
      </c>
      <c r="L1788" s="19" t="e">
        <f>VLOOKUP(Table3[[#This Row],[Customer ID]],'Hospitalisation Details'!1787:$1048576,5,FALSE())</f>
        <v>#N/A</v>
      </c>
      <c r="M1788" s="19" t="e">
        <f>VLOOKUP(Table3[[#This Row],[Customer ID]],'Hospitalisation Details'!1787:$1048576,6,FALSE())</f>
        <v>#N/A</v>
      </c>
      <c r="N1788" s="19" t="e">
        <f>VLOOKUP(Table3[[#This Row],[Customer ID]],'Hospitalisation Details'!1787:$1048576,8,FALSE())</f>
        <v>#N/A</v>
      </c>
      <c r="O1788" s="19" t="e">
        <f>VLOOKUP(Table3[[#This Row],[Customer ID]],'Hospitalisation Details'!1787:$1048576,9,FALSE())</f>
        <v>#N/A</v>
      </c>
      <c r="P1788" s="19" t="e">
        <f>VLOOKUP(Table3[[#This Row],[Customer ID]],'Hospitalisation Details'!1787:$1048576,10,FALSE())</f>
        <v>#N/A</v>
      </c>
      <c r="Q1788" s="19" t="e">
        <f>VLOOKUP(Table3[[#This Row],[Customer ID]],'Hospitalisation Details'!1787:$1048576,11,FALSE())</f>
        <v>#N/A</v>
      </c>
    </row>
    <row r="1789" spans="1:17" x14ac:dyDescent="0.2">
      <c r="A1789" s="18" t="s">
        <v>582</v>
      </c>
      <c r="B1789" s="19" t="str">
        <f>VLOOKUP(Table3[[#This Row],[Customer ID]],'Customer name 1'!1788:$1048576,4,FALSE())</f>
        <v xml:space="preserve">Mr. Sean </v>
      </c>
      <c r="C1789" s="20">
        <f>VLOOKUP(Table3[[#This Row],[Customer ID]],'Medical Examinations'!$1:$1048576,2,FALSE())</f>
        <v>29.41</v>
      </c>
      <c r="D1789" s="20" t="str">
        <f>VLOOKUP(Table3[[#This Row],[Customer ID]],'Medical Examinations'!$1:$1048576,3,FALSE())</f>
        <v>over weight</v>
      </c>
      <c r="E1789" s="20">
        <f>VLOOKUP(Table3[[#This Row],[Customer ID]],'Medical Examinations'!$1:$1048576,4,FALSE())</f>
        <v>6.29</v>
      </c>
      <c r="F1789" s="20" t="str">
        <f>VLOOKUP(Table3[[#This Row],[Customer ID]],'Medical Examinations'!$1:$1048576,5,FALSE())</f>
        <v>prediabetes</v>
      </c>
      <c r="G1789" s="19" t="str">
        <f>VLOOKUP(Table3[[#This Row],[Customer ID]],'Medical Examinations'!$1:$1048576,6,FALSE())</f>
        <v>yes</v>
      </c>
      <c r="H1789" s="19" t="str">
        <f>VLOOKUP(Table3[[#This Row],[Customer ID]],'Medical Examinations'!$1:$1048576,7,FALSE())</f>
        <v>No</v>
      </c>
      <c r="I1789" s="19" t="str">
        <f>VLOOKUP(Table3[[#This Row],[Customer ID]],'Medical Examinations'!$1:$1048576,8,FALSE())</f>
        <v>No</v>
      </c>
      <c r="J1789" s="19">
        <f>VLOOKUP(Table3[[#This Row],[Customer ID]],'Medical Examinations'!$1:$1048576,9,FALSE())</f>
        <v>1</v>
      </c>
      <c r="K1789" s="19" t="str">
        <f>VLOOKUP(Table3[[#This Row],[Customer ID]],'Medical Examinations'!$1:$1048576,10,FALSE())</f>
        <v>No</v>
      </c>
      <c r="L1789" s="19" t="e">
        <f>VLOOKUP(Table3[[#This Row],[Customer ID]],'Hospitalisation Details'!1788:$1048576,5,FALSE())</f>
        <v>#N/A</v>
      </c>
      <c r="M1789" s="19" t="e">
        <f>VLOOKUP(Table3[[#This Row],[Customer ID]],'Hospitalisation Details'!1788:$1048576,6,FALSE())</f>
        <v>#N/A</v>
      </c>
      <c r="N1789" s="19" t="e">
        <f>VLOOKUP(Table3[[#This Row],[Customer ID]],'Hospitalisation Details'!1788:$1048576,8,FALSE())</f>
        <v>#N/A</v>
      </c>
      <c r="O1789" s="19" t="e">
        <f>VLOOKUP(Table3[[#This Row],[Customer ID]],'Hospitalisation Details'!1788:$1048576,9,FALSE())</f>
        <v>#N/A</v>
      </c>
      <c r="P1789" s="19" t="e">
        <f>VLOOKUP(Table3[[#This Row],[Customer ID]],'Hospitalisation Details'!1788:$1048576,10,FALSE())</f>
        <v>#N/A</v>
      </c>
      <c r="Q1789" s="19" t="e">
        <f>VLOOKUP(Table3[[#This Row],[Customer ID]],'Hospitalisation Details'!1788:$1048576,11,FALSE())</f>
        <v>#N/A</v>
      </c>
    </row>
    <row r="1790" spans="1:17" x14ac:dyDescent="0.2">
      <c r="A1790" s="18" t="s">
        <v>581</v>
      </c>
      <c r="B1790" s="19" t="str">
        <f>VLOOKUP(Table3[[#This Row],[Customer ID]],'Customer name 1'!1789:$1048576,4,FALSE())</f>
        <v xml:space="preserve">Mr. Scott </v>
      </c>
      <c r="C1790" s="20">
        <f>VLOOKUP(Table3[[#This Row],[Customer ID]],'Medical Examinations'!$1:$1048576,2,FALSE())</f>
        <v>17.91</v>
      </c>
      <c r="D1790" s="20" t="str">
        <f>VLOOKUP(Table3[[#This Row],[Customer ID]],'Medical Examinations'!$1:$1048576,3,FALSE())</f>
        <v xml:space="preserve">under weight </v>
      </c>
      <c r="E1790" s="20">
        <f>VLOOKUP(Table3[[#This Row],[Customer ID]],'Medical Examinations'!$1:$1048576,4,FALSE())</f>
        <v>5.65</v>
      </c>
      <c r="F1790" s="20" t="str">
        <f>VLOOKUP(Table3[[#This Row],[Customer ID]],'Medical Examinations'!$1:$1048576,5,FALSE())</f>
        <v xml:space="preserve">normal </v>
      </c>
      <c r="G1790" s="19" t="str">
        <f>VLOOKUP(Table3[[#This Row],[Customer ID]],'Medical Examinations'!$1:$1048576,6,FALSE())</f>
        <v>No</v>
      </c>
      <c r="H1790" s="19" t="str">
        <f>VLOOKUP(Table3[[#This Row],[Customer ID]],'Medical Examinations'!$1:$1048576,7,FALSE())</f>
        <v>No</v>
      </c>
      <c r="I1790" s="19" t="str">
        <f>VLOOKUP(Table3[[#This Row],[Customer ID]],'Medical Examinations'!$1:$1048576,8,FALSE())</f>
        <v>No</v>
      </c>
      <c r="J1790" s="19">
        <f>VLOOKUP(Table3[[#This Row],[Customer ID]],'Medical Examinations'!$1:$1048576,9,FALSE())</f>
        <v>1</v>
      </c>
      <c r="K1790" s="19" t="str">
        <f>VLOOKUP(Table3[[#This Row],[Customer ID]],'Medical Examinations'!$1:$1048576,10,FALSE())</f>
        <v>No</v>
      </c>
      <c r="L1790" s="19" t="e">
        <f>VLOOKUP(Table3[[#This Row],[Customer ID]],'Hospitalisation Details'!1789:$1048576,5,FALSE())</f>
        <v>#N/A</v>
      </c>
      <c r="M1790" s="19" t="e">
        <f>VLOOKUP(Table3[[#This Row],[Customer ID]],'Hospitalisation Details'!1789:$1048576,6,FALSE())</f>
        <v>#N/A</v>
      </c>
      <c r="N1790" s="19" t="e">
        <f>VLOOKUP(Table3[[#This Row],[Customer ID]],'Hospitalisation Details'!1789:$1048576,8,FALSE())</f>
        <v>#N/A</v>
      </c>
      <c r="O1790" s="19" t="e">
        <f>VLOOKUP(Table3[[#This Row],[Customer ID]],'Hospitalisation Details'!1789:$1048576,9,FALSE())</f>
        <v>#N/A</v>
      </c>
      <c r="P1790" s="19" t="e">
        <f>VLOOKUP(Table3[[#This Row],[Customer ID]],'Hospitalisation Details'!1789:$1048576,10,FALSE())</f>
        <v>#N/A</v>
      </c>
      <c r="Q1790" s="19" t="e">
        <f>VLOOKUP(Table3[[#This Row],[Customer ID]],'Hospitalisation Details'!1789:$1048576,11,FALSE())</f>
        <v>#N/A</v>
      </c>
    </row>
    <row r="1791" spans="1:17" x14ac:dyDescent="0.2">
      <c r="A1791" s="18" t="s">
        <v>580</v>
      </c>
      <c r="B1791" s="19" t="str">
        <f>VLOOKUP(Table3[[#This Row],[Customer ID]],'Customer name 1'!1790:$1048576,4,FALSE())</f>
        <v xml:space="preserve">Mr. Janez </v>
      </c>
      <c r="C1791" s="20">
        <f>VLOOKUP(Table3[[#This Row],[Customer ID]],'Medical Examinations'!$1:$1048576,2,FALSE())</f>
        <v>31.57</v>
      </c>
      <c r="D1791" s="20" t="str">
        <f>VLOOKUP(Table3[[#This Row],[Customer ID]],'Medical Examinations'!$1:$1048576,3,FALSE())</f>
        <v xml:space="preserve"> obesity </v>
      </c>
      <c r="E1791" s="20">
        <f>VLOOKUP(Table3[[#This Row],[Customer ID]],'Medical Examinations'!$1:$1048576,4,FALSE())</f>
        <v>6.15</v>
      </c>
      <c r="F1791" s="20" t="str">
        <f>VLOOKUP(Table3[[#This Row],[Customer ID]],'Medical Examinations'!$1:$1048576,5,FALSE())</f>
        <v>prediabetes</v>
      </c>
      <c r="G1791" s="19" t="str">
        <f>VLOOKUP(Table3[[#This Row],[Customer ID]],'Medical Examinations'!$1:$1048576,6,FALSE())</f>
        <v>No</v>
      </c>
      <c r="H1791" s="19" t="str">
        <f>VLOOKUP(Table3[[#This Row],[Customer ID]],'Medical Examinations'!$1:$1048576,7,FALSE())</f>
        <v>No</v>
      </c>
      <c r="I1791" s="19" t="str">
        <f>VLOOKUP(Table3[[#This Row],[Customer ID]],'Medical Examinations'!$1:$1048576,8,FALSE())</f>
        <v>No</v>
      </c>
      <c r="J1791" s="19">
        <f>VLOOKUP(Table3[[#This Row],[Customer ID]],'Medical Examinations'!$1:$1048576,9,FALSE())</f>
        <v>1</v>
      </c>
      <c r="K1791" s="19" t="str">
        <f>VLOOKUP(Table3[[#This Row],[Customer ID]],'Medical Examinations'!$1:$1048576,10,FALSE())</f>
        <v>No</v>
      </c>
      <c r="L1791" s="19" t="e">
        <f>VLOOKUP(Table3[[#This Row],[Customer ID]],'Hospitalisation Details'!1790:$1048576,5,FALSE())</f>
        <v>#N/A</v>
      </c>
      <c r="M1791" s="19" t="e">
        <f>VLOOKUP(Table3[[#This Row],[Customer ID]],'Hospitalisation Details'!1790:$1048576,6,FALSE())</f>
        <v>#N/A</v>
      </c>
      <c r="N1791" s="19" t="e">
        <f>VLOOKUP(Table3[[#This Row],[Customer ID]],'Hospitalisation Details'!1790:$1048576,8,FALSE())</f>
        <v>#N/A</v>
      </c>
      <c r="O1791" s="19" t="e">
        <f>VLOOKUP(Table3[[#This Row],[Customer ID]],'Hospitalisation Details'!1790:$1048576,9,FALSE())</f>
        <v>#N/A</v>
      </c>
      <c r="P1791" s="19" t="e">
        <f>VLOOKUP(Table3[[#This Row],[Customer ID]],'Hospitalisation Details'!1790:$1048576,10,FALSE())</f>
        <v>#N/A</v>
      </c>
      <c r="Q1791" s="19" t="e">
        <f>VLOOKUP(Table3[[#This Row],[Customer ID]],'Hospitalisation Details'!1790:$1048576,11,FALSE())</f>
        <v>#N/A</v>
      </c>
    </row>
    <row r="1792" spans="1:17" x14ac:dyDescent="0.2">
      <c r="A1792" s="18" t="s">
        <v>579</v>
      </c>
      <c r="B1792" s="19" t="str">
        <f>VLOOKUP(Table3[[#This Row],[Customer ID]],'Customer name 1'!1791:$1048576,4,FALSE())</f>
        <v xml:space="preserve">Mr. John </v>
      </c>
      <c r="C1792" s="20">
        <f>VLOOKUP(Table3[[#This Row],[Customer ID]],'Medical Examinations'!$1:$1048576,2,FALSE())</f>
        <v>33.18</v>
      </c>
      <c r="D1792" s="20" t="str">
        <f>VLOOKUP(Table3[[#This Row],[Customer ID]],'Medical Examinations'!$1:$1048576,3,FALSE())</f>
        <v xml:space="preserve"> obesity </v>
      </c>
      <c r="E1792" s="20">
        <f>VLOOKUP(Table3[[#This Row],[Customer ID]],'Medical Examinations'!$1:$1048576,4,FALSE())</f>
        <v>5.22</v>
      </c>
      <c r="F1792" s="20" t="str">
        <f>VLOOKUP(Table3[[#This Row],[Customer ID]],'Medical Examinations'!$1:$1048576,5,FALSE())</f>
        <v xml:space="preserve">normal </v>
      </c>
      <c r="G1792" s="19" t="str">
        <f>VLOOKUP(Table3[[#This Row],[Customer ID]],'Medical Examinations'!$1:$1048576,6,FALSE())</f>
        <v>No</v>
      </c>
      <c r="H1792" s="19" t="str">
        <f>VLOOKUP(Table3[[#This Row],[Customer ID]],'Medical Examinations'!$1:$1048576,7,FALSE())</f>
        <v>yes</v>
      </c>
      <c r="I1792" s="19" t="str">
        <f>VLOOKUP(Table3[[#This Row],[Customer ID]],'Medical Examinations'!$1:$1048576,8,FALSE())</f>
        <v>No</v>
      </c>
      <c r="J1792" s="19">
        <f>VLOOKUP(Table3[[#This Row],[Customer ID]],'Medical Examinations'!$1:$1048576,9,FALSE())</f>
        <v>1</v>
      </c>
      <c r="K1792" s="19" t="str">
        <f>VLOOKUP(Table3[[#This Row],[Customer ID]],'Medical Examinations'!$1:$1048576,10,FALSE())</f>
        <v>No</v>
      </c>
      <c r="L1792" s="19" t="e">
        <f>VLOOKUP(Table3[[#This Row],[Customer ID]],'Hospitalisation Details'!1791:$1048576,5,FALSE())</f>
        <v>#N/A</v>
      </c>
      <c r="M1792" s="19" t="e">
        <f>VLOOKUP(Table3[[#This Row],[Customer ID]],'Hospitalisation Details'!1791:$1048576,6,FALSE())</f>
        <v>#N/A</v>
      </c>
      <c r="N1792" s="19" t="e">
        <f>VLOOKUP(Table3[[#This Row],[Customer ID]],'Hospitalisation Details'!1791:$1048576,8,FALSE())</f>
        <v>#N/A</v>
      </c>
      <c r="O1792" s="19" t="e">
        <f>VLOOKUP(Table3[[#This Row],[Customer ID]],'Hospitalisation Details'!1791:$1048576,9,FALSE())</f>
        <v>#N/A</v>
      </c>
      <c r="P1792" s="19" t="e">
        <f>VLOOKUP(Table3[[#This Row],[Customer ID]],'Hospitalisation Details'!1791:$1048576,10,FALSE())</f>
        <v>#N/A</v>
      </c>
      <c r="Q1792" s="19" t="e">
        <f>VLOOKUP(Table3[[#This Row],[Customer ID]],'Hospitalisation Details'!1791:$1048576,11,FALSE())</f>
        <v>#N/A</v>
      </c>
    </row>
    <row r="1793" spans="1:17" x14ac:dyDescent="0.2">
      <c r="A1793" s="18" t="s">
        <v>578</v>
      </c>
      <c r="B1793" s="19" t="str">
        <f>VLOOKUP(Table3[[#This Row],[Customer ID]],'Customer name 1'!1792:$1048576,4,FALSE())</f>
        <v xml:space="preserve">Ms. Heather </v>
      </c>
      <c r="C1793" s="20">
        <f>VLOOKUP(Table3[[#This Row],[Customer ID]],'Medical Examinations'!$1:$1048576,2,FALSE())</f>
        <v>37</v>
      </c>
      <c r="D1793" s="20" t="str">
        <f>VLOOKUP(Table3[[#This Row],[Customer ID]],'Medical Examinations'!$1:$1048576,3,FALSE())</f>
        <v xml:space="preserve"> obesity </v>
      </c>
      <c r="E1793" s="20">
        <f>VLOOKUP(Table3[[#This Row],[Customer ID]],'Medical Examinations'!$1:$1048576,4,FALSE())</f>
        <v>11.66</v>
      </c>
      <c r="F1793" s="20" t="str">
        <f>VLOOKUP(Table3[[#This Row],[Customer ID]],'Medical Examinations'!$1:$1048576,5,FALSE())</f>
        <v xml:space="preserve">diabetes </v>
      </c>
      <c r="G1793" s="19" t="str">
        <f>VLOOKUP(Table3[[#This Row],[Customer ID]],'Medical Examinations'!$1:$1048576,6,FALSE())</f>
        <v>No</v>
      </c>
      <c r="H1793" s="19" t="str">
        <f>VLOOKUP(Table3[[#This Row],[Customer ID]],'Medical Examinations'!$1:$1048576,7,FALSE())</f>
        <v>No</v>
      </c>
      <c r="I1793" s="19" t="str">
        <f>VLOOKUP(Table3[[#This Row],[Customer ID]],'Medical Examinations'!$1:$1048576,8,FALSE())</f>
        <v>No</v>
      </c>
      <c r="J1793" s="19">
        <f>VLOOKUP(Table3[[#This Row],[Customer ID]],'Medical Examinations'!$1:$1048576,9,FALSE())</f>
        <v>0</v>
      </c>
      <c r="K1793" s="19" t="str">
        <f>VLOOKUP(Table3[[#This Row],[Customer ID]],'Medical Examinations'!$1:$1048576,10,FALSE())</f>
        <v>No</v>
      </c>
      <c r="L1793" s="19" t="e">
        <f>VLOOKUP(Table3[[#This Row],[Customer ID]],'Hospitalisation Details'!1792:$1048576,5,FALSE())</f>
        <v>#N/A</v>
      </c>
      <c r="M1793" s="19" t="e">
        <f>VLOOKUP(Table3[[#This Row],[Customer ID]],'Hospitalisation Details'!1792:$1048576,6,FALSE())</f>
        <v>#N/A</v>
      </c>
      <c r="N1793" s="19" t="e">
        <f>VLOOKUP(Table3[[#This Row],[Customer ID]],'Hospitalisation Details'!1792:$1048576,8,FALSE())</f>
        <v>#N/A</v>
      </c>
      <c r="O1793" s="19" t="e">
        <f>VLOOKUP(Table3[[#This Row],[Customer ID]],'Hospitalisation Details'!1792:$1048576,9,FALSE())</f>
        <v>#N/A</v>
      </c>
      <c r="P1793" s="19" t="e">
        <f>VLOOKUP(Table3[[#This Row],[Customer ID]],'Hospitalisation Details'!1792:$1048576,10,FALSE())</f>
        <v>#N/A</v>
      </c>
      <c r="Q1793" s="19" t="e">
        <f>VLOOKUP(Table3[[#This Row],[Customer ID]],'Hospitalisation Details'!1792:$1048576,11,FALSE())</f>
        <v>#N/A</v>
      </c>
    </row>
    <row r="1794" spans="1:17" x14ac:dyDescent="0.2">
      <c r="A1794" s="18" t="s">
        <v>577</v>
      </c>
      <c r="B1794" s="19" t="str">
        <f>VLOOKUP(Table3[[#This Row],[Customer ID]],'Customer name 1'!1793:$1048576,4,FALSE())</f>
        <v xml:space="preserve">Mr. Michael </v>
      </c>
      <c r="C1794" s="20">
        <f>VLOOKUP(Table3[[#This Row],[Customer ID]],'Medical Examinations'!$1:$1048576,2,FALSE())</f>
        <v>18.905000000000001</v>
      </c>
      <c r="D1794" s="20" t="str">
        <f>VLOOKUP(Table3[[#This Row],[Customer ID]],'Medical Examinations'!$1:$1048576,3,FALSE())</f>
        <v>normal weight</v>
      </c>
      <c r="E1794" s="20">
        <f>VLOOKUP(Table3[[#This Row],[Customer ID]],'Medical Examinations'!$1:$1048576,4,FALSE())</f>
        <v>4.91</v>
      </c>
      <c r="F1794" s="20" t="str">
        <f>VLOOKUP(Table3[[#This Row],[Customer ID]],'Medical Examinations'!$1:$1048576,5,FALSE())</f>
        <v xml:space="preserve">normal </v>
      </c>
      <c r="G1794" s="19" t="str">
        <f>VLOOKUP(Table3[[#This Row],[Customer ID]],'Medical Examinations'!$1:$1048576,6,FALSE())</f>
        <v>yes</v>
      </c>
      <c r="H1794" s="19" t="str">
        <f>VLOOKUP(Table3[[#This Row],[Customer ID]],'Medical Examinations'!$1:$1048576,7,FALSE())</f>
        <v>No</v>
      </c>
      <c r="I1794" s="19" t="str">
        <f>VLOOKUP(Table3[[#This Row],[Customer ID]],'Medical Examinations'!$1:$1048576,8,FALSE())</f>
        <v>No</v>
      </c>
      <c r="J1794" s="19">
        <f>VLOOKUP(Table3[[#This Row],[Customer ID]],'Medical Examinations'!$1:$1048576,9,FALSE())</f>
        <v>1</v>
      </c>
      <c r="K1794" s="19" t="str">
        <f>VLOOKUP(Table3[[#This Row],[Customer ID]],'Medical Examinations'!$1:$1048576,10,FALSE())</f>
        <v>No</v>
      </c>
      <c r="L1794" s="19" t="e">
        <f>VLOOKUP(Table3[[#This Row],[Customer ID]],'Hospitalisation Details'!1793:$1048576,5,FALSE())</f>
        <v>#N/A</v>
      </c>
      <c r="M1794" s="19" t="e">
        <f>VLOOKUP(Table3[[#This Row],[Customer ID]],'Hospitalisation Details'!1793:$1048576,6,FALSE())</f>
        <v>#N/A</v>
      </c>
      <c r="N1794" s="19" t="e">
        <f>VLOOKUP(Table3[[#This Row],[Customer ID]],'Hospitalisation Details'!1793:$1048576,8,FALSE())</f>
        <v>#N/A</v>
      </c>
      <c r="O1794" s="19" t="e">
        <f>VLOOKUP(Table3[[#This Row],[Customer ID]],'Hospitalisation Details'!1793:$1048576,9,FALSE())</f>
        <v>#N/A</v>
      </c>
      <c r="P1794" s="19" t="e">
        <f>VLOOKUP(Table3[[#This Row],[Customer ID]],'Hospitalisation Details'!1793:$1048576,10,FALSE())</f>
        <v>#N/A</v>
      </c>
      <c r="Q1794" s="19" t="e">
        <f>VLOOKUP(Table3[[#This Row],[Customer ID]],'Hospitalisation Details'!1793:$1048576,11,FALSE())</f>
        <v>#N/A</v>
      </c>
    </row>
    <row r="1795" spans="1:17" x14ac:dyDescent="0.2">
      <c r="A1795" s="18" t="s">
        <v>576</v>
      </c>
      <c r="B1795" s="19" t="str">
        <f>VLOOKUP(Table3[[#This Row],[Customer ID]],'Customer name 1'!1794:$1048576,4,FALSE())</f>
        <v xml:space="preserve">Ms. Kathleen </v>
      </c>
      <c r="C1795" s="20">
        <f>VLOOKUP(Table3[[#This Row],[Customer ID]],'Medical Examinations'!$1:$1048576,2,FALSE())</f>
        <v>20.03</v>
      </c>
      <c r="D1795" s="20" t="str">
        <f>VLOOKUP(Table3[[#This Row],[Customer ID]],'Medical Examinations'!$1:$1048576,3,FALSE())</f>
        <v>normal weight</v>
      </c>
      <c r="E1795" s="20">
        <f>VLOOKUP(Table3[[#This Row],[Customer ID]],'Medical Examinations'!$1:$1048576,4,FALSE())</f>
        <v>9.25</v>
      </c>
      <c r="F1795" s="20" t="str">
        <f>VLOOKUP(Table3[[#This Row],[Customer ID]],'Medical Examinations'!$1:$1048576,5,FALSE())</f>
        <v xml:space="preserve">diabetes </v>
      </c>
      <c r="G1795" s="19" t="str">
        <f>VLOOKUP(Table3[[#This Row],[Customer ID]],'Medical Examinations'!$1:$1048576,6,FALSE())</f>
        <v>yes</v>
      </c>
      <c r="H1795" s="19" t="str">
        <f>VLOOKUP(Table3[[#This Row],[Customer ID]],'Medical Examinations'!$1:$1048576,7,FALSE())</f>
        <v>No</v>
      </c>
      <c r="I1795" s="19" t="str">
        <f>VLOOKUP(Table3[[#This Row],[Customer ID]],'Medical Examinations'!$1:$1048576,8,FALSE())</f>
        <v>No</v>
      </c>
      <c r="J1795" s="19">
        <f>VLOOKUP(Table3[[#This Row],[Customer ID]],'Medical Examinations'!$1:$1048576,9,FALSE())</f>
        <v>0</v>
      </c>
      <c r="K1795" s="19" t="str">
        <f>VLOOKUP(Table3[[#This Row],[Customer ID]],'Medical Examinations'!$1:$1048576,10,FALSE())</f>
        <v>No</v>
      </c>
      <c r="L1795" s="19" t="e">
        <f>VLOOKUP(Table3[[#This Row],[Customer ID]],'Hospitalisation Details'!1794:$1048576,5,FALSE())</f>
        <v>#N/A</v>
      </c>
      <c r="M1795" s="19" t="e">
        <f>VLOOKUP(Table3[[#This Row],[Customer ID]],'Hospitalisation Details'!1794:$1048576,6,FALSE())</f>
        <v>#N/A</v>
      </c>
      <c r="N1795" s="19" t="e">
        <f>VLOOKUP(Table3[[#This Row],[Customer ID]],'Hospitalisation Details'!1794:$1048576,8,FALSE())</f>
        <v>#N/A</v>
      </c>
      <c r="O1795" s="19" t="e">
        <f>VLOOKUP(Table3[[#This Row],[Customer ID]],'Hospitalisation Details'!1794:$1048576,9,FALSE())</f>
        <v>#N/A</v>
      </c>
      <c r="P1795" s="19" t="e">
        <f>VLOOKUP(Table3[[#This Row],[Customer ID]],'Hospitalisation Details'!1794:$1048576,10,FALSE())</f>
        <v>#N/A</v>
      </c>
      <c r="Q1795" s="19" t="e">
        <f>VLOOKUP(Table3[[#This Row],[Customer ID]],'Hospitalisation Details'!1794:$1048576,11,FALSE())</f>
        <v>#N/A</v>
      </c>
    </row>
    <row r="1796" spans="1:17" x14ac:dyDescent="0.2">
      <c r="A1796" s="18" t="s">
        <v>575</v>
      </c>
      <c r="B1796" s="19" t="str">
        <f>VLOOKUP(Table3[[#This Row],[Customer ID]],'Customer name 1'!1795:$1048576,4,FALSE())</f>
        <v xml:space="preserve">Mr. Ryan </v>
      </c>
      <c r="C1796" s="20">
        <f>VLOOKUP(Table3[[#This Row],[Customer ID]],'Medical Examinations'!$1:$1048576,2,FALSE())</f>
        <v>16.7</v>
      </c>
      <c r="D1796" s="20" t="str">
        <f>VLOOKUP(Table3[[#This Row],[Customer ID]],'Medical Examinations'!$1:$1048576,3,FALSE())</f>
        <v xml:space="preserve">under weight </v>
      </c>
      <c r="E1796" s="20">
        <f>VLOOKUP(Table3[[#This Row],[Customer ID]],'Medical Examinations'!$1:$1048576,4,FALSE())</f>
        <v>11.48</v>
      </c>
      <c r="F1796" s="20" t="str">
        <f>VLOOKUP(Table3[[#This Row],[Customer ID]],'Medical Examinations'!$1:$1048576,5,FALSE())</f>
        <v xml:space="preserve">diabetes </v>
      </c>
      <c r="G1796" s="19" t="str">
        <f>VLOOKUP(Table3[[#This Row],[Customer ID]],'Medical Examinations'!$1:$1048576,6,FALSE())</f>
        <v>No</v>
      </c>
      <c r="H1796" s="19" t="str">
        <f>VLOOKUP(Table3[[#This Row],[Customer ID]],'Medical Examinations'!$1:$1048576,7,FALSE())</f>
        <v>No</v>
      </c>
      <c r="I1796" s="19" t="str">
        <f>VLOOKUP(Table3[[#This Row],[Customer ID]],'Medical Examinations'!$1:$1048576,8,FALSE())</f>
        <v>No</v>
      </c>
      <c r="J1796" s="19">
        <f>VLOOKUP(Table3[[#This Row],[Customer ID]],'Medical Examinations'!$1:$1048576,9,FALSE())</f>
        <v>0</v>
      </c>
      <c r="K1796" s="19" t="str">
        <f>VLOOKUP(Table3[[#This Row],[Customer ID]],'Medical Examinations'!$1:$1048576,10,FALSE())</f>
        <v>No</v>
      </c>
      <c r="L1796" s="19" t="e">
        <f>VLOOKUP(Table3[[#This Row],[Customer ID]],'Hospitalisation Details'!1795:$1048576,5,FALSE())</f>
        <v>#N/A</v>
      </c>
      <c r="M1796" s="19" t="e">
        <f>VLOOKUP(Table3[[#This Row],[Customer ID]],'Hospitalisation Details'!1795:$1048576,6,FALSE())</f>
        <v>#N/A</v>
      </c>
      <c r="N1796" s="19" t="e">
        <f>VLOOKUP(Table3[[#This Row],[Customer ID]],'Hospitalisation Details'!1795:$1048576,8,FALSE())</f>
        <v>#N/A</v>
      </c>
      <c r="O1796" s="19" t="e">
        <f>VLOOKUP(Table3[[#This Row],[Customer ID]],'Hospitalisation Details'!1795:$1048576,9,FALSE())</f>
        <v>#N/A</v>
      </c>
      <c r="P1796" s="19" t="e">
        <f>VLOOKUP(Table3[[#This Row],[Customer ID]],'Hospitalisation Details'!1795:$1048576,10,FALSE())</f>
        <v>#N/A</v>
      </c>
      <c r="Q1796" s="19" t="e">
        <f>VLOOKUP(Table3[[#This Row],[Customer ID]],'Hospitalisation Details'!1795:$1048576,11,FALSE())</f>
        <v>#N/A</v>
      </c>
    </row>
    <row r="1797" spans="1:17" x14ac:dyDescent="0.2">
      <c r="A1797" s="18" t="s">
        <v>574</v>
      </c>
      <c r="B1797" s="19" t="str">
        <f>VLOOKUP(Table3[[#This Row],[Customer ID]],'Customer name 1'!1796:$1048576,4,FALSE())</f>
        <v xml:space="preserve">Ms. Sara </v>
      </c>
      <c r="C1797" s="20">
        <f>VLOOKUP(Table3[[#This Row],[Customer ID]],'Medical Examinations'!$1:$1048576,2,FALSE())</f>
        <v>39.82</v>
      </c>
      <c r="D1797" s="20" t="str">
        <f>VLOOKUP(Table3[[#This Row],[Customer ID]],'Medical Examinations'!$1:$1048576,3,FALSE())</f>
        <v xml:space="preserve"> obesity </v>
      </c>
      <c r="E1797" s="20">
        <f>VLOOKUP(Table3[[#This Row],[Customer ID]],'Medical Examinations'!$1:$1048576,4,FALSE())</f>
        <v>6.06</v>
      </c>
      <c r="F1797" s="20" t="str">
        <f>VLOOKUP(Table3[[#This Row],[Customer ID]],'Medical Examinations'!$1:$1048576,5,FALSE())</f>
        <v>prediabetes</v>
      </c>
      <c r="G1797" s="19" t="str">
        <f>VLOOKUP(Table3[[#This Row],[Customer ID]],'Medical Examinations'!$1:$1048576,6,FALSE())</f>
        <v>No</v>
      </c>
      <c r="H1797" s="19" t="str">
        <f>VLOOKUP(Table3[[#This Row],[Customer ID]],'Medical Examinations'!$1:$1048576,7,FALSE())</f>
        <v>No</v>
      </c>
      <c r="I1797" s="19" t="str">
        <f>VLOOKUP(Table3[[#This Row],[Customer ID]],'Medical Examinations'!$1:$1048576,8,FALSE())</f>
        <v>No</v>
      </c>
      <c r="J1797" s="19">
        <f>VLOOKUP(Table3[[#This Row],[Customer ID]],'Medical Examinations'!$1:$1048576,9,FALSE())</f>
        <v>0</v>
      </c>
      <c r="K1797" s="19" t="str">
        <f>VLOOKUP(Table3[[#This Row],[Customer ID]],'Medical Examinations'!$1:$1048576,10,FALSE())</f>
        <v>No</v>
      </c>
      <c r="L1797" s="19" t="e">
        <f>VLOOKUP(Table3[[#This Row],[Customer ID]],'Hospitalisation Details'!1796:$1048576,5,FALSE())</f>
        <v>#N/A</v>
      </c>
      <c r="M1797" s="19" t="e">
        <f>VLOOKUP(Table3[[#This Row],[Customer ID]],'Hospitalisation Details'!1796:$1048576,6,FALSE())</f>
        <v>#N/A</v>
      </c>
      <c r="N1797" s="19" t="e">
        <f>VLOOKUP(Table3[[#This Row],[Customer ID]],'Hospitalisation Details'!1796:$1048576,8,FALSE())</f>
        <v>#N/A</v>
      </c>
      <c r="O1797" s="19" t="e">
        <f>VLOOKUP(Table3[[#This Row],[Customer ID]],'Hospitalisation Details'!1796:$1048576,9,FALSE())</f>
        <v>#N/A</v>
      </c>
      <c r="P1797" s="19" t="e">
        <f>VLOOKUP(Table3[[#This Row],[Customer ID]],'Hospitalisation Details'!1796:$1048576,10,FALSE())</f>
        <v>#N/A</v>
      </c>
      <c r="Q1797" s="19" t="e">
        <f>VLOOKUP(Table3[[#This Row],[Customer ID]],'Hospitalisation Details'!1796:$1048576,11,FALSE())</f>
        <v>#N/A</v>
      </c>
    </row>
    <row r="1798" spans="1:17" x14ac:dyDescent="0.2">
      <c r="A1798" s="18" t="s">
        <v>573</v>
      </c>
      <c r="B1798" s="19" t="str">
        <f>VLOOKUP(Table3[[#This Row],[Customer ID]],'Customer name 1'!1797:$1048576,4,FALSE())</f>
        <v xml:space="preserve">Mr. Deniz </v>
      </c>
      <c r="C1798" s="20">
        <f>VLOOKUP(Table3[[#This Row],[Customer ID]],'Medical Examinations'!$1:$1048576,2,FALSE())</f>
        <v>22.04</v>
      </c>
      <c r="D1798" s="20" t="str">
        <f>VLOOKUP(Table3[[#This Row],[Customer ID]],'Medical Examinations'!$1:$1048576,3,FALSE())</f>
        <v>normal weight</v>
      </c>
      <c r="E1798" s="20">
        <f>VLOOKUP(Table3[[#This Row],[Customer ID]],'Medical Examinations'!$1:$1048576,4,FALSE())</f>
        <v>5.86</v>
      </c>
      <c r="F1798" s="20" t="str">
        <f>VLOOKUP(Table3[[#This Row],[Customer ID]],'Medical Examinations'!$1:$1048576,5,FALSE())</f>
        <v>prediabetes</v>
      </c>
      <c r="G1798" s="19" t="str">
        <f>VLOOKUP(Table3[[#This Row],[Customer ID]],'Medical Examinations'!$1:$1048576,6,FALSE())</f>
        <v>No</v>
      </c>
      <c r="H1798" s="19" t="str">
        <f>VLOOKUP(Table3[[#This Row],[Customer ID]],'Medical Examinations'!$1:$1048576,7,FALSE())</f>
        <v>No</v>
      </c>
      <c r="I1798" s="19" t="str">
        <f>VLOOKUP(Table3[[#This Row],[Customer ID]],'Medical Examinations'!$1:$1048576,8,FALSE())</f>
        <v>No</v>
      </c>
      <c r="J1798" s="19">
        <f>VLOOKUP(Table3[[#This Row],[Customer ID]],'Medical Examinations'!$1:$1048576,9,FALSE())</f>
        <v>1</v>
      </c>
      <c r="K1798" s="19" t="str">
        <f>VLOOKUP(Table3[[#This Row],[Customer ID]],'Medical Examinations'!$1:$1048576,10,FALSE())</f>
        <v>No</v>
      </c>
      <c r="L1798" s="19" t="e">
        <f>VLOOKUP(Table3[[#This Row],[Customer ID]],'Hospitalisation Details'!1797:$1048576,5,FALSE())</f>
        <v>#N/A</v>
      </c>
      <c r="M1798" s="19" t="e">
        <f>VLOOKUP(Table3[[#This Row],[Customer ID]],'Hospitalisation Details'!1797:$1048576,6,FALSE())</f>
        <v>#N/A</v>
      </c>
      <c r="N1798" s="19" t="e">
        <f>VLOOKUP(Table3[[#This Row],[Customer ID]],'Hospitalisation Details'!1797:$1048576,8,FALSE())</f>
        <v>#N/A</v>
      </c>
      <c r="O1798" s="19" t="e">
        <f>VLOOKUP(Table3[[#This Row],[Customer ID]],'Hospitalisation Details'!1797:$1048576,9,FALSE())</f>
        <v>#N/A</v>
      </c>
      <c r="P1798" s="19" t="e">
        <f>VLOOKUP(Table3[[#This Row],[Customer ID]],'Hospitalisation Details'!1797:$1048576,10,FALSE())</f>
        <v>#N/A</v>
      </c>
      <c r="Q1798" s="19" t="e">
        <f>VLOOKUP(Table3[[#This Row],[Customer ID]],'Hospitalisation Details'!1797:$1048576,11,FALSE())</f>
        <v>#N/A</v>
      </c>
    </row>
    <row r="1799" spans="1:17" x14ac:dyDescent="0.2">
      <c r="A1799" s="18" t="s">
        <v>572</v>
      </c>
      <c r="B1799" s="19" t="str">
        <f>VLOOKUP(Table3[[#This Row],[Customer ID]],'Customer name 1'!1798:$1048576,4,FALSE())</f>
        <v xml:space="preserve">Ms. Shannon </v>
      </c>
      <c r="C1799" s="20">
        <f>VLOOKUP(Table3[[#This Row],[Customer ID]],'Medical Examinations'!$1:$1048576,2,FALSE())</f>
        <v>28.27</v>
      </c>
      <c r="D1799" s="20" t="str">
        <f>VLOOKUP(Table3[[#This Row],[Customer ID]],'Medical Examinations'!$1:$1048576,3,FALSE())</f>
        <v>over weight</v>
      </c>
      <c r="E1799" s="20">
        <f>VLOOKUP(Table3[[#This Row],[Customer ID]],'Medical Examinations'!$1:$1048576,4,FALSE())</f>
        <v>5.33</v>
      </c>
      <c r="F1799" s="20" t="str">
        <f>VLOOKUP(Table3[[#This Row],[Customer ID]],'Medical Examinations'!$1:$1048576,5,FALSE())</f>
        <v xml:space="preserve">normal </v>
      </c>
      <c r="G1799" s="19" t="str">
        <f>VLOOKUP(Table3[[#This Row],[Customer ID]],'Medical Examinations'!$1:$1048576,6,FALSE())</f>
        <v>No</v>
      </c>
      <c r="H1799" s="19" t="str">
        <f>VLOOKUP(Table3[[#This Row],[Customer ID]],'Medical Examinations'!$1:$1048576,7,FALSE())</f>
        <v>No</v>
      </c>
      <c r="I1799" s="19" t="str">
        <f>VLOOKUP(Table3[[#This Row],[Customer ID]],'Medical Examinations'!$1:$1048576,8,FALSE())</f>
        <v>No</v>
      </c>
      <c r="J1799" s="19">
        <f>VLOOKUP(Table3[[#This Row],[Customer ID]],'Medical Examinations'!$1:$1048576,9,FALSE())</f>
        <v>0</v>
      </c>
      <c r="K1799" s="19" t="str">
        <f>VLOOKUP(Table3[[#This Row],[Customer ID]],'Medical Examinations'!$1:$1048576,10,FALSE())</f>
        <v>No</v>
      </c>
      <c r="L1799" s="19" t="e">
        <f>VLOOKUP(Table3[[#This Row],[Customer ID]],'Hospitalisation Details'!1798:$1048576,5,FALSE())</f>
        <v>#N/A</v>
      </c>
      <c r="M1799" s="19" t="e">
        <f>VLOOKUP(Table3[[#This Row],[Customer ID]],'Hospitalisation Details'!1798:$1048576,6,FALSE())</f>
        <v>#N/A</v>
      </c>
      <c r="N1799" s="19" t="e">
        <f>VLOOKUP(Table3[[#This Row],[Customer ID]],'Hospitalisation Details'!1798:$1048576,8,FALSE())</f>
        <v>#N/A</v>
      </c>
      <c r="O1799" s="19" t="e">
        <f>VLOOKUP(Table3[[#This Row],[Customer ID]],'Hospitalisation Details'!1798:$1048576,9,FALSE())</f>
        <v>#N/A</v>
      </c>
      <c r="P1799" s="19" t="e">
        <f>VLOOKUP(Table3[[#This Row],[Customer ID]],'Hospitalisation Details'!1798:$1048576,10,FALSE())</f>
        <v>#N/A</v>
      </c>
      <c r="Q1799" s="19" t="e">
        <f>VLOOKUP(Table3[[#This Row],[Customer ID]],'Hospitalisation Details'!1798:$1048576,11,FALSE())</f>
        <v>#N/A</v>
      </c>
    </row>
    <row r="1800" spans="1:17" x14ac:dyDescent="0.2">
      <c r="A1800" s="18" t="s">
        <v>571</v>
      </c>
      <c r="B1800" s="19" t="str">
        <f>VLOOKUP(Table3[[#This Row],[Customer ID]],'Customer name 1'!1799:$1048576,4,FALSE())</f>
        <v xml:space="preserve">Ms. Kaitlin </v>
      </c>
      <c r="C1800" s="20">
        <f>VLOOKUP(Table3[[#This Row],[Customer ID]],'Medical Examinations'!$1:$1048576,2,FALSE())</f>
        <v>18.5</v>
      </c>
      <c r="D1800" s="20" t="str">
        <f>VLOOKUP(Table3[[#This Row],[Customer ID]],'Medical Examinations'!$1:$1048576,3,FALSE())</f>
        <v>normal weight</v>
      </c>
      <c r="E1800" s="20">
        <f>VLOOKUP(Table3[[#This Row],[Customer ID]],'Medical Examinations'!$1:$1048576,4,FALSE())</f>
        <v>5.33</v>
      </c>
      <c r="F1800" s="20" t="str">
        <f>VLOOKUP(Table3[[#This Row],[Customer ID]],'Medical Examinations'!$1:$1048576,5,FALSE())</f>
        <v xml:space="preserve">normal </v>
      </c>
      <c r="G1800" s="19" t="str">
        <f>VLOOKUP(Table3[[#This Row],[Customer ID]],'Medical Examinations'!$1:$1048576,6,FALSE())</f>
        <v>No</v>
      </c>
      <c r="H1800" s="19" t="str">
        <f>VLOOKUP(Table3[[#This Row],[Customer ID]],'Medical Examinations'!$1:$1048576,7,FALSE())</f>
        <v>No</v>
      </c>
      <c r="I1800" s="19" t="str">
        <f>VLOOKUP(Table3[[#This Row],[Customer ID]],'Medical Examinations'!$1:$1048576,8,FALSE())</f>
        <v>No</v>
      </c>
      <c r="J1800" s="19">
        <f>VLOOKUP(Table3[[#This Row],[Customer ID]],'Medical Examinations'!$1:$1048576,9,FALSE())</f>
        <v>0</v>
      </c>
      <c r="K1800" s="19" t="str">
        <f>VLOOKUP(Table3[[#This Row],[Customer ID]],'Medical Examinations'!$1:$1048576,10,FALSE())</f>
        <v>No</v>
      </c>
      <c r="L1800" s="19" t="e">
        <f>VLOOKUP(Table3[[#This Row],[Customer ID]],'Hospitalisation Details'!1799:$1048576,5,FALSE())</f>
        <v>#N/A</v>
      </c>
      <c r="M1800" s="19" t="e">
        <f>VLOOKUP(Table3[[#This Row],[Customer ID]],'Hospitalisation Details'!1799:$1048576,6,FALSE())</f>
        <v>#N/A</v>
      </c>
      <c r="N1800" s="19" t="e">
        <f>VLOOKUP(Table3[[#This Row],[Customer ID]],'Hospitalisation Details'!1799:$1048576,8,FALSE())</f>
        <v>#N/A</v>
      </c>
      <c r="O1800" s="19" t="e">
        <f>VLOOKUP(Table3[[#This Row],[Customer ID]],'Hospitalisation Details'!1799:$1048576,9,FALSE())</f>
        <v>#N/A</v>
      </c>
      <c r="P1800" s="19" t="e">
        <f>VLOOKUP(Table3[[#This Row],[Customer ID]],'Hospitalisation Details'!1799:$1048576,10,FALSE())</f>
        <v>#N/A</v>
      </c>
      <c r="Q1800" s="19" t="e">
        <f>VLOOKUP(Table3[[#This Row],[Customer ID]],'Hospitalisation Details'!1799:$1048576,11,FALSE())</f>
        <v>#N/A</v>
      </c>
    </row>
    <row r="1801" spans="1:17" x14ac:dyDescent="0.2">
      <c r="A1801" s="18" t="s">
        <v>570</v>
      </c>
      <c r="B1801" s="19" t="str">
        <f>VLOOKUP(Table3[[#This Row],[Customer ID]],'Customer name 1'!1800:$1048576,4,FALSE())</f>
        <v xml:space="preserve">  </v>
      </c>
      <c r="C1801" s="20">
        <f>VLOOKUP(Table3[[#This Row],[Customer ID]],'Medical Examinations'!$1:$1048576,2,FALSE())</f>
        <v>38.6</v>
      </c>
      <c r="D1801" s="20" t="str">
        <f>VLOOKUP(Table3[[#This Row],[Customer ID]],'Medical Examinations'!$1:$1048576,3,FALSE())</f>
        <v xml:space="preserve"> obesity </v>
      </c>
      <c r="E1801" s="20">
        <f>VLOOKUP(Table3[[#This Row],[Customer ID]],'Medical Examinations'!$1:$1048576,4,FALSE())</f>
        <v>6.02</v>
      </c>
      <c r="F1801" s="20" t="str">
        <f>VLOOKUP(Table3[[#This Row],[Customer ID]],'Medical Examinations'!$1:$1048576,5,FALSE())</f>
        <v>prediabetes</v>
      </c>
      <c r="G1801" s="19" t="str">
        <f>VLOOKUP(Table3[[#This Row],[Customer ID]],'Medical Examinations'!$1:$1048576,6,FALSE())</f>
        <v>No</v>
      </c>
      <c r="H1801" s="19" t="str">
        <f>VLOOKUP(Table3[[#This Row],[Customer ID]],'Medical Examinations'!$1:$1048576,7,FALSE())</f>
        <v>No</v>
      </c>
      <c r="I1801" s="19" t="str">
        <f>VLOOKUP(Table3[[#This Row],[Customer ID]],'Medical Examinations'!$1:$1048576,8,FALSE())</f>
        <v>No</v>
      </c>
      <c r="J1801" s="19">
        <f>VLOOKUP(Table3[[#This Row],[Customer ID]],'Medical Examinations'!$1:$1048576,9,FALSE())</f>
        <v>1</v>
      </c>
      <c r="K1801" s="19" t="str">
        <f>VLOOKUP(Table3[[#This Row],[Customer ID]],'Medical Examinations'!$1:$1048576,10,FALSE())</f>
        <v>No</v>
      </c>
      <c r="L1801" s="19" t="e">
        <f>VLOOKUP(Table3[[#This Row],[Customer ID]],'Hospitalisation Details'!1800:$1048576,5,FALSE())</f>
        <v>#N/A</v>
      </c>
      <c r="M1801" s="19" t="e">
        <f>VLOOKUP(Table3[[#This Row],[Customer ID]],'Hospitalisation Details'!1800:$1048576,6,FALSE())</f>
        <v>#N/A</v>
      </c>
      <c r="N1801" s="19" t="e">
        <f>VLOOKUP(Table3[[#This Row],[Customer ID]],'Hospitalisation Details'!1800:$1048576,8,FALSE())</f>
        <v>#N/A</v>
      </c>
      <c r="O1801" s="19" t="e">
        <f>VLOOKUP(Table3[[#This Row],[Customer ID]],'Hospitalisation Details'!1800:$1048576,9,FALSE())</f>
        <v>#N/A</v>
      </c>
      <c r="P1801" s="19" t="e">
        <f>VLOOKUP(Table3[[#This Row],[Customer ID]],'Hospitalisation Details'!1800:$1048576,10,FALSE())</f>
        <v>#N/A</v>
      </c>
      <c r="Q1801" s="19" t="e">
        <f>VLOOKUP(Table3[[#This Row],[Customer ID]],'Hospitalisation Details'!1800:$1048576,11,FALSE())</f>
        <v>#N/A</v>
      </c>
    </row>
    <row r="1802" spans="1:17" x14ac:dyDescent="0.2">
      <c r="A1802" s="18" t="s">
        <v>569</v>
      </c>
      <c r="B1802" s="19" t="str">
        <f>VLOOKUP(Table3[[#This Row],[Customer ID]],'Customer name 1'!1801:$1048576,4,FALSE())</f>
        <v xml:space="preserve">Ms. Kristen </v>
      </c>
      <c r="C1802" s="20">
        <f>VLOOKUP(Table3[[#This Row],[Customer ID]],'Medical Examinations'!$1:$1048576,2,FALSE())</f>
        <v>43.12</v>
      </c>
      <c r="D1802" s="20" t="str">
        <f>VLOOKUP(Table3[[#This Row],[Customer ID]],'Medical Examinations'!$1:$1048576,3,FALSE())</f>
        <v xml:space="preserve"> obesity </v>
      </c>
      <c r="E1802" s="20">
        <f>VLOOKUP(Table3[[#This Row],[Customer ID]],'Medical Examinations'!$1:$1048576,4,FALSE())</f>
        <v>6.25</v>
      </c>
      <c r="F1802" s="20" t="str">
        <f>VLOOKUP(Table3[[#This Row],[Customer ID]],'Medical Examinations'!$1:$1048576,5,FALSE())</f>
        <v>prediabetes</v>
      </c>
      <c r="G1802" s="19" t="str">
        <f>VLOOKUP(Table3[[#This Row],[Customer ID]],'Medical Examinations'!$1:$1048576,6,FALSE())</f>
        <v>No</v>
      </c>
      <c r="H1802" s="19" t="str">
        <f>VLOOKUP(Table3[[#This Row],[Customer ID]],'Medical Examinations'!$1:$1048576,7,FALSE())</f>
        <v>No</v>
      </c>
      <c r="I1802" s="19" t="str">
        <f>VLOOKUP(Table3[[#This Row],[Customer ID]],'Medical Examinations'!$1:$1048576,8,FALSE())</f>
        <v>No</v>
      </c>
      <c r="J1802" s="19">
        <f>VLOOKUP(Table3[[#This Row],[Customer ID]],'Medical Examinations'!$1:$1048576,9,FALSE())</f>
        <v>1</v>
      </c>
      <c r="K1802" s="19" t="str">
        <f>VLOOKUP(Table3[[#This Row],[Customer ID]],'Medical Examinations'!$1:$1048576,10,FALSE())</f>
        <v>No</v>
      </c>
      <c r="L1802" s="19" t="e">
        <f>VLOOKUP(Table3[[#This Row],[Customer ID]],'Hospitalisation Details'!1801:$1048576,5,FALSE())</f>
        <v>#N/A</v>
      </c>
      <c r="M1802" s="19" t="e">
        <f>VLOOKUP(Table3[[#This Row],[Customer ID]],'Hospitalisation Details'!1801:$1048576,6,FALSE())</f>
        <v>#N/A</v>
      </c>
      <c r="N1802" s="19" t="e">
        <f>VLOOKUP(Table3[[#This Row],[Customer ID]],'Hospitalisation Details'!1801:$1048576,8,FALSE())</f>
        <v>#N/A</v>
      </c>
      <c r="O1802" s="19" t="e">
        <f>VLOOKUP(Table3[[#This Row],[Customer ID]],'Hospitalisation Details'!1801:$1048576,9,FALSE())</f>
        <v>#N/A</v>
      </c>
      <c r="P1802" s="19" t="e">
        <f>VLOOKUP(Table3[[#This Row],[Customer ID]],'Hospitalisation Details'!1801:$1048576,10,FALSE())</f>
        <v>#N/A</v>
      </c>
      <c r="Q1802" s="19" t="e">
        <f>VLOOKUP(Table3[[#This Row],[Customer ID]],'Hospitalisation Details'!1801:$1048576,11,FALSE())</f>
        <v>#N/A</v>
      </c>
    </row>
    <row r="1803" spans="1:17" x14ac:dyDescent="0.2">
      <c r="A1803" s="18" t="s">
        <v>568</v>
      </c>
      <c r="B1803" s="19" t="str">
        <f>VLOOKUP(Table3[[#This Row],[Customer ID]],'Customer name 1'!1802:$1048576,4,FALSE())</f>
        <v xml:space="preserve">Mr. Daniel </v>
      </c>
      <c r="C1803" s="20">
        <f>VLOOKUP(Table3[[#This Row],[Customer ID]],'Medical Examinations'!$1:$1048576,2,FALSE())</f>
        <v>30.5</v>
      </c>
      <c r="D1803" s="20" t="str">
        <f>VLOOKUP(Table3[[#This Row],[Customer ID]],'Medical Examinations'!$1:$1048576,3,FALSE())</f>
        <v xml:space="preserve"> obesity </v>
      </c>
      <c r="E1803" s="20">
        <f>VLOOKUP(Table3[[#This Row],[Customer ID]],'Medical Examinations'!$1:$1048576,4,FALSE())</f>
        <v>4.8099999999999996</v>
      </c>
      <c r="F1803" s="20" t="str">
        <f>VLOOKUP(Table3[[#This Row],[Customer ID]],'Medical Examinations'!$1:$1048576,5,FALSE())</f>
        <v xml:space="preserve">normal </v>
      </c>
      <c r="G1803" s="19" t="str">
        <f>VLOOKUP(Table3[[#This Row],[Customer ID]],'Medical Examinations'!$1:$1048576,6,FALSE())</f>
        <v>No</v>
      </c>
      <c r="H1803" s="19" t="str">
        <f>VLOOKUP(Table3[[#This Row],[Customer ID]],'Medical Examinations'!$1:$1048576,7,FALSE())</f>
        <v>No</v>
      </c>
      <c r="I1803" s="19" t="str">
        <f>VLOOKUP(Table3[[#This Row],[Customer ID]],'Medical Examinations'!$1:$1048576,8,FALSE())</f>
        <v>No</v>
      </c>
      <c r="J1803" s="19">
        <f>VLOOKUP(Table3[[#This Row],[Customer ID]],'Medical Examinations'!$1:$1048576,9,FALSE())</f>
        <v>1</v>
      </c>
      <c r="K1803" s="19" t="str">
        <f>VLOOKUP(Table3[[#This Row],[Customer ID]],'Medical Examinations'!$1:$1048576,10,FALSE())</f>
        <v>No</v>
      </c>
      <c r="L1803" s="19" t="e">
        <f>VLOOKUP(Table3[[#This Row],[Customer ID]],'Hospitalisation Details'!1802:$1048576,5,FALSE())</f>
        <v>#N/A</v>
      </c>
      <c r="M1803" s="19" t="e">
        <f>VLOOKUP(Table3[[#This Row],[Customer ID]],'Hospitalisation Details'!1802:$1048576,6,FALSE())</f>
        <v>#N/A</v>
      </c>
      <c r="N1803" s="19" t="e">
        <f>VLOOKUP(Table3[[#This Row],[Customer ID]],'Hospitalisation Details'!1802:$1048576,8,FALSE())</f>
        <v>#N/A</v>
      </c>
      <c r="O1803" s="19" t="e">
        <f>VLOOKUP(Table3[[#This Row],[Customer ID]],'Hospitalisation Details'!1802:$1048576,9,FALSE())</f>
        <v>#N/A</v>
      </c>
      <c r="P1803" s="19" t="e">
        <f>VLOOKUP(Table3[[#This Row],[Customer ID]],'Hospitalisation Details'!1802:$1048576,10,FALSE())</f>
        <v>#N/A</v>
      </c>
      <c r="Q1803" s="19" t="e">
        <f>VLOOKUP(Table3[[#This Row],[Customer ID]],'Hospitalisation Details'!1802:$1048576,11,FALSE())</f>
        <v>#N/A</v>
      </c>
    </row>
    <row r="1804" spans="1:17" x14ac:dyDescent="0.2">
      <c r="A1804" s="18" t="s">
        <v>567</v>
      </c>
      <c r="B1804" s="19" t="str">
        <f>VLOOKUP(Table3[[#This Row],[Customer ID]],'Customer name 1'!1803:$1048576,4,FALSE())</f>
        <v xml:space="preserve">Mr. Jonathan </v>
      </c>
      <c r="C1804" s="20">
        <f>VLOOKUP(Table3[[#This Row],[Customer ID]],'Medical Examinations'!$1:$1048576,2,FALSE())</f>
        <v>27.61</v>
      </c>
      <c r="D1804" s="20" t="str">
        <f>VLOOKUP(Table3[[#This Row],[Customer ID]],'Medical Examinations'!$1:$1048576,3,FALSE())</f>
        <v>over weight</v>
      </c>
      <c r="E1804" s="20">
        <f>VLOOKUP(Table3[[#This Row],[Customer ID]],'Medical Examinations'!$1:$1048576,4,FALSE())</f>
        <v>4.5999999999999996</v>
      </c>
      <c r="F1804" s="20" t="str">
        <f>VLOOKUP(Table3[[#This Row],[Customer ID]],'Medical Examinations'!$1:$1048576,5,FALSE())</f>
        <v xml:space="preserve">normal </v>
      </c>
      <c r="G1804" s="19" t="str">
        <f>VLOOKUP(Table3[[#This Row],[Customer ID]],'Medical Examinations'!$1:$1048576,6,FALSE())</f>
        <v>No</v>
      </c>
      <c r="H1804" s="19" t="str">
        <f>VLOOKUP(Table3[[#This Row],[Customer ID]],'Medical Examinations'!$1:$1048576,7,FALSE())</f>
        <v>No</v>
      </c>
      <c r="I1804" s="19" t="str">
        <f>VLOOKUP(Table3[[#This Row],[Customer ID]],'Medical Examinations'!$1:$1048576,8,FALSE())</f>
        <v>No</v>
      </c>
      <c r="J1804" s="19">
        <f>VLOOKUP(Table3[[#This Row],[Customer ID]],'Medical Examinations'!$1:$1048576,9,FALSE())</f>
        <v>1</v>
      </c>
      <c r="K1804" s="19" t="str">
        <f>VLOOKUP(Table3[[#This Row],[Customer ID]],'Medical Examinations'!$1:$1048576,10,FALSE())</f>
        <v>No</v>
      </c>
      <c r="L1804" s="19" t="e">
        <f>VLOOKUP(Table3[[#This Row],[Customer ID]],'Hospitalisation Details'!1803:$1048576,5,FALSE())</f>
        <v>#N/A</v>
      </c>
      <c r="M1804" s="19" t="e">
        <f>VLOOKUP(Table3[[#This Row],[Customer ID]],'Hospitalisation Details'!1803:$1048576,6,FALSE())</f>
        <v>#N/A</v>
      </c>
      <c r="N1804" s="19" t="e">
        <f>VLOOKUP(Table3[[#This Row],[Customer ID]],'Hospitalisation Details'!1803:$1048576,8,FALSE())</f>
        <v>#N/A</v>
      </c>
      <c r="O1804" s="19" t="e">
        <f>VLOOKUP(Table3[[#This Row],[Customer ID]],'Hospitalisation Details'!1803:$1048576,9,FALSE())</f>
        <v>#N/A</v>
      </c>
      <c r="P1804" s="19" t="e">
        <f>VLOOKUP(Table3[[#This Row],[Customer ID]],'Hospitalisation Details'!1803:$1048576,10,FALSE())</f>
        <v>#N/A</v>
      </c>
      <c r="Q1804" s="19" t="e">
        <f>VLOOKUP(Table3[[#This Row],[Customer ID]],'Hospitalisation Details'!1803:$1048576,11,FALSE())</f>
        <v>#N/A</v>
      </c>
    </row>
    <row r="1805" spans="1:17" x14ac:dyDescent="0.2">
      <c r="A1805" s="18" t="s">
        <v>566</v>
      </c>
      <c r="B1805" s="19" t="str">
        <f>VLOOKUP(Table3[[#This Row],[Customer ID]],'Customer name 1'!1804:$1048576,4,FALSE())</f>
        <v xml:space="preserve">Mr. Troy </v>
      </c>
      <c r="C1805" s="20">
        <f>VLOOKUP(Table3[[#This Row],[Customer ID]],'Medical Examinations'!$1:$1048576,2,FALSE())</f>
        <v>27.1</v>
      </c>
      <c r="D1805" s="20" t="str">
        <f>VLOOKUP(Table3[[#This Row],[Customer ID]],'Medical Examinations'!$1:$1048576,3,FALSE())</f>
        <v>over weight</v>
      </c>
      <c r="E1805" s="20">
        <f>VLOOKUP(Table3[[#This Row],[Customer ID]],'Medical Examinations'!$1:$1048576,4,FALSE())</f>
        <v>5.08</v>
      </c>
      <c r="F1805" s="20" t="str">
        <f>VLOOKUP(Table3[[#This Row],[Customer ID]],'Medical Examinations'!$1:$1048576,5,FALSE())</f>
        <v xml:space="preserve">normal </v>
      </c>
      <c r="G1805" s="19" t="str">
        <f>VLOOKUP(Table3[[#This Row],[Customer ID]],'Medical Examinations'!$1:$1048576,6,FALSE())</f>
        <v>No</v>
      </c>
      <c r="H1805" s="19" t="str">
        <f>VLOOKUP(Table3[[#This Row],[Customer ID]],'Medical Examinations'!$1:$1048576,7,FALSE())</f>
        <v>No</v>
      </c>
      <c r="I1805" s="19" t="str">
        <f>VLOOKUP(Table3[[#This Row],[Customer ID]],'Medical Examinations'!$1:$1048576,8,FALSE())</f>
        <v>No</v>
      </c>
      <c r="J1805" s="19">
        <f>VLOOKUP(Table3[[#This Row],[Customer ID]],'Medical Examinations'!$1:$1048576,9,FALSE())</f>
        <v>1</v>
      </c>
      <c r="K1805" s="19" t="str">
        <f>VLOOKUP(Table3[[#This Row],[Customer ID]],'Medical Examinations'!$1:$1048576,10,FALSE())</f>
        <v>No</v>
      </c>
      <c r="L1805" s="19" t="e">
        <f>VLOOKUP(Table3[[#This Row],[Customer ID]],'Hospitalisation Details'!1804:$1048576,5,FALSE())</f>
        <v>#N/A</v>
      </c>
      <c r="M1805" s="19" t="e">
        <f>VLOOKUP(Table3[[#This Row],[Customer ID]],'Hospitalisation Details'!1804:$1048576,6,FALSE())</f>
        <v>#N/A</v>
      </c>
      <c r="N1805" s="19" t="e">
        <f>VLOOKUP(Table3[[#This Row],[Customer ID]],'Hospitalisation Details'!1804:$1048576,8,FALSE())</f>
        <v>#N/A</v>
      </c>
      <c r="O1805" s="19" t="e">
        <f>VLOOKUP(Table3[[#This Row],[Customer ID]],'Hospitalisation Details'!1804:$1048576,9,FALSE())</f>
        <v>#N/A</v>
      </c>
      <c r="P1805" s="19" t="e">
        <f>VLOOKUP(Table3[[#This Row],[Customer ID]],'Hospitalisation Details'!1804:$1048576,10,FALSE())</f>
        <v>#N/A</v>
      </c>
      <c r="Q1805" s="19" t="e">
        <f>VLOOKUP(Table3[[#This Row],[Customer ID]],'Hospitalisation Details'!1804:$1048576,11,FALSE())</f>
        <v>#N/A</v>
      </c>
    </row>
    <row r="1806" spans="1:17" x14ac:dyDescent="0.2">
      <c r="A1806" s="18" t="s">
        <v>565</v>
      </c>
      <c r="B1806" s="19" t="str">
        <f>VLOOKUP(Table3[[#This Row],[Customer ID]],'Customer name 1'!1805:$1048576,4,FALSE())</f>
        <v xml:space="preserve">Mr. Daniel </v>
      </c>
      <c r="C1806" s="20">
        <f>VLOOKUP(Table3[[#This Row],[Customer ID]],'Medical Examinations'!$1:$1048576,2,FALSE())</f>
        <v>35.93</v>
      </c>
      <c r="D1806" s="20" t="str">
        <f>VLOOKUP(Table3[[#This Row],[Customer ID]],'Medical Examinations'!$1:$1048576,3,FALSE())</f>
        <v xml:space="preserve"> obesity </v>
      </c>
      <c r="E1806" s="20">
        <f>VLOOKUP(Table3[[#This Row],[Customer ID]],'Medical Examinations'!$1:$1048576,4,FALSE())</f>
        <v>5.43</v>
      </c>
      <c r="F1806" s="20" t="str">
        <f>VLOOKUP(Table3[[#This Row],[Customer ID]],'Medical Examinations'!$1:$1048576,5,FALSE())</f>
        <v xml:space="preserve">normal </v>
      </c>
      <c r="G1806" s="19" t="str">
        <f>VLOOKUP(Table3[[#This Row],[Customer ID]],'Medical Examinations'!$1:$1048576,6,FALSE())</f>
        <v>No</v>
      </c>
      <c r="H1806" s="19" t="str">
        <f>VLOOKUP(Table3[[#This Row],[Customer ID]],'Medical Examinations'!$1:$1048576,7,FALSE())</f>
        <v>yes</v>
      </c>
      <c r="I1806" s="19" t="str">
        <f>VLOOKUP(Table3[[#This Row],[Customer ID]],'Medical Examinations'!$1:$1048576,8,FALSE())</f>
        <v>No</v>
      </c>
      <c r="J1806" s="19">
        <f>VLOOKUP(Table3[[#This Row],[Customer ID]],'Medical Examinations'!$1:$1048576,9,FALSE())</f>
        <v>1</v>
      </c>
      <c r="K1806" s="19" t="str">
        <f>VLOOKUP(Table3[[#This Row],[Customer ID]],'Medical Examinations'!$1:$1048576,10,FALSE())</f>
        <v>No</v>
      </c>
      <c r="L1806" s="19" t="e">
        <f>VLOOKUP(Table3[[#This Row],[Customer ID]],'Hospitalisation Details'!1805:$1048576,5,FALSE())</f>
        <v>#N/A</v>
      </c>
      <c r="M1806" s="19" t="e">
        <f>VLOOKUP(Table3[[#This Row],[Customer ID]],'Hospitalisation Details'!1805:$1048576,6,FALSE())</f>
        <v>#N/A</v>
      </c>
      <c r="N1806" s="19" t="e">
        <f>VLOOKUP(Table3[[#This Row],[Customer ID]],'Hospitalisation Details'!1805:$1048576,8,FALSE())</f>
        <v>#N/A</v>
      </c>
      <c r="O1806" s="19" t="e">
        <f>VLOOKUP(Table3[[#This Row],[Customer ID]],'Hospitalisation Details'!1805:$1048576,9,FALSE())</f>
        <v>#N/A</v>
      </c>
      <c r="P1806" s="19" t="e">
        <f>VLOOKUP(Table3[[#This Row],[Customer ID]],'Hospitalisation Details'!1805:$1048576,10,FALSE())</f>
        <v>#N/A</v>
      </c>
      <c r="Q1806" s="19" t="e">
        <f>VLOOKUP(Table3[[#This Row],[Customer ID]],'Hospitalisation Details'!1805:$1048576,11,FALSE())</f>
        <v>#N/A</v>
      </c>
    </row>
    <row r="1807" spans="1:17" x14ac:dyDescent="0.2">
      <c r="A1807" s="18" t="s">
        <v>564</v>
      </c>
      <c r="B1807" s="19" t="str">
        <f>VLOOKUP(Table3[[#This Row],[Customer ID]],'Customer name 1'!1806:$1048576,4,FALSE())</f>
        <v xml:space="preserve">Ms. Lauren </v>
      </c>
      <c r="C1807" s="20">
        <f>VLOOKUP(Table3[[#This Row],[Customer ID]],'Medical Examinations'!$1:$1048576,2,FALSE())</f>
        <v>32.68</v>
      </c>
      <c r="D1807" s="20" t="str">
        <f>VLOOKUP(Table3[[#This Row],[Customer ID]],'Medical Examinations'!$1:$1048576,3,FALSE())</f>
        <v xml:space="preserve"> obesity </v>
      </c>
      <c r="E1807" s="20">
        <f>VLOOKUP(Table3[[#This Row],[Customer ID]],'Medical Examinations'!$1:$1048576,4,FALSE())</f>
        <v>5.44</v>
      </c>
      <c r="F1807" s="20" t="str">
        <f>VLOOKUP(Table3[[#This Row],[Customer ID]],'Medical Examinations'!$1:$1048576,5,FALSE())</f>
        <v xml:space="preserve">normal </v>
      </c>
      <c r="G1807" s="19" t="str">
        <f>VLOOKUP(Table3[[#This Row],[Customer ID]],'Medical Examinations'!$1:$1048576,6,FALSE())</f>
        <v>No</v>
      </c>
      <c r="H1807" s="19" t="str">
        <f>VLOOKUP(Table3[[#This Row],[Customer ID]],'Medical Examinations'!$1:$1048576,7,FALSE())</f>
        <v>No</v>
      </c>
      <c r="I1807" s="19" t="str">
        <f>VLOOKUP(Table3[[#This Row],[Customer ID]],'Medical Examinations'!$1:$1048576,8,FALSE())</f>
        <v>No</v>
      </c>
      <c r="J1807" s="19">
        <f>VLOOKUP(Table3[[#This Row],[Customer ID]],'Medical Examinations'!$1:$1048576,9,FALSE())</f>
        <v>0</v>
      </c>
      <c r="K1807" s="19" t="str">
        <f>VLOOKUP(Table3[[#This Row],[Customer ID]],'Medical Examinations'!$1:$1048576,10,FALSE())</f>
        <v>No</v>
      </c>
      <c r="L1807" s="19" t="e">
        <f>VLOOKUP(Table3[[#This Row],[Customer ID]],'Hospitalisation Details'!1806:$1048576,5,FALSE())</f>
        <v>#N/A</v>
      </c>
      <c r="M1807" s="19" t="e">
        <f>VLOOKUP(Table3[[#This Row],[Customer ID]],'Hospitalisation Details'!1806:$1048576,6,FALSE())</f>
        <v>#N/A</v>
      </c>
      <c r="N1807" s="19" t="e">
        <f>VLOOKUP(Table3[[#This Row],[Customer ID]],'Hospitalisation Details'!1806:$1048576,8,FALSE())</f>
        <v>#N/A</v>
      </c>
      <c r="O1807" s="19" t="e">
        <f>VLOOKUP(Table3[[#This Row],[Customer ID]],'Hospitalisation Details'!1806:$1048576,9,FALSE())</f>
        <v>#N/A</v>
      </c>
      <c r="P1807" s="19" t="e">
        <f>VLOOKUP(Table3[[#This Row],[Customer ID]],'Hospitalisation Details'!1806:$1048576,10,FALSE())</f>
        <v>#N/A</v>
      </c>
      <c r="Q1807" s="19" t="e">
        <f>VLOOKUP(Table3[[#This Row],[Customer ID]],'Hospitalisation Details'!1806:$1048576,11,FALSE())</f>
        <v>#N/A</v>
      </c>
    </row>
    <row r="1808" spans="1:17" x14ac:dyDescent="0.2">
      <c r="A1808" s="18" t="s">
        <v>563</v>
      </c>
      <c r="B1808" s="19" t="str">
        <f>VLOOKUP(Table3[[#This Row],[Customer ID]],'Customer name 1'!1807:$1048576,4,FALSE())</f>
        <v xml:space="preserve">Ms. Jennefer </v>
      </c>
      <c r="C1808" s="20">
        <f>VLOOKUP(Table3[[#This Row],[Customer ID]],'Medical Examinations'!$1:$1048576,2,FALSE())</f>
        <v>20.74</v>
      </c>
      <c r="D1808" s="20" t="str">
        <f>VLOOKUP(Table3[[#This Row],[Customer ID]],'Medical Examinations'!$1:$1048576,3,FALSE())</f>
        <v>normal weight</v>
      </c>
      <c r="E1808" s="20">
        <f>VLOOKUP(Table3[[#This Row],[Customer ID]],'Medical Examinations'!$1:$1048576,4,FALSE())</f>
        <v>11.69</v>
      </c>
      <c r="F1808" s="20" t="str">
        <f>VLOOKUP(Table3[[#This Row],[Customer ID]],'Medical Examinations'!$1:$1048576,5,FALSE())</f>
        <v xml:space="preserve">diabetes </v>
      </c>
      <c r="G1808" s="19" t="str">
        <f>VLOOKUP(Table3[[#This Row],[Customer ID]],'Medical Examinations'!$1:$1048576,6,FALSE())</f>
        <v>yes</v>
      </c>
      <c r="H1808" s="19" t="str">
        <f>VLOOKUP(Table3[[#This Row],[Customer ID]],'Medical Examinations'!$1:$1048576,7,FALSE())</f>
        <v>No</v>
      </c>
      <c r="I1808" s="19" t="str">
        <f>VLOOKUP(Table3[[#This Row],[Customer ID]],'Medical Examinations'!$1:$1048576,8,FALSE())</f>
        <v>No</v>
      </c>
      <c r="J1808" s="19">
        <f>VLOOKUP(Table3[[#This Row],[Customer ID]],'Medical Examinations'!$1:$1048576,9,FALSE())</f>
        <v>1</v>
      </c>
      <c r="K1808" s="19" t="str">
        <f>VLOOKUP(Table3[[#This Row],[Customer ID]],'Medical Examinations'!$1:$1048576,10,FALSE())</f>
        <v>No</v>
      </c>
      <c r="L1808" s="19" t="e">
        <f>VLOOKUP(Table3[[#This Row],[Customer ID]],'Hospitalisation Details'!1807:$1048576,5,FALSE())</f>
        <v>#N/A</v>
      </c>
      <c r="M1808" s="19" t="e">
        <f>VLOOKUP(Table3[[#This Row],[Customer ID]],'Hospitalisation Details'!1807:$1048576,6,FALSE())</f>
        <v>#N/A</v>
      </c>
      <c r="N1808" s="19" t="e">
        <f>VLOOKUP(Table3[[#This Row],[Customer ID]],'Hospitalisation Details'!1807:$1048576,8,FALSE())</f>
        <v>#N/A</v>
      </c>
      <c r="O1808" s="19" t="e">
        <f>VLOOKUP(Table3[[#This Row],[Customer ID]],'Hospitalisation Details'!1807:$1048576,9,FALSE())</f>
        <v>#N/A</v>
      </c>
      <c r="P1808" s="19" t="e">
        <f>VLOOKUP(Table3[[#This Row],[Customer ID]],'Hospitalisation Details'!1807:$1048576,10,FALSE())</f>
        <v>#N/A</v>
      </c>
      <c r="Q1808" s="19" t="e">
        <f>VLOOKUP(Table3[[#This Row],[Customer ID]],'Hospitalisation Details'!1807:$1048576,11,FALSE())</f>
        <v>#N/A</v>
      </c>
    </row>
    <row r="1809" spans="1:17" x14ac:dyDescent="0.2">
      <c r="A1809" s="18" t="s">
        <v>562</v>
      </c>
      <c r="B1809" s="19" t="str">
        <f>VLOOKUP(Table3[[#This Row],[Customer ID]],'Customer name 1'!1808:$1048576,4,FALSE())</f>
        <v xml:space="preserve">Ms. Tracey </v>
      </c>
      <c r="C1809" s="20">
        <f>VLOOKUP(Table3[[#This Row],[Customer ID]],'Medical Examinations'!$1:$1048576,2,FALSE())</f>
        <v>15.57</v>
      </c>
      <c r="D1809" s="20" t="str">
        <f>VLOOKUP(Table3[[#This Row],[Customer ID]],'Medical Examinations'!$1:$1048576,3,FALSE())</f>
        <v xml:space="preserve">under weight </v>
      </c>
      <c r="E1809" s="20">
        <f>VLOOKUP(Table3[[#This Row],[Customer ID]],'Medical Examinations'!$1:$1048576,4,FALSE())</f>
        <v>6.07</v>
      </c>
      <c r="F1809" s="20" t="str">
        <f>VLOOKUP(Table3[[#This Row],[Customer ID]],'Medical Examinations'!$1:$1048576,5,FALSE())</f>
        <v>prediabetes</v>
      </c>
      <c r="G1809" s="19" t="str">
        <f>VLOOKUP(Table3[[#This Row],[Customer ID]],'Medical Examinations'!$1:$1048576,6,FALSE())</f>
        <v>No</v>
      </c>
      <c r="H1809" s="19" t="str">
        <f>VLOOKUP(Table3[[#This Row],[Customer ID]],'Medical Examinations'!$1:$1048576,7,FALSE())</f>
        <v>No</v>
      </c>
      <c r="I1809" s="19" t="str">
        <f>VLOOKUP(Table3[[#This Row],[Customer ID]],'Medical Examinations'!$1:$1048576,8,FALSE())</f>
        <v>No</v>
      </c>
      <c r="J1809" s="19">
        <f>VLOOKUP(Table3[[#This Row],[Customer ID]],'Medical Examinations'!$1:$1048576,9,FALSE())</f>
        <v>0</v>
      </c>
      <c r="K1809" s="19" t="str">
        <f>VLOOKUP(Table3[[#This Row],[Customer ID]],'Medical Examinations'!$1:$1048576,10,FALSE())</f>
        <v>No</v>
      </c>
      <c r="L1809" s="19" t="e">
        <f>VLOOKUP(Table3[[#This Row],[Customer ID]],'Hospitalisation Details'!1808:$1048576,5,FALSE())</f>
        <v>#N/A</v>
      </c>
      <c r="M1809" s="19" t="e">
        <f>VLOOKUP(Table3[[#This Row],[Customer ID]],'Hospitalisation Details'!1808:$1048576,6,FALSE())</f>
        <v>#N/A</v>
      </c>
      <c r="N1809" s="19" t="e">
        <f>VLOOKUP(Table3[[#This Row],[Customer ID]],'Hospitalisation Details'!1808:$1048576,8,FALSE())</f>
        <v>#N/A</v>
      </c>
      <c r="O1809" s="19" t="e">
        <f>VLOOKUP(Table3[[#This Row],[Customer ID]],'Hospitalisation Details'!1808:$1048576,9,FALSE())</f>
        <v>#N/A</v>
      </c>
      <c r="P1809" s="19" t="e">
        <f>VLOOKUP(Table3[[#This Row],[Customer ID]],'Hospitalisation Details'!1808:$1048576,10,FALSE())</f>
        <v>#N/A</v>
      </c>
      <c r="Q1809" s="19" t="e">
        <f>VLOOKUP(Table3[[#This Row],[Customer ID]],'Hospitalisation Details'!1808:$1048576,11,FALSE())</f>
        <v>#N/A</v>
      </c>
    </row>
    <row r="1810" spans="1:17" x14ac:dyDescent="0.2">
      <c r="A1810" s="18" t="s">
        <v>561</v>
      </c>
      <c r="B1810" s="19" t="str">
        <f>VLOOKUP(Table3[[#This Row],[Customer ID]],'Customer name 1'!1809:$1048576,4,FALSE())</f>
        <v xml:space="preserve">Ms. Ashley </v>
      </c>
      <c r="C1810" s="20">
        <f>VLOOKUP(Table3[[#This Row],[Customer ID]],'Medical Examinations'!$1:$1048576,2,FALSE())</f>
        <v>23.844999999999999</v>
      </c>
      <c r="D1810" s="20" t="str">
        <f>VLOOKUP(Table3[[#This Row],[Customer ID]],'Medical Examinations'!$1:$1048576,3,FALSE())</f>
        <v>normal weight</v>
      </c>
      <c r="E1810" s="20">
        <f>VLOOKUP(Table3[[#This Row],[Customer ID]],'Medical Examinations'!$1:$1048576,4,FALSE())</f>
        <v>4.3600000000000003</v>
      </c>
      <c r="F1810" s="20" t="str">
        <f>VLOOKUP(Table3[[#This Row],[Customer ID]],'Medical Examinations'!$1:$1048576,5,FALSE())</f>
        <v xml:space="preserve">normal </v>
      </c>
      <c r="G1810" s="19" t="str">
        <f>VLOOKUP(Table3[[#This Row],[Customer ID]],'Medical Examinations'!$1:$1048576,6,FALSE())</f>
        <v>No</v>
      </c>
      <c r="H1810" s="19" t="str">
        <f>VLOOKUP(Table3[[#This Row],[Customer ID]],'Medical Examinations'!$1:$1048576,7,FALSE())</f>
        <v>No</v>
      </c>
      <c r="I1810" s="19" t="str">
        <f>VLOOKUP(Table3[[#This Row],[Customer ID]],'Medical Examinations'!$1:$1048576,8,FALSE())</f>
        <v>No</v>
      </c>
      <c r="J1810" s="19">
        <f>VLOOKUP(Table3[[#This Row],[Customer ID]],'Medical Examinations'!$1:$1048576,9,FALSE())</f>
        <v>0</v>
      </c>
      <c r="K1810" s="19" t="str">
        <f>VLOOKUP(Table3[[#This Row],[Customer ID]],'Medical Examinations'!$1:$1048576,10,FALSE())</f>
        <v>No</v>
      </c>
      <c r="L1810" s="19" t="e">
        <f>VLOOKUP(Table3[[#This Row],[Customer ID]],'Hospitalisation Details'!1809:$1048576,5,FALSE())</f>
        <v>#N/A</v>
      </c>
      <c r="M1810" s="19" t="e">
        <f>VLOOKUP(Table3[[#This Row],[Customer ID]],'Hospitalisation Details'!1809:$1048576,6,FALSE())</f>
        <v>#N/A</v>
      </c>
      <c r="N1810" s="19" t="e">
        <f>VLOOKUP(Table3[[#This Row],[Customer ID]],'Hospitalisation Details'!1809:$1048576,8,FALSE())</f>
        <v>#N/A</v>
      </c>
      <c r="O1810" s="19" t="e">
        <f>VLOOKUP(Table3[[#This Row],[Customer ID]],'Hospitalisation Details'!1809:$1048576,9,FALSE())</f>
        <v>#N/A</v>
      </c>
      <c r="P1810" s="19" t="e">
        <f>VLOOKUP(Table3[[#This Row],[Customer ID]],'Hospitalisation Details'!1809:$1048576,10,FALSE())</f>
        <v>#N/A</v>
      </c>
      <c r="Q1810" s="19" t="e">
        <f>VLOOKUP(Table3[[#This Row],[Customer ID]],'Hospitalisation Details'!1809:$1048576,11,FALSE())</f>
        <v>#N/A</v>
      </c>
    </row>
    <row r="1811" spans="1:17" x14ac:dyDescent="0.2">
      <c r="A1811" s="18" t="s">
        <v>560</v>
      </c>
      <c r="B1811" s="19" t="str">
        <f>VLOOKUP(Table3[[#This Row],[Customer ID]],'Customer name 1'!1810:$1048576,4,FALSE())</f>
        <v xml:space="preserve">Ms. Cindy </v>
      </c>
      <c r="C1811" s="20">
        <f>VLOOKUP(Table3[[#This Row],[Customer ID]],'Medical Examinations'!$1:$1048576,2,FALSE())</f>
        <v>22.895</v>
      </c>
      <c r="D1811" s="20" t="str">
        <f>VLOOKUP(Table3[[#This Row],[Customer ID]],'Medical Examinations'!$1:$1048576,3,FALSE())</f>
        <v>normal weight</v>
      </c>
      <c r="E1811" s="20">
        <f>VLOOKUP(Table3[[#This Row],[Customer ID]],'Medical Examinations'!$1:$1048576,4,FALSE())</f>
        <v>5.24</v>
      </c>
      <c r="F1811" s="20" t="str">
        <f>VLOOKUP(Table3[[#This Row],[Customer ID]],'Medical Examinations'!$1:$1048576,5,FALSE())</f>
        <v xml:space="preserve">normal </v>
      </c>
      <c r="G1811" s="19" t="str">
        <f>VLOOKUP(Table3[[#This Row],[Customer ID]],'Medical Examinations'!$1:$1048576,6,FALSE())</f>
        <v>No</v>
      </c>
      <c r="H1811" s="19" t="str">
        <f>VLOOKUP(Table3[[#This Row],[Customer ID]],'Medical Examinations'!$1:$1048576,7,FALSE())</f>
        <v>No</v>
      </c>
      <c r="I1811" s="19" t="str">
        <f>VLOOKUP(Table3[[#This Row],[Customer ID]],'Medical Examinations'!$1:$1048576,8,FALSE())</f>
        <v>No</v>
      </c>
      <c r="J1811" s="19">
        <f>VLOOKUP(Table3[[#This Row],[Customer ID]],'Medical Examinations'!$1:$1048576,9,FALSE())</f>
        <v>1</v>
      </c>
      <c r="K1811" s="19" t="str">
        <f>VLOOKUP(Table3[[#This Row],[Customer ID]],'Medical Examinations'!$1:$1048576,10,FALSE())</f>
        <v>No</v>
      </c>
      <c r="L1811" s="19" t="e">
        <f>VLOOKUP(Table3[[#This Row],[Customer ID]],'Hospitalisation Details'!1810:$1048576,5,FALSE())</f>
        <v>#N/A</v>
      </c>
      <c r="M1811" s="19" t="e">
        <f>VLOOKUP(Table3[[#This Row],[Customer ID]],'Hospitalisation Details'!1810:$1048576,6,FALSE())</f>
        <v>#N/A</v>
      </c>
      <c r="N1811" s="19" t="e">
        <f>VLOOKUP(Table3[[#This Row],[Customer ID]],'Hospitalisation Details'!1810:$1048576,8,FALSE())</f>
        <v>#N/A</v>
      </c>
      <c r="O1811" s="19" t="e">
        <f>VLOOKUP(Table3[[#This Row],[Customer ID]],'Hospitalisation Details'!1810:$1048576,9,FALSE())</f>
        <v>#N/A</v>
      </c>
      <c r="P1811" s="19" t="e">
        <f>VLOOKUP(Table3[[#This Row],[Customer ID]],'Hospitalisation Details'!1810:$1048576,10,FALSE())</f>
        <v>#N/A</v>
      </c>
      <c r="Q1811" s="19" t="e">
        <f>VLOOKUP(Table3[[#This Row],[Customer ID]],'Hospitalisation Details'!1810:$1048576,11,FALSE())</f>
        <v>#N/A</v>
      </c>
    </row>
    <row r="1812" spans="1:17" x14ac:dyDescent="0.2">
      <c r="A1812" s="18" t="s">
        <v>559</v>
      </c>
      <c r="B1812" s="19" t="str">
        <f>VLOOKUP(Table3[[#This Row],[Customer ID]],'Customer name 1'!1811:$1048576,4,FALSE())</f>
        <v xml:space="preserve">Ms. Esther </v>
      </c>
      <c r="C1812" s="20">
        <f>VLOOKUP(Table3[[#This Row],[Customer ID]],'Medical Examinations'!$1:$1048576,2,FALSE())</f>
        <v>21.945</v>
      </c>
      <c r="D1812" s="20" t="str">
        <f>VLOOKUP(Table3[[#This Row],[Customer ID]],'Medical Examinations'!$1:$1048576,3,FALSE())</f>
        <v>normal weight</v>
      </c>
      <c r="E1812" s="20">
        <f>VLOOKUP(Table3[[#This Row],[Customer ID]],'Medical Examinations'!$1:$1048576,4,FALSE())</f>
        <v>5.37</v>
      </c>
      <c r="F1812" s="20" t="str">
        <f>VLOOKUP(Table3[[#This Row],[Customer ID]],'Medical Examinations'!$1:$1048576,5,FALSE())</f>
        <v xml:space="preserve">normal </v>
      </c>
      <c r="G1812" s="19" t="str">
        <f>VLOOKUP(Table3[[#This Row],[Customer ID]],'Medical Examinations'!$1:$1048576,6,FALSE())</f>
        <v>No</v>
      </c>
      <c r="H1812" s="19" t="str">
        <f>VLOOKUP(Table3[[#This Row],[Customer ID]],'Medical Examinations'!$1:$1048576,7,FALSE())</f>
        <v>No</v>
      </c>
      <c r="I1812" s="19" t="str">
        <f>VLOOKUP(Table3[[#This Row],[Customer ID]],'Medical Examinations'!$1:$1048576,8,FALSE())</f>
        <v>No</v>
      </c>
      <c r="J1812" s="19">
        <f>VLOOKUP(Table3[[#This Row],[Customer ID]],'Medical Examinations'!$1:$1048576,9,FALSE())</f>
        <v>1</v>
      </c>
      <c r="K1812" s="19" t="str">
        <f>VLOOKUP(Table3[[#This Row],[Customer ID]],'Medical Examinations'!$1:$1048576,10,FALSE())</f>
        <v>No</v>
      </c>
      <c r="L1812" s="19" t="e">
        <f>VLOOKUP(Table3[[#This Row],[Customer ID]],'Hospitalisation Details'!1811:$1048576,5,FALSE())</f>
        <v>#N/A</v>
      </c>
      <c r="M1812" s="19" t="e">
        <f>VLOOKUP(Table3[[#This Row],[Customer ID]],'Hospitalisation Details'!1811:$1048576,6,FALSE())</f>
        <v>#N/A</v>
      </c>
      <c r="N1812" s="19" t="e">
        <f>VLOOKUP(Table3[[#This Row],[Customer ID]],'Hospitalisation Details'!1811:$1048576,8,FALSE())</f>
        <v>#N/A</v>
      </c>
      <c r="O1812" s="19" t="e">
        <f>VLOOKUP(Table3[[#This Row],[Customer ID]],'Hospitalisation Details'!1811:$1048576,9,FALSE())</f>
        <v>#N/A</v>
      </c>
      <c r="P1812" s="19" t="e">
        <f>VLOOKUP(Table3[[#This Row],[Customer ID]],'Hospitalisation Details'!1811:$1048576,10,FALSE())</f>
        <v>#N/A</v>
      </c>
      <c r="Q1812" s="19" t="e">
        <f>VLOOKUP(Table3[[#This Row],[Customer ID]],'Hospitalisation Details'!1811:$1048576,11,FALSE())</f>
        <v>#N/A</v>
      </c>
    </row>
    <row r="1813" spans="1:17" x14ac:dyDescent="0.2">
      <c r="A1813" s="18" t="s">
        <v>558</v>
      </c>
      <c r="B1813" s="19" t="str">
        <f>VLOOKUP(Table3[[#This Row],[Customer ID]],'Customer name 1'!1812:$1048576,4,FALSE())</f>
        <v xml:space="preserve">Ms. Jackie </v>
      </c>
      <c r="C1813" s="20">
        <f>VLOOKUP(Table3[[#This Row],[Customer ID]],'Medical Examinations'!$1:$1048576,2,FALSE())</f>
        <v>19.47</v>
      </c>
      <c r="D1813" s="20" t="str">
        <f>VLOOKUP(Table3[[#This Row],[Customer ID]],'Medical Examinations'!$1:$1048576,3,FALSE())</f>
        <v>normal weight</v>
      </c>
      <c r="E1813" s="20">
        <f>VLOOKUP(Table3[[#This Row],[Customer ID]],'Medical Examinations'!$1:$1048576,4,FALSE())</f>
        <v>6.6</v>
      </c>
      <c r="F1813" s="20" t="str">
        <f>VLOOKUP(Table3[[#This Row],[Customer ID]],'Medical Examinations'!$1:$1048576,5,FALSE())</f>
        <v xml:space="preserve">diabetes </v>
      </c>
      <c r="G1813" s="19" t="str">
        <f>VLOOKUP(Table3[[#This Row],[Customer ID]],'Medical Examinations'!$1:$1048576,6,FALSE())</f>
        <v>yes</v>
      </c>
      <c r="H1813" s="19" t="str">
        <f>VLOOKUP(Table3[[#This Row],[Customer ID]],'Medical Examinations'!$1:$1048576,7,FALSE())</f>
        <v>No</v>
      </c>
      <c r="I1813" s="19" t="str">
        <f>VLOOKUP(Table3[[#This Row],[Customer ID]],'Medical Examinations'!$1:$1048576,8,FALSE())</f>
        <v>No</v>
      </c>
      <c r="J1813" s="19">
        <f>VLOOKUP(Table3[[#This Row],[Customer ID]],'Medical Examinations'!$1:$1048576,9,FALSE())</f>
        <v>0</v>
      </c>
      <c r="K1813" s="19" t="str">
        <f>VLOOKUP(Table3[[#This Row],[Customer ID]],'Medical Examinations'!$1:$1048576,10,FALSE())</f>
        <v>No</v>
      </c>
      <c r="L1813" s="19" t="e">
        <f>VLOOKUP(Table3[[#This Row],[Customer ID]],'Hospitalisation Details'!1812:$1048576,5,FALSE())</f>
        <v>#N/A</v>
      </c>
      <c r="M1813" s="19" t="e">
        <f>VLOOKUP(Table3[[#This Row],[Customer ID]],'Hospitalisation Details'!1812:$1048576,6,FALSE())</f>
        <v>#N/A</v>
      </c>
      <c r="N1813" s="19" t="e">
        <f>VLOOKUP(Table3[[#This Row],[Customer ID]],'Hospitalisation Details'!1812:$1048576,8,FALSE())</f>
        <v>#N/A</v>
      </c>
      <c r="O1813" s="19" t="e">
        <f>VLOOKUP(Table3[[#This Row],[Customer ID]],'Hospitalisation Details'!1812:$1048576,9,FALSE())</f>
        <v>#N/A</v>
      </c>
      <c r="P1813" s="19" t="e">
        <f>VLOOKUP(Table3[[#This Row],[Customer ID]],'Hospitalisation Details'!1812:$1048576,10,FALSE())</f>
        <v>#N/A</v>
      </c>
      <c r="Q1813" s="19" t="e">
        <f>VLOOKUP(Table3[[#This Row],[Customer ID]],'Hospitalisation Details'!1812:$1048576,11,FALSE())</f>
        <v>#N/A</v>
      </c>
    </row>
    <row r="1814" spans="1:17" x14ac:dyDescent="0.2">
      <c r="A1814" s="18" t="s">
        <v>557</v>
      </c>
      <c r="B1814" s="19" t="str">
        <f>VLOOKUP(Table3[[#This Row],[Customer ID]],'Customer name 1'!1813:$1048576,4,FALSE())</f>
        <v xml:space="preserve">Mr. Timothy </v>
      </c>
      <c r="C1814" s="20">
        <f>VLOOKUP(Table3[[#This Row],[Customer ID]],'Medical Examinations'!$1:$1048576,2,FALSE())</f>
        <v>15.61</v>
      </c>
      <c r="D1814" s="20" t="str">
        <f>VLOOKUP(Table3[[#This Row],[Customer ID]],'Medical Examinations'!$1:$1048576,3,FALSE())</f>
        <v xml:space="preserve">under weight </v>
      </c>
      <c r="E1814" s="20">
        <f>VLOOKUP(Table3[[#This Row],[Customer ID]],'Medical Examinations'!$1:$1048576,4,FALSE())</f>
        <v>5.77</v>
      </c>
      <c r="F1814" s="20" t="str">
        <f>VLOOKUP(Table3[[#This Row],[Customer ID]],'Medical Examinations'!$1:$1048576,5,FALSE())</f>
        <v>prediabetes</v>
      </c>
      <c r="G1814" s="19" t="str">
        <f>VLOOKUP(Table3[[#This Row],[Customer ID]],'Medical Examinations'!$1:$1048576,6,FALSE())</f>
        <v>No</v>
      </c>
      <c r="H1814" s="19" t="str">
        <f>VLOOKUP(Table3[[#This Row],[Customer ID]],'Medical Examinations'!$1:$1048576,7,FALSE())</f>
        <v>No</v>
      </c>
      <c r="I1814" s="19" t="str">
        <f>VLOOKUP(Table3[[#This Row],[Customer ID]],'Medical Examinations'!$1:$1048576,8,FALSE())</f>
        <v>No</v>
      </c>
      <c r="J1814" s="19">
        <f>VLOOKUP(Table3[[#This Row],[Customer ID]],'Medical Examinations'!$1:$1048576,9,FALSE())</f>
        <v>0</v>
      </c>
      <c r="K1814" s="19" t="str">
        <f>VLOOKUP(Table3[[#This Row],[Customer ID]],'Medical Examinations'!$1:$1048576,10,FALSE())</f>
        <v>No</v>
      </c>
      <c r="L1814" s="19" t="e">
        <f>VLOOKUP(Table3[[#This Row],[Customer ID]],'Hospitalisation Details'!1813:$1048576,5,FALSE())</f>
        <v>#N/A</v>
      </c>
      <c r="M1814" s="19" t="e">
        <f>VLOOKUP(Table3[[#This Row],[Customer ID]],'Hospitalisation Details'!1813:$1048576,6,FALSE())</f>
        <v>#N/A</v>
      </c>
      <c r="N1814" s="19" t="e">
        <f>VLOOKUP(Table3[[#This Row],[Customer ID]],'Hospitalisation Details'!1813:$1048576,8,FALSE())</f>
        <v>#N/A</v>
      </c>
      <c r="O1814" s="19" t="e">
        <f>VLOOKUP(Table3[[#This Row],[Customer ID]],'Hospitalisation Details'!1813:$1048576,9,FALSE())</f>
        <v>#N/A</v>
      </c>
      <c r="P1814" s="19" t="e">
        <f>VLOOKUP(Table3[[#This Row],[Customer ID]],'Hospitalisation Details'!1813:$1048576,10,FALSE())</f>
        <v>#N/A</v>
      </c>
      <c r="Q1814" s="19" t="e">
        <f>VLOOKUP(Table3[[#This Row],[Customer ID]],'Hospitalisation Details'!1813:$1048576,11,FALSE())</f>
        <v>#N/A</v>
      </c>
    </row>
    <row r="1815" spans="1:17" x14ac:dyDescent="0.2">
      <c r="A1815" s="18" t="s">
        <v>556</v>
      </c>
      <c r="B1815" s="19" t="str">
        <f>VLOOKUP(Table3[[#This Row],[Customer ID]],'Customer name 1'!1814:$1048576,4,FALSE())</f>
        <v xml:space="preserve">Ms. Lauren </v>
      </c>
      <c r="C1815" s="20">
        <f>VLOOKUP(Table3[[#This Row],[Customer ID]],'Medical Examinations'!$1:$1048576,2,FALSE())</f>
        <v>28.6</v>
      </c>
      <c r="D1815" s="20" t="str">
        <f>VLOOKUP(Table3[[#This Row],[Customer ID]],'Medical Examinations'!$1:$1048576,3,FALSE())</f>
        <v>over weight</v>
      </c>
      <c r="E1815" s="20">
        <f>VLOOKUP(Table3[[#This Row],[Customer ID]],'Medical Examinations'!$1:$1048576,4,FALSE())</f>
        <v>6.08</v>
      </c>
      <c r="F1815" s="20" t="str">
        <f>VLOOKUP(Table3[[#This Row],[Customer ID]],'Medical Examinations'!$1:$1048576,5,FALSE())</f>
        <v>prediabetes</v>
      </c>
      <c r="G1815" s="19" t="str">
        <f>VLOOKUP(Table3[[#This Row],[Customer ID]],'Medical Examinations'!$1:$1048576,6,FALSE())</f>
        <v>No</v>
      </c>
      <c r="H1815" s="19" t="str">
        <f>VLOOKUP(Table3[[#This Row],[Customer ID]],'Medical Examinations'!$1:$1048576,7,FALSE())</f>
        <v>No</v>
      </c>
      <c r="I1815" s="19" t="str">
        <f>VLOOKUP(Table3[[#This Row],[Customer ID]],'Medical Examinations'!$1:$1048576,8,FALSE())</f>
        <v>Yes</v>
      </c>
      <c r="J1815" s="19">
        <f>VLOOKUP(Table3[[#This Row],[Customer ID]],'Medical Examinations'!$1:$1048576,9,FALSE())</f>
        <v>1</v>
      </c>
      <c r="K1815" s="19" t="str">
        <f>VLOOKUP(Table3[[#This Row],[Customer ID]],'Medical Examinations'!$1:$1048576,10,FALSE())</f>
        <v>No</v>
      </c>
      <c r="L1815" s="19" t="e">
        <f>VLOOKUP(Table3[[#This Row],[Customer ID]],'Hospitalisation Details'!1814:$1048576,5,FALSE())</f>
        <v>#N/A</v>
      </c>
      <c r="M1815" s="19" t="e">
        <f>VLOOKUP(Table3[[#This Row],[Customer ID]],'Hospitalisation Details'!1814:$1048576,6,FALSE())</f>
        <v>#N/A</v>
      </c>
      <c r="N1815" s="19" t="e">
        <f>VLOOKUP(Table3[[#This Row],[Customer ID]],'Hospitalisation Details'!1814:$1048576,8,FALSE())</f>
        <v>#N/A</v>
      </c>
      <c r="O1815" s="19" t="e">
        <f>VLOOKUP(Table3[[#This Row],[Customer ID]],'Hospitalisation Details'!1814:$1048576,9,FALSE())</f>
        <v>#N/A</v>
      </c>
      <c r="P1815" s="19" t="e">
        <f>VLOOKUP(Table3[[#This Row],[Customer ID]],'Hospitalisation Details'!1814:$1048576,10,FALSE())</f>
        <v>#N/A</v>
      </c>
      <c r="Q1815" s="19" t="e">
        <f>VLOOKUP(Table3[[#This Row],[Customer ID]],'Hospitalisation Details'!1814:$1048576,11,FALSE())</f>
        <v>#N/A</v>
      </c>
    </row>
    <row r="1816" spans="1:17" x14ac:dyDescent="0.2">
      <c r="A1816" s="18" t="s">
        <v>555</v>
      </c>
      <c r="B1816" s="19" t="str">
        <f>VLOOKUP(Table3[[#This Row],[Customer ID]],'Customer name 1'!1815:$1048576,4,FALSE())</f>
        <v xml:space="preserve">Mr. Benjamin </v>
      </c>
      <c r="C1816" s="20">
        <f>VLOOKUP(Table3[[#This Row],[Customer ID]],'Medical Examinations'!$1:$1048576,2,FALSE())</f>
        <v>46.53</v>
      </c>
      <c r="D1816" s="20" t="str">
        <f>VLOOKUP(Table3[[#This Row],[Customer ID]],'Medical Examinations'!$1:$1048576,3,FALSE())</f>
        <v xml:space="preserve"> obesity </v>
      </c>
      <c r="E1816" s="20">
        <f>VLOOKUP(Table3[[#This Row],[Customer ID]],'Medical Examinations'!$1:$1048576,4,FALSE())</f>
        <v>4.16</v>
      </c>
      <c r="F1816" s="20" t="str">
        <f>VLOOKUP(Table3[[#This Row],[Customer ID]],'Medical Examinations'!$1:$1048576,5,FALSE())</f>
        <v xml:space="preserve">normal </v>
      </c>
      <c r="G1816" s="19" t="str">
        <f>VLOOKUP(Table3[[#This Row],[Customer ID]],'Medical Examinations'!$1:$1048576,6,FALSE())</f>
        <v>No</v>
      </c>
      <c r="H1816" s="19" t="str">
        <f>VLOOKUP(Table3[[#This Row],[Customer ID]],'Medical Examinations'!$1:$1048576,7,FALSE())</f>
        <v>No</v>
      </c>
      <c r="I1816" s="19" t="str">
        <f>VLOOKUP(Table3[[#This Row],[Customer ID]],'Medical Examinations'!$1:$1048576,8,FALSE())</f>
        <v>No</v>
      </c>
      <c r="J1816" s="19">
        <f>VLOOKUP(Table3[[#This Row],[Customer ID]],'Medical Examinations'!$1:$1048576,9,FALSE())</f>
        <v>0</v>
      </c>
      <c r="K1816" s="19" t="str">
        <f>VLOOKUP(Table3[[#This Row],[Customer ID]],'Medical Examinations'!$1:$1048576,10,FALSE())</f>
        <v>No</v>
      </c>
      <c r="L1816" s="19" t="e">
        <f>VLOOKUP(Table3[[#This Row],[Customer ID]],'Hospitalisation Details'!1815:$1048576,5,FALSE())</f>
        <v>#N/A</v>
      </c>
      <c r="M1816" s="19" t="e">
        <f>VLOOKUP(Table3[[#This Row],[Customer ID]],'Hospitalisation Details'!1815:$1048576,6,FALSE())</f>
        <v>#N/A</v>
      </c>
      <c r="N1816" s="19" t="e">
        <f>VLOOKUP(Table3[[#This Row],[Customer ID]],'Hospitalisation Details'!1815:$1048576,8,FALSE())</f>
        <v>#N/A</v>
      </c>
      <c r="O1816" s="19" t="e">
        <f>VLOOKUP(Table3[[#This Row],[Customer ID]],'Hospitalisation Details'!1815:$1048576,9,FALSE())</f>
        <v>#N/A</v>
      </c>
      <c r="P1816" s="19" t="e">
        <f>VLOOKUP(Table3[[#This Row],[Customer ID]],'Hospitalisation Details'!1815:$1048576,10,FALSE())</f>
        <v>#N/A</v>
      </c>
      <c r="Q1816" s="19" t="e">
        <f>VLOOKUP(Table3[[#This Row],[Customer ID]],'Hospitalisation Details'!1815:$1048576,11,FALSE())</f>
        <v>#N/A</v>
      </c>
    </row>
    <row r="1817" spans="1:17" x14ac:dyDescent="0.2">
      <c r="A1817" s="18" t="s">
        <v>554</v>
      </c>
      <c r="B1817" s="19" t="str">
        <f>VLOOKUP(Table3[[#This Row],[Customer ID]],'Customer name 1'!1816:$1048576,4,FALSE())</f>
        <v xml:space="preserve">Mr. Hugo </v>
      </c>
      <c r="C1817" s="20">
        <f>VLOOKUP(Table3[[#This Row],[Customer ID]],'Medical Examinations'!$1:$1048576,2,FALSE())</f>
        <v>34.99</v>
      </c>
      <c r="D1817" s="20" t="str">
        <f>VLOOKUP(Table3[[#This Row],[Customer ID]],'Medical Examinations'!$1:$1048576,3,FALSE())</f>
        <v xml:space="preserve"> obesity </v>
      </c>
      <c r="E1817" s="20">
        <f>VLOOKUP(Table3[[#This Row],[Customer ID]],'Medical Examinations'!$1:$1048576,4,FALSE())</f>
        <v>5.0999999999999996</v>
      </c>
      <c r="F1817" s="20" t="str">
        <f>VLOOKUP(Table3[[#This Row],[Customer ID]],'Medical Examinations'!$1:$1048576,5,FALSE())</f>
        <v xml:space="preserve">normal </v>
      </c>
      <c r="G1817" s="19" t="str">
        <f>VLOOKUP(Table3[[#This Row],[Customer ID]],'Medical Examinations'!$1:$1048576,6,FALSE())</f>
        <v>No</v>
      </c>
      <c r="H1817" s="19" t="str">
        <f>VLOOKUP(Table3[[#This Row],[Customer ID]],'Medical Examinations'!$1:$1048576,7,FALSE())</f>
        <v>No</v>
      </c>
      <c r="I1817" s="19" t="str">
        <f>VLOOKUP(Table3[[#This Row],[Customer ID]],'Medical Examinations'!$1:$1048576,8,FALSE())</f>
        <v>Yes</v>
      </c>
      <c r="J1817" s="19">
        <f>VLOOKUP(Table3[[#This Row],[Customer ID]],'Medical Examinations'!$1:$1048576,9,FALSE())</f>
        <v>1</v>
      </c>
      <c r="K1817" s="19" t="str">
        <f>VLOOKUP(Table3[[#This Row],[Customer ID]],'Medical Examinations'!$1:$1048576,10,FALSE())</f>
        <v>No</v>
      </c>
      <c r="L1817" s="19" t="e">
        <f>VLOOKUP(Table3[[#This Row],[Customer ID]],'Hospitalisation Details'!1816:$1048576,5,FALSE())</f>
        <v>#N/A</v>
      </c>
      <c r="M1817" s="19" t="e">
        <f>VLOOKUP(Table3[[#This Row],[Customer ID]],'Hospitalisation Details'!1816:$1048576,6,FALSE())</f>
        <v>#N/A</v>
      </c>
      <c r="N1817" s="19" t="e">
        <f>VLOOKUP(Table3[[#This Row],[Customer ID]],'Hospitalisation Details'!1816:$1048576,8,FALSE())</f>
        <v>#N/A</v>
      </c>
      <c r="O1817" s="19" t="e">
        <f>VLOOKUP(Table3[[#This Row],[Customer ID]],'Hospitalisation Details'!1816:$1048576,9,FALSE())</f>
        <v>#N/A</v>
      </c>
      <c r="P1817" s="19" t="e">
        <f>VLOOKUP(Table3[[#This Row],[Customer ID]],'Hospitalisation Details'!1816:$1048576,10,FALSE())</f>
        <v>#N/A</v>
      </c>
      <c r="Q1817" s="19" t="e">
        <f>VLOOKUP(Table3[[#This Row],[Customer ID]],'Hospitalisation Details'!1816:$1048576,11,FALSE())</f>
        <v>#N/A</v>
      </c>
    </row>
    <row r="1818" spans="1:17" x14ac:dyDescent="0.2">
      <c r="A1818" s="18" t="s">
        <v>553</v>
      </c>
      <c r="B1818" s="19" t="str">
        <f>VLOOKUP(Table3[[#This Row],[Customer ID]],'Customer name 1'!1817:$1048576,4,FALSE())</f>
        <v xml:space="preserve">Mr. Daniel </v>
      </c>
      <c r="C1818" s="20">
        <f>VLOOKUP(Table3[[#This Row],[Customer ID]],'Medical Examinations'!$1:$1048576,2,FALSE())</f>
        <v>17.05</v>
      </c>
      <c r="D1818" s="20" t="str">
        <f>VLOOKUP(Table3[[#This Row],[Customer ID]],'Medical Examinations'!$1:$1048576,3,FALSE())</f>
        <v xml:space="preserve">under weight </v>
      </c>
      <c r="E1818" s="20">
        <f>VLOOKUP(Table3[[#This Row],[Customer ID]],'Medical Examinations'!$1:$1048576,4,FALSE())</f>
        <v>5.3</v>
      </c>
      <c r="F1818" s="20" t="str">
        <f>VLOOKUP(Table3[[#This Row],[Customer ID]],'Medical Examinations'!$1:$1048576,5,FALSE())</f>
        <v xml:space="preserve">normal </v>
      </c>
      <c r="G1818" s="19" t="str">
        <f>VLOOKUP(Table3[[#This Row],[Customer ID]],'Medical Examinations'!$1:$1048576,6,FALSE())</f>
        <v>No</v>
      </c>
      <c r="H1818" s="19" t="str">
        <f>VLOOKUP(Table3[[#This Row],[Customer ID]],'Medical Examinations'!$1:$1048576,7,FALSE())</f>
        <v>No</v>
      </c>
      <c r="I1818" s="19" t="str">
        <f>VLOOKUP(Table3[[#This Row],[Customer ID]],'Medical Examinations'!$1:$1048576,8,FALSE())</f>
        <v>Yes</v>
      </c>
      <c r="J1818" s="19">
        <f>VLOOKUP(Table3[[#This Row],[Customer ID]],'Medical Examinations'!$1:$1048576,9,FALSE())</f>
        <v>1</v>
      </c>
      <c r="K1818" s="19" t="str">
        <f>VLOOKUP(Table3[[#This Row],[Customer ID]],'Medical Examinations'!$1:$1048576,10,FALSE())</f>
        <v>No</v>
      </c>
      <c r="L1818" s="19" t="e">
        <f>VLOOKUP(Table3[[#This Row],[Customer ID]],'Hospitalisation Details'!1817:$1048576,5,FALSE())</f>
        <v>#N/A</v>
      </c>
      <c r="M1818" s="19" t="e">
        <f>VLOOKUP(Table3[[#This Row],[Customer ID]],'Hospitalisation Details'!1817:$1048576,6,FALSE())</f>
        <v>#N/A</v>
      </c>
      <c r="N1818" s="19" t="e">
        <f>VLOOKUP(Table3[[#This Row],[Customer ID]],'Hospitalisation Details'!1817:$1048576,8,FALSE())</f>
        <v>#N/A</v>
      </c>
      <c r="O1818" s="19" t="e">
        <f>VLOOKUP(Table3[[#This Row],[Customer ID]],'Hospitalisation Details'!1817:$1048576,9,FALSE())</f>
        <v>#N/A</v>
      </c>
      <c r="P1818" s="19" t="e">
        <f>VLOOKUP(Table3[[#This Row],[Customer ID]],'Hospitalisation Details'!1817:$1048576,10,FALSE())</f>
        <v>#N/A</v>
      </c>
      <c r="Q1818" s="19" t="e">
        <f>VLOOKUP(Table3[[#This Row],[Customer ID]],'Hospitalisation Details'!1817:$1048576,11,FALSE())</f>
        <v>#N/A</v>
      </c>
    </row>
    <row r="1819" spans="1:17" x14ac:dyDescent="0.2">
      <c r="A1819" s="18" t="s">
        <v>552</v>
      </c>
      <c r="B1819" s="19" t="str">
        <f>VLOOKUP(Table3[[#This Row],[Customer ID]],'Customer name 1'!1818:$1048576,4,FALSE())</f>
        <v xml:space="preserve">Mr. Justin </v>
      </c>
      <c r="C1819" s="20">
        <f>VLOOKUP(Table3[[#This Row],[Customer ID]],'Medical Examinations'!$1:$1048576,2,FALSE())</f>
        <v>37.18</v>
      </c>
      <c r="D1819" s="20" t="str">
        <f>VLOOKUP(Table3[[#This Row],[Customer ID]],'Medical Examinations'!$1:$1048576,3,FALSE())</f>
        <v xml:space="preserve"> obesity </v>
      </c>
      <c r="E1819" s="20">
        <f>VLOOKUP(Table3[[#This Row],[Customer ID]],'Medical Examinations'!$1:$1048576,4,FALSE())</f>
        <v>4.9000000000000004</v>
      </c>
      <c r="F1819" s="20" t="str">
        <f>VLOOKUP(Table3[[#This Row],[Customer ID]],'Medical Examinations'!$1:$1048576,5,FALSE())</f>
        <v xml:space="preserve">normal </v>
      </c>
      <c r="G1819" s="19" t="str">
        <f>VLOOKUP(Table3[[#This Row],[Customer ID]],'Medical Examinations'!$1:$1048576,6,FALSE())</f>
        <v>No</v>
      </c>
      <c r="H1819" s="19" t="str">
        <f>VLOOKUP(Table3[[#This Row],[Customer ID]],'Medical Examinations'!$1:$1048576,7,FALSE())</f>
        <v>No</v>
      </c>
      <c r="I1819" s="19" t="str">
        <f>VLOOKUP(Table3[[#This Row],[Customer ID]],'Medical Examinations'!$1:$1048576,8,FALSE())</f>
        <v>No</v>
      </c>
      <c r="J1819" s="19">
        <f>VLOOKUP(Table3[[#This Row],[Customer ID]],'Medical Examinations'!$1:$1048576,9,FALSE())</f>
        <v>0</v>
      </c>
      <c r="K1819" s="19" t="str">
        <f>VLOOKUP(Table3[[#This Row],[Customer ID]],'Medical Examinations'!$1:$1048576,10,FALSE())</f>
        <v>No</v>
      </c>
      <c r="L1819" s="19" t="e">
        <f>VLOOKUP(Table3[[#This Row],[Customer ID]],'Hospitalisation Details'!1818:$1048576,5,FALSE())</f>
        <v>#N/A</v>
      </c>
      <c r="M1819" s="19" t="e">
        <f>VLOOKUP(Table3[[#This Row],[Customer ID]],'Hospitalisation Details'!1818:$1048576,6,FALSE())</f>
        <v>#N/A</v>
      </c>
      <c r="N1819" s="19" t="e">
        <f>VLOOKUP(Table3[[#This Row],[Customer ID]],'Hospitalisation Details'!1818:$1048576,8,FALSE())</f>
        <v>#N/A</v>
      </c>
      <c r="O1819" s="19" t="e">
        <f>VLOOKUP(Table3[[#This Row],[Customer ID]],'Hospitalisation Details'!1818:$1048576,9,FALSE())</f>
        <v>#N/A</v>
      </c>
      <c r="P1819" s="19" t="e">
        <f>VLOOKUP(Table3[[#This Row],[Customer ID]],'Hospitalisation Details'!1818:$1048576,10,FALSE())</f>
        <v>#N/A</v>
      </c>
      <c r="Q1819" s="19" t="e">
        <f>VLOOKUP(Table3[[#This Row],[Customer ID]],'Hospitalisation Details'!1818:$1048576,11,FALSE())</f>
        <v>#N/A</v>
      </c>
    </row>
    <row r="1820" spans="1:17" x14ac:dyDescent="0.2">
      <c r="A1820" s="18" t="s">
        <v>551</v>
      </c>
      <c r="B1820" s="19" t="str">
        <f>VLOOKUP(Table3[[#This Row],[Customer ID]],'Customer name 1'!1819:$1048576,4,FALSE())</f>
        <v xml:space="preserve">Mr. Colin </v>
      </c>
      <c r="C1820" s="20">
        <f>VLOOKUP(Table3[[#This Row],[Customer ID]],'Medical Examinations'!$1:$1048576,2,FALSE())</f>
        <v>35.200000000000003</v>
      </c>
      <c r="D1820" s="20" t="str">
        <f>VLOOKUP(Table3[[#This Row],[Customer ID]],'Medical Examinations'!$1:$1048576,3,FALSE())</f>
        <v xml:space="preserve"> obesity </v>
      </c>
      <c r="E1820" s="20">
        <f>VLOOKUP(Table3[[#This Row],[Customer ID]],'Medical Examinations'!$1:$1048576,4,FALSE())</f>
        <v>5.55</v>
      </c>
      <c r="F1820" s="20" t="str">
        <f>VLOOKUP(Table3[[#This Row],[Customer ID]],'Medical Examinations'!$1:$1048576,5,FALSE())</f>
        <v xml:space="preserve">normal </v>
      </c>
      <c r="G1820" s="19" t="str">
        <f>VLOOKUP(Table3[[#This Row],[Customer ID]],'Medical Examinations'!$1:$1048576,6,FALSE())</f>
        <v>No</v>
      </c>
      <c r="H1820" s="19" t="str">
        <f>VLOOKUP(Table3[[#This Row],[Customer ID]],'Medical Examinations'!$1:$1048576,7,FALSE())</f>
        <v>No</v>
      </c>
      <c r="I1820" s="19" t="str">
        <f>VLOOKUP(Table3[[#This Row],[Customer ID]],'Medical Examinations'!$1:$1048576,8,FALSE())</f>
        <v>No</v>
      </c>
      <c r="J1820" s="19">
        <f>VLOOKUP(Table3[[#This Row],[Customer ID]],'Medical Examinations'!$1:$1048576,9,FALSE())</f>
        <v>0</v>
      </c>
      <c r="K1820" s="19" t="str">
        <f>VLOOKUP(Table3[[#This Row],[Customer ID]],'Medical Examinations'!$1:$1048576,10,FALSE())</f>
        <v>No</v>
      </c>
      <c r="L1820" s="19" t="e">
        <f>VLOOKUP(Table3[[#This Row],[Customer ID]],'Hospitalisation Details'!1819:$1048576,5,FALSE())</f>
        <v>#N/A</v>
      </c>
      <c r="M1820" s="19" t="e">
        <f>VLOOKUP(Table3[[#This Row],[Customer ID]],'Hospitalisation Details'!1819:$1048576,6,FALSE())</f>
        <v>#N/A</v>
      </c>
      <c r="N1820" s="19" t="e">
        <f>VLOOKUP(Table3[[#This Row],[Customer ID]],'Hospitalisation Details'!1819:$1048576,8,FALSE())</f>
        <v>#N/A</v>
      </c>
      <c r="O1820" s="19" t="e">
        <f>VLOOKUP(Table3[[#This Row],[Customer ID]],'Hospitalisation Details'!1819:$1048576,9,FALSE())</f>
        <v>#N/A</v>
      </c>
      <c r="P1820" s="19" t="e">
        <f>VLOOKUP(Table3[[#This Row],[Customer ID]],'Hospitalisation Details'!1819:$1048576,10,FALSE())</f>
        <v>#N/A</v>
      </c>
      <c r="Q1820" s="19" t="e">
        <f>VLOOKUP(Table3[[#This Row],[Customer ID]],'Hospitalisation Details'!1819:$1048576,11,FALSE())</f>
        <v>#N/A</v>
      </c>
    </row>
    <row r="1821" spans="1:17" x14ac:dyDescent="0.2">
      <c r="A1821" s="18" t="s">
        <v>550</v>
      </c>
      <c r="B1821" s="19" t="str">
        <f>VLOOKUP(Table3[[#This Row],[Customer ID]],'Customer name 1'!1820:$1048576,4,FALSE())</f>
        <v xml:space="preserve">Mr. Rob </v>
      </c>
      <c r="C1821" s="20">
        <f>VLOOKUP(Table3[[#This Row],[Customer ID]],'Medical Examinations'!$1:$1048576,2,FALSE())</f>
        <v>37.335000000000001</v>
      </c>
      <c r="D1821" s="20" t="str">
        <f>VLOOKUP(Table3[[#This Row],[Customer ID]],'Medical Examinations'!$1:$1048576,3,FALSE())</f>
        <v xml:space="preserve"> obesity </v>
      </c>
      <c r="E1821" s="20">
        <f>VLOOKUP(Table3[[#This Row],[Customer ID]],'Medical Examinations'!$1:$1048576,4,FALSE())</f>
        <v>4.95</v>
      </c>
      <c r="F1821" s="20" t="str">
        <f>VLOOKUP(Table3[[#This Row],[Customer ID]],'Medical Examinations'!$1:$1048576,5,FALSE())</f>
        <v xml:space="preserve">normal </v>
      </c>
      <c r="G1821" s="19" t="str">
        <f>VLOOKUP(Table3[[#This Row],[Customer ID]],'Medical Examinations'!$1:$1048576,6,FALSE())</f>
        <v>No</v>
      </c>
      <c r="H1821" s="19" t="str">
        <f>VLOOKUP(Table3[[#This Row],[Customer ID]],'Medical Examinations'!$1:$1048576,7,FALSE())</f>
        <v>No</v>
      </c>
      <c r="I1821" s="19" t="str">
        <f>VLOOKUP(Table3[[#This Row],[Customer ID]],'Medical Examinations'!$1:$1048576,8,FALSE())</f>
        <v>No</v>
      </c>
      <c r="J1821" s="19">
        <f>VLOOKUP(Table3[[#This Row],[Customer ID]],'Medical Examinations'!$1:$1048576,9,FALSE())</f>
        <v>0</v>
      </c>
      <c r="K1821" s="19" t="str">
        <f>VLOOKUP(Table3[[#This Row],[Customer ID]],'Medical Examinations'!$1:$1048576,10,FALSE())</f>
        <v>No</v>
      </c>
      <c r="L1821" s="19" t="e">
        <f>VLOOKUP(Table3[[#This Row],[Customer ID]],'Hospitalisation Details'!1820:$1048576,5,FALSE())</f>
        <v>#N/A</v>
      </c>
      <c r="M1821" s="19" t="e">
        <f>VLOOKUP(Table3[[#This Row],[Customer ID]],'Hospitalisation Details'!1820:$1048576,6,FALSE())</f>
        <v>#N/A</v>
      </c>
      <c r="N1821" s="19" t="e">
        <f>VLOOKUP(Table3[[#This Row],[Customer ID]],'Hospitalisation Details'!1820:$1048576,8,FALSE())</f>
        <v>#N/A</v>
      </c>
      <c r="O1821" s="19" t="e">
        <f>VLOOKUP(Table3[[#This Row],[Customer ID]],'Hospitalisation Details'!1820:$1048576,9,FALSE())</f>
        <v>#N/A</v>
      </c>
      <c r="P1821" s="19" t="e">
        <f>VLOOKUP(Table3[[#This Row],[Customer ID]],'Hospitalisation Details'!1820:$1048576,10,FALSE())</f>
        <v>#N/A</v>
      </c>
      <c r="Q1821" s="19" t="e">
        <f>VLOOKUP(Table3[[#This Row],[Customer ID]],'Hospitalisation Details'!1820:$1048576,11,FALSE())</f>
        <v>#N/A</v>
      </c>
    </row>
    <row r="1822" spans="1:17" x14ac:dyDescent="0.2">
      <c r="A1822" s="18" t="s">
        <v>549</v>
      </c>
      <c r="B1822" s="19" t="str">
        <f>VLOOKUP(Table3[[#This Row],[Customer ID]],'Customer name 1'!1821:$1048576,4,FALSE())</f>
        <v xml:space="preserve">Mr. Patrick </v>
      </c>
      <c r="C1822" s="20">
        <f>VLOOKUP(Table3[[#This Row],[Customer ID]],'Medical Examinations'!$1:$1048576,2,FALSE())</f>
        <v>27.265000000000001</v>
      </c>
      <c r="D1822" s="20" t="str">
        <f>VLOOKUP(Table3[[#This Row],[Customer ID]],'Medical Examinations'!$1:$1048576,3,FALSE())</f>
        <v>over weight</v>
      </c>
      <c r="E1822" s="20">
        <f>VLOOKUP(Table3[[#This Row],[Customer ID]],'Medical Examinations'!$1:$1048576,4,FALSE())</f>
        <v>6.46</v>
      </c>
      <c r="F1822" s="20" t="str">
        <f>VLOOKUP(Table3[[#This Row],[Customer ID]],'Medical Examinations'!$1:$1048576,5,FALSE())</f>
        <v>prediabetes</v>
      </c>
      <c r="G1822" s="19" t="str">
        <f>VLOOKUP(Table3[[#This Row],[Customer ID]],'Medical Examinations'!$1:$1048576,6,FALSE())</f>
        <v>yes</v>
      </c>
      <c r="H1822" s="19" t="str">
        <f>VLOOKUP(Table3[[#This Row],[Customer ID]],'Medical Examinations'!$1:$1048576,7,FALSE())</f>
        <v>No</v>
      </c>
      <c r="I1822" s="19" t="str">
        <f>VLOOKUP(Table3[[#This Row],[Customer ID]],'Medical Examinations'!$1:$1048576,8,FALSE())</f>
        <v>No</v>
      </c>
      <c r="J1822" s="19">
        <f>VLOOKUP(Table3[[#This Row],[Customer ID]],'Medical Examinations'!$1:$1048576,9,FALSE())</f>
        <v>0</v>
      </c>
      <c r="K1822" s="19" t="str">
        <f>VLOOKUP(Table3[[#This Row],[Customer ID]],'Medical Examinations'!$1:$1048576,10,FALSE())</f>
        <v>No</v>
      </c>
      <c r="L1822" s="19" t="e">
        <f>VLOOKUP(Table3[[#This Row],[Customer ID]],'Hospitalisation Details'!1821:$1048576,5,FALSE())</f>
        <v>#N/A</v>
      </c>
      <c r="M1822" s="19" t="e">
        <f>VLOOKUP(Table3[[#This Row],[Customer ID]],'Hospitalisation Details'!1821:$1048576,6,FALSE())</f>
        <v>#N/A</v>
      </c>
      <c r="N1822" s="19" t="e">
        <f>VLOOKUP(Table3[[#This Row],[Customer ID]],'Hospitalisation Details'!1821:$1048576,8,FALSE())</f>
        <v>#N/A</v>
      </c>
      <c r="O1822" s="19" t="e">
        <f>VLOOKUP(Table3[[#This Row],[Customer ID]],'Hospitalisation Details'!1821:$1048576,9,FALSE())</f>
        <v>#N/A</v>
      </c>
      <c r="P1822" s="19" t="e">
        <f>VLOOKUP(Table3[[#This Row],[Customer ID]],'Hospitalisation Details'!1821:$1048576,10,FALSE())</f>
        <v>#N/A</v>
      </c>
      <c r="Q1822" s="19" t="e">
        <f>VLOOKUP(Table3[[#This Row],[Customer ID]],'Hospitalisation Details'!1821:$1048576,11,FALSE())</f>
        <v>#N/A</v>
      </c>
    </row>
    <row r="1823" spans="1:17" x14ac:dyDescent="0.2">
      <c r="A1823" s="18" t="s">
        <v>548</v>
      </c>
      <c r="B1823" s="19" t="str">
        <f>VLOOKUP(Table3[[#This Row],[Customer ID]],'Customer name 1'!1822:$1048576,4,FALSE())</f>
        <v xml:space="preserve">Mr. Austin </v>
      </c>
      <c r="C1823" s="20">
        <f>VLOOKUP(Table3[[#This Row],[Customer ID]],'Medical Examinations'!$1:$1048576,2,FALSE())</f>
        <v>30.8</v>
      </c>
      <c r="D1823" s="20" t="str">
        <f>VLOOKUP(Table3[[#This Row],[Customer ID]],'Medical Examinations'!$1:$1048576,3,FALSE())</f>
        <v xml:space="preserve"> obesity </v>
      </c>
      <c r="E1823" s="20">
        <f>VLOOKUP(Table3[[#This Row],[Customer ID]],'Medical Examinations'!$1:$1048576,4,FALSE())</f>
        <v>4.9000000000000004</v>
      </c>
      <c r="F1823" s="20" t="str">
        <f>VLOOKUP(Table3[[#This Row],[Customer ID]],'Medical Examinations'!$1:$1048576,5,FALSE())</f>
        <v xml:space="preserve">normal </v>
      </c>
      <c r="G1823" s="19" t="str">
        <f>VLOOKUP(Table3[[#This Row],[Customer ID]],'Medical Examinations'!$1:$1048576,6,FALSE())</f>
        <v>yes</v>
      </c>
      <c r="H1823" s="19" t="str">
        <f>VLOOKUP(Table3[[#This Row],[Customer ID]],'Medical Examinations'!$1:$1048576,7,FALSE())</f>
        <v>No</v>
      </c>
      <c r="I1823" s="19" t="str">
        <f>VLOOKUP(Table3[[#This Row],[Customer ID]],'Medical Examinations'!$1:$1048576,8,FALSE())</f>
        <v>No</v>
      </c>
      <c r="J1823" s="19">
        <f>VLOOKUP(Table3[[#This Row],[Customer ID]],'Medical Examinations'!$1:$1048576,9,FALSE())</f>
        <v>0</v>
      </c>
      <c r="K1823" s="19" t="str">
        <f>VLOOKUP(Table3[[#This Row],[Customer ID]],'Medical Examinations'!$1:$1048576,10,FALSE())</f>
        <v>No</v>
      </c>
      <c r="L1823" s="19" t="e">
        <f>VLOOKUP(Table3[[#This Row],[Customer ID]],'Hospitalisation Details'!1822:$1048576,5,FALSE())</f>
        <v>#N/A</v>
      </c>
      <c r="M1823" s="19" t="e">
        <f>VLOOKUP(Table3[[#This Row],[Customer ID]],'Hospitalisation Details'!1822:$1048576,6,FALSE())</f>
        <v>#N/A</v>
      </c>
      <c r="N1823" s="19" t="e">
        <f>VLOOKUP(Table3[[#This Row],[Customer ID]],'Hospitalisation Details'!1822:$1048576,8,FALSE())</f>
        <v>#N/A</v>
      </c>
      <c r="O1823" s="19" t="e">
        <f>VLOOKUP(Table3[[#This Row],[Customer ID]],'Hospitalisation Details'!1822:$1048576,9,FALSE())</f>
        <v>#N/A</v>
      </c>
      <c r="P1823" s="19" t="e">
        <f>VLOOKUP(Table3[[#This Row],[Customer ID]],'Hospitalisation Details'!1822:$1048576,10,FALSE())</f>
        <v>#N/A</v>
      </c>
      <c r="Q1823" s="19" t="e">
        <f>VLOOKUP(Table3[[#This Row],[Customer ID]],'Hospitalisation Details'!1822:$1048576,11,FALSE())</f>
        <v>#N/A</v>
      </c>
    </row>
    <row r="1824" spans="1:17" x14ac:dyDescent="0.2">
      <c r="A1824" s="18" t="s">
        <v>547</v>
      </c>
      <c r="B1824" s="19" t="str">
        <f>VLOOKUP(Table3[[#This Row],[Customer ID]],'Customer name 1'!1823:$1048576,4,FALSE())</f>
        <v xml:space="preserve">Ms. Brittany </v>
      </c>
      <c r="C1824" s="20">
        <f>VLOOKUP(Table3[[#This Row],[Customer ID]],'Medical Examinations'!$1:$1048576,2,FALSE())</f>
        <v>30.21</v>
      </c>
      <c r="D1824" s="20" t="str">
        <f>VLOOKUP(Table3[[#This Row],[Customer ID]],'Medical Examinations'!$1:$1048576,3,FALSE())</f>
        <v xml:space="preserve"> obesity </v>
      </c>
      <c r="E1824" s="20">
        <f>VLOOKUP(Table3[[#This Row],[Customer ID]],'Medical Examinations'!$1:$1048576,4,FALSE())</f>
        <v>5.21</v>
      </c>
      <c r="F1824" s="20" t="str">
        <f>VLOOKUP(Table3[[#This Row],[Customer ID]],'Medical Examinations'!$1:$1048576,5,FALSE())</f>
        <v xml:space="preserve">normal </v>
      </c>
      <c r="G1824" s="19" t="str">
        <f>VLOOKUP(Table3[[#This Row],[Customer ID]],'Medical Examinations'!$1:$1048576,6,FALSE())</f>
        <v>No</v>
      </c>
      <c r="H1824" s="19" t="str">
        <f>VLOOKUP(Table3[[#This Row],[Customer ID]],'Medical Examinations'!$1:$1048576,7,FALSE())</f>
        <v>No</v>
      </c>
      <c r="I1824" s="19" t="str">
        <f>VLOOKUP(Table3[[#This Row],[Customer ID]],'Medical Examinations'!$1:$1048576,8,FALSE())</f>
        <v>No</v>
      </c>
      <c r="J1824" s="19">
        <f>VLOOKUP(Table3[[#This Row],[Customer ID]],'Medical Examinations'!$1:$1048576,9,FALSE())</f>
        <v>1</v>
      </c>
      <c r="K1824" s="19" t="str">
        <f>VLOOKUP(Table3[[#This Row],[Customer ID]],'Medical Examinations'!$1:$1048576,10,FALSE())</f>
        <v>No</v>
      </c>
      <c r="L1824" s="19" t="e">
        <f>VLOOKUP(Table3[[#This Row],[Customer ID]],'Hospitalisation Details'!1823:$1048576,5,FALSE())</f>
        <v>#N/A</v>
      </c>
      <c r="M1824" s="19" t="e">
        <f>VLOOKUP(Table3[[#This Row],[Customer ID]],'Hospitalisation Details'!1823:$1048576,6,FALSE())</f>
        <v>#N/A</v>
      </c>
      <c r="N1824" s="19" t="e">
        <f>VLOOKUP(Table3[[#This Row],[Customer ID]],'Hospitalisation Details'!1823:$1048576,8,FALSE())</f>
        <v>#N/A</v>
      </c>
      <c r="O1824" s="19" t="e">
        <f>VLOOKUP(Table3[[#This Row],[Customer ID]],'Hospitalisation Details'!1823:$1048576,9,FALSE())</f>
        <v>#N/A</v>
      </c>
      <c r="P1824" s="19" t="e">
        <f>VLOOKUP(Table3[[#This Row],[Customer ID]],'Hospitalisation Details'!1823:$1048576,10,FALSE())</f>
        <v>#N/A</v>
      </c>
      <c r="Q1824" s="19" t="e">
        <f>VLOOKUP(Table3[[#This Row],[Customer ID]],'Hospitalisation Details'!1823:$1048576,11,FALSE())</f>
        <v>#N/A</v>
      </c>
    </row>
    <row r="1825" spans="1:17" x14ac:dyDescent="0.2">
      <c r="A1825" s="18" t="s">
        <v>546</v>
      </c>
      <c r="B1825" s="19" t="str">
        <f>VLOOKUP(Table3[[#This Row],[Customer ID]],'Customer name 1'!1824:$1048576,4,FALSE())</f>
        <v xml:space="preserve">Mr. Matthew </v>
      </c>
      <c r="C1825" s="20">
        <f>VLOOKUP(Table3[[#This Row],[Customer ID]],'Medical Examinations'!$1:$1048576,2,FALSE())</f>
        <v>35.340000000000003</v>
      </c>
      <c r="D1825" s="20" t="str">
        <f>VLOOKUP(Table3[[#This Row],[Customer ID]],'Medical Examinations'!$1:$1048576,3,FALSE())</f>
        <v xml:space="preserve"> obesity </v>
      </c>
      <c r="E1825" s="20">
        <f>VLOOKUP(Table3[[#This Row],[Customer ID]],'Medical Examinations'!$1:$1048576,4,FALSE())</f>
        <v>4.13</v>
      </c>
      <c r="F1825" s="20" t="str">
        <f>VLOOKUP(Table3[[#This Row],[Customer ID]],'Medical Examinations'!$1:$1048576,5,FALSE())</f>
        <v xml:space="preserve">normal </v>
      </c>
      <c r="G1825" s="19" t="str">
        <f>VLOOKUP(Table3[[#This Row],[Customer ID]],'Medical Examinations'!$1:$1048576,6,FALSE())</f>
        <v>No</v>
      </c>
      <c r="H1825" s="19" t="str">
        <f>VLOOKUP(Table3[[#This Row],[Customer ID]],'Medical Examinations'!$1:$1048576,7,FALSE())</f>
        <v>yes</v>
      </c>
      <c r="I1825" s="19" t="str">
        <f>VLOOKUP(Table3[[#This Row],[Customer ID]],'Medical Examinations'!$1:$1048576,8,FALSE())</f>
        <v>No</v>
      </c>
      <c r="J1825" s="19">
        <f>VLOOKUP(Table3[[#This Row],[Customer ID]],'Medical Examinations'!$1:$1048576,9,FALSE())</f>
        <v>1</v>
      </c>
      <c r="K1825" s="19" t="str">
        <f>VLOOKUP(Table3[[#This Row],[Customer ID]],'Medical Examinations'!$1:$1048576,10,FALSE())</f>
        <v>No</v>
      </c>
      <c r="L1825" s="19" t="e">
        <f>VLOOKUP(Table3[[#This Row],[Customer ID]],'Hospitalisation Details'!1824:$1048576,5,FALSE())</f>
        <v>#N/A</v>
      </c>
      <c r="M1825" s="19" t="e">
        <f>VLOOKUP(Table3[[#This Row],[Customer ID]],'Hospitalisation Details'!1824:$1048576,6,FALSE())</f>
        <v>#N/A</v>
      </c>
      <c r="N1825" s="19" t="e">
        <f>VLOOKUP(Table3[[#This Row],[Customer ID]],'Hospitalisation Details'!1824:$1048576,8,FALSE())</f>
        <v>#N/A</v>
      </c>
      <c r="O1825" s="19" t="e">
        <f>VLOOKUP(Table3[[#This Row],[Customer ID]],'Hospitalisation Details'!1824:$1048576,9,FALSE())</f>
        <v>#N/A</v>
      </c>
      <c r="P1825" s="19" t="e">
        <f>VLOOKUP(Table3[[#This Row],[Customer ID]],'Hospitalisation Details'!1824:$1048576,10,FALSE())</f>
        <v>#N/A</v>
      </c>
      <c r="Q1825" s="19" t="e">
        <f>VLOOKUP(Table3[[#This Row],[Customer ID]],'Hospitalisation Details'!1824:$1048576,11,FALSE())</f>
        <v>#N/A</v>
      </c>
    </row>
    <row r="1826" spans="1:17" x14ac:dyDescent="0.2">
      <c r="A1826" s="18" t="s">
        <v>545</v>
      </c>
      <c r="B1826" s="19" t="str">
        <f>VLOOKUP(Table3[[#This Row],[Customer ID]],'Customer name 1'!1825:$1048576,4,FALSE())</f>
        <v xml:space="preserve">Ms. Becky </v>
      </c>
      <c r="C1826" s="20">
        <f>VLOOKUP(Table3[[#This Row],[Customer ID]],'Medical Examinations'!$1:$1048576,2,FALSE())</f>
        <v>26.695</v>
      </c>
      <c r="D1826" s="20" t="str">
        <f>VLOOKUP(Table3[[#This Row],[Customer ID]],'Medical Examinations'!$1:$1048576,3,FALSE())</f>
        <v>over weight</v>
      </c>
      <c r="E1826" s="20">
        <f>VLOOKUP(Table3[[#This Row],[Customer ID]],'Medical Examinations'!$1:$1048576,4,FALSE())</f>
        <v>5.28</v>
      </c>
      <c r="F1826" s="20" t="str">
        <f>VLOOKUP(Table3[[#This Row],[Customer ID]],'Medical Examinations'!$1:$1048576,5,FALSE())</f>
        <v xml:space="preserve">normal </v>
      </c>
      <c r="G1826" s="19" t="str">
        <f>VLOOKUP(Table3[[#This Row],[Customer ID]],'Medical Examinations'!$1:$1048576,6,FALSE())</f>
        <v>No</v>
      </c>
      <c r="H1826" s="19" t="str">
        <f>VLOOKUP(Table3[[#This Row],[Customer ID]],'Medical Examinations'!$1:$1048576,7,FALSE())</f>
        <v>No</v>
      </c>
      <c r="I1826" s="19" t="str">
        <f>VLOOKUP(Table3[[#This Row],[Customer ID]],'Medical Examinations'!$1:$1048576,8,FALSE())</f>
        <v>No</v>
      </c>
      <c r="J1826" s="19">
        <f>VLOOKUP(Table3[[#This Row],[Customer ID]],'Medical Examinations'!$1:$1048576,9,FALSE())</f>
        <v>0</v>
      </c>
      <c r="K1826" s="19" t="str">
        <f>VLOOKUP(Table3[[#This Row],[Customer ID]],'Medical Examinations'!$1:$1048576,10,FALSE())</f>
        <v>No</v>
      </c>
      <c r="L1826" s="19" t="e">
        <f>VLOOKUP(Table3[[#This Row],[Customer ID]],'Hospitalisation Details'!1825:$1048576,5,FALSE())</f>
        <v>#N/A</v>
      </c>
      <c r="M1826" s="19" t="e">
        <f>VLOOKUP(Table3[[#This Row],[Customer ID]],'Hospitalisation Details'!1825:$1048576,6,FALSE())</f>
        <v>#N/A</v>
      </c>
      <c r="N1826" s="19" t="e">
        <f>VLOOKUP(Table3[[#This Row],[Customer ID]],'Hospitalisation Details'!1825:$1048576,8,FALSE())</f>
        <v>#N/A</v>
      </c>
      <c r="O1826" s="19" t="e">
        <f>VLOOKUP(Table3[[#This Row],[Customer ID]],'Hospitalisation Details'!1825:$1048576,9,FALSE())</f>
        <v>#N/A</v>
      </c>
      <c r="P1826" s="19" t="e">
        <f>VLOOKUP(Table3[[#This Row],[Customer ID]],'Hospitalisation Details'!1825:$1048576,10,FALSE())</f>
        <v>#N/A</v>
      </c>
      <c r="Q1826" s="19" t="e">
        <f>VLOOKUP(Table3[[#This Row],[Customer ID]],'Hospitalisation Details'!1825:$1048576,11,FALSE())</f>
        <v>#N/A</v>
      </c>
    </row>
    <row r="1827" spans="1:17" x14ac:dyDescent="0.2">
      <c r="A1827" s="18" t="s">
        <v>544</v>
      </c>
      <c r="B1827" s="19" t="str">
        <f>VLOOKUP(Table3[[#This Row],[Customer ID]],'Customer name 1'!1826:$1048576,4,FALSE())</f>
        <v xml:space="preserve">Ms. Virginie </v>
      </c>
      <c r="C1827" s="20">
        <f>VLOOKUP(Table3[[#This Row],[Customer ID]],'Medical Examinations'!$1:$1048576,2,FALSE())</f>
        <v>29.355</v>
      </c>
      <c r="D1827" s="20" t="str">
        <f>VLOOKUP(Table3[[#This Row],[Customer ID]],'Medical Examinations'!$1:$1048576,3,FALSE())</f>
        <v>over weight</v>
      </c>
      <c r="E1827" s="20">
        <f>VLOOKUP(Table3[[#This Row],[Customer ID]],'Medical Examinations'!$1:$1048576,4,FALSE())</f>
        <v>4.68</v>
      </c>
      <c r="F1827" s="20" t="str">
        <f>VLOOKUP(Table3[[#This Row],[Customer ID]],'Medical Examinations'!$1:$1048576,5,FALSE())</f>
        <v xml:space="preserve">normal </v>
      </c>
      <c r="G1827" s="19" t="str">
        <f>VLOOKUP(Table3[[#This Row],[Customer ID]],'Medical Examinations'!$1:$1048576,6,FALSE())</f>
        <v>yes</v>
      </c>
      <c r="H1827" s="19" t="str">
        <f>VLOOKUP(Table3[[#This Row],[Customer ID]],'Medical Examinations'!$1:$1048576,7,FALSE())</f>
        <v>No</v>
      </c>
      <c r="I1827" s="19" t="str">
        <f>VLOOKUP(Table3[[#This Row],[Customer ID]],'Medical Examinations'!$1:$1048576,8,FALSE())</f>
        <v>No</v>
      </c>
      <c r="J1827" s="19">
        <f>VLOOKUP(Table3[[#This Row],[Customer ID]],'Medical Examinations'!$1:$1048576,9,FALSE())</f>
        <v>0</v>
      </c>
      <c r="K1827" s="19" t="str">
        <f>VLOOKUP(Table3[[#This Row],[Customer ID]],'Medical Examinations'!$1:$1048576,10,FALSE())</f>
        <v>No</v>
      </c>
      <c r="L1827" s="19" t="e">
        <f>VLOOKUP(Table3[[#This Row],[Customer ID]],'Hospitalisation Details'!1826:$1048576,5,FALSE())</f>
        <v>#N/A</v>
      </c>
      <c r="M1827" s="19" t="e">
        <f>VLOOKUP(Table3[[#This Row],[Customer ID]],'Hospitalisation Details'!1826:$1048576,6,FALSE())</f>
        <v>#N/A</v>
      </c>
      <c r="N1827" s="19" t="e">
        <f>VLOOKUP(Table3[[#This Row],[Customer ID]],'Hospitalisation Details'!1826:$1048576,8,FALSE())</f>
        <v>#N/A</v>
      </c>
      <c r="O1827" s="19" t="e">
        <f>VLOOKUP(Table3[[#This Row],[Customer ID]],'Hospitalisation Details'!1826:$1048576,9,FALSE())</f>
        <v>#N/A</v>
      </c>
      <c r="P1827" s="19" t="e">
        <f>VLOOKUP(Table3[[#This Row],[Customer ID]],'Hospitalisation Details'!1826:$1048576,10,FALSE())</f>
        <v>#N/A</v>
      </c>
      <c r="Q1827" s="19" t="e">
        <f>VLOOKUP(Table3[[#This Row],[Customer ID]],'Hospitalisation Details'!1826:$1048576,11,FALSE())</f>
        <v>#N/A</v>
      </c>
    </row>
    <row r="1828" spans="1:17" x14ac:dyDescent="0.2">
      <c r="A1828" s="18" t="s">
        <v>543</v>
      </c>
      <c r="B1828" s="19" t="str">
        <f>VLOOKUP(Table3[[#This Row],[Customer ID]],'Customer name 1'!1827:$1048576,4,FALSE())</f>
        <v xml:space="preserve">Ms. Allison </v>
      </c>
      <c r="C1828" s="20">
        <f>VLOOKUP(Table3[[#This Row],[Customer ID]],'Medical Examinations'!$1:$1048576,2,FALSE())</f>
        <v>29.59</v>
      </c>
      <c r="D1828" s="20" t="str">
        <f>VLOOKUP(Table3[[#This Row],[Customer ID]],'Medical Examinations'!$1:$1048576,3,FALSE())</f>
        <v>over weight</v>
      </c>
      <c r="E1828" s="20">
        <f>VLOOKUP(Table3[[#This Row],[Customer ID]],'Medical Examinations'!$1:$1048576,4,FALSE())</f>
        <v>4.0599999999999996</v>
      </c>
      <c r="F1828" s="20" t="str">
        <f>VLOOKUP(Table3[[#This Row],[Customer ID]],'Medical Examinations'!$1:$1048576,5,FALSE())</f>
        <v xml:space="preserve">normal </v>
      </c>
      <c r="G1828" s="19" t="str">
        <f>VLOOKUP(Table3[[#This Row],[Customer ID]],'Medical Examinations'!$1:$1048576,6,FALSE())</f>
        <v>No</v>
      </c>
      <c r="H1828" s="19" t="str">
        <f>VLOOKUP(Table3[[#This Row],[Customer ID]],'Medical Examinations'!$1:$1048576,7,FALSE())</f>
        <v>No</v>
      </c>
      <c r="I1828" s="19" t="str">
        <f>VLOOKUP(Table3[[#This Row],[Customer ID]],'Medical Examinations'!$1:$1048576,8,FALSE())</f>
        <v>No</v>
      </c>
      <c r="J1828" s="19">
        <f>VLOOKUP(Table3[[#This Row],[Customer ID]],'Medical Examinations'!$1:$1048576,9,FALSE())</f>
        <v>0</v>
      </c>
      <c r="K1828" s="19" t="str">
        <f>VLOOKUP(Table3[[#This Row],[Customer ID]],'Medical Examinations'!$1:$1048576,10,FALSE())</f>
        <v>No</v>
      </c>
      <c r="L1828" s="19" t="e">
        <f>VLOOKUP(Table3[[#This Row],[Customer ID]],'Hospitalisation Details'!1827:$1048576,5,FALSE())</f>
        <v>#N/A</v>
      </c>
      <c r="M1828" s="19" t="e">
        <f>VLOOKUP(Table3[[#This Row],[Customer ID]],'Hospitalisation Details'!1827:$1048576,6,FALSE())</f>
        <v>#N/A</v>
      </c>
      <c r="N1828" s="19" t="e">
        <f>VLOOKUP(Table3[[#This Row],[Customer ID]],'Hospitalisation Details'!1827:$1048576,8,FALSE())</f>
        <v>#N/A</v>
      </c>
      <c r="O1828" s="19" t="e">
        <f>VLOOKUP(Table3[[#This Row],[Customer ID]],'Hospitalisation Details'!1827:$1048576,9,FALSE())</f>
        <v>#N/A</v>
      </c>
      <c r="P1828" s="19" t="e">
        <f>VLOOKUP(Table3[[#This Row],[Customer ID]],'Hospitalisation Details'!1827:$1048576,10,FALSE())</f>
        <v>#N/A</v>
      </c>
      <c r="Q1828" s="19" t="e">
        <f>VLOOKUP(Table3[[#This Row],[Customer ID]],'Hospitalisation Details'!1827:$1048576,11,FALSE())</f>
        <v>#N/A</v>
      </c>
    </row>
    <row r="1829" spans="1:17" x14ac:dyDescent="0.2">
      <c r="A1829" s="18" t="s">
        <v>542</v>
      </c>
      <c r="B1829" s="19" t="str">
        <f>VLOOKUP(Table3[[#This Row],[Customer ID]],'Customer name 1'!1828:$1048576,4,FALSE())</f>
        <v xml:space="preserve">Ms. Julie </v>
      </c>
      <c r="C1829" s="20">
        <f>VLOOKUP(Table3[[#This Row],[Customer ID]],'Medical Examinations'!$1:$1048576,2,FALSE())</f>
        <v>31.35</v>
      </c>
      <c r="D1829" s="20" t="str">
        <f>VLOOKUP(Table3[[#This Row],[Customer ID]],'Medical Examinations'!$1:$1048576,3,FALSE())</f>
        <v xml:space="preserve"> obesity </v>
      </c>
      <c r="E1829" s="20">
        <f>VLOOKUP(Table3[[#This Row],[Customer ID]],'Medical Examinations'!$1:$1048576,4,FALSE())</f>
        <v>4.2</v>
      </c>
      <c r="F1829" s="20" t="str">
        <f>VLOOKUP(Table3[[#This Row],[Customer ID]],'Medical Examinations'!$1:$1048576,5,FALSE())</f>
        <v xml:space="preserve">normal </v>
      </c>
      <c r="G1829" s="19" t="str">
        <f>VLOOKUP(Table3[[#This Row],[Customer ID]],'Medical Examinations'!$1:$1048576,6,FALSE())</f>
        <v>No</v>
      </c>
      <c r="H1829" s="19" t="str">
        <f>VLOOKUP(Table3[[#This Row],[Customer ID]],'Medical Examinations'!$1:$1048576,7,FALSE())</f>
        <v>yes</v>
      </c>
      <c r="I1829" s="19" t="str">
        <f>VLOOKUP(Table3[[#This Row],[Customer ID]],'Medical Examinations'!$1:$1048576,8,FALSE())</f>
        <v>No</v>
      </c>
      <c r="J1829" s="19">
        <f>VLOOKUP(Table3[[#This Row],[Customer ID]],'Medical Examinations'!$1:$1048576,9,FALSE())</f>
        <v>1</v>
      </c>
      <c r="K1829" s="19" t="str">
        <f>VLOOKUP(Table3[[#This Row],[Customer ID]],'Medical Examinations'!$1:$1048576,10,FALSE())</f>
        <v>No</v>
      </c>
      <c r="L1829" s="19" t="e">
        <f>VLOOKUP(Table3[[#This Row],[Customer ID]],'Hospitalisation Details'!1828:$1048576,5,FALSE())</f>
        <v>#N/A</v>
      </c>
      <c r="M1829" s="19" t="e">
        <f>VLOOKUP(Table3[[#This Row],[Customer ID]],'Hospitalisation Details'!1828:$1048576,6,FALSE())</f>
        <v>#N/A</v>
      </c>
      <c r="N1829" s="19" t="e">
        <f>VLOOKUP(Table3[[#This Row],[Customer ID]],'Hospitalisation Details'!1828:$1048576,8,FALSE())</f>
        <v>#N/A</v>
      </c>
      <c r="O1829" s="19" t="e">
        <f>VLOOKUP(Table3[[#This Row],[Customer ID]],'Hospitalisation Details'!1828:$1048576,9,FALSE())</f>
        <v>#N/A</v>
      </c>
      <c r="P1829" s="19" t="e">
        <f>VLOOKUP(Table3[[#This Row],[Customer ID]],'Hospitalisation Details'!1828:$1048576,10,FALSE())</f>
        <v>#N/A</v>
      </c>
      <c r="Q1829" s="19" t="e">
        <f>VLOOKUP(Table3[[#This Row],[Customer ID]],'Hospitalisation Details'!1828:$1048576,11,FALSE())</f>
        <v>#N/A</v>
      </c>
    </row>
    <row r="1830" spans="1:17" x14ac:dyDescent="0.2">
      <c r="A1830" s="18" t="s">
        <v>541</v>
      </c>
      <c r="B1830" s="19" t="str">
        <f>VLOOKUP(Table3[[#This Row],[Customer ID]],'Customer name 1'!1829:$1048576,4,FALSE())</f>
        <v xml:space="preserve">Ms. Katherine </v>
      </c>
      <c r="C1830" s="20">
        <f>VLOOKUP(Table3[[#This Row],[Customer ID]],'Medical Examinations'!$1:$1048576,2,FALSE())</f>
        <v>20.52</v>
      </c>
      <c r="D1830" s="20" t="str">
        <f>VLOOKUP(Table3[[#This Row],[Customer ID]],'Medical Examinations'!$1:$1048576,3,FALSE())</f>
        <v>normal weight</v>
      </c>
      <c r="E1830" s="20">
        <f>VLOOKUP(Table3[[#This Row],[Customer ID]],'Medical Examinations'!$1:$1048576,4,FALSE())</f>
        <v>4.83</v>
      </c>
      <c r="F1830" s="20" t="str">
        <f>VLOOKUP(Table3[[#This Row],[Customer ID]],'Medical Examinations'!$1:$1048576,5,FALSE())</f>
        <v xml:space="preserve">normal </v>
      </c>
      <c r="G1830" s="19" t="str">
        <f>VLOOKUP(Table3[[#This Row],[Customer ID]],'Medical Examinations'!$1:$1048576,6,FALSE())</f>
        <v>No</v>
      </c>
      <c r="H1830" s="19" t="str">
        <f>VLOOKUP(Table3[[#This Row],[Customer ID]],'Medical Examinations'!$1:$1048576,7,FALSE())</f>
        <v>No</v>
      </c>
      <c r="I1830" s="19" t="str">
        <f>VLOOKUP(Table3[[#This Row],[Customer ID]],'Medical Examinations'!$1:$1048576,8,FALSE())</f>
        <v>No</v>
      </c>
      <c r="J1830" s="19">
        <f>VLOOKUP(Table3[[#This Row],[Customer ID]],'Medical Examinations'!$1:$1048576,9,FALSE())</f>
        <v>0</v>
      </c>
      <c r="K1830" s="19" t="str">
        <f>VLOOKUP(Table3[[#This Row],[Customer ID]],'Medical Examinations'!$1:$1048576,10,FALSE())</f>
        <v>No</v>
      </c>
      <c r="L1830" s="19" t="e">
        <f>VLOOKUP(Table3[[#This Row],[Customer ID]],'Hospitalisation Details'!1829:$1048576,5,FALSE())</f>
        <v>#N/A</v>
      </c>
      <c r="M1830" s="19" t="e">
        <f>VLOOKUP(Table3[[#This Row],[Customer ID]],'Hospitalisation Details'!1829:$1048576,6,FALSE())</f>
        <v>#N/A</v>
      </c>
      <c r="N1830" s="19" t="e">
        <f>VLOOKUP(Table3[[#This Row],[Customer ID]],'Hospitalisation Details'!1829:$1048576,8,FALSE())</f>
        <v>#N/A</v>
      </c>
      <c r="O1830" s="19" t="e">
        <f>VLOOKUP(Table3[[#This Row],[Customer ID]],'Hospitalisation Details'!1829:$1048576,9,FALSE())</f>
        <v>#N/A</v>
      </c>
      <c r="P1830" s="19" t="e">
        <f>VLOOKUP(Table3[[#This Row],[Customer ID]],'Hospitalisation Details'!1829:$1048576,10,FALSE())</f>
        <v>#N/A</v>
      </c>
      <c r="Q1830" s="19" t="e">
        <f>VLOOKUP(Table3[[#This Row],[Customer ID]],'Hospitalisation Details'!1829:$1048576,11,FALSE())</f>
        <v>#N/A</v>
      </c>
    </row>
    <row r="1831" spans="1:17" x14ac:dyDescent="0.2">
      <c r="A1831" s="18" t="s">
        <v>540</v>
      </c>
      <c r="B1831" s="19" t="str">
        <f>VLOOKUP(Table3[[#This Row],[Customer ID]],'Customer name 1'!1830:$1048576,4,FALSE())</f>
        <v xml:space="preserve">Mr. Caleb </v>
      </c>
      <c r="C1831" s="20">
        <f>VLOOKUP(Table3[[#This Row],[Customer ID]],'Medical Examinations'!$1:$1048576,2,FALSE())</f>
        <v>42.9</v>
      </c>
      <c r="D1831" s="20" t="str">
        <f>VLOOKUP(Table3[[#This Row],[Customer ID]],'Medical Examinations'!$1:$1048576,3,FALSE())</f>
        <v xml:space="preserve"> obesity </v>
      </c>
      <c r="E1831" s="20">
        <f>VLOOKUP(Table3[[#This Row],[Customer ID]],'Medical Examinations'!$1:$1048576,4,FALSE())</f>
        <v>4.87</v>
      </c>
      <c r="F1831" s="20" t="str">
        <f>VLOOKUP(Table3[[#This Row],[Customer ID]],'Medical Examinations'!$1:$1048576,5,FALSE())</f>
        <v xml:space="preserve">normal </v>
      </c>
      <c r="G1831" s="19" t="str">
        <f>VLOOKUP(Table3[[#This Row],[Customer ID]],'Medical Examinations'!$1:$1048576,6,FALSE())</f>
        <v>yes</v>
      </c>
      <c r="H1831" s="19" t="str">
        <f>VLOOKUP(Table3[[#This Row],[Customer ID]],'Medical Examinations'!$1:$1048576,7,FALSE())</f>
        <v>No</v>
      </c>
      <c r="I1831" s="19" t="str">
        <f>VLOOKUP(Table3[[#This Row],[Customer ID]],'Medical Examinations'!$1:$1048576,8,FALSE())</f>
        <v>No</v>
      </c>
      <c r="J1831" s="19">
        <f>VLOOKUP(Table3[[#This Row],[Customer ID]],'Medical Examinations'!$1:$1048576,9,FALSE())</f>
        <v>1</v>
      </c>
      <c r="K1831" s="19" t="str">
        <f>VLOOKUP(Table3[[#This Row],[Customer ID]],'Medical Examinations'!$1:$1048576,10,FALSE())</f>
        <v>No</v>
      </c>
      <c r="L1831" s="19" t="e">
        <f>VLOOKUP(Table3[[#This Row],[Customer ID]],'Hospitalisation Details'!1830:$1048576,5,FALSE())</f>
        <v>#N/A</v>
      </c>
      <c r="M1831" s="19" t="e">
        <f>VLOOKUP(Table3[[#This Row],[Customer ID]],'Hospitalisation Details'!1830:$1048576,6,FALSE())</f>
        <v>#N/A</v>
      </c>
      <c r="N1831" s="19" t="e">
        <f>VLOOKUP(Table3[[#This Row],[Customer ID]],'Hospitalisation Details'!1830:$1048576,8,FALSE())</f>
        <v>#N/A</v>
      </c>
      <c r="O1831" s="19" t="e">
        <f>VLOOKUP(Table3[[#This Row],[Customer ID]],'Hospitalisation Details'!1830:$1048576,9,FALSE())</f>
        <v>#N/A</v>
      </c>
      <c r="P1831" s="19" t="e">
        <f>VLOOKUP(Table3[[#This Row],[Customer ID]],'Hospitalisation Details'!1830:$1048576,10,FALSE())</f>
        <v>#N/A</v>
      </c>
      <c r="Q1831" s="19" t="e">
        <f>VLOOKUP(Table3[[#This Row],[Customer ID]],'Hospitalisation Details'!1830:$1048576,11,FALSE())</f>
        <v>#N/A</v>
      </c>
    </row>
    <row r="1832" spans="1:17" x14ac:dyDescent="0.2">
      <c r="A1832" s="18" t="s">
        <v>539</v>
      </c>
      <c r="B1832" s="19" t="str">
        <f>VLOOKUP(Table3[[#This Row],[Customer ID]],'Customer name 1'!1831:$1048576,4,FALSE())</f>
        <v xml:space="preserve">Ms. Jaime </v>
      </c>
      <c r="C1832" s="20">
        <f>VLOOKUP(Table3[[#This Row],[Customer ID]],'Medical Examinations'!$1:$1048576,2,FALSE())</f>
        <v>24.6</v>
      </c>
      <c r="D1832" s="20" t="str">
        <f>VLOOKUP(Table3[[#This Row],[Customer ID]],'Medical Examinations'!$1:$1048576,3,FALSE())</f>
        <v>normal weight</v>
      </c>
      <c r="E1832" s="20">
        <f>VLOOKUP(Table3[[#This Row],[Customer ID]],'Medical Examinations'!$1:$1048576,4,FALSE())</f>
        <v>5.86</v>
      </c>
      <c r="F1832" s="20" t="str">
        <f>VLOOKUP(Table3[[#This Row],[Customer ID]],'Medical Examinations'!$1:$1048576,5,FALSE())</f>
        <v>prediabetes</v>
      </c>
      <c r="G1832" s="19" t="str">
        <f>VLOOKUP(Table3[[#This Row],[Customer ID]],'Medical Examinations'!$1:$1048576,6,FALSE())</f>
        <v>No</v>
      </c>
      <c r="H1832" s="19" t="str">
        <f>VLOOKUP(Table3[[#This Row],[Customer ID]],'Medical Examinations'!$1:$1048576,7,FALSE())</f>
        <v>No</v>
      </c>
      <c r="I1832" s="19" t="str">
        <f>VLOOKUP(Table3[[#This Row],[Customer ID]],'Medical Examinations'!$1:$1048576,8,FALSE())</f>
        <v>Yes</v>
      </c>
      <c r="J1832" s="19">
        <f>VLOOKUP(Table3[[#This Row],[Customer ID]],'Medical Examinations'!$1:$1048576,9,FALSE())</f>
        <v>1</v>
      </c>
      <c r="K1832" s="19" t="str">
        <f>VLOOKUP(Table3[[#This Row],[Customer ID]],'Medical Examinations'!$1:$1048576,10,FALSE())</f>
        <v>No</v>
      </c>
      <c r="L1832" s="19" t="e">
        <f>VLOOKUP(Table3[[#This Row],[Customer ID]],'Hospitalisation Details'!1831:$1048576,5,FALSE())</f>
        <v>#N/A</v>
      </c>
      <c r="M1832" s="19" t="e">
        <f>VLOOKUP(Table3[[#This Row],[Customer ID]],'Hospitalisation Details'!1831:$1048576,6,FALSE())</f>
        <v>#N/A</v>
      </c>
      <c r="N1832" s="19" t="e">
        <f>VLOOKUP(Table3[[#This Row],[Customer ID]],'Hospitalisation Details'!1831:$1048576,8,FALSE())</f>
        <v>#N/A</v>
      </c>
      <c r="O1832" s="19" t="e">
        <f>VLOOKUP(Table3[[#This Row],[Customer ID]],'Hospitalisation Details'!1831:$1048576,9,FALSE())</f>
        <v>#N/A</v>
      </c>
      <c r="P1832" s="19" t="e">
        <f>VLOOKUP(Table3[[#This Row],[Customer ID]],'Hospitalisation Details'!1831:$1048576,10,FALSE())</f>
        <v>#N/A</v>
      </c>
      <c r="Q1832" s="19" t="e">
        <f>VLOOKUP(Table3[[#This Row],[Customer ID]],'Hospitalisation Details'!1831:$1048576,11,FALSE())</f>
        <v>#N/A</v>
      </c>
    </row>
    <row r="1833" spans="1:17" x14ac:dyDescent="0.2">
      <c r="A1833" s="18" t="s">
        <v>538</v>
      </c>
      <c r="B1833" s="19" t="str">
        <f>VLOOKUP(Table3[[#This Row],[Customer ID]],'Customer name 1'!1832:$1048576,4,FALSE())</f>
        <v xml:space="preserve">Ms. Hannah </v>
      </c>
      <c r="C1833" s="20">
        <f>VLOOKUP(Table3[[#This Row],[Customer ID]],'Medical Examinations'!$1:$1048576,2,FALSE())</f>
        <v>28.405000000000001</v>
      </c>
      <c r="D1833" s="20" t="str">
        <f>VLOOKUP(Table3[[#This Row],[Customer ID]],'Medical Examinations'!$1:$1048576,3,FALSE())</f>
        <v>over weight</v>
      </c>
      <c r="E1833" s="20">
        <f>VLOOKUP(Table3[[#This Row],[Customer ID]],'Medical Examinations'!$1:$1048576,4,FALSE())</f>
        <v>4.12</v>
      </c>
      <c r="F1833" s="20" t="str">
        <f>VLOOKUP(Table3[[#This Row],[Customer ID]],'Medical Examinations'!$1:$1048576,5,FALSE())</f>
        <v xml:space="preserve">normal </v>
      </c>
      <c r="G1833" s="19" t="str">
        <f>VLOOKUP(Table3[[#This Row],[Customer ID]],'Medical Examinations'!$1:$1048576,6,FALSE())</f>
        <v>No</v>
      </c>
      <c r="H1833" s="19" t="str">
        <f>VLOOKUP(Table3[[#This Row],[Customer ID]],'Medical Examinations'!$1:$1048576,7,FALSE())</f>
        <v>No</v>
      </c>
      <c r="I1833" s="19" t="str">
        <f>VLOOKUP(Table3[[#This Row],[Customer ID]],'Medical Examinations'!$1:$1048576,8,FALSE())</f>
        <v>No</v>
      </c>
      <c r="J1833" s="19">
        <f>VLOOKUP(Table3[[#This Row],[Customer ID]],'Medical Examinations'!$1:$1048576,9,FALSE())</f>
        <v>1</v>
      </c>
      <c r="K1833" s="19" t="str">
        <f>VLOOKUP(Table3[[#This Row],[Customer ID]],'Medical Examinations'!$1:$1048576,10,FALSE())</f>
        <v>No</v>
      </c>
      <c r="L1833" s="19" t="e">
        <f>VLOOKUP(Table3[[#This Row],[Customer ID]],'Hospitalisation Details'!1832:$1048576,5,FALSE())</f>
        <v>#N/A</v>
      </c>
      <c r="M1833" s="19" t="e">
        <f>VLOOKUP(Table3[[#This Row],[Customer ID]],'Hospitalisation Details'!1832:$1048576,6,FALSE())</f>
        <v>#N/A</v>
      </c>
      <c r="N1833" s="19" t="e">
        <f>VLOOKUP(Table3[[#This Row],[Customer ID]],'Hospitalisation Details'!1832:$1048576,8,FALSE())</f>
        <v>#N/A</v>
      </c>
      <c r="O1833" s="19" t="e">
        <f>VLOOKUP(Table3[[#This Row],[Customer ID]],'Hospitalisation Details'!1832:$1048576,9,FALSE())</f>
        <v>#N/A</v>
      </c>
      <c r="P1833" s="19" t="e">
        <f>VLOOKUP(Table3[[#This Row],[Customer ID]],'Hospitalisation Details'!1832:$1048576,10,FALSE())</f>
        <v>#N/A</v>
      </c>
      <c r="Q1833" s="19" t="e">
        <f>VLOOKUP(Table3[[#This Row],[Customer ID]],'Hospitalisation Details'!1832:$1048576,11,FALSE())</f>
        <v>#N/A</v>
      </c>
    </row>
    <row r="1834" spans="1:17" x14ac:dyDescent="0.2">
      <c r="A1834" s="18" t="s">
        <v>537</v>
      </c>
      <c r="B1834" s="19" t="str">
        <f>VLOOKUP(Table3[[#This Row],[Customer ID]],'Customer name 1'!1833:$1048576,4,FALSE())</f>
        <v xml:space="preserve">Mr. Zachariah </v>
      </c>
      <c r="C1834" s="20">
        <f>VLOOKUP(Table3[[#This Row],[Customer ID]],'Medical Examinations'!$1:$1048576,2,FALSE())</f>
        <v>34.674999999999997</v>
      </c>
      <c r="D1834" s="20" t="str">
        <f>VLOOKUP(Table3[[#This Row],[Customer ID]],'Medical Examinations'!$1:$1048576,3,FALSE())</f>
        <v xml:space="preserve"> obesity </v>
      </c>
      <c r="E1834" s="20">
        <f>VLOOKUP(Table3[[#This Row],[Customer ID]],'Medical Examinations'!$1:$1048576,4,FALSE())</f>
        <v>5.71</v>
      </c>
      <c r="F1834" s="20" t="str">
        <f>VLOOKUP(Table3[[#This Row],[Customer ID]],'Medical Examinations'!$1:$1048576,5,FALSE())</f>
        <v>prediabetes</v>
      </c>
      <c r="G1834" s="19" t="str">
        <f>VLOOKUP(Table3[[#This Row],[Customer ID]],'Medical Examinations'!$1:$1048576,6,FALSE())</f>
        <v>yes</v>
      </c>
      <c r="H1834" s="19" t="str">
        <f>VLOOKUP(Table3[[#This Row],[Customer ID]],'Medical Examinations'!$1:$1048576,7,FALSE())</f>
        <v>No</v>
      </c>
      <c r="I1834" s="19" t="str">
        <f>VLOOKUP(Table3[[#This Row],[Customer ID]],'Medical Examinations'!$1:$1048576,8,FALSE())</f>
        <v>No</v>
      </c>
      <c r="J1834" s="19">
        <f>VLOOKUP(Table3[[#This Row],[Customer ID]],'Medical Examinations'!$1:$1048576,9,FALSE())</f>
        <v>1</v>
      </c>
      <c r="K1834" s="19" t="str">
        <f>VLOOKUP(Table3[[#This Row],[Customer ID]],'Medical Examinations'!$1:$1048576,10,FALSE())</f>
        <v>No</v>
      </c>
      <c r="L1834" s="19" t="e">
        <f>VLOOKUP(Table3[[#This Row],[Customer ID]],'Hospitalisation Details'!1833:$1048576,5,FALSE())</f>
        <v>#N/A</v>
      </c>
      <c r="M1834" s="19" t="e">
        <f>VLOOKUP(Table3[[#This Row],[Customer ID]],'Hospitalisation Details'!1833:$1048576,6,FALSE())</f>
        <v>#N/A</v>
      </c>
      <c r="N1834" s="19" t="e">
        <f>VLOOKUP(Table3[[#This Row],[Customer ID]],'Hospitalisation Details'!1833:$1048576,8,FALSE())</f>
        <v>#N/A</v>
      </c>
      <c r="O1834" s="19" t="e">
        <f>VLOOKUP(Table3[[#This Row],[Customer ID]],'Hospitalisation Details'!1833:$1048576,9,FALSE())</f>
        <v>#N/A</v>
      </c>
      <c r="P1834" s="19" t="e">
        <f>VLOOKUP(Table3[[#This Row],[Customer ID]],'Hospitalisation Details'!1833:$1048576,10,FALSE())</f>
        <v>#N/A</v>
      </c>
      <c r="Q1834" s="19" t="e">
        <f>VLOOKUP(Table3[[#This Row],[Customer ID]],'Hospitalisation Details'!1833:$1048576,11,FALSE())</f>
        <v>#N/A</v>
      </c>
    </row>
    <row r="1835" spans="1:17" x14ac:dyDescent="0.2">
      <c r="A1835" s="18" t="s">
        <v>536</v>
      </c>
      <c r="B1835" s="19" t="str">
        <f>VLOOKUP(Table3[[#This Row],[Customer ID]],'Customer name 1'!1834:$1048576,4,FALSE())</f>
        <v xml:space="preserve">Ms. Patricia </v>
      </c>
      <c r="C1835" s="20">
        <f>VLOOKUP(Table3[[#This Row],[Customer ID]],'Medical Examinations'!$1:$1048576,2,FALSE())</f>
        <v>18.850000000000001</v>
      </c>
      <c r="D1835" s="20" t="str">
        <f>VLOOKUP(Table3[[#This Row],[Customer ID]],'Medical Examinations'!$1:$1048576,3,FALSE())</f>
        <v>normal weight</v>
      </c>
      <c r="E1835" s="20">
        <f>VLOOKUP(Table3[[#This Row],[Customer ID]],'Medical Examinations'!$1:$1048576,4,FALSE())</f>
        <v>6.03</v>
      </c>
      <c r="F1835" s="20" t="str">
        <f>VLOOKUP(Table3[[#This Row],[Customer ID]],'Medical Examinations'!$1:$1048576,5,FALSE())</f>
        <v>prediabetes</v>
      </c>
      <c r="G1835" s="19" t="str">
        <f>VLOOKUP(Table3[[#This Row],[Customer ID]],'Medical Examinations'!$1:$1048576,6,FALSE())</f>
        <v>No</v>
      </c>
      <c r="H1835" s="19" t="str">
        <f>VLOOKUP(Table3[[#This Row],[Customer ID]],'Medical Examinations'!$1:$1048576,7,FALSE())</f>
        <v>No</v>
      </c>
      <c r="I1835" s="19" t="str">
        <f>VLOOKUP(Table3[[#This Row],[Customer ID]],'Medical Examinations'!$1:$1048576,8,FALSE())</f>
        <v>No</v>
      </c>
      <c r="J1835" s="19">
        <f>VLOOKUP(Table3[[#This Row],[Customer ID]],'Medical Examinations'!$1:$1048576,9,FALSE())</f>
        <v>1</v>
      </c>
      <c r="K1835" s="19" t="str">
        <f>VLOOKUP(Table3[[#This Row],[Customer ID]],'Medical Examinations'!$1:$1048576,10,FALSE())</f>
        <v>No</v>
      </c>
      <c r="L1835" s="19" t="e">
        <f>VLOOKUP(Table3[[#This Row],[Customer ID]],'Hospitalisation Details'!1834:$1048576,5,FALSE())</f>
        <v>#N/A</v>
      </c>
      <c r="M1835" s="19" t="e">
        <f>VLOOKUP(Table3[[#This Row],[Customer ID]],'Hospitalisation Details'!1834:$1048576,6,FALSE())</f>
        <v>#N/A</v>
      </c>
      <c r="N1835" s="19" t="e">
        <f>VLOOKUP(Table3[[#This Row],[Customer ID]],'Hospitalisation Details'!1834:$1048576,8,FALSE())</f>
        <v>#N/A</v>
      </c>
      <c r="O1835" s="19" t="e">
        <f>VLOOKUP(Table3[[#This Row],[Customer ID]],'Hospitalisation Details'!1834:$1048576,9,FALSE())</f>
        <v>#N/A</v>
      </c>
      <c r="P1835" s="19" t="e">
        <f>VLOOKUP(Table3[[#This Row],[Customer ID]],'Hospitalisation Details'!1834:$1048576,10,FALSE())</f>
        <v>#N/A</v>
      </c>
      <c r="Q1835" s="19" t="e">
        <f>VLOOKUP(Table3[[#This Row],[Customer ID]],'Hospitalisation Details'!1834:$1048576,11,FALSE())</f>
        <v>#N/A</v>
      </c>
    </row>
    <row r="1836" spans="1:17" x14ac:dyDescent="0.2">
      <c r="A1836" s="18" t="s">
        <v>534</v>
      </c>
      <c r="B1836" s="19" t="str">
        <f>VLOOKUP(Table3[[#This Row],[Customer ID]],'Customer name 1'!1835:$1048576,4,FALSE())</f>
        <v xml:space="preserve">Mrs. Elizabeth </v>
      </c>
      <c r="C1836" s="20">
        <f>VLOOKUP(Table3[[#This Row],[Customer ID]],'Medical Examinations'!$1:$1048576,2,FALSE())</f>
        <v>34.130000000000003</v>
      </c>
      <c r="D1836" s="20" t="str">
        <f>VLOOKUP(Table3[[#This Row],[Customer ID]],'Medical Examinations'!$1:$1048576,3,FALSE())</f>
        <v xml:space="preserve"> obesity </v>
      </c>
      <c r="E1836" s="20">
        <f>VLOOKUP(Table3[[#This Row],[Customer ID]],'Medical Examinations'!$1:$1048576,4,FALSE())</f>
        <v>5.65</v>
      </c>
      <c r="F1836" s="20" t="str">
        <f>VLOOKUP(Table3[[#This Row],[Customer ID]],'Medical Examinations'!$1:$1048576,5,FALSE())</f>
        <v xml:space="preserve">normal </v>
      </c>
      <c r="G1836" s="19" t="str">
        <f>VLOOKUP(Table3[[#This Row],[Customer ID]],'Medical Examinations'!$1:$1048576,6,FALSE())</f>
        <v>No</v>
      </c>
      <c r="H1836" s="19" t="str">
        <f>VLOOKUP(Table3[[#This Row],[Customer ID]],'Medical Examinations'!$1:$1048576,7,FALSE())</f>
        <v>No</v>
      </c>
      <c r="I1836" s="19" t="str">
        <f>VLOOKUP(Table3[[#This Row],[Customer ID]],'Medical Examinations'!$1:$1048576,8,FALSE())</f>
        <v>Yes</v>
      </c>
      <c r="J1836" s="19">
        <f>VLOOKUP(Table3[[#This Row],[Customer ID]],'Medical Examinations'!$1:$1048576,9,FALSE())</f>
        <v>1</v>
      </c>
      <c r="K1836" s="19" t="str">
        <f>VLOOKUP(Table3[[#This Row],[Customer ID]],'Medical Examinations'!$1:$1048576,10,FALSE())</f>
        <v>No</v>
      </c>
      <c r="L1836" s="19" t="e">
        <f>VLOOKUP(Table3[[#This Row],[Customer ID]],'Hospitalisation Details'!1835:$1048576,5,FALSE())</f>
        <v>#N/A</v>
      </c>
      <c r="M1836" s="19" t="e">
        <f>VLOOKUP(Table3[[#This Row],[Customer ID]],'Hospitalisation Details'!1835:$1048576,6,FALSE())</f>
        <v>#N/A</v>
      </c>
      <c r="N1836" s="19" t="e">
        <f>VLOOKUP(Table3[[#This Row],[Customer ID]],'Hospitalisation Details'!1835:$1048576,8,FALSE())</f>
        <v>#N/A</v>
      </c>
      <c r="O1836" s="19" t="e">
        <f>VLOOKUP(Table3[[#This Row],[Customer ID]],'Hospitalisation Details'!1835:$1048576,9,FALSE())</f>
        <v>#N/A</v>
      </c>
      <c r="P1836" s="19" t="e">
        <f>VLOOKUP(Table3[[#This Row],[Customer ID]],'Hospitalisation Details'!1835:$1048576,10,FALSE())</f>
        <v>#N/A</v>
      </c>
      <c r="Q1836" s="19" t="e">
        <f>VLOOKUP(Table3[[#This Row],[Customer ID]],'Hospitalisation Details'!1835:$1048576,11,FALSE())</f>
        <v>#N/A</v>
      </c>
    </row>
    <row r="1837" spans="1:17" x14ac:dyDescent="0.2">
      <c r="A1837" s="18" t="s">
        <v>533</v>
      </c>
      <c r="B1837" s="19" t="str">
        <f>VLOOKUP(Table3[[#This Row],[Customer ID]],'Customer name 1'!1836:$1048576,4,FALSE())</f>
        <v xml:space="preserve">Mr. Benjamin </v>
      </c>
      <c r="C1837" s="20">
        <f>VLOOKUP(Table3[[#This Row],[Customer ID]],'Medical Examinations'!$1:$1048576,2,FALSE())</f>
        <v>17.34</v>
      </c>
      <c r="D1837" s="20" t="str">
        <f>VLOOKUP(Table3[[#This Row],[Customer ID]],'Medical Examinations'!$1:$1048576,3,FALSE())</f>
        <v xml:space="preserve">under weight </v>
      </c>
      <c r="E1837" s="20">
        <f>VLOOKUP(Table3[[#This Row],[Customer ID]],'Medical Examinations'!$1:$1048576,4,FALSE())</f>
        <v>5.05</v>
      </c>
      <c r="F1837" s="20" t="str">
        <f>VLOOKUP(Table3[[#This Row],[Customer ID]],'Medical Examinations'!$1:$1048576,5,FALSE())</f>
        <v xml:space="preserve">normal </v>
      </c>
      <c r="G1837" s="19" t="str">
        <f>VLOOKUP(Table3[[#This Row],[Customer ID]],'Medical Examinations'!$1:$1048576,6,FALSE())</f>
        <v>No</v>
      </c>
      <c r="H1837" s="19" t="str">
        <f>VLOOKUP(Table3[[#This Row],[Customer ID]],'Medical Examinations'!$1:$1048576,7,FALSE())</f>
        <v>No</v>
      </c>
      <c r="I1837" s="19" t="str">
        <f>VLOOKUP(Table3[[#This Row],[Customer ID]],'Medical Examinations'!$1:$1048576,8,FALSE())</f>
        <v>No</v>
      </c>
      <c r="J1837" s="19">
        <f>VLOOKUP(Table3[[#This Row],[Customer ID]],'Medical Examinations'!$1:$1048576,9,FALSE())</f>
        <v>0</v>
      </c>
      <c r="K1837" s="19" t="str">
        <f>VLOOKUP(Table3[[#This Row],[Customer ID]],'Medical Examinations'!$1:$1048576,10,FALSE())</f>
        <v>No</v>
      </c>
      <c r="L1837" s="19" t="e">
        <f>VLOOKUP(Table3[[#This Row],[Customer ID]],'Hospitalisation Details'!1836:$1048576,5,FALSE())</f>
        <v>#N/A</v>
      </c>
      <c r="M1837" s="19" t="e">
        <f>VLOOKUP(Table3[[#This Row],[Customer ID]],'Hospitalisation Details'!1836:$1048576,6,FALSE())</f>
        <v>#N/A</v>
      </c>
      <c r="N1837" s="19" t="e">
        <f>VLOOKUP(Table3[[#This Row],[Customer ID]],'Hospitalisation Details'!1836:$1048576,8,FALSE())</f>
        <v>#N/A</v>
      </c>
      <c r="O1837" s="19" t="e">
        <f>VLOOKUP(Table3[[#This Row],[Customer ID]],'Hospitalisation Details'!1836:$1048576,9,FALSE())</f>
        <v>#N/A</v>
      </c>
      <c r="P1837" s="19" t="e">
        <f>VLOOKUP(Table3[[#This Row],[Customer ID]],'Hospitalisation Details'!1836:$1048576,10,FALSE())</f>
        <v>#N/A</v>
      </c>
      <c r="Q1837" s="19" t="e">
        <f>VLOOKUP(Table3[[#This Row],[Customer ID]],'Hospitalisation Details'!1836:$1048576,11,FALSE())</f>
        <v>#N/A</v>
      </c>
    </row>
    <row r="1838" spans="1:17" x14ac:dyDescent="0.2">
      <c r="A1838" s="18" t="s">
        <v>532</v>
      </c>
      <c r="B1838" s="19" t="str">
        <f>VLOOKUP(Table3[[#This Row],[Customer ID]],'Customer name 1'!1837:$1048576,4,FALSE())</f>
        <v xml:space="preserve">Mr. Breno </v>
      </c>
      <c r="C1838" s="20">
        <f>VLOOKUP(Table3[[#This Row],[Customer ID]],'Medical Examinations'!$1:$1048576,2,FALSE())</f>
        <v>17.440000000000001</v>
      </c>
      <c r="D1838" s="20" t="str">
        <f>VLOOKUP(Table3[[#This Row],[Customer ID]],'Medical Examinations'!$1:$1048576,3,FALSE())</f>
        <v xml:space="preserve">under weight </v>
      </c>
      <c r="E1838" s="20">
        <f>VLOOKUP(Table3[[#This Row],[Customer ID]],'Medical Examinations'!$1:$1048576,4,FALSE())</f>
        <v>6.26</v>
      </c>
      <c r="F1838" s="20" t="str">
        <f>VLOOKUP(Table3[[#This Row],[Customer ID]],'Medical Examinations'!$1:$1048576,5,FALSE())</f>
        <v>prediabetes</v>
      </c>
      <c r="G1838" s="19" t="str">
        <f>VLOOKUP(Table3[[#This Row],[Customer ID]],'Medical Examinations'!$1:$1048576,6,FALSE())</f>
        <v>No</v>
      </c>
      <c r="H1838" s="19" t="str">
        <f>VLOOKUP(Table3[[#This Row],[Customer ID]],'Medical Examinations'!$1:$1048576,7,FALSE())</f>
        <v>No</v>
      </c>
      <c r="I1838" s="19" t="str">
        <f>VLOOKUP(Table3[[#This Row],[Customer ID]],'Medical Examinations'!$1:$1048576,8,FALSE())</f>
        <v>No</v>
      </c>
      <c r="J1838" s="19">
        <f>VLOOKUP(Table3[[#This Row],[Customer ID]],'Medical Examinations'!$1:$1048576,9,FALSE())</f>
        <v>0</v>
      </c>
      <c r="K1838" s="19" t="str">
        <f>VLOOKUP(Table3[[#This Row],[Customer ID]],'Medical Examinations'!$1:$1048576,10,FALSE())</f>
        <v>No</v>
      </c>
      <c r="L1838" s="19" t="e">
        <f>VLOOKUP(Table3[[#This Row],[Customer ID]],'Hospitalisation Details'!1837:$1048576,5,FALSE())</f>
        <v>#N/A</v>
      </c>
      <c r="M1838" s="19" t="e">
        <f>VLOOKUP(Table3[[#This Row],[Customer ID]],'Hospitalisation Details'!1837:$1048576,6,FALSE())</f>
        <v>#N/A</v>
      </c>
      <c r="N1838" s="19" t="e">
        <f>VLOOKUP(Table3[[#This Row],[Customer ID]],'Hospitalisation Details'!1837:$1048576,8,FALSE())</f>
        <v>#N/A</v>
      </c>
      <c r="O1838" s="19" t="e">
        <f>VLOOKUP(Table3[[#This Row],[Customer ID]],'Hospitalisation Details'!1837:$1048576,9,FALSE())</f>
        <v>#N/A</v>
      </c>
      <c r="P1838" s="19" t="e">
        <f>VLOOKUP(Table3[[#This Row],[Customer ID]],'Hospitalisation Details'!1837:$1048576,10,FALSE())</f>
        <v>#N/A</v>
      </c>
      <c r="Q1838" s="19" t="e">
        <f>VLOOKUP(Table3[[#This Row],[Customer ID]],'Hospitalisation Details'!1837:$1048576,11,FALSE())</f>
        <v>#N/A</v>
      </c>
    </row>
    <row r="1839" spans="1:17" x14ac:dyDescent="0.2">
      <c r="A1839" s="18" t="s">
        <v>531</v>
      </c>
      <c r="B1839" s="19" t="str">
        <f>VLOOKUP(Table3[[#This Row],[Customer ID]],'Customer name 1'!1838:$1048576,4,FALSE())</f>
        <v xml:space="preserve">Mr. Takaya </v>
      </c>
      <c r="C1839" s="20">
        <f>VLOOKUP(Table3[[#This Row],[Customer ID]],'Medical Examinations'!$1:$1048576,2,FALSE())</f>
        <v>33.659999999999997</v>
      </c>
      <c r="D1839" s="20" t="str">
        <f>VLOOKUP(Table3[[#This Row],[Customer ID]],'Medical Examinations'!$1:$1048576,3,FALSE())</f>
        <v xml:space="preserve"> obesity </v>
      </c>
      <c r="E1839" s="20">
        <f>VLOOKUP(Table3[[#This Row],[Customer ID]],'Medical Examinations'!$1:$1048576,4,FALSE())</f>
        <v>4.08</v>
      </c>
      <c r="F1839" s="20" t="str">
        <f>VLOOKUP(Table3[[#This Row],[Customer ID]],'Medical Examinations'!$1:$1048576,5,FALSE())</f>
        <v xml:space="preserve">normal </v>
      </c>
      <c r="G1839" s="19" t="str">
        <f>VLOOKUP(Table3[[#This Row],[Customer ID]],'Medical Examinations'!$1:$1048576,6,FALSE())</f>
        <v>yes</v>
      </c>
      <c r="H1839" s="19" t="str">
        <f>VLOOKUP(Table3[[#This Row],[Customer ID]],'Medical Examinations'!$1:$1048576,7,FALSE())</f>
        <v>No</v>
      </c>
      <c r="I1839" s="19" t="str">
        <f>VLOOKUP(Table3[[#This Row],[Customer ID]],'Medical Examinations'!$1:$1048576,8,FALSE())</f>
        <v>Yes</v>
      </c>
      <c r="J1839" s="19">
        <f>VLOOKUP(Table3[[#This Row],[Customer ID]],'Medical Examinations'!$1:$1048576,9,FALSE())</f>
        <v>1</v>
      </c>
      <c r="K1839" s="19" t="str">
        <f>VLOOKUP(Table3[[#This Row],[Customer ID]],'Medical Examinations'!$1:$1048576,10,FALSE())</f>
        <v>No</v>
      </c>
      <c r="L1839" s="19" t="e">
        <f>VLOOKUP(Table3[[#This Row],[Customer ID]],'Hospitalisation Details'!1838:$1048576,5,FALSE())</f>
        <v>#N/A</v>
      </c>
      <c r="M1839" s="19" t="e">
        <f>VLOOKUP(Table3[[#This Row],[Customer ID]],'Hospitalisation Details'!1838:$1048576,6,FALSE())</f>
        <v>#N/A</v>
      </c>
      <c r="N1839" s="19" t="e">
        <f>VLOOKUP(Table3[[#This Row],[Customer ID]],'Hospitalisation Details'!1838:$1048576,8,FALSE())</f>
        <v>#N/A</v>
      </c>
      <c r="O1839" s="19" t="e">
        <f>VLOOKUP(Table3[[#This Row],[Customer ID]],'Hospitalisation Details'!1838:$1048576,9,FALSE())</f>
        <v>#N/A</v>
      </c>
      <c r="P1839" s="19" t="e">
        <f>VLOOKUP(Table3[[#This Row],[Customer ID]],'Hospitalisation Details'!1838:$1048576,10,FALSE())</f>
        <v>#N/A</v>
      </c>
      <c r="Q1839" s="19" t="e">
        <f>VLOOKUP(Table3[[#This Row],[Customer ID]],'Hospitalisation Details'!1838:$1048576,11,FALSE())</f>
        <v>#N/A</v>
      </c>
    </row>
    <row r="1840" spans="1:17" x14ac:dyDescent="0.2">
      <c r="A1840" s="18" t="s">
        <v>530</v>
      </c>
      <c r="B1840" s="19" t="str">
        <f>VLOOKUP(Table3[[#This Row],[Customer ID]],'Customer name 1'!1839:$1048576,4,FALSE())</f>
        <v xml:space="preserve">Mr. Thomas </v>
      </c>
      <c r="C1840" s="20">
        <f>VLOOKUP(Table3[[#This Row],[Customer ID]],'Medical Examinations'!$1:$1048576,2,FALSE())</f>
        <v>21.375</v>
      </c>
      <c r="D1840" s="20" t="str">
        <f>VLOOKUP(Table3[[#This Row],[Customer ID]],'Medical Examinations'!$1:$1048576,3,FALSE())</f>
        <v>normal weight</v>
      </c>
      <c r="E1840" s="20">
        <f>VLOOKUP(Table3[[#This Row],[Customer ID]],'Medical Examinations'!$1:$1048576,4,FALSE())</f>
        <v>6.19</v>
      </c>
      <c r="F1840" s="20" t="str">
        <f>VLOOKUP(Table3[[#This Row],[Customer ID]],'Medical Examinations'!$1:$1048576,5,FALSE())</f>
        <v>prediabetes</v>
      </c>
      <c r="G1840" s="19" t="str">
        <f>VLOOKUP(Table3[[#This Row],[Customer ID]],'Medical Examinations'!$1:$1048576,6,FALSE())</f>
        <v>yes</v>
      </c>
      <c r="H1840" s="19" t="str">
        <f>VLOOKUP(Table3[[#This Row],[Customer ID]],'Medical Examinations'!$1:$1048576,7,FALSE())</f>
        <v>No</v>
      </c>
      <c r="I1840" s="19" t="str">
        <f>VLOOKUP(Table3[[#This Row],[Customer ID]],'Medical Examinations'!$1:$1048576,8,FALSE())</f>
        <v>No</v>
      </c>
      <c r="J1840" s="19">
        <f>VLOOKUP(Table3[[#This Row],[Customer ID]],'Medical Examinations'!$1:$1048576,9,FALSE())</f>
        <v>1</v>
      </c>
      <c r="K1840" s="19" t="str">
        <f>VLOOKUP(Table3[[#This Row],[Customer ID]],'Medical Examinations'!$1:$1048576,10,FALSE())</f>
        <v>No</v>
      </c>
      <c r="L1840" s="19" t="e">
        <f>VLOOKUP(Table3[[#This Row],[Customer ID]],'Hospitalisation Details'!1839:$1048576,5,FALSE())</f>
        <v>#N/A</v>
      </c>
      <c r="M1840" s="19" t="e">
        <f>VLOOKUP(Table3[[#This Row],[Customer ID]],'Hospitalisation Details'!1839:$1048576,6,FALSE())</f>
        <v>#N/A</v>
      </c>
      <c r="N1840" s="19" t="e">
        <f>VLOOKUP(Table3[[#This Row],[Customer ID]],'Hospitalisation Details'!1839:$1048576,8,FALSE())</f>
        <v>#N/A</v>
      </c>
      <c r="O1840" s="19" t="e">
        <f>VLOOKUP(Table3[[#This Row],[Customer ID]],'Hospitalisation Details'!1839:$1048576,9,FALSE())</f>
        <v>#N/A</v>
      </c>
      <c r="P1840" s="19" t="e">
        <f>VLOOKUP(Table3[[#This Row],[Customer ID]],'Hospitalisation Details'!1839:$1048576,10,FALSE())</f>
        <v>#N/A</v>
      </c>
      <c r="Q1840" s="19" t="e">
        <f>VLOOKUP(Table3[[#This Row],[Customer ID]],'Hospitalisation Details'!1839:$1048576,11,FALSE())</f>
        <v>#N/A</v>
      </c>
    </row>
    <row r="1841" spans="1:17" x14ac:dyDescent="0.2">
      <c r="A1841" s="18" t="s">
        <v>529</v>
      </c>
      <c r="B1841" s="19" t="str">
        <f>VLOOKUP(Table3[[#This Row],[Customer ID]],'Customer name 1'!1840:$1048576,4,FALSE())</f>
        <v xml:space="preserve">Mr. Bradley </v>
      </c>
      <c r="C1841" s="20">
        <f>VLOOKUP(Table3[[#This Row],[Customer ID]],'Medical Examinations'!$1:$1048576,2,FALSE())</f>
        <v>27.14</v>
      </c>
      <c r="D1841" s="20" t="str">
        <f>VLOOKUP(Table3[[#This Row],[Customer ID]],'Medical Examinations'!$1:$1048576,3,FALSE())</f>
        <v>over weight</v>
      </c>
      <c r="E1841" s="20">
        <f>VLOOKUP(Table3[[#This Row],[Customer ID]],'Medical Examinations'!$1:$1048576,4,FALSE())</f>
        <v>6.01</v>
      </c>
      <c r="F1841" s="20" t="str">
        <f>VLOOKUP(Table3[[#This Row],[Customer ID]],'Medical Examinations'!$1:$1048576,5,FALSE())</f>
        <v>prediabetes</v>
      </c>
      <c r="G1841" s="19" t="str">
        <f>VLOOKUP(Table3[[#This Row],[Customer ID]],'Medical Examinations'!$1:$1048576,6,FALSE())</f>
        <v>No</v>
      </c>
      <c r="H1841" s="19" t="str">
        <f>VLOOKUP(Table3[[#This Row],[Customer ID]],'Medical Examinations'!$1:$1048576,7,FALSE())</f>
        <v>No</v>
      </c>
      <c r="I1841" s="19" t="str">
        <f>VLOOKUP(Table3[[#This Row],[Customer ID]],'Medical Examinations'!$1:$1048576,8,FALSE())</f>
        <v>No</v>
      </c>
      <c r="J1841" s="19">
        <f>VLOOKUP(Table3[[#This Row],[Customer ID]],'Medical Examinations'!$1:$1048576,9,FALSE())</f>
        <v>1</v>
      </c>
      <c r="K1841" s="19" t="str">
        <f>VLOOKUP(Table3[[#This Row],[Customer ID]],'Medical Examinations'!$1:$1048576,10,FALSE())</f>
        <v>No</v>
      </c>
      <c r="L1841" s="19" t="e">
        <f>VLOOKUP(Table3[[#This Row],[Customer ID]],'Hospitalisation Details'!1840:$1048576,5,FALSE())</f>
        <v>#N/A</v>
      </c>
      <c r="M1841" s="19" t="e">
        <f>VLOOKUP(Table3[[#This Row],[Customer ID]],'Hospitalisation Details'!1840:$1048576,6,FALSE())</f>
        <v>#N/A</v>
      </c>
      <c r="N1841" s="19" t="e">
        <f>VLOOKUP(Table3[[#This Row],[Customer ID]],'Hospitalisation Details'!1840:$1048576,8,FALSE())</f>
        <v>#N/A</v>
      </c>
      <c r="O1841" s="19" t="e">
        <f>VLOOKUP(Table3[[#This Row],[Customer ID]],'Hospitalisation Details'!1840:$1048576,9,FALSE())</f>
        <v>#N/A</v>
      </c>
      <c r="P1841" s="19" t="e">
        <f>VLOOKUP(Table3[[#This Row],[Customer ID]],'Hospitalisation Details'!1840:$1048576,10,FALSE())</f>
        <v>#N/A</v>
      </c>
      <c r="Q1841" s="19" t="e">
        <f>VLOOKUP(Table3[[#This Row],[Customer ID]],'Hospitalisation Details'!1840:$1048576,11,FALSE())</f>
        <v>#N/A</v>
      </c>
    </row>
    <row r="1842" spans="1:17" x14ac:dyDescent="0.2">
      <c r="A1842" s="18" t="s">
        <v>528</v>
      </c>
      <c r="B1842" s="19" t="str">
        <f>VLOOKUP(Table3[[#This Row],[Customer ID]],'Customer name 1'!1841:$1048576,4,FALSE())</f>
        <v xml:space="preserve">Ms. Megan </v>
      </c>
      <c r="C1842" s="20">
        <f>VLOOKUP(Table3[[#This Row],[Customer ID]],'Medical Examinations'!$1:$1048576,2,FALSE())</f>
        <v>35.78</v>
      </c>
      <c r="D1842" s="20" t="str">
        <f>VLOOKUP(Table3[[#This Row],[Customer ID]],'Medical Examinations'!$1:$1048576,3,FALSE())</f>
        <v xml:space="preserve"> obesity </v>
      </c>
      <c r="E1842" s="20">
        <f>VLOOKUP(Table3[[#This Row],[Customer ID]],'Medical Examinations'!$1:$1048576,4,FALSE())</f>
        <v>6.07</v>
      </c>
      <c r="F1842" s="20" t="str">
        <f>VLOOKUP(Table3[[#This Row],[Customer ID]],'Medical Examinations'!$1:$1048576,5,FALSE())</f>
        <v>prediabetes</v>
      </c>
      <c r="G1842" s="19" t="str">
        <f>VLOOKUP(Table3[[#This Row],[Customer ID]],'Medical Examinations'!$1:$1048576,6,FALSE())</f>
        <v>No</v>
      </c>
      <c r="H1842" s="19" t="str">
        <f>VLOOKUP(Table3[[#This Row],[Customer ID]],'Medical Examinations'!$1:$1048576,7,FALSE())</f>
        <v>yes</v>
      </c>
      <c r="I1842" s="19" t="str">
        <f>VLOOKUP(Table3[[#This Row],[Customer ID]],'Medical Examinations'!$1:$1048576,8,FALSE())</f>
        <v>No</v>
      </c>
      <c r="J1842" s="19">
        <f>VLOOKUP(Table3[[#This Row],[Customer ID]],'Medical Examinations'!$1:$1048576,9,FALSE())</f>
        <v>1</v>
      </c>
      <c r="K1842" s="19" t="str">
        <f>VLOOKUP(Table3[[#This Row],[Customer ID]],'Medical Examinations'!$1:$1048576,10,FALSE())</f>
        <v>No</v>
      </c>
      <c r="L1842" s="19" t="e">
        <f>VLOOKUP(Table3[[#This Row],[Customer ID]],'Hospitalisation Details'!1841:$1048576,5,FALSE())</f>
        <v>#N/A</v>
      </c>
      <c r="M1842" s="19" t="e">
        <f>VLOOKUP(Table3[[#This Row],[Customer ID]],'Hospitalisation Details'!1841:$1048576,6,FALSE())</f>
        <v>#N/A</v>
      </c>
      <c r="N1842" s="19" t="e">
        <f>VLOOKUP(Table3[[#This Row],[Customer ID]],'Hospitalisation Details'!1841:$1048576,8,FALSE())</f>
        <v>#N/A</v>
      </c>
      <c r="O1842" s="19" t="e">
        <f>VLOOKUP(Table3[[#This Row],[Customer ID]],'Hospitalisation Details'!1841:$1048576,9,FALSE())</f>
        <v>#N/A</v>
      </c>
      <c r="P1842" s="19" t="e">
        <f>VLOOKUP(Table3[[#This Row],[Customer ID]],'Hospitalisation Details'!1841:$1048576,10,FALSE())</f>
        <v>#N/A</v>
      </c>
      <c r="Q1842" s="19" t="e">
        <f>VLOOKUP(Table3[[#This Row],[Customer ID]],'Hospitalisation Details'!1841:$1048576,11,FALSE())</f>
        <v>#N/A</v>
      </c>
    </row>
    <row r="1843" spans="1:17" x14ac:dyDescent="0.2">
      <c r="A1843" s="18" t="s">
        <v>527</v>
      </c>
      <c r="B1843" s="19" t="str">
        <f>VLOOKUP(Table3[[#This Row],[Customer ID]],'Customer name 1'!1842:$1048576,4,FALSE())</f>
        <v xml:space="preserve">Ms. Ruby </v>
      </c>
      <c r="C1843" s="20">
        <f>VLOOKUP(Table3[[#This Row],[Customer ID]],'Medical Examinations'!$1:$1048576,2,FALSE())</f>
        <v>34.96</v>
      </c>
      <c r="D1843" s="20" t="str">
        <f>VLOOKUP(Table3[[#This Row],[Customer ID]],'Medical Examinations'!$1:$1048576,3,FALSE())</f>
        <v xml:space="preserve"> obesity </v>
      </c>
      <c r="E1843" s="20">
        <f>VLOOKUP(Table3[[#This Row],[Customer ID]],'Medical Examinations'!$1:$1048576,4,FALSE())</f>
        <v>5.63</v>
      </c>
      <c r="F1843" s="20" t="str">
        <f>VLOOKUP(Table3[[#This Row],[Customer ID]],'Medical Examinations'!$1:$1048576,5,FALSE())</f>
        <v xml:space="preserve">normal </v>
      </c>
      <c r="G1843" s="19" t="str">
        <f>VLOOKUP(Table3[[#This Row],[Customer ID]],'Medical Examinations'!$1:$1048576,6,FALSE())</f>
        <v>No</v>
      </c>
      <c r="H1843" s="19" t="str">
        <f>VLOOKUP(Table3[[#This Row],[Customer ID]],'Medical Examinations'!$1:$1048576,7,FALSE())</f>
        <v>No</v>
      </c>
      <c r="I1843" s="19" t="str">
        <f>VLOOKUP(Table3[[#This Row],[Customer ID]],'Medical Examinations'!$1:$1048576,8,FALSE())</f>
        <v>No</v>
      </c>
      <c r="J1843" s="19">
        <f>VLOOKUP(Table3[[#This Row],[Customer ID]],'Medical Examinations'!$1:$1048576,9,FALSE())</f>
        <v>0</v>
      </c>
      <c r="K1843" s="19" t="str">
        <f>VLOOKUP(Table3[[#This Row],[Customer ID]],'Medical Examinations'!$1:$1048576,10,FALSE())</f>
        <v>No</v>
      </c>
      <c r="L1843" s="19" t="e">
        <f>VLOOKUP(Table3[[#This Row],[Customer ID]],'Hospitalisation Details'!1842:$1048576,5,FALSE())</f>
        <v>#N/A</v>
      </c>
      <c r="M1843" s="19" t="e">
        <f>VLOOKUP(Table3[[#This Row],[Customer ID]],'Hospitalisation Details'!1842:$1048576,6,FALSE())</f>
        <v>#N/A</v>
      </c>
      <c r="N1843" s="19" t="e">
        <f>VLOOKUP(Table3[[#This Row],[Customer ID]],'Hospitalisation Details'!1842:$1048576,8,FALSE())</f>
        <v>#N/A</v>
      </c>
      <c r="O1843" s="19" t="e">
        <f>VLOOKUP(Table3[[#This Row],[Customer ID]],'Hospitalisation Details'!1842:$1048576,9,FALSE())</f>
        <v>#N/A</v>
      </c>
      <c r="P1843" s="19" t="e">
        <f>VLOOKUP(Table3[[#This Row],[Customer ID]],'Hospitalisation Details'!1842:$1048576,10,FALSE())</f>
        <v>#N/A</v>
      </c>
      <c r="Q1843" s="19" t="e">
        <f>VLOOKUP(Table3[[#This Row],[Customer ID]],'Hospitalisation Details'!1842:$1048576,11,FALSE())</f>
        <v>#N/A</v>
      </c>
    </row>
    <row r="1844" spans="1:17" x14ac:dyDescent="0.2">
      <c r="A1844" s="18" t="s">
        <v>526</v>
      </c>
      <c r="B1844" s="19" t="str">
        <f>VLOOKUP(Table3[[#This Row],[Customer ID]],'Customer name 1'!1843:$1048576,4,FALSE())</f>
        <v xml:space="preserve">Mr. Bart </v>
      </c>
      <c r="C1844" s="20">
        <f>VLOOKUP(Table3[[#This Row],[Customer ID]],'Medical Examinations'!$1:$1048576,2,FALSE())</f>
        <v>38.39</v>
      </c>
      <c r="D1844" s="20" t="str">
        <f>VLOOKUP(Table3[[#This Row],[Customer ID]],'Medical Examinations'!$1:$1048576,3,FALSE())</f>
        <v xml:space="preserve"> obesity </v>
      </c>
      <c r="E1844" s="20">
        <f>VLOOKUP(Table3[[#This Row],[Customer ID]],'Medical Examinations'!$1:$1048576,4,FALSE())</f>
        <v>6.05</v>
      </c>
      <c r="F1844" s="20" t="str">
        <f>VLOOKUP(Table3[[#This Row],[Customer ID]],'Medical Examinations'!$1:$1048576,5,FALSE())</f>
        <v>prediabetes</v>
      </c>
      <c r="G1844" s="19" t="str">
        <f>VLOOKUP(Table3[[#This Row],[Customer ID]],'Medical Examinations'!$1:$1048576,6,FALSE())</f>
        <v>No</v>
      </c>
      <c r="H1844" s="19" t="str">
        <f>VLOOKUP(Table3[[#This Row],[Customer ID]],'Medical Examinations'!$1:$1048576,7,FALSE())</f>
        <v>No</v>
      </c>
      <c r="I1844" s="19" t="str">
        <f>VLOOKUP(Table3[[#This Row],[Customer ID]],'Medical Examinations'!$1:$1048576,8,FALSE())</f>
        <v>No</v>
      </c>
      <c r="J1844" s="19">
        <f>VLOOKUP(Table3[[#This Row],[Customer ID]],'Medical Examinations'!$1:$1048576,9,FALSE())</f>
        <v>0</v>
      </c>
      <c r="K1844" s="19" t="str">
        <f>VLOOKUP(Table3[[#This Row],[Customer ID]],'Medical Examinations'!$1:$1048576,10,FALSE())</f>
        <v>No</v>
      </c>
      <c r="L1844" s="19" t="e">
        <f>VLOOKUP(Table3[[#This Row],[Customer ID]],'Hospitalisation Details'!1843:$1048576,5,FALSE())</f>
        <v>#N/A</v>
      </c>
      <c r="M1844" s="19" t="e">
        <f>VLOOKUP(Table3[[#This Row],[Customer ID]],'Hospitalisation Details'!1843:$1048576,6,FALSE())</f>
        <v>#N/A</v>
      </c>
      <c r="N1844" s="19" t="e">
        <f>VLOOKUP(Table3[[#This Row],[Customer ID]],'Hospitalisation Details'!1843:$1048576,8,FALSE())</f>
        <v>#N/A</v>
      </c>
      <c r="O1844" s="19" t="e">
        <f>VLOOKUP(Table3[[#This Row],[Customer ID]],'Hospitalisation Details'!1843:$1048576,9,FALSE())</f>
        <v>#N/A</v>
      </c>
      <c r="P1844" s="19" t="e">
        <f>VLOOKUP(Table3[[#This Row],[Customer ID]],'Hospitalisation Details'!1843:$1048576,10,FALSE())</f>
        <v>#N/A</v>
      </c>
      <c r="Q1844" s="19" t="e">
        <f>VLOOKUP(Table3[[#This Row],[Customer ID]],'Hospitalisation Details'!1843:$1048576,11,FALSE())</f>
        <v>#N/A</v>
      </c>
    </row>
    <row r="1845" spans="1:17" x14ac:dyDescent="0.2">
      <c r="A1845" s="18" t="s">
        <v>525</v>
      </c>
      <c r="B1845" s="19" t="str">
        <f>VLOOKUP(Table3[[#This Row],[Customer ID]],'Customer name 1'!1844:$1048576,4,FALSE())</f>
        <v xml:space="preserve">Mr. Robert </v>
      </c>
      <c r="C1845" s="20">
        <f>VLOOKUP(Table3[[#This Row],[Customer ID]],'Medical Examinations'!$1:$1048576,2,FALSE())</f>
        <v>33.82</v>
      </c>
      <c r="D1845" s="20" t="str">
        <f>VLOOKUP(Table3[[#This Row],[Customer ID]],'Medical Examinations'!$1:$1048576,3,FALSE())</f>
        <v xml:space="preserve"> obesity </v>
      </c>
      <c r="E1845" s="20">
        <f>VLOOKUP(Table3[[#This Row],[Customer ID]],'Medical Examinations'!$1:$1048576,4,FALSE())</f>
        <v>4.6500000000000004</v>
      </c>
      <c r="F1845" s="20" t="str">
        <f>VLOOKUP(Table3[[#This Row],[Customer ID]],'Medical Examinations'!$1:$1048576,5,FALSE())</f>
        <v xml:space="preserve">normal </v>
      </c>
      <c r="G1845" s="19" t="str">
        <f>VLOOKUP(Table3[[#This Row],[Customer ID]],'Medical Examinations'!$1:$1048576,6,FALSE())</f>
        <v>No</v>
      </c>
      <c r="H1845" s="19" t="str">
        <f>VLOOKUP(Table3[[#This Row],[Customer ID]],'Medical Examinations'!$1:$1048576,7,FALSE())</f>
        <v>No</v>
      </c>
      <c r="I1845" s="19" t="str">
        <f>VLOOKUP(Table3[[#This Row],[Customer ID]],'Medical Examinations'!$1:$1048576,8,FALSE())</f>
        <v>No</v>
      </c>
      <c r="J1845" s="19">
        <f>VLOOKUP(Table3[[#This Row],[Customer ID]],'Medical Examinations'!$1:$1048576,9,FALSE())</f>
        <v>0</v>
      </c>
      <c r="K1845" s="19" t="str">
        <f>VLOOKUP(Table3[[#This Row],[Customer ID]],'Medical Examinations'!$1:$1048576,10,FALSE())</f>
        <v>No</v>
      </c>
      <c r="L1845" s="19" t="e">
        <f>VLOOKUP(Table3[[#This Row],[Customer ID]],'Hospitalisation Details'!1844:$1048576,5,FALSE())</f>
        <v>#N/A</v>
      </c>
      <c r="M1845" s="19" t="e">
        <f>VLOOKUP(Table3[[#This Row],[Customer ID]],'Hospitalisation Details'!1844:$1048576,6,FALSE())</f>
        <v>#N/A</v>
      </c>
      <c r="N1845" s="19" t="e">
        <f>VLOOKUP(Table3[[#This Row],[Customer ID]],'Hospitalisation Details'!1844:$1048576,8,FALSE())</f>
        <v>#N/A</v>
      </c>
      <c r="O1845" s="19" t="e">
        <f>VLOOKUP(Table3[[#This Row],[Customer ID]],'Hospitalisation Details'!1844:$1048576,9,FALSE())</f>
        <v>#N/A</v>
      </c>
      <c r="P1845" s="19" t="e">
        <f>VLOOKUP(Table3[[#This Row],[Customer ID]],'Hospitalisation Details'!1844:$1048576,10,FALSE())</f>
        <v>#N/A</v>
      </c>
      <c r="Q1845" s="19" t="e">
        <f>VLOOKUP(Table3[[#This Row],[Customer ID]],'Hospitalisation Details'!1844:$1048576,11,FALSE())</f>
        <v>#N/A</v>
      </c>
    </row>
    <row r="1846" spans="1:17" x14ac:dyDescent="0.2">
      <c r="A1846" s="18" t="s">
        <v>524</v>
      </c>
      <c r="B1846" s="19" t="str">
        <f>VLOOKUP(Table3[[#This Row],[Customer ID]],'Customer name 1'!1845:$1048576,4,FALSE())</f>
        <v xml:space="preserve">Mr. Adam </v>
      </c>
      <c r="C1846" s="20">
        <f>VLOOKUP(Table3[[#This Row],[Customer ID]],'Medical Examinations'!$1:$1048576,2,FALSE())</f>
        <v>27.835000000000001</v>
      </c>
      <c r="D1846" s="20" t="str">
        <f>VLOOKUP(Table3[[#This Row],[Customer ID]],'Medical Examinations'!$1:$1048576,3,FALSE())</f>
        <v>over weight</v>
      </c>
      <c r="E1846" s="20">
        <f>VLOOKUP(Table3[[#This Row],[Customer ID]],'Medical Examinations'!$1:$1048576,4,FALSE())</f>
        <v>5.37</v>
      </c>
      <c r="F1846" s="20" t="str">
        <f>VLOOKUP(Table3[[#This Row],[Customer ID]],'Medical Examinations'!$1:$1048576,5,FALSE())</f>
        <v xml:space="preserve">normal </v>
      </c>
      <c r="G1846" s="19" t="str">
        <f>VLOOKUP(Table3[[#This Row],[Customer ID]],'Medical Examinations'!$1:$1048576,6,FALSE())</f>
        <v>No</v>
      </c>
      <c r="H1846" s="19" t="str">
        <f>VLOOKUP(Table3[[#This Row],[Customer ID]],'Medical Examinations'!$1:$1048576,7,FALSE())</f>
        <v>No</v>
      </c>
      <c r="I1846" s="19" t="str">
        <f>VLOOKUP(Table3[[#This Row],[Customer ID]],'Medical Examinations'!$1:$1048576,8,FALSE())</f>
        <v>No</v>
      </c>
      <c r="J1846" s="19">
        <f>VLOOKUP(Table3[[#This Row],[Customer ID]],'Medical Examinations'!$1:$1048576,9,FALSE())</f>
        <v>0</v>
      </c>
      <c r="K1846" s="19" t="str">
        <f>VLOOKUP(Table3[[#This Row],[Customer ID]],'Medical Examinations'!$1:$1048576,10,FALSE())</f>
        <v>No</v>
      </c>
      <c r="L1846" s="19" t="e">
        <f>VLOOKUP(Table3[[#This Row],[Customer ID]],'Hospitalisation Details'!1845:$1048576,5,FALSE())</f>
        <v>#N/A</v>
      </c>
      <c r="M1846" s="19" t="e">
        <f>VLOOKUP(Table3[[#This Row],[Customer ID]],'Hospitalisation Details'!1845:$1048576,6,FALSE())</f>
        <v>#N/A</v>
      </c>
      <c r="N1846" s="19" t="e">
        <f>VLOOKUP(Table3[[#This Row],[Customer ID]],'Hospitalisation Details'!1845:$1048576,8,FALSE())</f>
        <v>#N/A</v>
      </c>
      <c r="O1846" s="19" t="e">
        <f>VLOOKUP(Table3[[#This Row],[Customer ID]],'Hospitalisation Details'!1845:$1048576,9,FALSE())</f>
        <v>#N/A</v>
      </c>
      <c r="P1846" s="19" t="e">
        <f>VLOOKUP(Table3[[#This Row],[Customer ID]],'Hospitalisation Details'!1845:$1048576,10,FALSE())</f>
        <v>#N/A</v>
      </c>
      <c r="Q1846" s="19" t="e">
        <f>VLOOKUP(Table3[[#This Row],[Customer ID]],'Hospitalisation Details'!1845:$1048576,11,FALSE())</f>
        <v>#N/A</v>
      </c>
    </row>
    <row r="1847" spans="1:17" x14ac:dyDescent="0.2">
      <c r="A1847" s="18" t="s">
        <v>523</v>
      </c>
      <c r="B1847" s="19" t="str">
        <f>VLOOKUP(Table3[[#This Row],[Customer ID]],'Customer name 1'!1846:$1048576,4,FALSE())</f>
        <v xml:space="preserve">Mr. Yemane </v>
      </c>
      <c r="C1847" s="20">
        <f>VLOOKUP(Table3[[#This Row],[Customer ID]],'Medical Examinations'!$1:$1048576,2,FALSE())</f>
        <v>33</v>
      </c>
      <c r="D1847" s="20" t="str">
        <f>VLOOKUP(Table3[[#This Row],[Customer ID]],'Medical Examinations'!$1:$1048576,3,FALSE())</f>
        <v xml:space="preserve"> obesity </v>
      </c>
      <c r="E1847" s="20">
        <f>VLOOKUP(Table3[[#This Row],[Customer ID]],'Medical Examinations'!$1:$1048576,4,FALSE())</f>
        <v>5.39</v>
      </c>
      <c r="F1847" s="20" t="str">
        <f>VLOOKUP(Table3[[#This Row],[Customer ID]],'Medical Examinations'!$1:$1048576,5,FALSE())</f>
        <v xml:space="preserve">normal </v>
      </c>
      <c r="G1847" s="19" t="str">
        <f>VLOOKUP(Table3[[#This Row],[Customer ID]],'Medical Examinations'!$1:$1048576,6,FALSE())</f>
        <v>No</v>
      </c>
      <c r="H1847" s="19" t="str">
        <f>VLOOKUP(Table3[[#This Row],[Customer ID]],'Medical Examinations'!$1:$1048576,7,FALSE())</f>
        <v>No</v>
      </c>
      <c r="I1847" s="19" t="str">
        <f>VLOOKUP(Table3[[#This Row],[Customer ID]],'Medical Examinations'!$1:$1048576,8,FALSE())</f>
        <v>No</v>
      </c>
      <c r="J1847" s="19">
        <f>VLOOKUP(Table3[[#This Row],[Customer ID]],'Medical Examinations'!$1:$1048576,9,FALSE())</f>
        <v>0</v>
      </c>
      <c r="K1847" s="19" t="str">
        <f>VLOOKUP(Table3[[#This Row],[Customer ID]],'Medical Examinations'!$1:$1048576,10,FALSE())</f>
        <v>No</v>
      </c>
      <c r="L1847" s="19" t="e">
        <f>VLOOKUP(Table3[[#This Row],[Customer ID]],'Hospitalisation Details'!1846:$1048576,5,FALSE())</f>
        <v>#N/A</v>
      </c>
      <c r="M1847" s="19" t="e">
        <f>VLOOKUP(Table3[[#This Row],[Customer ID]],'Hospitalisation Details'!1846:$1048576,6,FALSE())</f>
        <v>#N/A</v>
      </c>
      <c r="N1847" s="19" t="e">
        <f>VLOOKUP(Table3[[#This Row],[Customer ID]],'Hospitalisation Details'!1846:$1048576,8,FALSE())</f>
        <v>#N/A</v>
      </c>
      <c r="O1847" s="19" t="e">
        <f>VLOOKUP(Table3[[#This Row],[Customer ID]],'Hospitalisation Details'!1846:$1048576,9,FALSE())</f>
        <v>#N/A</v>
      </c>
      <c r="P1847" s="19" t="e">
        <f>VLOOKUP(Table3[[#This Row],[Customer ID]],'Hospitalisation Details'!1846:$1048576,10,FALSE())</f>
        <v>#N/A</v>
      </c>
      <c r="Q1847" s="19" t="e">
        <f>VLOOKUP(Table3[[#This Row],[Customer ID]],'Hospitalisation Details'!1846:$1048576,11,FALSE())</f>
        <v>#N/A</v>
      </c>
    </row>
    <row r="1848" spans="1:17" x14ac:dyDescent="0.2">
      <c r="A1848" s="18" t="s">
        <v>522</v>
      </c>
      <c r="B1848" s="19" t="str">
        <f>VLOOKUP(Table3[[#This Row],[Customer ID]],'Customer name 1'!1847:$1048576,4,FALSE())</f>
        <v xml:space="preserve">Mr. Jesse </v>
      </c>
      <c r="C1848" s="20">
        <f>VLOOKUP(Table3[[#This Row],[Customer ID]],'Medical Examinations'!$1:$1048576,2,FALSE())</f>
        <v>26.885000000000002</v>
      </c>
      <c r="D1848" s="20" t="str">
        <f>VLOOKUP(Table3[[#This Row],[Customer ID]],'Medical Examinations'!$1:$1048576,3,FALSE())</f>
        <v>over weight</v>
      </c>
      <c r="E1848" s="20">
        <f>VLOOKUP(Table3[[#This Row],[Customer ID]],'Medical Examinations'!$1:$1048576,4,FALSE())</f>
        <v>5.86</v>
      </c>
      <c r="F1848" s="20" t="str">
        <f>VLOOKUP(Table3[[#This Row],[Customer ID]],'Medical Examinations'!$1:$1048576,5,FALSE())</f>
        <v>prediabetes</v>
      </c>
      <c r="G1848" s="19" t="str">
        <f>VLOOKUP(Table3[[#This Row],[Customer ID]],'Medical Examinations'!$1:$1048576,6,FALSE())</f>
        <v>No</v>
      </c>
      <c r="H1848" s="19" t="str">
        <f>VLOOKUP(Table3[[#This Row],[Customer ID]],'Medical Examinations'!$1:$1048576,7,FALSE())</f>
        <v>No</v>
      </c>
      <c r="I1848" s="19" t="str">
        <f>VLOOKUP(Table3[[#This Row],[Customer ID]],'Medical Examinations'!$1:$1048576,8,FALSE())</f>
        <v>No</v>
      </c>
      <c r="J1848" s="19">
        <f>VLOOKUP(Table3[[#This Row],[Customer ID]],'Medical Examinations'!$1:$1048576,9,FALSE())</f>
        <v>0</v>
      </c>
      <c r="K1848" s="19" t="str">
        <f>VLOOKUP(Table3[[#This Row],[Customer ID]],'Medical Examinations'!$1:$1048576,10,FALSE())</f>
        <v>No</v>
      </c>
      <c r="L1848" s="19" t="e">
        <f>VLOOKUP(Table3[[#This Row],[Customer ID]],'Hospitalisation Details'!1847:$1048576,5,FALSE())</f>
        <v>#N/A</v>
      </c>
      <c r="M1848" s="19" t="e">
        <f>VLOOKUP(Table3[[#This Row],[Customer ID]],'Hospitalisation Details'!1847:$1048576,6,FALSE())</f>
        <v>#N/A</v>
      </c>
      <c r="N1848" s="19" t="e">
        <f>VLOOKUP(Table3[[#This Row],[Customer ID]],'Hospitalisation Details'!1847:$1048576,8,FALSE())</f>
        <v>#N/A</v>
      </c>
      <c r="O1848" s="19" t="e">
        <f>VLOOKUP(Table3[[#This Row],[Customer ID]],'Hospitalisation Details'!1847:$1048576,9,FALSE())</f>
        <v>#N/A</v>
      </c>
      <c r="P1848" s="19" t="e">
        <f>VLOOKUP(Table3[[#This Row],[Customer ID]],'Hospitalisation Details'!1847:$1048576,10,FALSE())</f>
        <v>#N/A</v>
      </c>
      <c r="Q1848" s="19" t="e">
        <f>VLOOKUP(Table3[[#This Row],[Customer ID]],'Hospitalisation Details'!1847:$1048576,11,FALSE())</f>
        <v>#N/A</v>
      </c>
    </row>
    <row r="1849" spans="1:17" x14ac:dyDescent="0.2">
      <c r="A1849" s="18" t="s">
        <v>521</v>
      </c>
      <c r="B1849" s="19" t="str">
        <f>VLOOKUP(Table3[[#This Row],[Customer ID]],'Customer name 1'!1848:$1048576,4,FALSE())</f>
        <v xml:space="preserve">Mr. Bird </v>
      </c>
      <c r="C1849" s="20">
        <f>VLOOKUP(Table3[[#This Row],[Customer ID]],'Medical Examinations'!$1:$1048576,2,FALSE())</f>
        <v>29.26</v>
      </c>
      <c r="D1849" s="20" t="str">
        <f>VLOOKUP(Table3[[#This Row],[Customer ID]],'Medical Examinations'!$1:$1048576,3,FALSE())</f>
        <v>over weight</v>
      </c>
      <c r="E1849" s="20">
        <f>VLOOKUP(Table3[[#This Row],[Customer ID]],'Medical Examinations'!$1:$1048576,4,FALSE())</f>
        <v>4.4400000000000004</v>
      </c>
      <c r="F1849" s="20" t="str">
        <f>VLOOKUP(Table3[[#This Row],[Customer ID]],'Medical Examinations'!$1:$1048576,5,FALSE())</f>
        <v xml:space="preserve">normal </v>
      </c>
      <c r="G1849" s="19" t="str">
        <f>VLOOKUP(Table3[[#This Row],[Customer ID]],'Medical Examinations'!$1:$1048576,6,FALSE())</f>
        <v>No</v>
      </c>
      <c r="H1849" s="19" t="str">
        <f>VLOOKUP(Table3[[#This Row],[Customer ID]],'Medical Examinations'!$1:$1048576,7,FALSE())</f>
        <v>No</v>
      </c>
      <c r="I1849" s="19" t="str">
        <f>VLOOKUP(Table3[[#This Row],[Customer ID]],'Medical Examinations'!$1:$1048576,8,FALSE())</f>
        <v>No</v>
      </c>
      <c r="J1849" s="19">
        <f>VLOOKUP(Table3[[#This Row],[Customer ID]],'Medical Examinations'!$1:$1048576,9,FALSE())</f>
        <v>0</v>
      </c>
      <c r="K1849" s="19" t="str">
        <f>VLOOKUP(Table3[[#This Row],[Customer ID]],'Medical Examinations'!$1:$1048576,10,FALSE())</f>
        <v>No</v>
      </c>
      <c r="L1849" s="19" t="e">
        <f>VLOOKUP(Table3[[#This Row],[Customer ID]],'Hospitalisation Details'!1848:$1048576,5,FALSE())</f>
        <v>#N/A</v>
      </c>
      <c r="M1849" s="19" t="e">
        <f>VLOOKUP(Table3[[#This Row],[Customer ID]],'Hospitalisation Details'!1848:$1048576,6,FALSE())</f>
        <v>#N/A</v>
      </c>
      <c r="N1849" s="19" t="e">
        <f>VLOOKUP(Table3[[#This Row],[Customer ID]],'Hospitalisation Details'!1848:$1048576,8,FALSE())</f>
        <v>#N/A</v>
      </c>
      <c r="O1849" s="19" t="e">
        <f>VLOOKUP(Table3[[#This Row],[Customer ID]],'Hospitalisation Details'!1848:$1048576,9,FALSE())</f>
        <v>#N/A</v>
      </c>
      <c r="P1849" s="19" t="e">
        <f>VLOOKUP(Table3[[#This Row],[Customer ID]],'Hospitalisation Details'!1848:$1048576,10,FALSE())</f>
        <v>#N/A</v>
      </c>
      <c r="Q1849" s="19" t="e">
        <f>VLOOKUP(Table3[[#This Row],[Customer ID]],'Hospitalisation Details'!1848:$1048576,11,FALSE())</f>
        <v>#N/A</v>
      </c>
    </row>
    <row r="1850" spans="1:17" x14ac:dyDescent="0.2">
      <c r="A1850" s="18" t="s">
        <v>520</v>
      </c>
      <c r="B1850" s="19" t="str">
        <f>VLOOKUP(Table3[[#This Row],[Customer ID]],'Customer name 1'!1849:$1048576,4,FALSE())</f>
        <v xml:space="preserve">Mr. Patrick </v>
      </c>
      <c r="C1850" s="20">
        <f>VLOOKUP(Table3[[#This Row],[Customer ID]],'Medical Examinations'!$1:$1048576,2,FALSE())</f>
        <v>26.98</v>
      </c>
      <c r="D1850" s="20" t="str">
        <f>VLOOKUP(Table3[[#This Row],[Customer ID]],'Medical Examinations'!$1:$1048576,3,FALSE())</f>
        <v>over weight</v>
      </c>
      <c r="E1850" s="20">
        <f>VLOOKUP(Table3[[#This Row],[Customer ID]],'Medical Examinations'!$1:$1048576,4,FALSE())</f>
        <v>4.41</v>
      </c>
      <c r="F1850" s="20" t="str">
        <f>VLOOKUP(Table3[[#This Row],[Customer ID]],'Medical Examinations'!$1:$1048576,5,FALSE())</f>
        <v xml:space="preserve">normal </v>
      </c>
      <c r="G1850" s="19" t="str">
        <f>VLOOKUP(Table3[[#This Row],[Customer ID]],'Medical Examinations'!$1:$1048576,6,FALSE())</f>
        <v>No</v>
      </c>
      <c r="H1850" s="19" t="str">
        <f>VLOOKUP(Table3[[#This Row],[Customer ID]],'Medical Examinations'!$1:$1048576,7,FALSE())</f>
        <v>No</v>
      </c>
      <c r="I1850" s="19" t="str">
        <f>VLOOKUP(Table3[[#This Row],[Customer ID]],'Medical Examinations'!$1:$1048576,8,FALSE())</f>
        <v>No</v>
      </c>
      <c r="J1850" s="19">
        <f>VLOOKUP(Table3[[#This Row],[Customer ID]],'Medical Examinations'!$1:$1048576,9,FALSE())</f>
        <v>0</v>
      </c>
      <c r="K1850" s="19" t="str">
        <f>VLOOKUP(Table3[[#This Row],[Customer ID]],'Medical Examinations'!$1:$1048576,10,FALSE())</f>
        <v>No</v>
      </c>
      <c r="L1850" s="19" t="e">
        <f>VLOOKUP(Table3[[#This Row],[Customer ID]],'Hospitalisation Details'!1849:$1048576,5,FALSE())</f>
        <v>#N/A</v>
      </c>
      <c r="M1850" s="19" t="e">
        <f>VLOOKUP(Table3[[#This Row],[Customer ID]],'Hospitalisation Details'!1849:$1048576,6,FALSE())</f>
        <v>#N/A</v>
      </c>
      <c r="N1850" s="19" t="e">
        <f>VLOOKUP(Table3[[#This Row],[Customer ID]],'Hospitalisation Details'!1849:$1048576,8,FALSE())</f>
        <v>#N/A</v>
      </c>
      <c r="O1850" s="19" t="e">
        <f>VLOOKUP(Table3[[#This Row],[Customer ID]],'Hospitalisation Details'!1849:$1048576,9,FALSE())</f>
        <v>#N/A</v>
      </c>
      <c r="P1850" s="19" t="e">
        <f>VLOOKUP(Table3[[#This Row],[Customer ID]],'Hospitalisation Details'!1849:$1048576,10,FALSE())</f>
        <v>#N/A</v>
      </c>
      <c r="Q1850" s="19" t="e">
        <f>VLOOKUP(Table3[[#This Row],[Customer ID]],'Hospitalisation Details'!1849:$1048576,11,FALSE())</f>
        <v>#N/A</v>
      </c>
    </row>
    <row r="1851" spans="1:17" x14ac:dyDescent="0.2">
      <c r="A1851" s="18" t="s">
        <v>519</v>
      </c>
      <c r="B1851" s="19" t="str">
        <f>VLOOKUP(Table3[[#This Row],[Customer ID]],'Customer name 1'!1850:$1048576,4,FALSE())</f>
        <v xml:space="preserve">Mr. Kyle </v>
      </c>
      <c r="C1851" s="20">
        <f>VLOOKUP(Table3[[#This Row],[Customer ID]],'Medical Examinations'!$1:$1048576,2,FALSE())</f>
        <v>32.11</v>
      </c>
      <c r="D1851" s="20" t="str">
        <f>VLOOKUP(Table3[[#This Row],[Customer ID]],'Medical Examinations'!$1:$1048576,3,FALSE())</f>
        <v xml:space="preserve"> obesity </v>
      </c>
      <c r="E1851" s="20">
        <f>VLOOKUP(Table3[[#This Row],[Customer ID]],'Medical Examinations'!$1:$1048576,4,FALSE())</f>
        <v>5.19</v>
      </c>
      <c r="F1851" s="20" t="str">
        <f>VLOOKUP(Table3[[#This Row],[Customer ID]],'Medical Examinations'!$1:$1048576,5,FALSE())</f>
        <v xml:space="preserve">normal </v>
      </c>
      <c r="G1851" s="19" t="str">
        <f>VLOOKUP(Table3[[#This Row],[Customer ID]],'Medical Examinations'!$1:$1048576,6,FALSE())</f>
        <v>No</v>
      </c>
      <c r="H1851" s="19" t="str">
        <f>VLOOKUP(Table3[[#This Row],[Customer ID]],'Medical Examinations'!$1:$1048576,7,FALSE())</f>
        <v>No</v>
      </c>
      <c r="I1851" s="19" t="str">
        <f>VLOOKUP(Table3[[#This Row],[Customer ID]],'Medical Examinations'!$1:$1048576,8,FALSE())</f>
        <v>Yes</v>
      </c>
      <c r="J1851" s="19">
        <f>VLOOKUP(Table3[[#This Row],[Customer ID]],'Medical Examinations'!$1:$1048576,9,FALSE())</f>
        <v>1</v>
      </c>
      <c r="K1851" s="19" t="str">
        <f>VLOOKUP(Table3[[#This Row],[Customer ID]],'Medical Examinations'!$1:$1048576,10,FALSE())</f>
        <v>No</v>
      </c>
      <c r="L1851" s="19" t="e">
        <f>VLOOKUP(Table3[[#This Row],[Customer ID]],'Hospitalisation Details'!1850:$1048576,5,FALSE())</f>
        <v>#N/A</v>
      </c>
      <c r="M1851" s="19" t="e">
        <f>VLOOKUP(Table3[[#This Row],[Customer ID]],'Hospitalisation Details'!1850:$1048576,6,FALSE())</f>
        <v>#N/A</v>
      </c>
      <c r="N1851" s="19" t="e">
        <f>VLOOKUP(Table3[[#This Row],[Customer ID]],'Hospitalisation Details'!1850:$1048576,8,FALSE())</f>
        <v>#N/A</v>
      </c>
      <c r="O1851" s="19" t="e">
        <f>VLOOKUP(Table3[[#This Row],[Customer ID]],'Hospitalisation Details'!1850:$1048576,9,FALSE())</f>
        <v>#N/A</v>
      </c>
      <c r="P1851" s="19" t="e">
        <f>VLOOKUP(Table3[[#This Row],[Customer ID]],'Hospitalisation Details'!1850:$1048576,10,FALSE())</f>
        <v>#N/A</v>
      </c>
      <c r="Q1851" s="19" t="e">
        <f>VLOOKUP(Table3[[#This Row],[Customer ID]],'Hospitalisation Details'!1850:$1048576,11,FALSE())</f>
        <v>#N/A</v>
      </c>
    </row>
    <row r="1852" spans="1:17" x14ac:dyDescent="0.2">
      <c r="A1852" s="18" t="s">
        <v>518</v>
      </c>
      <c r="B1852" s="19" t="str">
        <f>VLOOKUP(Table3[[#This Row],[Customer ID]],'Customer name 1'!1851:$1048576,4,FALSE())</f>
        <v xml:space="preserve">Mr. Ryan </v>
      </c>
      <c r="C1852" s="20">
        <f>VLOOKUP(Table3[[#This Row],[Customer ID]],'Medical Examinations'!$1:$1048576,2,FALSE())</f>
        <v>31.73</v>
      </c>
      <c r="D1852" s="20" t="str">
        <f>VLOOKUP(Table3[[#This Row],[Customer ID]],'Medical Examinations'!$1:$1048576,3,FALSE())</f>
        <v xml:space="preserve"> obesity </v>
      </c>
      <c r="E1852" s="20">
        <f>VLOOKUP(Table3[[#This Row],[Customer ID]],'Medical Examinations'!$1:$1048576,4,FALSE())</f>
        <v>5.16</v>
      </c>
      <c r="F1852" s="20" t="str">
        <f>VLOOKUP(Table3[[#This Row],[Customer ID]],'Medical Examinations'!$1:$1048576,5,FALSE())</f>
        <v xml:space="preserve">normal </v>
      </c>
      <c r="G1852" s="19" t="str">
        <f>VLOOKUP(Table3[[#This Row],[Customer ID]],'Medical Examinations'!$1:$1048576,6,FALSE())</f>
        <v>No</v>
      </c>
      <c r="H1852" s="19" t="str">
        <f>VLOOKUP(Table3[[#This Row],[Customer ID]],'Medical Examinations'!$1:$1048576,7,FALSE())</f>
        <v>No</v>
      </c>
      <c r="I1852" s="19" t="str">
        <f>VLOOKUP(Table3[[#This Row],[Customer ID]],'Medical Examinations'!$1:$1048576,8,FALSE())</f>
        <v>Yes</v>
      </c>
      <c r="J1852" s="19">
        <f>VLOOKUP(Table3[[#This Row],[Customer ID]],'Medical Examinations'!$1:$1048576,9,FALSE())</f>
        <v>1</v>
      </c>
      <c r="K1852" s="19" t="str">
        <f>VLOOKUP(Table3[[#This Row],[Customer ID]],'Medical Examinations'!$1:$1048576,10,FALSE())</f>
        <v>No</v>
      </c>
      <c r="L1852" s="19" t="e">
        <f>VLOOKUP(Table3[[#This Row],[Customer ID]],'Hospitalisation Details'!1851:$1048576,5,FALSE())</f>
        <v>#N/A</v>
      </c>
      <c r="M1852" s="19" t="e">
        <f>VLOOKUP(Table3[[#This Row],[Customer ID]],'Hospitalisation Details'!1851:$1048576,6,FALSE())</f>
        <v>#N/A</v>
      </c>
      <c r="N1852" s="19" t="e">
        <f>VLOOKUP(Table3[[#This Row],[Customer ID]],'Hospitalisation Details'!1851:$1048576,8,FALSE())</f>
        <v>#N/A</v>
      </c>
      <c r="O1852" s="19" t="e">
        <f>VLOOKUP(Table3[[#This Row],[Customer ID]],'Hospitalisation Details'!1851:$1048576,9,FALSE())</f>
        <v>#N/A</v>
      </c>
      <c r="P1852" s="19" t="e">
        <f>VLOOKUP(Table3[[#This Row],[Customer ID]],'Hospitalisation Details'!1851:$1048576,10,FALSE())</f>
        <v>#N/A</v>
      </c>
      <c r="Q1852" s="19" t="e">
        <f>VLOOKUP(Table3[[#This Row],[Customer ID]],'Hospitalisation Details'!1851:$1048576,11,FALSE())</f>
        <v>#N/A</v>
      </c>
    </row>
    <row r="1853" spans="1:17" x14ac:dyDescent="0.2">
      <c r="A1853" s="18" t="s">
        <v>517</v>
      </c>
      <c r="B1853" s="19" t="str">
        <f>VLOOKUP(Table3[[#This Row],[Customer ID]],'Customer name 1'!1852:$1048576,4,FALSE())</f>
        <v xml:space="preserve">Mr. Yuri </v>
      </c>
      <c r="C1853" s="20">
        <f>VLOOKUP(Table3[[#This Row],[Customer ID]],'Medical Examinations'!$1:$1048576,2,FALSE())</f>
        <v>22.515000000000001</v>
      </c>
      <c r="D1853" s="20" t="str">
        <f>VLOOKUP(Table3[[#This Row],[Customer ID]],'Medical Examinations'!$1:$1048576,3,FALSE())</f>
        <v>normal weight</v>
      </c>
      <c r="E1853" s="20">
        <f>VLOOKUP(Table3[[#This Row],[Customer ID]],'Medical Examinations'!$1:$1048576,4,FALSE())</f>
        <v>4.24</v>
      </c>
      <c r="F1853" s="20" t="str">
        <f>VLOOKUP(Table3[[#This Row],[Customer ID]],'Medical Examinations'!$1:$1048576,5,FALSE())</f>
        <v xml:space="preserve">normal </v>
      </c>
      <c r="G1853" s="19" t="str">
        <f>VLOOKUP(Table3[[#This Row],[Customer ID]],'Medical Examinations'!$1:$1048576,6,FALSE())</f>
        <v>No</v>
      </c>
      <c r="H1853" s="19" t="str">
        <f>VLOOKUP(Table3[[#This Row],[Customer ID]],'Medical Examinations'!$1:$1048576,7,FALSE())</f>
        <v>No</v>
      </c>
      <c r="I1853" s="19" t="str">
        <f>VLOOKUP(Table3[[#This Row],[Customer ID]],'Medical Examinations'!$1:$1048576,8,FALSE())</f>
        <v>No</v>
      </c>
      <c r="J1853" s="19">
        <f>VLOOKUP(Table3[[#This Row],[Customer ID]],'Medical Examinations'!$1:$1048576,9,FALSE())</f>
        <v>0</v>
      </c>
      <c r="K1853" s="19" t="str">
        <f>VLOOKUP(Table3[[#This Row],[Customer ID]],'Medical Examinations'!$1:$1048576,10,FALSE())</f>
        <v>No</v>
      </c>
      <c r="L1853" s="19" t="e">
        <f>VLOOKUP(Table3[[#This Row],[Customer ID]],'Hospitalisation Details'!1852:$1048576,5,FALSE())</f>
        <v>#N/A</v>
      </c>
      <c r="M1853" s="19" t="e">
        <f>VLOOKUP(Table3[[#This Row],[Customer ID]],'Hospitalisation Details'!1852:$1048576,6,FALSE())</f>
        <v>#N/A</v>
      </c>
      <c r="N1853" s="19" t="e">
        <f>VLOOKUP(Table3[[#This Row],[Customer ID]],'Hospitalisation Details'!1852:$1048576,8,FALSE())</f>
        <v>#N/A</v>
      </c>
      <c r="O1853" s="19" t="e">
        <f>VLOOKUP(Table3[[#This Row],[Customer ID]],'Hospitalisation Details'!1852:$1048576,9,FALSE())</f>
        <v>#N/A</v>
      </c>
      <c r="P1853" s="19" t="e">
        <f>VLOOKUP(Table3[[#This Row],[Customer ID]],'Hospitalisation Details'!1852:$1048576,10,FALSE())</f>
        <v>#N/A</v>
      </c>
      <c r="Q1853" s="19" t="e">
        <f>VLOOKUP(Table3[[#This Row],[Customer ID]],'Hospitalisation Details'!1852:$1048576,11,FALSE())</f>
        <v>#N/A</v>
      </c>
    </row>
    <row r="1854" spans="1:17" x14ac:dyDescent="0.2">
      <c r="A1854" s="18" t="s">
        <v>515</v>
      </c>
      <c r="B1854" s="19" t="str">
        <f>VLOOKUP(Table3[[#This Row],[Customer ID]],'Customer name 1'!1853:$1048576,4,FALSE())</f>
        <v xml:space="preserve">Mr. Ryan </v>
      </c>
      <c r="C1854" s="20">
        <f>VLOOKUP(Table3[[#This Row],[Customer ID]],'Medical Examinations'!$1:$1048576,2,FALSE())</f>
        <v>25.9</v>
      </c>
      <c r="D1854" s="20" t="str">
        <f>VLOOKUP(Table3[[#This Row],[Customer ID]],'Medical Examinations'!$1:$1048576,3,FALSE())</f>
        <v>over weight</v>
      </c>
      <c r="E1854" s="20">
        <f>VLOOKUP(Table3[[#This Row],[Customer ID]],'Medical Examinations'!$1:$1048576,4,FALSE())</f>
        <v>5.45</v>
      </c>
      <c r="F1854" s="20" t="str">
        <f>VLOOKUP(Table3[[#This Row],[Customer ID]],'Medical Examinations'!$1:$1048576,5,FALSE())</f>
        <v xml:space="preserve">normal </v>
      </c>
      <c r="G1854" s="19" t="str">
        <f>VLOOKUP(Table3[[#This Row],[Customer ID]],'Medical Examinations'!$1:$1048576,6,FALSE())</f>
        <v>No</v>
      </c>
      <c r="H1854" s="19" t="str">
        <f>VLOOKUP(Table3[[#This Row],[Customer ID]],'Medical Examinations'!$1:$1048576,7,FALSE())</f>
        <v>No</v>
      </c>
      <c r="I1854" s="19" t="str">
        <f>VLOOKUP(Table3[[#This Row],[Customer ID]],'Medical Examinations'!$1:$1048576,8,FALSE())</f>
        <v>No</v>
      </c>
      <c r="J1854" s="19">
        <f>VLOOKUP(Table3[[#This Row],[Customer ID]],'Medical Examinations'!$1:$1048576,9,FALSE())</f>
        <v>1</v>
      </c>
      <c r="K1854" s="19" t="str">
        <f>VLOOKUP(Table3[[#This Row],[Customer ID]],'Medical Examinations'!$1:$1048576,10,FALSE())</f>
        <v>No</v>
      </c>
      <c r="L1854" s="19" t="e">
        <f>VLOOKUP(Table3[[#This Row],[Customer ID]],'Hospitalisation Details'!1853:$1048576,5,FALSE())</f>
        <v>#N/A</v>
      </c>
      <c r="M1854" s="19" t="e">
        <f>VLOOKUP(Table3[[#This Row],[Customer ID]],'Hospitalisation Details'!1853:$1048576,6,FALSE())</f>
        <v>#N/A</v>
      </c>
      <c r="N1854" s="19" t="e">
        <f>VLOOKUP(Table3[[#This Row],[Customer ID]],'Hospitalisation Details'!1853:$1048576,8,FALSE())</f>
        <v>#N/A</v>
      </c>
      <c r="O1854" s="19" t="e">
        <f>VLOOKUP(Table3[[#This Row],[Customer ID]],'Hospitalisation Details'!1853:$1048576,9,FALSE())</f>
        <v>#N/A</v>
      </c>
      <c r="P1854" s="19" t="e">
        <f>VLOOKUP(Table3[[#This Row],[Customer ID]],'Hospitalisation Details'!1853:$1048576,10,FALSE())</f>
        <v>#N/A</v>
      </c>
      <c r="Q1854" s="19" t="e">
        <f>VLOOKUP(Table3[[#This Row],[Customer ID]],'Hospitalisation Details'!1853:$1048576,11,FALSE())</f>
        <v>#N/A</v>
      </c>
    </row>
    <row r="1855" spans="1:17" x14ac:dyDescent="0.2">
      <c r="A1855" s="18" t="s">
        <v>514</v>
      </c>
      <c r="B1855" s="19" t="str">
        <f>VLOOKUP(Table3[[#This Row],[Customer ID]],'Customer name 1'!1854:$1048576,4,FALSE())</f>
        <v xml:space="preserve">Ms. Debbie </v>
      </c>
      <c r="C1855" s="20">
        <f>VLOOKUP(Table3[[#This Row],[Customer ID]],'Medical Examinations'!$1:$1048576,2,FALSE())</f>
        <v>27.72</v>
      </c>
      <c r="D1855" s="20" t="str">
        <f>VLOOKUP(Table3[[#This Row],[Customer ID]],'Medical Examinations'!$1:$1048576,3,FALSE())</f>
        <v>over weight</v>
      </c>
      <c r="E1855" s="20">
        <f>VLOOKUP(Table3[[#This Row],[Customer ID]],'Medical Examinations'!$1:$1048576,4,FALSE())</f>
        <v>5.03</v>
      </c>
      <c r="F1855" s="20" t="str">
        <f>VLOOKUP(Table3[[#This Row],[Customer ID]],'Medical Examinations'!$1:$1048576,5,FALSE())</f>
        <v xml:space="preserve">normal </v>
      </c>
      <c r="G1855" s="19" t="str">
        <f>VLOOKUP(Table3[[#This Row],[Customer ID]],'Medical Examinations'!$1:$1048576,6,FALSE())</f>
        <v>yes</v>
      </c>
      <c r="H1855" s="19" t="str">
        <f>VLOOKUP(Table3[[#This Row],[Customer ID]],'Medical Examinations'!$1:$1048576,7,FALSE())</f>
        <v>No</v>
      </c>
      <c r="I1855" s="19" t="str">
        <f>VLOOKUP(Table3[[#This Row],[Customer ID]],'Medical Examinations'!$1:$1048576,8,FALSE())</f>
        <v>No</v>
      </c>
      <c r="J1855" s="19">
        <f>VLOOKUP(Table3[[#This Row],[Customer ID]],'Medical Examinations'!$1:$1048576,9,FALSE())</f>
        <v>1</v>
      </c>
      <c r="K1855" s="19" t="str">
        <f>VLOOKUP(Table3[[#This Row],[Customer ID]],'Medical Examinations'!$1:$1048576,10,FALSE())</f>
        <v>No</v>
      </c>
      <c r="L1855" s="19" t="e">
        <f>VLOOKUP(Table3[[#This Row],[Customer ID]],'Hospitalisation Details'!1854:$1048576,5,FALSE())</f>
        <v>#N/A</v>
      </c>
      <c r="M1855" s="19" t="e">
        <f>VLOOKUP(Table3[[#This Row],[Customer ID]],'Hospitalisation Details'!1854:$1048576,6,FALSE())</f>
        <v>#N/A</v>
      </c>
      <c r="N1855" s="19" t="e">
        <f>VLOOKUP(Table3[[#This Row],[Customer ID]],'Hospitalisation Details'!1854:$1048576,8,FALSE())</f>
        <v>#N/A</v>
      </c>
      <c r="O1855" s="19" t="e">
        <f>VLOOKUP(Table3[[#This Row],[Customer ID]],'Hospitalisation Details'!1854:$1048576,9,FALSE())</f>
        <v>#N/A</v>
      </c>
      <c r="P1855" s="19" t="e">
        <f>VLOOKUP(Table3[[#This Row],[Customer ID]],'Hospitalisation Details'!1854:$1048576,10,FALSE())</f>
        <v>#N/A</v>
      </c>
      <c r="Q1855" s="19" t="e">
        <f>VLOOKUP(Table3[[#This Row],[Customer ID]],'Hospitalisation Details'!1854:$1048576,11,FALSE())</f>
        <v>#N/A</v>
      </c>
    </row>
    <row r="1856" spans="1:17" x14ac:dyDescent="0.2">
      <c r="A1856" s="18" t="s">
        <v>513</v>
      </c>
      <c r="B1856" s="19" t="str">
        <f>VLOOKUP(Table3[[#This Row],[Customer ID]],'Customer name 1'!1855:$1048576,4,FALSE())</f>
        <v xml:space="preserve">Mr. Mark </v>
      </c>
      <c r="C1856" s="20">
        <f>VLOOKUP(Table3[[#This Row],[Customer ID]],'Medical Examinations'!$1:$1048576,2,FALSE())</f>
        <v>31.5</v>
      </c>
      <c r="D1856" s="20" t="str">
        <f>VLOOKUP(Table3[[#This Row],[Customer ID]],'Medical Examinations'!$1:$1048576,3,FALSE())</f>
        <v xml:space="preserve"> obesity </v>
      </c>
      <c r="E1856" s="20">
        <f>VLOOKUP(Table3[[#This Row],[Customer ID]],'Medical Examinations'!$1:$1048576,4,FALSE())</f>
        <v>9.6199999999999992</v>
      </c>
      <c r="F1856" s="20" t="str">
        <f>VLOOKUP(Table3[[#This Row],[Customer ID]],'Medical Examinations'!$1:$1048576,5,FALSE())</f>
        <v xml:space="preserve">diabetes </v>
      </c>
      <c r="G1856" s="19" t="str">
        <f>VLOOKUP(Table3[[#This Row],[Customer ID]],'Medical Examinations'!$1:$1048576,6,FALSE())</f>
        <v>yes</v>
      </c>
      <c r="H1856" s="19" t="str">
        <f>VLOOKUP(Table3[[#This Row],[Customer ID]],'Medical Examinations'!$1:$1048576,7,FALSE())</f>
        <v>No</v>
      </c>
      <c r="I1856" s="19" t="str">
        <f>VLOOKUP(Table3[[#This Row],[Customer ID]],'Medical Examinations'!$1:$1048576,8,FALSE())</f>
        <v>No</v>
      </c>
      <c r="J1856" s="19">
        <f>VLOOKUP(Table3[[#This Row],[Customer ID]],'Medical Examinations'!$1:$1048576,9,FALSE())</f>
        <v>1</v>
      </c>
      <c r="K1856" s="19" t="str">
        <f>VLOOKUP(Table3[[#This Row],[Customer ID]],'Medical Examinations'!$1:$1048576,10,FALSE())</f>
        <v>No</v>
      </c>
      <c r="L1856" s="19" t="e">
        <f>VLOOKUP(Table3[[#This Row],[Customer ID]],'Hospitalisation Details'!1855:$1048576,5,FALSE())</f>
        <v>#N/A</v>
      </c>
      <c r="M1856" s="19" t="e">
        <f>VLOOKUP(Table3[[#This Row],[Customer ID]],'Hospitalisation Details'!1855:$1048576,6,FALSE())</f>
        <v>#N/A</v>
      </c>
      <c r="N1856" s="19" t="e">
        <f>VLOOKUP(Table3[[#This Row],[Customer ID]],'Hospitalisation Details'!1855:$1048576,8,FALSE())</f>
        <v>#N/A</v>
      </c>
      <c r="O1856" s="19" t="e">
        <f>VLOOKUP(Table3[[#This Row],[Customer ID]],'Hospitalisation Details'!1855:$1048576,9,FALSE())</f>
        <v>#N/A</v>
      </c>
      <c r="P1856" s="19" t="e">
        <f>VLOOKUP(Table3[[#This Row],[Customer ID]],'Hospitalisation Details'!1855:$1048576,10,FALSE())</f>
        <v>#N/A</v>
      </c>
      <c r="Q1856" s="19" t="e">
        <f>VLOOKUP(Table3[[#This Row],[Customer ID]],'Hospitalisation Details'!1855:$1048576,11,FALSE())</f>
        <v>#N/A</v>
      </c>
    </row>
    <row r="1857" spans="1:17" x14ac:dyDescent="0.2">
      <c r="A1857" s="18" t="s">
        <v>512</v>
      </c>
      <c r="B1857" s="19" t="str">
        <f>VLOOKUP(Table3[[#This Row],[Customer ID]],'Customer name 1'!1856:$1048576,4,FALSE())</f>
        <v xml:space="preserve">Mr. Christopher </v>
      </c>
      <c r="C1857" s="20">
        <f>VLOOKUP(Table3[[#This Row],[Customer ID]],'Medical Examinations'!$1:$1048576,2,FALSE())</f>
        <v>29.7</v>
      </c>
      <c r="D1857" s="20" t="str">
        <f>VLOOKUP(Table3[[#This Row],[Customer ID]],'Medical Examinations'!$1:$1048576,3,FALSE())</f>
        <v>over weight</v>
      </c>
      <c r="E1857" s="20">
        <f>VLOOKUP(Table3[[#This Row],[Customer ID]],'Medical Examinations'!$1:$1048576,4,FALSE())</f>
        <v>6.77</v>
      </c>
      <c r="F1857" s="20" t="str">
        <f>VLOOKUP(Table3[[#This Row],[Customer ID]],'Medical Examinations'!$1:$1048576,5,FALSE())</f>
        <v xml:space="preserve">diabetes </v>
      </c>
      <c r="G1857" s="19" t="str">
        <f>VLOOKUP(Table3[[#This Row],[Customer ID]],'Medical Examinations'!$1:$1048576,6,FALSE())</f>
        <v>yes</v>
      </c>
      <c r="H1857" s="19" t="str">
        <f>VLOOKUP(Table3[[#This Row],[Customer ID]],'Medical Examinations'!$1:$1048576,7,FALSE())</f>
        <v>No</v>
      </c>
      <c r="I1857" s="19" t="str">
        <f>VLOOKUP(Table3[[#This Row],[Customer ID]],'Medical Examinations'!$1:$1048576,8,FALSE())</f>
        <v>No</v>
      </c>
      <c r="J1857" s="19">
        <f>VLOOKUP(Table3[[#This Row],[Customer ID]],'Medical Examinations'!$1:$1048576,9,FALSE())</f>
        <v>1</v>
      </c>
      <c r="K1857" s="19" t="str">
        <f>VLOOKUP(Table3[[#This Row],[Customer ID]],'Medical Examinations'!$1:$1048576,10,FALSE())</f>
        <v>No</v>
      </c>
      <c r="L1857" s="19" t="e">
        <f>VLOOKUP(Table3[[#This Row],[Customer ID]],'Hospitalisation Details'!1856:$1048576,5,FALSE())</f>
        <v>#N/A</v>
      </c>
      <c r="M1857" s="19" t="e">
        <f>VLOOKUP(Table3[[#This Row],[Customer ID]],'Hospitalisation Details'!1856:$1048576,6,FALSE())</f>
        <v>#N/A</v>
      </c>
      <c r="N1857" s="19" t="e">
        <f>VLOOKUP(Table3[[#This Row],[Customer ID]],'Hospitalisation Details'!1856:$1048576,8,FALSE())</f>
        <v>#N/A</v>
      </c>
      <c r="O1857" s="19" t="e">
        <f>VLOOKUP(Table3[[#This Row],[Customer ID]],'Hospitalisation Details'!1856:$1048576,9,FALSE())</f>
        <v>#N/A</v>
      </c>
      <c r="P1857" s="19" t="e">
        <f>VLOOKUP(Table3[[#This Row],[Customer ID]],'Hospitalisation Details'!1856:$1048576,10,FALSE())</f>
        <v>#N/A</v>
      </c>
      <c r="Q1857" s="19" t="e">
        <f>VLOOKUP(Table3[[#This Row],[Customer ID]],'Hospitalisation Details'!1856:$1048576,11,FALSE())</f>
        <v>#N/A</v>
      </c>
    </row>
    <row r="1858" spans="1:17" x14ac:dyDescent="0.2">
      <c r="A1858" s="18" t="s">
        <v>511</v>
      </c>
      <c r="B1858" s="19" t="str">
        <f>VLOOKUP(Table3[[#This Row],[Customer ID]],'Customer name 1'!1857:$1048576,4,FALSE())</f>
        <v xml:space="preserve">Ms. Daniell </v>
      </c>
      <c r="C1858" s="20">
        <f>VLOOKUP(Table3[[#This Row],[Customer ID]],'Medical Examinations'!$1:$1048576,2,FALSE())</f>
        <v>21.26</v>
      </c>
      <c r="D1858" s="20" t="str">
        <f>VLOOKUP(Table3[[#This Row],[Customer ID]],'Medical Examinations'!$1:$1048576,3,FALSE())</f>
        <v>normal weight</v>
      </c>
      <c r="E1858" s="20">
        <f>VLOOKUP(Table3[[#This Row],[Customer ID]],'Medical Examinations'!$1:$1048576,4,FALSE())</f>
        <v>5.36</v>
      </c>
      <c r="F1858" s="20" t="str">
        <f>VLOOKUP(Table3[[#This Row],[Customer ID]],'Medical Examinations'!$1:$1048576,5,FALSE())</f>
        <v xml:space="preserve">normal </v>
      </c>
      <c r="G1858" s="19" t="str">
        <f>VLOOKUP(Table3[[#This Row],[Customer ID]],'Medical Examinations'!$1:$1048576,6,FALSE())</f>
        <v>yes</v>
      </c>
      <c r="H1858" s="19" t="str">
        <f>VLOOKUP(Table3[[#This Row],[Customer ID]],'Medical Examinations'!$1:$1048576,7,FALSE())</f>
        <v>No</v>
      </c>
      <c r="I1858" s="19" t="str">
        <f>VLOOKUP(Table3[[#This Row],[Customer ID]],'Medical Examinations'!$1:$1048576,8,FALSE())</f>
        <v>No</v>
      </c>
      <c r="J1858" s="19">
        <f>VLOOKUP(Table3[[#This Row],[Customer ID]],'Medical Examinations'!$1:$1048576,9,FALSE())</f>
        <v>1</v>
      </c>
      <c r="K1858" s="19" t="str">
        <f>VLOOKUP(Table3[[#This Row],[Customer ID]],'Medical Examinations'!$1:$1048576,10,FALSE())</f>
        <v>No</v>
      </c>
      <c r="L1858" s="19" t="e">
        <f>VLOOKUP(Table3[[#This Row],[Customer ID]],'Hospitalisation Details'!1857:$1048576,5,FALSE())</f>
        <v>#N/A</v>
      </c>
      <c r="M1858" s="19" t="e">
        <f>VLOOKUP(Table3[[#This Row],[Customer ID]],'Hospitalisation Details'!1857:$1048576,6,FALSE())</f>
        <v>#N/A</v>
      </c>
      <c r="N1858" s="19" t="e">
        <f>VLOOKUP(Table3[[#This Row],[Customer ID]],'Hospitalisation Details'!1857:$1048576,8,FALSE())</f>
        <v>#N/A</v>
      </c>
      <c r="O1858" s="19" t="e">
        <f>VLOOKUP(Table3[[#This Row],[Customer ID]],'Hospitalisation Details'!1857:$1048576,9,FALSE())</f>
        <v>#N/A</v>
      </c>
      <c r="P1858" s="19" t="e">
        <f>VLOOKUP(Table3[[#This Row],[Customer ID]],'Hospitalisation Details'!1857:$1048576,10,FALSE())</f>
        <v>#N/A</v>
      </c>
      <c r="Q1858" s="19" t="e">
        <f>VLOOKUP(Table3[[#This Row],[Customer ID]],'Hospitalisation Details'!1857:$1048576,11,FALSE())</f>
        <v>#N/A</v>
      </c>
    </row>
    <row r="1859" spans="1:17" x14ac:dyDescent="0.2">
      <c r="A1859" s="18" t="s">
        <v>510</v>
      </c>
      <c r="B1859" s="19" t="str">
        <f>VLOOKUP(Table3[[#This Row],[Customer ID]],'Customer name 1'!1858:$1048576,4,FALSE())</f>
        <v xml:space="preserve">Mr. Janne </v>
      </c>
      <c r="C1859" s="20">
        <f>VLOOKUP(Table3[[#This Row],[Customer ID]],'Medical Examinations'!$1:$1048576,2,FALSE())</f>
        <v>17.09</v>
      </c>
      <c r="D1859" s="20" t="str">
        <f>VLOOKUP(Table3[[#This Row],[Customer ID]],'Medical Examinations'!$1:$1048576,3,FALSE())</f>
        <v xml:space="preserve">under weight </v>
      </c>
      <c r="E1859" s="20">
        <f>VLOOKUP(Table3[[#This Row],[Customer ID]],'Medical Examinations'!$1:$1048576,4,FALSE())</f>
        <v>5.69</v>
      </c>
      <c r="F1859" s="20" t="str">
        <f>VLOOKUP(Table3[[#This Row],[Customer ID]],'Medical Examinations'!$1:$1048576,5,FALSE())</f>
        <v xml:space="preserve">normal </v>
      </c>
      <c r="G1859" s="19" t="str">
        <f>VLOOKUP(Table3[[#This Row],[Customer ID]],'Medical Examinations'!$1:$1048576,6,FALSE())</f>
        <v>No</v>
      </c>
      <c r="H1859" s="19" t="str">
        <f>VLOOKUP(Table3[[#This Row],[Customer ID]],'Medical Examinations'!$1:$1048576,7,FALSE())</f>
        <v>No</v>
      </c>
      <c r="I1859" s="19" t="str">
        <f>VLOOKUP(Table3[[#This Row],[Customer ID]],'Medical Examinations'!$1:$1048576,8,FALSE())</f>
        <v>No</v>
      </c>
      <c r="J1859" s="19">
        <f>VLOOKUP(Table3[[#This Row],[Customer ID]],'Medical Examinations'!$1:$1048576,9,FALSE())</f>
        <v>0</v>
      </c>
      <c r="K1859" s="19" t="str">
        <f>VLOOKUP(Table3[[#This Row],[Customer ID]],'Medical Examinations'!$1:$1048576,10,FALSE())</f>
        <v>No</v>
      </c>
      <c r="L1859" s="19" t="e">
        <f>VLOOKUP(Table3[[#This Row],[Customer ID]],'Hospitalisation Details'!1858:$1048576,5,FALSE())</f>
        <v>#N/A</v>
      </c>
      <c r="M1859" s="19" t="e">
        <f>VLOOKUP(Table3[[#This Row],[Customer ID]],'Hospitalisation Details'!1858:$1048576,6,FALSE())</f>
        <v>#N/A</v>
      </c>
      <c r="N1859" s="19" t="e">
        <f>VLOOKUP(Table3[[#This Row],[Customer ID]],'Hospitalisation Details'!1858:$1048576,8,FALSE())</f>
        <v>#N/A</v>
      </c>
      <c r="O1859" s="19" t="e">
        <f>VLOOKUP(Table3[[#This Row],[Customer ID]],'Hospitalisation Details'!1858:$1048576,9,FALSE())</f>
        <v>#N/A</v>
      </c>
      <c r="P1859" s="19" t="e">
        <f>VLOOKUP(Table3[[#This Row],[Customer ID]],'Hospitalisation Details'!1858:$1048576,10,FALSE())</f>
        <v>#N/A</v>
      </c>
      <c r="Q1859" s="19" t="e">
        <f>VLOOKUP(Table3[[#This Row],[Customer ID]],'Hospitalisation Details'!1858:$1048576,11,FALSE())</f>
        <v>#N/A</v>
      </c>
    </row>
    <row r="1860" spans="1:17" x14ac:dyDescent="0.2">
      <c r="A1860" s="18" t="s">
        <v>509</v>
      </c>
      <c r="B1860" s="19" t="str">
        <f>VLOOKUP(Table3[[#This Row],[Customer ID]],'Customer name 1'!1859:$1048576,4,FALSE())</f>
        <v xml:space="preserve">Ms. Martina </v>
      </c>
      <c r="C1860" s="20">
        <f>VLOOKUP(Table3[[#This Row],[Customer ID]],'Medical Examinations'!$1:$1048576,2,FALSE())</f>
        <v>24.3</v>
      </c>
      <c r="D1860" s="20" t="str">
        <f>VLOOKUP(Table3[[#This Row],[Customer ID]],'Medical Examinations'!$1:$1048576,3,FALSE())</f>
        <v>normal weight</v>
      </c>
      <c r="E1860" s="20">
        <f>VLOOKUP(Table3[[#This Row],[Customer ID]],'Medical Examinations'!$1:$1048576,4,FALSE())</f>
        <v>4.9000000000000004</v>
      </c>
      <c r="F1860" s="20" t="str">
        <f>VLOOKUP(Table3[[#This Row],[Customer ID]],'Medical Examinations'!$1:$1048576,5,FALSE())</f>
        <v xml:space="preserve">normal </v>
      </c>
      <c r="G1860" s="19" t="str">
        <f>VLOOKUP(Table3[[#This Row],[Customer ID]],'Medical Examinations'!$1:$1048576,6,FALSE())</f>
        <v>yes</v>
      </c>
      <c r="H1860" s="19" t="str">
        <f>VLOOKUP(Table3[[#This Row],[Customer ID]],'Medical Examinations'!$1:$1048576,7,FALSE())</f>
        <v>No</v>
      </c>
      <c r="I1860" s="19" t="str">
        <f>VLOOKUP(Table3[[#This Row],[Customer ID]],'Medical Examinations'!$1:$1048576,8,FALSE())</f>
        <v>Yes</v>
      </c>
      <c r="J1860" s="19">
        <f>VLOOKUP(Table3[[#This Row],[Customer ID]],'Medical Examinations'!$1:$1048576,9,FALSE())</f>
        <v>1</v>
      </c>
      <c r="K1860" s="19" t="str">
        <f>VLOOKUP(Table3[[#This Row],[Customer ID]],'Medical Examinations'!$1:$1048576,10,FALSE())</f>
        <v>No</v>
      </c>
      <c r="L1860" s="19" t="e">
        <f>VLOOKUP(Table3[[#This Row],[Customer ID]],'Hospitalisation Details'!1859:$1048576,5,FALSE())</f>
        <v>#N/A</v>
      </c>
      <c r="M1860" s="19" t="e">
        <f>VLOOKUP(Table3[[#This Row],[Customer ID]],'Hospitalisation Details'!1859:$1048576,6,FALSE())</f>
        <v>#N/A</v>
      </c>
      <c r="N1860" s="19" t="e">
        <f>VLOOKUP(Table3[[#This Row],[Customer ID]],'Hospitalisation Details'!1859:$1048576,8,FALSE())</f>
        <v>#N/A</v>
      </c>
      <c r="O1860" s="19" t="e">
        <f>VLOOKUP(Table3[[#This Row],[Customer ID]],'Hospitalisation Details'!1859:$1048576,9,FALSE())</f>
        <v>#N/A</v>
      </c>
      <c r="P1860" s="19" t="e">
        <f>VLOOKUP(Table3[[#This Row],[Customer ID]],'Hospitalisation Details'!1859:$1048576,10,FALSE())</f>
        <v>#N/A</v>
      </c>
      <c r="Q1860" s="19" t="e">
        <f>VLOOKUP(Table3[[#This Row],[Customer ID]],'Hospitalisation Details'!1859:$1048576,11,FALSE())</f>
        <v>#N/A</v>
      </c>
    </row>
    <row r="1861" spans="1:17" x14ac:dyDescent="0.2">
      <c r="A1861" s="18" t="s">
        <v>508</v>
      </c>
      <c r="B1861" s="19" t="str">
        <f>VLOOKUP(Table3[[#This Row],[Customer ID]],'Customer name 1'!1860:$1048576,4,FALSE())</f>
        <v xml:space="preserve">Ms. Elizabeth </v>
      </c>
      <c r="C1861" s="20">
        <f>VLOOKUP(Table3[[#This Row],[Customer ID]],'Medical Examinations'!$1:$1048576,2,FALSE())</f>
        <v>29.734999999999999</v>
      </c>
      <c r="D1861" s="20" t="str">
        <f>VLOOKUP(Table3[[#This Row],[Customer ID]],'Medical Examinations'!$1:$1048576,3,FALSE())</f>
        <v>over weight</v>
      </c>
      <c r="E1861" s="20">
        <f>VLOOKUP(Table3[[#This Row],[Customer ID]],'Medical Examinations'!$1:$1048576,4,FALSE())</f>
        <v>5.78</v>
      </c>
      <c r="F1861" s="20" t="str">
        <f>VLOOKUP(Table3[[#This Row],[Customer ID]],'Medical Examinations'!$1:$1048576,5,FALSE())</f>
        <v>prediabetes</v>
      </c>
      <c r="G1861" s="19" t="str">
        <f>VLOOKUP(Table3[[#This Row],[Customer ID]],'Medical Examinations'!$1:$1048576,6,FALSE())</f>
        <v>No</v>
      </c>
      <c r="H1861" s="19" t="str">
        <f>VLOOKUP(Table3[[#This Row],[Customer ID]],'Medical Examinations'!$1:$1048576,7,FALSE())</f>
        <v>No</v>
      </c>
      <c r="I1861" s="19" t="str">
        <f>VLOOKUP(Table3[[#This Row],[Customer ID]],'Medical Examinations'!$1:$1048576,8,FALSE())</f>
        <v>No</v>
      </c>
      <c r="J1861" s="19">
        <f>VLOOKUP(Table3[[#This Row],[Customer ID]],'Medical Examinations'!$1:$1048576,9,FALSE())</f>
        <v>0</v>
      </c>
      <c r="K1861" s="19" t="str">
        <f>VLOOKUP(Table3[[#This Row],[Customer ID]],'Medical Examinations'!$1:$1048576,10,FALSE())</f>
        <v>No</v>
      </c>
      <c r="L1861" s="19" t="e">
        <f>VLOOKUP(Table3[[#This Row],[Customer ID]],'Hospitalisation Details'!1860:$1048576,5,FALSE())</f>
        <v>#N/A</v>
      </c>
      <c r="M1861" s="19" t="e">
        <f>VLOOKUP(Table3[[#This Row],[Customer ID]],'Hospitalisation Details'!1860:$1048576,6,FALSE())</f>
        <v>#N/A</v>
      </c>
      <c r="N1861" s="19" t="e">
        <f>VLOOKUP(Table3[[#This Row],[Customer ID]],'Hospitalisation Details'!1860:$1048576,8,FALSE())</f>
        <v>#N/A</v>
      </c>
      <c r="O1861" s="19" t="e">
        <f>VLOOKUP(Table3[[#This Row],[Customer ID]],'Hospitalisation Details'!1860:$1048576,9,FALSE())</f>
        <v>#N/A</v>
      </c>
      <c r="P1861" s="19" t="e">
        <f>VLOOKUP(Table3[[#This Row],[Customer ID]],'Hospitalisation Details'!1860:$1048576,10,FALSE())</f>
        <v>#N/A</v>
      </c>
      <c r="Q1861" s="19" t="e">
        <f>VLOOKUP(Table3[[#This Row],[Customer ID]],'Hospitalisation Details'!1860:$1048576,11,FALSE())</f>
        <v>#N/A</v>
      </c>
    </row>
    <row r="1862" spans="1:17" x14ac:dyDescent="0.2">
      <c r="A1862" s="18" t="s">
        <v>507</v>
      </c>
      <c r="B1862" s="19" t="str">
        <f>VLOOKUP(Table3[[#This Row],[Customer ID]],'Customer name 1'!1861:$1048576,4,FALSE())</f>
        <v xml:space="preserve">Ms. Stephanie </v>
      </c>
      <c r="C1862" s="20">
        <f>VLOOKUP(Table3[[#This Row],[Customer ID]],'Medical Examinations'!$1:$1048576,2,FALSE())</f>
        <v>29.26</v>
      </c>
      <c r="D1862" s="20" t="str">
        <f>VLOOKUP(Table3[[#This Row],[Customer ID]],'Medical Examinations'!$1:$1048576,3,FALSE())</f>
        <v>over weight</v>
      </c>
      <c r="E1862" s="20">
        <f>VLOOKUP(Table3[[#This Row],[Customer ID]],'Medical Examinations'!$1:$1048576,4,FALSE())</f>
        <v>4.7</v>
      </c>
      <c r="F1862" s="20" t="str">
        <f>VLOOKUP(Table3[[#This Row],[Customer ID]],'Medical Examinations'!$1:$1048576,5,FALSE())</f>
        <v xml:space="preserve">normal </v>
      </c>
      <c r="G1862" s="19" t="str">
        <f>VLOOKUP(Table3[[#This Row],[Customer ID]],'Medical Examinations'!$1:$1048576,6,FALSE())</f>
        <v>No</v>
      </c>
      <c r="H1862" s="19" t="str">
        <f>VLOOKUP(Table3[[#This Row],[Customer ID]],'Medical Examinations'!$1:$1048576,7,FALSE())</f>
        <v>No</v>
      </c>
      <c r="I1862" s="19" t="str">
        <f>VLOOKUP(Table3[[#This Row],[Customer ID]],'Medical Examinations'!$1:$1048576,8,FALSE())</f>
        <v>No</v>
      </c>
      <c r="J1862" s="19">
        <f>VLOOKUP(Table3[[#This Row],[Customer ID]],'Medical Examinations'!$1:$1048576,9,FALSE())</f>
        <v>0</v>
      </c>
      <c r="K1862" s="19" t="str">
        <f>VLOOKUP(Table3[[#This Row],[Customer ID]],'Medical Examinations'!$1:$1048576,10,FALSE())</f>
        <v>No</v>
      </c>
      <c r="L1862" s="19" t="e">
        <f>VLOOKUP(Table3[[#This Row],[Customer ID]],'Hospitalisation Details'!1861:$1048576,5,FALSE())</f>
        <v>#N/A</v>
      </c>
      <c r="M1862" s="19" t="e">
        <f>VLOOKUP(Table3[[#This Row],[Customer ID]],'Hospitalisation Details'!1861:$1048576,6,FALSE())</f>
        <v>#N/A</v>
      </c>
      <c r="N1862" s="19" t="e">
        <f>VLOOKUP(Table3[[#This Row],[Customer ID]],'Hospitalisation Details'!1861:$1048576,8,FALSE())</f>
        <v>#N/A</v>
      </c>
      <c r="O1862" s="19" t="e">
        <f>VLOOKUP(Table3[[#This Row],[Customer ID]],'Hospitalisation Details'!1861:$1048576,9,FALSE())</f>
        <v>#N/A</v>
      </c>
      <c r="P1862" s="19" t="e">
        <f>VLOOKUP(Table3[[#This Row],[Customer ID]],'Hospitalisation Details'!1861:$1048576,10,FALSE())</f>
        <v>#N/A</v>
      </c>
      <c r="Q1862" s="19" t="e">
        <f>VLOOKUP(Table3[[#This Row],[Customer ID]],'Hospitalisation Details'!1861:$1048576,11,FALSE())</f>
        <v>#N/A</v>
      </c>
    </row>
    <row r="1863" spans="1:17" x14ac:dyDescent="0.2">
      <c r="A1863" s="18" t="s">
        <v>506</v>
      </c>
      <c r="B1863" s="19" t="str">
        <f>VLOOKUP(Table3[[#This Row],[Customer ID]],'Customer name 1'!1862:$1048576,4,FALSE())</f>
        <v xml:space="preserve">Ms. Katie </v>
      </c>
      <c r="C1863" s="20">
        <f>VLOOKUP(Table3[[#This Row],[Customer ID]],'Medical Examinations'!$1:$1048576,2,FALSE())</f>
        <v>33</v>
      </c>
      <c r="D1863" s="20" t="str">
        <f>VLOOKUP(Table3[[#This Row],[Customer ID]],'Medical Examinations'!$1:$1048576,3,FALSE())</f>
        <v xml:space="preserve"> obesity </v>
      </c>
      <c r="E1863" s="20">
        <f>VLOOKUP(Table3[[#This Row],[Customer ID]],'Medical Examinations'!$1:$1048576,4,FALSE())</f>
        <v>6.28</v>
      </c>
      <c r="F1863" s="20" t="str">
        <f>VLOOKUP(Table3[[#This Row],[Customer ID]],'Medical Examinations'!$1:$1048576,5,FALSE())</f>
        <v>prediabetes</v>
      </c>
      <c r="G1863" s="19" t="str">
        <f>VLOOKUP(Table3[[#This Row],[Customer ID]],'Medical Examinations'!$1:$1048576,6,FALSE())</f>
        <v>No</v>
      </c>
      <c r="H1863" s="19" t="str">
        <f>VLOOKUP(Table3[[#This Row],[Customer ID]],'Medical Examinations'!$1:$1048576,7,FALSE())</f>
        <v>No</v>
      </c>
      <c r="I1863" s="19" t="str">
        <f>VLOOKUP(Table3[[#This Row],[Customer ID]],'Medical Examinations'!$1:$1048576,8,FALSE())</f>
        <v>No</v>
      </c>
      <c r="J1863" s="19">
        <f>VLOOKUP(Table3[[#This Row],[Customer ID]],'Medical Examinations'!$1:$1048576,9,FALSE())</f>
        <v>0</v>
      </c>
      <c r="K1863" s="19" t="str">
        <f>VLOOKUP(Table3[[#This Row],[Customer ID]],'Medical Examinations'!$1:$1048576,10,FALSE())</f>
        <v>No</v>
      </c>
      <c r="L1863" s="19" t="e">
        <f>VLOOKUP(Table3[[#This Row],[Customer ID]],'Hospitalisation Details'!1862:$1048576,5,FALSE())</f>
        <v>#N/A</v>
      </c>
      <c r="M1863" s="19" t="e">
        <f>VLOOKUP(Table3[[#This Row],[Customer ID]],'Hospitalisation Details'!1862:$1048576,6,FALSE())</f>
        <v>#N/A</v>
      </c>
      <c r="N1863" s="19" t="e">
        <f>VLOOKUP(Table3[[#This Row],[Customer ID]],'Hospitalisation Details'!1862:$1048576,8,FALSE())</f>
        <v>#N/A</v>
      </c>
      <c r="O1863" s="19" t="e">
        <f>VLOOKUP(Table3[[#This Row],[Customer ID]],'Hospitalisation Details'!1862:$1048576,9,FALSE())</f>
        <v>#N/A</v>
      </c>
      <c r="P1863" s="19" t="e">
        <f>VLOOKUP(Table3[[#This Row],[Customer ID]],'Hospitalisation Details'!1862:$1048576,10,FALSE())</f>
        <v>#N/A</v>
      </c>
      <c r="Q1863" s="19" t="e">
        <f>VLOOKUP(Table3[[#This Row],[Customer ID]],'Hospitalisation Details'!1862:$1048576,11,FALSE())</f>
        <v>#N/A</v>
      </c>
    </row>
    <row r="1864" spans="1:17" x14ac:dyDescent="0.2">
      <c r="A1864" s="18" t="s">
        <v>505</v>
      </c>
      <c r="B1864" s="19" t="str">
        <f>VLOOKUP(Table3[[#This Row],[Customer ID]],'Customer name 1'!1863:$1048576,4,FALSE())</f>
        <v xml:space="preserve">Ms. Callie </v>
      </c>
      <c r="C1864" s="20">
        <f>VLOOKUP(Table3[[#This Row],[Customer ID]],'Medical Examinations'!$1:$1048576,2,FALSE())</f>
        <v>31.065000000000001</v>
      </c>
      <c r="D1864" s="20" t="str">
        <f>VLOOKUP(Table3[[#This Row],[Customer ID]],'Medical Examinations'!$1:$1048576,3,FALSE())</f>
        <v xml:space="preserve"> obesity </v>
      </c>
      <c r="E1864" s="20">
        <f>VLOOKUP(Table3[[#This Row],[Customer ID]],'Medical Examinations'!$1:$1048576,4,FALSE())</f>
        <v>4.2300000000000004</v>
      </c>
      <c r="F1864" s="20" t="str">
        <f>VLOOKUP(Table3[[#This Row],[Customer ID]],'Medical Examinations'!$1:$1048576,5,FALSE())</f>
        <v xml:space="preserve">normal </v>
      </c>
      <c r="G1864" s="19" t="str">
        <f>VLOOKUP(Table3[[#This Row],[Customer ID]],'Medical Examinations'!$1:$1048576,6,FALSE())</f>
        <v>No</v>
      </c>
      <c r="H1864" s="19" t="str">
        <f>VLOOKUP(Table3[[#This Row],[Customer ID]],'Medical Examinations'!$1:$1048576,7,FALSE())</f>
        <v>No</v>
      </c>
      <c r="I1864" s="19" t="str">
        <f>VLOOKUP(Table3[[#This Row],[Customer ID]],'Medical Examinations'!$1:$1048576,8,FALSE())</f>
        <v>No</v>
      </c>
      <c r="J1864" s="19">
        <f>VLOOKUP(Table3[[#This Row],[Customer ID]],'Medical Examinations'!$1:$1048576,9,FALSE())</f>
        <v>0</v>
      </c>
      <c r="K1864" s="19" t="str">
        <f>VLOOKUP(Table3[[#This Row],[Customer ID]],'Medical Examinations'!$1:$1048576,10,FALSE())</f>
        <v>No</v>
      </c>
      <c r="L1864" s="19" t="e">
        <f>VLOOKUP(Table3[[#This Row],[Customer ID]],'Hospitalisation Details'!1863:$1048576,5,FALSE())</f>
        <v>#N/A</v>
      </c>
      <c r="M1864" s="19" t="e">
        <f>VLOOKUP(Table3[[#This Row],[Customer ID]],'Hospitalisation Details'!1863:$1048576,6,FALSE())</f>
        <v>#N/A</v>
      </c>
      <c r="N1864" s="19" t="e">
        <f>VLOOKUP(Table3[[#This Row],[Customer ID]],'Hospitalisation Details'!1863:$1048576,8,FALSE())</f>
        <v>#N/A</v>
      </c>
      <c r="O1864" s="19" t="e">
        <f>VLOOKUP(Table3[[#This Row],[Customer ID]],'Hospitalisation Details'!1863:$1048576,9,FALSE())</f>
        <v>#N/A</v>
      </c>
      <c r="P1864" s="19" t="e">
        <f>VLOOKUP(Table3[[#This Row],[Customer ID]],'Hospitalisation Details'!1863:$1048576,10,FALSE())</f>
        <v>#N/A</v>
      </c>
      <c r="Q1864" s="19" t="e">
        <f>VLOOKUP(Table3[[#This Row],[Customer ID]],'Hospitalisation Details'!1863:$1048576,11,FALSE())</f>
        <v>#N/A</v>
      </c>
    </row>
    <row r="1865" spans="1:17" x14ac:dyDescent="0.2">
      <c r="A1865" s="18" t="s">
        <v>504</v>
      </c>
      <c r="B1865" s="19" t="str">
        <f>VLOOKUP(Table3[[#This Row],[Customer ID]],'Customer name 1'!1864:$1048576,4,FALSE())</f>
        <v xml:space="preserve">Ms. Inna </v>
      </c>
      <c r="C1865" s="20">
        <f>VLOOKUP(Table3[[#This Row],[Customer ID]],'Medical Examinations'!$1:$1048576,2,FALSE())</f>
        <v>26.51</v>
      </c>
      <c r="D1865" s="20" t="str">
        <f>VLOOKUP(Table3[[#This Row],[Customer ID]],'Medical Examinations'!$1:$1048576,3,FALSE())</f>
        <v>over weight</v>
      </c>
      <c r="E1865" s="20">
        <f>VLOOKUP(Table3[[#This Row],[Customer ID]],'Medical Examinations'!$1:$1048576,4,FALSE())</f>
        <v>6.17</v>
      </c>
      <c r="F1865" s="20" t="str">
        <f>VLOOKUP(Table3[[#This Row],[Customer ID]],'Medical Examinations'!$1:$1048576,5,FALSE())</f>
        <v>prediabetes</v>
      </c>
      <c r="G1865" s="19" t="str">
        <f>VLOOKUP(Table3[[#This Row],[Customer ID]],'Medical Examinations'!$1:$1048576,6,FALSE())</f>
        <v>No</v>
      </c>
      <c r="H1865" s="19" t="str">
        <f>VLOOKUP(Table3[[#This Row],[Customer ID]],'Medical Examinations'!$1:$1048576,7,FALSE())</f>
        <v>No</v>
      </c>
      <c r="I1865" s="19" t="str">
        <f>VLOOKUP(Table3[[#This Row],[Customer ID]],'Medical Examinations'!$1:$1048576,8,FALSE())</f>
        <v>No</v>
      </c>
      <c r="J1865" s="19">
        <f>VLOOKUP(Table3[[#This Row],[Customer ID]],'Medical Examinations'!$1:$1048576,9,FALSE())</f>
        <v>0</v>
      </c>
      <c r="K1865" s="19" t="str">
        <f>VLOOKUP(Table3[[#This Row],[Customer ID]],'Medical Examinations'!$1:$1048576,10,FALSE())</f>
        <v>No</v>
      </c>
      <c r="L1865" s="19" t="e">
        <f>VLOOKUP(Table3[[#This Row],[Customer ID]],'Hospitalisation Details'!1864:$1048576,5,FALSE())</f>
        <v>#N/A</v>
      </c>
      <c r="M1865" s="19" t="e">
        <f>VLOOKUP(Table3[[#This Row],[Customer ID]],'Hospitalisation Details'!1864:$1048576,6,FALSE())</f>
        <v>#N/A</v>
      </c>
      <c r="N1865" s="19" t="e">
        <f>VLOOKUP(Table3[[#This Row],[Customer ID]],'Hospitalisation Details'!1864:$1048576,8,FALSE())</f>
        <v>#N/A</v>
      </c>
      <c r="O1865" s="19" t="e">
        <f>VLOOKUP(Table3[[#This Row],[Customer ID]],'Hospitalisation Details'!1864:$1048576,9,FALSE())</f>
        <v>#N/A</v>
      </c>
      <c r="P1865" s="19" t="e">
        <f>VLOOKUP(Table3[[#This Row],[Customer ID]],'Hospitalisation Details'!1864:$1048576,10,FALSE())</f>
        <v>#N/A</v>
      </c>
      <c r="Q1865" s="19" t="e">
        <f>VLOOKUP(Table3[[#This Row],[Customer ID]],'Hospitalisation Details'!1864:$1048576,11,FALSE())</f>
        <v>#N/A</v>
      </c>
    </row>
    <row r="1866" spans="1:17" x14ac:dyDescent="0.2">
      <c r="A1866" s="18" t="s">
        <v>503</v>
      </c>
      <c r="B1866" s="19" t="str">
        <f>VLOOKUP(Table3[[#This Row],[Customer ID]],'Customer name 1'!1865:$1048576,4,FALSE())</f>
        <v xml:space="preserve">Ms. Mary </v>
      </c>
      <c r="C1866" s="20">
        <f>VLOOKUP(Table3[[#This Row],[Customer ID]],'Medical Examinations'!$1:$1048576,2,FALSE())</f>
        <v>28.88</v>
      </c>
      <c r="D1866" s="20" t="str">
        <f>VLOOKUP(Table3[[#This Row],[Customer ID]],'Medical Examinations'!$1:$1048576,3,FALSE())</f>
        <v>over weight</v>
      </c>
      <c r="E1866" s="20">
        <f>VLOOKUP(Table3[[#This Row],[Customer ID]],'Medical Examinations'!$1:$1048576,4,FALSE())</f>
        <v>4.96</v>
      </c>
      <c r="F1866" s="20" t="str">
        <f>VLOOKUP(Table3[[#This Row],[Customer ID]],'Medical Examinations'!$1:$1048576,5,FALSE())</f>
        <v xml:space="preserve">normal </v>
      </c>
      <c r="G1866" s="19" t="str">
        <f>VLOOKUP(Table3[[#This Row],[Customer ID]],'Medical Examinations'!$1:$1048576,6,FALSE())</f>
        <v>No</v>
      </c>
      <c r="H1866" s="19" t="str">
        <f>VLOOKUP(Table3[[#This Row],[Customer ID]],'Medical Examinations'!$1:$1048576,7,FALSE())</f>
        <v>No</v>
      </c>
      <c r="I1866" s="19" t="str">
        <f>VLOOKUP(Table3[[#This Row],[Customer ID]],'Medical Examinations'!$1:$1048576,8,FALSE())</f>
        <v>No</v>
      </c>
      <c r="J1866" s="19">
        <f>VLOOKUP(Table3[[#This Row],[Customer ID]],'Medical Examinations'!$1:$1048576,9,FALSE())</f>
        <v>0</v>
      </c>
      <c r="K1866" s="19" t="str">
        <f>VLOOKUP(Table3[[#This Row],[Customer ID]],'Medical Examinations'!$1:$1048576,10,FALSE())</f>
        <v>No</v>
      </c>
      <c r="L1866" s="19" t="e">
        <f>VLOOKUP(Table3[[#This Row],[Customer ID]],'Hospitalisation Details'!1865:$1048576,5,FALSE())</f>
        <v>#N/A</v>
      </c>
      <c r="M1866" s="19" t="e">
        <f>VLOOKUP(Table3[[#This Row],[Customer ID]],'Hospitalisation Details'!1865:$1048576,6,FALSE())</f>
        <v>#N/A</v>
      </c>
      <c r="N1866" s="19" t="e">
        <f>VLOOKUP(Table3[[#This Row],[Customer ID]],'Hospitalisation Details'!1865:$1048576,8,FALSE())</f>
        <v>#N/A</v>
      </c>
      <c r="O1866" s="19" t="e">
        <f>VLOOKUP(Table3[[#This Row],[Customer ID]],'Hospitalisation Details'!1865:$1048576,9,FALSE())</f>
        <v>#N/A</v>
      </c>
      <c r="P1866" s="19" t="e">
        <f>VLOOKUP(Table3[[#This Row],[Customer ID]],'Hospitalisation Details'!1865:$1048576,10,FALSE())</f>
        <v>#N/A</v>
      </c>
      <c r="Q1866" s="19" t="e">
        <f>VLOOKUP(Table3[[#This Row],[Customer ID]],'Hospitalisation Details'!1865:$1048576,11,FALSE())</f>
        <v>#N/A</v>
      </c>
    </row>
    <row r="1867" spans="1:17" x14ac:dyDescent="0.2">
      <c r="A1867" s="18" t="s">
        <v>502</v>
      </c>
      <c r="B1867" s="19" t="str">
        <f>VLOOKUP(Table3[[#This Row],[Customer ID]],'Customer name 1'!1866:$1048576,4,FALSE())</f>
        <v xml:space="preserve">Mr. Samuel </v>
      </c>
      <c r="C1867" s="20">
        <f>VLOOKUP(Table3[[#This Row],[Customer ID]],'Medical Examinations'!$1:$1048576,2,FALSE())</f>
        <v>35.814999999999998</v>
      </c>
      <c r="D1867" s="20" t="str">
        <f>VLOOKUP(Table3[[#This Row],[Customer ID]],'Medical Examinations'!$1:$1048576,3,FALSE())</f>
        <v xml:space="preserve"> obesity </v>
      </c>
      <c r="E1867" s="20">
        <f>VLOOKUP(Table3[[#This Row],[Customer ID]],'Medical Examinations'!$1:$1048576,4,FALSE())</f>
        <v>5.1100000000000003</v>
      </c>
      <c r="F1867" s="20" t="str">
        <f>VLOOKUP(Table3[[#This Row],[Customer ID]],'Medical Examinations'!$1:$1048576,5,FALSE())</f>
        <v xml:space="preserve">normal </v>
      </c>
      <c r="G1867" s="19" t="str">
        <f>VLOOKUP(Table3[[#This Row],[Customer ID]],'Medical Examinations'!$1:$1048576,6,FALSE())</f>
        <v>yes</v>
      </c>
      <c r="H1867" s="19" t="str">
        <f>VLOOKUP(Table3[[#This Row],[Customer ID]],'Medical Examinations'!$1:$1048576,7,FALSE())</f>
        <v>No</v>
      </c>
      <c r="I1867" s="19" t="str">
        <f>VLOOKUP(Table3[[#This Row],[Customer ID]],'Medical Examinations'!$1:$1048576,8,FALSE())</f>
        <v>No</v>
      </c>
      <c r="J1867" s="19">
        <f>VLOOKUP(Table3[[#This Row],[Customer ID]],'Medical Examinations'!$1:$1048576,9,FALSE())</f>
        <v>1</v>
      </c>
      <c r="K1867" s="19" t="str">
        <f>VLOOKUP(Table3[[#This Row],[Customer ID]],'Medical Examinations'!$1:$1048576,10,FALSE())</f>
        <v>No</v>
      </c>
      <c r="L1867" s="19" t="e">
        <f>VLOOKUP(Table3[[#This Row],[Customer ID]],'Hospitalisation Details'!1866:$1048576,5,FALSE())</f>
        <v>#N/A</v>
      </c>
      <c r="M1867" s="19" t="e">
        <f>VLOOKUP(Table3[[#This Row],[Customer ID]],'Hospitalisation Details'!1866:$1048576,6,FALSE())</f>
        <v>#N/A</v>
      </c>
      <c r="N1867" s="19" t="e">
        <f>VLOOKUP(Table3[[#This Row],[Customer ID]],'Hospitalisation Details'!1866:$1048576,8,FALSE())</f>
        <v>#N/A</v>
      </c>
      <c r="O1867" s="19" t="e">
        <f>VLOOKUP(Table3[[#This Row],[Customer ID]],'Hospitalisation Details'!1866:$1048576,9,FALSE())</f>
        <v>#N/A</v>
      </c>
      <c r="P1867" s="19" t="e">
        <f>VLOOKUP(Table3[[#This Row],[Customer ID]],'Hospitalisation Details'!1866:$1048576,10,FALSE())</f>
        <v>#N/A</v>
      </c>
      <c r="Q1867" s="19" t="e">
        <f>VLOOKUP(Table3[[#This Row],[Customer ID]],'Hospitalisation Details'!1866:$1048576,11,FALSE())</f>
        <v>#N/A</v>
      </c>
    </row>
    <row r="1868" spans="1:17" x14ac:dyDescent="0.2">
      <c r="A1868" s="18" t="s">
        <v>501</v>
      </c>
      <c r="B1868" s="19" t="str">
        <f>VLOOKUP(Table3[[#This Row],[Customer ID]],'Customer name 1'!1867:$1048576,4,FALSE())</f>
        <v xml:space="preserve">Ms. Kimberly </v>
      </c>
      <c r="C1868" s="20">
        <f>VLOOKUP(Table3[[#This Row],[Customer ID]],'Medical Examinations'!$1:$1048576,2,FALSE())</f>
        <v>21.28</v>
      </c>
      <c r="D1868" s="20" t="str">
        <f>VLOOKUP(Table3[[#This Row],[Customer ID]],'Medical Examinations'!$1:$1048576,3,FALSE())</f>
        <v>normal weight</v>
      </c>
      <c r="E1868" s="20">
        <f>VLOOKUP(Table3[[#This Row],[Customer ID]],'Medical Examinations'!$1:$1048576,4,FALSE())</f>
        <v>4.05</v>
      </c>
      <c r="F1868" s="20" t="str">
        <f>VLOOKUP(Table3[[#This Row],[Customer ID]],'Medical Examinations'!$1:$1048576,5,FALSE())</f>
        <v xml:space="preserve">normal </v>
      </c>
      <c r="G1868" s="19" t="str">
        <f>VLOOKUP(Table3[[#This Row],[Customer ID]],'Medical Examinations'!$1:$1048576,6,FALSE())</f>
        <v>No</v>
      </c>
      <c r="H1868" s="19" t="str">
        <f>VLOOKUP(Table3[[#This Row],[Customer ID]],'Medical Examinations'!$1:$1048576,7,FALSE())</f>
        <v>yes</v>
      </c>
      <c r="I1868" s="19" t="str">
        <f>VLOOKUP(Table3[[#This Row],[Customer ID]],'Medical Examinations'!$1:$1048576,8,FALSE())</f>
        <v>No</v>
      </c>
      <c r="J1868" s="19">
        <f>VLOOKUP(Table3[[#This Row],[Customer ID]],'Medical Examinations'!$1:$1048576,9,FALSE())</f>
        <v>1</v>
      </c>
      <c r="K1868" s="19" t="str">
        <f>VLOOKUP(Table3[[#This Row],[Customer ID]],'Medical Examinations'!$1:$1048576,10,FALSE())</f>
        <v>No</v>
      </c>
      <c r="L1868" s="19" t="e">
        <f>VLOOKUP(Table3[[#This Row],[Customer ID]],'Hospitalisation Details'!1867:$1048576,5,FALSE())</f>
        <v>#N/A</v>
      </c>
      <c r="M1868" s="19" t="e">
        <f>VLOOKUP(Table3[[#This Row],[Customer ID]],'Hospitalisation Details'!1867:$1048576,6,FALSE())</f>
        <v>#N/A</v>
      </c>
      <c r="N1868" s="19" t="e">
        <f>VLOOKUP(Table3[[#This Row],[Customer ID]],'Hospitalisation Details'!1867:$1048576,8,FALSE())</f>
        <v>#N/A</v>
      </c>
      <c r="O1868" s="19" t="e">
        <f>VLOOKUP(Table3[[#This Row],[Customer ID]],'Hospitalisation Details'!1867:$1048576,9,FALSE())</f>
        <v>#N/A</v>
      </c>
      <c r="P1868" s="19" t="e">
        <f>VLOOKUP(Table3[[#This Row],[Customer ID]],'Hospitalisation Details'!1867:$1048576,10,FALSE())</f>
        <v>#N/A</v>
      </c>
      <c r="Q1868" s="19" t="e">
        <f>VLOOKUP(Table3[[#This Row],[Customer ID]],'Hospitalisation Details'!1867:$1048576,11,FALSE())</f>
        <v>#N/A</v>
      </c>
    </row>
    <row r="1869" spans="1:17" x14ac:dyDescent="0.2">
      <c r="A1869" s="18" t="s">
        <v>500</v>
      </c>
      <c r="B1869" s="19" t="str">
        <f>VLOOKUP(Table3[[#This Row],[Customer ID]],'Customer name 1'!1868:$1048576,4,FALSE())</f>
        <v xml:space="preserve">Mr. Tom </v>
      </c>
      <c r="C1869" s="20">
        <f>VLOOKUP(Table3[[#This Row],[Customer ID]],'Medical Examinations'!$1:$1048576,2,FALSE())</f>
        <v>33.81</v>
      </c>
      <c r="D1869" s="20" t="str">
        <f>VLOOKUP(Table3[[#This Row],[Customer ID]],'Medical Examinations'!$1:$1048576,3,FALSE())</f>
        <v xml:space="preserve"> obesity </v>
      </c>
      <c r="E1869" s="20">
        <f>VLOOKUP(Table3[[#This Row],[Customer ID]],'Medical Examinations'!$1:$1048576,4,FALSE())</f>
        <v>6.49</v>
      </c>
      <c r="F1869" s="20" t="str">
        <f>VLOOKUP(Table3[[#This Row],[Customer ID]],'Medical Examinations'!$1:$1048576,5,FALSE())</f>
        <v>prediabetes</v>
      </c>
      <c r="G1869" s="19" t="str">
        <f>VLOOKUP(Table3[[#This Row],[Customer ID]],'Medical Examinations'!$1:$1048576,6,FALSE())</f>
        <v>No</v>
      </c>
      <c r="H1869" s="19" t="str">
        <f>VLOOKUP(Table3[[#This Row],[Customer ID]],'Medical Examinations'!$1:$1048576,7,FALSE())</f>
        <v>No</v>
      </c>
      <c r="I1869" s="19" t="str">
        <f>VLOOKUP(Table3[[#This Row],[Customer ID]],'Medical Examinations'!$1:$1048576,8,FALSE())</f>
        <v>Yes</v>
      </c>
      <c r="J1869" s="19">
        <f>VLOOKUP(Table3[[#This Row],[Customer ID]],'Medical Examinations'!$1:$1048576,9,FALSE())</f>
        <v>1</v>
      </c>
      <c r="K1869" s="19" t="str">
        <f>VLOOKUP(Table3[[#This Row],[Customer ID]],'Medical Examinations'!$1:$1048576,10,FALSE())</f>
        <v>No</v>
      </c>
      <c r="L1869" s="19" t="e">
        <f>VLOOKUP(Table3[[#This Row],[Customer ID]],'Hospitalisation Details'!1868:$1048576,5,FALSE())</f>
        <v>#N/A</v>
      </c>
      <c r="M1869" s="19" t="e">
        <f>VLOOKUP(Table3[[#This Row],[Customer ID]],'Hospitalisation Details'!1868:$1048576,6,FALSE())</f>
        <v>#N/A</v>
      </c>
      <c r="N1869" s="19" t="e">
        <f>VLOOKUP(Table3[[#This Row],[Customer ID]],'Hospitalisation Details'!1868:$1048576,8,FALSE())</f>
        <v>#N/A</v>
      </c>
      <c r="O1869" s="19" t="e">
        <f>VLOOKUP(Table3[[#This Row],[Customer ID]],'Hospitalisation Details'!1868:$1048576,9,FALSE())</f>
        <v>#N/A</v>
      </c>
      <c r="P1869" s="19" t="e">
        <f>VLOOKUP(Table3[[#This Row],[Customer ID]],'Hospitalisation Details'!1868:$1048576,10,FALSE())</f>
        <v>#N/A</v>
      </c>
      <c r="Q1869" s="19" t="e">
        <f>VLOOKUP(Table3[[#This Row],[Customer ID]],'Hospitalisation Details'!1868:$1048576,11,FALSE())</f>
        <v>#N/A</v>
      </c>
    </row>
    <row r="1870" spans="1:17" x14ac:dyDescent="0.2">
      <c r="A1870" s="18" t="s">
        <v>499</v>
      </c>
      <c r="B1870" s="19" t="str">
        <f>VLOOKUP(Table3[[#This Row],[Customer ID]],'Customer name 1'!1869:$1048576,4,FALSE())</f>
        <v xml:space="preserve">Mr. Zachary </v>
      </c>
      <c r="C1870" s="20">
        <f>VLOOKUP(Table3[[#This Row],[Customer ID]],'Medical Examinations'!$1:$1048576,2,FALSE())</f>
        <v>44.22</v>
      </c>
      <c r="D1870" s="20" t="str">
        <f>VLOOKUP(Table3[[#This Row],[Customer ID]],'Medical Examinations'!$1:$1048576,3,FALSE())</f>
        <v xml:space="preserve"> obesity </v>
      </c>
      <c r="E1870" s="20">
        <f>VLOOKUP(Table3[[#This Row],[Customer ID]],'Medical Examinations'!$1:$1048576,4,FALSE())</f>
        <v>4.1900000000000004</v>
      </c>
      <c r="F1870" s="20" t="str">
        <f>VLOOKUP(Table3[[#This Row],[Customer ID]],'Medical Examinations'!$1:$1048576,5,FALSE())</f>
        <v xml:space="preserve">normal </v>
      </c>
      <c r="G1870" s="19" t="str">
        <f>VLOOKUP(Table3[[#This Row],[Customer ID]],'Medical Examinations'!$1:$1048576,6,FALSE())</f>
        <v>No</v>
      </c>
      <c r="H1870" s="19" t="str">
        <f>VLOOKUP(Table3[[#This Row],[Customer ID]],'Medical Examinations'!$1:$1048576,7,FALSE())</f>
        <v>No</v>
      </c>
      <c r="I1870" s="19" t="str">
        <f>VLOOKUP(Table3[[#This Row],[Customer ID]],'Medical Examinations'!$1:$1048576,8,FALSE())</f>
        <v>No</v>
      </c>
      <c r="J1870" s="19">
        <f>VLOOKUP(Table3[[#This Row],[Customer ID]],'Medical Examinations'!$1:$1048576,9,FALSE())</f>
        <v>1</v>
      </c>
      <c r="K1870" s="19" t="str">
        <f>VLOOKUP(Table3[[#This Row],[Customer ID]],'Medical Examinations'!$1:$1048576,10,FALSE())</f>
        <v>No</v>
      </c>
      <c r="L1870" s="19" t="e">
        <f>VLOOKUP(Table3[[#This Row],[Customer ID]],'Hospitalisation Details'!1869:$1048576,5,FALSE())</f>
        <v>#N/A</v>
      </c>
      <c r="M1870" s="19" t="e">
        <f>VLOOKUP(Table3[[#This Row],[Customer ID]],'Hospitalisation Details'!1869:$1048576,6,FALSE())</f>
        <v>#N/A</v>
      </c>
      <c r="N1870" s="19" t="e">
        <f>VLOOKUP(Table3[[#This Row],[Customer ID]],'Hospitalisation Details'!1869:$1048576,8,FALSE())</f>
        <v>#N/A</v>
      </c>
      <c r="O1870" s="19" t="e">
        <f>VLOOKUP(Table3[[#This Row],[Customer ID]],'Hospitalisation Details'!1869:$1048576,9,FALSE())</f>
        <v>#N/A</v>
      </c>
      <c r="P1870" s="19" t="e">
        <f>VLOOKUP(Table3[[#This Row],[Customer ID]],'Hospitalisation Details'!1869:$1048576,10,FALSE())</f>
        <v>#N/A</v>
      </c>
      <c r="Q1870" s="19" t="e">
        <f>VLOOKUP(Table3[[#This Row],[Customer ID]],'Hospitalisation Details'!1869:$1048576,11,FALSE())</f>
        <v>#N/A</v>
      </c>
    </row>
    <row r="1871" spans="1:17" x14ac:dyDescent="0.2">
      <c r="A1871" s="18" t="s">
        <v>498</v>
      </c>
      <c r="B1871" s="19" t="str">
        <f>VLOOKUP(Table3[[#This Row],[Customer ID]],'Customer name 1'!1870:$1048576,4,FALSE())</f>
        <v xml:space="preserve">Mr. Dane </v>
      </c>
      <c r="C1871" s="20">
        <f>VLOOKUP(Table3[[#This Row],[Customer ID]],'Medical Examinations'!$1:$1048576,2,FALSE())</f>
        <v>15.46</v>
      </c>
      <c r="D1871" s="20" t="str">
        <f>VLOOKUP(Table3[[#This Row],[Customer ID]],'Medical Examinations'!$1:$1048576,3,FALSE())</f>
        <v xml:space="preserve">under weight </v>
      </c>
      <c r="E1871" s="20">
        <f>VLOOKUP(Table3[[#This Row],[Customer ID]],'Medical Examinations'!$1:$1048576,4,FALSE())</f>
        <v>4.99</v>
      </c>
      <c r="F1871" s="20" t="str">
        <f>VLOOKUP(Table3[[#This Row],[Customer ID]],'Medical Examinations'!$1:$1048576,5,FALSE())</f>
        <v xml:space="preserve">normal </v>
      </c>
      <c r="G1871" s="19" t="str">
        <f>VLOOKUP(Table3[[#This Row],[Customer ID]],'Medical Examinations'!$1:$1048576,6,FALSE())</f>
        <v>yes</v>
      </c>
      <c r="H1871" s="19" t="str">
        <f>VLOOKUP(Table3[[#This Row],[Customer ID]],'Medical Examinations'!$1:$1048576,7,FALSE())</f>
        <v>No</v>
      </c>
      <c r="I1871" s="19" t="str">
        <f>VLOOKUP(Table3[[#This Row],[Customer ID]],'Medical Examinations'!$1:$1048576,8,FALSE())</f>
        <v>Yes</v>
      </c>
      <c r="J1871" s="19">
        <f>VLOOKUP(Table3[[#This Row],[Customer ID]],'Medical Examinations'!$1:$1048576,9,FALSE())</f>
        <v>1</v>
      </c>
      <c r="K1871" s="19" t="str">
        <f>VLOOKUP(Table3[[#This Row],[Customer ID]],'Medical Examinations'!$1:$1048576,10,FALSE())</f>
        <v>No</v>
      </c>
      <c r="L1871" s="19" t="e">
        <f>VLOOKUP(Table3[[#This Row],[Customer ID]],'Hospitalisation Details'!1870:$1048576,5,FALSE())</f>
        <v>#N/A</v>
      </c>
      <c r="M1871" s="19" t="e">
        <f>VLOOKUP(Table3[[#This Row],[Customer ID]],'Hospitalisation Details'!1870:$1048576,6,FALSE())</f>
        <v>#N/A</v>
      </c>
      <c r="N1871" s="19" t="e">
        <f>VLOOKUP(Table3[[#This Row],[Customer ID]],'Hospitalisation Details'!1870:$1048576,8,FALSE())</f>
        <v>#N/A</v>
      </c>
      <c r="O1871" s="19" t="e">
        <f>VLOOKUP(Table3[[#This Row],[Customer ID]],'Hospitalisation Details'!1870:$1048576,9,FALSE())</f>
        <v>#N/A</v>
      </c>
      <c r="P1871" s="19" t="e">
        <f>VLOOKUP(Table3[[#This Row],[Customer ID]],'Hospitalisation Details'!1870:$1048576,10,FALSE())</f>
        <v>#N/A</v>
      </c>
      <c r="Q1871" s="19" t="e">
        <f>VLOOKUP(Table3[[#This Row],[Customer ID]],'Hospitalisation Details'!1870:$1048576,11,FALSE())</f>
        <v>#N/A</v>
      </c>
    </row>
    <row r="1872" spans="1:17" x14ac:dyDescent="0.2">
      <c r="A1872" s="18" t="s">
        <v>497</v>
      </c>
      <c r="B1872" s="19" t="str">
        <f>VLOOKUP(Table3[[#This Row],[Customer ID]],'Customer name 1'!1871:$1048576,4,FALSE())</f>
        <v xml:space="preserve">Mr. Dougie </v>
      </c>
      <c r="C1872" s="20">
        <f>VLOOKUP(Table3[[#This Row],[Customer ID]],'Medical Examinations'!$1:$1048576,2,FALSE())</f>
        <v>30.3</v>
      </c>
      <c r="D1872" s="20" t="str">
        <f>VLOOKUP(Table3[[#This Row],[Customer ID]],'Medical Examinations'!$1:$1048576,3,FALSE())</f>
        <v xml:space="preserve"> obesity </v>
      </c>
      <c r="E1872" s="20">
        <f>VLOOKUP(Table3[[#This Row],[Customer ID]],'Medical Examinations'!$1:$1048576,4,FALSE())</f>
        <v>4.7699999999999996</v>
      </c>
      <c r="F1872" s="20" t="str">
        <f>VLOOKUP(Table3[[#This Row],[Customer ID]],'Medical Examinations'!$1:$1048576,5,FALSE())</f>
        <v xml:space="preserve">normal </v>
      </c>
      <c r="G1872" s="19" t="str">
        <f>VLOOKUP(Table3[[#This Row],[Customer ID]],'Medical Examinations'!$1:$1048576,6,FALSE())</f>
        <v>yes</v>
      </c>
      <c r="H1872" s="19" t="str">
        <f>VLOOKUP(Table3[[#This Row],[Customer ID]],'Medical Examinations'!$1:$1048576,7,FALSE())</f>
        <v>No</v>
      </c>
      <c r="I1872" s="19" t="str">
        <f>VLOOKUP(Table3[[#This Row],[Customer ID]],'Medical Examinations'!$1:$1048576,8,FALSE())</f>
        <v>No</v>
      </c>
      <c r="J1872" s="19">
        <f>VLOOKUP(Table3[[#This Row],[Customer ID]],'Medical Examinations'!$1:$1048576,9,FALSE())</f>
        <v>1</v>
      </c>
      <c r="K1872" s="19" t="str">
        <f>VLOOKUP(Table3[[#This Row],[Customer ID]],'Medical Examinations'!$1:$1048576,10,FALSE())</f>
        <v>No</v>
      </c>
      <c r="L1872" s="19" t="e">
        <f>VLOOKUP(Table3[[#This Row],[Customer ID]],'Hospitalisation Details'!1871:$1048576,5,FALSE())</f>
        <v>#N/A</v>
      </c>
      <c r="M1872" s="19" t="e">
        <f>VLOOKUP(Table3[[#This Row],[Customer ID]],'Hospitalisation Details'!1871:$1048576,6,FALSE())</f>
        <v>#N/A</v>
      </c>
      <c r="N1872" s="19" t="e">
        <f>VLOOKUP(Table3[[#This Row],[Customer ID]],'Hospitalisation Details'!1871:$1048576,8,FALSE())</f>
        <v>#N/A</v>
      </c>
      <c r="O1872" s="19" t="e">
        <f>VLOOKUP(Table3[[#This Row],[Customer ID]],'Hospitalisation Details'!1871:$1048576,9,FALSE())</f>
        <v>#N/A</v>
      </c>
      <c r="P1872" s="19" t="e">
        <f>VLOOKUP(Table3[[#This Row],[Customer ID]],'Hospitalisation Details'!1871:$1048576,10,FALSE())</f>
        <v>#N/A</v>
      </c>
      <c r="Q1872" s="19" t="e">
        <f>VLOOKUP(Table3[[#This Row],[Customer ID]],'Hospitalisation Details'!1871:$1048576,11,FALSE())</f>
        <v>#N/A</v>
      </c>
    </row>
    <row r="1873" spans="1:17" x14ac:dyDescent="0.2">
      <c r="A1873" s="18" t="s">
        <v>496</v>
      </c>
      <c r="B1873" s="19" t="str">
        <f>VLOOKUP(Table3[[#This Row],[Customer ID]],'Customer name 1'!1872:$1048576,4,FALSE())</f>
        <v xml:space="preserve">Mr. Jeremiah </v>
      </c>
      <c r="C1873" s="20">
        <f>VLOOKUP(Table3[[#This Row],[Customer ID]],'Medical Examinations'!$1:$1048576,2,FALSE())</f>
        <v>16.670000000000002</v>
      </c>
      <c r="D1873" s="20" t="str">
        <f>VLOOKUP(Table3[[#This Row],[Customer ID]],'Medical Examinations'!$1:$1048576,3,FALSE())</f>
        <v xml:space="preserve">under weight </v>
      </c>
      <c r="E1873" s="20">
        <f>VLOOKUP(Table3[[#This Row],[Customer ID]],'Medical Examinations'!$1:$1048576,4,FALSE())</f>
        <v>5.46</v>
      </c>
      <c r="F1873" s="20" t="str">
        <f>VLOOKUP(Table3[[#This Row],[Customer ID]],'Medical Examinations'!$1:$1048576,5,FALSE())</f>
        <v xml:space="preserve">normal </v>
      </c>
      <c r="G1873" s="19" t="str">
        <f>VLOOKUP(Table3[[#This Row],[Customer ID]],'Medical Examinations'!$1:$1048576,6,FALSE())</f>
        <v>No</v>
      </c>
      <c r="H1873" s="19" t="str">
        <f>VLOOKUP(Table3[[#This Row],[Customer ID]],'Medical Examinations'!$1:$1048576,7,FALSE())</f>
        <v>No</v>
      </c>
      <c r="I1873" s="19" t="str">
        <f>VLOOKUP(Table3[[#This Row],[Customer ID]],'Medical Examinations'!$1:$1048576,8,FALSE())</f>
        <v>No</v>
      </c>
      <c r="J1873" s="19">
        <f>VLOOKUP(Table3[[#This Row],[Customer ID]],'Medical Examinations'!$1:$1048576,9,FALSE())</f>
        <v>0</v>
      </c>
      <c r="K1873" s="19" t="str">
        <f>VLOOKUP(Table3[[#This Row],[Customer ID]],'Medical Examinations'!$1:$1048576,10,FALSE())</f>
        <v>No</v>
      </c>
      <c r="L1873" s="19" t="e">
        <f>VLOOKUP(Table3[[#This Row],[Customer ID]],'Hospitalisation Details'!1872:$1048576,5,FALSE())</f>
        <v>#N/A</v>
      </c>
      <c r="M1873" s="19" t="e">
        <f>VLOOKUP(Table3[[#This Row],[Customer ID]],'Hospitalisation Details'!1872:$1048576,6,FALSE())</f>
        <v>#N/A</v>
      </c>
      <c r="N1873" s="19" t="e">
        <f>VLOOKUP(Table3[[#This Row],[Customer ID]],'Hospitalisation Details'!1872:$1048576,8,FALSE())</f>
        <v>#N/A</v>
      </c>
      <c r="O1873" s="19" t="e">
        <f>VLOOKUP(Table3[[#This Row],[Customer ID]],'Hospitalisation Details'!1872:$1048576,9,FALSE())</f>
        <v>#N/A</v>
      </c>
      <c r="P1873" s="19" t="e">
        <f>VLOOKUP(Table3[[#This Row],[Customer ID]],'Hospitalisation Details'!1872:$1048576,10,FALSE())</f>
        <v>#N/A</v>
      </c>
      <c r="Q1873" s="19" t="e">
        <f>VLOOKUP(Table3[[#This Row],[Customer ID]],'Hospitalisation Details'!1872:$1048576,11,FALSE())</f>
        <v>#N/A</v>
      </c>
    </row>
    <row r="1874" spans="1:17" x14ac:dyDescent="0.2">
      <c r="A1874" s="18" t="s">
        <v>495</v>
      </c>
      <c r="B1874" s="19" t="str">
        <f>VLOOKUP(Table3[[#This Row],[Customer ID]],'Customer name 1'!1873:$1048576,4,FALSE())</f>
        <v xml:space="preserve">Mr. Ashley </v>
      </c>
      <c r="C1874" s="20">
        <f>VLOOKUP(Table3[[#This Row],[Customer ID]],'Medical Examinations'!$1:$1048576,2,FALSE())</f>
        <v>28.594999999999999</v>
      </c>
      <c r="D1874" s="20" t="str">
        <f>VLOOKUP(Table3[[#This Row],[Customer ID]],'Medical Examinations'!$1:$1048576,3,FALSE())</f>
        <v>over weight</v>
      </c>
      <c r="E1874" s="20">
        <f>VLOOKUP(Table3[[#This Row],[Customer ID]],'Medical Examinations'!$1:$1048576,4,FALSE())</f>
        <v>5.43</v>
      </c>
      <c r="F1874" s="20" t="str">
        <f>VLOOKUP(Table3[[#This Row],[Customer ID]],'Medical Examinations'!$1:$1048576,5,FALSE())</f>
        <v xml:space="preserve">normal </v>
      </c>
      <c r="G1874" s="19" t="str">
        <f>VLOOKUP(Table3[[#This Row],[Customer ID]],'Medical Examinations'!$1:$1048576,6,FALSE())</f>
        <v>No</v>
      </c>
      <c r="H1874" s="19" t="str">
        <f>VLOOKUP(Table3[[#This Row],[Customer ID]],'Medical Examinations'!$1:$1048576,7,FALSE())</f>
        <v>No</v>
      </c>
      <c r="I1874" s="19" t="str">
        <f>VLOOKUP(Table3[[#This Row],[Customer ID]],'Medical Examinations'!$1:$1048576,8,FALSE())</f>
        <v>No</v>
      </c>
      <c r="J1874" s="19">
        <f>VLOOKUP(Table3[[#This Row],[Customer ID]],'Medical Examinations'!$1:$1048576,9,FALSE())</f>
        <v>0</v>
      </c>
      <c r="K1874" s="19" t="str">
        <f>VLOOKUP(Table3[[#This Row],[Customer ID]],'Medical Examinations'!$1:$1048576,10,FALSE())</f>
        <v>No</v>
      </c>
      <c r="L1874" s="19" t="e">
        <f>VLOOKUP(Table3[[#This Row],[Customer ID]],'Hospitalisation Details'!1873:$1048576,5,FALSE())</f>
        <v>#N/A</v>
      </c>
      <c r="M1874" s="19" t="e">
        <f>VLOOKUP(Table3[[#This Row],[Customer ID]],'Hospitalisation Details'!1873:$1048576,6,FALSE())</f>
        <v>#N/A</v>
      </c>
      <c r="N1874" s="19" t="e">
        <f>VLOOKUP(Table3[[#This Row],[Customer ID]],'Hospitalisation Details'!1873:$1048576,8,FALSE())</f>
        <v>#N/A</v>
      </c>
      <c r="O1874" s="19" t="e">
        <f>VLOOKUP(Table3[[#This Row],[Customer ID]],'Hospitalisation Details'!1873:$1048576,9,FALSE())</f>
        <v>#N/A</v>
      </c>
      <c r="P1874" s="19" t="e">
        <f>VLOOKUP(Table3[[#This Row],[Customer ID]],'Hospitalisation Details'!1873:$1048576,10,FALSE())</f>
        <v>#N/A</v>
      </c>
      <c r="Q1874" s="19" t="e">
        <f>VLOOKUP(Table3[[#This Row],[Customer ID]],'Hospitalisation Details'!1873:$1048576,11,FALSE())</f>
        <v>#N/A</v>
      </c>
    </row>
    <row r="1875" spans="1:17" x14ac:dyDescent="0.2">
      <c r="A1875" s="18" t="s">
        <v>494</v>
      </c>
      <c r="B1875" s="19" t="str">
        <f>VLOOKUP(Table3[[#This Row],[Customer ID]],'Customer name 1'!1874:$1048576,4,FALSE())</f>
        <v xml:space="preserve">Mr. Turner </v>
      </c>
      <c r="C1875" s="20">
        <f>VLOOKUP(Table3[[#This Row],[Customer ID]],'Medical Examinations'!$1:$1048576,2,FALSE())</f>
        <v>25.934999999999999</v>
      </c>
      <c r="D1875" s="20" t="str">
        <f>VLOOKUP(Table3[[#This Row],[Customer ID]],'Medical Examinations'!$1:$1048576,3,FALSE())</f>
        <v>over weight</v>
      </c>
      <c r="E1875" s="20">
        <f>VLOOKUP(Table3[[#This Row],[Customer ID]],'Medical Examinations'!$1:$1048576,4,FALSE())</f>
        <v>4.29</v>
      </c>
      <c r="F1875" s="20" t="str">
        <f>VLOOKUP(Table3[[#This Row],[Customer ID]],'Medical Examinations'!$1:$1048576,5,FALSE())</f>
        <v xml:space="preserve">normal </v>
      </c>
      <c r="G1875" s="19" t="str">
        <f>VLOOKUP(Table3[[#This Row],[Customer ID]],'Medical Examinations'!$1:$1048576,6,FALSE())</f>
        <v>No</v>
      </c>
      <c r="H1875" s="19" t="str">
        <f>VLOOKUP(Table3[[#This Row],[Customer ID]],'Medical Examinations'!$1:$1048576,7,FALSE())</f>
        <v>No</v>
      </c>
      <c r="I1875" s="19" t="str">
        <f>VLOOKUP(Table3[[#This Row],[Customer ID]],'Medical Examinations'!$1:$1048576,8,FALSE())</f>
        <v>No</v>
      </c>
      <c r="J1875" s="19">
        <f>VLOOKUP(Table3[[#This Row],[Customer ID]],'Medical Examinations'!$1:$1048576,9,FALSE())</f>
        <v>0</v>
      </c>
      <c r="K1875" s="19" t="str">
        <f>VLOOKUP(Table3[[#This Row],[Customer ID]],'Medical Examinations'!$1:$1048576,10,FALSE())</f>
        <v>No</v>
      </c>
      <c r="L1875" s="19" t="e">
        <f>VLOOKUP(Table3[[#This Row],[Customer ID]],'Hospitalisation Details'!1874:$1048576,5,FALSE())</f>
        <v>#N/A</v>
      </c>
      <c r="M1875" s="19" t="e">
        <f>VLOOKUP(Table3[[#This Row],[Customer ID]],'Hospitalisation Details'!1874:$1048576,6,FALSE())</f>
        <v>#N/A</v>
      </c>
      <c r="N1875" s="19" t="e">
        <f>VLOOKUP(Table3[[#This Row],[Customer ID]],'Hospitalisation Details'!1874:$1048576,8,FALSE())</f>
        <v>#N/A</v>
      </c>
      <c r="O1875" s="19" t="e">
        <f>VLOOKUP(Table3[[#This Row],[Customer ID]],'Hospitalisation Details'!1874:$1048576,9,FALSE())</f>
        <v>#N/A</v>
      </c>
      <c r="P1875" s="19" t="e">
        <f>VLOOKUP(Table3[[#This Row],[Customer ID]],'Hospitalisation Details'!1874:$1048576,10,FALSE())</f>
        <v>#N/A</v>
      </c>
      <c r="Q1875" s="19" t="e">
        <f>VLOOKUP(Table3[[#This Row],[Customer ID]],'Hospitalisation Details'!1874:$1048576,11,FALSE())</f>
        <v>#N/A</v>
      </c>
    </row>
    <row r="1876" spans="1:17" x14ac:dyDescent="0.2">
      <c r="A1876" s="18" t="s">
        <v>493</v>
      </c>
      <c r="B1876" s="19" t="str">
        <f>VLOOKUP(Table3[[#This Row],[Customer ID]],'Customer name 1'!1875:$1048576,4,FALSE())</f>
        <v xml:space="preserve">Mr. Roger </v>
      </c>
      <c r="C1876" s="20">
        <f>VLOOKUP(Table3[[#This Row],[Customer ID]],'Medical Examinations'!$1:$1048576,2,FALSE())</f>
        <v>27.645</v>
      </c>
      <c r="D1876" s="20" t="str">
        <f>VLOOKUP(Table3[[#This Row],[Customer ID]],'Medical Examinations'!$1:$1048576,3,FALSE())</f>
        <v>over weight</v>
      </c>
      <c r="E1876" s="20">
        <f>VLOOKUP(Table3[[#This Row],[Customer ID]],'Medical Examinations'!$1:$1048576,4,FALSE())</f>
        <v>5.25</v>
      </c>
      <c r="F1876" s="20" t="str">
        <f>VLOOKUP(Table3[[#This Row],[Customer ID]],'Medical Examinations'!$1:$1048576,5,FALSE())</f>
        <v xml:space="preserve">normal </v>
      </c>
      <c r="G1876" s="19" t="str">
        <f>VLOOKUP(Table3[[#This Row],[Customer ID]],'Medical Examinations'!$1:$1048576,6,FALSE())</f>
        <v>No</v>
      </c>
      <c r="H1876" s="19" t="str">
        <f>VLOOKUP(Table3[[#This Row],[Customer ID]],'Medical Examinations'!$1:$1048576,7,FALSE())</f>
        <v>No</v>
      </c>
      <c r="I1876" s="19" t="str">
        <f>VLOOKUP(Table3[[#This Row],[Customer ID]],'Medical Examinations'!$1:$1048576,8,FALSE())</f>
        <v>No</v>
      </c>
      <c r="J1876" s="19">
        <f>VLOOKUP(Table3[[#This Row],[Customer ID]],'Medical Examinations'!$1:$1048576,9,FALSE())</f>
        <v>1</v>
      </c>
      <c r="K1876" s="19" t="str">
        <f>VLOOKUP(Table3[[#This Row],[Customer ID]],'Medical Examinations'!$1:$1048576,10,FALSE())</f>
        <v>No</v>
      </c>
      <c r="L1876" s="19" t="e">
        <f>VLOOKUP(Table3[[#This Row],[Customer ID]],'Hospitalisation Details'!1875:$1048576,5,FALSE())</f>
        <v>#N/A</v>
      </c>
      <c r="M1876" s="19" t="e">
        <f>VLOOKUP(Table3[[#This Row],[Customer ID]],'Hospitalisation Details'!1875:$1048576,6,FALSE())</f>
        <v>#N/A</v>
      </c>
      <c r="N1876" s="19" t="e">
        <f>VLOOKUP(Table3[[#This Row],[Customer ID]],'Hospitalisation Details'!1875:$1048576,8,FALSE())</f>
        <v>#N/A</v>
      </c>
      <c r="O1876" s="19" t="e">
        <f>VLOOKUP(Table3[[#This Row],[Customer ID]],'Hospitalisation Details'!1875:$1048576,9,FALSE())</f>
        <v>#N/A</v>
      </c>
      <c r="P1876" s="19" t="e">
        <f>VLOOKUP(Table3[[#This Row],[Customer ID]],'Hospitalisation Details'!1875:$1048576,10,FALSE())</f>
        <v>#N/A</v>
      </c>
      <c r="Q1876" s="19" t="e">
        <f>VLOOKUP(Table3[[#This Row],[Customer ID]],'Hospitalisation Details'!1875:$1048576,11,FALSE())</f>
        <v>#N/A</v>
      </c>
    </row>
    <row r="1877" spans="1:17" x14ac:dyDescent="0.2">
      <c r="A1877" s="18" t="s">
        <v>492</v>
      </c>
      <c r="B1877" s="19" t="str">
        <f>VLOOKUP(Table3[[#This Row],[Customer ID]],'Customer name 1'!1876:$1048576,4,FALSE())</f>
        <v xml:space="preserve">Ms. Pamela </v>
      </c>
      <c r="C1877" s="20">
        <f>VLOOKUP(Table3[[#This Row],[Customer ID]],'Medical Examinations'!$1:$1048576,2,FALSE())</f>
        <v>30.1</v>
      </c>
      <c r="D1877" s="20" t="str">
        <f>VLOOKUP(Table3[[#This Row],[Customer ID]],'Medical Examinations'!$1:$1048576,3,FALSE())</f>
        <v xml:space="preserve"> obesity </v>
      </c>
      <c r="E1877" s="20">
        <f>VLOOKUP(Table3[[#This Row],[Customer ID]],'Medical Examinations'!$1:$1048576,4,FALSE())</f>
        <v>4.04</v>
      </c>
      <c r="F1877" s="20" t="str">
        <f>VLOOKUP(Table3[[#This Row],[Customer ID]],'Medical Examinations'!$1:$1048576,5,FALSE())</f>
        <v xml:space="preserve">normal </v>
      </c>
      <c r="G1877" s="19" t="str">
        <f>VLOOKUP(Table3[[#This Row],[Customer ID]],'Medical Examinations'!$1:$1048576,6,FALSE())</f>
        <v>No</v>
      </c>
      <c r="H1877" s="19" t="str">
        <f>VLOOKUP(Table3[[#This Row],[Customer ID]],'Medical Examinations'!$1:$1048576,7,FALSE())</f>
        <v>No</v>
      </c>
      <c r="I1877" s="19" t="str">
        <f>VLOOKUP(Table3[[#This Row],[Customer ID]],'Medical Examinations'!$1:$1048576,8,FALSE())</f>
        <v>No</v>
      </c>
      <c r="J1877" s="19">
        <f>VLOOKUP(Table3[[#This Row],[Customer ID]],'Medical Examinations'!$1:$1048576,9,FALSE())</f>
        <v>1</v>
      </c>
      <c r="K1877" s="19" t="str">
        <f>VLOOKUP(Table3[[#This Row],[Customer ID]],'Medical Examinations'!$1:$1048576,10,FALSE())</f>
        <v>No</v>
      </c>
      <c r="L1877" s="19" t="e">
        <f>VLOOKUP(Table3[[#This Row],[Customer ID]],'Hospitalisation Details'!1876:$1048576,5,FALSE())</f>
        <v>#N/A</v>
      </c>
      <c r="M1877" s="19" t="e">
        <f>VLOOKUP(Table3[[#This Row],[Customer ID]],'Hospitalisation Details'!1876:$1048576,6,FALSE())</f>
        <v>#N/A</v>
      </c>
      <c r="N1877" s="19" t="e">
        <f>VLOOKUP(Table3[[#This Row],[Customer ID]],'Hospitalisation Details'!1876:$1048576,8,FALSE())</f>
        <v>#N/A</v>
      </c>
      <c r="O1877" s="19" t="e">
        <f>VLOOKUP(Table3[[#This Row],[Customer ID]],'Hospitalisation Details'!1876:$1048576,9,FALSE())</f>
        <v>#N/A</v>
      </c>
      <c r="P1877" s="19" t="e">
        <f>VLOOKUP(Table3[[#This Row],[Customer ID]],'Hospitalisation Details'!1876:$1048576,10,FALSE())</f>
        <v>#N/A</v>
      </c>
      <c r="Q1877" s="19" t="e">
        <f>VLOOKUP(Table3[[#This Row],[Customer ID]],'Hospitalisation Details'!1876:$1048576,11,FALSE())</f>
        <v>#N/A</v>
      </c>
    </row>
    <row r="1878" spans="1:17" x14ac:dyDescent="0.2">
      <c r="A1878" s="18" t="s">
        <v>491</v>
      </c>
      <c r="B1878" s="19" t="str">
        <f>VLOOKUP(Table3[[#This Row],[Customer ID]],'Customer name 1'!1877:$1048576,4,FALSE())</f>
        <v xml:space="preserve">Ms. Allison </v>
      </c>
      <c r="C1878" s="20">
        <f>VLOOKUP(Table3[[#This Row],[Customer ID]],'Medical Examinations'!$1:$1048576,2,FALSE())</f>
        <v>26.79</v>
      </c>
      <c r="D1878" s="20" t="str">
        <f>VLOOKUP(Table3[[#This Row],[Customer ID]],'Medical Examinations'!$1:$1048576,3,FALSE())</f>
        <v>over weight</v>
      </c>
      <c r="E1878" s="20">
        <f>VLOOKUP(Table3[[#This Row],[Customer ID]],'Medical Examinations'!$1:$1048576,4,FALSE())</f>
        <v>5</v>
      </c>
      <c r="F1878" s="20" t="str">
        <f>VLOOKUP(Table3[[#This Row],[Customer ID]],'Medical Examinations'!$1:$1048576,5,FALSE())</f>
        <v xml:space="preserve">normal </v>
      </c>
      <c r="G1878" s="19" t="str">
        <f>VLOOKUP(Table3[[#This Row],[Customer ID]],'Medical Examinations'!$1:$1048576,6,FALSE())</f>
        <v>yes</v>
      </c>
      <c r="H1878" s="19" t="str">
        <f>VLOOKUP(Table3[[#This Row],[Customer ID]],'Medical Examinations'!$1:$1048576,7,FALSE())</f>
        <v>No</v>
      </c>
      <c r="I1878" s="19" t="str">
        <f>VLOOKUP(Table3[[#This Row],[Customer ID]],'Medical Examinations'!$1:$1048576,8,FALSE())</f>
        <v>Yes</v>
      </c>
      <c r="J1878" s="19">
        <f>VLOOKUP(Table3[[#This Row],[Customer ID]],'Medical Examinations'!$1:$1048576,9,FALSE())</f>
        <v>1</v>
      </c>
      <c r="K1878" s="19" t="str">
        <f>VLOOKUP(Table3[[#This Row],[Customer ID]],'Medical Examinations'!$1:$1048576,10,FALSE())</f>
        <v>No</v>
      </c>
      <c r="L1878" s="19" t="e">
        <f>VLOOKUP(Table3[[#This Row],[Customer ID]],'Hospitalisation Details'!1877:$1048576,5,FALSE())</f>
        <v>#N/A</v>
      </c>
      <c r="M1878" s="19" t="e">
        <f>VLOOKUP(Table3[[#This Row],[Customer ID]],'Hospitalisation Details'!1877:$1048576,6,FALSE())</f>
        <v>#N/A</v>
      </c>
      <c r="N1878" s="19" t="e">
        <f>VLOOKUP(Table3[[#This Row],[Customer ID]],'Hospitalisation Details'!1877:$1048576,8,FALSE())</f>
        <v>#N/A</v>
      </c>
      <c r="O1878" s="19" t="e">
        <f>VLOOKUP(Table3[[#This Row],[Customer ID]],'Hospitalisation Details'!1877:$1048576,9,FALSE())</f>
        <v>#N/A</v>
      </c>
      <c r="P1878" s="19" t="e">
        <f>VLOOKUP(Table3[[#This Row],[Customer ID]],'Hospitalisation Details'!1877:$1048576,10,FALSE())</f>
        <v>#N/A</v>
      </c>
      <c r="Q1878" s="19" t="e">
        <f>VLOOKUP(Table3[[#This Row],[Customer ID]],'Hospitalisation Details'!1877:$1048576,11,FALSE())</f>
        <v>#N/A</v>
      </c>
    </row>
    <row r="1879" spans="1:17" x14ac:dyDescent="0.2">
      <c r="A1879" s="18" t="s">
        <v>490</v>
      </c>
      <c r="B1879" s="19" t="str">
        <f>VLOOKUP(Table3[[#This Row],[Customer ID]],'Customer name 1'!1878:$1048576,4,FALSE())</f>
        <v xml:space="preserve">Mrs. Katherine </v>
      </c>
      <c r="C1879" s="20">
        <f>VLOOKUP(Table3[[#This Row],[Customer ID]],'Medical Examinations'!$1:$1048576,2,FALSE())</f>
        <v>27.1</v>
      </c>
      <c r="D1879" s="20" t="str">
        <f>VLOOKUP(Table3[[#This Row],[Customer ID]],'Medical Examinations'!$1:$1048576,3,FALSE())</f>
        <v>over weight</v>
      </c>
      <c r="E1879" s="20">
        <f>VLOOKUP(Table3[[#This Row],[Customer ID]],'Medical Examinations'!$1:$1048576,4,FALSE())</f>
        <v>4.01</v>
      </c>
      <c r="F1879" s="20" t="str">
        <f>VLOOKUP(Table3[[#This Row],[Customer ID]],'Medical Examinations'!$1:$1048576,5,FALSE())</f>
        <v xml:space="preserve">normal </v>
      </c>
      <c r="G1879" s="19" t="str">
        <f>VLOOKUP(Table3[[#This Row],[Customer ID]],'Medical Examinations'!$1:$1048576,6,FALSE())</f>
        <v>yes</v>
      </c>
      <c r="H1879" s="19" t="str">
        <f>VLOOKUP(Table3[[#This Row],[Customer ID]],'Medical Examinations'!$1:$1048576,7,FALSE())</f>
        <v>No</v>
      </c>
      <c r="I1879" s="19" t="str">
        <f>VLOOKUP(Table3[[#This Row],[Customer ID]],'Medical Examinations'!$1:$1048576,8,FALSE())</f>
        <v>No</v>
      </c>
      <c r="J1879" s="19">
        <f>VLOOKUP(Table3[[#This Row],[Customer ID]],'Medical Examinations'!$1:$1048576,9,FALSE())</f>
        <v>1</v>
      </c>
      <c r="K1879" s="19" t="str">
        <f>VLOOKUP(Table3[[#This Row],[Customer ID]],'Medical Examinations'!$1:$1048576,10,FALSE())</f>
        <v>No</v>
      </c>
      <c r="L1879" s="19" t="e">
        <f>VLOOKUP(Table3[[#This Row],[Customer ID]],'Hospitalisation Details'!1878:$1048576,5,FALSE())</f>
        <v>#N/A</v>
      </c>
      <c r="M1879" s="19" t="e">
        <f>VLOOKUP(Table3[[#This Row],[Customer ID]],'Hospitalisation Details'!1878:$1048576,6,FALSE())</f>
        <v>#N/A</v>
      </c>
      <c r="N1879" s="19" t="e">
        <f>VLOOKUP(Table3[[#This Row],[Customer ID]],'Hospitalisation Details'!1878:$1048576,8,FALSE())</f>
        <v>#N/A</v>
      </c>
      <c r="O1879" s="19" t="e">
        <f>VLOOKUP(Table3[[#This Row],[Customer ID]],'Hospitalisation Details'!1878:$1048576,9,FALSE())</f>
        <v>#N/A</v>
      </c>
      <c r="P1879" s="19" t="e">
        <f>VLOOKUP(Table3[[#This Row],[Customer ID]],'Hospitalisation Details'!1878:$1048576,10,FALSE())</f>
        <v>#N/A</v>
      </c>
      <c r="Q1879" s="19" t="e">
        <f>VLOOKUP(Table3[[#This Row],[Customer ID]],'Hospitalisation Details'!1878:$1048576,11,FALSE())</f>
        <v>#N/A</v>
      </c>
    </row>
    <row r="1880" spans="1:17" x14ac:dyDescent="0.2">
      <c r="A1880" s="18" t="s">
        <v>489</v>
      </c>
      <c r="B1880" s="19" t="str">
        <f>VLOOKUP(Table3[[#This Row],[Customer ID]],'Customer name 1'!1879:$1048576,4,FALSE())</f>
        <v xml:space="preserve">Ms. Robin </v>
      </c>
      <c r="C1880" s="20">
        <f>VLOOKUP(Table3[[#This Row],[Customer ID]],'Medical Examinations'!$1:$1048576,2,FALSE())</f>
        <v>24.31</v>
      </c>
      <c r="D1880" s="20" t="str">
        <f>VLOOKUP(Table3[[#This Row],[Customer ID]],'Medical Examinations'!$1:$1048576,3,FALSE())</f>
        <v>normal weight</v>
      </c>
      <c r="E1880" s="20">
        <f>VLOOKUP(Table3[[#This Row],[Customer ID]],'Medical Examinations'!$1:$1048576,4,FALSE())</f>
        <v>5.4</v>
      </c>
      <c r="F1880" s="20" t="str">
        <f>VLOOKUP(Table3[[#This Row],[Customer ID]],'Medical Examinations'!$1:$1048576,5,FALSE())</f>
        <v xml:space="preserve">normal </v>
      </c>
      <c r="G1880" s="19" t="str">
        <f>VLOOKUP(Table3[[#This Row],[Customer ID]],'Medical Examinations'!$1:$1048576,6,FALSE())</f>
        <v>No</v>
      </c>
      <c r="H1880" s="19" t="str">
        <f>VLOOKUP(Table3[[#This Row],[Customer ID]],'Medical Examinations'!$1:$1048576,7,FALSE())</f>
        <v>No</v>
      </c>
      <c r="I1880" s="19" t="str">
        <f>VLOOKUP(Table3[[#This Row],[Customer ID]],'Medical Examinations'!$1:$1048576,8,FALSE())</f>
        <v>No</v>
      </c>
      <c r="J1880" s="19">
        <f>VLOOKUP(Table3[[#This Row],[Customer ID]],'Medical Examinations'!$1:$1048576,9,FALSE())</f>
        <v>0</v>
      </c>
      <c r="K1880" s="19" t="str">
        <f>VLOOKUP(Table3[[#This Row],[Customer ID]],'Medical Examinations'!$1:$1048576,10,FALSE())</f>
        <v>No</v>
      </c>
      <c r="L1880" s="19" t="e">
        <f>VLOOKUP(Table3[[#This Row],[Customer ID]],'Hospitalisation Details'!1879:$1048576,5,FALSE())</f>
        <v>#N/A</v>
      </c>
      <c r="M1880" s="19" t="e">
        <f>VLOOKUP(Table3[[#This Row],[Customer ID]],'Hospitalisation Details'!1879:$1048576,6,FALSE())</f>
        <v>#N/A</v>
      </c>
      <c r="N1880" s="19" t="e">
        <f>VLOOKUP(Table3[[#This Row],[Customer ID]],'Hospitalisation Details'!1879:$1048576,8,FALSE())</f>
        <v>#N/A</v>
      </c>
      <c r="O1880" s="19" t="e">
        <f>VLOOKUP(Table3[[#This Row],[Customer ID]],'Hospitalisation Details'!1879:$1048576,9,FALSE())</f>
        <v>#N/A</v>
      </c>
      <c r="P1880" s="19" t="e">
        <f>VLOOKUP(Table3[[#This Row],[Customer ID]],'Hospitalisation Details'!1879:$1048576,10,FALSE())</f>
        <v>#N/A</v>
      </c>
      <c r="Q1880" s="19" t="e">
        <f>VLOOKUP(Table3[[#This Row],[Customer ID]],'Hospitalisation Details'!1879:$1048576,11,FALSE())</f>
        <v>#N/A</v>
      </c>
    </row>
    <row r="1881" spans="1:17" x14ac:dyDescent="0.2">
      <c r="A1881" s="18" t="s">
        <v>488</v>
      </c>
      <c r="B1881" s="19" t="str">
        <f>VLOOKUP(Table3[[#This Row],[Customer ID]],'Customer name 1'!1880:$1048576,4,FALSE())</f>
        <v xml:space="preserve">Ms. Terri </v>
      </c>
      <c r="C1881" s="20">
        <f>VLOOKUP(Table3[[#This Row],[Customer ID]],'Medical Examinations'!$1:$1048576,2,FALSE())</f>
        <v>15.53</v>
      </c>
      <c r="D1881" s="20" t="str">
        <f>VLOOKUP(Table3[[#This Row],[Customer ID]],'Medical Examinations'!$1:$1048576,3,FALSE())</f>
        <v xml:space="preserve">under weight </v>
      </c>
      <c r="E1881" s="20">
        <f>VLOOKUP(Table3[[#This Row],[Customer ID]],'Medical Examinations'!$1:$1048576,4,FALSE())</f>
        <v>5.81</v>
      </c>
      <c r="F1881" s="20" t="str">
        <f>VLOOKUP(Table3[[#This Row],[Customer ID]],'Medical Examinations'!$1:$1048576,5,FALSE())</f>
        <v>prediabetes</v>
      </c>
      <c r="G1881" s="19" t="str">
        <f>VLOOKUP(Table3[[#This Row],[Customer ID]],'Medical Examinations'!$1:$1048576,6,FALSE())</f>
        <v>No</v>
      </c>
      <c r="H1881" s="19" t="str">
        <f>VLOOKUP(Table3[[#This Row],[Customer ID]],'Medical Examinations'!$1:$1048576,7,FALSE())</f>
        <v>No</v>
      </c>
      <c r="I1881" s="19" t="str">
        <f>VLOOKUP(Table3[[#This Row],[Customer ID]],'Medical Examinations'!$1:$1048576,8,FALSE())</f>
        <v>No</v>
      </c>
      <c r="J1881" s="19">
        <f>VLOOKUP(Table3[[#This Row],[Customer ID]],'Medical Examinations'!$1:$1048576,9,FALSE())</f>
        <v>1</v>
      </c>
      <c r="K1881" s="19" t="str">
        <f>VLOOKUP(Table3[[#This Row],[Customer ID]],'Medical Examinations'!$1:$1048576,10,FALSE())</f>
        <v>No</v>
      </c>
      <c r="L1881" s="19" t="e">
        <f>VLOOKUP(Table3[[#This Row],[Customer ID]],'Hospitalisation Details'!1880:$1048576,5,FALSE())</f>
        <v>#N/A</v>
      </c>
      <c r="M1881" s="19" t="e">
        <f>VLOOKUP(Table3[[#This Row],[Customer ID]],'Hospitalisation Details'!1880:$1048576,6,FALSE())</f>
        <v>#N/A</v>
      </c>
      <c r="N1881" s="19" t="e">
        <f>VLOOKUP(Table3[[#This Row],[Customer ID]],'Hospitalisation Details'!1880:$1048576,8,FALSE())</f>
        <v>#N/A</v>
      </c>
      <c r="O1881" s="19" t="e">
        <f>VLOOKUP(Table3[[#This Row],[Customer ID]],'Hospitalisation Details'!1880:$1048576,9,FALSE())</f>
        <v>#N/A</v>
      </c>
      <c r="P1881" s="19" t="e">
        <f>VLOOKUP(Table3[[#This Row],[Customer ID]],'Hospitalisation Details'!1880:$1048576,10,FALSE())</f>
        <v>#N/A</v>
      </c>
      <c r="Q1881" s="19" t="e">
        <f>VLOOKUP(Table3[[#This Row],[Customer ID]],'Hospitalisation Details'!1880:$1048576,11,FALSE())</f>
        <v>#N/A</v>
      </c>
    </row>
    <row r="1882" spans="1:17" x14ac:dyDescent="0.2">
      <c r="A1882" s="18" t="s">
        <v>487</v>
      </c>
      <c r="B1882" s="19" t="str">
        <f>VLOOKUP(Table3[[#This Row],[Customer ID]],'Customer name 1'!1881:$1048576,4,FALSE())</f>
        <v xml:space="preserve">Mr. Eddie </v>
      </c>
      <c r="C1882" s="20">
        <f>VLOOKUP(Table3[[#This Row],[Customer ID]],'Medical Examinations'!$1:$1048576,2,FALSE())</f>
        <v>30.7</v>
      </c>
      <c r="D1882" s="20" t="str">
        <f>VLOOKUP(Table3[[#This Row],[Customer ID]],'Medical Examinations'!$1:$1048576,3,FALSE())</f>
        <v xml:space="preserve"> obesity </v>
      </c>
      <c r="E1882" s="20">
        <f>VLOOKUP(Table3[[#This Row],[Customer ID]],'Medical Examinations'!$1:$1048576,4,FALSE())</f>
        <v>5.82</v>
      </c>
      <c r="F1882" s="20" t="str">
        <f>VLOOKUP(Table3[[#This Row],[Customer ID]],'Medical Examinations'!$1:$1048576,5,FALSE())</f>
        <v>prediabetes</v>
      </c>
      <c r="G1882" s="19" t="str">
        <f>VLOOKUP(Table3[[#This Row],[Customer ID]],'Medical Examinations'!$1:$1048576,6,FALSE())</f>
        <v>No</v>
      </c>
      <c r="H1882" s="19" t="str">
        <f>VLOOKUP(Table3[[#This Row],[Customer ID]],'Medical Examinations'!$1:$1048576,7,FALSE())</f>
        <v>No</v>
      </c>
      <c r="I1882" s="19" t="str">
        <f>VLOOKUP(Table3[[#This Row],[Customer ID]],'Medical Examinations'!$1:$1048576,8,FALSE())</f>
        <v>No</v>
      </c>
      <c r="J1882" s="19">
        <f>VLOOKUP(Table3[[#This Row],[Customer ID]],'Medical Examinations'!$1:$1048576,9,FALSE())</f>
        <v>1</v>
      </c>
      <c r="K1882" s="19" t="str">
        <f>VLOOKUP(Table3[[#This Row],[Customer ID]],'Medical Examinations'!$1:$1048576,10,FALSE())</f>
        <v>No</v>
      </c>
      <c r="L1882" s="19" t="e">
        <f>VLOOKUP(Table3[[#This Row],[Customer ID]],'Hospitalisation Details'!1881:$1048576,5,FALSE())</f>
        <v>#N/A</v>
      </c>
      <c r="M1882" s="19" t="e">
        <f>VLOOKUP(Table3[[#This Row],[Customer ID]],'Hospitalisation Details'!1881:$1048576,6,FALSE())</f>
        <v>#N/A</v>
      </c>
      <c r="N1882" s="19" t="e">
        <f>VLOOKUP(Table3[[#This Row],[Customer ID]],'Hospitalisation Details'!1881:$1048576,8,FALSE())</f>
        <v>#N/A</v>
      </c>
      <c r="O1882" s="19" t="e">
        <f>VLOOKUP(Table3[[#This Row],[Customer ID]],'Hospitalisation Details'!1881:$1048576,9,FALSE())</f>
        <v>#N/A</v>
      </c>
      <c r="P1882" s="19" t="e">
        <f>VLOOKUP(Table3[[#This Row],[Customer ID]],'Hospitalisation Details'!1881:$1048576,10,FALSE())</f>
        <v>#N/A</v>
      </c>
      <c r="Q1882" s="19" t="e">
        <f>VLOOKUP(Table3[[#This Row],[Customer ID]],'Hospitalisation Details'!1881:$1048576,11,FALSE())</f>
        <v>#N/A</v>
      </c>
    </row>
    <row r="1883" spans="1:17" x14ac:dyDescent="0.2">
      <c r="A1883" s="18" t="s">
        <v>486</v>
      </c>
      <c r="B1883" s="19" t="str">
        <f>VLOOKUP(Table3[[#This Row],[Customer ID]],'Customer name 1'!1882:$1048576,4,FALSE())</f>
        <v xml:space="preserve">Ms. Pamela </v>
      </c>
      <c r="C1883" s="20">
        <f>VLOOKUP(Table3[[#This Row],[Customer ID]],'Medical Examinations'!$1:$1048576,2,FALSE())</f>
        <v>33.33</v>
      </c>
      <c r="D1883" s="20" t="str">
        <f>VLOOKUP(Table3[[#This Row],[Customer ID]],'Medical Examinations'!$1:$1048576,3,FALSE())</f>
        <v xml:space="preserve"> obesity </v>
      </c>
      <c r="E1883" s="20">
        <f>VLOOKUP(Table3[[#This Row],[Customer ID]],'Medical Examinations'!$1:$1048576,4,FALSE())</f>
        <v>4.82</v>
      </c>
      <c r="F1883" s="20" t="str">
        <f>VLOOKUP(Table3[[#This Row],[Customer ID]],'Medical Examinations'!$1:$1048576,5,FALSE())</f>
        <v xml:space="preserve">normal </v>
      </c>
      <c r="G1883" s="19" t="str">
        <f>VLOOKUP(Table3[[#This Row],[Customer ID]],'Medical Examinations'!$1:$1048576,6,FALSE())</f>
        <v>No</v>
      </c>
      <c r="H1883" s="19" t="str">
        <f>VLOOKUP(Table3[[#This Row],[Customer ID]],'Medical Examinations'!$1:$1048576,7,FALSE())</f>
        <v>No</v>
      </c>
      <c r="I1883" s="19" t="str">
        <f>VLOOKUP(Table3[[#This Row],[Customer ID]],'Medical Examinations'!$1:$1048576,8,FALSE())</f>
        <v>No</v>
      </c>
      <c r="J1883" s="19">
        <f>VLOOKUP(Table3[[#This Row],[Customer ID]],'Medical Examinations'!$1:$1048576,9,FALSE())</f>
        <v>1</v>
      </c>
      <c r="K1883" s="19" t="str">
        <f>VLOOKUP(Table3[[#This Row],[Customer ID]],'Medical Examinations'!$1:$1048576,10,FALSE())</f>
        <v>No</v>
      </c>
      <c r="L1883" s="19" t="e">
        <f>VLOOKUP(Table3[[#This Row],[Customer ID]],'Hospitalisation Details'!1882:$1048576,5,FALSE())</f>
        <v>#N/A</v>
      </c>
      <c r="M1883" s="19" t="e">
        <f>VLOOKUP(Table3[[#This Row],[Customer ID]],'Hospitalisation Details'!1882:$1048576,6,FALSE())</f>
        <v>#N/A</v>
      </c>
      <c r="N1883" s="19" t="e">
        <f>VLOOKUP(Table3[[#This Row],[Customer ID]],'Hospitalisation Details'!1882:$1048576,8,FALSE())</f>
        <v>#N/A</v>
      </c>
      <c r="O1883" s="19" t="e">
        <f>VLOOKUP(Table3[[#This Row],[Customer ID]],'Hospitalisation Details'!1882:$1048576,9,FALSE())</f>
        <v>#N/A</v>
      </c>
      <c r="P1883" s="19" t="e">
        <f>VLOOKUP(Table3[[#This Row],[Customer ID]],'Hospitalisation Details'!1882:$1048576,10,FALSE())</f>
        <v>#N/A</v>
      </c>
      <c r="Q1883" s="19" t="e">
        <f>VLOOKUP(Table3[[#This Row],[Customer ID]],'Hospitalisation Details'!1882:$1048576,11,FALSE())</f>
        <v>#N/A</v>
      </c>
    </row>
    <row r="1884" spans="1:17" x14ac:dyDescent="0.2">
      <c r="A1884" s="18" t="s">
        <v>485</v>
      </c>
      <c r="B1884" s="19" t="str">
        <f>VLOOKUP(Table3[[#This Row],[Customer ID]],'Customer name 1'!1883:$1048576,4,FALSE())</f>
        <v xml:space="preserve">Ms. Joyce </v>
      </c>
      <c r="C1884" s="20">
        <f>VLOOKUP(Table3[[#This Row],[Customer ID]],'Medical Examinations'!$1:$1048576,2,FALSE())</f>
        <v>32.4</v>
      </c>
      <c r="D1884" s="20" t="str">
        <f>VLOOKUP(Table3[[#This Row],[Customer ID]],'Medical Examinations'!$1:$1048576,3,FALSE())</f>
        <v xml:space="preserve"> obesity </v>
      </c>
      <c r="E1884" s="20">
        <f>VLOOKUP(Table3[[#This Row],[Customer ID]],'Medical Examinations'!$1:$1048576,4,FALSE())</f>
        <v>5.08</v>
      </c>
      <c r="F1884" s="20" t="str">
        <f>VLOOKUP(Table3[[#This Row],[Customer ID]],'Medical Examinations'!$1:$1048576,5,FALSE())</f>
        <v xml:space="preserve">normal </v>
      </c>
      <c r="G1884" s="19" t="str">
        <f>VLOOKUP(Table3[[#This Row],[Customer ID]],'Medical Examinations'!$1:$1048576,6,FALSE())</f>
        <v>No</v>
      </c>
      <c r="H1884" s="19" t="str">
        <f>VLOOKUP(Table3[[#This Row],[Customer ID]],'Medical Examinations'!$1:$1048576,7,FALSE())</f>
        <v>No</v>
      </c>
      <c r="I1884" s="19" t="str">
        <f>VLOOKUP(Table3[[#This Row],[Customer ID]],'Medical Examinations'!$1:$1048576,8,FALSE())</f>
        <v>No</v>
      </c>
      <c r="J1884" s="19">
        <f>VLOOKUP(Table3[[#This Row],[Customer ID]],'Medical Examinations'!$1:$1048576,9,FALSE())</f>
        <v>1</v>
      </c>
      <c r="K1884" s="19" t="str">
        <f>VLOOKUP(Table3[[#This Row],[Customer ID]],'Medical Examinations'!$1:$1048576,10,FALSE())</f>
        <v>No</v>
      </c>
      <c r="L1884" s="19" t="e">
        <f>VLOOKUP(Table3[[#This Row],[Customer ID]],'Hospitalisation Details'!1883:$1048576,5,FALSE())</f>
        <v>#N/A</v>
      </c>
      <c r="M1884" s="19" t="e">
        <f>VLOOKUP(Table3[[#This Row],[Customer ID]],'Hospitalisation Details'!1883:$1048576,6,FALSE())</f>
        <v>#N/A</v>
      </c>
      <c r="N1884" s="19" t="e">
        <f>VLOOKUP(Table3[[#This Row],[Customer ID]],'Hospitalisation Details'!1883:$1048576,8,FALSE())</f>
        <v>#N/A</v>
      </c>
      <c r="O1884" s="19" t="e">
        <f>VLOOKUP(Table3[[#This Row],[Customer ID]],'Hospitalisation Details'!1883:$1048576,9,FALSE())</f>
        <v>#N/A</v>
      </c>
      <c r="P1884" s="19" t="e">
        <f>VLOOKUP(Table3[[#This Row],[Customer ID]],'Hospitalisation Details'!1883:$1048576,10,FALSE())</f>
        <v>#N/A</v>
      </c>
      <c r="Q1884" s="19" t="e">
        <f>VLOOKUP(Table3[[#This Row],[Customer ID]],'Hospitalisation Details'!1883:$1048576,11,FALSE())</f>
        <v>#N/A</v>
      </c>
    </row>
    <row r="1885" spans="1:17" x14ac:dyDescent="0.2">
      <c r="A1885" s="18" t="s">
        <v>484</v>
      </c>
      <c r="B1885" s="19" t="str">
        <f>VLOOKUP(Table3[[#This Row],[Customer ID]],'Customer name 1'!1884:$1048576,4,FALSE())</f>
        <v xml:space="preserve">Ms. Alison </v>
      </c>
      <c r="C1885" s="20">
        <f>VLOOKUP(Table3[[#This Row],[Customer ID]],'Medical Examinations'!$1:$1048576,2,FALSE())</f>
        <v>27.93</v>
      </c>
      <c r="D1885" s="20" t="str">
        <f>VLOOKUP(Table3[[#This Row],[Customer ID]],'Medical Examinations'!$1:$1048576,3,FALSE())</f>
        <v>over weight</v>
      </c>
      <c r="E1885" s="20">
        <f>VLOOKUP(Table3[[#This Row],[Customer ID]],'Medical Examinations'!$1:$1048576,4,FALSE())</f>
        <v>5.59</v>
      </c>
      <c r="F1885" s="20" t="str">
        <f>VLOOKUP(Table3[[#This Row],[Customer ID]],'Medical Examinations'!$1:$1048576,5,FALSE())</f>
        <v xml:space="preserve">normal </v>
      </c>
      <c r="G1885" s="19" t="str">
        <f>VLOOKUP(Table3[[#This Row],[Customer ID]],'Medical Examinations'!$1:$1048576,6,FALSE())</f>
        <v>No</v>
      </c>
      <c r="H1885" s="19" t="str">
        <f>VLOOKUP(Table3[[#This Row],[Customer ID]],'Medical Examinations'!$1:$1048576,7,FALSE())</f>
        <v>No</v>
      </c>
      <c r="I1885" s="19" t="str">
        <f>VLOOKUP(Table3[[#This Row],[Customer ID]],'Medical Examinations'!$1:$1048576,8,FALSE())</f>
        <v>No</v>
      </c>
      <c r="J1885" s="19">
        <f>VLOOKUP(Table3[[#This Row],[Customer ID]],'Medical Examinations'!$1:$1048576,9,FALSE())</f>
        <v>1</v>
      </c>
      <c r="K1885" s="19" t="str">
        <f>VLOOKUP(Table3[[#This Row],[Customer ID]],'Medical Examinations'!$1:$1048576,10,FALSE())</f>
        <v>No</v>
      </c>
      <c r="L1885" s="19" t="e">
        <f>VLOOKUP(Table3[[#This Row],[Customer ID]],'Hospitalisation Details'!1884:$1048576,5,FALSE())</f>
        <v>#N/A</v>
      </c>
      <c r="M1885" s="19" t="e">
        <f>VLOOKUP(Table3[[#This Row],[Customer ID]],'Hospitalisation Details'!1884:$1048576,6,FALSE())</f>
        <v>#N/A</v>
      </c>
      <c r="N1885" s="19" t="e">
        <f>VLOOKUP(Table3[[#This Row],[Customer ID]],'Hospitalisation Details'!1884:$1048576,8,FALSE())</f>
        <v>#N/A</v>
      </c>
      <c r="O1885" s="19" t="e">
        <f>VLOOKUP(Table3[[#This Row],[Customer ID]],'Hospitalisation Details'!1884:$1048576,9,FALSE())</f>
        <v>#N/A</v>
      </c>
      <c r="P1885" s="19" t="e">
        <f>VLOOKUP(Table3[[#This Row],[Customer ID]],'Hospitalisation Details'!1884:$1048576,10,FALSE())</f>
        <v>#N/A</v>
      </c>
      <c r="Q1885" s="19" t="e">
        <f>VLOOKUP(Table3[[#This Row],[Customer ID]],'Hospitalisation Details'!1884:$1048576,11,FALSE())</f>
        <v>#N/A</v>
      </c>
    </row>
    <row r="1886" spans="1:17" x14ac:dyDescent="0.2">
      <c r="A1886" s="18" t="s">
        <v>483</v>
      </c>
      <c r="B1886" s="19" t="str">
        <f>VLOOKUP(Table3[[#This Row],[Customer ID]],'Customer name 1'!1885:$1048576,4,FALSE())</f>
        <v xml:space="preserve">Ms. Tammara </v>
      </c>
      <c r="C1886" s="20">
        <f>VLOOKUP(Table3[[#This Row],[Customer ID]],'Medical Examinations'!$1:$1048576,2,FALSE())</f>
        <v>21.754999999999999</v>
      </c>
      <c r="D1886" s="20" t="str">
        <f>VLOOKUP(Table3[[#This Row],[Customer ID]],'Medical Examinations'!$1:$1048576,3,FALSE())</f>
        <v>normal weight</v>
      </c>
      <c r="E1886" s="20">
        <f>VLOOKUP(Table3[[#This Row],[Customer ID]],'Medical Examinations'!$1:$1048576,4,FALSE())</f>
        <v>5.12</v>
      </c>
      <c r="F1886" s="20" t="str">
        <f>VLOOKUP(Table3[[#This Row],[Customer ID]],'Medical Examinations'!$1:$1048576,5,FALSE())</f>
        <v xml:space="preserve">normal </v>
      </c>
      <c r="G1886" s="19" t="str">
        <f>VLOOKUP(Table3[[#This Row],[Customer ID]],'Medical Examinations'!$1:$1048576,6,FALSE())</f>
        <v>No</v>
      </c>
      <c r="H1886" s="19" t="str">
        <f>VLOOKUP(Table3[[#This Row],[Customer ID]],'Medical Examinations'!$1:$1048576,7,FALSE())</f>
        <v>No</v>
      </c>
      <c r="I1886" s="19" t="str">
        <f>VLOOKUP(Table3[[#This Row],[Customer ID]],'Medical Examinations'!$1:$1048576,8,FALSE())</f>
        <v>No</v>
      </c>
      <c r="J1886" s="19">
        <f>VLOOKUP(Table3[[#This Row],[Customer ID]],'Medical Examinations'!$1:$1048576,9,FALSE())</f>
        <v>0</v>
      </c>
      <c r="K1886" s="19" t="str">
        <f>VLOOKUP(Table3[[#This Row],[Customer ID]],'Medical Examinations'!$1:$1048576,10,FALSE())</f>
        <v>No</v>
      </c>
      <c r="L1886" s="19" t="e">
        <f>VLOOKUP(Table3[[#This Row],[Customer ID]],'Hospitalisation Details'!1885:$1048576,5,FALSE())</f>
        <v>#N/A</v>
      </c>
      <c r="M1886" s="19" t="e">
        <f>VLOOKUP(Table3[[#This Row],[Customer ID]],'Hospitalisation Details'!1885:$1048576,6,FALSE())</f>
        <v>#N/A</v>
      </c>
      <c r="N1886" s="19" t="e">
        <f>VLOOKUP(Table3[[#This Row],[Customer ID]],'Hospitalisation Details'!1885:$1048576,8,FALSE())</f>
        <v>#N/A</v>
      </c>
      <c r="O1886" s="19" t="e">
        <f>VLOOKUP(Table3[[#This Row],[Customer ID]],'Hospitalisation Details'!1885:$1048576,9,FALSE())</f>
        <v>#N/A</v>
      </c>
      <c r="P1886" s="19" t="e">
        <f>VLOOKUP(Table3[[#This Row],[Customer ID]],'Hospitalisation Details'!1885:$1048576,10,FALSE())</f>
        <v>#N/A</v>
      </c>
      <c r="Q1886" s="19" t="e">
        <f>VLOOKUP(Table3[[#This Row],[Customer ID]],'Hospitalisation Details'!1885:$1048576,11,FALSE())</f>
        <v>#N/A</v>
      </c>
    </row>
    <row r="1887" spans="1:17" x14ac:dyDescent="0.2">
      <c r="A1887" s="18" t="s">
        <v>482</v>
      </c>
      <c r="B1887" s="19" t="str">
        <f>VLOOKUP(Table3[[#This Row],[Customer ID]],'Customer name 1'!1886:$1048576,4,FALSE())</f>
        <v xml:space="preserve">Ms. Dorota </v>
      </c>
      <c r="C1887" s="20">
        <f>VLOOKUP(Table3[[#This Row],[Customer ID]],'Medical Examinations'!$1:$1048576,2,FALSE())</f>
        <v>25.934999999999999</v>
      </c>
      <c r="D1887" s="20" t="str">
        <f>VLOOKUP(Table3[[#This Row],[Customer ID]],'Medical Examinations'!$1:$1048576,3,FALSE())</f>
        <v>over weight</v>
      </c>
      <c r="E1887" s="20">
        <f>VLOOKUP(Table3[[#This Row],[Customer ID]],'Medical Examinations'!$1:$1048576,4,FALSE())</f>
        <v>4.95</v>
      </c>
      <c r="F1887" s="20" t="str">
        <f>VLOOKUP(Table3[[#This Row],[Customer ID]],'Medical Examinations'!$1:$1048576,5,FALSE())</f>
        <v xml:space="preserve">normal </v>
      </c>
      <c r="G1887" s="19" t="str">
        <f>VLOOKUP(Table3[[#This Row],[Customer ID]],'Medical Examinations'!$1:$1048576,6,FALSE())</f>
        <v>No</v>
      </c>
      <c r="H1887" s="19" t="str">
        <f>VLOOKUP(Table3[[#This Row],[Customer ID]],'Medical Examinations'!$1:$1048576,7,FALSE())</f>
        <v>No</v>
      </c>
      <c r="I1887" s="19" t="str">
        <f>VLOOKUP(Table3[[#This Row],[Customer ID]],'Medical Examinations'!$1:$1048576,8,FALSE())</f>
        <v>No</v>
      </c>
      <c r="J1887" s="19">
        <f>VLOOKUP(Table3[[#This Row],[Customer ID]],'Medical Examinations'!$1:$1048576,9,FALSE())</f>
        <v>0</v>
      </c>
      <c r="K1887" s="19" t="str">
        <f>VLOOKUP(Table3[[#This Row],[Customer ID]],'Medical Examinations'!$1:$1048576,10,FALSE())</f>
        <v>No</v>
      </c>
      <c r="L1887" s="19" t="e">
        <f>VLOOKUP(Table3[[#This Row],[Customer ID]],'Hospitalisation Details'!1886:$1048576,5,FALSE())</f>
        <v>#N/A</v>
      </c>
      <c r="M1887" s="19" t="e">
        <f>VLOOKUP(Table3[[#This Row],[Customer ID]],'Hospitalisation Details'!1886:$1048576,6,FALSE())</f>
        <v>#N/A</v>
      </c>
      <c r="N1887" s="19" t="e">
        <f>VLOOKUP(Table3[[#This Row],[Customer ID]],'Hospitalisation Details'!1886:$1048576,8,FALSE())</f>
        <v>#N/A</v>
      </c>
      <c r="O1887" s="19" t="e">
        <f>VLOOKUP(Table3[[#This Row],[Customer ID]],'Hospitalisation Details'!1886:$1048576,9,FALSE())</f>
        <v>#N/A</v>
      </c>
      <c r="P1887" s="19" t="e">
        <f>VLOOKUP(Table3[[#This Row],[Customer ID]],'Hospitalisation Details'!1886:$1048576,10,FALSE())</f>
        <v>#N/A</v>
      </c>
      <c r="Q1887" s="19" t="e">
        <f>VLOOKUP(Table3[[#This Row],[Customer ID]],'Hospitalisation Details'!1886:$1048576,11,FALSE())</f>
        <v>#N/A</v>
      </c>
    </row>
    <row r="1888" spans="1:17" x14ac:dyDescent="0.2">
      <c r="A1888" s="18" t="s">
        <v>481</v>
      </c>
      <c r="B1888" s="19" t="str">
        <f>VLOOKUP(Table3[[#This Row],[Customer ID]],'Customer name 1'!1887:$1048576,4,FALSE())</f>
        <v xml:space="preserve">Mr. Jose </v>
      </c>
      <c r="C1888" s="20">
        <f>VLOOKUP(Table3[[#This Row],[Customer ID]],'Medical Examinations'!$1:$1048576,2,FALSE())</f>
        <v>31.5</v>
      </c>
      <c r="D1888" s="20" t="str">
        <f>VLOOKUP(Table3[[#This Row],[Customer ID]],'Medical Examinations'!$1:$1048576,3,FALSE())</f>
        <v xml:space="preserve"> obesity </v>
      </c>
      <c r="E1888" s="20">
        <f>VLOOKUP(Table3[[#This Row],[Customer ID]],'Medical Examinations'!$1:$1048576,4,FALSE())</f>
        <v>6.16</v>
      </c>
      <c r="F1888" s="20" t="str">
        <f>VLOOKUP(Table3[[#This Row],[Customer ID]],'Medical Examinations'!$1:$1048576,5,FALSE())</f>
        <v>prediabetes</v>
      </c>
      <c r="G1888" s="19" t="str">
        <f>VLOOKUP(Table3[[#This Row],[Customer ID]],'Medical Examinations'!$1:$1048576,6,FALSE())</f>
        <v>No</v>
      </c>
      <c r="H1888" s="19" t="str">
        <f>VLOOKUP(Table3[[#This Row],[Customer ID]],'Medical Examinations'!$1:$1048576,7,FALSE())</f>
        <v>No</v>
      </c>
      <c r="I1888" s="19" t="str">
        <f>VLOOKUP(Table3[[#This Row],[Customer ID]],'Medical Examinations'!$1:$1048576,8,FALSE())</f>
        <v>No</v>
      </c>
      <c r="J1888" s="19">
        <f>VLOOKUP(Table3[[#This Row],[Customer ID]],'Medical Examinations'!$1:$1048576,9,FALSE())</f>
        <v>0</v>
      </c>
      <c r="K1888" s="19" t="str">
        <f>VLOOKUP(Table3[[#This Row],[Customer ID]],'Medical Examinations'!$1:$1048576,10,FALSE())</f>
        <v>No</v>
      </c>
      <c r="L1888" s="19" t="e">
        <f>VLOOKUP(Table3[[#This Row],[Customer ID]],'Hospitalisation Details'!1887:$1048576,5,FALSE())</f>
        <v>#N/A</v>
      </c>
      <c r="M1888" s="19" t="e">
        <f>VLOOKUP(Table3[[#This Row],[Customer ID]],'Hospitalisation Details'!1887:$1048576,6,FALSE())</f>
        <v>#N/A</v>
      </c>
      <c r="N1888" s="19" t="e">
        <f>VLOOKUP(Table3[[#This Row],[Customer ID]],'Hospitalisation Details'!1887:$1048576,8,FALSE())</f>
        <v>#N/A</v>
      </c>
      <c r="O1888" s="19" t="e">
        <f>VLOOKUP(Table3[[#This Row],[Customer ID]],'Hospitalisation Details'!1887:$1048576,9,FALSE())</f>
        <v>#N/A</v>
      </c>
      <c r="P1888" s="19" t="e">
        <f>VLOOKUP(Table3[[#This Row],[Customer ID]],'Hospitalisation Details'!1887:$1048576,10,FALSE())</f>
        <v>#N/A</v>
      </c>
      <c r="Q1888" s="19" t="e">
        <f>VLOOKUP(Table3[[#This Row],[Customer ID]],'Hospitalisation Details'!1887:$1048576,11,FALSE())</f>
        <v>#N/A</v>
      </c>
    </row>
    <row r="1889" spans="1:17" x14ac:dyDescent="0.2">
      <c r="A1889" s="18" t="s">
        <v>480</v>
      </c>
      <c r="B1889" s="19" t="str">
        <f>VLOOKUP(Table3[[#This Row],[Customer ID]],'Customer name 1'!1888:$1048576,4,FALSE())</f>
        <v xml:space="preserve">Mr. Peter </v>
      </c>
      <c r="C1889" s="20">
        <f>VLOOKUP(Table3[[#This Row],[Customer ID]],'Medical Examinations'!$1:$1048576,2,FALSE())</f>
        <v>30.03</v>
      </c>
      <c r="D1889" s="20" t="str">
        <f>VLOOKUP(Table3[[#This Row],[Customer ID]],'Medical Examinations'!$1:$1048576,3,FALSE())</f>
        <v xml:space="preserve"> obesity </v>
      </c>
      <c r="E1889" s="20">
        <f>VLOOKUP(Table3[[#This Row],[Customer ID]],'Medical Examinations'!$1:$1048576,4,FALSE())</f>
        <v>6.41</v>
      </c>
      <c r="F1889" s="20" t="str">
        <f>VLOOKUP(Table3[[#This Row],[Customer ID]],'Medical Examinations'!$1:$1048576,5,FALSE())</f>
        <v>prediabetes</v>
      </c>
      <c r="G1889" s="19" t="str">
        <f>VLOOKUP(Table3[[#This Row],[Customer ID]],'Medical Examinations'!$1:$1048576,6,FALSE())</f>
        <v>No</v>
      </c>
      <c r="H1889" s="19" t="str">
        <f>VLOOKUP(Table3[[#This Row],[Customer ID]],'Medical Examinations'!$1:$1048576,7,FALSE())</f>
        <v>No</v>
      </c>
      <c r="I1889" s="19" t="str">
        <f>VLOOKUP(Table3[[#This Row],[Customer ID]],'Medical Examinations'!$1:$1048576,8,FALSE())</f>
        <v>No</v>
      </c>
      <c r="J1889" s="19">
        <f>VLOOKUP(Table3[[#This Row],[Customer ID]],'Medical Examinations'!$1:$1048576,9,FALSE())</f>
        <v>0</v>
      </c>
      <c r="K1889" s="19" t="str">
        <f>VLOOKUP(Table3[[#This Row],[Customer ID]],'Medical Examinations'!$1:$1048576,10,FALSE())</f>
        <v>No</v>
      </c>
      <c r="L1889" s="19" t="e">
        <f>VLOOKUP(Table3[[#This Row],[Customer ID]],'Hospitalisation Details'!1888:$1048576,5,FALSE())</f>
        <v>#N/A</v>
      </c>
      <c r="M1889" s="19" t="e">
        <f>VLOOKUP(Table3[[#This Row],[Customer ID]],'Hospitalisation Details'!1888:$1048576,6,FALSE())</f>
        <v>#N/A</v>
      </c>
      <c r="N1889" s="19" t="e">
        <f>VLOOKUP(Table3[[#This Row],[Customer ID]],'Hospitalisation Details'!1888:$1048576,8,FALSE())</f>
        <v>#N/A</v>
      </c>
      <c r="O1889" s="19" t="e">
        <f>VLOOKUP(Table3[[#This Row],[Customer ID]],'Hospitalisation Details'!1888:$1048576,9,FALSE())</f>
        <v>#N/A</v>
      </c>
      <c r="P1889" s="19" t="e">
        <f>VLOOKUP(Table3[[#This Row],[Customer ID]],'Hospitalisation Details'!1888:$1048576,10,FALSE())</f>
        <v>#N/A</v>
      </c>
      <c r="Q1889" s="19" t="e">
        <f>VLOOKUP(Table3[[#This Row],[Customer ID]],'Hospitalisation Details'!1888:$1048576,11,FALSE())</f>
        <v>#N/A</v>
      </c>
    </row>
    <row r="1890" spans="1:17" x14ac:dyDescent="0.2">
      <c r="A1890" s="18" t="s">
        <v>479</v>
      </c>
      <c r="B1890" s="19" t="str">
        <f>VLOOKUP(Table3[[#This Row],[Customer ID]],'Customer name 1'!1889:$1048576,4,FALSE())</f>
        <v xml:space="preserve">Mr. Bryant </v>
      </c>
      <c r="C1890" s="20">
        <f>VLOOKUP(Table3[[#This Row],[Customer ID]],'Medical Examinations'!$1:$1048576,2,FALSE())</f>
        <v>33.479999999999997</v>
      </c>
      <c r="D1890" s="20" t="str">
        <f>VLOOKUP(Table3[[#This Row],[Customer ID]],'Medical Examinations'!$1:$1048576,3,FALSE())</f>
        <v xml:space="preserve"> obesity </v>
      </c>
      <c r="E1890" s="20">
        <f>VLOOKUP(Table3[[#This Row],[Customer ID]],'Medical Examinations'!$1:$1048576,4,FALSE())</f>
        <v>8.94</v>
      </c>
      <c r="F1890" s="20" t="str">
        <f>VLOOKUP(Table3[[#This Row],[Customer ID]],'Medical Examinations'!$1:$1048576,5,FALSE())</f>
        <v xml:space="preserve">diabetes </v>
      </c>
      <c r="G1890" s="19" t="str">
        <f>VLOOKUP(Table3[[#This Row],[Customer ID]],'Medical Examinations'!$1:$1048576,6,FALSE())</f>
        <v>No</v>
      </c>
      <c r="H1890" s="19" t="str">
        <f>VLOOKUP(Table3[[#This Row],[Customer ID]],'Medical Examinations'!$1:$1048576,7,FALSE())</f>
        <v>No</v>
      </c>
      <c r="I1890" s="19" t="str">
        <f>VLOOKUP(Table3[[#This Row],[Customer ID]],'Medical Examinations'!$1:$1048576,8,FALSE())</f>
        <v>No</v>
      </c>
      <c r="J1890" s="19">
        <f>VLOOKUP(Table3[[#This Row],[Customer ID]],'Medical Examinations'!$1:$1048576,9,FALSE())</f>
        <v>0</v>
      </c>
      <c r="K1890" s="19" t="str">
        <f>VLOOKUP(Table3[[#This Row],[Customer ID]],'Medical Examinations'!$1:$1048576,10,FALSE())</f>
        <v>No</v>
      </c>
      <c r="L1890" s="19" t="e">
        <f>VLOOKUP(Table3[[#This Row],[Customer ID]],'Hospitalisation Details'!1889:$1048576,5,FALSE())</f>
        <v>#N/A</v>
      </c>
      <c r="M1890" s="19" t="e">
        <f>VLOOKUP(Table3[[#This Row],[Customer ID]],'Hospitalisation Details'!1889:$1048576,6,FALSE())</f>
        <v>#N/A</v>
      </c>
      <c r="N1890" s="19" t="e">
        <f>VLOOKUP(Table3[[#This Row],[Customer ID]],'Hospitalisation Details'!1889:$1048576,8,FALSE())</f>
        <v>#N/A</v>
      </c>
      <c r="O1890" s="19" t="e">
        <f>VLOOKUP(Table3[[#This Row],[Customer ID]],'Hospitalisation Details'!1889:$1048576,9,FALSE())</f>
        <v>#N/A</v>
      </c>
      <c r="P1890" s="19" t="e">
        <f>VLOOKUP(Table3[[#This Row],[Customer ID]],'Hospitalisation Details'!1889:$1048576,10,FALSE())</f>
        <v>#N/A</v>
      </c>
      <c r="Q1890" s="19" t="e">
        <f>VLOOKUP(Table3[[#This Row],[Customer ID]],'Hospitalisation Details'!1889:$1048576,11,FALSE())</f>
        <v>#N/A</v>
      </c>
    </row>
    <row r="1891" spans="1:17" x14ac:dyDescent="0.2">
      <c r="A1891" s="18" t="s">
        <v>478</v>
      </c>
      <c r="B1891" s="19" t="str">
        <f>VLOOKUP(Table3[[#This Row],[Customer ID]],'Customer name 1'!1890:$1048576,4,FALSE())</f>
        <v xml:space="preserve">Ms. Christina </v>
      </c>
      <c r="C1891" s="20">
        <f>VLOOKUP(Table3[[#This Row],[Customer ID]],'Medical Examinations'!$1:$1048576,2,FALSE())</f>
        <v>16.510000000000002</v>
      </c>
      <c r="D1891" s="20" t="str">
        <f>VLOOKUP(Table3[[#This Row],[Customer ID]],'Medical Examinations'!$1:$1048576,3,FALSE())</f>
        <v xml:space="preserve">under weight </v>
      </c>
      <c r="E1891" s="20">
        <f>VLOOKUP(Table3[[#This Row],[Customer ID]],'Medical Examinations'!$1:$1048576,4,FALSE())</f>
        <v>4.42</v>
      </c>
      <c r="F1891" s="20" t="str">
        <f>VLOOKUP(Table3[[#This Row],[Customer ID]],'Medical Examinations'!$1:$1048576,5,FALSE())</f>
        <v xml:space="preserve">normal </v>
      </c>
      <c r="G1891" s="19" t="str">
        <f>VLOOKUP(Table3[[#This Row],[Customer ID]],'Medical Examinations'!$1:$1048576,6,FALSE())</f>
        <v>yes</v>
      </c>
      <c r="H1891" s="19" t="str">
        <f>VLOOKUP(Table3[[#This Row],[Customer ID]],'Medical Examinations'!$1:$1048576,7,FALSE())</f>
        <v>No</v>
      </c>
      <c r="I1891" s="19" t="str">
        <f>VLOOKUP(Table3[[#This Row],[Customer ID]],'Medical Examinations'!$1:$1048576,8,FALSE())</f>
        <v>Yes</v>
      </c>
      <c r="J1891" s="19">
        <f>VLOOKUP(Table3[[#This Row],[Customer ID]],'Medical Examinations'!$1:$1048576,9,FALSE())</f>
        <v>1</v>
      </c>
      <c r="K1891" s="19" t="str">
        <f>VLOOKUP(Table3[[#This Row],[Customer ID]],'Medical Examinations'!$1:$1048576,10,FALSE())</f>
        <v>No</v>
      </c>
      <c r="L1891" s="19" t="e">
        <f>VLOOKUP(Table3[[#This Row],[Customer ID]],'Hospitalisation Details'!1890:$1048576,5,FALSE())</f>
        <v>#N/A</v>
      </c>
      <c r="M1891" s="19" t="e">
        <f>VLOOKUP(Table3[[#This Row],[Customer ID]],'Hospitalisation Details'!1890:$1048576,6,FALSE())</f>
        <v>#N/A</v>
      </c>
      <c r="N1891" s="19" t="e">
        <f>VLOOKUP(Table3[[#This Row],[Customer ID]],'Hospitalisation Details'!1890:$1048576,8,FALSE())</f>
        <v>#N/A</v>
      </c>
      <c r="O1891" s="19" t="e">
        <f>VLOOKUP(Table3[[#This Row],[Customer ID]],'Hospitalisation Details'!1890:$1048576,9,FALSE())</f>
        <v>#N/A</v>
      </c>
      <c r="P1891" s="19" t="e">
        <f>VLOOKUP(Table3[[#This Row],[Customer ID]],'Hospitalisation Details'!1890:$1048576,10,FALSE())</f>
        <v>#N/A</v>
      </c>
      <c r="Q1891" s="19" t="e">
        <f>VLOOKUP(Table3[[#This Row],[Customer ID]],'Hospitalisation Details'!1890:$1048576,11,FALSE())</f>
        <v>#N/A</v>
      </c>
    </row>
    <row r="1892" spans="1:17" x14ac:dyDescent="0.2">
      <c r="A1892" s="18" t="s">
        <v>477</v>
      </c>
      <c r="B1892" s="19" t="str">
        <f>VLOOKUP(Table3[[#This Row],[Customer ID]],'Customer name 1'!1891:$1048576,4,FALSE())</f>
        <v xml:space="preserve">Mr. John </v>
      </c>
      <c r="C1892" s="20">
        <f>VLOOKUP(Table3[[#This Row],[Customer ID]],'Medical Examinations'!$1:$1048576,2,FALSE())</f>
        <v>33.155000000000001</v>
      </c>
      <c r="D1892" s="20" t="str">
        <f>VLOOKUP(Table3[[#This Row],[Customer ID]],'Medical Examinations'!$1:$1048576,3,FALSE())</f>
        <v xml:space="preserve"> obesity </v>
      </c>
      <c r="E1892" s="20">
        <f>VLOOKUP(Table3[[#This Row],[Customer ID]],'Medical Examinations'!$1:$1048576,4,FALSE())</f>
        <v>5.3</v>
      </c>
      <c r="F1892" s="20" t="str">
        <f>VLOOKUP(Table3[[#This Row],[Customer ID]],'Medical Examinations'!$1:$1048576,5,FALSE())</f>
        <v xml:space="preserve">normal </v>
      </c>
      <c r="G1892" s="19" t="str">
        <f>VLOOKUP(Table3[[#This Row],[Customer ID]],'Medical Examinations'!$1:$1048576,6,FALSE())</f>
        <v>yes</v>
      </c>
      <c r="H1892" s="19" t="str">
        <f>VLOOKUP(Table3[[#This Row],[Customer ID]],'Medical Examinations'!$1:$1048576,7,FALSE())</f>
        <v>No</v>
      </c>
      <c r="I1892" s="19" t="str">
        <f>VLOOKUP(Table3[[#This Row],[Customer ID]],'Medical Examinations'!$1:$1048576,8,FALSE())</f>
        <v>No</v>
      </c>
      <c r="J1892" s="19">
        <f>VLOOKUP(Table3[[#This Row],[Customer ID]],'Medical Examinations'!$1:$1048576,9,FALSE())</f>
        <v>1</v>
      </c>
      <c r="K1892" s="19" t="str">
        <f>VLOOKUP(Table3[[#This Row],[Customer ID]],'Medical Examinations'!$1:$1048576,10,FALSE())</f>
        <v>No</v>
      </c>
      <c r="L1892" s="19" t="e">
        <f>VLOOKUP(Table3[[#This Row],[Customer ID]],'Hospitalisation Details'!1891:$1048576,5,FALSE())</f>
        <v>#N/A</v>
      </c>
      <c r="M1892" s="19" t="e">
        <f>VLOOKUP(Table3[[#This Row],[Customer ID]],'Hospitalisation Details'!1891:$1048576,6,FALSE())</f>
        <v>#N/A</v>
      </c>
      <c r="N1892" s="19" t="e">
        <f>VLOOKUP(Table3[[#This Row],[Customer ID]],'Hospitalisation Details'!1891:$1048576,8,FALSE())</f>
        <v>#N/A</v>
      </c>
      <c r="O1892" s="19" t="e">
        <f>VLOOKUP(Table3[[#This Row],[Customer ID]],'Hospitalisation Details'!1891:$1048576,9,FALSE())</f>
        <v>#N/A</v>
      </c>
      <c r="P1892" s="19" t="e">
        <f>VLOOKUP(Table3[[#This Row],[Customer ID]],'Hospitalisation Details'!1891:$1048576,10,FALSE())</f>
        <v>#N/A</v>
      </c>
      <c r="Q1892" s="19" t="e">
        <f>VLOOKUP(Table3[[#This Row],[Customer ID]],'Hospitalisation Details'!1891:$1048576,11,FALSE())</f>
        <v>#N/A</v>
      </c>
    </row>
    <row r="1893" spans="1:17" x14ac:dyDescent="0.2">
      <c r="A1893" s="18" t="s">
        <v>476</v>
      </c>
      <c r="B1893" s="19" t="str">
        <f>VLOOKUP(Table3[[#This Row],[Customer ID]],'Customer name 1'!1892:$1048576,4,FALSE())</f>
        <v xml:space="preserve">Mr. Eduardo </v>
      </c>
      <c r="C1893" s="20">
        <f>VLOOKUP(Table3[[#This Row],[Customer ID]],'Medical Examinations'!$1:$1048576,2,FALSE())</f>
        <v>37.29</v>
      </c>
      <c r="D1893" s="20" t="str">
        <f>VLOOKUP(Table3[[#This Row],[Customer ID]],'Medical Examinations'!$1:$1048576,3,FALSE())</f>
        <v xml:space="preserve"> obesity </v>
      </c>
      <c r="E1893" s="20">
        <f>VLOOKUP(Table3[[#This Row],[Customer ID]],'Medical Examinations'!$1:$1048576,4,FALSE())</f>
        <v>4.6399999999999997</v>
      </c>
      <c r="F1893" s="20" t="str">
        <f>VLOOKUP(Table3[[#This Row],[Customer ID]],'Medical Examinations'!$1:$1048576,5,FALSE())</f>
        <v xml:space="preserve">normal </v>
      </c>
      <c r="G1893" s="19" t="str">
        <f>VLOOKUP(Table3[[#This Row],[Customer ID]],'Medical Examinations'!$1:$1048576,6,FALSE())</f>
        <v>No</v>
      </c>
      <c r="H1893" s="19" t="str">
        <f>VLOOKUP(Table3[[#This Row],[Customer ID]],'Medical Examinations'!$1:$1048576,7,FALSE())</f>
        <v>No</v>
      </c>
      <c r="I1893" s="19" t="str">
        <f>VLOOKUP(Table3[[#This Row],[Customer ID]],'Medical Examinations'!$1:$1048576,8,FALSE())</f>
        <v>Yes</v>
      </c>
      <c r="J1893" s="19">
        <f>VLOOKUP(Table3[[#This Row],[Customer ID]],'Medical Examinations'!$1:$1048576,9,FALSE())</f>
        <v>1</v>
      </c>
      <c r="K1893" s="19" t="str">
        <f>VLOOKUP(Table3[[#This Row],[Customer ID]],'Medical Examinations'!$1:$1048576,10,FALSE())</f>
        <v>No</v>
      </c>
      <c r="L1893" s="19" t="e">
        <f>VLOOKUP(Table3[[#This Row],[Customer ID]],'Hospitalisation Details'!1892:$1048576,5,FALSE())</f>
        <v>#N/A</v>
      </c>
      <c r="M1893" s="19" t="e">
        <f>VLOOKUP(Table3[[#This Row],[Customer ID]],'Hospitalisation Details'!1892:$1048576,6,FALSE())</f>
        <v>#N/A</v>
      </c>
      <c r="N1893" s="19" t="e">
        <f>VLOOKUP(Table3[[#This Row],[Customer ID]],'Hospitalisation Details'!1892:$1048576,8,FALSE())</f>
        <v>#N/A</v>
      </c>
      <c r="O1893" s="19" t="e">
        <f>VLOOKUP(Table3[[#This Row],[Customer ID]],'Hospitalisation Details'!1892:$1048576,9,FALSE())</f>
        <v>#N/A</v>
      </c>
      <c r="P1893" s="19" t="e">
        <f>VLOOKUP(Table3[[#This Row],[Customer ID]],'Hospitalisation Details'!1892:$1048576,10,FALSE())</f>
        <v>#N/A</v>
      </c>
      <c r="Q1893" s="19" t="e">
        <f>VLOOKUP(Table3[[#This Row],[Customer ID]],'Hospitalisation Details'!1892:$1048576,11,FALSE())</f>
        <v>#N/A</v>
      </c>
    </row>
    <row r="1894" spans="1:17" x14ac:dyDescent="0.2">
      <c r="A1894" s="18" t="s">
        <v>475</v>
      </c>
      <c r="B1894" s="19" t="str">
        <f>VLOOKUP(Table3[[#This Row],[Customer ID]],'Customer name 1'!1893:$1048576,4,FALSE())</f>
        <v xml:space="preserve">Ms. Laura </v>
      </c>
      <c r="C1894" s="20">
        <f>VLOOKUP(Table3[[#This Row],[Customer ID]],'Medical Examinations'!$1:$1048576,2,FALSE())</f>
        <v>20.23</v>
      </c>
      <c r="D1894" s="20" t="str">
        <f>VLOOKUP(Table3[[#This Row],[Customer ID]],'Medical Examinations'!$1:$1048576,3,FALSE())</f>
        <v>normal weight</v>
      </c>
      <c r="E1894" s="20">
        <f>VLOOKUP(Table3[[#This Row],[Customer ID]],'Medical Examinations'!$1:$1048576,4,FALSE())</f>
        <v>6.16</v>
      </c>
      <c r="F1894" s="20" t="str">
        <f>VLOOKUP(Table3[[#This Row],[Customer ID]],'Medical Examinations'!$1:$1048576,5,FALSE())</f>
        <v>prediabetes</v>
      </c>
      <c r="G1894" s="19" t="str">
        <f>VLOOKUP(Table3[[#This Row],[Customer ID]],'Medical Examinations'!$1:$1048576,6,FALSE())</f>
        <v>yes</v>
      </c>
      <c r="H1894" s="19" t="str">
        <f>VLOOKUP(Table3[[#This Row],[Customer ID]],'Medical Examinations'!$1:$1048576,7,FALSE())</f>
        <v>No</v>
      </c>
      <c r="I1894" s="19" t="str">
        <f>VLOOKUP(Table3[[#This Row],[Customer ID]],'Medical Examinations'!$1:$1048576,8,FALSE())</f>
        <v>No</v>
      </c>
      <c r="J1894" s="19">
        <f>VLOOKUP(Table3[[#This Row],[Customer ID]],'Medical Examinations'!$1:$1048576,9,FALSE())</f>
        <v>1</v>
      </c>
      <c r="K1894" s="19" t="str">
        <f>VLOOKUP(Table3[[#This Row],[Customer ID]],'Medical Examinations'!$1:$1048576,10,FALSE())</f>
        <v>No</v>
      </c>
      <c r="L1894" s="19" t="e">
        <f>VLOOKUP(Table3[[#This Row],[Customer ID]],'Hospitalisation Details'!1893:$1048576,5,FALSE())</f>
        <v>#N/A</v>
      </c>
      <c r="M1894" s="19" t="e">
        <f>VLOOKUP(Table3[[#This Row],[Customer ID]],'Hospitalisation Details'!1893:$1048576,6,FALSE())</f>
        <v>#N/A</v>
      </c>
      <c r="N1894" s="19" t="e">
        <f>VLOOKUP(Table3[[#This Row],[Customer ID]],'Hospitalisation Details'!1893:$1048576,8,FALSE())</f>
        <v>#N/A</v>
      </c>
      <c r="O1894" s="19" t="e">
        <f>VLOOKUP(Table3[[#This Row],[Customer ID]],'Hospitalisation Details'!1893:$1048576,9,FALSE())</f>
        <v>#N/A</v>
      </c>
      <c r="P1894" s="19" t="e">
        <f>VLOOKUP(Table3[[#This Row],[Customer ID]],'Hospitalisation Details'!1893:$1048576,10,FALSE())</f>
        <v>#N/A</v>
      </c>
      <c r="Q1894" s="19" t="e">
        <f>VLOOKUP(Table3[[#This Row],[Customer ID]],'Hospitalisation Details'!1893:$1048576,11,FALSE())</f>
        <v>#N/A</v>
      </c>
    </row>
    <row r="1895" spans="1:17" x14ac:dyDescent="0.2">
      <c r="A1895" s="18" t="s">
        <v>474</v>
      </c>
      <c r="B1895" s="19" t="str">
        <f>VLOOKUP(Table3[[#This Row],[Customer ID]],'Customer name 1'!1894:$1048576,4,FALSE())</f>
        <v xml:space="preserve">Mr. Charlie </v>
      </c>
      <c r="C1895" s="20">
        <f>VLOOKUP(Table3[[#This Row],[Customer ID]],'Medical Examinations'!$1:$1048576,2,FALSE())</f>
        <v>28.975000000000001</v>
      </c>
      <c r="D1895" s="20" t="str">
        <f>VLOOKUP(Table3[[#This Row],[Customer ID]],'Medical Examinations'!$1:$1048576,3,FALSE())</f>
        <v>over weight</v>
      </c>
      <c r="E1895" s="20">
        <f>VLOOKUP(Table3[[#This Row],[Customer ID]],'Medical Examinations'!$1:$1048576,4,FALSE())</f>
        <v>4.12</v>
      </c>
      <c r="F1895" s="20" t="str">
        <f>VLOOKUP(Table3[[#This Row],[Customer ID]],'Medical Examinations'!$1:$1048576,5,FALSE())</f>
        <v xml:space="preserve">normal </v>
      </c>
      <c r="G1895" s="19" t="str">
        <f>VLOOKUP(Table3[[#This Row],[Customer ID]],'Medical Examinations'!$1:$1048576,6,FALSE())</f>
        <v>No</v>
      </c>
      <c r="H1895" s="19" t="str">
        <f>VLOOKUP(Table3[[#This Row],[Customer ID]],'Medical Examinations'!$1:$1048576,7,FALSE())</f>
        <v>No</v>
      </c>
      <c r="I1895" s="19" t="str">
        <f>VLOOKUP(Table3[[#This Row],[Customer ID]],'Medical Examinations'!$1:$1048576,8,FALSE())</f>
        <v>Yes</v>
      </c>
      <c r="J1895" s="19">
        <f>VLOOKUP(Table3[[#This Row],[Customer ID]],'Medical Examinations'!$1:$1048576,9,FALSE())</f>
        <v>1</v>
      </c>
      <c r="K1895" s="19" t="str">
        <f>VLOOKUP(Table3[[#This Row],[Customer ID]],'Medical Examinations'!$1:$1048576,10,FALSE())</f>
        <v>No</v>
      </c>
      <c r="L1895" s="19" t="e">
        <f>VLOOKUP(Table3[[#This Row],[Customer ID]],'Hospitalisation Details'!1894:$1048576,5,FALSE())</f>
        <v>#N/A</v>
      </c>
      <c r="M1895" s="19" t="e">
        <f>VLOOKUP(Table3[[#This Row],[Customer ID]],'Hospitalisation Details'!1894:$1048576,6,FALSE())</f>
        <v>#N/A</v>
      </c>
      <c r="N1895" s="19" t="e">
        <f>VLOOKUP(Table3[[#This Row],[Customer ID]],'Hospitalisation Details'!1894:$1048576,8,FALSE())</f>
        <v>#N/A</v>
      </c>
      <c r="O1895" s="19" t="e">
        <f>VLOOKUP(Table3[[#This Row],[Customer ID]],'Hospitalisation Details'!1894:$1048576,9,FALSE())</f>
        <v>#N/A</v>
      </c>
      <c r="P1895" s="19" t="e">
        <f>VLOOKUP(Table3[[#This Row],[Customer ID]],'Hospitalisation Details'!1894:$1048576,10,FALSE())</f>
        <v>#N/A</v>
      </c>
      <c r="Q1895" s="19" t="e">
        <f>VLOOKUP(Table3[[#This Row],[Customer ID]],'Hospitalisation Details'!1894:$1048576,11,FALSE())</f>
        <v>#N/A</v>
      </c>
    </row>
    <row r="1896" spans="1:17" x14ac:dyDescent="0.2">
      <c r="A1896" s="18" t="s">
        <v>473</v>
      </c>
      <c r="B1896" s="19" t="str">
        <f>VLOOKUP(Table3[[#This Row],[Customer ID]],'Customer name 1'!1895:$1048576,4,FALSE())</f>
        <v xml:space="preserve">Ms. Melissa </v>
      </c>
      <c r="C1896" s="20">
        <f>VLOOKUP(Table3[[#This Row],[Customer ID]],'Medical Examinations'!$1:$1048576,2,FALSE())</f>
        <v>16.420000000000002</v>
      </c>
      <c r="D1896" s="20" t="str">
        <f>VLOOKUP(Table3[[#This Row],[Customer ID]],'Medical Examinations'!$1:$1048576,3,FALSE())</f>
        <v xml:space="preserve">under weight </v>
      </c>
      <c r="E1896" s="20">
        <f>VLOOKUP(Table3[[#This Row],[Customer ID]],'Medical Examinations'!$1:$1048576,4,FALSE())</f>
        <v>5.77</v>
      </c>
      <c r="F1896" s="20" t="str">
        <f>VLOOKUP(Table3[[#This Row],[Customer ID]],'Medical Examinations'!$1:$1048576,5,FALSE())</f>
        <v>prediabetes</v>
      </c>
      <c r="G1896" s="19" t="str">
        <f>VLOOKUP(Table3[[#This Row],[Customer ID]],'Medical Examinations'!$1:$1048576,6,FALSE())</f>
        <v>yes</v>
      </c>
      <c r="H1896" s="19" t="str">
        <f>VLOOKUP(Table3[[#This Row],[Customer ID]],'Medical Examinations'!$1:$1048576,7,FALSE())</f>
        <v>No</v>
      </c>
      <c r="I1896" s="19" t="str">
        <f>VLOOKUP(Table3[[#This Row],[Customer ID]],'Medical Examinations'!$1:$1048576,8,FALSE())</f>
        <v>Yes</v>
      </c>
      <c r="J1896" s="19">
        <f>VLOOKUP(Table3[[#This Row],[Customer ID]],'Medical Examinations'!$1:$1048576,9,FALSE())</f>
        <v>1</v>
      </c>
      <c r="K1896" s="19" t="str">
        <f>VLOOKUP(Table3[[#This Row],[Customer ID]],'Medical Examinations'!$1:$1048576,10,FALSE())</f>
        <v>No</v>
      </c>
      <c r="L1896" s="19" t="e">
        <f>VLOOKUP(Table3[[#This Row],[Customer ID]],'Hospitalisation Details'!1895:$1048576,5,FALSE())</f>
        <v>#N/A</v>
      </c>
      <c r="M1896" s="19" t="e">
        <f>VLOOKUP(Table3[[#This Row],[Customer ID]],'Hospitalisation Details'!1895:$1048576,6,FALSE())</f>
        <v>#N/A</v>
      </c>
      <c r="N1896" s="19" t="e">
        <f>VLOOKUP(Table3[[#This Row],[Customer ID]],'Hospitalisation Details'!1895:$1048576,8,FALSE())</f>
        <v>#N/A</v>
      </c>
      <c r="O1896" s="19" t="e">
        <f>VLOOKUP(Table3[[#This Row],[Customer ID]],'Hospitalisation Details'!1895:$1048576,9,FALSE())</f>
        <v>#N/A</v>
      </c>
      <c r="P1896" s="19" t="e">
        <f>VLOOKUP(Table3[[#This Row],[Customer ID]],'Hospitalisation Details'!1895:$1048576,10,FALSE())</f>
        <v>#N/A</v>
      </c>
      <c r="Q1896" s="19" t="e">
        <f>VLOOKUP(Table3[[#This Row],[Customer ID]],'Hospitalisation Details'!1895:$1048576,11,FALSE())</f>
        <v>#N/A</v>
      </c>
    </row>
    <row r="1897" spans="1:17" x14ac:dyDescent="0.2">
      <c r="A1897" s="18" t="s">
        <v>472</v>
      </c>
      <c r="B1897" s="19" t="str">
        <f>VLOOKUP(Table3[[#This Row],[Customer ID]],'Customer name 1'!1896:$1048576,4,FALSE())</f>
        <v xml:space="preserve">Mr. Dan </v>
      </c>
      <c r="C1897" s="20">
        <f>VLOOKUP(Table3[[#This Row],[Customer ID]],'Medical Examinations'!$1:$1048576,2,FALSE())</f>
        <v>17.559999999999999</v>
      </c>
      <c r="D1897" s="20" t="str">
        <f>VLOOKUP(Table3[[#This Row],[Customer ID]],'Medical Examinations'!$1:$1048576,3,FALSE())</f>
        <v xml:space="preserve">under weight </v>
      </c>
      <c r="E1897" s="20">
        <f>VLOOKUP(Table3[[#This Row],[Customer ID]],'Medical Examinations'!$1:$1048576,4,FALSE())</f>
        <v>6.2</v>
      </c>
      <c r="F1897" s="20" t="str">
        <f>VLOOKUP(Table3[[#This Row],[Customer ID]],'Medical Examinations'!$1:$1048576,5,FALSE())</f>
        <v>prediabetes</v>
      </c>
      <c r="G1897" s="19" t="str">
        <f>VLOOKUP(Table3[[#This Row],[Customer ID]],'Medical Examinations'!$1:$1048576,6,FALSE())</f>
        <v>No</v>
      </c>
      <c r="H1897" s="19" t="str">
        <f>VLOOKUP(Table3[[#This Row],[Customer ID]],'Medical Examinations'!$1:$1048576,7,FALSE())</f>
        <v>No</v>
      </c>
      <c r="I1897" s="19" t="str">
        <f>VLOOKUP(Table3[[#This Row],[Customer ID]],'Medical Examinations'!$1:$1048576,8,FALSE())</f>
        <v>No</v>
      </c>
      <c r="J1897" s="19">
        <f>VLOOKUP(Table3[[#This Row],[Customer ID]],'Medical Examinations'!$1:$1048576,9,FALSE())</f>
        <v>1</v>
      </c>
      <c r="K1897" s="19" t="str">
        <f>VLOOKUP(Table3[[#This Row],[Customer ID]],'Medical Examinations'!$1:$1048576,10,FALSE())</f>
        <v>No</v>
      </c>
      <c r="L1897" s="19" t="e">
        <f>VLOOKUP(Table3[[#This Row],[Customer ID]],'Hospitalisation Details'!1896:$1048576,5,FALSE())</f>
        <v>#N/A</v>
      </c>
      <c r="M1897" s="19" t="e">
        <f>VLOOKUP(Table3[[#This Row],[Customer ID]],'Hospitalisation Details'!1896:$1048576,6,FALSE())</f>
        <v>#N/A</v>
      </c>
      <c r="N1897" s="19" t="e">
        <f>VLOOKUP(Table3[[#This Row],[Customer ID]],'Hospitalisation Details'!1896:$1048576,8,FALSE())</f>
        <v>#N/A</v>
      </c>
      <c r="O1897" s="19" t="e">
        <f>VLOOKUP(Table3[[#This Row],[Customer ID]],'Hospitalisation Details'!1896:$1048576,9,FALSE())</f>
        <v>#N/A</v>
      </c>
      <c r="P1897" s="19" t="e">
        <f>VLOOKUP(Table3[[#This Row],[Customer ID]],'Hospitalisation Details'!1896:$1048576,10,FALSE())</f>
        <v>#N/A</v>
      </c>
      <c r="Q1897" s="19" t="e">
        <f>VLOOKUP(Table3[[#This Row],[Customer ID]],'Hospitalisation Details'!1896:$1048576,11,FALSE())</f>
        <v>#N/A</v>
      </c>
    </row>
    <row r="1898" spans="1:17" x14ac:dyDescent="0.2">
      <c r="A1898" s="18" t="s">
        <v>471</v>
      </c>
      <c r="B1898" s="19" t="str">
        <f>VLOOKUP(Table3[[#This Row],[Customer ID]],'Customer name 1'!1897:$1048576,4,FALSE())</f>
        <v xml:space="preserve">Mr. Matthew </v>
      </c>
      <c r="C1898" s="20">
        <f>VLOOKUP(Table3[[#This Row],[Customer ID]],'Medical Examinations'!$1:$1048576,2,FALSE())</f>
        <v>24.13</v>
      </c>
      <c r="D1898" s="20" t="str">
        <f>VLOOKUP(Table3[[#This Row],[Customer ID]],'Medical Examinations'!$1:$1048576,3,FALSE())</f>
        <v>normal weight</v>
      </c>
      <c r="E1898" s="20">
        <f>VLOOKUP(Table3[[#This Row],[Customer ID]],'Medical Examinations'!$1:$1048576,4,FALSE())</f>
        <v>4.3899999999999997</v>
      </c>
      <c r="F1898" s="20" t="str">
        <f>VLOOKUP(Table3[[#This Row],[Customer ID]],'Medical Examinations'!$1:$1048576,5,FALSE())</f>
        <v xml:space="preserve">normal </v>
      </c>
      <c r="G1898" s="19" t="str">
        <f>VLOOKUP(Table3[[#This Row],[Customer ID]],'Medical Examinations'!$1:$1048576,6,FALSE())</f>
        <v>No</v>
      </c>
      <c r="H1898" s="19" t="str">
        <f>VLOOKUP(Table3[[#This Row],[Customer ID]],'Medical Examinations'!$1:$1048576,7,FALSE())</f>
        <v>No</v>
      </c>
      <c r="I1898" s="19" t="str">
        <f>VLOOKUP(Table3[[#This Row],[Customer ID]],'Medical Examinations'!$1:$1048576,8,FALSE())</f>
        <v>No</v>
      </c>
      <c r="J1898" s="19">
        <f>VLOOKUP(Table3[[#This Row],[Customer ID]],'Medical Examinations'!$1:$1048576,9,FALSE())</f>
        <v>1</v>
      </c>
      <c r="K1898" s="19" t="str">
        <f>VLOOKUP(Table3[[#This Row],[Customer ID]],'Medical Examinations'!$1:$1048576,10,FALSE())</f>
        <v>No</v>
      </c>
      <c r="L1898" s="19" t="e">
        <f>VLOOKUP(Table3[[#This Row],[Customer ID]],'Hospitalisation Details'!1897:$1048576,5,FALSE())</f>
        <v>#N/A</v>
      </c>
      <c r="M1898" s="19" t="e">
        <f>VLOOKUP(Table3[[#This Row],[Customer ID]],'Hospitalisation Details'!1897:$1048576,6,FALSE())</f>
        <v>#N/A</v>
      </c>
      <c r="N1898" s="19" t="e">
        <f>VLOOKUP(Table3[[#This Row],[Customer ID]],'Hospitalisation Details'!1897:$1048576,8,FALSE())</f>
        <v>#N/A</v>
      </c>
      <c r="O1898" s="19" t="e">
        <f>VLOOKUP(Table3[[#This Row],[Customer ID]],'Hospitalisation Details'!1897:$1048576,9,FALSE())</f>
        <v>#N/A</v>
      </c>
      <c r="P1898" s="19" t="e">
        <f>VLOOKUP(Table3[[#This Row],[Customer ID]],'Hospitalisation Details'!1897:$1048576,10,FALSE())</f>
        <v>#N/A</v>
      </c>
      <c r="Q1898" s="19" t="e">
        <f>VLOOKUP(Table3[[#This Row],[Customer ID]],'Hospitalisation Details'!1897:$1048576,11,FALSE())</f>
        <v>#N/A</v>
      </c>
    </row>
    <row r="1899" spans="1:17" x14ac:dyDescent="0.2">
      <c r="A1899" s="18" t="s">
        <v>470</v>
      </c>
      <c r="B1899" s="19" t="str">
        <f>VLOOKUP(Table3[[#This Row],[Customer ID]],'Customer name 1'!1898:$1048576,4,FALSE())</f>
        <v xml:space="preserve">Mr. Wesley </v>
      </c>
      <c r="C1899" s="20">
        <f>VLOOKUP(Table3[[#This Row],[Customer ID]],'Medical Examinations'!$1:$1048576,2,FALSE())</f>
        <v>19.95</v>
      </c>
      <c r="D1899" s="20" t="str">
        <f>VLOOKUP(Table3[[#This Row],[Customer ID]],'Medical Examinations'!$1:$1048576,3,FALSE())</f>
        <v>normal weight</v>
      </c>
      <c r="E1899" s="20">
        <f>VLOOKUP(Table3[[#This Row],[Customer ID]],'Medical Examinations'!$1:$1048576,4,FALSE())</f>
        <v>5.13</v>
      </c>
      <c r="F1899" s="20" t="str">
        <f>VLOOKUP(Table3[[#This Row],[Customer ID]],'Medical Examinations'!$1:$1048576,5,FALSE())</f>
        <v xml:space="preserve">normal </v>
      </c>
      <c r="G1899" s="19" t="str">
        <f>VLOOKUP(Table3[[#This Row],[Customer ID]],'Medical Examinations'!$1:$1048576,6,FALSE())</f>
        <v>No</v>
      </c>
      <c r="H1899" s="19" t="str">
        <f>VLOOKUP(Table3[[#This Row],[Customer ID]],'Medical Examinations'!$1:$1048576,7,FALSE())</f>
        <v>yes</v>
      </c>
      <c r="I1899" s="19" t="str">
        <f>VLOOKUP(Table3[[#This Row],[Customer ID]],'Medical Examinations'!$1:$1048576,8,FALSE())</f>
        <v>No</v>
      </c>
      <c r="J1899" s="19">
        <f>VLOOKUP(Table3[[#This Row],[Customer ID]],'Medical Examinations'!$1:$1048576,9,FALSE())</f>
        <v>2</v>
      </c>
      <c r="K1899" s="19" t="str">
        <f>VLOOKUP(Table3[[#This Row],[Customer ID]],'Medical Examinations'!$1:$1048576,10,FALSE())</f>
        <v>No</v>
      </c>
      <c r="L1899" s="19" t="e">
        <f>VLOOKUP(Table3[[#This Row],[Customer ID]],'Hospitalisation Details'!1898:$1048576,5,FALSE())</f>
        <v>#N/A</v>
      </c>
      <c r="M1899" s="19" t="e">
        <f>VLOOKUP(Table3[[#This Row],[Customer ID]],'Hospitalisation Details'!1898:$1048576,6,FALSE())</f>
        <v>#N/A</v>
      </c>
      <c r="N1899" s="19" t="e">
        <f>VLOOKUP(Table3[[#This Row],[Customer ID]],'Hospitalisation Details'!1898:$1048576,8,FALSE())</f>
        <v>#N/A</v>
      </c>
      <c r="O1899" s="19" t="e">
        <f>VLOOKUP(Table3[[#This Row],[Customer ID]],'Hospitalisation Details'!1898:$1048576,9,FALSE())</f>
        <v>#N/A</v>
      </c>
      <c r="P1899" s="19" t="e">
        <f>VLOOKUP(Table3[[#This Row],[Customer ID]],'Hospitalisation Details'!1898:$1048576,10,FALSE())</f>
        <v>#N/A</v>
      </c>
      <c r="Q1899" s="19" t="e">
        <f>VLOOKUP(Table3[[#This Row],[Customer ID]],'Hospitalisation Details'!1898:$1048576,11,FALSE())</f>
        <v>#N/A</v>
      </c>
    </row>
    <row r="1900" spans="1:17" x14ac:dyDescent="0.2">
      <c r="A1900" s="18" t="s">
        <v>469</v>
      </c>
      <c r="B1900" s="19" t="str">
        <f>VLOOKUP(Table3[[#This Row],[Customer ID]],'Customer name 1'!1899:$1048576,4,FALSE())</f>
        <v xml:space="preserve">Mr. Christopher </v>
      </c>
      <c r="C1900" s="20">
        <f>VLOOKUP(Table3[[#This Row],[Customer ID]],'Medical Examinations'!$1:$1048576,2,FALSE())</f>
        <v>21.24</v>
      </c>
      <c r="D1900" s="20" t="str">
        <f>VLOOKUP(Table3[[#This Row],[Customer ID]],'Medical Examinations'!$1:$1048576,3,FALSE())</f>
        <v>normal weight</v>
      </c>
      <c r="E1900" s="20">
        <f>VLOOKUP(Table3[[#This Row],[Customer ID]],'Medical Examinations'!$1:$1048576,4,FALSE())</f>
        <v>4.49</v>
      </c>
      <c r="F1900" s="20" t="str">
        <f>VLOOKUP(Table3[[#This Row],[Customer ID]],'Medical Examinations'!$1:$1048576,5,FALSE())</f>
        <v xml:space="preserve">normal </v>
      </c>
      <c r="G1900" s="19" t="str">
        <f>VLOOKUP(Table3[[#This Row],[Customer ID]],'Medical Examinations'!$1:$1048576,6,FALSE())</f>
        <v>No</v>
      </c>
      <c r="H1900" s="19" t="str">
        <f>VLOOKUP(Table3[[#This Row],[Customer ID]],'Medical Examinations'!$1:$1048576,7,FALSE())</f>
        <v>No</v>
      </c>
      <c r="I1900" s="19" t="str">
        <f>VLOOKUP(Table3[[#This Row],[Customer ID]],'Medical Examinations'!$1:$1048576,8,FALSE())</f>
        <v>No</v>
      </c>
      <c r="J1900" s="19">
        <f>VLOOKUP(Table3[[#This Row],[Customer ID]],'Medical Examinations'!$1:$1048576,9,FALSE())</f>
        <v>0</v>
      </c>
      <c r="K1900" s="19" t="str">
        <f>VLOOKUP(Table3[[#This Row],[Customer ID]],'Medical Examinations'!$1:$1048576,10,FALSE())</f>
        <v>No</v>
      </c>
      <c r="L1900" s="19" t="e">
        <f>VLOOKUP(Table3[[#This Row],[Customer ID]],'Hospitalisation Details'!1899:$1048576,5,FALSE())</f>
        <v>#N/A</v>
      </c>
      <c r="M1900" s="19" t="e">
        <f>VLOOKUP(Table3[[#This Row],[Customer ID]],'Hospitalisation Details'!1899:$1048576,6,FALSE())</f>
        <v>#N/A</v>
      </c>
      <c r="N1900" s="19" t="e">
        <f>VLOOKUP(Table3[[#This Row],[Customer ID]],'Hospitalisation Details'!1899:$1048576,8,FALSE())</f>
        <v>#N/A</v>
      </c>
      <c r="O1900" s="19" t="e">
        <f>VLOOKUP(Table3[[#This Row],[Customer ID]],'Hospitalisation Details'!1899:$1048576,9,FALSE())</f>
        <v>#N/A</v>
      </c>
      <c r="P1900" s="19" t="e">
        <f>VLOOKUP(Table3[[#This Row],[Customer ID]],'Hospitalisation Details'!1899:$1048576,10,FALSE())</f>
        <v>#N/A</v>
      </c>
      <c r="Q1900" s="19" t="e">
        <f>VLOOKUP(Table3[[#This Row],[Customer ID]],'Hospitalisation Details'!1899:$1048576,11,FALSE())</f>
        <v>#N/A</v>
      </c>
    </row>
    <row r="1901" spans="1:17" x14ac:dyDescent="0.2">
      <c r="A1901" s="18" t="s">
        <v>468</v>
      </c>
      <c r="B1901" s="19" t="str">
        <f>VLOOKUP(Table3[[#This Row],[Customer ID]],'Customer name 1'!1900:$1048576,4,FALSE())</f>
        <v xml:space="preserve">Ms. Jessica </v>
      </c>
      <c r="C1901" s="20">
        <f>VLOOKUP(Table3[[#This Row],[Customer ID]],'Medical Examinations'!$1:$1048576,2,FALSE())</f>
        <v>44.22</v>
      </c>
      <c r="D1901" s="20" t="str">
        <f>VLOOKUP(Table3[[#This Row],[Customer ID]],'Medical Examinations'!$1:$1048576,3,FALSE())</f>
        <v xml:space="preserve"> obesity </v>
      </c>
      <c r="E1901" s="20">
        <f>VLOOKUP(Table3[[#This Row],[Customer ID]],'Medical Examinations'!$1:$1048576,4,FALSE())</f>
        <v>6.35</v>
      </c>
      <c r="F1901" s="20" t="str">
        <f>VLOOKUP(Table3[[#This Row],[Customer ID]],'Medical Examinations'!$1:$1048576,5,FALSE())</f>
        <v>prediabetes</v>
      </c>
      <c r="G1901" s="19" t="str">
        <f>VLOOKUP(Table3[[#This Row],[Customer ID]],'Medical Examinations'!$1:$1048576,6,FALSE())</f>
        <v>No</v>
      </c>
      <c r="H1901" s="19" t="str">
        <f>VLOOKUP(Table3[[#This Row],[Customer ID]],'Medical Examinations'!$1:$1048576,7,FALSE())</f>
        <v>No</v>
      </c>
      <c r="I1901" s="19" t="str">
        <f>VLOOKUP(Table3[[#This Row],[Customer ID]],'Medical Examinations'!$1:$1048576,8,FALSE())</f>
        <v>No</v>
      </c>
      <c r="J1901" s="19">
        <f>VLOOKUP(Table3[[#This Row],[Customer ID]],'Medical Examinations'!$1:$1048576,9,FALSE())</f>
        <v>0</v>
      </c>
      <c r="K1901" s="19" t="str">
        <f>VLOOKUP(Table3[[#This Row],[Customer ID]],'Medical Examinations'!$1:$1048576,10,FALSE())</f>
        <v>No</v>
      </c>
      <c r="L1901" s="19" t="e">
        <f>VLOOKUP(Table3[[#This Row],[Customer ID]],'Hospitalisation Details'!1900:$1048576,5,FALSE())</f>
        <v>#N/A</v>
      </c>
      <c r="M1901" s="19" t="e">
        <f>VLOOKUP(Table3[[#This Row],[Customer ID]],'Hospitalisation Details'!1900:$1048576,6,FALSE())</f>
        <v>#N/A</v>
      </c>
      <c r="N1901" s="19" t="e">
        <f>VLOOKUP(Table3[[#This Row],[Customer ID]],'Hospitalisation Details'!1900:$1048576,8,FALSE())</f>
        <v>#N/A</v>
      </c>
      <c r="O1901" s="19" t="e">
        <f>VLOOKUP(Table3[[#This Row],[Customer ID]],'Hospitalisation Details'!1900:$1048576,9,FALSE())</f>
        <v>#N/A</v>
      </c>
      <c r="P1901" s="19" t="e">
        <f>VLOOKUP(Table3[[#This Row],[Customer ID]],'Hospitalisation Details'!1900:$1048576,10,FALSE())</f>
        <v>#N/A</v>
      </c>
      <c r="Q1901" s="19" t="e">
        <f>VLOOKUP(Table3[[#This Row],[Customer ID]],'Hospitalisation Details'!1900:$1048576,11,FALSE())</f>
        <v>#N/A</v>
      </c>
    </row>
    <row r="1902" spans="1:17" x14ac:dyDescent="0.2">
      <c r="A1902" s="18" t="s">
        <v>467</v>
      </c>
      <c r="B1902" s="19" t="str">
        <f>VLOOKUP(Table3[[#This Row],[Customer ID]],'Customer name 1'!1901:$1048576,4,FALSE())</f>
        <v xml:space="preserve">Ms. Christin </v>
      </c>
      <c r="C1902" s="20">
        <f>VLOOKUP(Table3[[#This Row],[Customer ID]],'Medical Examinations'!$1:$1048576,2,FALSE())</f>
        <v>41.1</v>
      </c>
      <c r="D1902" s="20" t="str">
        <f>VLOOKUP(Table3[[#This Row],[Customer ID]],'Medical Examinations'!$1:$1048576,3,FALSE())</f>
        <v xml:space="preserve"> obesity </v>
      </c>
      <c r="E1902" s="20">
        <f>VLOOKUP(Table3[[#This Row],[Customer ID]],'Medical Examinations'!$1:$1048576,4,FALSE())</f>
        <v>5.79</v>
      </c>
      <c r="F1902" s="20" t="str">
        <f>VLOOKUP(Table3[[#This Row],[Customer ID]],'Medical Examinations'!$1:$1048576,5,FALSE())</f>
        <v>prediabetes</v>
      </c>
      <c r="G1902" s="19" t="str">
        <f>VLOOKUP(Table3[[#This Row],[Customer ID]],'Medical Examinations'!$1:$1048576,6,FALSE())</f>
        <v>No</v>
      </c>
      <c r="H1902" s="19" t="str">
        <f>VLOOKUP(Table3[[#This Row],[Customer ID]],'Medical Examinations'!$1:$1048576,7,FALSE())</f>
        <v>No</v>
      </c>
      <c r="I1902" s="19" t="str">
        <f>VLOOKUP(Table3[[#This Row],[Customer ID]],'Medical Examinations'!$1:$1048576,8,FALSE())</f>
        <v>No</v>
      </c>
      <c r="J1902" s="19">
        <f>VLOOKUP(Table3[[#This Row],[Customer ID]],'Medical Examinations'!$1:$1048576,9,FALSE())</f>
        <v>0</v>
      </c>
      <c r="K1902" s="19" t="str">
        <f>VLOOKUP(Table3[[#This Row],[Customer ID]],'Medical Examinations'!$1:$1048576,10,FALSE())</f>
        <v>No</v>
      </c>
      <c r="L1902" s="19" t="e">
        <f>VLOOKUP(Table3[[#This Row],[Customer ID]],'Hospitalisation Details'!1901:$1048576,5,FALSE())</f>
        <v>#N/A</v>
      </c>
      <c r="M1902" s="19" t="e">
        <f>VLOOKUP(Table3[[#This Row],[Customer ID]],'Hospitalisation Details'!1901:$1048576,6,FALSE())</f>
        <v>#N/A</v>
      </c>
      <c r="N1902" s="19" t="e">
        <f>VLOOKUP(Table3[[#This Row],[Customer ID]],'Hospitalisation Details'!1901:$1048576,8,FALSE())</f>
        <v>#N/A</v>
      </c>
      <c r="O1902" s="19" t="e">
        <f>VLOOKUP(Table3[[#This Row],[Customer ID]],'Hospitalisation Details'!1901:$1048576,9,FALSE())</f>
        <v>#N/A</v>
      </c>
      <c r="P1902" s="19" t="e">
        <f>VLOOKUP(Table3[[#This Row],[Customer ID]],'Hospitalisation Details'!1901:$1048576,10,FALSE())</f>
        <v>#N/A</v>
      </c>
      <c r="Q1902" s="19" t="e">
        <f>VLOOKUP(Table3[[#This Row],[Customer ID]],'Hospitalisation Details'!1901:$1048576,11,FALSE())</f>
        <v>#N/A</v>
      </c>
    </row>
    <row r="1903" spans="1:17" x14ac:dyDescent="0.2">
      <c r="A1903" s="18" t="s">
        <v>466</v>
      </c>
      <c r="B1903" s="19" t="str">
        <f>VLOOKUP(Table3[[#This Row],[Customer ID]],'Customer name 1'!1902:$1048576,4,FALSE())</f>
        <v xml:space="preserve">Ms. Sara </v>
      </c>
      <c r="C1903" s="20">
        <f>VLOOKUP(Table3[[#This Row],[Customer ID]],'Medical Examinations'!$1:$1048576,2,FALSE())</f>
        <v>34.200000000000003</v>
      </c>
      <c r="D1903" s="20" t="str">
        <f>VLOOKUP(Table3[[#This Row],[Customer ID]],'Medical Examinations'!$1:$1048576,3,FALSE())</f>
        <v xml:space="preserve"> obesity </v>
      </c>
      <c r="E1903" s="20">
        <f>VLOOKUP(Table3[[#This Row],[Customer ID]],'Medical Examinations'!$1:$1048576,4,FALSE())</f>
        <v>4.78</v>
      </c>
      <c r="F1903" s="20" t="str">
        <f>VLOOKUP(Table3[[#This Row],[Customer ID]],'Medical Examinations'!$1:$1048576,5,FALSE())</f>
        <v xml:space="preserve">normal </v>
      </c>
      <c r="G1903" s="19" t="str">
        <f>VLOOKUP(Table3[[#This Row],[Customer ID]],'Medical Examinations'!$1:$1048576,6,FALSE())</f>
        <v>yes</v>
      </c>
      <c r="H1903" s="19" t="str">
        <f>VLOOKUP(Table3[[#This Row],[Customer ID]],'Medical Examinations'!$1:$1048576,7,FALSE())</f>
        <v>No</v>
      </c>
      <c r="I1903" s="19" t="str">
        <f>VLOOKUP(Table3[[#This Row],[Customer ID]],'Medical Examinations'!$1:$1048576,8,FALSE())</f>
        <v>No</v>
      </c>
      <c r="J1903" s="19">
        <f>VLOOKUP(Table3[[#This Row],[Customer ID]],'Medical Examinations'!$1:$1048576,9,FALSE())</f>
        <v>0</v>
      </c>
      <c r="K1903" s="19" t="str">
        <f>VLOOKUP(Table3[[#This Row],[Customer ID]],'Medical Examinations'!$1:$1048576,10,FALSE())</f>
        <v>No</v>
      </c>
      <c r="L1903" s="19" t="e">
        <f>VLOOKUP(Table3[[#This Row],[Customer ID]],'Hospitalisation Details'!1902:$1048576,5,FALSE())</f>
        <v>#N/A</v>
      </c>
      <c r="M1903" s="19" t="e">
        <f>VLOOKUP(Table3[[#This Row],[Customer ID]],'Hospitalisation Details'!1902:$1048576,6,FALSE())</f>
        <v>#N/A</v>
      </c>
      <c r="N1903" s="19" t="e">
        <f>VLOOKUP(Table3[[#This Row],[Customer ID]],'Hospitalisation Details'!1902:$1048576,8,FALSE())</f>
        <v>#N/A</v>
      </c>
      <c r="O1903" s="19" t="e">
        <f>VLOOKUP(Table3[[#This Row],[Customer ID]],'Hospitalisation Details'!1902:$1048576,9,FALSE())</f>
        <v>#N/A</v>
      </c>
      <c r="P1903" s="19" t="e">
        <f>VLOOKUP(Table3[[#This Row],[Customer ID]],'Hospitalisation Details'!1902:$1048576,10,FALSE())</f>
        <v>#N/A</v>
      </c>
      <c r="Q1903" s="19" t="e">
        <f>VLOOKUP(Table3[[#This Row],[Customer ID]],'Hospitalisation Details'!1902:$1048576,11,FALSE())</f>
        <v>#N/A</v>
      </c>
    </row>
    <row r="1904" spans="1:17" x14ac:dyDescent="0.2">
      <c r="A1904" s="18" t="s">
        <v>465</v>
      </c>
      <c r="B1904" s="19" t="str">
        <f>VLOOKUP(Table3[[#This Row],[Customer ID]],'Customer name 1'!1903:$1048576,4,FALSE())</f>
        <v xml:space="preserve">Ms. Elizabeth </v>
      </c>
      <c r="C1904" s="20">
        <f>VLOOKUP(Table3[[#This Row],[Customer ID]],'Medical Examinations'!$1:$1048576,2,FALSE())</f>
        <v>29.92</v>
      </c>
      <c r="D1904" s="20" t="str">
        <f>VLOOKUP(Table3[[#This Row],[Customer ID]],'Medical Examinations'!$1:$1048576,3,FALSE())</f>
        <v>over weight</v>
      </c>
      <c r="E1904" s="20">
        <f>VLOOKUP(Table3[[#This Row],[Customer ID]],'Medical Examinations'!$1:$1048576,4,FALSE())</f>
        <v>6.02</v>
      </c>
      <c r="F1904" s="20" t="str">
        <f>VLOOKUP(Table3[[#This Row],[Customer ID]],'Medical Examinations'!$1:$1048576,5,FALSE())</f>
        <v>prediabetes</v>
      </c>
      <c r="G1904" s="19" t="str">
        <f>VLOOKUP(Table3[[#This Row],[Customer ID]],'Medical Examinations'!$1:$1048576,6,FALSE())</f>
        <v>yes</v>
      </c>
      <c r="H1904" s="19" t="str">
        <f>VLOOKUP(Table3[[#This Row],[Customer ID]],'Medical Examinations'!$1:$1048576,7,FALSE())</f>
        <v>No</v>
      </c>
      <c r="I1904" s="19" t="str">
        <f>VLOOKUP(Table3[[#This Row],[Customer ID]],'Medical Examinations'!$1:$1048576,8,FALSE())</f>
        <v>No</v>
      </c>
      <c r="J1904" s="19">
        <f>VLOOKUP(Table3[[#This Row],[Customer ID]],'Medical Examinations'!$1:$1048576,9,FALSE())</f>
        <v>0</v>
      </c>
      <c r="K1904" s="19" t="str">
        <f>VLOOKUP(Table3[[#This Row],[Customer ID]],'Medical Examinations'!$1:$1048576,10,FALSE())</f>
        <v>No</v>
      </c>
      <c r="L1904" s="19" t="e">
        <f>VLOOKUP(Table3[[#This Row],[Customer ID]],'Hospitalisation Details'!1903:$1048576,5,FALSE())</f>
        <v>#N/A</v>
      </c>
      <c r="M1904" s="19" t="e">
        <f>VLOOKUP(Table3[[#This Row],[Customer ID]],'Hospitalisation Details'!1903:$1048576,6,FALSE())</f>
        <v>#N/A</v>
      </c>
      <c r="N1904" s="19" t="e">
        <f>VLOOKUP(Table3[[#This Row],[Customer ID]],'Hospitalisation Details'!1903:$1048576,8,FALSE())</f>
        <v>#N/A</v>
      </c>
      <c r="O1904" s="19" t="e">
        <f>VLOOKUP(Table3[[#This Row],[Customer ID]],'Hospitalisation Details'!1903:$1048576,9,FALSE())</f>
        <v>#N/A</v>
      </c>
      <c r="P1904" s="19" t="e">
        <f>VLOOKUP(Table3[[#This Row],[Customer ID]],'Hospitalisation Details'!1903:$1048576,10,FALSE())</f>
        <v>#N/A</v>
      </c>
      <c r="Q1904" s="19" t="e">
        <f>VLOOKUP(Table3[[#This Row],[Customer ID]],'Hospitalisation Details'!1903:$1048576,11,FALSE())</f>
        <v>#N/A</v>
      </c>
    </row>
    <row r="1905" spans="1:17" x14ac:dyDescent="0.2">
      <c r="A1905" s="18" t="s">
        <v>464</v>
      </c>
      <c r="B1905" s="19" t="str">
        <f>VLOOKUP(Table3[[#This Row],[Customer ID]],'Customer name 1'!1904:$1048576,4,FALSE())</f>
        <v xml:space="preserve">Ms. Margaret </v>
      </c>
      <c r="C1905" s="20">
        <f>VLOOKUP(Table3[[#This Row],[Customer ID]],'Medical Examinations'!$1:$1048576,2,FALSE())</f>
        <v>28.93</v>
      </c>
      <c r="D1905" s="20" t="str">
        <f>VLOOKUP(Table3[[#This Row],[Customer ID]],'Medical Examinations'!$1:$1048576,3,FALSE())</f>
        <v>over weight</v>
      </c>
      <c r="E1905" s="20">
        <f>VLOOKUP(Table3[[#This Row],[Customer ID]],'Medical Examinations'!$1:$1048576,4,FALSE())</f>
        <v>4.4400000000000004</v>
      </c>
      <c r="F1905" s="20" t="str">
        <f>VLOOKUP(Table3[[#This Row],[Customer ID]],'Medical Examinations'!$1:$1048576,5,FALSE())</f>
        <v xml:space="preserve">normal </v>
      </c>
      <c r="G1905" s="19" t="str">
        <f>VLOOKUP(Table3[[#This Row],[Customer ID]],'Medical Examinations'!$1:$1048576,6,FALSE())</f>
        <v>No</v>
      </c>
      <c r="H1905" s="19" t="str">
        <f>VLOOKUP(Table3[[#This Row],[Customer ID]],'Medical Examinations'!$1:$1048576,7,FALSE())</f>
        <v>No</v>
      </c>
      <c r="I1905" s="19" t="str">
        <f>VLOOKUP(Table3[[#This Row],[Customer ID]],'Medical Examinations'!$1:$1048576,8,FALSE())</f>
        <v>No</v>
      </c>
      <c r="J1905" s="19">
        <f>VLOOKUP(Table3[[#This Row],[Customer ID]],'Medical Examinations'!$1:$1048576,9,FALSE())</f>
        <v>0</v>
      </c>
      <c r="K1905" s="19" t="str">
        <f>VLOOKUP(Table3[[#This Row],[Customer ID]],'Medical Examinations'!$1:$1048576,10,FALSE())</f>
        <v>No</v>
      </c>
      <c r="L1905" s="19" t="e">
        <f>VLOOKUP(Table3[[#This Row],[Customer ID]],'Hospitalisation Details'!1904:$1048576,5,FALSE())</f>
        <v>#N/A</v>
      </c>
      <c r="M1905" s="19" t="e">
        <f>VLOOKUP(Table3[[#This Row],[Customer ID]],'Hospitalisation Details'!1904:$1048576,6,FALSE())</f>
        <v>#N/A</v>
      </c>
      <c r="N1905" s="19" t="e">
        <f>VLOOKUP(Table3[[#This Row],[Customer ID]],'Hospitalisation Details'!1904:$1048576,8,FALSE())</f>
        <v>#N/A</v>
      </c>
      <c r="O1905" s="19" t="e">
        <f>VLOOKUP(Table3[[#This Row],[Customer ID]],'Hospitalisation Details'!1904:$1048576,9,FALSE())</f>
        <v>#N/A</v>
      </c>
      <c r="P1905" s="19" t="e">
        <f>VLOOKUP(Table3[[#This Row],[Customer ID]],'Hospitalisation Details'!1904:$1048576,10,FALSE())</f>
        <v>#N/A</v>
      </c>
      <c r="Q1905" s="19" t="e">
        <f>VLOOKUP(Table3[[#This Row],[Customer ID]],'Hospitalisation Details'!1904:$1048576,11,FALSE())</f>
        <v>#N/A</v>
      </c>
    </row>
    <row r="1906" spans="1:17" x14ac:dyDescent="0.2">
      <c r="A1906" s="18" t="s">
        <v>463</v>
      </c>
      <c r="B1906" s="19" t="str">
        <f>VLOOKUP(Table3[[#This Row],[Customer ID]],'Customer name 1'!1905:$1048576,4,FALSE())</f>
        <v xml:space="preserve">Ms. Tiffany </v>
      </c>
      <c r="C1906" s="20">
        <f>VLOOKUP(Table3[[#This Row],[Customer ID]],'Medical Examinations'!$1:$1048576,2,FALSE())</f>
        <v>31.254999999999999</v>
      </c>
      <c r="D1906" s="20" t="str">
        <f>VLOOKUP(Table3[[#This Row],[Customer ID]],'Medical Examinations'!$1:$1048576,3,FALSE())</f>
        <v xml:space="preserve"> obesity </v>
      </c>
      <c r="E1906" s="20">
        <f>VLOOKUP(Table3[[#This Row],[Customer ID]],'Medical Examinations'!$1:$1048576,4,FALSE())</f>
        <v>5.84</v>
      </c>
      <c r="F1906" s="20" t="str">
        <f>VLOOKUP(Table3[[#This Row],[Customer ID]],'Medical Examinations'!$1:$1048576,5,FALSE())</f>
        <v>prediabetes</v>
      </c>
      <c r="G1906" s="19" t="str">
        <f>VLOOKUP(Table3[[#This Row],[Customer ID]],'Medical Examinations'!$1:$1048576,6,FALSE())</f>
        <v>yes</v>
      </c>
      <c r="H1906" s="19" t="str">
        <f>VLOOKUP(Table3[[#This Row],[Customer ID]],'Medical Examinations'!$1:$1048576,7,FALSE())</f>
        <v>No</v>
      </c>
      <c r="I1906" s="19" t="str">
        <f>VLOOKUP(Table3[[#This Row],[Customer ID]],'Medical Examinations'!$1:$1048576,8,FALSE())</f>
        <v>No</v>
      </c>
      <c r="J1906" s="19">
        <f>VLOOKUP(Table3[[#This Row],[Customer ID]],'Medical Examinations'!$1:$1048576,9,FALSE())</f>
        <v>1</v>
      </c>
      <c r="K1906" s="19" t="str">
        <f>VLOOKUP(Table3[[#This Row],[Customer ID]],'Medical Examinations'!$1:$1048576,10,FALSE())</f>
        <v>No</v>
      </c>
      <c r="L1906" s="19" t="e">
        <f>VLOOKUP(Table3[[#This Row],[Customer ID]],'Hospitalisation Details'!1905:$1048576,5,FALSE())</f>
        <v>#N/A</v>
      </c>
      <c r="M1906" s="19" t="e">
        <f>VLOOKUP(Table3[[#This Row],[Customer ID]],'Hospitalisation Details'!1905:$1048576,6,FALSE())</f>
        <v>#N/A</v>
      </c>
      <c r="N1906" s="19" t="e">
        <f>VLOOKUP(Table3[[#This Row],[Customer ID]],'Hospitalisation Details'!1905:$1048576,8,FALSE())</f>
        <v>#N/A</v>
      </c>
      <c r="O1906" s="19" t="e">
        <f>VLOOKUP(Table3[[#This Row],[Customer ID]],'Hospitalisation Details'!1905:$1048576,9,FALSE())</f>
        <v>#N/A</v>
      </c>
      <c r="P1906" s="19" t="e">
        <f>VLOOKUP(Table3[[#This Row],[Customer ID]],'Hospitalisation Details'!1905:$1048576,10,FALSE())</f>
        <v>#N/A</v>
      </c>
      <c r="Q1906" s="19" t="e">
        <f>VLOOKUP(Table3[[#This Row],[Customer ID]],'Hospitalisation Details'!1905:$1048576,11,FALSE())</f>
        <v>#N/A</v>
      </c>
    </row>
    <row r="1907" spans="1:17" x14ac:dyDescent="0.2">
      <c r="A1907" s="18" t="s">
        <v>462</v>
      </c>
      <c r="B1907" s="19" t="str">
        <f>VLOOKUP(Table3[[#This Row],[Customer ID]],'Customer name 1'!1906:$1048576,4,FALSE())</f>
        <v xml:space="preserve">Mr. David </v>
      </c>
      <c r="C1907" s="20">
        <f>VLOOKUP(Table3[[#This Row],[Customer ID]],'Medical Examinations'!$1:$1048576,2,FALSE())</f>
        <v>29.83</v>
      </c>
      <c r="D1907" s="20" t="str">
        <f>VLOOKUP(Table3[[#This Row],[Customer ID]],'Medical Examinations'!$1:$1048576,3,FALSE())</f>
        <v>over weight</v>
      </c>
      <c r="E1907" s="20">
        <f>VLOOKUP(Table3[[#This Row],[Customer ID]],'Medical Examinations'!$1:$1048576,4,FALSE())</f>
        <v>5.39</v>
      </c>
      <c r="F1907" s="20" t="str">
        <f>VLOOKUP(Table3[[#This Row],[Customer ID]],'Medical Examinations'!$1:$1048576,5,FALSE())</f>
        <v xml:space="preserve">normal </v>
      </c>
      <c r="G1907" s="19" t="str">
        <f>VLOOKUP(Table3[[#This Row],[Customer ID]],'Medical Examinations'!$1:$1048576,6,FALSE())</f>
        <v>No</v>
      </c>
      <c r="H1907" s="19" t="str">
        <f>VLOOKUP(Table3[[#This Row],[Customer ID]],'Medical Examinations'!$1:$1048576,7,FALSE())</f>
        <v>No</v>
      </c>
      <c r="I1907" s="19" t="str">
        <f>VLOOKUP(Table3[[#This Row],[Customer ID]],'Medical Examinations'!$1:$1048576,8,FALSE())</f>
        <v>No</v>
      </c>
      <c r="J1907" s="19">
        <f>VLOOKUP(Table3[[#This Row],[Customer ID]],'Medical Examinations'!$1:$1048576,9,FALSE())</f>
        <v>0</v>
      </c>
      <c r="K1907" s="19" t="str">
        <f>VLOOKUP(Table3[[#This Row],[Customer ID]],'Medical Examinations'!$1:$1048576,10,FALSE())</f>
        <v>No</v>
      </c>
      <c r="L1907" s="19" t="e">
        <f>VLOOKUP(Table3[[#This Row],[Customer ID]],'Hospitalisation Details'!1906:$1048576,5,FALSE())</f>
        <v>#N/A</v>
      </c>
      <c r="M1907" s="19" t="e">
        <f>VLOOKUP(Table3[[#This Row],[Customer ID]],'Hospitalisation Details'!1906:$1048576,6,FALSE())</f>
        <v>#N/A</v>
      </c>
      <c r="N1907" s="19" t="e">
        <f>VLOOKUP(Table3[[#This Row],[Customer ID]],'Hospitalisation Details'!1906:$1048576,8,FALSE())</f>
        <v>#N/A</v>
      </c>
      <c r="O1907" s="19" t="e">
        <f>VLOOKUP(Table3[[#This Row],[Customer ID]],'Hospitalisation Details'!1906:$1048576,9,FALSE())</f>
        <v>#N/A</v>
      </c>
      <c r="P1907" s="19" t="e">
        <f>VLOOKUP(Table3[[#This Row],[Customer ID]],'Hospitalisation Details'!1906:$1048576,10,FALSE())</f>
        <v>#N/A</v>
      </c>
      <c r="Q1907" s="19" t="e">
        <f>VLOOKUP(Table3[[#This Row],[Customer ID]],'Hospitalisation Details'!1906:$1048576,11,FALSE())</f>
        <v>#N/A</v>
      </c>
    </row>
    <row r="1908" spans="1:17" x14ac:dyDescent="0.2">
      <c r="A1908" s="18" t="s">
        <v>461</v>
      </c>
      <c r="B1908" s="19" t="str">
        <f>VLOOKUP(Table3[[#This Row],[Customer ID]],'Customer name 1'!1907:$1048576,4,FALSE())</f>
        <v xml:space="preserve">Ms. Christine </v>
      </c>
      <c r="C1908" s="20">
        <f>VLOOKUP(Table3[[#This Row],[Customer ID]],'Medical Examinations'!$1:$1048576,2,FALSE())</f>
        <v>29.59</v>
      </c>
      <c r="D1908" s="20" t="str">
        <f>VLOOKUP(Table3[[#This Row],[Customer ID]],'Medical Examinations'!$1:$1048576,3,FALSE())</f>
        <v>over weight</v>
      </c>
      <c r="E1908" s="20">
        <f>VLOOKUP(Table3[[#This Row],[Customer ID]],'Medical Examinations'!$1:$1048576,4,FALSE())</f>
        <v>6.16</v>
      </c>
      <c r="F1908" s="20" t="str">
        <f>VLOOKUP(Table3[[#This Row],[Customer ID]],'Medical Examinations'!$1:$1048576,5,FALSE())</f>
        <v>prediabetes</v>
      </c>
      <c r="G1908" s="19" t="str">
        <f>VLOOKUP(Table3[[#This Row],[Customer ID]],'Medical Examinations'!$1:$1048576,6,FALSE())</f>
        <v>No</v>
      </c>
      <c r="H1908" s="19" t="str">
        <f>VLOOKUP(Table3[[#This Row],[Customer ID]],'Medical Examinations'!$1:$1048576,7,FALSE())</f>
        <v>No</v>
      </c>
      <c r="I1908" s="19" t="str">
        <f>VLOOKUP(Table3[[#This Row],[Customer ID]],'Medical Examinations'!$1:$1048576,8,FALSE())</f>
        <v>Yes</v>
      </c>
      <c r="J1908" s="19">
        <f>VLOOKUP(Table3[[#This Row],[Customer ID]],'Medical Examinations'!$1:$1048576,9,FALSE())</f>
        <v>1</v>
      </c>
      <c r="K1908" s="19" t="str">
        <f>VLOOKUP(Table3[[#This Row],[Customer ID]],'Medical Examinations'!$1:$1048576,10,FALSE())</f>
        <v>No</v>
      </c>
      <c r="L1908" s="19" t="e">
        <f>VLOOKUP(Table3[[#This Row],[Customer ID]],'Hospitalisation Details'!1907:$1048576,5,FALSE())</f>
        <v>#N/A</v>
      </c>
      <c r="M1908" s="19" t="e">
        <f>VLOOKUP(Table3[[#This Row],[Customer ID]],'Hospitalisation Details'!1907:$1048576,6,FALSE())</f>
        <v>#N/A</v>
      </c>
      <c r="N1908" s="19" t="e">
        <f>VLOOKUP(Table3[[#This Row],[Customer ID]],'Hospitalisation Details'!1907:$1048576,8,FALSE())</f>
        <v>#N/A</v>
      </c>
      <c r="O1908" s="19" t="e">
        <f>VLOOKUP(Table3[[#This Row],[Customer ID]],'Hospitalisation Details'!1907:$1048576,9,FALSE())</f>
        <v>#N/A</v>
      </c>
      <c r="P1908" s="19" t="e">
        <f>VLOOKUP(Table3[[#This Row],[Customer ID]],'Hospitalisation Details'!1907:$1048576,10,FALSE())</f>
        <v>#N/A</v>
      </c>
      <c r="Q1908" s="19" t="e">
        <f>VLOOKUP(Table3[[#This Row],[Customer ID]],'Hospitalisation Details'!1907:$1048576,11,FALSE())</f>
        <v>#N/A</v>
      </c>
    </row>
    <row r="1909" spans="1:17" x14ac:dyDescent="0.2">
      <c r="A1909" s="18" t="s">
        <v>460</v>
      </c>
      <c r="B1909" s="19" t="str">
        <f>VLOOKUP(Table3[[#This Row],[Customer ID]],'Customer name 1'!1908:$1048576,4,FALSE())</f>
        <v xml:space="preserve">Ms. Donna </v>
      </c>
      <c r="C1909" s="20">
        <f>VLOOKUP(Table3[[#This Row],[Customer ID]],'Medical Examinations'!$1:$1048576,2,FALSE())</f>
        <v>31.16</v>
      </c>
      <c r="D1909" s="20" t="str">
        <f>VLOOKUP(Table3[[#This Row],[Customer ID]],'Medical Examinations'!$1:$1048576,3,FALSE())</f>
        <v xml:space="preserve"> obesity </v>
      </c>
      <c r="E1909" s="20">
        <f>VLOOKUP(Table3[[#This Row],[Customer ID]],'Medical Examinations'!$1:$1048576,4,FALSE())</f>
        <v>4.49</v>
      </c>
      <c r="F1909" s="20" t="str">
        <f>VLOOKUP(Table3[[#This Row],[Customer ID]],'Medical Examinations'!$1:$1048576,5,FALSE())</f>
        <v xml:space="preserve">normal </v>
      </c>
      <c r="G1909" s="19" t="str">
        <f>VLOOKUP(Table3[[#This Row],[Customer ID]],'Medical Examinations'!$1:$1048576,6,FALSE())</f>
        <v>No</v>
      </c>
      <c r="H1909" s="19" t="str">
        <f>VLOOKUP(Table3[[#This Row],[Customer ID]],'Medical Examinations'!$1:$1048576,7,FALSE())</f>
        <v>No</v>
      </c>
      <c r="I1909" s="19" t="str">
        <f>VLOOKUP(Table3[[#This Row],[Customer ID]],'Medical Examinations'!$1:$1048576,8,FALSE())</f>
        <v>Yes</v>
      </c>
      <c r="J1909" s="19">
        <f>VLOOKUP(Table3[[#This Row],[Customer ID]],'Medical Examinations'!$1:$1048576,9,FALSE())</f>
        <v>1</v>
      </c>
      <c r="K1909" s="19" t="str">
        <f>VLOOKUP(Table3[[#This Row],[Customer ID]],'Medical Examinations'!$1:$1048576,10,FALSE())</f>
        <v>No</v>
      </c>
      <c r="L1909" s="19" t="e">
        <f>VLOOKUP(Table3[[#This Row],[Customer ID]],'Hospitalisation Details'!1908:$1048576,5,FALSE())</f>
        <v>#N/A</v>
      </c>
      <c r="M1909" s="19" t="e">
        <f>VLOOKUP(Table3[[#This Row],[Customer ID]],'Hospitalisation Details'!1908:$1048576,6,FALSE())</f>
        <v>#N/A</v>
      </c>
      <c r="N1909" s="19" t="e">
        <f>VLOOKUP(Table3[[#This Row],[Customer ID]],'Hospitalisation Details'!1908:$1048576,8,FALSE())</f>
        <v>#N/A</v>
      </c>
      <c r="O1909" s="19" t="e">
        <f>VLOOKUP(Table3[[#This Row],[Customer ID]],'Hospitalisation Details'!1908:$1048576,9,FALSE())</f>
        <v>#N/A</v>
      </c>
      <c r="P1909" s="19" t="e">
        <f>VLOOKUP(Table3[[#This Row],[Customer ID]],'Hospitalisation Details'!1908:$1048576,10,FALSE())</f>
        <v>#N/A</v>
      </c>
      <c r="Q1909" s="19" t="e">
        <f>VLOOKUP(Table3[[#This Row],[Customer ID]],'Hospitalisation Details'!1908:$1048576,11,FALSE())</f>
        <v>#N/A</v>
      </c>
    </row>
    <row r="1910" spans="1:17" x14ac:dyDescent="0.2">
      <c r="A1910" s="18" t="s">
        <v>459</v>
      </c>
      <c r="B1910" s="19" t="str">
        <f>VLOOKUP(Table3[[#This Row],[Customer ID]],'Customer name 1'!1909:$1048576,4,FALSE())</f>
        <v xml:space="preserve">Mr. Rod </v>
      </c>
      <c r="C1910" s="20">
        <f>VLOOKUP(Table3[[#This Row],[Customer ID]],'Medical Examinations'!$1:$1048576,2,FALSE())</f>
        <v>34.21</v>
      </c>
      <c r="D1910" s="20" t="str">
        <f>VLOOKUP(Table3[[#This Row],[Customer ID]],'Medical Examinations'!$1:$1048576,3,FALSE())</f>
        <v xml:space="preserve"> obesity </v>
      </c>
      <c r="E1910" s="20">
        <f>VLOOKUP(Table3[[#This Row],[Customer ID]],'Medical Examinations'!$1:$1048576,4,FALSE())</f>
        <v>4.4800000000000004</v>
      </c>
      <c r="F1910" s="20" t="str">
        <f>VLOOKUP(Table3[[#This Row],[Customer ID]],'Medical Examinations'!$1:$1048576,5,FALSE())</f>
        <v xml:space="preserve">normal </v>
      </c>
      <c r="G1910" s="19" t="str">
        <f>VLOOKUP(Table3[[#This Row],[Customer ID]],'Medical Examinations'!$1:$1048576,6,FALSE())</f>
        <v>yes</v>
      </c>
      <c r="H1910" s="19" t="str">
        <f>VLOOKUP(Table3[[#This Row],[Customer ID]],'Medical Examinations'!$1:$1048576,7,FALSE())</f>
        <v>No</v>
      </c>
      <c r="I1910" s="19" t="str">
        <f>VLOOKUP(Table3[[#This Row],[Customer ID]],'Medical Examinations'!$1:$1048576,8,FALSE())</f>
        <v>No</v>
      </c>
      <c r="J1910" s="19">
        <f>VLOOKUP(Table3[[#This Row],[Customer ID]],'Medical Examinations'!$1:$1048576,9,FALSE())</f>
        <v>1</v>
      </c>
      <c r="K1910" s="19" t="str">
        <f>VLOOKUP(Table3[[#This Row],[Customer ID]],'Medical Examinations'!$1:$1048576,10,FALSE())</f>
        <v>No</v>
      </c>
      <c r="L1910" s="19" t="e">
        <f>VLOOKUP(Table3[[#This Row],[Customer ID]],'Hospitalisation Details'!1909:$1048576,5,FALSE())</f>
        <v>#N/A</v>
      </c>
      <c r="M1910" s="19" t="e">
        <f>VLOOKUP(Table3[[#This Row],[Customer ID]],'Hospitalisation Details'!1909:$1048576,6,FALSE())</f>
        <v>#N/A</v>
      </c>
      <c r="N1910" s="19" t="e">
        <f>VLOOKUP(Table3[[#This Row],[Customer ID]],'Hospitalisation Details'!1909:$1048576,8,FALSE())</f>
        <v>#N/A</v>
      </c>
      <c r="O1910" s="19" t="e">
        <f>VLOOKUP(Table3[[#This Row],[Customer ID]],'Hospitalisation Details'!1909:$1048576,9,FALSE())</f>
        <v>#N/A</v>
      </c>
      <c r="P1910" s="19" t="e">
        <f>VLOOKUP(Table3[[#This Row],[Customer ID]],'Hospitalisation Details'!1909:$1048576,10,FALSE())</f>
        <v>#N/A</v>
      </c>
      <c r="Q1910" s="19" t="e">
        <f>VLOOKUP(Table3[[#This Row],[Customer ID]],'Hospitalisation Details'!1909:$1048576,11,FALSE())</f>
        <v>#N/A</v>
      </c>
    </row>
    <row r="1911" spans="1:17" x14ac:dyDescent="0.2">
      <c r="A1911" s="18" t="s">
        <v>458</v>
      </c>
      <c r="B1911" s="19" t="str">
        <f>VLOOKUP(Table3[[#This Row],[Customer ID]],'Customer name 1'!1910:$1048576,4,FALSE())</f>
        <v xml:space="preserve">Mr. Joe </v>
      </c>
      <c r="C1911" s="20">
        <f>VLOOKUP(Table3[[#This Row],[Customer ID]],'Medical Examinations'!$1:$1048576,2,FALSE())</f>
        <v>34.86</v>
      </c>
      <c r="D1911" s="20" t="str">
        <f>VLOOKUP(Table3[[#This Row],[Customer ID]],'Medical Examinations'!$1:$1048576,3,FALSE())</f>
        <v xml:space="preserve"> obesity </v>
      </c>
      <c r="E1911" s="20">
        <f>VLOOKUP(Table3[[#This Row],[Customer ID]],'Medical Examinations'!$1:$1048576,4,FALSE())</f>
        <v>10.97</v>
      </c>
      <c r="F1911" s="20" t="str">
        <f>VLOOKUP(Table3[[#This Row],[Customer ID]],'Medical Examinations'!$1:$1048576,5,FALSE())</f>
        <v xml:space="preserve">diabetes </v>
      </c>
      <c r="G1911" s="19" t="str">
        <f>VLOOKUP(Table3[[#This Row],[Customer ID]],'Medical Examinations'!$1:$1048576,6,FALSE())</f>
        <v>No</v>
      </c>
      <c r="H1911" s="19" t="str">
        <f>VLOOKUP(Table3[[#This Row],[Customer ID]],'Medical Examinations'!$1:$1048576,7,FALSE())</f>
        <v>No</v>
      </c>
      <c r="I1911" s="19" t="str">
        <f>VLOOKUP(Table3[[#This Row],[Customer ID]],'Medical Examinations'!$1:$1048576,8,FALSE())</f>
        <v>No</v>
      </c>
      <c r="J1911" s="19">
        <f>VLOOKUP(Table3[[#This Row],[Customer ID]],'Medical Examinations'!$1:$1048576,9,FALSE())</f>
        <v>0</v>
      </c>
      <c r="K1911" s="19" t="str">
        <f>VLOOKUP(Table3[[#This Row],[Customer ID]],'Medical Examinations'!$1:$1048576,10,FALSE())</f>
        <v>No</v>
      </c>
      <c r="L1911" s="19" t="e">
        <f>VLOOKUP(Table3[[#This Row],[Customer ID]],'Hospitalisation Details'!1910:$1048576,5,FALSE())</f>
        <v>#N/A</v>
      </c>
      <c r="M1911" s="19" t="e">
        <f>VLOOKUP(Table3[[#This Row],[Customer ID]],'Hospitalisation Details'!1910:$1048576,6,FALSE())</f>
        <v>#N/A</v>
      </c>
      <c r="N1911" s="19" t="e">
        <f>VLOOKUP(Table3[[#This Row],[Customer ID]],'Hospitalisation Details'!1910:$1048576,8,FALSE())</f>
        <v>#N/A</v>
      </c>
      <c r="O1911" s="19" t="e">
        <f>VLOOKUP(Table3[[#This Row],[Customer ID]],'Hospitalisation Details'!1910:$1048576,9,FALSE())</f>
        <v>#N/A</v>
      </c>
      <c r="P1911" s="19" t="e">
        <f>VLOOKUP(Table3[[#This Row],[Customer ID]],'Hospitalisation Details'!1910:$1048576,10,FALSE())</f>
        <v>#N/A</v>
      </c>
      <c r="Q1911" s="19" t="e">
        <f>VLOOKUP(Table3[[#This Row],[Customer ID]],'Hospitalisation Details'!1910:$1048576,11,FALSE())</f>
        <v>#N/A</v>
      </c>
    </row>
    <row r="1912" spans="1:17" x14ac:dyDescent="0.2">
      <c r="A1912" s="18" t="s">
        <v>457</v>
      </c>
      <c r="B1912" s="19" t="str">
        <f>VLOOKUP(Table3[[#This Row],[Customer ID]],'Customer name 1'!1911:$1048576,4,FALSE())</f>
        <v xml:space="preserve">Ms. Kayleigh </v>
      </c>
      <c r="C1912" s="20">
        <f>VLOOKUP(Table3[[#This Row],[Customer ID]],'Medical Examinations'!$1:$1048576,2,FALSE())</f>
        <v>34.58</v>
      </c>
      <c r="D1912" s="20" t="str">
        <f>VLOOKUP(Table3[[#This Row],[Customer ID]],'Medical Examinations'!$1:$1048576,3,FALSE())</f>
        <v xml:space="preserve"> obesity </v>
      </c>
      <c r="E1912" s="20">
        <f>VLOOKUP(Table3[[#This Row],[Customer ID]],'Medical Examinations'!$1:$1048576,4,FALSE())</f>
        <v>5.14</v>
      </c>
      <c r="F1912" s="20" t="str">
        <f>VLOOKUP(Table3[[#This Row],[Customer ID]],'Medical Examinations'!$1:$1048576,5,FALSE())</f>
        <v xml:space="preserve">normal </v>
      </c>
      <c r="G1912" s="19" t="str">
        <f>VLOOKUP(Table3[[#This Row],[Customer ID]],'Medical Examinations'!$1:$1048576,6,FALSE())</f>
        <v>No</v>
      </c>
      <c r="H1912" s="19" t="str">
        <f>VLOOKUP(Table3[[#This Row],[Customer ID]],'Medical Examinations'!$1:$1048576,7,FALSE())</f>
        <v>yes</v>
      </c>
      <c r="I1912" s="19" t="str">
        <f>VLOOKUP(Table3[[#This Row],[Customer ID]],'Medical Examinations'!$1:$1048576,8,FALSE())</f>
        <v>No</v>
      </c>
      <c r="J1912" s="19">
        <f>VLOOKUP(Table3[[#This Row],[Customer ID]],'Medical Examinations'!$1:$1048576,9,FALSE())</f>
        <v>2</v>
      </c>
      <c r="K1912" s="19" t="str">
        <f>VLOOKUP(Table3[[#This Row],[Customer ID]],'Medical Examinations'!$1:$1048576,10,FALSE())</f>
        <v>No</v>
      </c>
      <c r="L1912" s="19" t="e">
        <f>VLOOKUP(Table3[[#This Row],[Customer ID]],'Hospitalisation Details'!1911:$1048576,5,FALSE())</f>
        <v>#N/A</v>
      </c>
      <c r="M1912" s="19" t="e">
        <f>VLOOKUP(Table3[[#This Row],[Customer ID]],'Hospitalisation Details'!1911:$1048576,6,FALSE())</f>
        <v>#N/A</v>
      </c>
      <c r="N1912" s="19" t="e">
        <f>VLOOKUP(Table3[[#This Row],[Customer ID]],'Hospitalisation Details'!1911:$1048576,8,FALSE())</f>
        <v>#N/A</v>
      </c>
      <c r="O1912" s="19" t="e">
        <f>VLOOKUP(Table3[[#This Row],[Customer ID]],'Hospitalisation Details'!1911:$1048576,9,FALSE())</f>
        <v>#N/A</v>
      </c>
      <c r="P1912" s="19" t="e">
        <f>VLOOKUP(Table3[[#This Row],[Customer ID]],'Hospitalisation Details'!1911:$1048576,10,FALSE())</f>
        <v>#N/A</v>
      </c>
      <c r="Q1912" s="19" t="e">
        <f>VLOOKUP(Table3[[#This Row],[Customer ID]],'Hospitalisation Details'!1911:$1048576,11,FALSE())</f>
        <v>#N/A</v>
      </c>
    </row>
    <row r="1913" spans="1:17" x14ac:dyDescent="0.2">
      <c r="A1913" s="18" t="s">
        <v>456</v>
      </c>
      <c r="B1913" s="19" t="str">
        <f>VLOOKUP(Table3[[#This Row],[Customer ID]],'Customer name 1'!1912:$1048576,4,FALSE())</f>
        <v xml:space="preserve">Mr. Lorcan </v>
      </c>
      <c r="C1913" s="20">
        <f>VLOOKUP(Table3[[#This Row],[Customer ID]],'Medical Examinations'!$1:$1048576,2,FALSE())</f>
        <v>17.940000000000001</v>
      </c>
      <c r="D1913" s="20" t="str">
        <f>VLOOKUP(Table3[[#This Row],[Customer ID]],'Medical Examinations'!$1:$1048576,3,FALSE())</f>
        <v xml:space="preserve">under weight </v>
      </c>
      <c r="E1913" s="20">
        <f>VLOOKUP(Table3[[#This Row],[Customer ID]],'Medical Examinations'!$1:$1048576,4,FALSE())</f>
        <v>5.17</v>
      </c>
      <c r="F1913" s="20" t="str">
        <f>VLOOKUP(Table3[[#This Row],[Customer ID]],'Medical Examinations'!$1:$1048576,5,FALSE())</f>
        <v xml:space="preserve">normal </v>
      </c>
      <c r="G1913" s="19" t="str">
        <f>VLOOKUP(Table3[[#This Row],[Customer ID]],'Medical Examinations'!$1:$1048576,6,FALSE())</f>
        <v>yes</v>
      </c>
      <c r="H1913" s="19" t="str">
        <f>VLOOKUP(Table3[[#This Row],[Customer ID]],'Medical Examinations'!$1:$1048576,7,FALSE())</f>
        <v>No</v>
      </c>
      <c r="I1913" s="19" t="str">
        <f>VLOOKUP(Table3[[#This Row],[Customer ID]],'Medical Examinations'!$1:$1048576,8,FALSE())</f>
        <v>No</v>
      </c>
      <c r="J1913" s="19">
        <f>VLOOKUP(Table3[[#This Row],[Customer ID]],'Medical Examinations'!$1:$1048576,9,FALSE())</f>
        <v>0</v>
      </c>
      <c r="K1913" s="19" t="str">
        <f>VLOOKUP(Table3[[#This Row],[Customer ID]],'Medical Examinations'!$1:$1048576,10,FALSE())</f>
        <v>No</v>
      </c>
      <c r="L1913" s="19" t="e">
        <f>VLOOKUP(Table3[[#This Row],[Customer ID]],'Hospitalisation Details'!1912:$1048576,5,FALSE())</f>
        <v>#N/A</v>
      </c>
      <c r="M1913" s="19" t="e">
        <f>VLOOKUP(Table3[[#This Row],[Customer ID]],'Hospitalisation Details'!1912:$1048576,6,FALSE())</f>
        <v>#N/A</v>
      </c>
      <c r="N1913" s="19" t="e">
        <f>VLOOKUP(Table3[[#This Row],[Customer ID]],'Hospitalisation Details'!1912:$1048576,8,FALSE())</f>
        <v>#N/A</v>
      </c>
      <c r="O1913" s="19" t="e">
        <f>VLOOKUP(Table3[[#This Row],[Customer ID]],'Hospitalisation Details'!1912:$1048576,9,FALSE())</f>
        <v>#N/A</v>
      </c>
      <c r="P1913" s="19" t="e">
        <f>VLOOKUP(Table3[[#This Row],[Customer ID]],'Hospitalisation Details'!1912:$1048576,10,FALSE())</f>
        <v>#N/A</v>
      </c>
      <c r="Q1913" s="19" t="e">
        <f>VLOOKUP(Table3[[#This Row],[Customer ID]],'Hospitalisation Details'!1912:$1048576,11,FALSE())</f>
        <v>#N/A</v>
      </c>
    </row>
    <row r="1914" spans="1:17" x14ac:dyDescent="0.2">
      <c r="A1914" s="18" t="s">
        <v>455</v>
      </c>
      <c r="B1914" s="19" t="str">
        <f>VLOOKUP(Table3[[#This Row],[Customer ID]],'Customer name 1'!1913:$1048576,4,FALSE())</f>
        <v xml:space="preserve">Mr. Billy </v>
      </c>
      <c r="C1914" s="20">
        <f>VLOOKUP(Table3[[#This Row],[Customer ID]],'Medical Examinations'!$1:$1048576,2,FALSE())</f>
        <v>26.8</v>
      </c>
      <c r="D1914" s="20" t="str">
        <f>VLOOKUP(Table3[[#This Row],[Customer ID]],'Medical Examinations'!$1:$1048576,3,FALSE())</f>
        <v>over weight</v>
      </c>
      <c r="E1914" s="20">
        <f>VLOOKUP(Table3[[#This Row],[Customer ID]],'Medical Examinations'!$1:$1048576,4,FALSE())</f>
        <v>6.18</v>
      </c>
      <c r="F1914" s="20" t="str">
        <f>VLOOKUP(Table3[[#This Row],[Customer ID]],'Medical Examinations'!$1:$1048576,5,FALSE())</f>
        <v>prediabetes</v>
      </c>
      <c r="G1914" s="19" t="str">
        <f>VLOOKUP(Table3[[#This Row],[Customer ID]],'Medical Examinations'!$1:$1048576,6,FALSE())</f>
        <v>yes</v>
      </c>
      <c r="H1914" s="19" t="str">
        <f>VLOOKUP(Table3[[#This Row],[Customer ID]],'Medical Examinations'!$1:$1048576,7,FALSE())</f>
        <v>No</v>
      </c>
      <c r="I1914" s="19" t="str">
        <f>VLOOKUP(Table3[[#This Row],[Customer ID]],'Medical Examinations'!$1:$1048576,8,FALSE())</f>
        <v>Yes</v>
      </c>
      <c r="J1914" s="19">
        <f>VLOOKUP(Table3[[#This Row],[Customer ID]],'Medical Examinations'!$1:$1048576,9,FALSE())</f>
        <v>1</v>
      </c>
      <c r="K1914" s="19" t="str">
        <f>VLOOKUP(Table3[[#This Row],[Customer ID]],'Medical Examinations'!$1:$1048576,10,FALSE())</f>
        <v>No</v>
      </c>
      <c r="L1914" s="19" t="e">
        <f>VLOOKUP(Table3[[#This Row],[Customer ID]],'Hospitalisation Details'!1913:$1048576,5,FALSE())</f>
        <v>#N/A</v>
      </c>
      <c r="M1914" s="19" t="e">
        <f>VLOOKUP(Table3[[#This Row],[Customer ID]],'Hospitalisation Details'!1913:$1048576,6,FALSE())</f>
        <v>#N/A</v>
      </c>
      <c r="N1914" s="19" t="e">
        <f>VLOOKUP(Table3[[#This Row],[Customer ID]],'Hospitalisation Details'!1913:$1048576,8,FALSE())</f>
        <v>#N/A</v>
      </c>
      <c r="O1914" s="19" t="e">
        <f>VLOOKUP(Table3[[#This Row],[Customer ID]],'Hospitalisation Details'!1913:$1048576,9,FALSE())</f>
        <v>#N/A</v>
      </c>
      <c r="P1914" s="19" t="e">
        <f>VLOOKUP(Table3[[#This Row],[Customer ID]],'Hospitalisation Details'!1913:$1048576,10,FALSE())</f>
        <v>#N/A</v>
      </c>
      <c r="Q1914" s="19" t="e">
        <f>VLOOKUP(Table3[[#This Row],[Customer ID]],'Hospitalisation Details'!1913:$1048576,11,FALSE())</f>
        <v>#N/A</v>
      </c>
    </row>
    <row r="1915" spans="1:17" x14ac:dyDescent="0.2">
      <c r="A1915" s="18" t="s">
        <v>454</v>
      </c>
      <c r="B1915" s="19" t="str">
        <f>VLOOKUP(Table3[[#This Row],[Customer ID]],'Customer name 1'!1914:$1048576,4,FALSE())</f>
        <v xml:space="preserve">Mr. Paul </v>
      </c>
      <c r="C1915" s="20">
        <f>VLOOKUP(Table3[[#This Row],[Customer ID]],'Medical Examinations'!$1:$1048576,2,FALSE())</f>
        <v>17.690000000000001</v>
      </c>
      <c r="D1915" s="20" t="str">
        <f>VLOOKUP(Table3[[#This Row],[Customer ID]],'Medical Examinations'!$1:$1048576,3,FALSE())</f>
        <v xml:space="preserve">under weight </v>
      </c>
      <c r="E1915" s="20">
        <f>VLOOKUP(Table3[[#This Row],[Customer ID]],'Medical Examinations'!$1:$1048576,4,FALSE())</f>
        <v>9.07</v>
      </c>
      <c r="F1915" s="20" t="str">
        <f>VLOOKUP(Table3[[#This Row],[Customer ID]],'Medical Examinations'!$1:$1048576,5,FALSE())</f>
        <v xml:space="preserve">diabetes </v>
      </c>
      <c r="G1915" s="19" t="str">
        <f>VLOOKUP(Table3[[#This Row],[Customer ID]],'Medical Examinations'!$1:$1048576,6,FALSE())</f>
        <v>yes</v>
      </c>
      <c r="H1915" s="19" t="str">
        <f>VLOOKUP(Table3[[#This Row],[Customer ID]],'Medical Examinations'!$1:$1048576,7,FALSE())</f>
        <v>No</v>
      </c>
      <c r="I1915" s="19" t="str">
        <f>VLOOKUP(Table3[[#This Row],[Customer ID]],'Medical Examinations'!$1:$1048576,8,FALSE())</f>
        <v>No</v>
      </c>
      <c r="J1915" s="19">
        <f>VLOOKUP(Table3[[#This Row],[Customer ID]],'Medical Examinations'!$1:$1048576,9,FALSE())</f>
        <v>0</v>
      </c>
      <c r="K1915" s="19" t="str">
        <f>VLOOKUP(Table3[[#This Row],[Customer ID]],'Medical Examinations'!$1:$1048576,10,FALSE())</f>
        <v>No</v>
      </c>
      <c r="L1915" s="19" t="e">
        <f>VLOOKUP(Table3[[#This Row],[Customer ID]],'Hospitalisation Details'!1914:$1048576,5,FALSE())</f>
        <v>#N/A</v>
      </c>
      <c r="M1915" s="19" t="e">
        <f>VLOOKUP(Table3[[#This Row],[Customer ID]],'Hospitalisation Details'!1914:$1048576,6,FALSE())</f>
        <v>#N/A</v>
      </c>
      <c r="N1915" s="19" t="e">
        <f>VLOOKUP(Table3[[#This Row],[Customer ID]],'Hospitalisation Details'!1914:$1048576,8,FALSE())</f>
        <v>#N/A</v>
      </c>
      <c r="O1915" s="19" t="e">
        <f>VLOOKUP(Table3[[#This Row],[Customer ID]],'Hospitalisation Details'!1914:$1048576,9,FALSE())</f>
        <v>#N/A</v>
      </c>
      <c r="P1915" s="19" t="e">
        <f>VLOOKUP(Table3[[#This Row],[Customer ID]],'Hospitalisation Details'!1914:$1048576,10,FALSE())</f>
        <v>#N/A</v>
      </c>
      <c r="Q1915" s="19" t="e">
        <f>VLOOKUP(Table3[[#This Row],[Customer ID]],'Hospitalisation Details'!1914:$1048576,11,FALSE())</f>
        <v>#N/A</v>
      </c>
    </row>
    <row r="1916" spans="1:17" x14ac:dyDescent="0.2">
      <c r="A1916" s="18" t="s">
        <v>453</v>
      </c>
      <c r="B1916" s="19" t="str">
        <f>VLOOKUP(Table3[[#This Row],[Customer ID]],'Customer name 1'!1915:$1048576,4,FALSE())</f>
        <v xml:space="preserve">Ms. Brenda </v>
      </c>
      <c r="C1916" s="20">
        <f>VLOOKUP(Table3[[#This Row],[Customer ID]],'Medical Examinations'!$1:$1048576,2,FALSE())</f>
        <v>25.77</v>
      </c>
      <c r="D1916" s="20" t="str">
        <f>VLOOKUP(Table3[[#This Row],[Customer ID]],'Medical Examinations'!$1:$1048576,3,FALSE())</f>
        <v>over weight</v>
      </c>
      <c r="E1916" s="20">
        <f>VLOOKUP(Table3[[#This Row],[Customer ID]],'Medical Examinations'!$1:$1048576,4,FALSE())</f>
        <v>4.43</v>
      </c>
      <c r="F1916" s="20" t="str">
        <f>VLOOKUP(Table3[[#This Row],[Customer ID]],'Medical Examinations'!$1:$1048576,5,FALSE())</f>
        <v xml:space="preserve">normal </v>
      </c>
      <c r="G1916" s="19" t="str">
        <f>VLOOKUP(Table3[[#This Row],[Customer ID]],'Medical Examinations'!$1:$1048576,6,FALSE())</f>
        <v>No</v>
      </c>
      <c r="H1916" s="19" t="str">
        <f>VLOOKUP(Table3[[#This Row],[Customer ID]],'Medical Examinations'!$1:$1048576,7,FALSE())</f>
        <v>No</v>
      </c>
      <c r="I1916" s="19" t="str">
        <f>VLOOKUP(Table3[[#This Row],[Customer ID]],'Medical Examinations'!$1:$1048576,8,FALSE())</f>
        <v>Yes</v>
      </c>
      <c r="J1916" s="19">
        <f>VLOOKUP(Table3[[#This Row],[Customer ID]],'Medical Examinations'!$1:$1048576,9,FALSE())</f>
        <v>1</v>
      </c>
      <c r="K1916" s="19" t="str">
        <f>VLOOKUP(Table3[[#This Row],[Customer ID]],'Medical Examinations'!$1:$1048576,10,FALSE())</f>
        <v>No</v>
      </c>
      <c r="L1916" s="19" t="e">
        <f>VLOOKUP(Table3[[#This Row],[Customer ID]],'Hospitalisation Details'!1915:$1048576,5,FALSE())</f>
        <v>#N/A</v>
      </c>
      <c r="M1916" s="19" t="e">
        <f>VLOOKUP(Table3[[#This Row],[Customer ID]],'Hospitalisation Details'!1915:$1048576,6,FALSE())</f>
        <v>#N/A</v>
      </c>
      <c r="N1916" s="19" t="e">
        <f>VLOOKUP(Table3[[#This Row],[Customer ID]],'Hospitalisation Details'!1915:$1048576,8,FALSE())</f>
        <v>#N/A</v>
      </c>
      <c r="O1916" s="19" t="e">
        <f>VLOOKUP(Table3[[#This Row],[Customer ID]],'Hospitalisation Details'!1915:$1048576,9,FALSE())</f>
        <v>#N/A</v>
      </c>
      <c r="P1916" s="19" t="e">
        <f>VLOOKUP(Table3[[#This Row],[Customer ID]],'Hospitalisation Details'!1915:$1048576,10,FALSE())</f>
        <v>#N/A</v>
      </c>
      <c r="Q1916" s="19" t="e">
        <f>VLOOKUP(Table3[[#This Row],[Customer ID]],'Hospitalisation Details'!1915:$1048576,11,FALSE())</f>
        <v>#N/A</v>
      </c>
    </row>
    <row r="1917" spans="1:17" x14ac:dyDescent="0.2">
      <c r="A1917" s="18" t="s">
        <v>452</v>
      </c>
      <c r="B1917" s="19" t="str">
        <f>VLOOKUP(Table3[[#This Row],[Customer ID]],'Customer name 1'!1916:$1048576,4,FALSE())</f>
        <v xml:space="preserve">Mr. Jeff </v>
      </c>
      <c r="C1917" s="20">
        <f>VLOOKUP(Table3[[#This Row],[Customer ID]],'Medical Examinations'!$1:$1048576,2,FALSE())</f>
        <v>34.46</v>
      </c>
      <c r="D1917" s="20" t="str">
        <f>VLOOKUP(Table3[[#This Row],[Customer ID]],'Medical Examinations'!$1:$1048576,3,FALSE())</f>
        <v xml:space="preserve"> obesity </v>
      </c>
      <c r="E1917" s="20">
        <f>VLOOKUP(Table3[[#This Row],[Customer ID]],'Medical Examinations'!$1:$1048576,4,FALSE())</f>
        <v>4.17</v>
      </c>
      <c r="F1917" s="20" t="str">
        <f>VLOOKUP(Table3[[#This Row],[Customer ID]],'Medical Examinations'!$1:$1048576,5,FALSE())</f>
        <v xml:space="preserve">normal </v>
      </c>
      <c r="G1917" s="19" t="str">
        <f>VLOOKUP(Table3[[#This Row],[Customer ID]],'Medical Examinations'!$1:$1048576,6,FALSE())</f>
        <v>No</v>
      </c>
      <c r="H1917" s="19" t="str">
        <f>VLOOKUP(Table3[[#This Row],[Customer ID]],'Medical Examinations'!$1:$1048576,7,FALSE())</f>
        <v>yes</v>
      </c>
      <c r="I1917" s="19" t="str">
        <f>VLOOKUP(Table3[[#This Row],[Customer ID]],'Medical Examinations'!$1:$1048576,8,FALSE())</f>
        <v>No</v>
      </c>
      <c r="J1917" s="19">
        <f>VLOOKUP(Table3[[#This Row],[Customer ID]],'Medical Examinations'!$1:$1048576,9,FALSE())</f>
        <v>1</v>
      </c>
      <c r="K1917" s="19" t="str">
        <f>VLOOKUP(Table3[[#This Row],[Customer ID]],'Medical Examinations'!$1:$1048576,10,FALSE())</f>
        <v>No</v>
      </c>
      <c r="L1917" s="19" t="e">
        <f>VLOOKUP(Table3[[#This Row],[Customer ID]],'Hospitalisation Details'!1916:$1048576,5,FALSE())</f>
        <v>#N/A</v>
      </c>
      <c r="M1917" s="19" t="e">
        <f>VLOOKUP(Table3[[#This Row],[Customer ID]],'Hospitalisation Details'!1916:$1048576,6,FALSE())</f>
        <v>#N/A</v>
      </c>
      <c r="N1917" s="19" t="e">
        <f>VLOOKUP(Table3[[#This Row],[Customer ID]],'Hospitalisation Details'!1916:$1048576,8,FALSE())</f>
        <v>#N/A</v>
      </c>
      <c r="O1917" s="19" t="e">
        <f>VLOOKUP(Table3[[#This Row],[Customer ID]],'Hospitalisation Details'!1916:$1048576,9,FALSE())</f>
        <v>#N/A</v>
      </c>
      <c r="P1917" s="19" t="e">
        <f>VLOOKUP(Table3[[#This Row],[Customer ID]],'Hospitalisation Details'!1916:$1048576,10,FALSE())</f>
        <v>#N/A</v>
      </c>
      <c r="Q1917" s="19" t="e">
        <f>VLOOKUP(Table3[[#This Row],[Customer ID]],'Hospitalisation Details'!1916:$1048576,11,FALSE())</f>
        <v>#N/A</v>
      </c>
    </row>
    <row r="1918" spans="1:17" x14ac:dyDescent="0.2">
      <c r="A1918" s="18" t="s">
        <v>451</v>
      </c>
      <c r="B1918" s="19" t="str">
        <f>VLOOKUP(Table3[[#This Row],[Customer ID]],'Customer name 1'!1917:$1048576,4,FALSE())</f>
        <v xml:space="preserve">Mr. Michael </v>
      </c>
      <c r="C1918" s="20">
        <f>VLOOKUP(Table3[[#This Row],[Customer ID]],'Medical Examinations'!$1:$1048576,2,FALSE())</f>
        <v>30.875</v>
      </c>
      <c r="D1918" s="20" t="str">
        <f>VLOOKUP(Table3[[#This Row],[Customer ID]],'Medical Examinations'!$1:$1048576,3,FALSE())</f>
        <v xml:space="preserve"> obesity </v>
      </c>
      <c r="E1918" s="20">
        <f>VLOOKUP(Table3[[#This Row],[Customer ID]],'Medical Examinations'!$1:$1048576,4,FALSE())</f>
        <v>4.95</v>
      </c>
      <c r="F1918" s="20" t="str">
        <f>VLOOKUP(Table3[[#This Row],[Customer ID]],'Medical Examinations'!$1:$1048576,5,FALSE())</f>
        <v xml:space="preserve">normal </v>
      </c>
      <c r="G1918" s="19" t="str">
        <f>VLOOKUP(Table3[[#This Row],[Customer ID]],'Medical Examinations'!$1:$1048576,6,FALSE())</f>
        <v>yes</v>
      </c>
      <c r="H1918" s="19" t="str">
        <f>VLOOKUP(Table3[[#This Row],[Customer ID]],'Medical Examinations'!$1:$1048576,7,FALSE())</f>
        <v>No</v>
      </c>
      <c r="I1918" s="19" t="str">
        <f>VLOOKUP(Table3[[#This Row],[Customer ID]],'Medical Examinations'!$1:$1048576,8,FALSE())</f>
        <v>No</v>
      </c>
      <c r="J1918" s="19">
        <f>VLOOKUP(Table3[[#This Row],[Customer ID]],'Medical Examinations'!$1:$1048576,9,FALSE())</f>
        <v>0</v>
      </c>
      <c r="K1918" s="19" t="str">
        <f>VLOOKUP(Table3[[#This Row],[Customer ID]],'Medical Examinations'!$1:$1048576,10,FALSE())</f>
        <v>No</v>
      </c>
      <c r="L1918" s="19" t="e">
        <f>VLOOKUP(Table3[[#This Row],[Customer ID]],'Hospitalisation Details'!1917:$1048576,5,FALSE())</f>
        <v>#N/A</v>
      </c>
      <c r="M1918" s="19" t="e">
        <f>VLOOKUP(Table3[[#This Row],[Customer ID]],'Hospitalisation Details'!1917:$1048576,6,FALSE())</f>
        <v>#N/A</v>
      </c>
      <c r="N1918" s="19" t="e">
        <f>VLOOKUP(Table3[[#This Row],[Customer ID]],'Hospitalisation Details'!1917:$1048576,8,FALSE())</f>
        <v>#N/A</v>
      </c>
      <c r="O1918" s="19" t="e">
        <f>VLOOKUP(Table3[[#This Row],[Customer ID]],'Hospitalisation Details'!1917:$1048576,9,FALSE())</f>
        <v>#N/A</v>
      </c>
      <c r="P1918" s="19" t="e">
        <f>VLOOKUP(Table3[[#This Row],[Customer ID]],'Hospitalisation Details'!1917:$1048576,10,FALSE())</f>
        <v>#N/A</v>
      </c>
      <c r="Q1918" s="19" t="e">
        <f>VLOOKUP(Table3[[#This Row],[Customer ID]],'Hospitalisation Details'!1917:$1048576,11,FALSE())</f>
        <v>#N/A</v>
      </c>
    </row>
    <row r="1919" spans="1:17" x14ac:dyDescent="0.2">
      <c r="A1919" s="18" t="s">
        <v>450</v>
      </c>
      <c r="B1919" s="19" t="str">
        <f>VLOOKUP(Table3[[#This Row],[Customer ID]],'Customer name 1'!1918:$1048576,4,FALSE())</f>
        <v xml:space="preserve">Mr. Jan </v>
      </c>
      <c r="C1919" s="20">
        <f>VLOOKUP(Table3[[#This Row],[Customer ID]],'Medical Examinations'!$1:$1048576,2,FALSE())</f>
        <v>39.49</v>
      </c>
      <c r="D1919" s="20" t="str">
        <f>VLOOKUP(Table3[[#This Row],[Customer ID]],'Medical Examinations'!$1:$1048576,3,FALSE())</f>
        <v xml:space="preserve"> obesity </v>
      </c>
      <c r="E1919" s="20">
        <f>VLOOKUP(Table3[[#This Row],[Customer ID]],'Medical Examinations'!$1:$1048576,4,FALSE())</f>
        <v>5.13</v>
      </c>
      <c r="F1919" s="20" t="str">
        <f>VLOOKUP(Table3[[#This Row],[Customer ID]],'Medical Examinations'!$1:$1048576,5,FALSE())</f>
        <v xml:space="preserve">normal </v>
      </c>
      <c r="G1919" s="19" t="str">
        <f>VLOOKUP(Table3[[#This Row],[Customer ID]],'Medical Examinations'!$1:$1048576,6,FALSE())</f>
        <v>No</v>
      </c>
      <c r="H1919" s="19" t="str">
        <f>VLOOKUP(Table3[[#This Row],[Customer ID]],'Medical Examinations'!$1:$1048576,7,FALSE())</f>
        <v>No</v>
      </c>
      <c r="I1919" s="19" t="str">
        <f>VLOOKUP(Table3[[#This Row],[Customer ID]],'Medical Examinations'!$1:$1048576,8,FALSE())</f>
        <v>No</v>
      </c>
      <c r="J1919" s="19">
        <f>VLOOKUP(Table3[[#This Row],[Customer ID]],'Medical Examinations'!$1:$1048576,9,FALSE())</f>
        <v>0</v>
      </c>
      <c r="K1919" s="19" t="str">
        <f>VLOOKUP(Table3[[#This Row],[Customer ID]],'Medical Examinations'!$1:$1048576,10,FALSE())</f>
        <v>No</v>
      </c>
      <c r="L1919" s="19" t="e">
        <f>VLOOKUP(Table3[[#This Row],[Customer ID]],'Hospitalisation Details'!1918:$1048576,5,FALSE())</f>
        <v>#N/A</v>
      </c>
      <c r="M1919" s="19" t="e">
        <f>VLOOKUP(Table3[[#This Row],[Customer ID]],'Hospitalisation Details'!1918:$1048576,6,FALSE())</f>
        <v>#N/A</v>
      </c>
      <c r="N1919" s="19" t="e">
        <f>VLOOKUP(Table3[[#This Row],[Customer ID]],'Hospitalisation Details'!1918:$1048576,8,FALSE())</f>
        <v>#N/A</v>
      </c>
      <c r="O1919" s="19" t="e">
        <f>VLOOKUP(Table3[[#This Row],[Customer ID]],'Hospitalisation Details'!1918:$1048576,9,FALSE())</f>
        <v>#N/A</v>
      </c>
      <c r="P1919" s="19" t="e">
        <f>VLOOKUP(Table3[[#This Row],[Customer ID]],'Hospitalisation Details'!1918:$1048576,10,FALSE())</f>
        <v>#N/A</v>
      </c>
      <c r="Q1919" s="19" t="e">
        <f>VLOOKUP(Table3[[#This Row],[Customer ID]],'Hospitalisation Details'!1918:$1048576,11,FALSE())</f>
        <v>#N/A</v>
      </c>
    </row>
    <row r="1920" spans="1:17" x14ac:dyDescent="0.2">
      <c r="A1920" s="18" t="s">
        <v>449</v>
      </c>
      <c r="B1920" s="19" t="str">
        <f>VLOOKUP(Table3[[#This Row],[Customer ID]],'Customer name 1'!1919:$1048576,4,FALSE())</f>
        <v xml:space="preserve">Mr. Bernard </v>
      </c>
      <c r="C1920" s="20">
        <f>VLOOKUP(Table3[[#This Row],[Customer ID]],'Medical Examinations'!$1:$1048576,2,FALSE())</f>
        <v>28.88</v>
      </c>
      <c r="D1920" s="20" t="str">
        <f>VLOOKUP(Table3[[#This Row],[Customer ID]],'Medical Examinations'!$1:$1048576,3,FALSE())</f>
        <v>over weight</v>
      </c>
      <c r="E1920" s="20">
        <f>VLOOKUP(Table3[[#This Row],[Customer ID]],'Medical Examinations'!$1:$1048576,4,FALSE())</f>
        <v>4.0999999999999996</v>
      </c>
      <c r="F1920" s="20" t="str">
        <f>VLOOKUP(Table3[[#This Row],[Customer ID]],'Medical Examinations'!$1:$1048576,5,FALSE())</f>
        <v xml:space="preserve">normal </v>
      </c>
      <c r="G1920" s="19" t="str">
        <f>VLOOKUP(Table3[[#This Row],[Customer ID]],'Medical Examinations'!$1:$1048576,6,FALSE())</f>
        <v>No</v>
      </c>
      <c r="H1920" s="19" t="str">
        <f>VLOOKUP(Table3[[#This Row],[Customer ID]],'Medical Examinations'!$1:$1048576,7,FALSE())</f>
        <v>No</v>
      </c>
      <c r="I1920" s="19" t="str">
        <f>VLOOKUP(Table3[[#This Row],[Customer ID]],'Medical Examinations'!$1:$1048576,8,FALSE())</f>
        <v>No</v>
      </c>
      <c r="J1920" s="19">
        <f>VLOOKUP(Table3[[#This Row],[Customer ID]],'Medical Examinations'!$1:$1048576,9,FALSE())</f>
        <v>0</v>
      </c>
      <c r="K1920" s="19" t="str">
        <f>VLOOKUP(Table3[[#This Row],[Customer ID]],'Medical Examinations'!$1:$1048576,10,FALSE())</f>
        <v>No</v>
      </c>
      <c r="L1920" s="19" t="e">
        <f>VLOOKUP(Table3[[#This Row],[Customer ID]],'Hospitalisation Details'!1919:$1048576,5,FALSE())</f>
        <v>#N/A</v>
      </c>
      <c r="M1920" s="19" t="e">
        <f>VLOOKUP(Table3[[#This Row],[Customer ID]],'Hospitalisation Details'!1919:$1048576,6,FALSE())</f>
        <v>#N/A</v>
      </c>
      <c r="N1920" s="19" t="e">
        <f>VLOOKUP(Table3[[#This Row],[Customer ID]],'Hospitalisation Details'!1919:$1048576,8,FALSE())</f>
        <v>#N/A</v>
      </c>
      <c r="O1920" s="19" t="e">
        <f>VLOOKUP(Table3[[#This Row],[Customer ID]],'Hospitalisation Details'!1919:$1048576,9,FALSE())</f>
        <v>#N/A</v>
      </c>
      <c r="P1920" s="19" t="e">
        <f>VLOOKUP(Table3[[#This Row],[Customer ID]],'Hospitalisation Details'!1919:$1048576,10,FALSE())</f>
        <v>#N/A</v>
      </c>
      <c r="Q1920" s="19" t="e">
        <f>VLOOKUP(Table3[[#This Row],[Customer ID]],'Hospitalisation Details'!1919:$1048576,11,FALSE())</f>
        <v>#N/A</v>
      </c>
    </row>
    <row r="1921" spans="1:17" x14ac:dyDescent="0.2">
      <c r="A1921" s="18" t="s">
        <v>448</v>
      </c>
      <c r="B1921" s="19" t="str">
        <f>VLOOKUP(Table3[[#This Row],[Customer ID]],'Customer name 1'!1920:$1048576,4,FALSE())</f>
        <v xml:space="preserve">Mr. Craig </v>
      </c>
      <c r="C1921" s="20">
        <f>VLOOKUP(Table3[[#This Row],[Customer ID]],'Medical Examinations'!$1:$1048576,2,FALSE())</f>
        <v>20.234999999999999</v>
      </c>
      <c r="D1921" s="20" t="str">
        <f>VLOOKUP(Table3[[#This Row],[Customer ID]],'Medical Examinations'!$1:$1048576,3,FALSE())</f>
        <v>normal weight</v>
      </c>
      <c r="E1921" s="20">
        <f>VLOOKUP(Table3[[#This Row],[Customer ID]],'Medical Examinations'!$1:$1048576,4,FALSE())</f>
        <v>5.01</v>
      </c>
      <c r="F1921" s="20" t="str">
        <f>VLOOKUP(Table3[[#This Row],[Customer ID]],'Medical Examinations'!$1:$1048576,5,FALSE())</f>
        <v xml:space="preserve">normal </v>
      </c>
      <c r="G1921" s="19" t="str">
        <f>VLOOKUP(Table3[[#This Row],[Customer ID]],'Medical Examinations'!$1:$1048576,6,FALSE())</f>
        <v>yes</v>
      </c>
      <c r="H1921" s="19" t="str">
        <f>VLOOKUP(Table3[[#This Row],[Customer ID]],'Medical Examinations'!$1:$1048576,7,FALSE())</f>
        <v>No</v>
      </c>
      <c r="I1921" s="19" t="str">
        <f>VLOOKUP(Table3[[#This Row],[Customer ID]],'Medical Examinations'!$1:$1048576,8,FALSE())</f>
        <v>No</v>
      </c>
      <c r="J1921" s="19">
        <f>VLOOKUP(Table3[[#This Row],[Customer ID]],'Medical Examinations'!$1:$1048576,9,FALSE())</f>
        <v>0</v>
      </c>
      <c r="K1921" s="19" t="str">
        <f>VLOOKUP(Table3[[#This Row],[Customer ID]],'Medical Examinations'!$1:$1048576,10,FALSE())</f>
        <v>No</v>
      </c>
      <c r="L1921" s="19" t="e">
        <f>VLOOKUP(Table3[[#This Row],[Customer ID]],'Hospitalisation Details'!1920:$1048576,5,FALSE())</f>
        <v>#N/A</v>
      </c>
      <c r="M1921" s="19" t="e">
        <f>VLOOKUP(Table3[[#This Row],[Customer ID]],'Hospitalisation Details'!1920:$1048576,6,FALSE())</f>
        <v>#N/A</v>
      </c>
      <c r="N1921" s="19" t="e">
        <f>VLOOKUP(Table3[[#This Row],[Customer ID]],'Hospitalisation Details'!1920:$1048576,8,FALSE())</f>
        <v>#N/A</v>
      </c>
      <c r="O1921" s="19" t="e">
        <f>VLOOKUP(Table3[[#This Row],[Customer ID]],'Hospitalisation Details'!1920:$1048576,9,FALSE())</f>
        <v>#N/A</v>
      </c>
      <c r="P1921" s="19" t="e">
        <f>VLOOKUP(Table3[[#This Row],[Customer ID]],'Hospitalisation Details'!1920:$1048576,10,FALSE())</f>
        <v>#N/A</v>
      </c>
      <c r="Q1921" s="19" t="e">
        <f>VLOOKUP(Table3[[#This Row],[Customer ID]],'Hospitalisation Details'!1920:$1048576,11,FALSE())</f>
        <v>#N/A</v>
      </c>
    </row>
    <row r="1922" spans="1:17" x14ac:dyDescent="0.2">
      <c r="A1922" s="18" t="s">
        <v>447</v>
      </c>
      <c r="B1922" s="19" t="str">
        <f>VLOOKUP(Table3[[#This Row],[Customer ID]],'Customer name 1'!1921:$1048576,4,FALSE())</f>
        <v xml:space="preserve">Mrs. Bryn </v>
      </c>
      <c r="C1922" s="20">
        <f>VLOOKUP(Table3[[#This Row],[Customer ID]],'Medical Examinations'!$1:$1048576,2,FALSE())</f>
        <v>30.67</v>
      </c>
      <c r="D1922" s="20" t="str">
        <f>VLOOKUP(Table3[[#This Row],[Customer ID]],'Medical Examinations'!$1:$1048576,3,FALSE())</f>
        <v xml:space="preserve"> obesity </v>
      </c>
      <c r="E1922" s="20">
        <f>VLOOKUP(Table3[[#This Row],[Customer ID]],'Medical Examinations'!$1:$1048576,4,FALSE())</f>
        <v>5.09</v>
      </c>
      <c r="F1922" s="20" t="str">
        <f>VLOOKUP(Table3[[#This Row],[Customer ID]],'Medical Examinations'!$1:$1048576,5,FALSE())</f>
        <v xml:space="preserve">normal </v>
      </c>
      <c r="G1922" s="19" t="str">
        <f>VLOOKUP(Table3[[#This Row],[Customer ID]],'Medical Examinations'!$1:$1048576,6,FALSE())</f>
        <v>yes</v>
      </c>
      <c r="H1922" s="19" t="str">
        <f>VLOOKUP(Table3[[#This Row],[Customer ID]],'Medical Examinations'!$1:$1048576,7,FALSE())</f>
        <v>No</v>
      </c>
      <c r="I1922" s="19" t="str">
        <f>VLOOKUP(Table3[[#This Row],[Customer ID]],'Medical Examinations'!$1:$1048576,8,FALSE())</f>
        <v>No</v>
      </c>
      <c r="J1922" s="19">
        <f>VLOOKUP(Table3[[#This Row],[Customer ID]],'Medical Examinations'!$1:$1048576,9,FALSE())</f>
        <v>0</v>
      </c>
      <c r="K1922" s="19" t="str">
        <f>VLOOKUP(Table3[[#This Row],[Customer ID]],'Medical Examinations'!$1:$1048576,10,FALSE())</f>
        <v>No</v>
      </c>
      <c r="L1922" s="19" t="e">
        <f>VLOOKUP(Table3[[#This Row],[Customer ID]],'Hospitalisation Details'!1921:$1048576,5,FALSE())</f>
        <v>#N/A</v>
      </c>
      <c r="M1922" s="19" t="e">
        <f>VLOOKUP(Table3[[#This Row],[Customer ID]],'Hospitalisation Details'!1921:$1048576,6,FALSE())</f>
        <v>#N/A</v>
      </c>
      <c r="N1922" s="19" t="e">
        <f>VLOOKUP(Table3[[#This Row],[Customer ID]],'Hospitalisation Details'!1921:$1048576,8,FALSE())</f>
        <v>#N/A</v>
      </c>
      <c r="O1922" s="19" t="e">
        <f>VLOOKUP(Table3[[#This Row],[Customer ID]],'Hospitalisation Details'!1921:$1048576,9,FALSE())</f>
        <v>#N/A</v>
      </c>
      <c r="P1922" s="19" t="e">
        <f>VLOOKUP(Table3[[#This Row],[Customer ID]],'Hospitalisation Details'!1921:$1048576,10,FALSE())</f>
        <v>#N/A</v>
      </c>
      <c r="Q1922" s="19" t="e">
        <f>VLOOKUP(Table3[[#This Row],[Customer ID]],'Hospitalisation Details'!1921:$1048576,11,FALSE())</f>
        <v>#N/A</v>
      </c>
    </row>
    <row r="1923" spans="1:17" x14ac:dyDescent="0.2">
      <c r="A1923" s="18" t="s">
        <v>446</v>
      </c>
      <c r="B1923" s="19" t="str">
        <f>VLOOKUP(Table3[[#This Row],[Customer ID]],'Customer name 1'!1922:$1048576,4,FALSE())</f>
        <v xml:space="preserve">Mr. Michael </v>
      </c>
      <c r="C1923" s="20">
        <f>VLOOKUP(Table3[[#This Row],[Customer ID]],'Medical Examinations'!$1:$1048576,2,FALSE())</f>
        <v>30.875</v>
      </c>
      <c r="D1923" s="20" t="str">
        <f>VLOOKUP(Table3[[#This Row],[Customer ID]],'Medical Examinations'!$1:$1048576,3,FALSE())</f>
        <v xml:space="preserve"> obesity </v>
      </c>
      <c r="E1923" s="20">
        <f>VLOOKUP(Table3[[#This Row],[Customer ID]],'Medical Examinations'!$1:$1048576,4,FALSE())</f>
        <v>6.49</v>
      </c>
      <c r="F1923" s="20" t="str">
        <f>VLOOKUP(Table3[[#This Row],[Customer ID]],'Medical Examinations'!$1:$1048576,5,FALSE())</f>
        <v>prediabetes</v>
      </c>
      <c r="G1923" s="19" t="str">
        <f>VLOOKUP(Table3[[#This Row],[Customer ID]],'Medical Examinations'!$1:$1048576,6,FALSE())</f>
        <v>No</v>
      </c>
      <c r="H1923" s="19" t="str">
        <f>VLOOKUP(Table3[[#This Row],[Customer ID]],'Medical Examinations'!$1:$1048576,7,FALSE())</f>
        <v>No</v>
      </c>
      <c r="I1923" s="19" t="str">
        <f>VLOOKUP(Table3[[#This Row],[Customer ID]],'Medical Examinations'!$1:$1048576,8,FALSE())</f>
        <v>No</v>
      </c>
      <c r="J1923" s="19">
        <f>VLOOKUP(Table3[[#This Row],[Customer ID]],'Medical Examinations'!$1:$1048576,9,FALSE())</f>
        <v>0</v>
      </c>
      <c r="K1923" s="19" t="str">
        <f>VLOOKUP(Table3[[#This Row],[Customer ID]],'Medical Examinations'!$1:$1048576,10,FALSE())</f>
        <v>No</v>
      </c>
      <c r="L1923" s="19" t="e">
        <f>VLOOKUP(Table3[[#This Row],[Customer ID]],'Hospitalisation Details'!1922:$1048576,5,FALSE())</f>
        <v>#N/A</v>
      </c>
      <c r="M1923" s="19" t="e">
        <f>VLOOKUP(Table3[[#This Row],[Customer ID]],'Hospitalisation Details'!1922:$1048576,6,FALSE())</f>
        <v>#N/A</v>
      </c>
      <c r="N1923" s="19" t="e">
        <f>VLOOKUP(Table3[[#This Row],[Customer ID]],'Hospitalisation Details'!1922:$1048576,8,FALSE())</f>
        <v>#N/A</v>
      </c>
      <c r="O1923" s="19" t="e">
        <f>VLOOKUP(Table3[[#This Row],[Customer ID]],'Hospitalisation Details'!1922:$1048576,9,FALSE())</f>
        <v>#N/A</v>
      </c>
      <c r="P1923" s="19" t="e">
        <f>VLOOKUP(Table3[[#This Row],[Customer ID]],'Hospitalisation Details'!1922:$1048576,10,FALSE())</f>
        <v>#N/A</v>
      </c>
      <c r="Q1923" s="19" t="e">
        <f>VLOOKUP(Table3[[#This Row],[Customer ID]],'Hospitalisation Details'!1922:$1048576,11,FALSE())</f>
        <v>#N/A</v>
      </c>
    </row>
    <row r="1924" spans="1:17" x14ac:dyDescent="0.2">
      <c r="A1924" s="18" t="s">
        <v>445</v>
      </c>
      <c r="B1924" s="19" t="str">
        <f>VLOOKUP(Table3[[#This Row],[Customer ID]],'Customer name 1'!1923:$1048576,4,FALSE())</f>
        <v xml:space="preserve">Mr. Benjamin </v>
      </c>
      <c r="C1924" s="20">
        <f>VLOOKUP(Table3[[#This Row],[Customer ID]],'Medical Examinations'!$1:$1048576,2,FALSE())</f>
        <v>23.8</v>
      </c>
      <c r="D1924" s="20" t="str">
        <f>VLOOKUP(Table3[[#This Row],[Customer ID]],'Medical Examinations'!$1:$1048576,3,FALSE())</f>
        <v>normal weight</v>
      </c>
      <c r="E1924" s="20">
        <f>VLOOKUP(Table3[[#This Row],[Customer ID]],'Medical Examinations'!$1:$1048576,4,FALSE())</f>
        <v>4.08</v>
      </c>
      <c r="F1924" s="20" t="str">
        <f>VLOOKUP(Table3[[#This Row],[Customer ID]],'Medical Examinations'!$1:$1048576,5,FALSE())</f>
        <v xml:space="preserve">normal </v>
      </c>
      <c r="G1924" s="19" t="str">
        <f>VLOOKUP(Table3[[#This Row],[Customer ID]],'Medical Examinations'!$1:$1048576,6,FALSE())</f>
        <v>No</v>
      </c>
      <c r="H1924" s="19" t="str">
        <f>VLOOKUP(Table3[[#This Row],[Customer ID]],'Medical Examinations'!$1:$1048576,7,FALSE())</f>
        <v>No</v>
      </c>
      <c r="I1924" s="19" t="str">
        <f>VLOOKUP(Table3[[#This Row],[Customer ID]],'Medical Examinations'!$1:$1048576,8,FALSE())</f>
        <v>No</v>
      </c>
      <c r="J1924" s="19">
        <f>VLOOKUP(Table3[[#This Row],[Customer ID]],'Medical Examinations'!$1:$1048576,9,FALSE())</f>
        <v>0</v>
      </c>
      <c r="K1924" s="19" t="str">
        <f>VLOOKUP(Table3[[#This Row],[Customer ID]],'Medical Examinations'!$1:$1048576,10,FALSE())</f>
        <v>No</v>
      </c>
      <c r="L1924" s="19" t="e">
        <f>VLOOKUP(Table3[[#This Row],[Customer ID]],'Hospitalisation Details'!1923:$1048576,5,FALSE())</f>
        <v>#N/A</v>
      </c>
      <c r="M1924" s="19" t="e">
        <f>VLOOKUP(Table3[[#This Row],[Customer ID]],'Hospitalisation Details'!1923:$1048576,6,FALSE())</f>
        <v>#N/A</v>
      </c>
      <c r="N1924" s="19" t="e">
        <f>VLOOKUP(Table3[[#This Row],[Customer ID]],'Hospitalisation Details'!1923:$1048576,8,FALSE())</f>
        <v>#N/A</v>
      </c>
      <c r="O1924" s="19" t="e">
        <f>VLOOKUP(Table3[[#This Row],[Customer ID]],'Hospitalisation Details'!1923:$1048576,9,FALSE())</f>
        <v>#N/A</v>
      </c>
      <c r="P1924" s="19" t="e">
        <f>VLOOKUP(Table3[[#This Row],[Customer ID]],'Hospitalisation Details'!1923:$1048576,10,FALSE())</f>
        <v>#N/A</v>
      </c>
      <c r="Q1924" s="19" t="e">
        <f>VLOOKUP(Table3[[#This Row],[Customer ID]],'Hospitalisation Details'!1923:$1048576,11,FALSE())</f>
        <v>#N/A</v>
      </c>
    </row>
    <row r="1925" spans="1:17" x14ac:dyDescent="0.2">
      <c r="A1925" s="18" t="s">
        <v>444</v>
      </c>
      <c r="B1925" s="19" t="str">
        <f>VLOOKUP(Table3[[#This Row],[Customer ID]],'Customer name 1'!1924:$1048576,4,FALSE())</f>
        <v xml:space="preserve">Mr. Jay </v>
      </c>
      <c r="C1925" s="20">
        <f>VLOOKUP(Table3[[#This Row],[Customer ID]],'Medical Examinations'!$1:$1048576,2,FALSE())</f>
        <v>15.37</v>
      </c>
      <c r="D1925" s="20" t="str">
        <f>VLOOKUP(Table3[[#This Row],[Customer ID]],'Medical Examinations'!$1:$1048576,3,FALSE())</f>
        <v xml:space="preserve">under weight </v>
      </c>
      <c r="E1925" s="20">
        <f>VLOOKUP(Table3[[#This Row],[Customer ID]],'Medical Examinations'!$1:$1048576,4,FALSE())</f>
        <v>8.6300000000000008</v>
      </c>
      <c r="F1925" s="20" t="str">
        <f>VLOOKUP(Table3[[#This Row],[Customer ID]],'Medical Examinations'!$1:$1048576,5,FALSE())</f>
        <v xml:space="preserve">diabetes </v>
      </c>
      <c r="G1925" s="19" t="str">
        <f>VLOOKUP(Table3[[#This Row],[Customer ID]],'Medical Examinations'!$1:$1048576,6,FALSE())</f>
        <v>yes</v>
      </c>
      <c r="H1925" s="19" t="str">
        <f>VLOOKUP(Table3[[#This Row],[Customer ID]],'Medical Examinations'!$1:$1048576,7,FALSE())</f>
        <v>No</v>
      </c>
      <c r="I1925" s="19" t="str">
        <f>VLOOKUP(Table3[[#This Row],[Customer ID]],'Medical Examinations'!$1:$1048576,8,FALSE())</f>
        <v>No</v>
      </c>
      <c r="J1925" s="19">
        <f>VLOOKUP(Table3[[#This Row],[Customer ID]],'Medical Examinations'!$1:$1048576,9,FALSE())</f>
        <v>0</v>
      </c>
      <c r="K1925" s="19" t="str">
        <f>VLOOKUP(Table3[[#This Row],[Customer ID]],'Medical Examinations'!$1:$1048576,10,FALSE())</f>
        <v>No</v>
      </c>
      <c r="L1925" s="19" t="e">
        <f>VLOOKUP(Table3[[#This Row],[Customer ID]],'Hospitalisation Details'!1924:$1048576,5,FALSE())</f>
        <v>#N/A</v>
      </c>
      <c r="M1925" s="19" t="e">
        <f>VLOOKUP(Table3[[#This Row],[Customer ID]],'Hospitalisation Details'!1924:$1048576,6,FALSE())</f>
        <v>#N/A</v>
      </c>
      <c r="N1925" s="19" t="e">
        <f>VLOOKUP(Table3[[#This Row],[Customer ID]],'Hospitalisation Details'!1924:$1048576,8,FALSE())</f>
        <v>#N/A</v>
      </c>
      <c r="O1925" s="19" t="e">
        <f>VLOOKUP(Table3[[#This Row],[Customer ID]],'Hospitalisation Details'!1924:$1048576,9,FALSE())</f>
        <v>#N/A</v>
      </c>
      <c r="P1925" s="19" t="e">
        <f>VLOOKUP(Table3[[#This Row],[Customer ID]],'Hospitalisation Details'!1924:$1048576,10,FALSE())</f>
        <v>#N/A</v>
      </c>
      <c r="Q1925" s="19" t="e">
        <f>VLOOKUP(Table3[[#This Row],[Customer ID]],'Hospitalisation Details'!1924:$1048576,11,FALSE())</f>
        <v>#N/A</v>
      </c>
    </row>
    <row r="1926" spans="1:17" x14ac:dyDescent="0.2">
      <c r="A1926" s="18" t="s">
        <v>443</v>
      </c>
      <c r="B1926" s="19" t="str">
        <f>VLOOKUP(Table3[[#This Row],[Customer ID]],'Customer name 1'!1925:$1048576,4,FALSE())</f>
        <v xml:space="preserve">Mr. William </v>
      </c>
      <c r="C1926" s="20">
        <f>VLOOKUP(Table3[[#This Row],[Customer ID]],'Medical Examinations'!$1:$1048576,2,FALSE())</f>
        <v>30.4</v>
      </c>
      <c r="D1926" s="20" t="str">
        <f>VLOOKUP(Table3[[#This Row],[Customer ID]],'Medical Examinations'!$1:$1048576,3,FALSE())</f>
        <v xml:space="preserve"> obesity </v>
      </c>
      <c r="E1926" s="20">
        <f>VLOOKUP(Table3[[#This Row],[Customer ID]],'Medical Examinations'!$1:$1048576,4,FALSE())</f>
        <v>5.28</v>
      </c>
      <c r="F1926" s="20" t="str">
        <f>VLOOKUP(Table3[[#This Row],[Customer ID]],'Medical Examinations'!$1:$1048576,5,FALSE())</f>
        <v xml:space="preserve">normal </v>
      </c>
      <c r="G1926" s="19" t="str">
        <f>VLOOKUP(Table3[[#This Row],[Customer ID]],'Medical Examinations'!$1:$1048576,6,FALSE())</f>
        <v>No</v>
      </c>
      <c r="H1926" s="19" t="str">
        <f>VLOOKUP(Table3[[#This Row],[Customer ID]],'Medical Examinations'!$1:$1048576,7,FALSE())</f>
        <v>No</v>
      </c>
      <c r="I1926" s="19" t="str">
        <f>VLOOKUP(Table3[[#This Row],[Customer ID]],'Medical Examinations'!$1:$1048576,8,FALSE())</f>
        <v>No</v>
      </c>
      <c r="J1926" s="19">
        <f>VLOOKUP(Table3[[#This Row],[Customer ID]],'Medical Examinations'!$1:$1048576,9,FALSE())</f>
        <v>0</v>
      </c>
      <c r="K1926" s="19" t="str">
        <f>VLOOKUP(Table3[[#This Row],[Customer ID]],'Medical Examinations'!$1:$1048576,10,FALSE())</f>
        <v>No</v>
      </c>
      <c r="L1926" s="19" t="e">
        <f>VLOOKUP(Table3[[#This Row],[Customer ID]],'Hospitalisation Details'!1925:$1048576,5,FALSE())</f>
        <v>#N/A</v>
      </c>
      <c r="M1926" s="19" t="e">
        <f>VLOOKUP(Table3[[#This Row],[Customer ID]],'Hospitalisation Details'!1925:$1048576,6,FALSE())</f>
        <v>#N/A</v>
      </c>
      <c r="N1926" s="19" t="e">
        <f>VLOOKUP(Table3[[#This Row],[Customer ID]],'Hospitalisation Details'!1925:$1048576,8,FALSE())</f>
        <v>#N/A</v>
      </c>
      <c r="O1926" s="19" t="e">
        <f>VLOOKUP(Table3[[#This Row],[Customer ID]],'Hospitalisation Details'!1925:$1048576,9,FALSE())</f>
        <v>#N/A</v>
      </c>
      <c r="P1926" s="19" t="e">
        <f>VLOOKUP(Table3[[#This Row],[Customer ID]],'Hospitalisation Details'!1925:$1048576,10,FALSE())</f>
        <v>#N/A</v>
      </c>
      <c r="Q1926" s="19" t="e">
        <f>VLOOKUP(Table3[[#This Row],[Customer ID]],'Hospitalisation Details'!1925:$1048576,11,FALSE())</f>
        <v>#N/A</v>
      </c>
    </row>
    <row r="1927" spans="1:17" x14ac:dyDescent="0.2">
      <c r="A1927" s="18" t="s">
        <v>442</v>
      </c>
      <c r="B1927" s="19" t="str">
        <f>VLOOKUP(Table3[[#This Row],[Customer ID]],'Customer name 1'!1926:$1048576,4,FALSE())</f>
        <v xml:space="preserve">Ms. Shelley </v>
      </c>
      <c r="C1927" s="20">
        <f>VLOOKUP(Table3[[#This Row],[Customer ID]],'Medical Examinations'!$1:$1048576,2,FALSE())</f>
        <v>19.48</v>
      </c>
      <c r="D1927" s="20" t="str">
        <f>VLOOKUP(Table3[[#This Row],[Customer ID]],'Medical Examinations'!$1:$1048576,3,FALSE())</f>
        <v>normal weight</v>
      </c>
      <c r="E1927" s="20">
        <f>VLOOKUP(Table3[[#This Row],[Customer ID]],'Medical Examinations'!$1:$1048576,4,FALSE())</f>
        <v>5.63</v>
      </c>
      <c r="F1927" s="20" t="str">
        <f>VLOOKUP(Table3[[#This Row],[Customer ID]],'Medical Examinations'!$1:$1048576,5,FALSE())</f>
        <v xml:space="preserve">normal </v>
      </c>
      <c r="G1927" s="19" t="str">
        <f>VLOOKUP(Table3[[#This Row],[Customer ID]],'Medical Examinations'!$1:$1048576,6,FALSE())</f>
        <v>yes</v>
      </c>
      <c r="H1927" s="19" t="str">
        <f>VLOOKUP(Table3[[#This Row],[Customer ID]],'Medical Examinations'!$1:$1048576,7,FALSE())</f>
        <v>No</v>
      </c>
      <c r="I1927" s="19" t="str">
        <f>VLOOKUP(Table3[[#This Row],[Customer ID]],'Medical Examinations'!$1:$1048576,8,FALSE())</f>
        <v>No</v>
      </c>
      <c r="J1927" s="19">
        <f>VLOOKUP(Table3[[#This Row],[Customer ID]],'Medical Examinations'!$1:$1048576,9,FALSE())</f>
        <v>1</v>
      </c>
      <c r="K1927" s="19" t="str">
        <f>VLOOKUP(Table3[[#This Row],[Customer ID]],'Medical Examinations'!$1:$1048576,10,FALSE())</f>
        <v>No</v>
      </c>
      <c r="L1927" s="19" t="e">
        <f>VLOOKUP(Table3[[#This Row],[Customer ID]],'Hospitalisation Details'!1926:$1048576,5,FALSE())</f>
        <v>#N/A</v>
      </c>
      <c r="M1927" s="19" t="e">
        <f>VLOOKUP(Table3[[#This Row],[Customer ID]],'Hospitalisation Details'!1926:$1048576,6,FALSE())</f>
        <v>#N/A</v>
      </c>
      <c r="N1927" s="19" t="e">
        <f>VLOOKUP(Table3[[#This Row],[Customer ID]],'Hospitalisation Details'!1926:$1048576,8,FALSE())</f>
        <v>#N/A</v>
      </c>
      <c r="O1927" s="19" t="e">
        <f>VLOOKUP(Table3[[#This Row],[Customer ID]],'Hospitalisation Details'!1926:$1048576,9,FALSE())</f>
        <v>#N/A</v>
      </c>
      <c r="P1927" s="19" t="e">
        <f>VLOOKUP(Table3[[#This Row],[Customer ID]],'Hospitalisation Details'!1926:$1048576,10,FALSE())</f>
        <v>#N/A</v>
      </c>
      <c r="Q1927" s="19" t="e">
        <f>VLOOKUP(Table3[[#This Row],[Customer ID]],'Hospitalisation Details'!1926:$1048576,11,FALSE())</f>
        <v>#N/A</v>
      </c>
    </row>
    <row r="1928" spans="1:17" x14ac:dyDescent="0.2">
      <c r="A1928" s="18" t="s">
        <v>441</v>
      </c>
      <c r="B1928" s="19" t="str">
        <f>VLOOKUP(Table3[[#This Row],[Customer ID]],'Customer name 1'!1927:$1048576,4,FALSE())</f>
        <v xml:space="preserve">Ms. Jekaterina </v>
      </c>
      <c r="C1928" s="20">
        <f>VLOOKUP(Table3[[#This Row],[Customer ID]],'Medical Examinations'!$1:$1048576,2,FALSE())</f>
        <v>16.96</v>
      </c>
      <c r="D1928" s="20" t="str">
        <f>VLOOKUP(Table3[[#This Row],[Customer ID]],'Medical Examinations'!$1:$1048576,3,FALSE())</f>
        <v xml:space="preserve">under weight </v>
      </c>
      <c r="E1928" s="20">
        <f>VLOOKUP(Table3[[#This Row],[Customer ID]],'Medical Examinations'!$1:$1048576,4,FALSE())</f>
        <v>11.47</v>
      </c>
      <c r="F1928" s="20" t="str">
        <f>VLOOKUP(Table3[[#This Row],[Customer ID]],'Medical Examinations'!$1:$1048576,5,FALSE())</f>
        <v xml:space="preserve">diabetes </v>
      </c>
      <c r="G1928" s="19" t="str">
        <f>VLOOKUP(Table3[[#This Row],[Customer ID]],'Medical Examinations'!$1:$1048576,6,FALSE())</f>
        <v>yes</v>
      </c>
      <c r="H1928" s="19" t="str">
        <f>VLOOKUP(Table3[[#This Row],[Customer ID]],'Medical Examinations'!$1:$1048576,7,FALSE())</f>
        <v>No</v>
      </c>
      <c r="I1928" s="19" t="str">
        <f>VLOOKUP(Table3[[#This Row],[Customer ID]],'Medical Examinations'!$1:$1048576,8,FALSE())</f>
        <v>No</v>
      </c>
      <c r="J1928" s="19">
        <f>VLOOKUP(Table3[[#This Row],[Customer ID]],'Medical Examinations'!$1:$1048576,9,FALSE())</f>
        <v>0</v>
      </c>
      <c r="K1928" s="19" t="str">
        <f>VLOOKUP(Table3[[#This Row],[Customer ID]],'Medical Examinations'!$1:$1048576,10,FALSE())</f>
        <v>No</v>
      </c>
      <c r="L1928" s="19" t="e">
        <f>VLOOKUP(Table3[[#This Row],[Customer ID]],'Hospitalisation Details'!1927:$1048576,5,FALSE())</f>
        <v>#N/A</v>
      </c>
      <c r="M1928" s="19" t="e">
        <f>VLOOKUP(Table3[[#This Row],[Customer ID]],'Hospitalisation Details'!1927:$1048576,6,FALSE())</f>
        <v>#N/A</v>
      </c>
      <c r="N1928" s="19" t="e">
        <f>VLOOKUP(Table3[[#This Row],[Customer ID]],'Hospitalisation Details'!1927:$1048576,8,FALSE())</f>
        <v>#N/A</v>
      </c>
      <c r="O1928" s="19" t="e">
        <f>VLOOKUP(Table3[[#This Row],[Customer ID]],'Hospitalisation Details'!1927:$1048576,9,FALSE())</f>
        <v>#N/A</v>
      </c>
      <c r="P1928" s="19" t="e">
        <f>VLOOKUP(Table3[[#This Row],[Customer ID]],'Hospitalisation Details'!1927:$1048576,10,FALSE())</f>
        <v>#N/A</v>
      </c>
      <c r="Q1928" s="19" t="e">
        <f>VLOOKUP(Table3[[#This Row],[Customer ID]],'Hospitalisation Details'!1927:$1048576,11,FALSE())</f>
        <v>#N/A</v>
      </c>
    </row>
    <row r="1929" spans="1:17" x14ac:dyDescent="0.2">
      <c r="A1929" s="18" t="s">
        <v>440</v>
      </c>
      <c r="B1929" s="19" t="str">
        <f>VLOOKUP(Table3[[#This Row],[Customer ID]],'Customer name 1'!1928:$1048576,4,FALSE())</f>
        <v xml:space="preserve">Mr. Daniel </v>
      </c>
      <c r="C1929" s="20">
        <f>VLOOKUP(Table3[[#This Row],[Customer ID]],'Medical Examinations'!$1:$1048576,2,FALSE())</f>
        <v>19.05</v>
      </c>
      <c r="D1929" s="20" t="str">
        <f>VLOOKUP(Table3[[#This Row],[Customer ID]],'Medical Examinations'!$1:$1048576,3,FALSE())</f>
        <v>normal weight</v>
      </c>
      <c r="E1929" s="20">
        <f>VLOOKUP(Table3[[#This Row],[Customer ID]],'Medical Examinations'!$1:$1048576,4,FALSE())</f>
        <v>4.92</v>
      </c>
      <c r="F1929" s="20" t="str">
        <f>VLOOKUP(Table3[[#This Row],[Customer ID]],'Medical Examinations'!$1:$1048576,5,FALSE())</f>
        <v xml:space="preserve">normal </v>
      </c>
      <c r="G1929" s="19" t="str">
        <f>VLOOKUP(Table3[[#This Row],[Customer ID]],'Medical Examinations'!$1:$1048576,6,FALSE())</f>
        <v>No</v>
      </c>
      <c r="H1929" s="19" t="str">
        <f>VLOOKUP(Table3[[#This Row],[Customer ID]],'Medical Examinations'!$1:$1048576,7,FALSE())</f>
        <v>No</v>
      </c>
      <c r="I1929" s="19" t="str">
        <f>VLOOKUP(Table3[[#This Row],[Customer ID]],'Medical Examinations'!$1:$1048576,8,FALSE())</f>
        <v>No</v>
      </c>
      <c r="J1929" s="19">
        <f>VLOOKUP(Table3[[#This Row],[Customer ID]],'Medical Examinations'!$1:$1048576,9,FALSE())</f>
        <v>1</v>
      </c>
      <c r="K1929" s="19" t="str">
        <f>VLOOKUP(Table3[[#This Row],[Customer ID]],'Medical Examinations'!$1:$1048576,10,FALSE())</f>
        <v>No</v>
      </c>
      <c r="L1929" s="19" t="e">
        <f>VLOOKUP(Table3[[#This Row],[Customer ID]],'Hospitalisation Details'!1928:$1048576,5,FALSE())</f>
        <v>#N/A</v>
      </c>
      <c r="M1929" s="19" t="e">
        <f>VLOOKUP(Table3[[#This Row],[Customer ID]],'Hospitalisation Details'!1928:$1048576,6,FALSE())</f>
        <v>#N/A</v>
      </c>
      <c r="N1929" s="19" t="e">
        <f>VLOOKUP(Table3[[#This Row],[Customer ID]],'Hospitalisation Details'!1928:$1048576,8,FALSE())</f>
        <v>#N/A</v>
      </c>
      <c r="O1929" s="19" t="e">
        <f>VLOOKUP(Table3[[#This Row],[Customer ID]],'Hospitalisation Details'!1928:$1048576,9,FALSE())</f>
        <v>#N/A</v>
      </c>
      <c r="P1929" s="19" t="e">
        <f>VLOOKUP(Table3[[#This Row],[Customer ID]],'Hospitalisation Details'!1928:$1048576,10,FALSE())</f>
        <v>#N/A</v>
      </c>
      <c r="Q1929" s="19" t="e">
        <f>VLOOKUP(Table3[[#This Row],[Customer ID]],'Hospitalisation Details'!1928:$1048576,11,FALSE())</f>
        <v>#N/A</v>
      </c>
    </row>
    <row r="1930" spans="1:17" x14ac:dyDescent="0.2">
      <c r="A1930" s="18" t="s">
        <v>439</v>
      </c>
      <c r="B1930" s="19" t="str">
        <f>VLOOKUP(Table3[[#This Row],[Customer ID]],'Customer name 1'!1929:$1048576,4,FALSE())</f>
        <v xml:space="preserve">Ms. Pauline </v>
      </c>
      <c r="C1930" s="20">
        <f>VLOOKUP(Table3[[#This Row],[Customer ID]],'Medical Examinations'!$1:$1048576,2,FALSE())</f>
        <v>37.619999999999997</v>
      </c>
      <c r="D1930" s="20" t="str">
        <f>VLOOKUP(Table3[[#This Row],[Customer ID]],'Medical Examinations'!$1:$1048576,3,FALSE())</f>
        <v xml:space="preserve"> obesity </v>
      </c>
      <c r="E1930" s="20">
        <f>VLOOKUP(Table3[[#This Row],[Customer ID]],'Medical Examinations'!$1:$1048576,4,FALSE())</f>
        <v>4.18</v>
      </c>
      <c r="F1930" s="20" t="str">
        <f>VLOOKUP(Table3[[#This Row],[Customer ID]],'Medical Examinations'!$1:$1048576,5,FALSE())</f>
        <v xml:space="preserve">normal </v>
      </c>
      <c r="G1930" s="19" t="str">
        <f>VLOOKUP(Table3[[#This Row],[Customer ID]],'Medical Examinations'!$1:$1048576,6,FALSE())</f>
        <v>No</v>
      </c>
      <c r="H1930" s="19" t="str">
        <f>VLOOKUP(Table3[[#This Row],[Customer ID]],'Medical Examinations'!$1:$1048576,7,FALSE())</f>
        <v>No</v>
      </c>
      <c r="I1930" s="19" t="str">
        <f>VLOOKUP(Table3[[#This Row],[Customer ID]],'Medical Examinations'!$1:$1048576,8,FALSE())</f>
        <v>No</v>
      </c>
      <c r="J1930" s="19">
        <f>VLOOKUP(Table3[[#This Row],[Customer ID]],'Medical Examinations'!$1:$1048576,9,FALSE())</f>
        <v>0</v>
      </c>
      <c r="K1930" s="19" t="str">
        <f>VLOOKUP(Table3[[#This Row],[Customer ID]],'Medical Examinations'!$1:$1048576,10,FALSE())</f>
        <v>No</v>
      </c>
      <c r="L1930" s="19" t="e">
        <f>VLOOKUP(Table3[[#This Row],[Customer ID]],'Hospitalisation Details'!1929:$1048576,5,FALSE())</f>
        <v>#N/A</v>
      </c>
      <c r="M1930" s="19" t="e">
        <f>VLOOKUP(Table3[[#This Row],[Customer ID]],'Hospitalisation Details'!1929:$1048576,6,FALSE())</f>
        <v>#N/A</v>
      </c>
      <c r="N1930" s="19" t="e">
        <f>VLOOKUP(Table3[[#This Row],[Customer ID]],'Hospitalisation Details'!1929:$1048576,8,FALSE())</f>
        <v>#N/A</v>
      </c>
      <c r="O1930" s="19" t="e">
        <f>VLOOKUP(Table3[[#This Row],[Customer ID]],'Hospitalisation Details'!1929:$1048576,9,FALSE())</f>
        <v>#N/A</v>
      </c>
      <c r="P1930" s="19" t="e">
        <f>VLOOKUP(Table3[[#This Row],[Customer ID]],'Hospitalisation Details'!1929:$1048576,10,FALSE())</f>
        <v>#N/A</v>
      </c>
      <c r="Q1930" s="19" t="e">
        <f>VLOOKUP(Table3[[#This Row],[Customer ID]],'Hospitalisation Details'!1929:$1048576,11,FALSE())</f>
        <v>#N/A</v>
      </c>
    </row>
    <row r="1931" spans="1:17" x14ac:dyDescent="0.2">
      <c r="A1931" s="18" t="s">
        <v>438</v>
      </c>
      <c r="B1931" s="19" t="str">
        <f>VLOOKUP(Table3[[#This Row],[Customer ID]],'Customer name 1'!1930:$1048576,4,FALSE())</f>
        <v xml:space="preserve">Ms. Colleen </v>
      </c>
      <c r="C1931" s="20">
        <f>VLOOKUP(Table3[[#This Row],[Customer ID]],'Medical Examinations'!$1:$1048576,2,FALSE())</f>
        <v>29.1</v>
      </c>
      <c r="D1931" s="20" t="str">
        <f>VLOOKUP(Table3[[#This Row],[Customer ID]],'Medical Examinations'!$1:$1048576,3,FALSE())</f>
        <v>over weight</v>
      </c>
      <c r="E1931" s="20">
        <f>VLOOKUP(Table3[[#This Row],[Customer ID]],'Medical Examinations'!$1:$1048576,4,FALSE())</f>
        <v>4.67</v>
      </c>
      <c r="F1931" s="20" t="str">
        <f>VLOOKUP(Table3[[#This Row],[Customer ID]],'Medical Examinations'!$1:$1048576,5,FALSE())</f>
        <v xml:space="preserve">normal </v>
      </c>
      <c r="G1931" s="19" t="str">
        <f>VLOOKUP(Table3[[#This Row],[Customer ID]],'Medical Examinations'!$1:$1048576,6,FALSE())</f>
        <v>No</v>
      </c>
      <c r="H1931" s="19" t="str">
        <f>VLOOKUP(Table3[[#This Row],[Customer ID]],'Medical Examinations'!$1:$1048576,7,FALSE())</f>
        <v>No</v>
      </c>
      <c r="I1931" s="19" t="str">
        <f>VLOOKUP(Table3[[#This Row],[Customer ID]],'Medical Examinations'!$1:$1048576,8,FALSE())</f>
        <v>No</v>
      </c>
      <c r="J1931" s="19">
        <f>VLOOKUP(Table3[[#This Row],[Customer ID]],'Medical Examinations'!$1:$1048576,9,FALSE())</f>
        <v>0</v>
      </c>
      <c r="K1931" s="19" t="str">
        <f>VLOOKUP(Table3[[#This Row],[Customer ID]],'Medical Examinations'!$1:$1048576,10,FALSE())</f>
        <v>No</v>
      </c>
      <c r="L1931" s="19" t="e">
        <f>VLOOKUP(Table3[[#This Row],[Customer ID]],'Hospitalisation Details'!1930:$1048576,5,FALSE())</f>
        <v>#N/A</v>
      </c>
      <c r="M1931" s="19" t="e">
        <f>VLOOKUP(Table3[[#This Row],[Customer ID]],'Hospitalisation Details'!1930:$1048576,6,FALSE())</f>
        <v>#N/A</v>
      </c>
      <c r="N1931" s="19" t="e">
        <f>VLOOKUP(Table3[[#This Row],[Customer ID]],'Hospitalisation Details'!1930:$1048576,8,FALSE())</f>
        <v>#N/A</v>
      </c>
      <c r="O1931" s="19" t="e">
        <f>VLOOKUP(Table3[[#This Row],[Customer ID]],'Hospitalisation Details'!1930:$1048576,9,FALSE())</f>
        <v>#N/A</v>
      </c>
      <c r="P1931" s="19" t="e">
        <f>VLOOKUP(Table3[[#This Row],[Customer ID]],'Hospitalisation Details'!1930:$1048576,10,FALSE())</f>
        <v>#N/A</v>
      </c>
      <c r="Q1931" s="19" t="e">
        <f>VLOOKUP(Table3[[#This Row],[Customer ID]],'Hospitalisation Details'!1930:$1048576,11,FALSE())</f>
        <v>#N/A</v>
      </c>
    </row>
    <row r="1932" spans="1:17" x14ac:dyDescent="0.2">
      <c r="A1932" s="18" t="s">
        <v>437</v>
      </c>
      <c r="B1932" s="19" t="str">
        <f>VLOOKUP(Table3[[#This Row],[Customer ID]],'Customer name 1'!1931:$1048576,4,FALSE())</f>
        <v xml:space="preserve">Ms. Aleah </v>
      </c>
      <c r="C1932" s="20">
        <f>VLOOKUP(Table3[[#This Row],[Customer ID]],'Medical Examinations'!$1:$1048576,2,FALSE())</f>
        <v>26.62</v>
      </c>
      <c r="D1932" s="20" t="str">
        <f>VLOOKUP(Table3[[#This Row],[Customer ID]],'Medical Examinations'!$1:$1048576,3,FALSE())</f>
        <v>over weight</v>
      </c>
      <c r="E1932" s="20">
        <f>VLOOKUP(Table3[[#This Row],[Customer ID]],'Medical Examinations'!$1:$1048576,4,FALSE())</f>
        <v>6.24</v>
      </c>
      <c r="F1932" s="20" t="str">
        <f>VLOOKUP(Table3[[#This Row],[Customer ID]],'Medical Examinations'!$1:$1048576,5,FALSE())</f>
        <v>prediabetes</v>
      </c>
      <c r="G1932" s="19" t="str">
        <f>VLOOKUP(Table3[[#This Row],[Customer ID]],'Medical Examinations'!$1:$1048576,6,FALSE())</f>
        <v>No</v>
      </c>
      <c r="H1932" s="19" t="str">
        <f>VLOOKUP(Table3[[#This Row],[Customer ID]],'Medical Examinations'!$1:$1048576,7,FALSE())</f>
        <v>No</v>
      </c>
      <c r="I1932" s="19" t="str">
        <f>VLOOKUP(Table3[[#This Row],[Customer ID]],'Medical Examinations'!$1:$1048576,8,FALSE())</f>
        <v>No</v>
      </c>
      <c r="J1932" s="19">
        <f>VLOOKUP(Table3[[#This Row],[Customer ID]],'Medical Examinations'!$1:$1048576,9,FALSE())</f>
        <v>0</v>
      </c>
      <c r="K1932" s="19" t="str">
        <f>VLOOKUP(Table3[[#This Row],[Customer ID]],'Medical Examinations'!$1:$1048576,10,FALSE())</f>
        <v>No</v>
      </c>
      <c r="L1932" s="19" t="e">
        <f>VLOOKUP(Table3[[#This Row],[Customer ID]],'Hospitalisation Details'!1931:$1048576,5,FALSE())</f>
        <v>#N/A</v>
      </c>
      <c r="M1932" s="19" t="e">
        <f>VLOOKUP(Table3[[#This Row],[Customer ID]],'Hospitalisation Details'!1931:$1048576,6,FALSE())</f>
        <v>#N/A</v>
      </c>
      <c r="N1932" s="19" t="e">
        <f>VLOOKUP(Table3[[#This Row],[Customer ID]],'Hospitalisation Details'!1931:$1048576,8,FALSE())</f>
        <v>#N/A</v>
      </c>
      <c r="O1932" s="19" t="e">
        <f>VLOOKUP(Table3[[#This Row],[Customer ID]],'Hospitalisation Details'!1931:$1048576,9,FALSE())</f>
        <v>#N/A</v>
      </c>
      <c r="P1932" s="19" t="e">
        <f>VLOOKUP(Table3[[#This Row],[Customer ID]],'Hospitalisation Details'!1931:$1048576,10,FALSE())</f>
        <v>#N/A</v>
      </c>
      <c r="Q1932" s="19" t="e">
        <f>VLOOKUP(Table3[[#This Row],[Customer ID]],'Hospitalisation Details'!1931:$1048576,11,FALSE())</f>
        <v>#N/A</v>
      </c>
    </row>
    <row r="1933" spans="1:17" x14ac:dyDescent="0.2">
      <c r="A1933" s="18" t="s">
        <v>436</v>
      </c>
      <c r="B1933" s="19" t="str">
        <f>VLOOKUP(Table3[[#This Row],[Customer ID]],'Customer name 1'!1932:$1048576,4,FALSE())</f>
        <v xml:space="preserve">Ms. Mare </v>
      </c>
      <c r="C1933" s="20">
        <f>VLOOKUP(Table3[[#This Row],[Customer ID]],'Medical Examinations'!$1:$1048576,2,FALSE())</f>
        <v>25.74</v>
      </c>
      <c r="D1933" s="20" t="str">
        <f>VLOOKUP(Table3[[#This Row],[Customer ID]],'Medical Examinations'!$1:$1048576,3,FALSE())</f>
        <v>over weight</v>
      </c>
      <c r="E1933" s="20">
        <f>VLOOKUP(Table3[[#This Row],[Customer ID]],'Medical Examinations'!$1:$1048576,4,FALSE())</f>
        <v>5.99</v>
      </c>
      <c r="F1933" s="20" t="str">
        <f>VLOOKUP(Table3[[#This Row],[Customer ID]],'Medical Examinations'!$1:$1048576,5,FALSE())</f>
        <v>prediabetes</v>
      </c>
      <c r="G1933" s="19" t="str">
        <f>VLOOKUP(Table3[[#This Row],[Customer ID]],'Medical Examinations'!$1:$1048576,6,FALSE())</f>
        <v>No</v>
      </c>
      <c r="H1933" s="19" t="str">
        <f>VLOOKUP(Table3[[#This Row],[Customer ID]],'Medical Examinations'!$1:$1048576,7,FALSE())</f>
        <v>No</v>
      </c>
      <c r="I1933" s="19" t="str">
        <f>VLOOKUP(Table3[[#This Row],[Customer ID]],'Medical Examinations'!$1:$1048576,8,FALSE())</f>
        <v>No</v>
      </c>
      <c r="J1933" s="19">
        <f>VLOOKUP(Table3[[#This Row],[Customer ID]],'Medical Examinations'!$1:$1048576,9,FALSE())</f>
        <v>0</v>
      </c>
      <c r="K1933" s="19" t="str">
        <f>VLOOKUP(Table3[[#This Row],[Customer ID]],'Medical Examinations'!$1:$1048576,10,FALSE())</f>
        <v>No</v>
      </c>
      <c r="L1933" s="19" t="e">
        <f>VLOOKUP(Table3[[#This Row],[Customer ID]],'Hospitalisation Details'!1932:$1048576,5,FALSE())</f>
        <v>#N/A</v>
      </c>
      <c r="M1933" s="19" t="e">
        <f>VLOOKUP(Table3[[#This Row],[Customer ID]],'Hospitalisation Details'!1932:$1048576,6,FALSE())</f>
        <v>#N/A</v>
      </c>
      <c r="N1933" s="19" t="e">
        <f>VLOOKUP(Table3[[#This Row],[Customer ID]],'Hospitalisation Details'!1932:$1048576,8,FALSE())</f>
        <v>#N/A</v>
      </c>
      <c r="O1933" s="19" t="e">
        <f>VLOOKUP(Table3[[#This Row],[Customer ID]],'Hospitalisation Details'!1932:$1048576,9,FALSE())</f>
        <v>#N/A</v>
      </c>
      <c r="P1933" s="19" t="e">
        <f>VLOOKUP(Table3[[#This Row],[Customer ID]],'Hospitalisation Details'!1932:$1048576,10,FALSE())</f>
        <v>#N/A</v>
      </c>
      <c r="Q1933" s="19" t="e">
        <f>VLOOKUP(Table3[[#This Row],[Customer ID]],'Hospitalisation Details'!1932:$1048576,11,FALSE())</f>
        <v>#N/A</v>
      </c>
    </row>
    <row r="1934" spans="1:17" x14ac:dyDescent="0.2">
      <c r="A1934" s="18" t="s">
        <v>435</v>
      </c>
      <c r="B1934" s="19" t="str">
        <f>VLOOKUP(Table3[[#This Row],[Customer ID]],'Customer name 1'!1933:$1048576,4,FALSE())</f>
        <v xml:space="preserve">Mr. Kevin </v>
      </c>
      <c r="C1934" s="20">
        <f>VLOOKUP(Table3[[#This Row],[Customer ID]],'Medical Examinations'!$1:$1048576,2,FALSE())</f>
        <v>18.22</v>
      </c>
      <c r="D1934" s="20" t="str">
        <f>VLOOKUP(Table3[[#This Row],[Customer ID]],'Medical Examinations'!$1:$1048576,3,FALSE())</f>
        <v xml:space="preserve">under weight </v>
      </c>
      <c r="E1934" s="20">
        <f>VLOOKUP(Table3[[#This Row],[Customer ID]],'Medical Examinations'!$1:$1048576,4,FALSE())</f>
        <v>10.27</v>
      </c>
      <c r="F1934" s="20" t="str">
        <f>VLOOKUP(Table3[[#This Row],[Customer ID]],'Medical Examinations'!$1:$1048576,5,FALSE())</f>
        <v xml:space="preserve">diabetes </v>
      </c>
      <c r="G1934" s="19" t="str">
        <f>VLOOKUP(Table3[[#This Row],[Customer ID]],'Medical Examinations'!$1:$1048576,6,FALSE())</f>
        <v>yes</v>
      </c>
      <c r="H1934" s="19" t="str">
        <f>VLOOKUP(Table3[[#This Row],[Customer ID]],'Medical Examinations'!$1:$1048576,7,FALSE())</f>
        <v>No</v>
      </c>
      <c r="I1934" s="19" t="str">
        <f>VLOOKUP(Table3[[#This Row],[Customer ID]],'Medical Examinations'!$1:$1048576,8,FALSE())</f>
        <v>No</v>
      </c>
      <c r="J1934" s="19">
        <f>VLOOKUP(Table3[[#This Row],[Customer ID]],'Medical Examinations'!$1:$1048576,9,FALSE())</f>
        <v>1</v>
      </c>
      <c r="K1934" s="19" t="str">
        <f>VLOOKUP(Table3[[#This Row],[Customer ID]],'Medical Examinations'!$1:$1048576,10,FALSE())</f>
        <v>No</v>
      </c>
      <c r="L1934" s="19" t="e">
        <f>VLOOKUP(Table3[[#This Row],[Customer ID]],'Hospitalisation Details'!1933:$1048576,5,FALSE())</f>
        <v>#N/A</v>
      </c>
      <c r="M1934" s="19" t="e">
        <f>VLOOKUP(Table3[[#This Row],[Customer ID]],'Hospitalisation Details'!1933:$1048576,6,FALSE())</f>
        <v>#N/A</v>
      </c>
      <c r="N1934" s="19" t="e">
        <f>VLOOKUP(Table3[[#This Row],[Customer ID]],'Hospitalisation Details'!1933:$1048576,8,FALSE())</f>
        <v>#N/A</v>
      </c>
      <c r="O1934" s="19" t="e">
        <f>VLOOKUP(Table3[[#This Row],[Customer ID]],'Hospitalisation Details'!1933:$1048576,9,FALSE())</f>
        <v>#N/A</v>
      </c>
      <c r="P1934" s="19" t="e">
        <f>VLOOKUP(Table3[[#This Row],[Customer ID]],'Hospitalisation Details'!1933:$1048576,10,FALSE())</f>
        <v>#N/A</v>
      </c>
      <c r="Q1934" s="19" t="e">
        <f>VLOOKUP(Table3[[#This Row],[Customer ID]],'Hospitalisation Details'!1933:$1048576,11,FALSE())</f>
        <v>#N/A</v>
      </c>
    </row>
    <row r="1935" spans="1:17" x14ac:dyDescent="0.2">
      <c r="A1935" s="18" t="s">
        <v>434</v>
      </c>
      <c r="B1935" s="19" t="str">
        <f>VLOOKUP(Table3[[#This Row],[Customer ID]],'Customer name 1'!1934:$1048576,4,FALSE())</f>
        <v xml:space="preserve">Ms. Jessica </v>
      </c>
      <c r="C1935" s="20">
        <f>VLOOKUP(Table3[[#This Row],[Customer ID]],'Medical Examinations'!$1:$1048576,2,FALSE())</f>
        <v>26.03</v>
      </c>
      <c r="D1935" s="20" t="str">
        <f>VLOOKUP(Table3[[#This Row],[Customer ID]],'Medical Examinations'!$1:$1048576,3,FALSE())</f>
        <v>over weight</v>
      </c>
      <c r="E1935" s="20">
        <f>VLOOKUP(Table3[[#This Row],[Customer ID]],'Medical Examinations'!$1:$1048576,4,FALSE())</f>
        <v>5.97</v>
      </c>
      <c r="F1935" s="20" t="str">
        <f>VLOOKUP(Table3[[#This Row],[Customer ID]],'Medical Examinations'!$1:$1048576,5,FALSE())</f>
        <v>prediabetes</v>
      </c>
      <c r="G1935" s="19" t="str">
        <f>VLOOKUP(Table3[[#This Row],[Customer ID]],'Medical Examinations'!$1:$1048576,6,FALSE())</f>
        <v>No</v>
      </c>
      <c r="H1935" s="19" t="str">
        <f>VLOOKUP(Table3[[#This Row],[Customer ID]],'Medical Examinations'!$1:$1048576,7,FALSE())</f>
        <v>No</v>
      </c>
      <c r="I1935" s="19" t="str">
        <f>VLOOKUP(Table3[[#This Row],[Customer ID]],'Medical Examinations'!$1:$1048576,8,FALSE())</f>
        <v>Yes</v>
      </c>
      <c r="J1935" s="19">
        <f>VLOOKUP(Table3[[#This Row],[Customer ID]],'Medical Examinations'!$1:$1048576,9,FALSE())</f>
        <v>1</v>
      </c>
      <c r="K1935" s="19" t="str">
        <f>VLOOKUP(Table3[[#This Row],[Customer ID]],'Medical Examinations'!$1:$1048576,10,FALSE())</f>
        <v>No</v>
      </c>
      <c r="L1935" s="19" t="e">
        <f>VLOOKUP(Table3[[#This Row],[Customer ID]],'Hospitalisation Details'!1934:$1048576,5,FALSE())</f>
        <v>#N/A</v>
      </c>
      <c r="M1935" s="19" t="e">
        <f>VLOOKUP(Table3[[#This Row],[Customer ID]],'Hospitalisation Details'!1934:$1048576,6,FALSE())</f>
        <v>#N/A</v>
      </c>
      <c r="N1935" s="19" t="e">
        <f>VLOOKUP(Table3[[#This Row],[Customer ID]],'Hospitalisation Details'!1934:$1048576,8,FALSE())</f>
        <v>#N/A</v>
      </c>
      <c r="O1935" s="19" t="e">
        <f>VLOOKUP(Table3[[#This Row],[Customer ID]],'Hospitalisation Details'!1934:$1048576,9,FALSE())</f>
        <v>#N/A</v>
      </c>
      <c r="P1935" s="19" t="e">
        <f>VLOOKUP(Table3[[#This Row],[Customer ID]],'Hospitalisation Details'!1934:$1048576,10,FALSE())</f>
        <v>#N/A</v>
      </c>
      <c r="Q1935" s="19" t="e">
        <f>VLOOKUP(Table3[[#This Row],[Customer ID]],'Hospitalisation Details'!1934:$1048576,11,FALSE())</f>
        <v>#N/A</v>
      </c>
    </row>
    <row r="1936" spans="1:17" x14ac:dyDescent="0.2">
      <c r="A1936" s="18" t="s">
        <v>433</v>
      </c>
      <c r="B1936" s="19" t="str">
        <f>VLOOKUP(Table3[[#This Row],[Customer ID]],'Customer name 1'!1935:$1048576,4,FALSE())</f>
        <v xml:space="preserve">Ms. Amanda </v>
      </c>
      <c r="C1936" s="20">
        <f>VLOOKUP(Table3[[#This Row],[Customer ID]],'Medical Examinations'!$1:$1048576,2,FALSE())</f>
        <v>17.29</v>
      </c>
      <c r="D1936" s="20" t="str">
        <f>VLOOKUP(Table3[[#This Row],[Customer ID]],'Medical Examinations'!$1:$1048576,3,FALSE())</f>
        <v xml:space="preserve">under weight </v>
      </c>
      <c r="E1936" s="20">
        <f>VLOOKUP(Table3[[#This Row],[Customer ID]],'Medical Examinations'!$1:$1048576,4,FALSE())</f>
        <v>4.9800000000000004</v>
      </c>
      <c r="F1936" s="20" t="str">
        <f>VLOOKUP(Table3[[#This Row],[Customer ID]],'Medical Examinations'!$1:$1048576,5,FALSE())</f>
        <v xml:space="preserve">normal </v>
      </c>
      <c r="G1936" s="19" t="str">
        <f>VLOOKUP(Table3[[#This Row],[Customer ID]],'Medical Examinations'!$1:$1048576,6,FALSE())</f>
        <v>No</v>
      </c>
      <c r="H1936" s="19" t="str">
        <f>VLOOKUP(Table3[[#This Row],[Customer ID]],'Medical Examinations'!$1:$1048576,7,FALSE())</f>
        <v>No</v>
      </c>
      <c r="I1936" s="19" t="str">
        <f>VLOOKUP(Table3[[#This Row],[Customer ID]],'Medical Examinations'!$1:$1048576,8,FALSE())</f>
        <v>No</v>
      </c>
      <c r="J1936" s="19">
        <f>VLOOKUP(Table3[[#This Row],[Customer ID]],'Medical Examinations'!$1:$1048576,9,FALSE())</f>
        <v>0</v>
      </c>
      <c r="K1936" s="19" t="str">
        <f>VLOOKUP(Table3[[#This Row],[Customer ID]],'Medical Examinations'!$1:$1048576,10,FALSE())</f>
        <v>No</v>
      </c>
      <c r="L1936" s="19" t="e">
        <f>VLOOKUP(Table3[[#This Row],[Customer ID]],'Hospitalisation Details'!1935:$1048576,5,FALSE())</f>
        <v>#N/A</v>
      </c>
      <c r="M1936" s="19" t="e">
        <f>VLOOKUP(Table3[[#This Row],[Customer ID]],'Hospitalisation Details'!1935:$1048576,6,FALSE())</f>
        <v>#N/A</v>
      </c>
      <c r="N1936" s="19" t="e">
        <f>VLOOKUP(Table3[[#This Row],[Customer ID]],'Hospitalisation Details'!1935:$1048576,8,FALSE())</f>
        <v>#N/A</v>
      </c>
      <c r="O1936" s="19" t="e">
        <f>VLOOKUP(Table3[[#This Row],[Customer ID]],'Hospitalisation Details'!1935:$1048576,9,FALSE())</f>
        <v>#N/A</v>
      </c>
      <c r="P1936" s="19" t="e">
        <f>VLOOKUP(Table3[[#This Row],[Customer ID]],'Hospitalisation Details'!1935:$1048576,10,FALSE())</f>
        <v>#N/A</v>
      </c>
      <c r="Q1936" s="19" t="e">
        <f>VLOOKUP(Table3[[#This Row],[Customer ID]],'Hospitalisation Details'!1935:$1048576,11,FALSE())</f>
        <v>#N/A</v>
      </c>
    </row>
    <row r="1937" spans="1:17" x14ac:dyDescent="0.2">
      <c r="A1937" s="18" t="s">
        <v>432</v>
      </c>
      <c r="B1937" s="19" t="str">
        <f>VLOOKUP(Table3[[#This Row],[Customer ID]],'Customer name 1'!1936:$1048576,4,FALSE())</f>
        <v xml:space="preserve">Mr. Murray </v>
      </c>
      <c r="C1937" s="20">
        <f>VLOOKUP(Table3[[#This Row],[Customer ID]],'Medical Examinations'!$1:$1048576,2,FALSE())</f>
        <v>18.170000000000002</v>
      </c>
      <c r="D1937" s="20" t="str">
        <f>VLOOKUP(Table3[[#This Row],[Customer ID]],'Medical Examinations'!$1:$1048576,3,FALSE())</f>
        <v xml:space="preserve">under weight </v>
      </c>
      <c r="E1937" s="20">
        <f>VLOOKUP(Table3[[#This Row],[Customer ID]],'Medical Examinations'!$1:$1048576,4,FALSE())</f>
        <v>6.91</v>
      </c>
      <c r="F1937" s="20" t="str">
        <f>VLOOKUP(Table3[[#This Row],[Customer ID]],'Medical Examinations'!$1:$1048576,5,FALSE())</f>
        <v xml:space="preserve">diabetes </v>
      </c>
      <c r="G1937" s="19" t="str">
        <f>VLOOKUP(Table3[[#This Row],[Customer ID]],'Medical Examinations'!$1:$1048576,6,FALSE())</f>
        <v>yes</v>
      </c>
      <c r="H1937" s="19" t="str">
        <f>VLOOKUP(Table3[[#This Row],[Customer ID]],'Medical Examinations'!$1:$1048576,7,FALSE())</f>
        <v>No</v>
      </c>
      <c r="I1937" s="19" t="str">
        <f>VLOOKUP(Table3[[#This Row],[Customer ID]],'Medical Examinations'!$1:$1048576,8,FALSE())</f>
        <v>No</v>
      </c>
      <c r="J1937" s="19">
        <f>VLOOKUP(Table3[[#This Row],[Customer ID]],'Medical Examinations'!$1:$1048576,9,FALSE())</f>
        <v>1</v>
      </c>
      <c r="K1937" s="19" t="str">
        <f>VLOOKUP(Table3[[#This Row],[Customer ID]],'Medical Examinations'!$1:$1048576,10,FALSE())</f>
        <v>No</v>
      </c>
      <c r="L1937" s="19" t="e">
        <f>VLOOKUP(Table3[[#This Row],[Customer ID]],'Hospitalisation Details'!1936:$1048576,5,FALSE())</f>
        <v>#N/A</v>
      </c>
      <c r="M1937" s="19" t="e">
        <f>VLOOKUP(Table3[[#This Row],[Customer ID]],'Hospitalisation Details'!1936:$1048576,6,FALSE())</f>
        <v>#N/A</v>
      </c>
      <c r="N1937" s="19" t="e">
        <f>VLOOKUP(Table3[[#This Row],[Customer ID]],'Hospitalisation Details'!1936:$1048576,8,FALSE())</f>
        <v>#N/A</v>
      </c>
      <c r="O1937" s="19" t="e">
        <f>VLOOKUP(Table3[[#This Row],[Customer ID]],'Hospitalisation Details'!1936:$1048576,9,FALSE())</f>
        <v>#N/A</v>
      </c>
      <c r="P1937" s="19" t="e">
        <f>VLOOKUP(Table3[[#This Row],[Customer ID]],'Hospitalisation Details'!1936:$1048576,10,FALSE())</f>
        <v>#N/A</v>
      </c>
      <c r="Q1937" s="19" t="e">
        <f>VLOOKUP(Table3[[#This Row],[Customer ID]],'Hospitalisation Details'!1936:$1048576,11,FALSE())</f>
        <v>#N/A</v>
      </c>
    </row>
    <row r="1938" spans="1:17" x14ac:dyDescent="0.2">
      <c r="A1938" s="18" t="s">
        <v>431</v>
      </c>
      <c r="B1938" s="19" t="str">
        <f>VLOOKUP(Table3[[#This Row],[Customer ID]],'Customer name 1'!1937:$1048576,4,FALSE())</f>
        <v xml:space="preserve">Mrs. Meghan </v>
      </c>
      <c r="C1938" s="20">
        <f>VLOOKUP(Table3[[#This Row],[Customer ID]],'Medical Examinations'!$1:$1048576,2,FALSE())</f>
        <v>32.54</v>
      </c>
      <c r="D1938" s="20" t="str">
        <f>VLOOKUP(Table3[[#This Row],[Customer ID]],'Medical Examinations'!$1:$1048576,3,FALSE())</f>
        <v xml:space="preserve"> obesity </v>
      </c>
      <c r="E1938" s="20">
        <f>VLOOKUP(Table3[[#This Row],[Customer ID]],'Medical Examinations'!$1:$1048576,4,FALSE())</f>
        <v>6.38</v>
      </c>
      <c r="F1938" s="20" t="str">
        <f>VLOOKUP(Table3[[#This Row],[Customer ID]],'Medical Examinations'!$1:$1048576,5,FALSE())</f>
        <v>prediabetes</v>
      </c>
      <c r="G1938" s="19" t="str">
        <f>VLOOKUP(Table3[[#This Row],[Customer ID]],'Medical Examinations'!$1:$1048576,6,FALSE())</f>
        <v>No</v>
      </c>
      <c r="H1938" s="19" t="str">
        <f>VLOOKUP(Table3[[#This Row],[Customer ID]],'Medical Examinations'!$1:$1048576,7,FALSE())</f>
        <v>yes</v>
      </c>
      <c r="I1938" s="19" t="str">
        <f>VLOOKUP(Table3[[#This Row],[Customer ID]],'Medical Examinations'!$1:$1048576,8,FALSE())</f>
        <v>No</v>
      </c>
      <c r="J1938" s="19">
        <f>VLOOKUP(Table3[[#This Row],[Customer ID]],'Medical Examinations'!$1:$1048576,9,FALSE())</f>
        <v>1</v>
      </c>
      <c r="K1938" s="19" t="str">
        <f>VLOOKUP(Table3[[#This Row],[Customer ID]],'Medical Examinations'!$1:$1048576,10,FALSE())</f>
        <v>No</v>
      </c>
      <c r="L1938" s="19" t="e">
        <f>VLOOKUP(Table3[[#This Row],[Customer ID]],'Hospitalisation Details'!1937:$1048576,5,FALSE())</f>
        <v>#N/A</v>
      </c>
      <c r="M1938" s="19" t="e">
        <f>VLOOKUP(Table3[[#This Row],[Customer ID]],'Hospitalisation Details'!1937:$1048576,6,FALSE())</f>
        <v>#N/A</v>
      </c>
      <c r="N1938" s="19" t="e">
        <f>VLOOKUP(Table3[[#This Row],[Customer ID]],'Hospitalisation Details'!1937:$1048576,8,FALSE())</f>
        <v>#N/A</v>
      </c>
      <c r="O1938" s="19" t="e">
        <f>VLOOKUP(Table3[[#This Row],[Customer ID]],'Hospitalisation Details'!1937:$1048576,9,FALSE())</f>
        <v>#N/A</v>
      </c>
      <c r="P1938" s="19" t="e">
        <f>VLOOKUP(Table3[[#This Row],[Customer ID]],'Hospitalisation Details'!1937:$1048576,10,FALSE())</f>
        <v>#N/A</v>
      </c>
      <c r="Q1938" s="19" t="e">
        <f>VLOOKUP(Table3[[#This Row],[Customer ID]],'Hospitalisation Details'!1937:$1048576,11,FALSE())</f>
        <v>#N/A</v>
      </c>
    </row>
    <row r="1939" spans="1:17" x14ac:dyDescent="0.2">
      <c r="A1939" s="18" t="s">
        <v>430</v>
      </c>
      <c r="B1939" s="19" t="str">
        <f>VLOOKUP(Table3[[#This Row],[Customer ID]],'Customer name 1'!1938:$1048576,4,FALSE())</f>
        <v xml:space="preserve">Mr. David </v>
      </c>
      <c r="C1939" s="20">
        <f>VLOOKUP(Table3[[#This Row],[Customer ID]],'Medical Examinations'!$1:$1048576,2,FALSE())</f>
        <v>30.25</v>
      </c>
      <c r="D1939" s="20" t="str">
        <f>VLOOKUP(Table3[[#This Row],[Customer ID]],'Medical Examinations'!$1:$1048576,3,FALSE())</f>
        <v xml:space="preserve"> obesity </v>
      </c>
      <c r="E1939" s="20">
        <f>VLOOKUP(Table3[[#This Row],[Customer ID]],'Medical Examinations'!$1:$1048576,4,FALSE())</f>
        <v>4.7699999999999996</v>
      </c>
      <c r="F1939" s="20" t="str">
        <f>VLOOKUP(Table3[[#This Row],[Customer ID]],'Medical Examinations'!$1:$1048576,5,FALSE())</f>
        <v xml:space="preserve">normal </v>
      </c>
      <c r="G1939" s="19" t="str">
        <f>VLOOKUP(Table3[[#This Row],[Customer ID]],'Medical Examinations'!$1:$1048576,6,FALSE())</f>
        <v>No</v>
      </c>
      <c r="H1939" s="19" t="str">
        <f>VLOOKUP(Table3[[#This Row],[Customer ID]],'Medical Examinations'!$1:$1048576,7,FALSE())</f>
        <v>No</v>
      </c>
      <c r="I1939" s="19" t="str">
        <f>VLOOKUP(Table3[[#This Row],[Customer ID]],'Medical Examinations'!$1:$1048576,8,FALSE())</f>
        <v>No</v>
      </c>
      <c r="J1939" s="19">
        <f>VLOOKUP(Table3[[#This Row],[Customer ID]],'Medical Examinations'!$1:$1048576,9,FALSE())</f>
        <v>0</v>
      </c>
      <c r="K1939" s="19" t="str">
        <f>VLOOKUP(Table3[[#This Row],[Customer ID]],'Medical Examinations'!$1:$1048576,10,FALSE())</f>
        <v>No</v>
      </c>
      <c r="L1939" s="19" t="e">
        <f>VLOOKUP(Table3[[#This Row],[Customer ID]],'Hospitalisation Details'!1938:$1048576,5,FALSE())</f>
        <v>#N/A</v>
      </c>
      <c r="M1939" s="19" t="e">
        <f>VLOOKUP(Table3[[#This Row],[Customer ID]],'Hospitalisation Details'!1938:$1048576,6,FALSE())</f>
        <v>#N/A</v>
      </c>
      <c r="N1939" s="19" t="e">
        <f>VLOOKUP(Table3[[#This Row],[Customer ID]],'Hospitalisation Details'!1938:$1048576,8,FALSE())</f>
        <v>#N/A</v>
      </c>
      <c r="O1939" s="19" t="e">
        <f>VLOOKUP(Table3[[#This Row],[Customer ID]],'Hospitalisation Details'!1938:$1048576,9,FALSE())</f>
        <v>#N/A</v>
      </c>
      <c r="P1939" s="19" t="e">
        <f>VLOOKUP(Table3[[#This Row],[Customer ID]],'Hospitalisation Details'!1938:$1048576,10,FALSE())</f>
        <v>#N/A</v>
      </c>
      <c r="Q1939" s="19" t="e">
        <f>VLOOKUP(Table3[[#This Row],[Customer ID]],'Hospitalisation Details'!1938:$1048576,11,FALSE())</f>
        <v>#N/A</v>
      </c>
    </row>
    <row r="1940" spans="1:17" x14ac:dyDescent="0.2">
      <c r="A1940" s="18" t="s">
        <v>429</v>
      </c>
      <c r="B1940" s="19" t="str">
        <f>VLOOKUP(Table3[[#This Row],[Customer ID]],'Customer name 1'!1939:$1048576,4,FALSE())</f>
        <v xml:space="preserve">Mr. Seth </v>
      </c>
      <c r="C1940" s="20">
        <f>VLOOKUP(Table3[[#This Row],[Customer ID]],'Medical Examinations'!$1:$1048576,2,FALSE())</f>
        <v>19.59</v>
      </c>
      <c r="D1940" s="20" t="str">
        <f>VLOOKUP(Table3[[#This Row],[Customer ID]],'Medical Examinations'!$1:$1048576,3,FALSE())</f>
        <v>normal weight</v>
      </c>
      <c r="E1940" s="20">
        <f>VLOOKUP(Table3[[#This Row],[Customer ID]],'Medical Examinations'!$1:$1048576,4,FALSE())</f>
        <v>6.04</v>
      </c>
      <c r="F1940" s="20" t="str">
        <f>VLOOKUP(Table3[[#This Row],[Customer ID]],'Medical Examinations'!$1:$1048576,5,FALSE())</f>
        <v>prediabetes</v>
      </c>
      <c r="G1940" s="19" t="str">
        <f>VLOOKUP(Table3[[#This Row],[Customer ID]],'Medical Examinations'!$1:$1048576,6,FALSE())</f>
        <v>yes</v>
      </c>
      <c r="H1940" s="19" t="str">
        <f>VLOOKUP(Table3[[#This Row],[Customer ID]],'Medical Examinations'!$1:$1048576,7,FALSE())</f>
        <v>No</v>
      </c>
      <c r="I1940" s="19" t="str">
        <f>VLOOKUP(Table3[[#This Row],[Customer ID]],'Medical Examinations'!$1:$1048576,8,FALSE())</f>
        <v>No</v>
      </c>
      <c r="J1940" s="19">
        <f>VLOOKUP(Table3[[#This Row],[Customer ID]],'Medical Examinations'!$1:$1048576,9,FALSE())</f>
        <v>1</v>
      </c>
      <c r="K1940" s="19" t="str">
        <f>VLOOKUP(Table3[[#This Row],[Customer ID]],'Medical Examinations'!$1:$1048576,10,FALSE())</f>
        <v>No</v>
      </c>
      <c r="L1940" s="19" t="e">
        <f>VLOOKUP(Table3[[#This Row],[Customer ID]],'Hospitalisation Details'!1939:$1048576,5,FALSE())</f>
        <v>#N/A</v>
      </c>
      <c r="M1940" s="19" t="e">
        <f>VLOOKUP(Table3[[#This Row],[Customer ID]],'Hospitalisation Details'!1939:$1048576,6,FALSE())</f>
        <v>#N/A</v>
      </c>
      <c r="N1940" s="19" t="e">
        <f>VLOOKUP(Table3[[#This Row],[Customer ID]],'Hospitalisation Details'!1939:$1048576,8,FALSE())</f>
        <v>#N/A</v>
      </c>
      <c r="O1940" s="19" t="e">
        <f>VLOOKUP(Table3[[#This Row],[Customer ID]],'Hospitalisation Details'!1939:$1048576,9,FALSE())</f>
        <v>#N/A</v>
      </c>
      <c r="P1940" s="19" t="e">
        <f>VLOOKUP(Table3[[#This Row],[Customer ID]],'Hospitalisation Details'!1939:$1048576,10,FALSE())</f>
        <v>#N/A</v>
      </c>
      <c r="Q1940" s="19" t="e">
        <f>VLOOKUP(Table3[[#This Row],[Customer ID]],'Hospitalisation Details'!1939:$1048576,11,FALSE())</f>
        <v>#N/A</v>
      </c>
    </row>
    <row r="1941" spans="1:17" x14ac:dyDescent="0.2">
      <c r="A1941" s="18" t="s">
        <v>428</v>
      </c>
      <c r="B1941" s="19" t="str">
        <f>VLOOKUP(Table3[[#This Row],[Customer ID]],'Customer name 1'!1940:$1048576,4,FALSE())</f>
        <v xml:space="preserve">Mr. Michael </v>
      </c>
      <c r="C1941" s="20">
        <f>VLOOKUP(Table3[[#This Row],[Customer ID]],'Medical Examinations'!$1:$1048576,2,FALSE())</f>
        <v>45.9</v>
      </c>
      <c r="D1941" s="20" t="str">
        <f>VLOOKUP(Table3[[#This Row],[Customer ID]],'Medical Examinations'!$1:$1048576,3,FALSE())</f>
        <v xml:space="preserve"> obesity </v>
      </c>
      <c r="E1941" s="20">
        <f>VLOOKUP(Table3[[#This Row],[Customer ID]],'Medical Examinations'!$1:$1048576,4,FALSE())</f>
        <v>4.3</v>
      </c>
      <c r="F1941" s="20" t="str">
        <f>VLOOKUP(Table3[[#This Row],[Customer ID]],'Medical Examinations'!$1:$1048576,5,FALSE())</f>
        <v xml:space="preserve">normal </v>
      </c>
      <c r="G1941" s="19" t="str">
        <f>VLOOKUP(Table3[[#This Row],[Customer ID]],'Medical Examinations'!$1:$1048576,6,FALSE())</f>
        <v>yes</v>
      </c>
      <c r="H1941" s="19" t="str">
        <f>VLOOKUP(Table3[[#This Row],[Customer ID]],'Medical Examinations'!$1:$1048576,7,FALSE())</f>
        <v>No</v>
      </c>
      <c r="I1941" s="19" t="str">
        <f>VLOOKUP(Table3[[#This Row],[Customer ID]],'Medical Examinations'!$1:$1048576,8,FALSE())</f>
        <v>No</v>
      </c>
      <c r="J1941" s="19">
        <f>VLOOKUP(Table3[[#This Row],[Customer ID]],'Medical Examinations'!$1:$1048576,9,FALSE())</f>
        <v>1</v>
      </c>
      <c r="K1941" s="19" t="str">
        <f>VLOOKUP(Table3[[#This Row],[Customer ID]],'Medical Examinations'!$1:$1048576,10,FALSE())</f>
        <v>No</v>
      </c>
      <c r="L1941" s="19" t="e">
        <f>VLOOKUP(Table3[[#This Row],[Customer ID]],'Hospitalisation Details'!1940:$1048576,5,FALSE())</f>
        <v>#N/A</v>
      </c>
      <c r="M1941" s="19" t="e">
        <f>VLOOKUP(Table3[[#This Row],[Customer ID]],'Hospitalisation Details'!1940:$1048576,6,FALSE())</f>
        <v>#N/A</v>
      </c>
      <c r="N1941" s="19" t="e">
        <f>VLOOKUP(Table3[[#This Row],[Customer ID]],'Hospitalisation Details'!1940:$1048576,8,FALSE())</f>
        <v>#N/A</v>
      </c>
      <c r="O1941" s="19" t="e">
        <f>VLOOKUP(Table3[[#This Row],[Customer ID]],'Hospitalisation Details'!1940:$1048576,9,FALSE())</f>
        <v>#N/A</v>
      </c>
      <c r="P1941" s="19" t="e">
        <f>VLOOKUP(Table3[[#This Row],[Customer ID]],'Hospitalisation Details'!1940:$1048576,10,FALSE())</f>
        <v>#N/A</v>
      </c>
      <c r="Q1941" s="19" t="e">
        <f>VLOOKUP(Table3[[#This Row],[Customer ID]],'Hospitalisation Details'!1940:$1048576,11,FALSE())</f>
        <v>#N/A</v>
      </c>
    </row>
    <row r="1942" spans="1:17" x14ac:dyDescent="0.2">
      <c r="A1942" s="18" t="s">
        <v>427</v>
      </c>
      <c r="B1942" s="19" t="str">
        <f>VLOOKUP(Table3[[#This Row],[Customer ID]],'Customer name 1'!1941:$1048576,4,FALSE())</f>
        <v xml:space="preserve">Mr. Russell </v>
      </c>
      <c r="C1942" s="20">
        <f>VLOOKUP(Table3[[#This Row],[Customer ID]],'Medical Examinations'!$1:$1048576,2,FALSE())</f>
        <v>17.059999999999999</v>
      </c>
      <c r="D1942" s="20" t="str">
        <f>VLOOKUP(Table3[[#This Row],[Customer ID]],'Medical Examinations'!$1:$1048576,3,FALSE())</f>
        <v xml:space="preserve">under weight </v>
      </c>
      <c r="E1942" s="20">
        <f>VLOOKUP(Table3[[#This Row],[Customer ID]],'Medical Examinations'!$1:$1048576,4,FALSE())</f>
        <v>8.75</v>
      </c>
      <c r="F1942" s="20" t="str">
        <f>VLOOKUP(Table3[[#This Row],[Customer ID]],'Medical Examinations'!$1:$1048576,5,FALSE())</f>
        <v xml:space="preserve">diabetes </v>
      </c>
      <c r="G1942" s="19" t="str">
        <f>VLOOKUP(Table3[[#This Row],[Customer ID]],'Medical Examinations'!$1:$1048576,6,FALSE())</f>
        <v>yes</v>
      </c>
      <c r="H1942" s="19" t="str">
        <f>VLOOKUP(Table3[[#This Row],[Customer ID]],'Medical Examinations'!$1:$1048576,7,FALSE())</f>
        <v>No</v>
      </c>
      <c r="I1942" s="19" t="str">
        <f>VLOOKUP(Table3[[#This Row],[Customer ID]],'Medical Examinations'!$1:$1048576,8,FALSE())</f>
        <v>No</v>
      </c>
      <c r="J1942" s="19">
        <f>VLOOKUP(Table3[[#This Row],[Customer ID]],'Medical Examinations'!$1:$1048576,9,FALSE())</f>
        <v>0</v>
      </c>
      <c r="K1942" s="19" t="str">
        <f>VLOOKUP(Table3[[#This Row],[Customer ID]],'Medical Examinations'!$1:$1048576,10,FALSE())</f>
        <v>No</v>
      </c>
      <c r="L1942" s="19" t="e">
        <f>VLOOKUP(Table3[[#This Row],[Customer ID]],'Hospitalisation Details'!1941:$1048576,5,FALSE())</f>
        <v>#N/A</v>
      </c>
      <c r="M1942" s="19" t="e">
        <f>VLOOKUP(Table3[[#This Row],[Customer ID]],'Hospitalisation Details'!1941:$1048576,6,FALSE())</f>
        <v>#N/A</v>
      </c>
      <c r="N1942" s="19" t="e">
        <f>VLOOKUP(Table3[[#This Row],[Customer ID]],'Hospitalisation Details'!1941:$1048576,8,FALSE())</f>
        <v>#N/A</v>
      </c>
      <c r="O1942" s="19" t="e">
        <f>VLOOKUP(Table3[[#This Row],[Customer ID]],'Hospitalisation Details'!1941:$1048576,9,FALSE())</f>
        <v>#N/A</v>
      </c>
      <c r="P1942" s="19" t="e">
        <f>VLOOKUP(Table3[[#This Row],[Customer ID]],'Hospitalisation Details'!1941:$1048576,10,FALSE())</f>
        <v>#N/A</v>
      </c>
      <c r="Q1942" s="19" t="e">
        <f>VLOOKUP(Table3[[#This Row],[Customer ID]],'Hospitalisation Details'!1941:$1048576,11,FALSE())</f>
        <v>#N/A</v>
      </c>
    </row>
    <row r="1943" spans="1:17" x14ac:dyDescent="0.2">
      <c r="A1943" s="18" t="s">
        <v>426</v>
      </c>
      <c r="B1943" s="19" t="str">
        <f>VLOOKUP(Table3[[#This Row],[Customer ID]],'Customer name 1'!1942:$1048576,4,FALSE())</f>
        <v xml:space="preserve">Mr. Martin </v>
      </c>
      <c r="C1943" s="20">
        <f>VLOOKUP(Table3[[#This Row],[Customer ID]],'Medical Examinations'!$1:$1048576,2,FALSE())</f>
        <v>32.07</v>
      </c>
      <c r="D1943" s="20" t="str">
        <f>VLOOKUP(Table3[[#This Row],[Customer ID]],'Medical Examinations'!$1:$1048576,3,FALSE())</f>
        <v xml:space="preserve"> obesity </v>
      </c>
      <c r="E1943" s="20">
        <f>VLOOKUP(Table3[[#This Row],[Customer ID]],'Medical Examinations'!$1:$1048576,4,FALSE())</f>
        <v>5.25</v>
      </c>
      <c r="F1943" s="20" t="str">
        <f>VLOOKUP(Table3[[#This Row],[Customer ID]],'Medical Examinations'!$1:$1048576,5,FALSE())</f>
        <v xml:space="preserve">normal </v>
      </c>
      <c r="G1943" s="19" t="str">
        <f>VLOOKUP(Table3[[#This Row],[Customer ID]],'Medical Examinations'!$1:$1048576,6,FALSE())</f>
        <v>No</v>
      </c>
      <c r="H1943" s="19" t="str">
        <f>VLOOKUP(Table3[[#This Row],[Customer ID]],'Medical Examinations'!$1:$1048576,7,FALSE())</f>
        <v>No</v>
      </c>
      <c r="I1943" s="19" t="str">
        <f>VLOOKUP(Table3[[#This Row],[Customer ID]],'Medical Examinations'!$1:$1048576,8,FALSE())</f>
        <v>Yes</v>
      </c>
      <c r="J1943" s="19">
        <f>VLOOKUP(Table3[[#This Row],[Customer ID]],'Medical Examinations'!$1:$1048576,9,FALSE())</f>
        <v>1</v>
      </c>
      <c r="K1943" s="19" t="str">
        <f>VLOOKUP(Table3[[#This Row],[Customer ID]],'Medical Examinations'!$1:$1048576,10,FALSE())</f>
        <v>No</v>
      </c>
      <c r="L1943" s="19" t="e">
        <f>VLOOKUP(Table3[[#This Row],[Customer ID]],'Hospitalisation Details'!1942:$1048576,5,FALSE())</f>
        <v>#N/A</v>
      </c>
      <c r="M1943" s="19" t="e">
        <f>VLOOKUP(Table3[[#This Row],[Customer ID]],'Hospitalisation Details'!1942:$1048576,6,FALSE())</f>
        <v>#N/A</v>
      </c>
      <c r="N1943" s="19" t="e">
        <f>VLOOKUP(Table3[[#This Row],[Customer ID]],'Hospitalisation Details'!1942:$1048576,8,FALSE())</f>
        <v>#N/A</v>
      </c>
      <c r="O1943" s="19" t="e">
        <f>VLOOKUP(Table3[[#This Row],[Customer ID]],'Hospitalisation Details'!1942:$1048576,9,FALSE())</f>
        <v>#N/A</v>
      </c>
      <c r="P1943" s="19" t="e">
        <f>VLOOKUP(Table3[[#This Row],[Customer ID]],'Hospitalisation Details'!1942:$1048576,10,FALSE())</f>
        <v>#N/A</v>
      </c>
      <c r="Q1943" s="19" t="e">
        <f>VLOOKUP(Table3[[#This Row],[Customer ID]],'Hospitalisation Details'!1942:$1048576,11,FALSE())</f>
        <v>#N/A</v>
      </c>
    </row>
    <row r="1944" spans="1:17" x14ac:dyDescent="0.2">
      <c r="A1944" s="18" t="s">
        <v>425</v>
      </c>
      <c r="B1944" s="19" t="str">
        <f>VLOOKUP(Table3[[#This Row],[Customer ID]],'Customer name 1'!1943:$1048576,4,FALSE())</f>
        <v xml:space="preserve">Mr. Michael </v>
      </c>
      <c r="C1944" s="20">
        <f>VLOOKUP(Table3[[#This Row],[Customer ID]],'Medical Examinations'!$1:$1048576,2,FALSE())</f>
        <v>16.5</v>
      </c>
      <c r="D1944" s="20" t="str">
        <f>VLOOKUP(Table3[[#This Row],[Customer ID]],'Medical Examinations'!$1:$1048576,3,FALSE())</f>
        <v xml:space="preserve">under weight </v>
      </c>
      <c r="E1944" s="20">
        <f>VLOOKUP(Table3[[#This Row],[Customer ID]],'Medical Examinations'!$1:$1048576,4,FALSE())</f>
        <v>5.03</v>
      </c>
      <c r="F1944" s="20" t="str">
        <f>VLOOKUP(Table3[[#This Row],[Customer ID]],'Medical Examinations'!$1:$1048576,5,FALSE())</f>
        <v xml:space="preserve">normal </v>
      </c>
      <c r="G1944" s="19" t="str">
        <f>VLOOKUP(Table3[[#This Row],[Customer ID]],'Medical Examinations'!$1:$1048576,6,FALSE())</f>
        <v>No</v>
      </c>
      <c r="H1944" s="19" t="str">
        <f>VLOOKUP(Table3[[#This Row],[Customer ID]],'Medical Examinations'!$1:$1048576,7,FALSE())</f>
        <v>No</v>
      </c>
      <c r="I1944" s="19" t="str">
        <f>VLOOKUP(Table3[[#This Row],[Customer ID]],'Medical Examinations'!$1:$1048576,8,FALSE())</f>
        <v>No</v>
      </c>
      <c r="J1944" s="19">
        <f>VLOOKUP(Table3[[#This Row],[Customer ID]],'Medical Examinations'!$1:$1048576,9,FALSE())</f>
        <v>1</v>
      </c>
      <c r="K1944" s="19" t="str">
        <f>VLOOKUP(Table3[[#This Row],[Customer ID]],'Medical Examinations'!$1:$1048576,10,FALSE())</f>
        <v>No</v>
      </c>
      <c r="L1944" s="19" t="e">
        <f>VLOOKUP(Table3[[#This Row],[Customer ID]],'Hospitalisation Details'!1943:$1048576,5,FALSE())</f>
        <v>#N/A</v>
      </c>
      <c r="M1944" s="19" t="e">
        <f>VLOOKUP(Table3[[#This Row],[Customer ID]],'Hospitalisation Details'!1943:$1048576,6,FALSE())</f>
        <v>#N/A</v>
      </c>
      <c r="N1944" s="19" t="e">
        <f>VLOOKUP(Table3[[#This Row],[Customer ID]],'Hospitalisation Details'!1943:$1048576,8,FALSE())</f>
        <v>#N/A</v>
      </c>
      <c r="O1944" s="19" t="e">
        <f>VLOOKUP(Table3[[#This Row],[Customer ID]],'Hospitalisation Details'!1943:$1048576,9,FALSE())</f>
        <v>#N/A</v>
      </c>
      <c r="P1944" s="19" t="e">
        <f>VLOOKUP(Table3[[#This Row],[Customer ID]],'Hospitalisation Details'!1943:$1048576,10,FALSE())</f>
        <v>#N/A</v>
      </c>
      <c r="Q1944" s="19" t="e">
        <f>VLOOKUP(Table3[[#This Row],[Customer ID]],'Hospitalisation Details'!1943:$1048576,11,FALSE())</f>
        <v>#N/A</v>
      </c>
    </row>
    <row r="1945" spans="1:17" x14ac:dyDescent="0.2">
      <c r="A1945" s="18" t="s">
        <v>424</v>
      </c>
      <c r="B1945" s="19" t="str">
        <f>VLOOKUP(Table3[[#This Row],[Customer ID]],'Customer name 1'!1944:$1048576,4,FALSE())</f>
        <v xml:space="preserve">Mr. Miles </v>
      </c>
      <c r="C1945" s="20">
        <f>VLOOKUP(Table3[[#This Row],[Customer ID]],'Medical Examinations'!$1:$1048576,2,FALSE())</f>
        <v>31.4</v>
      </c>
      <c r="D1945" s="20" t="str">
        <f>VLOOKUP(Table3[[#This Row],[Customer ID]],'Medical Examinations'!$1:$1048576,3,FALSE())</f>
        <v xml:space="preserve"> obesity </v>
      </c>
      <c r="E1945" s="20">
        <f>VLOOKUP(Table3[[#This Row],[Customer ID]],'Medical Examinations'!$1:$1048576,4,FALSE())</f>
        <v>5.88</v>
      </c>
      <c r="F1945" s="20" t="str">
        <f>VLOOKUP(Table3[[#This Row],[Customer ID]],'Medical Examinations'!$1:$1048576,5,FALSE())</f>
        <v>prediabetes</v>
      </c>
      <c r="G1945" s="19" t="str">
        <f>VLOOKUP(Table3[[#This Row],[Customer ID]],'Medical Examinations'!$1:$1048576,6,FALSE())</f>
        <v>No</v>
      </c>
      <c r="H1945" s="19" t="str">
        <f>VLOOKUP(Table3[[#This Row],[Customer ID]],'Medical Examinations'!$1:$1048576,7,FALSE())</f>
        <v>No</v>
      </c>
      <c r="I1945" s="19" t="str">
        <f>VLOOKUP(Table3[[#This Row],[Customer ID]],'Medical Examinations'!$1:$1048576,8,FALSE())</f>
        <v>No</v>
      </c>
      <c r="J1945" s="19">
        <f>VLOOKUP(Table3[[#This Row],[Customer ID]],'Medical Examinations'!$1:$1048576,9,FALSE())</f>
        <v>1</v>
      </c>
      <c r="K1945" s="19" t="str">
        <f>VLOOKUP(Table3[[#This Row],[Customer ID]],'Medical Examinations'!$1:$1048576,10,FALSE())</f>
        <v>No</v>
      </c>
      <c r="L1945" s="19" t="e">
        <f>VLOOKUP(Table3[[#This Row],[Customer ID]],'Hospitalisation Details'!1944:$1048576,5,FALSE())</f>
        <v>#N/A</v>
      </c>
      <c r="M1945" s="19" t="e">
        <f>VLOOKUP(Table3[[#This Row],[Customer ID]],'Hospitalisation Details'!1944:$1048576,6,FALSE())</f>
        <v>#N/A</v>
      </c>
      <c r="N1945" s="19" t="e">
        <f>VLOOKUP(Table3[[#This Row],[Customer ID]],'Hospitalisation Details'!1944:$1048576,8,FALSE())</f>
        <v>#N/A</v>
      </c>
      <c r="O1945" s="19" t="e">
        <f>VLOOKUP(Table3[[#This Row],[Customer ID]],'Hospitalisation Details'!1944:$1048576,9,FALSE())</f>
        <v>#N/A</v>
      </c>
      <c r="P1945" s="19" t="e">
        <f>VLOOKUP(Table3[[#This Row],[Customer ID]],'Hospitalisation Details'!1944:$1048576,10,FALSE())</f>
        <v>#N/A</v>
      </c>
      <c r="Q1945" s="19" t="e">
        <f>VLOOKUP(Table3[[#This Row],[Customer ID]],'Hospitalisation Details'!1944:$1048576,11,FALSE())</f>
        <v>#N/A</v>
      </c>
    </row>
    <row r="1946" spans="1:17" x14ac:dyDescent="0.2">
      <c r="A1946" s="18" t="s">
        <v>423</v>
      </c>
      <c r="B1946" s="19" t="str">
        <f>VLOOKUP(Table3[[#This Row],[Customer ID]],'Customer name 1'!1945:$1048576,4,FALSE())</f>
        <v xml:space="preserve">Ms. Amanda </v>
      </c>
      <c r="C1946" s="20">
        <f>VLOOKUP(Table3[[#This Row],[Customer ID]],'Medical Examinations'!$1:$1048576,2,FALSE())</f>
        <v>20.36</v>
      </c>
      <c r="D1946" s="20" t="str">
        <f>VLOOKUP(Table3[[#This Row],[Customer ID]],'Medical Examinations'!$1:$1048576,3,FALSE())</f>
        <v>normal weight</v>
      </c>
      <c r="E1946" s="20">
        <f>VLOOKUP(Table3[[#This Row],[Customer ID]],'Medical Examinations'!$1:$1048576,4,FALSE())</f>
        <v>4.49</v>
      </c>
      <c r="F1946" s="20" t="str">
        <f>VLOOKUP(Table3[[#This Row],[Customer ID]],'Medical Examinations'!$1:$1048576,5,FALSE())</f>
        <v xml:space="preserve">normal </v>
      </c>
      <c r="G1946" s="19" t="str">
        <f>VLOOKUP(Table3[[#This Row],[Customer ID]],'Medical Examinations'!$1:$1048576,6,FALSE())</f>
        <v>No</v>
      </c>
      <c r="H1946" s="19" t="str">
        <f>VLOOKUP(Table3[[#This Row],[Customer ID]],'Medical Examinations'!$1:$1048576,7,FALSE())</f>
        <v>No</v>
      </c>
      <c r="I1946" s="19" t="str">
        <f>VLOOKUP(Table3[[#This Row],[Customer ID]],'Medical Examinations'!$1:$1048576,8,FALSE())</f>
        <v>No</v>
      </c>
      <c r="J1946" s="19">
        <f>VLOOKUP(Table3[[#This Row],[Customer ID]],'Medical Examinations'!$1:$1048576,9,FALSE())</f>
        <v>0</v>
      </c>
      <c r="K1946" s="19" t="str">
        <f>VLOOKUP(Table3[[#This Row],[Customer ID]],'Medical Examinations'!$1:$1048576,10,FALSE())</f>
        <v>No</v>
      </c>
      <c r="L1946" s="19" t="e">
        <f>VLOOKUP(Table3[[#This Row],[Customer ID]],'Hospitalisation Details'!1945:$1048576,5,FALSE())</f>
        <v>#N/A</v>
      </c>
      <c r="M1946" s="19" t="e">
        <f>VLOOKUP(Table3[[#This Row],[Customer ID]],'Hospitalisation Details'!1945:$1048576,6,FALSE())</f>
        <v>#N/A</v>
      </c>
      <c r="N1946" s="19" t="e">
        <f>VLOOKUP(Table3[[#This Row],[Customer ID]],'Hospitalisation Details'!1945:$1048576,8,FALSE())</f>
        <v>#N/A</v>
      </c>
      <c r="O1946" s="19" t="e">
        <f>VLOOKUP(Table3[[#This Row],[Customer ID]],'Hospitalisation Details'!1945:$1048576,9,FALSE())</f>
        <v>#N/A</v>
      </c>
      <c r="P1946" s="19" t="e">
        <f>VLOOKUP(Table3[[#This Row],[Customer ID]],'Hospitalisation Details'!1945:$1048576,10,FALSE())</f>
        <v>#N/A</v>
      </c>
      <c r="Q1946" s="19" t="e">
        <f>VLOOKUP(Table3[[#This Row],[Customer ID]],'Hospitalisation Details'!1945:$1048576,11,FALSE())</f>
        <v>#N/A</v>
      </c>
    </row>
    <row r="1947" spans="1:17" x14ac:dyDescent="0.2">
      <c r="A1947" s="18" t="s">
        <v>422</v>
      </c>
      <c r="B1947" s="19" t="str">
        <f>VLOOKUP(Table3[[#This Row],[Customer ID]],'Customer name 1'!1946:$1048576,4,FALSE())</f>
        <v xml:space="preserve">Mr. Roger </v>
      </c>
      <c r="C1947" s="20">
        <f>VLOOKUP(Table3[[#This Row],[Customer ID]],'Medical Examinations'!$1:$1048576,2,FALSE())</f>
        <v>25.46</v>
      </c>
      <c r="D1947" s="20" t="str">
        <f>VLOOKUP(Table3[[#This Row],[Customer ID]],'Medical Examinations'!$1:$1048576,3,FALSE())</f>
        <v>over weight</v>
      </c>
      <c r="E1947" s="20">
        <f>VLOOKUP(Table3[[#This Row],[Customer ID]],'Medical Examinations'!$1:$1048576,4,FALSE())</f>
        <v>4.1399999999999997</v>
      </c>
      <c r="F1947" s="20" t="str">
        <f>VLOOKUP(Table3[[#This Row],[Customer ID]],'Medical Examinations'!$1:$1048576,5,FALSE())</f>
        <v xml:space="preserve">normal </v>
      </c>
      <c r="G1947" s="19" t="str">
        <f>VLOOKUP(Table3[[#This Row],[Customer ID]],'Medical Examinations'!$1:$1048576,6,FALSE())</f>
        <v>No</v>
      </c>
      <c r="H1947" s="19" t="str">
        <f>VLOOKUP(Table3[[#This Row],[Customer ID]],'Medical Examinations'!$1:$1048576,7,FALSE())</f>
        <v>No</v>
      </c>
      <c r="I1947" s="19" t="str">
        <f>VLOOKUP(Table3[[#This Row],[Customer ID]],'Medical Examinations'!$1:$1048576,8,FALSE())</f>
        <v>No</v>
      </c>
      <c r="J1947" s="19">
        <f>VLOOKUP(Table3[[#This Row],[Customer ID]],'Medical Examinations'!$1:$1048576,9,FALSE())</f>
        <v>1</v>
      </c>
      <c r="K1947" s="19" t="str">
        <f>VLOOKUP(Table3[[#This Row],[Customer ID]],'Medical Examinations'!$1:$1048576,10,FALSE())</f>
        <v>No</v>
      </c>
      <c r="L1947" s="19" t="e">
        <f>VLOOKUP(Table3[[#This Row],[Customer ID]],'Hospitalisation Details'!1946:$1048576,5,FALSE())</f>
        <v>#N/A</v>
      </c>
      <c r="M1947" s="19" t="e">
        <f>VLOOKUP(Table3[[#This Row],[Customer ID]],'Hospitalisation Details'!1946:$1048576,6,FALSE())</f>
        <v>#N/A</v>
      </c>
      <c r="N1947" s="19" t="e">
        <f>VLOOKUP(Table3[[#This Row],[Customer ID]],'Hospitalisation Details'!1946:$1048576,8,FALSE())</f>
        <v>#N/A</v>
      </c>
      <c r="O1947" s="19" t="e">
        <f>VLOOKUP(Table3[[#This Row],[Customer ID]],'Hospitalisation Details'!1946:$1048576,9,FALSE())</f>
        <v>#N/A</v>
      </c>
      <c r="P1947" s="19" t="e">
        <f>VLOOKUP(Table3[[#This Row],[Customer ID]],'Hospitalisation Details'!1946:$1048576,10,FALSE())</f>
        <v>#N/A</v>
      </c>
      <c r="Q1947" s="19" t="e">
        <f>VLOOKUP(Table3[[#This Row],[Customer ID]],'Hospitalisation Details'!1946:$1048576,11,FALSE())</f>
        <v>#N/A</v>
      </c>
    </row>
    <row r="1948" spans="1:17" x14ac:dyDescent="0.2">
      <c r="A1948" s="18" t="s">
        <v>421</v>
      </c>
      <c r="B1948" s="19" t="str">
        <f>VLOOKUP(Table3[[#This Row],[Customer ID]],'Customer name 1'!1947:$1048576,4,FALSE())</f>
        <v xml:space="preserve">Mr. Brock </v>
      </c>
      <c r="C1948" s="20">
        <f>VLOOKUP(Table3[[#This Row],[Customer ID]],'Medical Examinations'!$1:$1048576,2,FALSE())</f>
        <v>17.09</v>
      </c>
      <c r="D1948" s="20" t="str">
        <f>VLOOKUP(Table3[[#This Row],[Customer ID]],'Medical Examinations'!$1:$1048576,3,FALSE())</f>
        <v xml:space="preserve">under weight </v>
      </c>
      <c r="E1948" s="20">
        <f>VLOOKUP(Table3[[#This Row],[Customer ID]],'Medical Examinations'!$1:$1048576,4,FALSE())</f>
        <v>5.8</v>
      </c>
      <c r="F1948" s="20" t="str">
        <f>VLOOKUP(Table3[[#This Row],[Customer ID]],'Medical Examinations'!$1:$1048576,5,FALSE())</f>
        <v>prediabetes</v>
      </c>
      <c r="G1948" s="19" t="str">
        <f>VLOOKUP(Table3[[#This Row],[Customer ID]],'Medical Examinations'!$1:$1048576,6,FALSE())</f>
        <v>yes</v>
      </c>
      <c r="H1948" s="19" t="str">
        <f>VLOOKUP(Table3[[#This Row],[Customer ID]],'Medical Examinations'!$1:$1048576,7,FALSE())</f>
        <v>No</v>
      </c>
      <c r="I1948" s="19" t="str">
        <f>VLOOKUP(Table3[[#This Row],[Customer ID]],'Medical Examinations'!$1:$1048576,8,FALSE())</f>
        <v>No</v>
      </c>
      <c r="J1948" s="19">
        <f>VLOOKUP(Table3[[#This Row],[Customer ID]],'Medical Examinations'!$1:$1048576,9,FALSE())</f>
        <v>0</v>
      </c>
      <c r="K1948" s="19" t="str">
        <f>VLOOKUP(Table3[[#This Row],[Customer ID]],'Medical Examinations'!$1:$1048576,10,FALSE())</f>
        <v>No</v>
      </c>
      <c r="L1948" s="19" t="e">
        <f>VLOOKUP(Table3[[#This Row],[Customer ID]],'Hospitalisation Details'!1947:$1048576,5,FALSE())</f>
        <v>#N/A</v>
      </c>
      <c r="M1948" s="19" t="e">
        <f>VLOOKUP(Table3[[#This Row],[Customer ID]],'Hospitalisation Details'!1947:$1048576,6,FALSE())</f>
        <v>#N/A</v>
      </c>
      <c r="N1948" s="19" t="e">
        <f>VLOOKUP(Table3[[#This Row],[Customer ID]],'Hospitalisation Details'!1947:$1048576,8,FALSE())</f>
        <v>#N/A</v>
      </c>
      <c r="O1948" s="19" t="e">
        <f>VLOOKUP(Table3[[#This Row],[Customer ID]],'Hospitalisation Details'!1947:$1048576,9,FALSE())</f>
        <v>#N/A</v>
      </c>
      <c r="P1948" s="19" t="e">
        <f>VLOOKUP(Table3[[#This Row],[Customer ID]],'Hospitalisation Details'!1947:$1048576,10,FALSE())</f>
        <v>#N/A</v>
      </c>
      <c r="Q1948" s="19" t="e">
        <f>VLOOKUP(Table3[[#This Row],[Customer ID]],'Hospitalisation Details'!1947:$1048576,11,FALSE())</f>
        <v>#N/A</v>
      </c>
    </row>
    <row r="1949" spans="1:17" x14ac:dyDescent="0.2">
      <c r="A1949" s="18" t="s">
        <v>420</v>
      </c>
      <c r="B1949" s="19" t="str">
        <f>VLOOKUP(Table3[[#This Row],[Customer ID]],'Customer name 1'!1948:$1048576,4,FALSE())</f>
        <v xml:space="preserve">Mr. Stephen </v>
      </c>
      <c r="C1949" s="20">
        <f>VLOOKUP(Table3[[#This Row],[Customer ID]],'Medical Examinations'!$1:$1048576,2,FALSE())</f>
        <v>20.83</v>
      </c>
      <c r="D1949" s="20" t="str">
        <f>VLOOKUP(Table3[[#This Row],[Customer ID]],'Medical Examinations'!$1:$1048576,3,FALSE())</f>
        <v>normal weight</v>
      </c>
      <c r="E1949" s="20">
        <f>VLOOKUP(Table3[[#This Row],[Customer ID]],'Medical Examinations'!$1:$1048576,4,FALSE())</f>
        <v>5.12</v>
      </c>
      <c r="F1949" s="20" t="str">
        <f>VLOOKUP(Table3[[#This Row],[Customer ID]],'Medical Examinations'!$1:$1048576,5,FALSE())</f>
        <v xml:space="preserve">normal </v>
      </c>
      <c r="G1949" s="19" t="str">
        <f>VLOOKUP(Table3[[#This Row],[Customer ID]],'Medical Examinations'!$1:$1048576,6,FALSE())</f>
        <v>No</v>
      </c>
      <c r="H1949" s="19" t="str">
        <f>VLOOKUP(Table3[[#This Row],[Customer ID]],'Medical Examinations'!$1:$1048576,7,FALSE())</f>
        <v>No</v>
      </c>
      <c r="I1949" s="19" t="str">
        <f>VLOOKUP(Table3[[#This Row],[Customer ID]],'Medical Examinations'!$1:$1048576,8,FALSE())</f>
        <v>No</v>
      </c>
      <c r="J1949" s="19">
        <f>VLOOKUP(Table3[[#This Row],[Customer ID]],'Medical Examinations'!$1:$1048576,9,FALSE())</f>
        <v>0</v>
      </c>
      <c r="K1949" s="19" t="str">
        <f>VLOOKUP(Table3[[#This Row],[Customer ID]],'Medical Examinations'!$1:$1048576,10,FALSE())</f>
        <v>No</v>
      </c>
      <c r="L1949" s="19" t="e">
        <f>VLOOKUP(Table3[[#This Row],[Customer ID]],'Hospitalisation Details'!1948:$1048576,5,FALSE())</f>
        <v>#N/A</v>
      </c>
      <c r="M1949" s="19" t="e">
        <f>VLOOKUP(Table3[[#This Row],[Customer ID]],'Hospitalisation Details'!1948:$1048576,6,FALSE())</f>
        <v>#N/A</v>
      </c>
      <c r="N1949" s="19" t="e">
        <f>VLOOKUP(Table3[[#This Row],[Customer ID]],'Hospitalisation Details'!1948:$1048576,8,FALSE())</f>
        <v>#N/A</v>
      </c>
      <c r="O1949" s="19" t="e">
        <f>VLOOKUP(Table3[[#This Row],[Customer ID]],'Hospitalisation Details'!1948:$1048576,9,FALSE())</f>
        <v>#N/A</v>
      </c>
      <c r="P1949" s="19" t="e">
        <f>VLOOKUP(Table3[[#This Row],[Customer ID]],'Hospitalisation Details'!1948:$1048576,10,FALSE())</f>
        <v>#N/A</v>
      </c>
      <c r="Q1949" s="19" t="e">
        <f>VLOOKUP(Table3[[#This Row],[Customer ID]],'Hospitalisation Details'!1948:$1048576,11,FALSE())</f>
        <v>#N/A</v>
      </c>
    </row>
    <row r="1950" spans="1:17" x14ac:dyDescent="0.2">
      <c r="A1950" s="18" t="s">
        <v>419</v>
      </c>
      <c r="B1950" s="19" t="str">
        <f>VLOOKUP(Table3[[#This Row],[Customer ID]],'Customer name 1'!1949:$1048576,4,FALSE())</f>
        <v xml:space="preserve">Ms. Missy </v>
      </c>
      <c r="C1950" s="20">
        <f>VLOOKUP(Table3[[#This Row],[Customer ID]],'Medical Examinations'!$1:$1048576,2,FALSE())</f>
        <v>18.920000000000002</v>
      </c>
      <c r="D1950" s="20" t="str">
        <f>VLOOKUP(Table3[[#This Row],[Customer ID]],'Medical Examinations'!$1:$1048576,3,FALSE())</f>
        <v>normal weight</v>
      </c>
      <c r="E1950" s="20">
        <f>VLOOKUP(Table3[[#This Row],[Customer ID]],'Medical Examinations'!$1:$1048576,4,FALSE())</f>
        <v>5.98</v>
      </c>
      <c r="F1950" s="20" t="str">
        <f>VLOOKUP(Table3[[#This Row],[Customer ID]],'Medical Examinations'!$1:$1048576,5,FALSE())</f>
        <v>prediabetes</v>
      </c>
      <c r="G1950" s="19" t="str">
        <f>VLOOKUP(Table3[[#This Row],[Customer ID]],'Medical Examinations'!$1:$1048576,6,FALSE())</f>
        <v>yes</v>
      </c>
      <c r="H1950" s="19" t="str">
        <f>VLOOKUP(Table3[[#This Row],[Customer ID]],'Medical Examinations'!$1:$1048576,7,FALSE())</f>
        <v>No</v>
      </c>
      <c r="I1950" s="19" t="str">
        <f>VLOOKUP(Table3[[#This Row],[Customer ID]],'Medical Examinations'!$1:$1048576,8,FALSE())</f>
        <v>No</v>
      </c>
      <c r="J1950" s="19">
        <f>VLOOKUP(Table3[[#This Row],[Customer ID]],'Medical Examinations'!$1:$1048576,9,FALSE())</f>
        <v>1</v>
      </c>
      <c r="K1950" s="19" t="str">
        <f>VLOOKUP(Table3[[#This Row],[Customer ID]],'Medical Examinations'!$1:$1048576,10,FALSE())</f>
        <v>No</v>
      </c>
      <c r="L1950" s="19" t="e">
        <f>VLOOKUP(Table3[[#This Row],[Customer ID]],'Hospitalisation Details'!1949:$1048576,5,FALSE())</f>
        <v>#N/A</v>
      </c>
      <c r="M1950" s="19" t="e">
        <f>VLOOKUP(Table3[[#This Row],[Customer ID]],'Hospitalisation Details'!1949:$1048576,6,FALSE())</f>
        <v>#N/A</v>
      </c>
      <c r="N1950" s="19" t="e">
        <f>VLOOKUP(Table3[[#This Row],[Customer ID]],'Hospitalisation Details'!1949:$1048576,8,FALSE())</f>
        <v>#N/A</v>
      </c>
      <c r="O1950" s="19" t="e">
        <f>VLOOKUP(Table3[[#This Row],[Customer ID]],'Hospitalisation Details'!1949:$1048576,9,FALSE())</f>
        <v>#N/A</v>
      </c>
      <c r="P1950" s="19" t="e">
        <f>VLOOKUP(Table3[[#This Row],[Customer ID]],'Hospitalisation Details'!1949:$1048576,10,FALSE())</f>
        <v>#N/A</v>
      </c>
      <c r="Q1950" s="19" t="e">
        <f>VLOOKUP(Table3[[#This Row],[Customer ID]],'Hospitalisation Details'!1949:$1048576,11,FALSE())</f>
        <v>#N/A</v>
      </c>
    </row>
    <row r="1951" spans="1:17" x14ac:dyDescent="0.2">
      <c r="A1951" s="18" t="s">
        <v>418</v>
      </c>
      <c r="B1951" s="19" t="str">
        <f>VLOOKUP(Table3[[#This Row],[Customer ID]],'Customer name 1'!1950:$1048576,4,FALSE())</f>
        <v xml:space="preserve">Mr. William </v>
      </c>
      <c r="C1951" s="20">
        <f>VLOOKUP(Table3[[#This Row],[Customer ID]],'Medical Examinations'!$1:$1048576,2,FALSE())</f>
        <v>37.1</v>
      </c>
      <c r="D1951" s="20" t="str">
        <f>VLOOKUP(Table3[[#This Row],[Customer ID]],'Medical Examinations'!$1:$1048576,3,FALSE())</f>
        <v xml:space="preserve"> obesity </v>
      </c>
      <c r="E1951" s="20">
        <f>VLOOKUP(Table3[[#This Row],[Customer ID]],'Medical Examinations'!$1:$1048576,4,FALSE())</f>
        <v>5.46</v>
      </c>
      <c r="F1951" s="20" t="str">
        <f>VLOOKUP(Table3[[#This Row],[Customer ID]],'Medical Examinations'!$1:$1048576,5,FALSE())</f>
        <v xml:space="preserve">normal </v>
      </c>
      <c r="G1951" s="19" t="str">
        <f>VLOOKUP(Table3[[#This Row],[Customer ID]],'Medical Examinations'!$1:$1048576,6,FALSE())</f>
        <v>No</v>
      </c>
      <c r="H1951" s="19" t="str">
        <f>VLOOKUP(Table3[[#This Row],[Customer ID]],'Medical Examinations'!$1:$1048576,7,FALSE())</f>
        <v>No</v>
      </c>
      <c r="I1951" s="19" t="str">
        <f>VLOOKUP(Table3[[#This Row],[Customer ID]],'Medical Examinations'!$1:$1048576,8,FALSE())</f>
        <v>No</v>
      </c>
      <c r="J1951" s="19">
        <f>VLOOKUP(Table3[[#This Row],[Customer ID]],'Medical Examinations'!$1:$1048576,9,FALSE())</f>
        <v>0</v>
      </c>
      <c r="K1951" s="19" t="str">
        <f>VLOOKUP(Table3[[#This Row],[Customer ID]],'Medical Examinations'!$1:$1048576,10,FALSE())</f>
        <v>No</v>
      </c>
      <c r="L1951" s="19" t="e">
        <f>VLOOKUP(Table3[[#This Row],[Customer ID]],'Hospitalisation Details'!1950:$1048576,5,FALSE())</f>
        <v>#N/A</v>
      </c>
      <c r="M1951" s="19" t="e">
        <f>VLOOKUP(Table3[[#This Row],[Customer ID]],'Hospitalisation Details'!1950:$1048576,6,FALSE())</f>
        <v>#N/A</v>
      </c>
      <c r="N1951" s="19" t="e">
        <f>VLOOKUP(Table3[[#This Row],[Customer ID]],'Hospitalisation Details'!1950:$1048576,8,FALSE())</f>
        <v>#N/A</v>
      </c>
      <c r="O1951" s="19" t="e">
        <f>VLOOKUP(Table3[[#This Row],[Customer ID]],'Hospitalisation Details'!1950:$1048576,9,FALSE())</f>
        <v>#N/A</v>
      </c>
      <c r="P1951" s="19" t="e">
        <f>VLOOKUP(Table3[[#This Row],[Customer ID]],'Hospitalisation Details'!1950:$1048576,10,FALSE())</f>
        <v>#N/A</v>
      </c>
      <c r="Q1951" s="19" t="e">
        <f>VLOOKUP(Table3[[#This Row],[Customer ID]],'Hospitalisation Details'!1950:$1048576,11,FALSE())</f>
        <v>#N/A</v>
      </c>
    </row>
    <row r="1952" spans="1:17" x14ac:dyDescent="0.2">
      <c r="A1952" s="18" t="s">
        <v>417</v>
      </c>
      <c r="B1952" s="19" t="str">
        <f>VLOOKUP(Table3[[#This Row],[Customer ID]],'Customer name 1'!1951:$1048576,4,FALSE())</f>
        <v xml:space="preserve">Ms. Lauren </v>
      </c>
      <c r="C1952" s="20">
        <f>VLOOKUP(Table3[[#This Row],[Customer ID]],'Medical Examinations'!$1:$1048576,2,FALSE())</f>
        <v>22.515000000000001</v>
      </c>
      <c r="D1952" s="20" t="str">
        <f>VLOOKUP(Table3[[#This Row],[Customer ID]],'Medical Examinations'!$1:$1048576,3,FALSE())</f>
        <v>normal weight</v>
      </c>
      <c r="E1952" s="20">
        <f>VLOOKUP(Table3[[#This Row],[Customer ID]],'Medical Examinations'!$1:$1048576,4,FALSE())</f>
        <v>4.91</v>
      </c>
      <c r="F1952" s="20" t="str">
        <f>VLOOKUP(Table3[[#This Row],[Customer ID]],'Medical Examinations'!$1:$1048576,5,FALSE())</f>
        <v xml:space="preserve">normal </v>
      </c>
      <c r="G1952" s="19" t="str">
        <f>VLOOKUP(Table3[[#This Row],[Customer ID]],'Medical Examinations'!$1:$1048576,6,FALSE())</f>
        <v>yes</v>
      </c>
      <c r="H1952" s="19" t="str">
        <f>VLOOKUP(Table3[[#This Row],[Customer ID]],'Medical Examinations'!$1:$1048576,7,FALSE())</f>
        <v>No</v>
      </c>
      <c r="I1952" s="19" t="str">
        <f>VLOOKUP(Table3[[#This Row],[Customer ID]],'Medical Examinations'!$1:$1048576,8,FALSE())</f>
        <v>Yes</v>
      </c>
      <c r="J1952" s="19">
        <f>VLOOKUP(Table3[[#This Row],[Customer ID]],'Medical Examinations'!$1:$1048576,9,FALSE())</f>
        <v>1</v>
      </c>
      <c r="K1952" s="19" t="str">
        <f>VLOOKUP(Table3[[#This Row],[Customer ID]],'Medical Examinations'!$1:$1048576,10,FALSE())</f>
        <v>No</v>
      </c>
      <c r="L1952" s="19" t="e">
        <f>VLOOKUP(Table3[[#This Row],[Customer ID]],'Hospitalisation Details'!1951:$1048576,5,FALSE())</f>
        <v>#N/A</v>
      </c>
      <c r="M1952" s="19" t="e">
        <f>VLOOKUP(Table3[[#This Row],[Customer ID]],'Hospitalisation Details'!1951:$1048576,6,FALSE())</f>
        <v>#N/A</v>
      </c>
      <c r="N1952" s="19" t="e">
        <f>VLOOKUP(Table3[[#This Row],[Customer ID]],'Hospitalisation Details'!1951:$1048576,8,FALSE())</f>
        <v>#N/A</v>
      </c>
      <c r="O1952" s="19" t="e">
        <f>VLOOKUP(Table3[[#This Row],[Customer ID]],'Hospitalisation Details'!1951:$1048576,9,FALSE())</f>
        <v>#N/A</v>
      </c>
      <c r="P1952" s="19" t="e">
        <f>VLOOKUP(Table3[[#This Row],[Customer ID]],'Hospitalisation Details'!1951:$1048576,10,FALSE())</f>
        <v>#N/A</v>
      </c>
      <c r="Q1952" s="19" t="e">
        <f>VLOOKUP(Table3[[#This Row],[Customer ID]],'Hospitalisation Details'!1951:$1048576,11,FALSE())</f>
        <v>#N/A</v>
      </c>
    </row>
    <row r="1953" spans="1:17" x14ac:dyDescent="0.2">
      <c r="A1953" s="18" t="s">
        <v>416</v>
      </c>
      <c r="B1953" s="19" t="str">
        <f>VLOOKUP(Table3[[#This Row],[Customer ID]],'Customer name 1'!1952:$1048576,4,FALSE())</f>
        <v xml:space="preserve">Mr. Apolo </v>
      </c>
      <c r="C1953" s="20">
        <f>VLOOKUP(Table3[[#This Row],[Customer ID]],'Medical Examinations'!$1:$1048576,2,FALSE())</f>
        <v>32.700000000000003</v>
      </c>
      <c r="D1953" s="20" t="str">
        <f>VLOOKUP(Table3[[#This Row],[Customer ID]],'Medical Examinations'!$1:$1048576,3,FALSE())</f>
        <v xml:space="preserve"> obesity </v>
      </c>
      <c r="E1953" s="20">
        <f>VLOOKUP(Table3[[#This Row],[Customer ID]],'Medical Examinations'!$1:$1048576,4,FALSE())</f>
        <v>4.66</v>
      </c>
      <c r="F1953" s="20" t="str">
        <f>VLOOKUP(Table3[[#This Row],[Customer ID]],'Medical Examinations'!$1:$1048576,5,FALSE())</f>
        <v xml:space="preserve">normal </v>
      </c>
      <c r="G1953" s="19" t="str">
        <f>VLOOKUP(Table3[[#This Row],[Customer ID]],'Medical Examinations'!$1:$1048576,6,FALSE())</f>
        <v>No</v>
      </c>
      <c r="H1953" s="19" t="str">
        <f>VLOOKUP(Table3[[#This Row],[Customer ID]],'Medical Examinations'!$1:$1048576,7,FALSE())</f>
        <v>No</v>
      </c>
      <c r="I1953" s="19" t="str">
        <f>VLOOKUP(Table3[[#This Row],[Customer ID]],'Medical Examinations'!$1:$1048576,8,FALSE())</f>
        <v>No</v>
      </c>
      <c r="J1953" s="19">
        <f>VLOOKUP(Table3[[#This Row],[Customer ID]],'Medical Examinations'!$1:$1048576,9,FALSE())</f>
        <v>0</v>
      </c>
      <c r="K1953" s="19" t="str">
        <f>VLOOKUP(Table3[[#This Row],[Customer ID]],'Medical Examinations'!$1:$1048576,10,FALSE())</f>
        <v>No</v>
      </c>
      <c r="L1953" s="19" t="e">
        <f>VLOOKUP(Table3[[#This Row],[Customer ID]],'Hospitalisation Details'!1952:$1048576,5,FALSE())</f>
        <v>#N/A</v>
      </c>
      <c r="M1953" s="19" t="e">
        <f>VLOOKUP(Table3[[#This Row],[Customer ID]],'Hospitalisation Details'!1952:$1048576,6,FALSE())</f>
        <v>#N/A</v>
      </c>
      <c r="N1953" s="19" t="e">
        <f>VLOOKUP(Table3[[#This Row],[Customer ID]],'Hospitalisation Details'!1952:$1048576,8,FALSE())</f>
        <v>#N/A</v>
      </c>
      <c r="O1953" s="19" t="e">
        <f>VLOOKUP(Table3[[#This Row],[Customer ID]],'Hospitalisation Details'!1952:$1048576,9,FALSE())</f>
        <v>#N/A</v>
      </c>
      <c r="P1953" s="19" t="e">
        <f>VLOOKUP(Table3[[#This Row],[Customer ID]],'Hospitalisation Details'!1952:$1048576,10,FALSE())</f>
        <v>#N/A</v>
      </c>
      <c r="Q1953" s="19" t="e">
        <f>VLOOKUP(Table3[[#This Row],[Customer ID]],'Hospitalisation Details'!1952:$1048576,11,FALSE())</f>
        <v>#N/A</v>
      </c>
    </row>
    <row r="1954" spans="1:17" x14ac:dyDescent="0.2">
      <c r="A1954" s="18" t="s">
        <v>415</v>
      </c>
      <c r="B1954" s="19" t="str">
        <f>VLOOKUP(Table3[[#This Row],[Customer ID]],'Customer name 1'!1953:$1048576,4,FALSE())</f>
        <v xml:space="preserve">Mr. Alfons </v>
      </c>
      <c r="C1954" s="20">
        <f>VLOOKUP(Table3[[#This Row],[Customer ID]],'Medical Examinations'!$1:$1048576,2,FALSE())</f>
        <v>17.75</v>
      </c>
      <c r="D1954" s="20" t="str">
        <f>VLOOKUP(Table3[[#This Row],[Customer ID]],'Medical Examinations'!$1:$1048576,3,FALSE())</f>
        <v xml:space="preserve">under weight </v>
      </c>
      <c r="E1954" s="20">
        <f>VLOOKUP(Table3[[#This Row],[Customer ID]],'Medical Examinations'!$1:$1048576,4,FALSE())</f>
        <v>6.8</v>
      </c>
      <c r="F1954" s="20" t="str">
        <f>VLOOKUP(Table3[[#This Row],[Customer ID]],'Medical Examinations'!$1:$1048576,5,FALSE())</f>
        <v xml:space="preserve">diabetes </v>
      </c>
      <c r="G1954" s="19" t="str">
        <f>VLOOKUP(Table3[[#This Row],[Customer ID]],'Medical Examinations'!$1:$1048576,6,FALSE())</f>
        <v>yes</v>
      </c>
      <c r="H1954" s="19" t="str">
        <f>VLOOKUP(Table3[[#This Row],[Customer ID]],'Medical Examinations'!$1:$1048576,7,FALSE())</f>
        <v>No</v>
      </c>
      <c r="I1954" s="19" t="str">
        <f>VLOOKUP(Table3[[#This Row],[Customer ID]],'Medical Examinations'!$1:$1048576,8,FALSE())</f>
        <v>No</v>
      </c>
      <c r="J1954" s="19">
        <f>VLOOKUP(Table3[[#This Row],[Customer ID]],'Medical Examinations'!$1:$1048576,9,FALSE())</f>
        <v>1</v>
      </c>
      <c r="K1954" s="19" t="str">
        <f>VLOOKUP(Table3[[#This Row],[Customer ID]],'Medical Examinations'!$1:$1048576,10,FALSE())</f>
        <v>No</v>
      </c>
      <c r="L1954" s="19" t="e">
        <f>VLOOKUP(Table3[[#This Row],[Customer ID]],'Hospitalisation Details'!1953:$1048576,5,FALSE())</f>
        <v>#N/A</v>
      </c>
      <c r="M1954" s="19" t="e">
        <f>VLOOKUP(Table3[[#This Row],[Customer ID]],'Hospitalisation Details'!1953:$1048576,6,FALSE())</f>
        <v>#N/A</v>
      </c>
      <c r="N1954" s="19" t="e">
        <f>VLOOKUP(Table3[[#This Row],[Customer ID]],'Hospitalisation Details'!1953:$1048576,8,FALSE())</f>
        <v>#N/A</v>
      </c>
      <c r="O1954" s="19" t="e">
        <f>VLOOKUP(Table3[[#This Row],[Customer ID]],'Hospitalisation Details'!1953:$1048576,9,FALSE())</f>
        <v>#N/A</v>
      </c>
      <c r="P1954" s="19" t="e">
        <f>VLOOKUP(Table3[[#This Row],[Customer ID]],'Hospitalisation Details'!1953:$1048576,10,FALSE())</f>
        <v>#N/A</v>
      </c>
      <c r="Q1954" s="19" t="e">
        <f>VLOOKUP(Table3[[#This Row],[Customer ID]],'Hospitalisation Details'!1953:$1048576,11,FALSE())</f>
        <v>#N/A</v>
      </c>
    </row>
    <row r="1955" spans="1:17" x14ac:dyDescent="0.2">
      <c r="A1955" s="18" t="s">
        <v>414</v>
      </c>
      <c r="B1955" s="19" t="str">
        <f>VLOOKUP(Table3[[#This Row],[Customer ID]],'Customer name 1'!1954:$1048576,4,FALSE())</f>
        <v xml:space="preserve">Ms. Amber </v>
      </c>
      <c r="C1955" s="20">
        <f>VLOOKUP(Table3[[#This Row],[Customer ID]],'Medical Examinations'!$1:$1048576,2,FALSE())</f>
        <v>33.630000000000003</v>
      </c>
      <c r="D1955" s="20" t="str">
        <f>VLOOKUP(Table3[[#This Row],[Customer ID]],'Medical Examinations'!$1:$1048576,3,FALSE())</f>
        <v xml:space="preserve"> obesity </v>
      </c>
      <c r="E1955" s="20">
        <f>VLOOKUP(Table3[[#This Row],[Customer ID]],'Medical Examinations'!$1:$1048576,4,FALSE())</f>
        <v>4.47</v>
      </c>
      <c r="F1955" s="20" t="str">
        <f>VLOOKUP(Table3[[#This Row],[Customer ID]],'Medical Examinations'!$1:$1048576,5,FALSE())</f>
        <v xml:space="preserve">normal </v>
      </c>
      <c r="G1955" s="19" t="str">
        <f>VLOOKUP(Table3[[#This Row],[Customer ID]],'Medical Examinations'!$1:$1048576,6,FALSE())</f>
        <v>yes</v>
      </c>
      <c r="H1955" s="19" t="str">
        <f>VLOOKUP(Table3[[#This Row],[Customer ID]],'Medical Examinations'!$1:$1048576,7,FALSE())</f>
        <v>No</v>
      </c>
      <c r="I1955" s="19" t="str">
        <f>VLOOKUP(Table3[[#This Row],[Customer ID]],'Medical Examinations'!$1:$1048576,8,FALSE())</f>
        <v>No</v>
      </c>
      <c r="J1955" s="19">
        <f>VLOOKUP(Table3[[#This Row],[Customer ID]],'Medical Examinations'!$1:$1048576,9,FALSE())</f>
        <v>0</v>
      </c>
      <c r="K1955" s="19" t="str">
        <f>VLOOKUP(Table3[[#This Row],[Customer ID]],'Medical Examinations'!$1:$1048576,10,FALSE())</f>
        <v>No</v>
      </c>
      <c r="L1955" s="19" t="e">
        <f>VLOOKUP(Table3[[#This Row],[Customer ID]],'Hospitalisation Details'!1954:$1048576,5,FALSE())</f>
        <v>#N/A</v>
      </c>
      <c r="M1955" s="19" t="e">
        <f>VLOOKUP(Table3[[#This Row],[Customer ID]],'Hospitalisation Details'!1954:$1048576,6,FALSE())</f>
        <v>#N/A</v>
      </c>
      <c r="N1955" s="19" t="e">
        <f>VLOOKUP(Table3[[#This Row],[Customer ID]],'Hospitalisation Details'!1954:$1048576,8,FALSE())</f>
        <v>#N/A</v>
      </c>
      <c r="O1955" s="19" t="e">
        <f>VLOOKUP(Table3[[#This Row],[Customer ID]],'Hospitalisation Details'!1954:$1048576,9,FALSE())</f>
        <v>#N/A</v>
      </c>
      <c r="P1955" s="19" t="e">
        <f>VLOOKUP(Table3[[#This Row],[Customer ID]],'Hospitalisation Details'!1954:$1048576,10,FALSE())</f>
        <v>#N/A</v>
      </c>
      <c r="Q1955" s="19" t="e">
        <f>VLOOKUP(Table3[[#This Row],[Customer ID]],'Hospitalisation Details'!1954:$1048576,11,FALSE())</f>
        <v>#N/A</v>
      </c>
    </row>
    <row r="1956" spans="1:17" x14ac:dyDescent="0.2">
      <c r="A1956" s="18" t="s">
        <v>413</v>
      </c>
      <c r="B1956" s="19" t="str">
        <f>VLOOKUP(Table3[[#This Row],[Customer ID]],'Customer name 1'!1955:$1048576,4,FALSE())</f>
        <v xml:space="preserve">Ms. Leah </v>
      </c>
      <c r="C1956" s="20">
        <f>VLOOKUP(Table3[[#This Row],[Customer ID]],'Medical Examinations'!$1:$1048576,2,FALSE())</f>
        <v>34.799999999999997</v>
      </c>
      <c r="D1956" s="20" t="str">
        <f>VLOOKUP(Table3[[#This Row],[Customer ID]],'Medical Examinations'!$1:$1048576,3,FALSE())</f>
        <v xml:space="preserve"> obesity </v>
      </c>
      <c r="E1956" s="20">
        <f>VLOOKUP(Table3[[#This Row],[Customer ID]],'Medical Examinations'!$1:$1048576,4,FALSE())</f>
        <v>4.08</v>
      </c>
      <c r="F1956" s="20" t="str">
        <f>VLOOKUP(Table3[[#This Row],[Customer ID]],'Medical Examinations'!$1:$1048576,5,FALSE())</f>
        <v xml:space="preserve">normal </v>
      </c>
      <c r="G1956" s="19" t="str">
        <f>VLOOKUP(Table3[[#This Row],[Customer ID]],'Medical Examinations'!$1:$1048576,6,FALSE())</f>
        <v>yes</v>
      </c>
      <c r="H1956" s="19" t="str">
        <f>VLOOKUP(Table3[[#This Row],[Customer ID]],'Medical Examinations'!$1:$1048576,7,FALSE())</f>
        <v>No</v>
      </c>
      <c r="I1956" s="19" t="str">
        <f>VLOOKUP(Table3[[#This Row],[Customer ID]],'Medical Examinations'!$1:$1048576,8,FALSE())</f>
        <v>No</v>
      </c>
      <c r="J1956" s="19">
        <f>VLOOKUP(Table3[[#This Row],[Customer ID]],'Medical Examinations'!$1:$1048576,9,FALSE())</f>
        <v>1</v>
      </c>
      <c r="K1956" s="19" t="str">
        <f>VLOOKUP(Table3[[#This Row],[Customer ID]],'Medical Examinations'!$1:$1048576,10,FALSE())</f>
        <v>No</v>
      </c>
      <c r="L1956" s="19" t="e">
        <f>VLOOKUP(Table3[[#This Row],[Customer ID]],'Hospitalisation Details'!1955:$1048576,5,FALSE())</f>
        <v>#N/A</v>
      </c>
      <c r="M1956" s="19" t="e">
        <f>VLOOKUP(Table3[[#This Row],[Customer ID]],'Hospitalisation Details'!1955:$1048576,6,FALSE())</f>
        <v>#N/A</v>
      </c>
      <c r="N1956" s="19" t="e">
        <f>VLOOKUP(Table3[[#This Row],[Customer ID]],'Hospitalisation Details'!1955:$1048576,8,FALSE())</f>
        <v>#N/A</v>
      </c>
      <c r="O1956" s="19" t="e">
        <f>VLOOKUP(Table3[[#This Row],[Customer ID]],'Hospitalisation Details'!1955:$1048576,9,FALSE())</f>
        <v>#N/A</v>
      </c>
      <c r="P1956" s="19" t="e">
        <f>VLOOKUP(Table3[[#This Row],[Customer ID]],'Hospitalisation Details'!1955:$1048576,10,FALSE())</f>
        <v>#N/A</v>
      </c>
      <c r="Q1956" s="19" t="e">
        <f>VLOOKUP(Table3[[#This Row],[Customer ID]],'Hospitalisation Details'!1955:$1048576,11,FALSE())</f>
        <v>#N/A</v>
      </c>
    </row>
    <row r="1957" spans="1:17" x14ac:dyDescent="0.2">
      <c r="A1957" s="18" t="s">
        <v>412</v>
      </c>
      <c r="B1957" s="19" t="str">
        <f>VLOOKUP(Table3[[#This Row],[Customer ID]],'Customer name 1'!1956:$1048576,4,FALSE())</f>
        <v xml:space="preserve">Ms. Lilia </v>
      </c>
      <c r="C1957" s="20">
        <f>VLOOKUP(Table3[[#This Row],[Customer ID]],'Medical Examinations'!$1:$1048576,2,FALSE())</f>
        <v>16.809999999999999</v>
      </c>
      <c r="D1957" s="20" t="str">
        <f>VLOOKUP(Table3[[#This Row],[Customer ID]],'Medical Examinations'!$1:$1048576,3,FALSE())</f>
        <v xml:space="preserve">under weight </v>
      </c>
      <c r="E1957" s="20">
        <f>VLOOKUP(Table3[[#This Row],[Customer ID]],'Medical Examinations'!$1:$1048576,4,FALSE())</f>
        <v>5.51</v>
      </c>
      <c r="F1957" s="20" t="str">
        <f>VLOOKUP(Table3[[#This Row],[Customer ID]],'Medical Examinations'!$1:$1048576,5,FALSE())</f>
        <v xml:space="preserve">normal </v>
      </c>
      <c r="G1957" s="19" t="str">
        <f>VLOOKUP(Table3[[#This Row],[Customer ID]],'Medical Examinations'!$1:$1048576,6,FALSE())</f>
        <v>yes</v>
      </c>
      <c r="H1957" s="19" t="str">
        <f>VLOOKUP(Table3[[#This Row],[Customer ID]],'Medical Examinations'!$1:$1048576,7,FALSE())</f>
        <v>No</v>
      </c>
      <c r="I1957" s="19" t="str">
        <f>VLOOKUP(Table3[[#This Row],[Customer ID]],'Medical Examinations'!$1:$1048576,8,FALSE())</f>
        <v>No</v>
      </c>
      <c r="J1957" s="19">
        <f>VLOOKUP(Table3[[#This Row],[Customer ID]],'Medical Examinations'!$1:$1048576,9,FALSE())</f>
        <v>1</v>
      </c>
      <c r="K1957" s="19" t="str">
        <f>VLOOKUP(Table3[[#This Row],[Customer ID]],'Medical Examinations'!$1:$1048576,10,FALSE())</f>
        <v>No</v>
      </c>
      <c r="L1957" s="19" t="e">
        <f>VLOOKUP(Table3[[#This Row],[Customer ID]],'Hospitalisation Details'!1956:$1048576,5,FALSE())</f>
        <v>#N/A</v>
      </c>
      <c r="M1957" s="19" t="e">
        <f>VLOOKUP(Table3[[#This Row],[Customer ID]],'Hospitalisation Details'!1956:$1048576,6,FALSE())</f>
        <v>#N/A</v>
      </c>
      <c r="N1957" s="19" t="e">
        <f>VLOOKUP(Table3[[#This Row],[Customer ID]],'Hospitalisation Details'!1956:$1048576,8,FALSE())</f>
        <v>#N/A</v>
      </c>
      <c r="O1957" s="19" t="e">
        <f>VLOOKUP(Table3[[#This Row],[Customer ID]],'Hospitalisation Details'!1956:$1048576,9,FALSE())</f>
        <v>#N/A</v>
      </c>
      <c r="P1957" s="19" t="e">
        <f>VLOOKUP(Table3[[#This Row],[Customer ID]],'Hospitalisation Details'!1956:$1048576,10,FALSE())</f>
        <v>#N/A</v>
      </c>
      <c r="Q1957" s="19" t="e">
        <f>VLOOKUP(Table3[[#This Row],[Customer ID]],'Hospitalisation Details'!1956:$1048576,11,FALSE())</f>
        <v>#N/A</v>
      </c>
    </row>
    <row r="1958" spans="1:17" x14ac:dyDescent="0.2">
      <c r="A1958" s="18" t="s">
        <v>411</v>
      </c>
      <c r="B1958" s="19" t="str">
        <f>VLOOKUP(Table3[[#This Row],[Customer ID]],'Customer name 1'!1957:$1048576,4,FALSE())</f>
        <v xml:space="preserve">Mr. Danny </v>
      </c>
      <c r="C1958" s="20">
        <f>VLOOKUP(Table3[[#This Row],[Customer ID]],'Medical Examinations'!$1:$1048576,2,FALSE())</f>
        <v>16.690000000000001</v>
      </c>
      <c r="D1958" s="20" t="str">
        <f>VLOOKUP(Table3[[#This Row],[Customer ID]],'Medical Examinations'!$1:$1048576,3,FALSE())</f>
        <v xml:space="preserve">under weight </v>
      </c>
      <c r="E1958" s="20">
        <f>VLOOKUP(Table3[[#This Row],[Customer ID]],'Medical Examinations'!$1:$1048576,4,FALSE())</f>
        <v>8.4</v>
      </c>
      <c r="F1958" s="20" t="str">
        <f>VLOOKUP(Table3[[#This Row],[Customer ID]],'Medical Examinations'!$1:$1048576,5,FALSE())</f>
        <v xml:space="preserve">diabetes </v>
      </c>
      <c r="G1958" s="19" t="str">
        <f>VLOOKUP(Table3[[#This Row],[Customer ID]],'Medical Examinations'!$1:$1048576,6,FALSE())</f>
        <v>yes</v>
      </c>
      <c r="H1958" s="19" t="str">
        <f>VLOOKUP(Table3[[#This Row],[Customer ID]],'Medical Examinations'!$1:$1048576,7,FALSE())</f>
        <v>No</v>
      </c>
      <c r="I1958" s="19" t="str">
        <f>VLOOKUP(Table3[[#This Row],[Customer ID]],'Medical Examinations'!$1:$1048576,8,FALSE())</f>
        <v>No</v>
      </c>
      <c r="J1958" s="19">
        <f>VLOOKUP(Table3[[#This Row],[Customer ID]],'Medical Examinations'!$1:$1048576,9,FALSE())</f>
        <v>0</v>
      </c>
      <c r="K1958" s="19" t="str">
        <f>VLOOKUP(Table3[[#This Row],[Customer ID]],'Medical Examinations'!$1:$1048576,10,FALSE())</f>
        <v>No</v>
      </c>
      <c r="L1958" s="19" t="e">
        <f>VLOOKUP(Table3[[#This Row],[Customer ID]],'Hospitalisation Details'!1957:$1048576,5,FALSE())</f>
        <v>#N/A</v>
      </c>
      <c r="M1958" s="19" t="e">
        <f>VLOOKUP(Table3[[#This Row],[Customer ID]],'Hospitalisation Details'!1957:$1048576,6,FALSE())</f>
        <v>#N/A</v>
      </c>
      <c r="N1958" s="19" t="e">
        <f>VLOOKUP(Table3[[#This Row],[Customer ID]],'Hospitalisation Details'!1957:$1048576,8,FALSE())</f>
        <v>#N/A</v>
      </c>
      <c r="O1958" s="19" t="e">
        <f>VLOOKUP(Table3[[#This Row],[Customer ID]],'Hospitalisation Details'!1957:$1048576,9,FALSE())</f>
        <v>#N/A</v>
      </c>
      <c r="P1958" s="19" t="e">
        <f>VLOOKUP(Table3[[#This Row],[Customer ID]],'Hospitalisation Details'!1957:$1048576,10,FALSE())</f>
        <v>#N/A</v>
      </c>
      <c r="Q1958" s="19" t="e">
        <f>VLOOKUP(Table3[[#This Row],[Customer ID]],'Hospitalisation Details'!1957:$1048576,11,FALSE())</f>
        <v>#N/A</v>
      </c>
    </row>
    <row r="1959" spans="1:17" x14ac:dyDescent="0.2">
      <c r="A1959" s="18" t="s">
        <v>410</v>
      </c>
      <c r="B1959" s="19" t="str">
        <f>VLOOKUP(Table3[[#This Row],[Customer ID]],'Customer name 1'!1958:$1048576,4,FALSE())</f>
        <v xml:space="preserve">Ms. Lauren </v>
      </c>
      <c r="C1959" s="20">
        <f>VLOOKUP(Table3[[#This Row],[Customer ID]],'Medical Examinations'!$1:$1048576,2,FALSE())</f>
        <v>23.21</v>
      </c>
      <c r="D1959" s="20" t="str">
        <f>VLOOKUP(Table3[[#This Row],[Customer ID]],'Medical Examinations'!$1:$1048576,3,FALSE())</f>
        <v>normal weight</v>
      </c>
      <c r="E1959" s="20">
        <f>VLOOKUP(Table3[[#This Row],[Customer ID]],'Medical Examinations'!$1:$1048576,4,FALSE())</f>
        <v>5.14</v>
      </c>
      <c r="F1959" s="20" t="str">
        <f>VLOOKUP(Table3[[#This Row],[Customer ID]],'Medical Examinations'!$1:$1048576,5,FALSE())</f>
        <v xml:space="preserve">normal </v>
      </c>
      <c r="G1959" s="19" t="str">
        <f>VLOOKUP(Table3[[#This Row],[Customer ID]],'Medical Examinations'!$1:$1048576,6,FALSE())</f>
        <v>yes</v>
      </c>
      <c r="H1959" s="19" t="str">
        <f>VLOOKUP(Table3[[#This Row],[Customer ID]],'Medical Examinations'!$1:$1048576,7,FALSE())</f>
        <v>No</v>
      </c>
      <c r="I1959" s="19" t="str">
        <f>VLOOKUP(Table3[[#This Row],[Customer ID]],'Medical Examinations'!$1:$1048576,8,FALSE())</f>
        <v>No</v>
      </c>
      <c r="J1959" s="19">
        <f>VLOOKUP(Table3[[#This Row],[Customer ID]],'Medical Examinations'!$1:$1048576,9,FALSE())</f>
        <v>1</v>
      </c>
      <c r="K1959" s="19" t="str">
        <f>VLOOKUP(Table3[[#This Row],[Customer ID]],'Medical Examinations'!$1:$1048576,10,FALSE())</f>
        <v>No</v>
      </c>
      <c r="L1959" s="19" t="e">
        <f>VLOOKUP(Table3[[#This Row],[Customer ID]],'Hospitalisation Details'!1958:$1048576,5,FALSE())</f>
        <v>#N/A</v>
      </c>
      <c r="M1959" s="19" t="e">
        <f>VLOOKUP(Table3[[#This Row],[Customer ID]],'Hospitalisation Details'!1958:$1048576,6,FALSE())</f>
        <v>#N/A</v>
      </c>
      <c r="N1959" s="19" t="e">
        <f>VLOOKUP(Table3[[#This Row],[Customer ID]],'Hospitalisation Details'!1958:$1048576,8,FALSE())</f>
        <v>#N/A</v>
      </c>
      <c r="O1959" s="19" t="e">
        <f>VLOOKUP(Table3[[#This Row],[Customer ID]],'Hospitalisation Details'!1958:$1048576,9,FALSE())</f>
        <v>#N/A</v>
      </c>
      <c r="P1959" s="19" t="e">
        <f>VLOOKUP(Table3[[#This Row],[Customer ID]],'Hospitalisation Details'!1958:$1048576,10,FALSE())</f>
        <v>#N/A</v>
      </c>
      <c r="Q1959" s="19" t="e">
        <f>VLOOKUP(Table3[[#This Row],[Customer ID]],'Hospitalisation Details'!1958:$1048576,11,FALSE())</f>
        <v>#N/A</v>
      </c>
    </row>
    <row r="1960" spans="1:17" x14ac:dyDescent="0.2">
      <c r="A1960" s="18" t="s">
        <v>409</v>
      </c>
      <c r="B1960" s="19" t="str">
        <f>VLOOKUP(Table3[[#This Row],[Customer ID]],'Customer name 1'!1959:$1048576,4,FALSE())</f>
        <v xml:space="preserve">Ms. Courtney </v>
      </c>
      <c r="C1960" s="20">
        <f>VLOOKUP(Table3[[#This Row],[Customer ID]],'Medical Examinations'!$1:$1048576,2,FALSE())</f>
        <v>25.175000000000001</v>
      </c>
      <c r="D1960" s="20" t="str">
        <f>VLOOKUP(Table3[[#This Row],[Customer ID]],'Medical Examinations'!$1:$1048576,3,FALSE())</f>
        <v>over weight</v>
      </c>
      <c r="E1960" s="20">
        <f>VLOOKUP(Table3[[#This Row],[Customer ID]],'Medical Examinations'!$1:$1048576,4,FALSE())</f>
        <v>5.21</v>
      </c>
      <c r="F1960" s="20" t="str">
        <f>VLOOKUP(Table3[[#This Row],[Customer ID]],'Medical Examinations'!$1:$1048576,5,FALSE())</f>
        <v xml:space="preserve">normal </v>
      </c>
      <c r="G1960" s="19" t="str">
        <f>VLOOKUP(Table3[[#This Row],[Customer ID]],'Medical Examinations'!$1:$1048576,6,FALSE())</f>
        <v>yes</v>
      </c>
      <c r="H1960" s="19" t="str">
        <f>VLOOKUP(Table3[[#This Row],[Customer ID]],'Medical Examinations'!$1:$1048576,7,FALSE())</f>
        <v>No</v>
      </c>
      <c r="I1960" s="19" t="str">
        <f>VLOOKUP(Table3[[#This Row],[Customer ID]],'Medical Examinations'!$1:$1048576,8,FALSE())</f>
        <v>No</v>
      </c>
      <c r="J1960" s="19">
        <f>VLOOKUP(Table3[[#This Row],[Customer ID]],'Medical Examinations'!$1:$1048576,9,FALSE())</f>
        <v>1</v>
      </c>
      <c r="K1960" s="19" t="str">
        <f>VLOOKUP(Table3[[#This Row],[Customer ID]],'Medical Examinations'!$1:$1048576,10,FALSE())</f>
        <v>No</v>
      </c>
      <c r="L1960" s="19" t="e">
        <f>VLOOKUP(Table3[[#This Row],[Customer ID]],'Hospitalisation Details'!1959:$1048576,5,FALSE())</f>
        <v>#N/A</v>
      </c>
      <c r="M1960" s="19" t="e">
        <f>VLOOKUP(Table3[[#This Row],[Customer ID]],'Hospitalisation Details'!1959:$1048576,6,FALSE())</f>
        <v>#N/A</v>
      </c>
      <c r="N1960" s="19" t="e">
        <f>VLOOKUP(Table3[[#This Row],[Customer ID]],'Hospitalisation Details'!1959:$1048576,8,FALSE())</f>
        <v>#N/A</v>
      </c>
      <c r="O1960" s="19" t="e">
        <f>VLOOKUP(Table3[[#This Row],[Customer ID]],'Hospitalisation Details'!1959:$1048576,9,FALSE())</f>
        <v>#N/A</v>
      </c>
      <c r="P1960" s="19" t="e">
        <f>VLOOKUP(Table3[[#This Row],[Customer ID]],'Hospitalisation Details'!1959:$1048576,10,FALSE())</f>
        <v>#N/A</v>
      </c>
      <c r="Q1960" s="19" t="e">
        <f>VLOOKUP(Table3[[#This Row],[Customer ID]],'Hospitalisation Details'!1959:$1048576,11,FALSE())</f>
        <v>#N/A</v>
      </c>
    </row>
    <row r="1961" spans="1:17" x14ac:dyDescent="0.2">
      <c r="A1961" s="18" t="s">
        <v>408</v>
      </c>
      <c r="B1961" s="19" t="str">
        <f>VLOOKUP(Table3[[#This Row],[Customer ID]],'Customer name 1'!1960:$1048576,4,FALSE())</f>
        <v xml:space="preserve">Ms. Elizabeth </v>
      </c>
      <c r="C1961" s="20">
        <f>VLOOKUP(Table3[[#This Row],[Customer ID]],'Medical Examinations'!$1:$1048576,2,FALSE())</f>
        <v>34.770000000000003</v>
      </c>
      <c r="D1961" s="20" t="str">
        <f>VLOOKUP(Table3[[#This Row],[Customer ID]],'Medical Examinations'!$1:$1048576,3,FALSE())</f>
        <v xml:space="preserve"> obesity </v>
      </c>
      <c r="E1961" s="20">
        <f>VLOOKUP(Table3[[#This Row],[Customer ID]],'Medical Examinations'!$1:$1048576,4,FALSE())</f>
        <v>6.23</v>
      </c>
      <c r="F1961" s="20" t="str">
        <f>VLOOKUP(Table3[[#This Row],[Customer ID]],'Medical Examinations'!$1:$1048576,5,FALSE())</f>
        <v>prediabetes</v>
      </c>
      <c r="G1961" s="19" t="str">
        <f>VLOOKUP(Table3[[#This Row],[Customer ID]],'Medical Examinations'!$1:$1048576,6,FALSE())</f>
        <v>No</v>
      </c>
      <c r="H1961" s="19" t="str">
        <f>VLOOKUP(Table3[[#This Row],[Customer ID]],'Medical Examinations'!$1:$1048576,7,FALSE())</f>
        <v>No</v>
      </c>
      <c r="I1961" s="19" t="str">
        <f>VLOOKUP(Table3[[#This Row],[Customer ID]],'Medical Examinations'!$1:$1048576,8,FALSE())</f>
        <v>No</v>
      </c>
      <c r="J1961" s="19">
        <f>VLOOKUP(Table3[[#This Row],[Customer ID]],'Medical Examinations'!$1:$1048576,9,FALSE())</f>
        <v>0</v>
      </c>
      <c r="K1961" s="19" t="str">
        <f>VLOOKUP(Table3[[#This Row],[Customer ID]],'Medical Examinations'!$1:$1048576,10,FALSE())</f>
        <v>No</v>
      </c>
      <c r="L1961" s="19" t="e">
        <f>VLOOKUP(Table3[[#This Row],[Customer ID]],'Hospitalisation Details'!1960:$1048576,5,FALSE())</f>
        <v>#N/A</v>
      </c>
      <c r="M1961" s="19" t="e">
        <f>VLOOKUP(Table3[[#This Row],[Customer ID]],'Hospitalisation Details'!1960:$1048576,6,FALSE())</f>
        <v>#N/A</v>
      </c>
      <c r="N1961" s="19" t="e">
        <f>VLOOKUP(Table3[[#This Row],[Customer ID]],'Hospitalisation Details'!1960:$1048576,8,FALSE())</f>
        <v>#N/A</v>
      </c>
      <c r="O1961" s="19" t="e">
        <f>VLOOKUP(Table3[[#This Row],[Customer ID]],'Hospitalisation Details'!1960:$1048576,9,FALSE())</f>
        <v>#N/A</v>
      </c>
      <c r="P1961" s="19" t="e">
        <f>VLOOKUP(Table3[[#This Row],[Customer ID]],'Hospitalisation Details'!1960:$1048576,10,FALSE())</f>
        <v>#N/A</v>
      </c>
      <c r="Q1961" s="19" t="e">
        <f>VLOOKUP(Table3[[#This Row],[Customer ID]],'Hospitalisation Details'!1960:$1048576,11,FALSE())</f>
        <v>#N/A</v>
      </c>
    </row>
    <row r="1962" spans="1:17" x14ac:dyDescent="0.2">
      <c r="A1962" s="18" t="s">
        <v>407</v>
      </c>
      <c r="B1962" s="19" t="str">
        <f>VLOOKUP(Table3[[#This Row],[Customer ID]],'Customer name 1'!1961:$1048576,4,FALSE())</f>
        <v xml:space="preserve">Ms. Satomi </v>
      </c>
      <c r="C1962" s="20">
        <f>VLOOKUP(Table3[[#This Row],[Customer ID]],'Medical Examinations'!$1:$1048576,2,FALSE())</f>
        <v>27.7</v>
      </c>
      <c r="D1962" s="20" t="str">
        <f>VLOOKUP(Table3[[#This Row],[Customer ID]],'Medical Examinations'!$1:$1048576,3,FALSE())</f>
        <v>over weight</v>
      </c>
      <c r="E1962" s="20">
        <f>VLOOKUP(Table3[[#This Row],[Customer ID]],'Medical Examinations'!$1:$1048576,4,FALSE())</f>
        <v>5.6</v>
      </c>
      <c r="F1962" s="20" t="str">
        <f>VLOOKUP(Table3[[#This Row],[Customer ID]],'Medical Examinations'!$1:$1048576,5,FALSE())</f>
        <v xml:space="preserve">normal </v>
      </c>
      <c r="G1962" s="19" t="str">
        <f>VLOOKUP(Table3[[#This Row],[Customer ID]],'Medical Examinations'!$1:$1048576,6,FALSE())</f>
        <v>No</v>
      </c>
      <c r="H1962" s="19" t="str">
        <f>VLOOKUP(Table3[[#This Row],[Customer ID]],'Medical Examinations'!$1:$1048576,7,FALSE())</f>
        <v>No</v>
      </c>
      <c r="I1962" s="19" t="str">
        <f>VLOOKUP(Table3[[#This Row],[Customer ID]],'Medical Examinations'!$1:$1048576,8,FALSE())</f>
        <v>No</v>
      </c>
      <c r="J1962" s="19">
        <f>VLOOKUP(Table3[[#This Row],[Customer ID]],'Medical Examinations'!$1:$1048576,9,FALSE())</f>
        <v>1</v>
      </c>
      <c r="K1962" s="19" t="str">
        <f>VLOOKUP(Table3[[#This Row],[Customer ID]],'Medical Examinations'!$1:$1048576,10,FALSE())</f>
        <v>No</v>
      </c>
      <c r="L1962" s="19" t="e">
        <f>VLOOKUP(Table3[[#This Row],[Customer ID]],'Hospitalisation Details'!1961:$1048576,5,FALSE())</f>
        <v>#N/A</v>
      </c>
      <c r="M1962" s="19" t="e">
        <f>VLOOKUP(Table3[[#This Row],[Customer ID]],'Hospitalisation Details'!1961:$1048576,6,FALSE())</f>
        <v>#N/A</v>
      </c>
      <c r="N1962" s="19" t="e">
        <f>VLOOKUP(Table3[[#This Row],[Customer ID]],'Hospitalisation Details'!1961:$1048576,8,FALSE())</f>
        <v>#N/A</v>
      </c>
      <c r="O1962" s="19" t="e">
        <f>VLOOKUP(Table3[[#This Row],[Customer ID]],'Hospitalisation Details'!1961:$1048576,9,FALSE())</f>
        <v>#N/A</v>
      </c>
      <c r="P1962" s="19" t="e">
        <f>VLOOKUP(Table3[[#This Row],[Customer ID]],'Hospitalisation Details'!1961:$1048576,10,FALSE())</f>
        <v>#N/A</v>
      </c>
      <c r="Q1962" s="19" t="e">
        <f>VLOOKUP(Table3[[#This Row],[Customer ID]],'Hospitalisation Details'!1961:$1048576,11,FALSE())</f>
        <v>#N/A</v>
      </c>
    </row>
    <row r="1963" spans="1:17" x14ac:dyDescent="0.2">
      <c r="A1963" s="18" t="s">
        <v>406</v>
      </c>
      <c r="B1963" s="19" t="str">
        <f>VLOOKUP(Table3[[#This Row],[Customer ID]],'Customer name 1'!1962:$1048576,4,FALSE())</f>
        <v xml:space="preserve">Mr. Matthew </v>
      </c>
      <c r="C1963" s="20">
        <f>VLOOKUP(Table3[[#This Row],[Customer ID]],'Medical Examinations'!$1:$1048576,2,FALSE())</f>
        <v>19.12</v>
      </c>
      <c r="D1963" s="20" t="str">
        <f>VLOOKUP(Table3[[#This Row],[Customer ID]],'Medical Examinations'!$1:$1048576,3,FALSE())</f>
        <v>normal weight</v>
      </c>
      <c r="E1963" s="20">
        <f>VLOOKUP(Table3[[#This Row],[Customer ID]],'Medical Examinations'!$1:$1048576,4,FALSE())</f>
        <v>4.72</v>
      </c>
      <c r="F1963" s="20" t="str">
        <f>VLOOKUP(Table3[[#This Row],[Customer ID]],'Medical Examinations'!$1:$1048576,5,FALSE())</f>
        <v xml:space="preserve">normal </v>
      </c>
      <c r="G1963" s="19" t="str">
        <f>VLOOKUP(Table3[[#This Row],[Customer ID]],'Medical Examinations'!$1:$1048576,6,FALSE())</f>
        <v>yes</v>
      </c>
      <c r="H1963" s="19" t="str">
        <f>VLOOKUP(Table3[[#This Row],[Customer ID]],'Medical Examinations'!$1:$1048576,7,FALSE())</f>
        <v>No</v>
      </c>
      <c r="I1963" s="19" t="str">
        <f>VLOOKUP(Table3[[#This Row],[Customer ID]],'Medical Examinations'!$1:$1048576,8,FALSE())</f>
        <v>No</v>
      </c>
      <c r="J1963" s="19">
        <f>VLOOKUP(Table3[[#This Row],[Customer ID]],'Medical Examinations'!$1:$1048576,9,FALSE())</f>
        <v>1</v>
      </c>
      <c r="K1963" s="19" t="str">
        <f>VLOOKUP(Table3[[#This Row],[Customer ID]],'Medical Examinations'!$1:$1048576,10,FALSE())</f>
        <v>No</v>
      </c>
      <c r="L1963" s="19" t="e">
        <f>VLOOKUP(Table3[[#This Row],[Customer ID]],'Hospitalisation Details'!1962:$1048576,5,FALSE())</f>
        <v>#N/A</v>
      </c>
      <c r="M1963" s="19" t="e">
        <f>VLOOKUP(Table3[[#This Row],[Customer ID]],'Hospitalisation Details'!1962:$1048576,6,FALSE())</f>
        <v>#N/A</v>
      </c>
      <c r="N1963" s="19" t="e">
        <f>VLOOKUP(Table3[[#This Row],[Customer ID]],'Hospitalisation Details'!1962:$1048576,8,FALSE())</f>
        <v>#N/A</v>
      </c>
      <c r="O1963" s="19" t="e">
        <f>VLOOKUP(Table3[[#This Row],[Customer ID]],'Hospitalisation Details'!1962:$1048576,9,FALSE())</f>
        <v>#N/A</v>
      </c>
      <c r="P1963" s="19" t="e">
        <f>VLOOKUP(Table3[[#This Row],[Customer ID]],'Hospitalisation Details'!1962:$1048576,10,FALSE())</f>
        <v>#N/A</v>
      </c>
      <c r="Q1963" s="19" t="e">
        <f>VLOOKUP(Table3[[#This Row],[Customer ID]],'Hospitalisation Details'!1962:$1048576,11,FALSE())</f>
        <v>#N/A</v>
      </c>
    </row>
    <row r="1964" spans="1:17" x14ac:dyDescent="0.2">
      <c r="A1964" s="18" t="s">
        <v>405</v>
      </c>
      <c r="B1964" s="19" t="str">
        <f>VLOOKUP(Table3[[#This Row],[Customer ID]],'Customer name 1'!1963:$1048576,4,FALSE())</f>
        <v xml:space="preserve">Mr. Peter </v>
      </c>
      <c r="C1964" s="20">
        <f>VLOOKUP(Table3[[#This Row],[Customer ID]],'Medical Examinations'!$1:$1048576,2,FALSE())</f>
        <v>32.67</v>
      </c>
      <c r="D1964" s="20" t="str">
        <f>VLOOKUP(Table3[[#This Row],[Customer ID]],'Medical Examinations'!$1:$1048576,3,FALSE())</f>
        <v xml:space="preserve"> obesity </v>
      </c>
      <c r="E1964" s="20">
        <f>VLOOKUP(Table3[[#This Row],[Customer ID]],'Medical Examinations'!$1:$1048576,4,FALSE())</f>
        <v>4.67</v>
      </c>
      <c r="F1964" s="20" t="str">
        <f>VLOOKUP(Table3[[#This Row],[Customer ID]],'Medical Examinations'!$1:$1048576,5,FALSE())</f>
        <v xml:space="preserve">normal </v>
      </c>
      <c r="G1964" s="19" t="str">
        <f>VLOOKUP(Table3[[#This Row],[Customer ID]],'Medical Examinations'!$1:$1048576,6,FALSE())</f>
        <v>No</v>
      </c>
      <c r="H1964" s="19" t="str">
        <f>VLOOKUP(Table3[[#This Row],[Customer ID]],'Medical Examinations'!$1:$1048576,7,FALSE())</f>
        <v>No</v>
      </c>
      <c r="I1964" s="19" t="str">
        <f>VLOOKUP(Table3[[#This Row],[Customer ID]],'Medical Examinations'!$1:$1048576,8,FALSE())</f>
        <v>Yes</v>
      </c>
      <c r="J1964" s="19">
        <f>VLOOKUP(Table3[[#This Row],[Customer ID]],'Medical Examinations'!$1:$1048576,9,FALSE())</f>
        <v>1</v>
      </c>
      <c r="K1964" s="19" t="str">
        <f>VLOOKUP(Table3[[#This Row],[Customer ID]],'Medical Examinations'!$1:$1048576,10,FALSE())</f>
        <v>No</v>
      </c>
      <c r="L1964" s="19" t="e">
        <f>VLOOKUP(Table3[[#This Row],[Customer ID]],'Hospitalisation Details'!1963:$1048576,5,FALSE())</f>
        <v>#N/A</v>
      </c>
      <c r="M1964" s="19" t="e">
        <f>VLOOKUP(Table3[[#This Row],[Customer ID]],'Hospitalisation Details'!1963:$1048576,6,FALSE())</f>
        <v>#N/A</v>
      </c>
      <c r="N1964" s="19" t="e">
        <f>VLOOKUP(Table3[[#This Row],[Customer ID]],'Hospitalisation Details'!1963:$1048576,8,FALSE())</f>
        <v>#N/A</v>
      </c>
      <c r="O1964" s="19" t="e">
        <f>VLOOKUP(Table3[[#This Row],[Customer ID]],'Hospitalisation Details'!1963:$1048576,9,FALSE())</f>
        <v>#N/A</v>
      </c>
      <c r="P1964" s="19" t="e">
        <f>VLOOKUP(Table3[[#This Row],[Customer ID]],'Hospitalisation Details'!1963:$1048576,10,FALSE())</f>
        <v>#N/A</v>
      </c>
      <c r="Q1964" s="19" t="e">
        <f>VLOOKUP(Table3[[#This Row],[Customer ID]],'Hospitalisation Details'!1963:$1048576,11,FALSE())</f>
        <v>#N/A</v>
      </c>
    </row>
    <row r="1965" spans="1:17" x14ac:dyDescent="0.2">
      <c r="A1965" s="18" t="s">
        <v>404</v>
      </c>
      <c r="B1965" s="19" t="str">
        <f>VLOOKUP(Table3[[#This Row],[Customer ID]],'Customer name 1'!1964:$1048576,4,FALSE())</f>
        <v xml:space="preserve">Mr. Manuel </v>
      </c>
      <c r="C1965" s="20">
        <f>VLOOKUP(Table3[[#This Row],[Customer ID]],'Medical Examinations'!$1:$1048576,2,FALSE())</f>
        <v>28.5</v>
      </c>
      <c r="D1965" s="20" t="str">
        <f>VLOOKUP(Table3[[#This Row],[Customer ID]],'Medical Examinations'!$1:$1048576,3,FALSE())</f>
        <v>over weight</v>
      </c>
      <c r="E1965" s="20">
        <f>VLOOKUP(Table3[[#This Row],[Customer ID]],'Medical Examinations'!$1:$1048576,4,FALSE())</f>
        <v>6.11</v>
      </c>
      <c r="F1965" s="20" t="str">
        <f>VLOOKUP(Table3[[#This Row],[Customer ID]],'Medical Examinations'!$1:$1048576,5,FALSE())</f>
        <v>prediabetes</v>
      </c>
      <c r="G1965" s="19" t="str">
        <f>VLOOKUP(Table3[[#This Row],[Customer ID]],'Medical Examinations'!$1:$1048576,6,FALSE())</f>
        <v>No</v>
      </c>
      <c r="H1965" s="19" t="str">
        <f>VLOOKUP(Table3[[#This Row],[Customer ID]],'Medical Examinations'!$1:$1048576,7,FALSE())</f>
        <v>No</v>
      </c>
      <c r="I1965" s="19" t="str">
        <f>VLOOKUP(Table3[[#This Row],[Customer ID]],'Medical Examinations'!$1:$1048576,8,FALSE())</f>
        <v>No</v>
      </c>
      <c r="J1965" s="19">
        <f>VLOOKUP(Table3[[#This Row],[Customer ID]],'Medical Examinations'!$1:$1048576,9,FALSE())</f>
        <v>1</v>
      </c>
      <c r="K1965" s="19" t="str">
        <f>VLOOKUP(Table3[[#This Row],[Customer ID]],'Medical Examinations'!$1:$1048576,10,FALSE())</f>
        <v>No</v>
      </c>
      <c r="L1965" s="19" t="e">
        <f>VLOOKUP(Table3[[#This Row],[Customer ID]],'Hospitalisation Details'!1964:$1048576,5,FALSE())</f>
        <v>#N/A</v>
      </c>
      <c r="M1965" s="19" t="e">
        <f>VLOOKUP(Table3[[#This Row],[Customer ID]],'Hospitalisation Details'!1964:$1048576,6,FALSE())</f>
        <v>#N/A</v>
      </c>
      <c r="N1965" s="19" t="e">
        <f>VLOOKUP(Table3[[#This Row],[Customer ID]],'Hospitalisation Details'!1964:$1048576,8,FALSE())</f>
        <v>#N/A</v>
      </c>
      <c r="O1965" s="19" t="e">
        <f>VLOOKUP(Table3[[#This Row],[Customer ID]],'Hospitalisation Details'!1964:$1048576,9,FALSE())</f>
        <v>#N/A</v>
      </c>
      <c r="P1965" s="19" t="e">
        <f>VLOOKUP(Table3[[#This Row],[Customer ID]],'Hospitalisation Details'!1964:$1048576,10,FALSE())</f>
        <v>#N/A</v>
      </c>
      <c r="Q1965" s="19" t="e">
        <f>VLOOKUP(Table3[[#This Row],[Customer ID]],'Hospitalisation Details'!1964:$1048576,11,FALSE())</f>
        <v>#N/A</v>
      </c>
    </row>
    <row r="1966" spans="1:17" x14ac:dyDescent="0.2">
      <c r="A1966" s="18" t="s">
        <v>403</v>
      </c>
      <c r="B1966" s="19" t="str">
        <f>VLOOKUP(Table3[[#This Row],[Customer ID]],'Customer name 1'!1965:$1048576,4,FALSE())</f>
        <v xml:space="preserve">Ms. Kindsey </v>
      </c>
      <c r="C1966" s="20">
        <f>VLOOKUP(Table3[[#This Row],[Customer ID]],'Medical Examinations'!$1:$1048576,2,FALSE())</f>
        <v>39.270000000000003</v>
      </c>
      <c r="D1966" s="20" t="str">
        <f>VLOOKUP(Table3[[#This Row],[Customer ID]],'Medical Examinations'!$1:$1048576,3,FALSE())</f>
        <v xml:space="preserve"> obesity </v>
      </c>
      <c r="E1966" s="20">
        <f>VLOOKUP(Table3[[#This Row],[Customer ID]],'Medical Examinations'!$1:$1048576,4,FALSE())</f>
        <v>6.25</v>
      </c>
      <c r="F1966" s="20" t="str">
        <f>VLOOKUP(Table3[[#This Row],[Customer ID]],'Medical Examinations'!$1:$1048576,5,FALSE())</f>
        <v>prediabetes</v>
      </c>
      <c r="G1966" s="19" t="str">
        <f>VLOOKUP(Table3[[#This Row],[Customer ID]],'Medical Examinations'!$1:$1048576,6,FALSE())</f>
        <v>No</v>
      </c>
      <c r="H1966" s="19" t="str">
        <f>VLOOKUP(Table3[[#This Row],[Customer ID]],'Medical Examinations'!$1:$1048576,7,FALSE())</f>
        <v>No</v>
      </c>
      <c r="I1966" s="19" t="str">
        <f>VLOOKUP(Table3[[#This Row],[Customer ID]],'Medical Examinations'!$1:$1048576,8,FALSE())</f>
        <v>No</v>
      </c>
      <c r="J1966" s="19">
        <f>VLOOKUP(Table3[[#This Row],[Customer ID]],'Medical Examinations'!$1:$1048576,9,FALSE())</f>
        <v>0</v>
      </c>
      <c r="K1966" s="19" t="str">
        <f>VLOOKUP(Table3[[#This Row],[Customer ID]],'Medical Examinations'!$1:$1048576,10,FALSE())</f>
        <v>No</v>
      </c>
      <c r="L1966" s="19" t="e">
        <f>VLOOKUP(Table3[[#This Row],[Customer ID]],'Hospitalisation Details'!1965:$1048576,5,FALSE())</f>
        <v>#N/A</v>
      </c>
      <c r="M1966" s="19" t="e">
        <f>VLOOKUP(Table3[[#This Row],[Customer ID]],'Hospitalisation Details'!1965:$1048576,6,FALSE())</f>
        <v>#N/A</v>
      </c>
      <c r="N1966" s="19" t="e">
        <f>VLOOKUP(Table3[[#This Row],[Customer ID]],'Hospitalisation Details'!1965:$1048576,8,FALSE())</f>
        <v>#N/A</v>
      </c>
      <c r="O1966" s="19" t="e">
        <f>VLOOKUP(Table3[[#This Row],[Customer ID]],'Hospitalisation Details'!1965:$1048576,9,FALSE())</f>
        <v>#N/A</v>
      </c>
      <c r="P1966" s="19" t="e">
        <f>VLOOKUP(Table3[[#This Row],[Customer ID]],'Hospitalisation Details'!1965:$1048576,10,FALSE())</f>
        <v>#N/A</v>
      </c>
      <c r="Q1966" s="19" t="e">
        <f>VLOOKUP(Table3[[#This Row],[Customer ID]],'Hospitalisation Details'!1965:$1048576,11,FALSE())</f>
        <v>#N/A</v>
      </c>
    </row>
    <row r="1967" spans="1:17" x14ac:dyDescent="0.2">
      <c r="A1967" s="18" t="s">
        <v>402</v>
      </c>
      <c r="B1967" s="19" t="str">
        <f>VLOOKUP(Table3[[#This Row],[Customer ID]],'Customer name 1'!1966:$1048576,4,FALSE())</f>
        <v xml:space="preserve">Mr. Thomas </v>
      </c>
      <c r="C1967" s="20">
        <f>VLOOKUP(Table3[[#This Row],[Customer ID]],'Medical Examinations'!$1:$1048576,2,FALSE())</f>
        <v>32.49</v>
      </c>
      <c r="D1967" s="20" t="str">
        <f>VLOOKUP(Table3[[#This Row],[Customer ID]],'Medical Examinations'!$1:$1048576,3,FALSE())</f>
        <v xml:space="preserve"> obesity </v>
      </c>
      <c r="E1967" s="20">
        <f>VLOOKUP(Table3[[#This Row],[Customer ID]],'Medical Examinations'!$1:$1048576,4,FALSE())</f>
        <v>4</v>
      </c>
      <c r="F1967" s="20" t="str">
        <f>VLOOKUP(Table3[[#This Row],[Customer ID]],'Medical Examinations'!$1:$1048576,5,FALSE())</f>
        <v xml:space="preserve">normal </v>
      </c>
      <c r="G1967" s="19" t="str">
        <f>VLOOKUP(Table3[[#This Row],[Customer ID]],'Medical Examinations'!$1:$1048576,6,FALSE())</f>
        <v>yes</v>
      </c>
      <c r="H1967" s="19" t="str">
        <f>VLOOKUP(Table3[[#This Row],[Customer ID]],'Medical Examinations'!$1:$1048576,7,FALSE())</f>
        <v>No</v>
      </c>
      <c r="I1967" s="19" t="str">
        <f>VLOOKUP(Table3[[#This Row],[Customer ID]],'Medical Examinations'!$1:$1048576,8,FALSE())</f>
        <v>No</v>
      </c>
      <c r="J1967" s="19">
        <f>VLOOKUP(Table3[[#This Row],[Customer ID]],'Medical Examinations'!$1:$1048576,9,FALSE())</f>
        <v>0</v>
      </c>
      <c r="K1967" s="19" t="str">
        <f>VLOOKUP(Table3[[#This Row],[Customer ID]],'Medical Examinations'!$1:$1048576,10,FALSE())</f>
        <v>No</v>
      </c>
      <c r="L1967" s="19" t="e">
        <f>VLOOKUP(Table3[[#This Row],[Customer ID]],'Hospitalisation Details'!1966:$1048576,5,FALSE())</f>
        <v>#N/A</v>
      </c>
      <c r="M1967" s="19" t="e">
        <f>VLOOKUP(Table3[[#This Row],[Customer ID]],'Hospitalisation Details'!1966:$1048576,6,FALSE())</f>
        <v>#N/A</v>
      </c>
      <c r="N1967" s="19" t="e">
        <f>VLOOKUP(Table3[[#This Row],[Customer ID]],'Hospitalisation Details'!1966:$1048576,8,FALSE())</f>
        <v>#N/A</v>
      </c>
      <c r="O1967" s="19" t="e">
        <f>VLOOKUP(Table3[[#This Row],[Customer ID]],'Hospitalisation Details'!1966:$1048576,9,FALSE())</f>
        <v>#N/A</v>
      </c>
      <c r="P1967" s="19" t="e">
        <f>VLOOKUP(Table3[[#This Row],[Customer ID]],'Hospitalisation Details'!1966:$1048576,10,FALSE())</f>
        <v>#N/A</v>
      </c>
      <c r="Q1967" s="19" t="e">
        <f>VLOOKUP(Table3[[#This Row],[Customer ID]],'Hospitalisation Details'!1966:$1048576,11,FALSE())</f>
        <v>#N/A</v>
      </c>
    </row>
    <row r="1968" spans="1:17" x14ac:dyDescent="0.2">
      <c r="A1968" s="18" t="s">
        <v>401</v>
      </c>
      <c r="B1968" s="19" t="str">
        <f>VLOOKUP(Table3[[#This Row],[Customer ID]],'Customer name 1'!1967:$1048576,4,FALSE())</f>
        <v xml:space="preserve">Mr. Kyle </v>
      </c>
      <c r="C1968" s="20">
        <f>VLOOKUP(Table3[[#This Row],[Customer ID]],'Medical Examinations'!$1:$1048576,2,FALSE())</f>
        <v>23.7</v>
      </c>
      <c r="D1968" s="20" t="str">
        <f>VLOOKUP(Table3[[#This Row],[Customer ID]],'Medical Examinations'!$1:$1048576,3,FALSE())</f>
        <v>normal weight</v>
      </c>
      <c r="E1968" s="20">
        <f>VLOOKUP(Table3[[#This Row],[Customer ID]],'Medical Examinations'!$1:$1048576,4,FALSE())</f>
        <v>5.55</v>
      </c>
      <c r="F1968" s="20" t="str">
        <f>VLOOKUP(Table3[[#This Row],[Customer ID]],'Medical Examinations'!$1:$1048576,5,FALSE())</f>
        <v xml:space="preserve">normal </v>
      </c>
      <c r="G1968" s="19" t="str">
        <f>VLOOKUP(Table3[[#This Row],[Customer ID]],'Medical Examinations'!$1:$1048576,6,FALSE())</f>
        <v>yes</v>
      </c>
      <c r="H1968" s="19" t="str">
        <f>VLOOKUP(Table3[[#This Row],[Customer ID]],'Medical Examinations'!$1:$1048576,7,FALSE())</f>
        <v>No</v>
      </c>
      <c r="I1968" s="19" t="str">
        <f>VLOOKUP(Table3[[#This Row],[Customer ID]],'Medical Examinations'!$1:$1048576,8,FALSE())</f>
        <v>No</v>
      </c>
      <c r="J1968" s="19">
        <f>VLOOKUP(Table3[[#This Row],[Customer ID]],'Medical Examinations'!$1:$1048576,9,FALSE())</f>
        <v>0</v>
      </c>
      <c r="K1968" s="19" t="str">
        <f>VLOOKUP(Table3[[#This Row],[Customer ID]],'Medical Examinations'!$1:$1048576,10,FALSE())</f>
        <v>No</v>
      </c>
      <c r="L1968" s="19" t="e">
        <f>VLOOKUP(Table3[[#This Row],[Customer ID]],'Hospitalisation Details'!1967:$1048576,5,FALSE())</f>
        <v>#N/A</v>
      </c>
      <c r="M1968" s="19" t="e">
        <f>VLOOKUP(Table3[[#This Row],[Customer ID]],'Hospitalisation Details'!1967:$1048576,6,FALSE())</f>
        <v>#N/A</v>
      </c>
      <c r="N1968" s="19" t="e">
        <f>VLOOKUP(Table3[[#This Row],[Customer ID]],'Hospitalisation Details'!1967:$1048576,8,FALSE())</f>
        <v>#N/A</v>
      </c>
      <c r="O1968" s="19" t="e">
        <f>VLOOKUP(Table3[[#This Row],[Customer ID]],'Hospitalisation Details'!1967:$1048576,9,FALSE())</f>
        <v>#N/A</v>
      </c>
      <c r="P1968" s="19" t="e">
        <f>VLOOKUP(Table3[[#This Row],[Customer ID]],'Hospitalisation Details'!1967:$1048576,10,FALSE())</f>
        <v>#N/A</v>
      </c>
      <c r="Q1968" s="19" t="e">
        <f>VLOOKUP(Table3[[#This Row],[Customer ID]],'Hospitalisation Details'!1967:$1048576,11,FALSE())</f>
        <v>#N/A</v>
      </c>
    </row>
    <row r="1969" spans="1:17" x14ac:dyDescent="0.2">
      <c r="A1969" s="18" t="s">
        <v>400</v>
      </c>
      <c r="B1969" s="19" t="str">
        <f>VLOOKUP(Table3[[#This Row],[Customer ID]],'Customer name 1'!1968:$1048576,4,FALSE())</f>
        <v xml:space="preserve">Mr. Alexander </v>
      </c>
      <c r="C1969" s="20">
        <f>VLOOKUP(Table3[[#This Row],[Customer ID]],'Medical Examinations'!$1:$1048576,2,FALSE())</f>
        <v>30.4</v>
      </c>
      <c r="D1969" s="20" t="str">
        <f>VLOOKUP(Table3[[#This Row],[Customer ID]],'Medical Examinations'!$1:$1048576,3,FALSE())</f>
        <v xml:space="preserve"> obesity </v>
      </c>
      <c r="E1969" s="20">
        <f>VLOOKUP(Table3[[#This Row],[Customer ID]],'Medical Examinations'!$1:$1048576,4,FALSE())</f>
        <v>5.95</v>
      </c>
      <c r="F1969" s="20" t="str">
        <f>VLOOKUP(Table3[[#This Row],[Customer ID]],'Medical Examinations'!$1:$1048576,5,FALSE())</f>
        <v>prediabetes</v>
      </c>
      <c r="G1969" s="19" t="str">
        <f>VLOOKUP(Table3[[#This Row],[Customer ID]],'Medical Examinations'!$1:$1048576,6,FALSE())</f>
        <v>No</v>
      </c>
      <c r="H1969" s="19" t="str">
        <f>VLOOKUP(Table3[[#This Row],[Customer ID]],'Medical Examinations'!$1:$1048576,7,FALSE())</f>
        <v>yes</v>
      </c>
      <c r="I1969" s="19" t="str">
        <f>VLOOKUP(Table3[[#This Row],[Customer ID]],'Medical Examinations'!$1:$1048576,8,FALSE())</f>
        <v>No</v>
      </c>
      <c r="J1969" s="19">
        <f>VLOOKUP(Table3[[#This Row],[Customer ID]],'Medical Examinations'!$1:$1048576,9,FALSE())</f>
        <v>1</v>
      </c>
      <c r="K1969" s="19" t="str">
        <f>VLOOKUP(Table3[[#This Row],[Customer ID]],'Medical Examinations'!$1:$1048576,10,FALSE())</f>
        <v>No</v>
      </c>
      <c r="L1969" s="19" t="e">
        <f>VLOOKUP(Table3[[#This Row],[Customer ID]],'Hospitalisation Details'!1968:$1048576,5,FALSE())</f>
        <v>#N/A</v>
      </c>
      <c r="M1969" s="19" t="e">
        <f>VLOOKUP(Table3[[#This Row],[Customer ID]],'Hospitalisation Details'!1968:$1048576,6,FALSE())</f>
        <v>#N/A</v>
      </c>
      <c r="N1969" s="19" t="e">
        <f>VLOOKUP(Table3[[#This Row],[Customer ID]],'Hospitalisation Details'!1968:$1048576,8,FALSE())</f>
        <v>#N/A</v>
      </c>
      <c r="O1969" s="19" t="e">
        <f>VLOOKUP(Table3[[#This Row],[Customer ID]],'Hospitalisation Details'!1968:$1048576,9,FALSE())</f>
        <v>#N/A</v>
      </c>
      <c r="P1969" s="19" t="e">
        <f>VLOOKUP(Table3[[#This Row],[Customer ID]],'Hospitalisation Details'!1968:$1048576,10,FALSE())</f>
        <v>#N/A</v>
      </c>
      <c r="Q1969" s="19" t="e">
        <f>VLOOKUP(Table3[[#This Row],[Customer ID]],'Hospitalisation Details'!1968:$1048576,11,FALSE())</f>
        <v>#N/A</v>
      </c>
    </row>
    <row r="1970" spans="1:17" x14ac:dyDescent="0.2">
      <c r="A1970" s="18" t="s">
        <v>399</v>
      </c>
      <c r="B1970" s="19" t="str">
        <f>VLOOKUP(Table3[[#This Row],[Customer ID]],'Customer name 1'!1969:$1048576,4,FALSE())</f>
        <v xml:space="preserve">Mr. Dustin </v>
      </c>
      <c r="C1970" s="20">
        <f>VLOOKUP(Table3[[#This Row],[Customer ID]],'Medical Examinations'!$1:$1048576,2,FALSE())</f>
        <v>38.94</v>
      </c>
      <c r="D1970" s="20" t="str">
        <f>VLOOKUP(Table3[[#This Row],[Customer ID]],'Medical Examinations'!$1:$1048576,3,FALSE())</f>
        <v xml:space="preserve"> obesity </v>
      </c>
      <c r="E1970" s="20">
        <f>VLOOKUP(Table3[[#This Row],[Customer ID]],'Medical Examinations'!$1:$1048576,4,FALSE())</f>
        <v>4.3600000000000003</v>
      </c>
      <c r="F1970" s="20" t="str">
        <f>VLOOKUP(Table3[[#This Row],[Customer ID]],'Medical Examinations'!$1:$1048576,5,FALSE())</f>
        <v xml:space="preserve">normal </v>
      </c>
      <c r="G1970" s="19" t="str">
        <f>VLOOKUP(Table3[[#This Row],[Customer ID]],'Medical Examinations'!$1:$1048576,6,FALSE())</f>
        <v>No</v>
      </c>
      <c r="H1970" s="19" t="str">
        <f>VLOOKUP(Table3[[#This Row],[Customer ID]],'Medical Examinations'!$1:$1048576,7,FALSE())</f>
        <v>No</v>
      </c>
      <c r="I1970" s="19" t="str">
        <f>VLOOKUP(Table3[[#This Row],[Customer ID]],'Medical Examinations'!$1:$1048576,8,FALSE())</f>
        <v>Yes</v>
      </c>
      <c r="J1970" s="19">
        <f>VLOOKUP(Table3[[#This Row],[Customer ID]],'Medical Examinations'!$1:$1048576,9,FALSE())</f>
        <v>1</v>
      </c>
      <c r="K1970" s="19" t="str">
        <f>VLOOKUP(Table3[[#This Row],[Customer ID]],'Medical Examinations'!$1:$1048576,10,FALSE())</f>
        <v>No</v>
      </c>
      <c r="L1970" s="19" t="e">
        <f>VLOOKUP(Table3[[#This Row],[Customer ID]],'Hospitalisation Details'!1969:$1048576,5,FALSE())</f>
        <v>#N/A</v>
      </c>
      <c r="M1970" s="19" t="e">
        <f>VLOOKUP(Table3[[#This Row],[Customer ID]],'Hospitalisation Details'!1969:$1048576,6,FALSE())</f>
        <v>#N/A</v>
      </c>
      <c r="N1970" s="19" t="e">
        <f>VLOOKUP(Table3[[#This Row],[Customer ID]],'Hospitalisation Details'!1969:$1048576,8,FALSE())</f>
        <v>#N/A</v>
      </c>
      <c r="O1970" s="19" t="e">
        <f>VLOOKUP(Table3[[#This Row],[Customer ID]],'Hospitalisation Details'!1969:$1048576,9,FALSE())</f>
        <v>#N/A</v>
      </c>
      <c r="P1970" s="19" t="e">
        <f>VLOOKUP(Table3[[#This Row],[Customer ID]],'Hospitalisation Details'!1969:$1048576,10,FALSE())</f>
        <v>#N/A</v>
      </c>
      <c r="Q1970" s="19" t="e">
        <f>VLOOKUP(Table3[[#This Row],[Customer ID]],'Hospitalisation Details'!1969:$1048576,11,FALSE())</f>
        <v>#N/A</v>
      </c>
    </row>
    <row r="1971" spans="1:17" x14ac:dyDescent="0.2">
      <c r="A1971" s="18" t="s">
        <v>398</v>
      </c>
      <c r="B1971" s="19" t="str">
        <f>VLOOKUP(Table3[[#This Row],[Customer ID]],'Customer name 1'!1970:$1048576,4,FALSE())</f>
        <v xml:space="preserve">Mrs. Chloe </v>
      </c>
      <c r="C1971" s="20">
        <f>VLOOKUP(Table3[[#This Row],[Customer ID]],'Medical Examinations'!$1:$1048576,2,FALSE())</f>
        <v>31.02</v>
      </c>
      <c r="D1971" s="20" t="str">
        <f>VLOOKUP(Table3[[#This Row],[Customer ID]],'Medical Examinations'!$1:$1048576,3,FALSE())</f>
        <v xml:space="preserve"> obesity </v>
      </c>
      <c r="E1971" s="20">
        <f>VLOOKUP(Table3[[#This Row],[Customer ID]],'Medical Examinations'!$1:$1048576,4,FALSE())</f>
        <v>4.84</v>
      </c>
      <c r="F1971" s="20" t="str">
        <f>VLOOKUP(Table3[[#This Row],[Customer ID]],'Medical Examinations'!$1:$1048576,5,FALSE())</f>
        <v xml:space="preserve">normal </v>
      </c>
      <c r="G1971" s="19" t="str">
        <f>VLOOKUP(Table3[[#This Row],[Customer ID]],'Medical Examinations'!$1:$1048576,6,FALSE())</f>
        <v>No</v>
      </c>
      <c r="H1971" s="19" t="str">
        <f>VLOOKUP(Table3[[#This Row],[Customer ID]],'Medical Examinations'!$1:$1048576,7,FALSE())</f>
        <v>No</v>
      </c>
      <c r="I1971" s="19" t="str">
        <f>VLOOKUP(Table3[[#This Row],[Customer ID]],'Medical Examinations'!$1:$1048576,8,FALSE())</f>
        <v>Yes</v>
      </c>
      <c r="J1971" s="19">
        <f>VLOOKUP(Table3[[#This Row],[Customer ID]],'Medical Examinations'!$1:$1048576,9,FALSE())</f>
        <v>1</v>
      </c>
      <c r="K1971" s="19" t="str">
        <f>VLOOKUP(Table3[[#This Row],[Customer ID]],'Medical Examinations'!$1:$1048576,10,FALSE())</f>
        <v>No</v>
      </c>
      <c r="L1971" s="19" t="e">
        <f>VLOOKUP(Table3[[#This Row],[Customer ID]],'Hospitalisation Details'!1970:$1048576,5,FALSE())</f>
        <v>#N/A</v>
      </c>
      <c r="M1971" s="19" t="e">
        <f>VLOOKUP(Table3[[#This Row],[Customer ID]],'Hospitalisation Details'!1970:$1048576,6,FALSE())</f>
        <v>#N/A</v>
      </c>
      <c r="N1971" s="19" t="e">
        <f>VLOOKUP(Table3[[#This Row],[Customer ID]],'Hospitalisation Details'!1970:$1048576,8,FALSE())</f>
        <v>#N/A</v>
      </c>
      <c r="O1971" s="19" t="e">
        <f>VLOOKUP(Table3[[#This Row],[Customer ID]],'Hospitalisation Details'!1970:$1048576,9,FALSE())</f>
        <v>#N/A</v>
      </c>
      <c r="P1971" s="19" t="e">
        <f>VLOOKUP(Table3[[#This Row],[Customer ID]],'Hospitalisation Details'!1970:$1048576,10,FALSE())</f>
        <v>#N/A</v>
      </c>
      <c r="Q1971" s="19" t="e">
        <f>VLOOKUP(Table3[[#This Row],[Customer ID]],'Hospitalisation Details'!1970:$1048576,11,FALSE())</f>
        <v>#N/A</v>
      </c>
    </row>
    <row r="1972" spans="1:17" x14ac:dyDescent="0.2">
      <c r="A1972" s="18" t="s">
        <v>397</v>
      </c>
      <c r="B1972" s="19" t="str">
        <f>VLOOKUP(Table3[[#This Row],[Customer ID]],'Customer name 1'!1971:$1048576,4,FALSE())</f>
        <v xml:space="preserve">Ms. Cailtlin </v>
      </c>
      <c r="C1972" s="20">
        <f>VLOOKUP(Table3[[#This Row],[Customer ID]],'Medical Examinations'!$1:$1048576,2,FALSE())</f>
        <v>17.5</v>
      </c>
      <c r="D1972" s="20" t="str">
        <f>VLOOKUP(Table3[[#This Row],[Customer ID]],'Medical Examinations'!$1:$1048576,3,FALSE())</f>
        <v xml:space="preserve">under weight </v>
      </c>
      <c r="E1972" s="20">
        <f>VLOOKUP(Table3[[#This Row],[Customer ID]],'Medical Examinations'!$1:$1048576,4,FALSE())</f>
        <v>4.5599999999999996</v>
      </c>
      <c r="F1972" s="20" t="str">
        <f>VLOOKUP(Table3[[#This Row],[Customer ID]],'Medical Examinations'!$1:$1048576,5,FALSE())</f>
        <v xml:space="preserve">normal </v>
      </c>
      <c r="G1972" s="19" t="str">
        <f>VLOOKUP(Table3[[#This Row],[Customer ID]],'Medical Examinations'!$1:$1048576,6,FALSE())</f>
        <v>No</v>
      </c>
      <c r="H1972" s="19" t="str">
        <f>VLOOKUP(Table3[[#This Row],[Customer ID]],'Medical Examinations'!$1:$1048576,7,FALSE())</f>
        <v>No</v>
      </c>
      <c r="I1972" s="19" t="str">
        <f>VLOOKUP(Table3[[#This Row],[Customer ID]],'Medical Examinations'!$1:$1048576,8,FALSE())</f>
        <v>No</v>
      </c>
      <c r="J1972" s="19">
        <f>VLOOKUP(Table3[[#This Row],[Customer ID]],'Medical Examinations'!$1:$1048576,9,FALSE())</f>
        <v>1</v>
      </c>
      <c r="K1972" s="19" t="str">
        <f>VLOOKUP(Table3[[#This Row],[Customer ID]],'Medical Examinations'!$1:$1048576,10,FALSE())</f>
        <v>No</v>
      </c>
      <c r="L1972" s="19" t="e">
        <f>VLOOKUP(Table3[[#This Row],[Customer ID]],'Hospitalisation Details'!1971:$1048576,5,FALSE())</f>
        <v>#N/A</v>
      </c>
      <c r="M1972" s="19" t="e">
        <f>VLOOKUP(Table3[[#This Row],[Customer ID]],'Hospitalisation Details'!1971:$1048576,6,FALSE())</f>
        <v>#N/A</v>
      </c>
      <c r="N1972" s="19" t="e">
        <f>VLOOKUP(Table3[[#This Row],[Customer ID]],'Hospitalisation Details'!1971:$1048576,8,FALSE())</f>
        <v>#N/A</v>
      </c>
      <c r="O1972" s="19" t="e">
        <f>VLOOKUP(Table3[[#This Row],[Customer ID]],'Hospitalisation Details'!1971:$1048576,9,FALSE())</f>
        <v>#N/A</v>
      </c>
      <c r="P1972" s="19" t="e">
        <f>VLOOKUP(Table3[[#This Row],[Customer ID]],'Hospitalisation Details'!1971:$1048576,10,FALSE())</f>
        <v>#N/A</v>
      </c>
      <c r="Q1972" s="19" t="e">
        <f>VLOOKUP(Table3[[#This Row],[Customer ID]],'Hospitalisation Details'!1971:$1048576,11,FALSE())</f>
        <v>#N/A</v>
      </c>
    </row>
    <row r="1973" spans="1:17" x14ac:dyDescent="0.2">
      <c r="A1973" s="18" t="s">
        <v>396</v>
      </c>
      <c r="B1973" s="19" t="str">
        <f>VLOOKUP(Table3[[#This Row],[Customer ID]],'Customer name 1'!1972:$1048576,4,FALSE())</f>
        <v xml:space="preserve">Mr. Joshua </v>
      </c>
      <c r="C1973" s="20">
        <f>VLOOKUP(Table3[[#This Row],[Customer ID]],'Medical Examinations'!$1:$1048576,2,FALSE())</f>
        <v>34.799999999999997</v>
      </c>
      <c r="D1973" s="20" t="str">
        <f>VLOOKUP(Table3[[#This Row],[Customer ID]],'Medical Examinations'!$1:$1048576,3,FALSE())</f>
        <v xml:space="preserve"> obesity </v>
      </c>
      <c r="E1973" s="20">
        <f>VLOOKUP(Table3[[#This Row],[Customer ID]],'Medical Examinations'!$1:$1048576,4,FALSE())</f>
        <v>4.42</v>
      </c>
      <c r="F1973" s="20" t="str">
        <f>VLOOKUP(Table3[[#This Row],[Customer ID]],'Medical Examinations'!$1:$1048576,5,FALSE())</f>
        <v xml:space="preserve">normal </v>
      </c>
      <c r="G1973" s="19" t="str">
        <f>VLOOKUP(Table3[[#This Row],[Customer ID]],'Medical Examinations'!$1:$1048576,6,FALSE())</f>
        <v>yes</v>
      </c>
      <c r="H1973" s="19" t="str">
        <f>VLOOKUP(Table3[[#This Row],[Customer ID]],'Medical Examinations'!$1:$1048576,7,FALSE())</f>
        <v>yes</v>
      </c>
      <c r="I1973" s="19" t="str">
        <f>VLOOKUP(Table3[[#This Row],[Customer ID]],'Medical Examinations'!$1:$1048576,8,FALSE())</f>
        <v>No</v>
      </c>
      <c r="J1973" s="19">
        <f>VLOOKUP(Table3[[#This Row],[Customer ID]],'Medical Examinations'!$1:$1048576,9,FALSE())</f>
        <v>2</v>
      </c>
      <c r="K1973" s="19" t="str">
        <f>VLOOKUP(Table3[[#This Row],[Customer ID]],'Medical Examinations'!$1:$1048576,10,FALSE())</f>
        <v>No</v>
      </c>
      <c r="L1973" s="19" t="e">
        <f>VLOOKUP(Table3[[#This Row],[Customer ID]],'Hospitalisation Details'!1972:$1048576,5,FALSE())</f>
        <v>#N/A</v>
      </c>
      <c r="M1973" s="19" t="e">
        <f>VLOOKUP(Table3[[#This Row],[Customer ID]],'Hospitalisation Details'!1972:$1048576,6,FALSE())</f>
        <v>#N/A</v>
      </c>
      <c r="N1973" s="19" t="e">
        <f>VLOOKUP(Table3[[#This Row],[Customer ID]],'Hospitalisation Details'!1972:$1048576,8,FALSE())</f>
        <v>#N/A</v>
      </c>
      <c r="O1973" s="19" t="e">
        <f>VLOOKUP(Table3[[#This Row],[Customer ID]],'Hospitalisation Details'!1972:$1048576,9,FALSE())</f>
        <v>#N/A</v>
      </c>
      <c r="P1973" s="19" t="e">
        <f>VLOOKUP(Table3[[#This Row],[Customer ID]],'Hospitalisation Details'!1972:$1048576,10,FALSE())</f>
        <v>#N/A</v>
      </c>
      <c r="Q1973" s="19" t="e">
        <f>VLOOKUP(Table3[[#This Row],[Customer ID]],'Hospitalisation Details'!1972:$1048576,11,FALSE())</f>
        <v>#N/A</v>
      </c>
    </row>
    <row r="1974" spans="1:17" x14ac:dyDescent="0.2">
      <c r="A1974" s="18" t="s">
        <v>395</v>
      </c>
      <c r="B1974" s="19" t="str">
        <f>VLOOKUP(Table3[[#This Row],[Customer ID]],'Customer name 1'!1973:$1048576,4,FALSE())</f>
        <v xml:space="preserve">Mr. Chuy </v>
      </c>
      <c r="C1974" s="20">
        <f>VLOOKUP(Table3[[#This Row],[Customer ID]],'Medical Examinations'!$1:$1048576,2,FALSE())</f>
        <v>17.3</v>
      </c>
      <c r="D1974" s="20" t="str">
        <f>VLOOKUP(Table3[[#This Row],[Customer ID]],'Medical Examinations'!$1:$1048576,3,FALSE())</f>
        <v xml:space="preserve">under weight </v>
      </c>
      <c r="E1974" s="20">
        <f>VLOOKUP(Table3[[#This Row],[Customer ID]],'Medical Examinations'!$1:$1048576,4,FALSE())</f>
        <v>7.66</v>
      </c>
      <c r="F1974" s="20" t="str">
        <f>VLOOKUP(Table3[[#This Row],[Customer ID]],'Medical Examinations'!$1:$1048576,5,FALSE())</f>
        <v xml:space="preserve">diabetes </v>
      </c>
      <c r="G1974" s="19" t="str">
        <f>VLOOKUP(Table3[[#This Row],[Customer ID]],'Medical Examinations'!$1:$1048576,6,FALSE())</f>
        <v>yes</v>
      </c>
      <c r="H1974" s="19" t="str">
        <f>VLOOKUP(Table3[[#This Row],[Customer ID]],'Medical Examinations'!$1:$1048576,7,FALSE())</f>
        <v>No</v>
      </c>
      <c r="I1974" s="19" t="str">
        <f>VLOOKUP(Table3[[#This Row],[Customer ID]],'Medical Examinations'!$1:$1048576,8,FALSE())</f>
        <v>No</v>
      </c>
      <c r="J1974" s="19">
        <f>VLOOKUP(Table3[[#This Row],[Customer ID]],'Medical Examinations'!$1:$1048576,9,FALSE())</f>
        <v>1</v>
      </c>
      <c r="K1974" s="19" t="str">
        <f>VLOOKUP(Table3[[#This Row],[Customer ID]],'Medical Examinations'!$1:$1048576,10,FALSE())</f>
        <v>No</v>
      </c>
      <c r="L1974" s="19" t="e">
        <f>VLOOKUP(Table3[[#This Row],[Customer ID]],'Hospitalisation Details'!1973:$1048576,5,FALSE())</f>
        <v>#N/A</v>
      </c>
      <c r="M1974" s="19" t="e">
        <f>VLOOKUP(Table3[[#This Row],[Customer ID]],'Hospitalisation Details'!1973:$1048576,6,FALSE())</f>
        <v>#N/A</v>
      </c>
      <c r="N1974" s="19" t="e">
        <f>VLOOKUP(Table3[[#This Row],[Customer ID]],'Hospitalisation Details'!1973:$1048576,8,FALSE())</f>
        <v>#N/A</v>
      </c>
      <c r="O1974" s="19" t="e">
        <f>VLOOKUP(Table3[[#This Row],[Customer ID]],'Hospitalisation Details'!1973:$1048576,9,FALSE())</f>
        <v>#N/A</v>
      </c>
      <c r="P1974" s="19" t="e">
        <f>VLOOKUP(Table3[[#This Row],[Customer ID]],'Hospitalisation Details'!1973:$1048576,10,FALSE())</f>
        <v>#N/A</v>
      </c>
      <c r="Q1974" s="19" t="e">
        <f>VLOOKUP(Table3[[#This Row],[Customer ID]],'Hospitalisation Details'!1973:$1048576,11,FALSE())</f>
        <v>#N/A</v>
      </c>
    </row>
    <row r="1975" spans="1:17" x14ac:dyDescent="0.2">
      <c r="A1975" s="18" t="s">
        <v>394</v>
      </c>
      <c r="B1975" s="19" t="str">
        <f>VLOOKUP(Table3[[#This Row],[Customer ID]],'Customer name 1'!1974:$1048576,4,FALSE())</f>
        <v xml:space="preserve">Ms. Laurie </v>
      </c>
      <c r="C1975" s="20">
        <f>VLOOKUP(Table3[[#This Row],[Customer ID]],'Medical Examinations'!$1:$1048576,2,FALSE())</f>
        <v>32.25</v>
      </c>
      <c r="D1975" s="20" t="str">
        <f>VLOOKUP(Table3[[#This Row],[Customer ID]],'Medical Examinations'!$1:$1048576,3,FALSE())</f>
        <v xml:space="preserve"> obesity </v>
      </c>
      <c r="E1975" s="20">
        <f>VLOOKUP(Table3[[#This Row],[Customer ID]],'Medical Examinations'!$1:$1048576,4,FALSE())</f>
        <v>5.2</v>
      </c>
      <c r="F1975" s="20" t="str">
        <f>VLOOKUP(Table3[[#This Row],[Customer ID]],'Medical Examinations'!$1:$1048576,5,FALSE())</f>
        <v xml:space="preserve">normal </v>
      </c>
      <c r="G1975" s="19" t="str">
        <f>VLOOKUP(Table3[[#This Row],[Customer ID]],'Medical Examinations'!$1:$1048576,6,FALSE())</f>
        <v>yes</v>
      </c>
      <c r="H1975" s="19" t="str">
        <f>VLOOKUP(Table3[[#This Row],[Customer ID]],'Medical Examinations'!$1:$1048576,7,FALSE())</f>
        <v>No</v>
      </c>
      <c r="I1975" s="19" t="str">
        <f>VLOOKUP(Table3[[#This Row],[Customer ID]],'Medical Examinations'!$1:$1048576,8,FALSE())</f>
        <v>No</v>
      </c>
      <c r="J1975" s="19">
        <f>VLOOKUP(Table3[[#This Row],[Customer ID]],'Medical Examinations'!$1:$1048576,9,FALSE())</f>
        <v>0</v>
      </c>
      <c r="K1975" s="19" t="str">
        <f>VLOOKUP(Table3[[#This Row],[Customer ID]],'Medical Examinations'!$1:$1048576,10,FALSE())</f>
        <v>No</v>
      </c>
      <c r="L1975" s="19" t="e">
        <f>VLOOKUP(Table3[[#This Row],[Customer ID]],'Hospitalisation Details'!1974:$1048576,5,FALSE())</f>
        <v>#N/A</v>
      </c>
      <c r="M1975" s="19" t="e">
        <f>VLOOKUP(Table3[[#This Row],[Customer ID]],'Hospitalisation Details'!1974:$1048576,6,FALSE())</f>
        <v>#N/A</v>
      </c>
      <c r="N1975" s="19" t="e">
        <f>VLOOKUP(Table3[[#This Row],[Customer ID]],'Hospitalisation Details'!1974:$1048576,8,FALSE())</f>
        <v>#N/A</v>
      </c>
      <c r="O1975" s="19" t="e">
        <f>VLOOKUP(Table3[[#This Row],[Customer ID]],'Hospitalisation Details'!1974:$1048576,9,FALSE())</f>
        <v>#N/A</v>
      </c>
      <c r="P1975" s="19" t="e">
        <f>VLOOKUP(Table3[[#This Row],[Customer ID]],'Hospitalisation Details'!1974:$1048576,10,FALSE())</f>
        <v>#N/A</v>
      </c>
      <c r="Q1975" s="19" t="e">
        <f>VLOOKUP(Table3[[#This Row],[Customer ID]],'Hospitalisation Details'!1974:$1048576,11,FALSE())</f>
        <v>#N/A</v>
      </c>
    </row>
    <row r="1976" spans="1:17" x14ac:dyDescent="0.2">
      <c r="A1976" s="18" t="s">
        <v>393</v>
      </c>
      <c r="B1976" s="19" t="str">
        <f>VLOOKUP(Table3[[#This Row],[Customer ID]],'Customer name 1'!1975:$1048576,4,FALSE())</f>
        <v xml:space="preserve">Ms. Rachel </v>
      </c>
      <c r="C1976" s="20">
        <f>VLOOKUP(Table3[[#This Row],[Customer ID]],'Medical Examinations'!$1:$1048576,2,FALSE())</f>
        <v>42.4</v>
      </c>
      <c r="D1976" s="20" t="str">
        <f>VLOOKUP(Table3[[#This Row],[Customer ID]],'Medical Examinations'!$1:$1048576,3,FALSE())</f>
        <v xml:space="preserve"> obesity </v>
      </c>
      <c r="E1976" s="20">
        <f>VLOOKUP(Table3[[#This Row],[Customer ID]],'Medical Examinations'!$1:$1048576,4,FALSE())</f>
        <v>5.53</v>
      </c>
      <c r="F1976" s="20" t="str">
        <f>VLOOKUP(Table3[[#This Row],[Customer ID]],'Medical Examinations'!$1:$1048576,5,FALSE())</f>
        <v xml:space="preserve">normal </v>
      </c>
      <c r="G1976" s="19" t="str">
        <f>VLOOKUP(Table3[[#This Row],[Customer ID]],'Medical Examinations'!$1:$1048576,6,FALSE())</f>
        <v>yes</v>
      </c>
      <c r="H1976" s="19" t="str">
        <f>VLOOKUP(Table3[[#This Row],[Customer ID]],'Medical Examinations'!$1:$1048576,7,FALSE())</f>
        <v>No</v>
      </c>
      <c r="I1976" s="19" t="str">
        <f>VLOOKUP(Table3[[#This Row],[Customer ID]],'Medical Examinations'!$1:$1048576,8,FALSE())</f>
        <v>No</v>
      </c>
      <c r="J1976" s="19">
        <f>VLOOKUP(Table3[[#This Row],[Customer ID]],'Medical Examinations'!$1:$1048576,9,FALSE())</f>
        <v>0</v>
      </c>
      <c r="K1976" s="19" t="str">
        <f>VLOOKUP(Table3[[#This Row],[Customer ID]],'Medical Examinations'!$1:$1048576,10,FALSE())</f>
        <v>No</v>
      </c>
      <c r="L1976" s="19" t="e">
        <f>VLOOKUP(Table3[[#This Row],[Customer ID]],'Hospitalisation Details'!1975:$1048576,5,FALSE())</f>
        <v>#N/A</v>
      </c>
      <c r="M1976" s="19" t="e">
        <f>VLOOKUP(Table3[[#This Row],[Customer ID]],'Hospitalisation Details'!1975:$1048576,6,FALSE())</f>
        <v>#N/A</v>
      </c>
      <c r="N1976" s="19" t="e">
        <f>VLOOKUP(Table3[[#This Row],[Customer ID]],'Hospitalisation Details'!1975:$1048576,8,FALSE())</f>
        <v>#N/A</v>
      </c>
      <c r="O1976" s="19" t="e">
        <f>VLOOKUP(Table3[[#This Row],[Customer ID]],'Hospitalisation Details'!1975:$1048576,9,FALSE())</f>
        <v>#N/A</v>
      </c>
      <c r="P1976" s="19" t="e">
        <f>VLOOKUP(Table3[[#This Row],[Customer ID]],'Hospitalisation Details'!1975:$1048576,10,FALSE())</f>
        <v>#N/A</v>
      </c>
      <c r="Q1976" s="19" t="e">
        <f>VLOOKUP(Table3[[#This Row],[Customer ID]],'Hospitalisation Details'!1975:$1048576,11,FALSE())</f>
        <v>#N/A</v>
      </c>
    </row>
    <row r="1977" spans="1:17" x14ac:dyDescent="0.2">
      <c r="A1977" s="18" t="s">
        <v>392</v>
      </c>
      <c r="B1977" s="19" t="str">
        <f>VLOOKUP(Table3[[#This Row],[Customer ID]],'Customer name 1'!1976:$1048576,4,FALSE())</f>
        <v xml:space="preserve">Ms. Liza </v>
      </c>
      <c r="C1977" s="20">
        <f>VLOOKUP(Table3[[#This Row],[Customer ID]],'Medical Examinations'!$1:$1048576,2,FALSE())</f>
        <v>38.664999999999999</v>
      </c>
      <c r="D1977" s="20" t="str">
        <f>VLOOKUP(Table3[[#This Row],[Customer ID]],'Medical Examinations'!$1:$1048576,3,FALSE())</f>
        <v xml:space="preserve"> obesity </v>
      </c>
      <c r="E1977" s="20">
        <f>VLOOKUP(Table3[[#This Row],[Customer ID]],'Medical Examinations'!$1:$1048576,4,FALSE())</f>
        <v>4.8600000000000003</v>
      </c>
      <c r="F1977" s="20" t="str">
        <f>VLOOKUP(Table3[[#This Row],[Customer ID]],'Medical Examinations'!$1:$1048576,5,FALSE())</f>
        <v xml:space="preserve">normal </v>
      </c>
      <c r="G1977" s="19" t="str">
        <f>VLOOKUP(Table3[[#This Row],[Customer ID]],'Medical Examinations'!$1:$1048576,6,FALSE())</f>
        <v>No</v>
      </c>
      <c r="H1977" s="19" t="str">
        <f>VLOOKUP(Table3[[#This Row],[Customer ID]],'Medical Examinations'!$1:$1048576,7,FALSE())</f>
        <v>yes</v>
      </c>
      <c r="I1977" s="19" t="str">
        <f>VLOOKUP(Table3[[#This Row],[Customer ID]],'Medical Examinations'!$1:$1048576,8,FALSE())</f>
        <v>No</v>
      </c>
      <c r="J1977" s="19">
        <f>VLOOKUP(Table3[[#This Row],[Customer ID]],'Medical Examinations'!$1:$1048576,9,FALSE())</f>
        <v>1</v>
      </c>
      <c r="K1977" s="19" t="str">
        <f>VLOOKUP(Table3[[#This Row],[Customer ID]],'Medical Examinations'!$1:$1048576,10,FALSE())</f>
        <v>No</v>
      </c>
      <c r="L1977" s="19" t="e">
        <f>VLOOKUP(Table3[[#This Row],[Customer ID]],'Hospitalisation Details'!1976:$1048576,5,FALSE())</f>
        <v>#N/A</v>
      </c>
      <c r="M1977" s="19" t="e">
        <f>VLOOKUP(Table3[[#This Row],[Customer ID]],'Hospitalisation Details'!1976:$1048576,6,FALSE())</f>
        <v>#N/A</v>
      </c>
      <c r="N1977" s="19" t="e">
        <f>VLOOKUP(Table3[[#This Row],[Customer ID]],'Hospitalisation Details'!1976:$1048576,8,FALSE())</f>
        <v>#N/A</v>
      </c>
      <c r="O1977" s="19" t="e">
        <f>VLOOKUP(Table3[[#This Row],[Customer ID]],'Hospitalisation Details'!1976:$1048576,9,FALSE())</f>
        <v>#N/A</v>
      </c>
      <c r="P1977" s="19" t="e">
        <f>VLOOKUP(Table3[[#This Row],[Customer ID]],'Hospitalisation Details'!1976:$1048576,10,FALSE())</f>
        <v>#N/A</v>
      </c>
      <c r="Q1977" s="19" t="e">
        <f>VLOOKUP(Table3[[#This Row],[Customer ID]],'Hospitalisation Details'!1976:$1048576,11,FALSE())</f>
        <v>#N/A</v>
      </c>
    </row>
    <row r="1978" spans="1:17" x14ac:dyDescent="0.2">
      <c r="A1978" s="18" t="s">
        <v>391</v>
      </c>
      <c r="B1978" s="19" t="str">
        <f>VLOOKUP(Table3[[#This Row],[Customer ID]],'Customer name 1'!1977:$1048576,4,FALSE())</f>
        <v xml:space="preserve">Ms. Lindsey </v>
      </c>
      <c r="C1978" s="20">
        <f>VLOOKUP(Table3[[#This Row],[Customer ID]],'Medical Examinations'!$1:$1048576,2,FALSE())</f>
        <v>29.92</v>
      </c>
      <c r="D1978" s="20" t="str">
        <f>VLOOKUP(Table3[[#This Row],[Customer ID]],'Medical Examinations'!$1:$1048576,3,FALSE())</f>
        <v>over weight</v>
      </c>
      <c r="E1978" s="20">
        <f>VLOOKUP(Table3[[#This Row],[Customer ID]],'Medical Examinations'!$1:$1048576,4,FALSE())</f>
        <v>5.49</v>
      </c>
      <c r="F1978" s="20" t="str">
        <f>VLOOKUP(Table3[[#This Row],[Customer ID]],'Medical Examinations'!$1:$1048576,5,FALSE())</f>
        <v xml:space="preserve">normal </v>
      </c>
      <c r="G1978" s="19" t="str">
        <f>VLOOKUP(Table3[[#This Row],[Customer ID]],'Medical Examinations'!$1:$1048576,6,FALSE())</f>
        <v>yes</v>
      </c>
      <c r="H1978" s="19" t="str">
        <f>VLOOKUP(Table3[[#This Row],[Customer ID]],'Medical Examinations'!$1:$1048576,7,FALSE())</f>
        <v>No</v>
      </c>
      <c r="I1978" s="19" t="str">
        <f>VLOOKUP(Table3[[#This Row],[Customer ID]],'Medical Examinations'!$1:$1048576,8,FALSE())</f>
        <v>No</v>
      </c>
      <c r="J1978" s="19">
        <f>VLOOKUP(Table3[[#This Row],[Customer ID]],'Medical Examinations'!$1:$1048576,9,FALSE())</f>
        <v>0</v>
      </c>
      <c r="K1978" s="19" t="str">
        <f>VLOOKUP(Table3[[#This Row],[Customer ID]],'Medical Examinations'!$1:$1048576,10,FALSE())</f>
        <v>No</v>
      </c>
      <c r="L1978" s="19" t="e">
        <f>VLOOKUP(Table3[[#This Row],[Customer ID]],'Hospitalisation Details'!1977:$1048576,5,FALSE())</f>
        <v>#N/A</v>
      </c>
      <c r="M1978" s="19" t="e">
        <f>VLOOKUP(Table3[[#This Row],[Customer ID]],'Hospitalisation Details'!1977:$1048576,6,FALSE())</f>
        <v>#N/A</v>
      </c>
      <c r="N1978" s="19" t="e">
        <f>VLOOKUP(Table3[[#This Row],[Customer ID]],'Hospitalisation Details'!1977:$1048576,8,FALSE())</f>
        <v>#N/A</v>
      </c>
      <c r="O1978" s="19" t="e">
        <f>VLOOKUP(Table3[[#This Row],[Customer ID]],'Hospitalisation Details'!1977:$1048576,9,FALSE())</f>
        <v>#N/A</v>
      </c>
      <c r="P1978" s="19" t="e">
        <f>VLOOKUP(Table3[[#This Row],[Customer ID]],'Hospitalisation Details'!1977:$1048576,10,FALSE())</f>
        <v>#N/A</v>
      </c>
      <c r="Q1978" s="19" t="e">
        <f>VLOOKUP(Table3[[#This Row],[Customer ID]],'Hospitalisation Details'!1977:$1048576,11,FALSE())</f>
        <v>#N/A</v>
      </c>
    </row>
    <row r="1979" spans="1:17" x14ac:dyDescent="0.2">
      <c r="A1979" s="18" t="s">
        <v>390</v>
      </c>
      <c r="B1979" s="19" t="str">
        <f>VLOOKUP(Table3[[#This Row],[Customer ID]],'Customer name 1'!1978:$1048576,4,FALSE())</f>
        <v xml:space="preserve">Ms. Lindsay </v>
      </c>
      <c r="C1979" s="20">
        <f>VLOOKUP(Table3[[#This Row],[Customer ID]],'Medical Examinations'!$1:$1048576,2,FALSE())</f>
        <v>29.48</v>
      </c>
      <c r="D1979" s="20" t="str">
        <f>VLOOKUP(Table3[[#This Row],[Customer ID]],'Medical Examinations'!$1:$1048576,3,FALSE())</f>
        <v>over weight</v>
      </c>
      <c r="E1979" s="20">
        <f>VLOOKUP(Table3[[#This Row],[Customer ID]],'Medical Examinations'!$1:$1048576,4,FALSE())</f>
        <v>4.09</v>
      </c>
      <c r="F1979" s="20" t="str">
        <f>VLOOKUP(Table3[[#This Row],[Customer ID]],'Medical Examinations'!$1:$1048576,5,FALSE())</f>
        <v xml:space="preserve">normal </v>
      </c>
      <c r="G1979" s="19" t="str">
        <f>VLOOKUP(Table3[[#This Row],[Customer ID]],'Medical Examinations'!$1:$1048576,6,FALSE())</f>
        <v>yes</v>
      </c>
      <c r="H1979" s="19" t="str">
        <f>VLOOKUP(Table3[[#This Row],[Customer ID]],'Medical Examinations'!$1:$1048576,7,FALSE())</f>
        <v>No</v>
      </c>
      <c r="I1979" s="19" t="str">
        <f>VLOOKUP(Table3[[#This Row],[Customer ID]],'Medical Examinations'!$1:$1048576,8,FALSE())</f>
        <v>No</v>
      </c>
      <c r="J1979" s="19">
        <f>VLOOKUP(Table3[[#This Row],[Customer ID]],'Medical Examinations'!$1:$1048576,9,FALSE())</f>
        <v>0</v>
      </c>
      <c r="K1979" s="19" t="str">
        <f>VLOOKUP(Table3[[#This Row],[Customer ID]],'Medical Examinations'!$1:$1048576,10,FALSE())</f>
        <v>No</v>
      </c>
      <c r="L1979" s="19" t="e">
        <f>VLOOKUP(Table3[[#This Row],[Customer ID]],'Hospitalisation Details'!1978:$1048576,5,FALSE())</f>
        <v>#N/A</v>
      </c>
      <c r="M1979" s="19" t="e">
        <f>VLOOKUP(Table3[[#This Row],[Customer ID]],'Hospitalisation Details'!1978:$1048576,6,FALSE())</f>
        <v>#N/A</v>
      </c>
      <c r="N1979" s="19" t="e">
        <f>VLOOKUP(Table3[[#This Row],[Customer ID]],'Hospitalisation Details'!1978:$1048576,8,FALSE())</f>
        <v>#N/A</v>
      </c>
      <c r="O1979" s="19" t="e">
        <f>VLOOKUP(Table3[[#This Row],[Customer ID]],'Hospitalisation Details'!1978:$1048576,9,FALSE())</f>
        <v>#N/A</v>
      </c>
      <c r="P1979" s="19" t="e">
        <f>VLOOKUP(Table3[[#This Row],[Customer ID]],'Hospitalisation Details'!1978:$1048576,10,FALSE())</f>
        <v>#N/A</v>
      </c>
      <c r="Q1979" s="19" t="e">
        <f>VLOOKUP(Table3[[#This Row],[Customer ID]],'Hospitalisation Details'!1978:$1048576,11,FALSE())</f>
        <v>#N/A</v>
      </c>
    </row>
    <row r="1980" spans="1:17" x14ac:dyDescent="0.2">
      <c r="A1980" s="18" t="s">
        <v>389</v>
      </c>
      <c r="B1980" s="19" t="str">
        <f>VLOOKUP(Table3[[#This Row],[Customer ID]],'Customer name 1'!1979:$1048576,4,FALSE())</f>
        <v xml:space="preserve">Ms. Kathleen </v>
      </c>
      <c r="C1980" s="20">
        <f>VLOOKUP(Table3[[#This Row],[Customer ID]],'Medical Examinations'!$1:$1048576,2,FALSE())</f>
        <v>28.785</v>
      </c>
      <c r="D1980" s="20" t="str">
        <f>VLOOKUP(Table3[[#This Row],[Customer ID]],'Medical Examinations'!$1:$1048576,3,FALSE())</f>
        <v>over weight</v>
      </c>
      <c r="E1980" s="20">
        <f>VLOOKUP(Table3[[#This Row],[Customer ID]],'Medical Examinations'!$1:$1048576,4,FALSE())</f>
        <v>4.3099999999999996</v>
      </c>
      <c r="F1980" s="20" t="str">
        <f>VLOOKUP(Table3[[#This Row],[Customer ID]],'Medical Examinations'!$1:$1048576,5,FALSE())</f>
        <v xml:space="preserve">normal </v>
      </c>
      <c r="G1980" s="19" t="str">
        <f>VLOOKUP(Table3[[#This Row],[Customer ID]],'Medical Examinations'!$1:$1048576,6,FALSE())</f>
        <v>yes</v>
      </c>
      <c r="H1980" s="19" t="str">
        <f>VLOOKUP(Table3[[#This Row],[Customer ID]],'Medical Examinations'!$1:$1048576,7,FALSE())</f>
        <v>No</v>
      </c>
      <c r="I1980" s="19" t="str">
        <f>VLOOKUP(Table3[[#This Row],[Customer ID]],'Medical Examinations'!$1:$1048576,8,FALSE())</f>
        <v>No</v>
      </c>
      <c r="J1980" s="19">
        <f>VLOOKUP(Table3[[#This Row],[Customer ID]],'Medical Examinations'!$1:$1048576,9,FALSE())</f>
        <v>0</v>
      </c>
      <c r="K1980" s="19" t="str">
        <f>VLOOKUP(Table3[[#This Row],[Customer ID]],'Medical Examinations'!$1:$1048576,10,FALSE())</f>
        <v>No</v>
      </c>
      <c r="L1980" s="19" t="e">
        <f>VLOOKUP(Table3[[#This Row],[Customer ID]],'Hospitalisation Details'!1979:$1048576,5,FALSE())</f>
        <v>#N/A</v>
      </c>
      <c r="M1980" s="19" t="e">
        <f>VLOOKUP(Table3[[#This Row],[Customer ID]],'Hospitalisation Details'!1979:$1048576,6,FALSE())</f>
        <v>#N/A</v>
      </c>
      <c r="N1980" s="19" t="e">
        <f>VLOOKUP(Table3[[#This Row],[Customer ID]],'Hospitalisation Details'!1979:$1048576,8,FALSE())</f>
        <v>#N/A</v>
      </c>
      <c r="O1980" s="19" t="e">
        <f>VLOOKUP(Table3[[#This Row],[Customer ID]],'Hospitalisation Details'!1979:$1048576,9,FALSE())</f>
        <v>#N/A</v>
      </c>
      <c r="P1980" s="19" t="e">
        <f>VLOOKUP(Table3[[#This Row],[Customer ID]],'Hospitalisation Details'!1979:$1048576,10,FALSE())</f>
        <v>#N/A</v>
      </c>
      <c r="Q1980" s="19" t="e">
        <f>VLOOKUP(Table3[[#This Row],[Customer ID]],'Hospitalisation Details'!1979:$1048576,11,FALSE())</f>
        <v>#N/A</v>
      </c>
    </row>
    <row r="1981" spans="1:17" x14ac:dyDescent="0.2">
      <c r="A1981" s="18" t="s">
        <v>388</v>
      </c>
      <c r="B1981" s="19" t="str">
        <f>VLOOKUP(Table3[[#This Row],[Customer ID]],'Customer name 1'!1980:$1048576,4,FALSE())</f>
        <v xml:space="preserve">Ms. Aya </v>
      </c>
      <c r="C1981" s="20">
        <f>VLOOKUP(Table3[[#This Row],[Customer ID]],'Medical Examinations'!$1:$1048576,2,FALSE())</f>
        <v>19.8</v>
      </c>
      <c r="D1981" s="20" t="str">
        <f>VLOOKUP(Table3[[#This Row],[Customer ID]],'Medical Examinations'!$1:$1048576,3,FALSE())</f>
        <v>normal weight</v>
      </c>
      <c r="E1981" s="20">
        <f>VLOOKUP(Table3[[#This Row],[Customer ID]],'Medical Examinations'!$1:$1048576,4,FALSE())</f>
        <v>4</v>
      </c>
      <c r="F1981" s="20" t="str">
        <f>VLOOKUP(Table3[[#This Row],[Customer ID]],'Medical Examinations'!$1:$1048576,5,FALSE())</f>
        <v xml:space="preserve">normal </v>
      </c>
      <c r="G1981" s="19" t="str">
        <f>VLOOKUP(Table3[[#This Row],[Customer ID]],'Medical Examinations'!$1:$1048576,6,FALSE())</f>
        <v>yes</v>
      </c>
      <c r="H1981" s="19" t="str">
        <f>VLOOKUP(Table3[[#This Row],[Customer ID]],'Medical Examinations'!$1:$1048576,7,FALSE())</f>
        <v>No</v>
      </c>
      <c r="I1981" s="19" t="str">
        <f>VLOOKUP(Table3[[#This Row],[Customer ID]],'Medical Examinations'!$1:$1048576,8,FALSE())</f>
        <v>No</v>
      </c>
      <c r="J1981" s="19">
        <f>VLOOKUP(Table3[[#This Row],[Customer ID]],'Medical Examinations'!$1:$1048576,9,FALSE())</f>
        <v>0</v>
      </c>
      <c r="K1981" s="19" t="str">
        <f>VLOOKUP(Table3[[#This Row],[Customer ID]],'Medical Examinations'!$1:$1048576,10,FALSE())</f>
        <v>No</v>
      </c>
      <c r="L1981" s="19" t="e">
        <f>VLOOKUP(Table3[[#This Row],[Customer ID]],'Hospitalisation Details'!1980:$1048576,5,FALSE())</f>
        <v>#N/A</v>
      </c>
      <c r="M1981" s="19" t="e">
        <f>VLOOKUP(Table3[[#This Row],[Customer ID]],'Hospitalisation Details'!1980:$1048576,6,FALSE())</f>
        <v>#N/A</v>
      </c>
      <c r="N1981" s="19" t="e">
        <f>VLOOKUP(Table3[[#This Row],[Customer ID]],'Hospitalisation Details'!1980:$1048576,8,FALSE())</f>
        <v>#N/A</v>
      </c>
      <c r="O1981" s="19" t="e">
        <f>VLOOKUP(Table3[[#This Row],[Customer ID]],'Hospitalisation Details'!1980:$1048576,9,FALSE())</f>
        <v>#N/A</v>
      </c>
      <c r="P1981" s="19" t="e">
        <f>VLOOKUP(Table3[[#This Row],[Customer ID]],'Hospitalisation Details'!1980:$1048576,10,FALSE())</f>
        <v>#N/A</v>
      </c>
      <c r="Q1981" s="19" t="e">
        <f>VLOOKUP(Table3[[#This Row],[Customer ID]],'Hospitalisation Details'!1980:$1048576,11,FALSE())</f>
        <v>#N/A</v>
      </c>
    </row>
    <row r="1982" spans="1:17" x14ac:dyDescent="0.2">
      <c r="A1982" s="18" t="s">
        <v>387</v>
      </c>
      <c r="B1982" s="19" t="str">
        <f>VLOOKUP(Table3[[#This Row],[Customer ID]],'Customer name 1'!1981:$1048576,4,FALSE())</f>
        <v xml:space="preserve">Ms. Carolyn </v>
      </c>
      <c r="C1982" s="20">
        <f>VLOOKUP(Table3[[#This Row],[Customer ID]],'Medical Examinations'!$1:$1048576,2,FALSE())</f>
        <v>35.53</v>
      </c>
      <c r="D1982" s="20" t="str">
        <f>VLOOKUP(Table3[[#This Row],[Customer ID]],'Medical Examinations'!$1:$1048576,3,FALSE())</f>
        <v xml:space="preserve"> obesity </v>
      </c>
      <c r="E1982" s="20">
        <f>VLOOKUP(Table3[[#This Row],[Customer ID]],'Medical Examinations'!$1:$1048576,4,FALSE())</f>
        <v>4.68</v>
      </c>
      <c r="F1982" s="20" t="str">
        <f>VLOOKUP(Table3[[#This Row],[Customer ID]],'Medical Examinations'!$1:$1048576,5,FALSE())</f>
        <v xml:space="preserve">normal </v>
      </c>
      <c r="G1982" s="19" t="str">
        <f>VLOOKUP(Table3[[#This Row],[Customer ID]],'Medical Examinations'!$1:$1048576,6,FALSE())</f>
        <v>No</v>
      </c>
      <c r="H1982" s="19" t="str">
        <f>VLOOKUP(Table3[[#This Row],[Customer ID]],'Medical Examinations'!$1:$1048576,7,FALSE())</f>
        <v>No</v>
      </c>
      <c r="I1982" s="19" t="str">
        <f>VLOOKUP(Table3[[#This Row],[Customer ID]],'Medical Examinations'!$1:$1048576,8,FALSE())</f>
        <v>Yes</v>
      </c>
      <c r="J1982" s="19">
        <f>VLOOKUP(Table3[[#This Row],[Customer ID]],'Medical Examinations'!$1:$1048576,9,FALSE())</f>
        <v>1</v>
      </c>
      <c r="K1982" s="19" t="str">
        <f>VLOOKUP(Table3[[#This Row],[Customer ID]],'Medical Examinations'!$1:$1048576,10,FALSE())</f>
        <v>No</v>
      </c>
      <c r="L1982" s="19" t="e">
        <f>VLOOKUP(Table3[[#This Row],[Customer ID]],'Hospitalisation Details'!1981:$1048576,5,FALSE())</f>
        <v>#N/A</v>
      </c>
      <c r="M1982" s="19" t="e">
        <f>VLOOKUP(Table3[[#This Row],[Customer ID]],'Hospitalisation Details'!1981:$1048576,6,FALSE())</f>
        <v>#N/A</v>
      </c>
      <c r="N1982" s="19" t="e">
        <f>VLOOKUP(Table3[[#This Row],[Customer ID]],'Hospitalisation Details'!1981:$1048576,8,FALSE())</f>
        <v>#N/A</v>
      </c>
      <c r="O1982" s="19" t="e">
        <f>VLOOKUP(Table3[[#This Row],[Customer ID]],'Hospitalisation Details'!1981:$1048576,9,FALSE())</f>
        <v>#N/A</v>
      </c>
      <c r="P1982" s="19" t="e">
        <f>VLOOKUP(Table3[[#This Row],[Customer ID]],'Hospitalisation Details'!1981:$1048576,10,FALSE())</f>
        <v>#N/A</v>
      </c>
      <c r="Q1982" s="19" t="e">
        <f>VLOOKUP(Table3[[#This Row],[Customer ID]],'Hospitalisation Details'!1981:$1048576,11,FALSE())</f>
        <v>#N/A</v>
      </c>
    </row>
    <row r="1983" spans="1:17" x14ac:dyDescent="0.2">
      <c r="A1983" s="18" t="s">
        <v>386</v>
      </c>
      <c r="B1983" s="19" t="str">
        <f>VLOOKUP(Table3[[#This Row],[Customer ID]],'Customer name 1'!1982:$1048576,4,FALSE())</f>
        <v xml:space="preserve">Ms. Bethany </v>
      </c>
      <c r="C1983" s="20">
        <f>VLOOKUP(Table3[[#This Row],[Customer ID]],'Medical Examinations'!$1:$1048576,2,FALSE())</f>
        <v>21.47</v>
      </c>
      <c r="D1983" s="20" t="str">
        <f>VLOOKUP(Table3[[#This Row],[Customer ID]],'Medical Examinations'!$1:$1048576,3,FALSE())</f>
        <v>normal weight</v>
      </c>
      <c r="E1983" s="20">
        <f>VLOOKUP(Table3[[#This Row],[Customer ID]],'Medical Examinations'!$1:$1048576,4,FALSE())</f>
        <v>4.0199999999999996</v>
      </c>
      <c r="F1983" s="20" t="str">
        <f>VLOOKUP(Table3[[#This Row],[Customer ID]],'Medical Examinations'!$1:$1048576,5,FALSE())</f>
        <v xml:space="preserve">normal </v>
      </c>
      <c r="G1983" s="19" t="str">
        <f>VLOOKUP(Table3[[#This Row],[Customer ID]],'Medical Examinations'!$1:$1048576,6,FALSE())</f>
        <v>yes</v>
      </c>
      <c r="H1983" s="19" t="str">
        <f>VLOOKUP(Table3[[#This Row],[Customer ID]],'Medical Examinations'!$1:$1048576,7,FALSE())</f>
        <v>No</v>
      </c>
      <c r="I1983" s="19" t="str">
        <f>VLOOKUP(Table3[[#This Row],[Customer ID]],'Medical Examinations'!$1:$1048576,8,FALSE())</f>
        <v>No</v>
      </c>
      <c r="J1983" s="19">
        <f>VLOOKUP(Table3[[#This Row],[Customer ID]],'Medical Examinations'!$1:$1048576,9,FALSE())</f>
        <v>1</v>
      </c>
      <c r="K1983" s="19" t="str">
        <f>VLOOKUP(Table3[[#This Row],[Customer ID]],'Medical Examinations'!$1:$1048576,10,FALSE())</f>
        <v>No</v>
      </c>
      <c r="L1983" s="19" t="e">
        <f>VLOOKUP(Table3[[#This Row],[Customer ID]],'Hospitalisation Details'!1982:$1048576,5,FALSE())</f>
        <v>#N/A</v>
      </c>
      <c r="M1983" s="19" t="e">
        <f>VLOOKUP(Table3[[#This Row],[Customer ID]],'Hospitalisation Details'!1982:$1048576,6,FALSE())</f>
        <v>#N/A</v>
      </c>
      <c r="N1983" s="19" t="e">
        <f>VLOOKUP(Table3[[#This Row],[Customer ID]],'Hospitalisation Details'!1982:$1048576,8,FALSE())</f>
        <v>#N/A</v>
      </c>
      <c r="O1983" s="19" t="e">
        <f>VLOOKUP(Table3[[#This Row],[Customer ID]],'Hospitalisation Details'!1982:$1048576,9,FALSE())</f>
        <v>#N/A</v>
      </c>
      <c r="P1983" s="19" t="e">
        <f>VLOOKUP(Table3[[#This Row],[Customer ID]],'Hospitalisation Details'!1982:$1048576,10,FALSE())</f>
        <v>#N/A</v>
      </c>
      <c r="Q1983" s="19" t="e">
        <f>VLOOKUP(Table3[[#This Row],[Customer ID]],'Hospitalisation Details'!1982:$1048576,11,FALSE())</f>
        <v>#N/A</v>
      </c>
    </row>
    <row r="1984" spans="1:17" x14ac:dyDescent="0.2">
      <c r="A1984" s="18" t="s">
        <v>385</v>
      </c>
      <c r="B1984" s="19" t="str">
        <f>VLOOKUP(Table3[[#This Row],[Customer ID]],'Customer name 1'!1983:$1048576,4,FALSE())</f>
        <v xml:space="preserve">Ms. Holly </v>
      </c>
      <c r="C1984" s="20">
        <f>VLOOKUP(Table3[[#This Row],[Customer ID]],'Medical Examinations'!$1:$1048576,2,FALSE())</f>
        <v>25.9</v>
      </c>
      <c r="D1984" s="20" t="str">
        <f>VLOOKUP(Table3[[#This Row],[Customer ID]],'Medical Examinations'!$1:$1048576,3,FALSE())</f>
        <v>over weight</v>
      </c>
      <c r="E1984" s="20">
        <f>VLOOKUP(Table3[[#This Row],[Customer ID]],'Medical Examinations'!$1:$1048576,4,FALSE())</f>
        <v>5.12</v>
      </c>
      <c r="F1984" s="20" t="str">
        <f>VLOOKUP(Table3[[#This Row],[Customer ID]],'Medical Examinations'!$1:$1048576,5,FALSE())</f>
        <v xml:space="preserve">normal </v>
      </c>
      <c r="G1984" s="19" t="str">
        <f>VLOOKUP(Table3[[#This Row],[Customer ID]],'Medical Examinations'!$1:$1048576,6,FALSE())</f>
        <v>No</v>
      </c>
      <c r="H1984" s="19" t="str">
        <f>VLOOKUP(Table3[[#This Row],[Customer ID]],'Medical Examinations'!$1:$1048576,7,FALSE())</f>
        <v>No</v>
      </c>
      <c r="I1984" s="19" t="str">
        <f>VLOOKUP(Table3[[#This Row],[Customer ID]],'Medical Examinations'!$1:$1048576,8,FALSE())</f>
        <v>Yes</v>
      </c>
      <c r="J1984" s="19">
        <f>VLOOKUP(Table3[[#This Row],[Customer ID]],'Medical Examinations'!$1:$1048576,9,FALSE())</f>
        <v>1</v>
      </c>
      <c r="K1984" s="19" t="str">
        <f>VLOOKUP(Table3[[#This Row],[Customer ID]],'Medical Examinations'!$1:$1048576,10,FALSE())</f>
        <v>No</v>
      </c>
      <c r="L1984" s="19" t="e">
        <f>VLOOKUP(Table3[[#This Row],[Customer ID]],'Hospitalisation Details'!1983:$1048576,5,FALSE())</f>
        <v>#N/A</v>
      </c>
      <c r="M1984" s="19" t="e">
        <f>VLOOKUP(Table3[[#This Row],[Customer ID]],'Hospitalisation Details'!1983:$1048576,6,FALSE())</f>
        <v>#N/A</v>
      </c>
      <c r="N1984" s="19" t="e">
        <f>VLOOKUP(Table3[[#This Row],[Customer ID]],'Hospitalisation Details'!1983:$1048576,8,FALSE())</f>
        <v>#N/A</v>
      </c>
      <c r="O1984" s="19" t="e">
        <f>VLOOKUP(Table3[[#This Row],[Customer ID]],'Hospitalisation Details'!1983:$1048576,9,FALSE())</f>
        <v>#N/A</v>
      </c>
      <c r="P1984" s="19" t="e">
        <f>VLOOKUP(Table3[[#This Row],[Customer ID]],'Hospitalisation Details'!1983:$1048576,10,FALSE())</f>
        <v>#N/A</v>
      </c>
      <c r="Q1984" s="19" t="e">
        <f>VLOOKUP(Table3[[#This Row],[Customer ID]],'Hospitalisation Details'!1983:$1048576,11,FALSE())</f>
        <v>#N/A</v>
      </c>
    </row>
    <row r="1985" spans="1:17" x14ac:dyDescent="0.2">
      <c r="A1985" s="18" t="s">
        <v>384</v>
      </c>
      <c r="B1985" s="19" t="str">
        <f>VLOOKUP(Table3[[#This Row],[Customer ID]],'Customer name 1'!1984:$1048576,4,FALSE())</f>
        <v xml:space="preserve">Mr. Ping </v>
      </c>
      <c r="C1985" s="20">
        <f>VLOOKUP(Table3[[#This Row],[Customer ID]],'Medical Examinations'!$1:$1048576,2,FALSE())</f>
        <v>20.81</v>
      </c>
      <c r="D1985" s="20" t="str">
        <f>VLOOKUP(Table3[[#This Row],[Customer ID]],'Medical Examinations'!$1:$1048576,3,FALSE())</f>
        <v>normal weight</v>
      </c>
      <c r="E1985" s="20">
        <f>VLOOKUP(Table3[[#This Row],[Customer ID]],'Medical Examinations'!$1:$1048576,4,FALSE())</f>
        <v>5.52</v>
      </c>
      <c r="F1985" s="20" t="str">
        <f>VLOOKUP(Table3[[#This Row],[Customer ID]],'Medical Examinations'!$1:$1048576,5,FALSE())</f>
        <v xml:space="preserve">normal </v>
      </c>
      <c r="G1985" s="19" t="str">
        <f>VLOOKUP(Table3[[#This Row],[Customer ID]],'Medical Examinations'!$1:$1048576,6,FALSE())</f>
        <v>No</v>
      </c>
      <c r="H1985" s="19" t="str">
        <f>VLOOKUP(Table3[[#This Row],[Customer ID]],'Medical Examinations'!$1:$1048576,7,FALSE())</f>
        <v>No</v>
      </c>
      <c r="I1985" s="19" t="str">
        <f>VLOOKUP(Table3[[#This Row],[Customer ID]],'Medical Examinations'!$1:$1048576,8,FALSE())</f>
        <v>No</v>
      </c>
      <c r="J1985" s="19">
        <f>VLOOKUP(Table3[[#This Row],[Customer ID]],'Medical Examinations'!$1:$1048576,9,FALSE())</f>
        <v>0</v>
      </c>
      <c r="K1985" s="19" t="str">
        <f>VLOOKUP(Table3[[#This Row],[Customer ID]],'Medical Examinations'!$1:$1048576,10,FALSE())</f>
        <v>No</v>
      </c>
      <c r="L1985" s="19" t="e">
        <f>VLOOKUP(Table3[[#This Row],[Customer ID]],'Hospitalisation Details'!1984:$1048576,5,FALSE())</f>
        <v>#N/A</v>
      </c>
      <c r="M1985" s="19" t="e">
        <f>VLOOKUP(Table3[[#This Row],[Customer ID]],'Hospitalisation Details'!1984:$1048576,6,FALSE())</f>
        <v>#N/A</v>
      </c>
      <c r="N1985" s="19" t="e">
        <f>VLOOKUP(Table3[[#This Row],[Customer ID]],'Hospitalisation Details'!1984:$1048576,8,FALSE())</f>
        <v>#N/A</v>
      </c>
      <c r="O1985" s="19" t="e">
        <f>VLOOKUP(Table3[[#This Row],[Customer ID]],'Hospitalisation Details'!1984:$1048576,9,FALSE())</f>
        <v>#N/A</v>
      </c>
      <c r="P1985" s="19" t="e">
        <f>VLOOKUP(Table3[[#This Row],[Customer ID]],'Hospitalisation Details'!1984:$1048576,10,FALSE())</f>
        <v>#N/A</v>
      </c>
      <c r="Q1985" s="19" t="e">
        <f>VLOOKUP(Table3[[#This Row],[Customer ID]],'Hospitalisation Details'!1984:$1048576,11,FALSE())</f>
        <v>#N/A</v>
      </c>
    </row>
    <row r="1986" spans="1:17" x14ac:dyDescent="0.2">
      <c r="A1986" s="18" t="s">
        <v>383</v>
      </c>
      <c r="B1986" s="19" t="str">
        <f>VLOOKUP(Table3[[#This Row],[Customer ID]],'Customer name 1'!1985:$1048576,4,FALSE())</f>
        <v xml:space="preserve">Mr. Tim </v>
      </c>
      <c r="C1986" s="20">
        <f>VLOOKUP(Table3[[#This Row],[Customer ID]],'Medical Examinations'!$1:$1048576,2,FALSE())</f>
        <v>25.84</v>
      </c>
      <c r="D1986" s="20" t="str">
        <f>VLOOKUP(Table3[[#This Row],[Customer ID]],'Medical Examinations'!$1:$1048576,3,FALSE())</f>
        <v>over weight</v>
      </c>
      <c r="E1986" s="20">
        <f>VLOOKUP(Table3[[#This Row],[Customer ID]],'Medical Examinations'!$1:$1048576,4,FALSE())</f>
        <v>5.81</v>
      </c>
      <c r="F1986" s="20" t="str">
        <f>VLOOKUP(Table3[[#This Row],[Customer ID]],'Medical Examinations'!$1:$1048576,5,FALSE())</f>
        <v>prediabetes</v>
      </c>
      <c r="G1986" s="19" t="str">
        <f>VLOOKUP(Table3[[#This Row],[Customer ID]],'Medical Examinations'!$1:$1048576,6,FALSE())</f>
        <v>yes</v>
      </c>
      <c r="H1986" s="19" t="str">
        <f>VLOOKUP(Table3[[#This Row],[Customer ID]],'Medical Examinations'!$1:$1048576,7,FALSE())</f>
        <v>No</v>
      </c>
      <c r="I1986" s="19" t="str">
        <f>VLOOKUP(Table3[[#This Row],[Customer ID]],'Medical Examinations'!$1:$1048576,8,FALSE())</f>
        <v>Yes</v>
      </c>
      <c r="J1986" s="19">
        <f>VLOOKUP(Table3[[#This Row],[Customer ID]],'Medical Examinations'!$1:$1048576,9,FALSE())</f>
        <v>1</v>
      </c>
      <c r="K1986" s="19" t="str">
        <f>VLOOKUP(Table3[[#This Row],[Customer ID]],'Medical Examinations'!$1:$1048576,10,FALSE())</f>
        <v>No</v>
      </c>
      <c r="L1986" s="19" t="e">
        <f>VLOOKUP(Table3[[#This Row],[Customer ID]],'Hospitalisation Details'!1985:$1048576,5,FALSE())</f>
        <v>#N/A</v>
      </c>
      <c r="M1986" s="19" t="e">
        <f>VLOOKUP(Table3[[#This Row],[Customer ID]],'Hospitalisation Details'!1985:$1048576,6,FALSE())</f>
        <v>#N/A</v>
      </c>
      <c r="N1986" s="19" t="e">
        <f>VLOOKUP(Table3[[#This Row],[Customer ID]],'Hospitalisation Details'!1985:$1048576,8,FALSE())</f>
        <v>#N/A</v>
      </c>
      <c r="O1986" s="19" t="e">
        <f>VLOOKUP(Table3[[#This Row],[Customer ID]],'Hospitalisation Details'!1985:$1048576,9,FALSE())</f>
        <v>#N/A</v>
      </c>
      <c r="P1986" s="19" t="e">
        <f>VLOOKUP(Table3[[#This Row],[Customer ID]],'Hospitalisation Details'!1985:$1048576,10,FALSE())</f>
        <v>#N/A</v>
      </c>
      <c r="Q1986" s="19" t="e">
        <f>VLOOKUP(Table3[[#This Row],[Customer ID]],'Hospitalisation Details'!1985:$1048576,11,FALSE())</f>
        <v>#N/A</v>
      </c>
    </row>
    <row r="1987" spans="1:17" x14ac:dyDescent="0.2">
      <c r="A1987" s="18" t="s">
        <v>382</v>
      </c>
      <c r="B1987" s="19" t="str">
        <f>VLOOKUP(Table3[[#This Row],[Customer ID]],'Customer name 1'!1986:$1048576,4,FALSE())</f>
        <v xml:space="preserve">Mr. John </v>
      </c>
      <c r="C1987" s="20">
        <f>VLOOKUP(Table3[[#This Row],[Customer ID]],'Medical Examinations'!$1:$1048576,2,FALSE())</f>
        <v>30.95</v>
      </c>
      <c r="D1987" s="20" t="str">
        <f>VLOOKUP(Table3[[#This Row],[Customer ID]],'Medical Examinations'!$1:$1048576,3,FALSE())</f>
        <v xml:space="preserve"> obesity </v>
      </c>
      <c r="E1987" s="20">
        <f>VLOOKUP(Table3[[#This Row],[Customer ID]],'Medical Examinations'!$1:$1048576,4,FALSE())</f>
        <v>5.16</v>
      </c>
      <c r="F1987" s="20" t="str">
        <f>VLOOKUP(Table3[[#This Row],[Customer ID]],'Medical Examinations'!$1:$1048576,5,FALSE())</f>
        <v xml:space="preserve">normal </v>
      </c>
      <c r="G1987" s="19" t="str">
        <f>VLOOKUP(Table3[[#This Row],[Customer ID]],'Medical Examinations'!$1:$1048576,6,FALSE())</f>
        <v>No</v>
      </c>
      <c r="H1987" s="19" t="str">
        <f>VLOOKUP(Table3[[#This Row],[Customer ID]],'Medical Examinations'!$1:$1048576,7,FALSE())</f>
        <v>No</v>
      </c>
      <c r="I1987" s="19" t="str">
        <f>VLOOKUP(Table3[[#This Row],[Customer ID]],'Medical Examinations'!$1:$1048576,8,FALSE())</f>
        <v>Yes</v>
      </c>
      <c r="J1987" s="19">
        <f>VLOOKUP(Table3[[#This Row],[Customer ID]],'Medical Examinations'!$1:$1048576,9,FALSE())</f>
        <v>1</v>
      </c>
      <c r="K1987" s="19" t="str">
        <f>VLOOKUP(Table3[[#This Row],[Customer ID]],'Medical Examinations'!$1:$1048576,10,FALSE())</f>
        <v>No</v>
      </c>
      <c r="L1987" s="19" t="e">
        <f>VLOOKUP(Table3[[#This Row],[Customer ID]],'Hospitalisation Details'!1986:$1048576,5,FALSE())</f>
        <v>#N/A</v>
      </c>
      <c r="M1987" s="19" t="e">
        <f>VLOOKUP(Table3[[#This Row],[Customer ID]],'Hospitalisation Details'!1986:$1048576,6,FALSE())</f>
        <v>#N/A</v>
      </c>
      <c r="N1987" s="19" t="e">
        <f>VLOOKUP(Table3[[#This Row],[Customer ID]],'Hospitalisation Details'!1986:$1048576,8,FALSE())</f>
        <v>#N/A</v>
      </c>
      <c r="O1987" s="19" t="e">
        <f>VLOOKUP(Table3[[#This Row],[Customer ID]],'Hospitalisation Details'!1986:$1048576,9,FALSE())</f>
        <v>#N/A</v>
      </c>
      <c r="P1987" s="19" t="e">
        <f>VLOOKUP(Table3[[#This Row],[Customer ID]],'Hospitalisation Details'!1986:$1048576,10,FALSE())</f>
        <v>#N/A</v>
      </c>
      <c r="Q1987" s="19" t="e">
        <f>VLOOKUP(Table3[[#This Row],[Customer ID]],'Hospitalisation Details'!1986:$1048576,11,FALSE())</f>
        <v>#N/A</v>
      </c>
    </row>
    <row r="1988" spans="1:17" x14ac:dyDescent="0.2">
      <c r="A1988" s="18" t="s">
        <v>381</v>
      </c>
      <c r="B1988" s="19" t="str">
        <f>VLOOKUP(Table3[[#This Row],[Customer ID]],'Customer name 1'!1987:$1048576,4,FALSE())</f>
        <v xml:space="preserve">Mrs. Cynthia </v>
      </c>
      <c r="C1988" s="20">
        <f>VLOOKUP(Table3[[#This Row],[Customer ID]],'Medical Examinations'!$1:$1048576,2,FALSE())</f>
        <v>30.54</v>
      </c>
      <c r="D1988" s="20" t="str">
        <f>VLOOKUP(Table3[[#This Row],[Customer ID]],'Medical Examinations'!$1:$1048576,3,FALSE())</f>
        <v xml:space="preserve"> obesity </v>
      </c>
      <c r="E1988" s="20">
        <f>VLOOKUP(Table3[[#This Row],[Customer ID]],'Medical Examinations'!$1:$1048576,4,FALSE())</f>
        <v>5</v>
      </c>
      <c r="F1988" s="20" t="str">
        <f>VLOOKUP(Table3[[#This Row],[Customer ID]],'Medical Examinations'!$1:$1048576,5,FALSE())</f>
        <v xml:space="preserve">normal </v>
      </c>
      <c r="G1988" s="19" t="str">
        <f>VLOOKUP(Table3[[#This Row],[Customer ID]],'Medical Examinations'!$1:$1048576,6,FALSE())</f>
        <v>No</v>
      </c>
      <c r="H1988" s="19" t="str">
        <f>VLOOKUP(Table3[[#This Row],[Customer ID]],'Medical Examinations'!$1:$1048576,7,FALSE())</f>
        <v>No</v>
      </c>
      <c r="I1988" s="19" t="str">
        <f>VLOOKUP(Table3[[#This Row],[Customer ID]],'Medical Examinations'!$1:$1048576,8,FALSE())</f>
        <v>Yes</v>
      </c>
      <c r="J1988" s="19">
        <f>VLOOKUP(Table3[[#This Row],[Customer ID]],'Medical Examinations'!$1:$1048576,9,FALSE())</f>
        <v>1</v>
      </c>
      <c r="K1988" s="19" t="str">
        <f>VLOOKUP(Table3[[#This Row],[Customer ID]],'Medical Examinations'!$1:$1048576,10,FALSE())</f>
        <v>No</v>
      </c>
      <c r="L1988" s="19" t="e">
        <f>VLOOKUP(Table3[[#This Row],[Customer ID]],'Hospitalisation Details'!1987:$1048576,5,FALSE())</f>
        <v>#N/A</v>
      </c>
      <c r="M1988" s="19" t="e">
        <f>VLOOKUP(Table3[[#This Row],[Customer ID]],'Hospitalisation Details'!1987:$1048576,6,FALSE())</f>
        <v>#N/A</v>
      </c>
      <c r="N1988" s="19" t="e">
        <f>VLOOKUP(Table3[[#This Row],[Customer ID]],'Hospitalisation Details'!1987:$1048576,8,FALSE())</f>
        <v>#N/A</v>
      </c>
      <c r="O1988" s="19" t="e">
        <f>VLOOKUP(Table3[[#This Row],[Customer ID]],'Hospitalisation Details'!1987:$1048576,9,FALSE())</f>
        <v>#N/A</v>
      </c>
      <c r="P1988" s="19" t="e">
        <f>VLOOKUP(Table3[[#This Row],[Customer ID]],'Hospitalisation Details'!1987:$1048576,10,FALSE())</f>
        <v>#N/A</v>
      </c>
      <c r="Q1988" s="19" t="e">
        <f>VLOOKUP(Table3[[#This Row],[Customer ID]],'Hospitalisation Details'!1987:$1048576,11,FALSE())</f>
        <v>#N/A</v>
      </c>
    </row>
    <row r="1989" spans="1:17" x14ac:dyDescent="0.2">
      <c r="A1989" s="18" t="s">
        <v>380</v>
      </c>
      <c r="B1989" s="19" t="str">
        <f>VLOOKUP(Table3[[#This Row],[Customer ID]],'Customer name 1'!1988:$1048576,4,FALSE())</f>
        <v xml:space="preserve">Mr. Emmett </v>
      </c>
      <c r="C1989" s="20">
        <f>VLOOKUP(Table3[[#This Row],[Customer ID]],'Medical Examinations'!$1:$1048576,2,FALSE())</f>
        <v>33.914999999999999</v>
      </c>
      <c r="D1989" s="20" t="str">
        <f>VLOOKUP(Table3[[#This Row],[Customer ID]],'Medical Examinations'!$1:$1048576,3,FALSE())</f>
        <v xml:space="preserve"> obesity </v>
      </c>
      <c r="E1989" s="20">
        <f>VLOOKUP(Table3[[#This Row],[Customer ID]],'Medical Examinations'!$1:$1048576,4,FALSE())</f>
        <v>5.84</v>
      </c>
      <c r="F1989" s="20" t="str">
        <f>VLOOKUP(Table3[[#This Row],[Customer ID]],'Medical Examinations'!$1:$1048576,5,FALSE())</f>
        <v>prediabetes</v>
      </c>
      <c r="G1989" s="19" t="str">
        <f>VLOOKUP(Table3[[#This Row],[Customer ID]],'Medical Examinations'!$1:$1048576,6,FALSE())</f>
        <v>yes</v>
      </c>
      <c r="H1989" s="19" t="str">
        <f>VLOOKUP(Table3[[#This Row],[Customer ID]],'Medical Examinations'!$1:$1048576,7,FALSE())</f>
        <v>No</v>
      </c>
      <c r="I1989" s="19" t="str">
        <f>VLOOKUP(Table3[[#This Row],[Customer ID]],'Medical Examinations'!$1:$1048576,8,FALSE())</f>
        <v>No</v>
      </c>
      <c r="J1989" s="19">
        <f>VLOOKUP(Table3[[#This Row],[Customer ID]],'Medical Examinations'!$1:$1048576,9,FALSE())</f>
        <v>0</v>
      </c>
      <c r="K1989" s="19" t="str">
        <f>VLOOKUP(Table3[[#This Row],[Customer ID]],'Medical Examinations'!$1:$1048576,10,FALSE())</f>
        <v>No</v>
      </c>
      <c r="L1989" s="19" t="e">
        <f>VLOOKUP(Table3[[#This Row],[Customer ID]],'Hospitalisation Details'!1988:$1048576,5,FALSE())</f>
        <v>#N/A</v>
      </c>
      <c r="M1989" s="19" t="e">
        <f>VLOOKUP(Table3[[#This Row],[Customer ID]],'Hospitalisation Details'!1988:$1048576,6,FALSE())</f>
        <v>#N/A</v>
      </c>
      <c r="N1989" s="19" t="e">
        <f>VLOOKUP(Table3[[#This Row],[Customer ID]],'Hospitalisation Details'!1988:$1048576,8,FALSE())</f>
        <v>#N/A</v>
      </c>
      <c r="O1989" s="19" t="e">
        <f>VLOOKUP(Table3[[#This Row],[Customer ID]],'Hospitalisation Details'!1988:$1048576,9,FALSE())</f>
        <v>#N/A</v>
      </c>
      <c r="P1989" s="19" t="e">
        <f>VLOOKUP(Table3[[#This Row],[Customer ID]],'Hospitalisation Details'!1988:$1048576,10,FALSE())</f>
        <v>#N/A</v>
      </c>
      <c r="Q1989" s="19" t="e">
        <f>VLOOKUP(Table3[[#This Row],[Customer ID]],'Hospitalisation Details'!1988:$1048576,11,FALSE())</f>
        <v>#N/A</v>
      </c>
    </row>
    <row r="1990" spans="1:17" x14ac:dyDescent="0.2">
      <c r="A1990" s="18" t="s">
        <v>379</v>
      </c>
      <c r="B1990" s="19" t="str">
        <f>VLOOKUP(Table3[[#This Row],[Customer ID]],'Customer name 1'!1989:$1048576,4,FALSE())</f>
        <v xml:space="preserve">Ms. Kate </v>
      </c>
      <c r="C1990" s="20">
        <f>VLOOKUP(Table3[[#This Row],[Customer ID]],'Medical Examinations'!$1:$1048576,2,FALSE())</f>
        <v>33.31</v>
      </c>
      <c r="D1990" s="20" t="str">
        <f>VLOOKUP(Table3[[#This Row],[Customer ID]],'Medical Examinations'!$1:$1048576,3,FALSE())</f>
        <v xml:space="preserve"> obesity </v>
      </c>
      <c r="E1990" s="20">
        <f>VLOOKUP(Table3[[#This Row],[Customer ID]],'Medical Examinations'!$1:$1048576,4,FALSE())</f>
        <v>4.1900000000000004</v>
      </c>
      <c r="F1990" s="20" t="str">
        <f>VLOOKUP(Table3[[#This Row],[Customer ID]],'Medical Examinations'!$1:$1048576,5,FALSE())</f>
        <v xml:space="preserve">normal </v>
      </c>
      <c r="G1990" s="19" t="str">
        <f>VLOOKUP(Table3[[#This Row],[Customer ID]],'Medical Examinations'!$1:$1048576,6,FALSE())</f>
        <v>No</v>
      </c>
      <c r="H1990" s="19" t="str">
        <f>VLOOKUP(Table3[[#This Row],[Customer ID]],'Medical Examinations'!$1:$1048576,7,FALSE())</f>
        <v>No</v>
      </c>
      <c r="I1990" s="19" t="str">
        <f>VLOOKUP(Table3[[#This Row],[Customer ID]],'Medical Examinations'!$1:$1048576,8,FALSE())</f>
        <v>Yes</v>
      </c>
      <c r="J1990" s="19">
        <f>VLOOKUP(Table3[[#This Row],[Customer ID]],'Medical Examinations'!$1:$1048576,9,FALSE())</f>
        <v>1</v>
      </c>
      <c r="K1990" s="19" t="str">
        <f>VLOOKUP(Table3[[#This Row],[Customer ID]],'Medical Examinations'!$1:$1048576,10,FALSE())</f>
        <v>No</v>
      </c>
      <c r="L1990" s="19" t="e">
        <f>VLOOKUP(Table3[[#This Row],[Customer ID]],'Hospitalisation Details'!1989:$1048576,5,FALSE())</f>
        <v>#N/A</v>
      </c>
      <c r="M1990" s="19" t="e">
        <f>VLOOKUP(Table3[[#This Row],[Customer ID]],'Hospitalisation Details'!1989:$1048576,6,FALSE())</f>
        <v>#N/A</v>
      </c>
      <c r="N1990" s="19" t="e">
        <f>VLOOKUP(Table3[[#This Row],[Customer ID]],'Hospitalisation Details'!1989:$1048576,8,FALSE())</f>
        <v>#N/A</v>
      </c>
      <c r="O1990" s="19" t="e">
        <f>VLOOKUP(Table3[[#This Row],[Customer ID]],'Hospitalisation Details'!1989:$1048576,9,FALSE())</f>
        <v>#N/A</v>
      </c>
      <c r="P1990" s="19" t="e">
        <f>VLOOKUP(Table3[[#This Row],[Customer ID]],'Hospitalisation Details'!1989:$1048576,10,FALSE())</f>
        <v>#N/A</v>
      </c>
      <c r="Q1990" s="19" t="e">
        <f>VLOOKUP(Table3[[#This Row],[Customer ID]],'Hospitalisation Details'!1989:$1048576,11,FALSE())</f>
        <v>#N/A</v>
      </c>
    </row>
    <row r="1991" spans="1:17" x14ac:dyDescent="0.2">
      <c r="A1991" s="18" t="s">
        <v>378</v>
      </c>
      <c r="B1991" s="19" t="str">
        <f>VLOOKUP(Table3[[#This Row],[Customer ID]],'Customer name 1'!1990:$1048576,4,FALSE())</f>
        <v xml:space="preserve">Mr. Christopher </v>
      </c>
      <c r="C1991" s="20">
        <f>VLOOKUP(Table3[[#This Row],[Customer ID]],'Medical Examinations'!$1:$1048576,2,FALSE())</f>
        <v>25.745000000000001</v>
      </c>
      <c r="D1991" s="20" t="str">
        <f>VLOOKUP(Table3[[#This Row],[Customer ID]],'Medical Examinations'!$1:$1048576,3,FALSE())</f>
        <v>over weight</v>
      </c>
      <c r="E1991" s="20">
        <f>VLOOKUP(Table3[[#This Row],[Customer ID]],'Medical Examinations'!$1:$1048576,4,FALSE())</f>
        <v>4.62</v>
      </c>
      <c r="F1991" s="20" t="str">
        <f>VLOOKUP(Table3[[#This Row],[Customer ID]],'Medical Examinations'!$1:$1048576,5,FALSE())</f>
        <v xml:space="preserve">normal </v>
      </c>
      <c r="G1991" s="19" t="str">
        <f>VLOOKUP(Table3[[#This Row],[Customer ID]],'Medical Examinations'!$1:$1048576,6,FALSE())</f>
        <v>yes</v>
      </c>
      <c r="H1991" s="19" t="str">
        <f>VLOOKUP(Table3[[#This Row],[Customer ID]],'Medical Examinations'!$1:$1048576,7,FALSE())</f>
        <v>No</v>
      </c>
      <c r="I1991" s="19" t="str">
        <f>VLOOKUP(Table3[[#This Row],[Customer ID]],'Medical Examinations'!$1:$1048576,8,FALSE())</f>
        <v>No</v>
      </c>
      <c r="J1991" s="19">
        <f>VLOOKUP(Table3[[#This Row],[Customer ID]],'Medical Examinations'!$1:$1048576,9,FALSE())</f>
        <v>0</v>
      </c>
      <c r="K1991" s="19" t="str">
        <f>VLOOKUP(Table3[[#This Row],[Customer ID]],'Medical Examinations'!$1:$1048576,10,FALSE())</f>
        <v>No</v>
      </c>
      <c r="L1991" s="19" t="e">
        <f>VLOOKUP(Table3[[#This Row],[Customer ID]],'Hospitalisation Details'!1990:$1048576,5,FALSE())</f>
        <v>#N/A</v>
      </c>
      <c r="M1991" s="19" t="e">
        <f>VLOOKUP(Table3[[#This Row],[Customer ID]],'Hospitalisation Details'!1990:$1048576,6,FALSE())</f>
        <v>#N/A</v>
      </c>
      <c r="N1991" s="19" t="e">
        <f>VLOOKUP(Table3[[#This Row],[Customer ID]],'Hospitalisation Details'!1990:$1048576,8,FALSE())</f>
        <v>#N/A</v>
      </c>
      <c r="O1991" s="19" t="e">
        <f>VLOOKUP(Table3[[#This Row],[Customer ID]],'Hospitalisation Details'!1990:$1048576,9,FALSE())</f>
        <v>#N/A</v>
      </c>
      <c r="P1991" s="19" t="e">
        <f>VLOOKUP(Table3[[#This Row],[Customer ID]],'Hospitalisation Details'!1990:$1048576,10,FALSE())</f>
        <v>#N/A</v>
      </c>
      <c r="Q1991" s="19" t="e">
        <f>VLOOKUP(Table3[[#This Row],[Customer ID]],'Hospitalisation Details'!1990:$1048576,11,FALSE())</f>
        <v>#N/A</v>
      </c>
    </row>
    <row r="1992" spans="1:17" x14ac:dyDescent="0.2">
      <c r="A1992" s="18" t="s">
        <v>377</v>
      </c>
      <c r="B1992" s="19" t="str">
        <f>VLOOKUP(Table3[[#This Row],[Customer ID]],'Customer name 1'!1991:$1048576,4,FALSE())</f>
        <v xml:space="preserve">Mr. Christopher </v>
      </c>
      <c r="C1992" s="20">
        <f>VLOOKUP(Table3[[#This Row],[Customer ID]],'Medical Examinations'!$1:$1048576,2,FALSE())</f>
        <v>37.1</v>
      </c>
      <c r="D1992" s="20" t="str">
        <f>VLOOKUP(Table3[[#This Row],[Customer ID]],'Medical Examinations'!$1:$1048576,3,FALSE())</f>
        <v xml:space="preserve"> obesity </v>
      </c>
      <c r="E1992" s="20">
        <f>VLOOKUP(Table3[[#This Row],[Customer ID]],'Medical Examinations'!$1:$1048576,4,FALSE())</f>
        <v>6.24</v>
      </c>
      <c r="F1992" s="20" t="str">
        <f>VLOOKUP(Table3[[#This Row],[Customer ID]],'Medical Examinations'!$1:$1048576,5,FALSE())</f>
        <v>prediabetes</v>
      </c>
      <c r="G1992" s="19" t="str">
        <f>VLOOKUP(Table3[[#This Row],[Customer ID]],'Medical Examinations'!$1:$1048576,6,FALSE())</f>
        <v>No</v>
      </c>
      <c r="H1992" s="19" t="str">
        <f>VLOOKUP(Table3[[#This Row],[Customer ID]],'Medical Examinations'!$1:$1048576,7,FALSE())</f>
        <v>No</v>
      </c>
      <c r="I1992" s="19" t="str">
        <f>VLOOKUP(Table3[[#This Row],[Customer ID]],'Medical Examinations'!$1:$1048576,8,FALSE())</f>
        <v>No</v>
      </c>
      <c r="J1992" s="19">
        <f>VLOOKUP(Table3[[#This Row],[Customer ID]],'Medical Examinations'!$1:$1048576,9,FALSE())</f>
        <v>0</v>
      </c>
      <c r="K1992" s="19" t="str">
        <f>VLOOKUP(Table3[[#This Row],[Customer ID]],'Medical Examinations'!$1:$1048576,10,FALSE())</f>
        <v>No</v>
      </c>
      <c r="L1992" s="19" t="e">
        <f>VLOOKUP(Table3[[#This Row],[Customer ID]],'Hospitalisation Details'!1991:$1048576,5,FALSE())</f>
        <v>#N/A</v>
      </c>
      <c r="M1992" s="19" t="e">
        <f>VLOOKUP(Table3[[#This Row],[Customer ID]],'Hospitalisation Details'!1991:$1048576,6,FALSE())</f>
        <v>#N/A</v>
      </c>
      <c r="N1992" s="19" t="e">
        <f>VLOOKUP(Table3[[#This Row],[Customer ID]],'Hospitalisation Details'!1991:$1048576,8,FALSE())</f>
        <v>#N/A</v>
      </c>
      <c r="O1992" s="19" t="e">
        <f>VLOOKUP(Table3[[#This Row],[Customer ID]],'Hospitalisation Details'!1991:$1048576,9,FALSE())</f>
        <v>#N/A</v>
      </c>
      <c r="P1992" s="19" t="e">
        <f>VLOOKUP(Table3[[#This Row],[Customer ID]],'Hospitalisation Details'!1991:$1048576,10,FALSE())</f>
        <v>#N/A</v>
      </c>
      <c r="Q1992" s="19" t="e">
        <f>VLOOKUP(Table3[[#This Row],[Customer ID]],'Hospitalisation Details'!1991:$1048576,11,FALSE())</f>
        <v>#N/A</v>
      </c>
    </row>
    <row r="1993" spans="1:17" x14ac:dyDescent="0.2">
      <c r="A1993" s="18" t="s">
        <v>376</v>
      </c>
      <c r="B1993" s="19" t="str">
        <f>VLOOKUP(Table3[[#This Row],[Customer ID]],'Customer name 1'!1992:$1048576,4,FALSE())</f>
        <v xml:space="preserve">Mr. Christopher </v>
      </c>
      <c r="C1993" s="20">
        <f>VLOOKUP(Table3[[#This Row],[Customer ID]],'Medical Examinations'!$1:$1048576,2,FALSE())</f>
        <v>35.435000000000002</v>
      </c>
      <c r="D1993" s="20" t="str">
        <f>VLOOKUP(Table3[[#This Row],[Customer ID]],'Medical Examinations'!$1:$1048576,3,FALSE())</f>
        <v xml:space="preserve"> obesity </v>
      </c>
      <c r="E1993" s="20">
        <f>VLOOKUP(Table3[[#This Row],[Customer ID]],'Medical Examinations'!$1:$1048576,4,FALSE())</f>
        <v>5.81</v>
      </c>
      <c r="F1993" s="20" t="str">
        <f>VLOOKUP(Table3[[#This Row],[Customer ID]],'Medical Examinations'!$1:$1048576,5,FALSE())</f>
        <v>prediabetes</v>
      </c>
      <c r="G1993" s="19" t="str">
        <f>VLOOKUP(Table3[[#This Row],[Customer ID]],'Medical Examinations'!$1:$1048576,6,FALSE())</f>
        <v>No</v>
      </c>
      <c r="H1993" s="19" t="str">
        <f>VLOOKUP(Table3[[#This Row],[Customer ID]],'Medical Examinations'!$1:$1048576,7,FALSE())</f>
        <v>No</v>
      </c>
      <c r="I1993" s="19" t="str">
        <f>VLOOKUP(Table3[[#This Row],[Customer ID]],'Medical Examinations'!$1:$1048576,8,FALSE())</f>
        <v>No</v>
      </c>
      <c r="J1993" s="19">
        <f>VLOOKUP(Table3[[#This Row],[Customer ID]],'Medical Examinations'!$1:$1048576,9,FALSE())</f>
        <v>0</v>
      </c>
      <c r="K1993" s="19" t="str">
        <f>VLOOKUP(Table3[[#This Row],[Customer ID]],'Medical Examinations'!$1:$1048576,10,FALSE())</f>
        <v>No</v>
      </c>
      <c r="L1993" s="19" t="e">
        <f>VLOOKUP(Table3[[#This Row],[Customer ID]],'Hospitalisation Details'!1992:$1048576,5,FALSE())</f>
        <v>#N/A</v>
      </c>
      <c r="M1993" s="19" t="e">
        <f>VLOOKUP(Table3[[#This Row],[Customer ID]],'Hospitalisation Details'!1992:$1048576,6,FALSE())</f>
        <v>#N/A</v>
      </c>
      <c r="N1993" s="19" t="e">
        <f>VLOOKUP(Table3[[#This Row],[Customer ID]],'Hospitalisation Details'!1992:$1048576,8,FALSE())</f>
        <v>#N/A</v>
      </c>
      <c r="O1993" s="19" t="e">
        <f>VLOOKUP(Table3[[#This Row],[Customer ID]],'Hospitalisation Details'!1992:$1048576,9,FALSE())</f>
        <v>#N/A</v>
      </c>
      <c r="P1993" s="19" t="e">
        <f>VLOOKUP(Table3[[#This Row],[Customer ID]],'Hospitalisation Details'!1992:$1048576,10,FALSE())</f>
        <v>#N/A</v>
      </c>
      <c r="Q1993" s="19" t="e">
        <f>VLOOKUP(Table3[[#This Row],[Customer ID]],'Hospitalisation Details'!1992:$1048576,11,FALSE())</f>
        <v>#N/A</v>
      </c>
    </row>
    <row r="1994" spans="1:17" x14ac:dyDescent="0.2">
      <c r="A1994" s="18" t="s">
        <v>375</v>
      </c>
      <c r="B1994" s="19" t="str">
        <f>VLOOKUP(Table3[[#This Row],[Customer ID]],'Customer name 1'!1993:$1048576,4,FALSE())</f>
        <v xml:space="preserve">Mr. Norman </v>
      </c>
      <c r="C1994" s="20">
        <f>VLOOKUP(Table3[[#This Row],[Customer ID]],'Medical Examinations'!$1:$1048576,2,FALSE())</f>
        <v>20.399999999999999</v>
      </c>
      <c r="D1994" s="20" t="str">
        <f>VLOOKUP(Table3[[#This Row],[Customer ID]],'Medical Examinations'!$1:$1048576,3,FALSE())</f>
        <v>normal weight</v>
      </c>
      <c r="E1994" s="20">
        <f>VLOOKUP(Table3[[#This Row],[Customer ID]],'Medical Examinations'!$1:$1048576,4,FALSE())</f>
        <v>4.83</v>
      </c>
      <c r="F1994" s="20" t="str">
        <f>VLOOKUP(Table3[[#This Row],[Customer ID]],'Medical Examinations'!$1:$1048576,5,FALSE())</f>
        <v xml:space="preserve">normal </v>
      </c>
      <c r="G1994" s="19" t="str">
        <f>VLOOKUP(Table3[[#This Row],[Customer ID]],'Medical Examinations'!$1:$1048576,6,FALSE())</f>
        <v>No</v>
      </c>
      <c r="H1994" s="19" t="str">
        <f>VLOOKUP(Table3[[#This Row],[Customer ID]],'Medical Examinations'!$1:$1048576,7,FALSE())</f>
        <v>No</v>
      </c>
      <c r="I1994" s="19" t="str">
        <f>VLOOKUP(Table3[[#This Row],[Customer ID]],'Medical Examinations'!$1:$1048576,8,FALSE())</f>
        <v>No</v>
      </c>
      <c r="J1994" s="19">
        <f>VLOOKUP(Table3[[#This Row],[Customer ID]],'Medical Examinations'!$1:$1048576,9,FALSE())</f>
        <v>0</v>
      </c>
      <c r="K1994" s="19" t="str">
        <f>VLOOKUP(Table3[[#This Row],[Customer ID]],'Medical Examinations'!$1:$1048576,10,FALSE())</f>
        <v>No</v>
      </c>
      <c r="L1994" s="19" t="e">
        <f>VLOOKUP(Table3[[#This Row],[Customer ID]],'Hospitalisation Details'!1993:$1048576,5,FALSE())</f>
        <v>#N/A</v>
      </c>
      <c r="M1994" s="19" t="e">
        <f>VLOOKUP(Table3[[#This Row],[Customer ID]],'Hospitalisation Details'!1993:$1048576,6,FALSE())</f>
        <v>#N/A</v>
      </c>
      <c r="N1994" s="19" t="e">
        <f>VLOOKUP(Table3[[#This Row],[Customer ID]],'Hospitalisation Details'!1993:$1048576,8,FALSE())</f>
        <v>#N/A</v>
      </c>
      <c r="O1994" s="19" t="e">
        <f>VLOOKUP(Table3[[#This Row],[Customer ID]],'Hospitalisation Details'!1993:$1048576,9,FALSE())</f>
        <v>#N/A</v>
      </c>
      <c r="P1994" s="19" t="e">
        <f>VLOOKUP(Table3[[#This Row],[Customer ID]],'Hospitalisation Details'!1993:$1048576,10,FALSE())</f>
        <v>#N/A</v>
      </c>
      <c r="Q1994" s="19" t="e">
        <f>VLOOKUP(Table3[[#This Row],[Customer ID]],'Hospitalisation Details'!1993:$1048576,11,FALSE())</f>
        <v>#N/A</v>
      </c>
    </row>
    <row r="1995" spans="1:17" x14ac:dyDescent="0.2">
      <c r="A1995" s="18" t="s">
        <v>374</v>
      </c>
      <c r="B1995" s="19" t="str">
        <f>VLOOKUP(Table3[[#This Row],[Customer ID]],'Customer name 1'!1994:$1048576,4,FALSE())</f>
        <v xml:space="preserve">Ms. Susan </v>
      </c>
      <c r="C1995" s="20">
        <f>VLOOKUP(Table3[[#This Row],[Customer ID]],'Medical Examinations'!$1:$1048576,2,FALSE())</f>
        <v>42.13</v>
      </c>
      <c r="D1995" s="20" t="str">
        <f>VLOOKUP(Table3[[#This Row],[Customer ID]],'Medical Examinations'!$1:$1048576,3,FALSE())</f>
        <v xml:space="preserve"> obesity </v>
      </c>
      <c r="E1995" s="20">
        <f>VLOOKUP(Table3[[#This Row],[Customer ID]],'Medical Examinations'!$1:$1048576,4,FALSE())</f>
        <v>5.72</v>
      </c>
      <c r="F1995" s="20" t="str">
        <f>VLOOKUP(Table3[[#This Row],[Customer ID]],'Medical Examinations'!$1:$1048576,5,FALSE())</f>
        <v>prediabetes</v>
      </c>
      <c r="G1995" s="19" t="str">
        <f>VLOOKUP(Table3[[#This Row],[Customer ID]],'Medical Examinations'!$1:$1048576,6,FALSE())</f>
        <v>yes</v>
      </c>
      <c r="H1995" s="19" t="str">
        <f>VLOOKUP(Table3[[#This Row],[Customer ID]],'Medical Examinations'!$1:$1048576,7,FALSE())</f>
        <v>No</v>
      </c>
      <c r="I1995" s="19" t="str">
        <f>VLOOKUP(Table3[[#This Row],[Customer ID]],'Medical Examinations'!$1:$1048576,8,FALSE())</f>
        <v>Yes</v>
      </c>
      <c r="J1995" s="19">
        <f>VLOOKUP(Table3[[#This Row],[Customer ID]],'Medical Examinations'!$1:$1048576,9,FALSE())</f>
        <v>1</v>
      </c>
      <c r="K1995" s="19" t="str">
        <f>VLOOKUP(Table3[[#This Row],[Customer ID]],'Medical Examinations'!$1:$1048576,10,FALSE())</f>
        <v>No</v>
      </c>
      <c r="L1995" s="19" t="e">
        <f>VLOOKUP(Table3[[#This Row],[Customer ID]],'Hospitalisation Details'!1994:$1048576,5,FALSE())</f>
        <v>#N/A</v>
      </c>
      <c r="M1995" s="19" t="e">
        <f>VLOOKUP(Table3[[#This Row],[Customer ID]],'Hospitalisation Details'!1994:$1048576,6,FALSE())</f>
        <v>#N/A</v>
      </c>
      <c r="N1995" s="19" t="e">
        <f>VLOOKUP(Table3[[#This Row],[Customer ID]],'Hospitalisation Details'!1994:$1048576,8,FALSE())</f>
        <v>#N/A</v>
      </c>
      <c r="O1995" s="19" t="e">
        <f>VLOOKUP(Table3[[#This Row],[Customer ID]],'Hospitalisation Details'!1994:$1048576,9,FALSE())</f>
        <v>#N/A</v>
      </c>
      <c r="P1995" s="19" t="e">
        <f>VLOOKUP(Table3[[#This Row],[Customer ID]],'Hospitalisation Details'!1994:$1048576,10,FALSE())</f>
        <v>#N/A</v>
      </c>
      <c r="Q1995" s="19" t="e">
        <f>VLOOKUP(Table3[[#This Row],[Customer ID]],'Hospitalisation Details'!1994:$1048576,11,FALSE())</f>
        <v>#N/A</v>
      </c>
    </row>
    <row r="1996" spans="1:17" x14ac:dyDescent="0.2">
      <c r="A1996" s="18" t="s">
        <v>373</v>
      </c>
      <c r="B1996" s="19" t="str">
        <f>VLOOKUP(Table3[[#This Row],[Customer ID]],'Customer name 1'!1995:$1048576,4,FALSE())</f>
        <v xml:space="preserve">Ms. Tatyana </v>
      </c>
      <c r="C1996" s="20">
        <f>VLOOKUP(Table3[[#This Row],[Customer ID]],'Medical Examinations'!$1:$1048576,2,FALSE())</f>
        <v>33.99</v>
      </c>
      <c r="D1996" s="20" t="str">
        <f>VLOOKUP(Table3[[#This Row],[Customer ID]],'Medical Examinations'!$1:$1048576,3,FALSE())</f>
        <v xml:space="preserve"> obesity </v>
      </c>
      <c r="E1996" s="20">
        <f>VLOOKUP(Table3[[#This Row],[Customer ID]],'Medical Examinations'!$1:$1048576,4,FALSE())</f>
        <v>4.83</v>
      </c>
      <c r="F1996" s="20" t="str">
        <f>VLOOKUP(Table3[[#This Row],[Customer ID]],'Medical Examinations'!$1:$1048576,5,FALSE())</f>
        <v xml:space="preserve">normal </v>
      </c>
      <c r="G1996" s="19" t="str">
        <f>VLOOKUP(Table3[[#This Row],[Customer ID]],'Medical Examinations'!$1:$1048576,6,FALSE())</f>
        <v>yes</v>
      </c>
      <c r="H1996" s="19" t="str">
        <f>VLOOKUP(Table3[[#This Row],[Customer ID]],'Medical Examinations'!$1:$1048576,7,FALSE())</f>
        <v>No</v>
      </c>
      <c r="I1996" s="19" t="str">
        <f>VLOOKUP(Table3[[#This Row],[Customer ID]],'Medical Examinations'!$1:$1048576,8,FALSE())</f>
        <v>Yes</v>
      </c>
      <c r="J1996" s="19">
        <f>VLOOKUP(Table3[[#This Row],[Customer ID]],'Medical Examinations'!$1:$1048576,9,FALSE())</f>
        <v>1</v>
      </c>
      <c r="K1996" s="19" t="str">
        <f>VLOOKUP(Table3[[#This Row],[Customer ID]],'Medical Examinations'!$1:$1048576,10,FALSE())</f>
        <v>No</v>
      </c>
      <c r="L1996" s="19" t="e">
        <f>VLOOKUP(Table3[[#This Row],[Customer ID]],'Hospitalisation Details'!1995:$1048576,5,FALSE())</f>
        <v>#N/A</v>
      </c>
      <c r="M1996" s="19" t="e">
        <f>VLOOKUP(Table3[[#This Row],[Customer ID]],'Hospitalisation Details'!1995:$1048576,6,FALSE())</f>
        <v>#N/A</v>
      </c>
      <c r="N1996" s="19" t="e">
        <f>VLOOKUP(Table3[[#This Row],[Customer ID]],'Hospitalisation Details'!1995:$1048576,8,FALSE())</f>
        <v>#N/A</v>
      </c>
      <c r="O1996" s="19" t="e">
        <f>VLOOKUP(Table3[[#This Row],[Customer ID]],'Hospitalisation Details'!1995:$1048576,9,FALSE())</f>
        <v>#N/A</v>
      </c>
      <c r="P1996" s="19" t="e">
        <f>VLOOKUP(Table3[[#This Row],[Customer ID]],'Hospitalisation Details'!1995:$1048576,10,FALSE())</f>
        <v>#N/A</v>
      </c>
      <c r="Q1996" s="19" t="e">
        <f>VLOOKUP(Table3[[#This Row],[Customer ID]],'Hospitalisation Details'!1995:$1048576,11,FALSE())</f>
        <v>#N/A</v>
      </c>
    </row>
    <row r="1997" spans="1:17" x14ac:dyDescent="0.2">
      <c r="A1997" s="18" t="s">
        <v>372</v>
      </c>
      <c r="B1997" s="19" t="str">
        <f>VLOOKUP(Table3[[#This Row],[Customer ID]],'Customer name 1'!1996:$1048576,4,FALSE())</f>
        <v xml:space="preserve">Ms. Chrissy </v>
      </c>
      <c r="C1997" s="20">
        <f>VLOOKUP(Table3[[#This Row],[Customer ID]],'Medical Examinations'!$1:$1048576,2,FALSE())</f>
        <v>28.594999999999999</v>
      </c>
      <c r="D1997" s="20" t="str">
        <f>VLOOKUP(Table3[[#This Row],[Customer ID]],'Medical Examinations'!$1:$1048576,3,FALSE())</f>
        <v>over weight</v>
      </c>
      <c r="E1997" s="20">
        <f>VLOOKUP(Table3[[#This Row],[Customer ID]],'Medical Examinations'!$1:$1048576,4,FALSE())</f>
        <v>4.1399999999999997</v>
      </c>
      <c r="F1997" s="20" t="str">
        <f>VLOOKUP(Table3[[#This Row],[Customer ID]],'Medical Examinations'!$1:$1048576,5,FALSE())</f>
        <v xml:space="preserve">normal </v>
      </c>
      <c r="G1997" s="19" t="str">
        <f>VLOOKUP(Table3[[#This Row],[Customer ID]],'Medical Examinations'!$1:$1048576,6,FALSE())</f>
        <v>yes</v>
      </c>
      <c r="H1997" s="19" t="str">
        <f>VLOOKUP(Table3[[#This Row],[Customer ID]],'Medical Examinations'!$1:$1048576,7,FALSE())</f>
        <v>No</v>
      </c>
      <c r="I1997" s="19" t="str">
        <f>VLOOKUP(Table3[[#This Row],[Customer ID]],'Medical Examinations'!$1:$1048576,8,FALSE())</f>
        <v>Yes</v>
      </c>
      <c r="J1997" s="19">
        <f>VLOOKUP(Table3[[#This Row],[Customer ID]],'Medical Examinations'!$1:$1048576,9,FALSE())</f>
        <v>1</v>
      </c>
      <c r="K1997" s="19" t="str">
        <f>VLOOKUP(Table3[[#This Row],[Customer ID]],'Medical Examinations'!$1:$1048576,10,FALSE())</f>
        <v>No</v>
      </c>
      <c r="L1997" s="19" t="e">
        <f>VLOOKUP(Table3[[#This Row],[Customer ID]],'Hospitalisation Details'!1996:$1048576,5,FALSE())</f>
        <v>#N/A</v>
      </c>
      <c r="M1997" s="19" t="e">
        <f>VLOOKUP(Table3[[#This Row],[Customer ID]],'Hospitalisation Details'!1996:$1048576,6,FALSE())</f>
        <v>#N/A</v>
      </c>
      <c r="N1997" s="19" t="e">
        <f>VLOOKUP(Table3[[#This Row],[Customer ID]],'Hospitalisation Details'!1996:$1048576,8,FALSE())</f>
        <v>#N/A</v>
      </c>
      <c r="O1997" s="19" t="e">
        <f>VLOOKUP(Table3[[#This Row],[Customer ID]],'Hospitalisation Details'!1996:$1048576,9,FALSE())</f>
        <v>#N/A</v>
      </c>
      <c r="P1997" s="19" t="e">
        <f>VLOOKUP(Table3[[#This Row],[Customer ID]],'Hospitalisation Details'!1996:$1048576,10,FALSE())</f>
        <v>#N/A</v>
      </c>
      <c r="Q1997" s="19" t="e">
        <f>VLOOKUP(Table3[[#This Row],[Customer ID]],'Hospitalisation Details'!1996:$1048576,11,FALSE())</f>
        <v>#N/A</v>
      </c>
    </row>
    <row r="1998" spans="1:17" x14ac:dyDescent="0.2">
      <c r="A1998" s="18" t="s">
        <v>371</v>
      </c>
      <c r="B1998" s="19" t="str">
        <f>VLOOKUP(Table3[[#This Row],[Customer ID]],'Customer name 1'!1997:$1048576,4,FALSE())</f>
        <v xml:space="preserve">Ms. Carrie </v>
      </c>
      <c r="C1998" s="20">
        <f>VLOOKUP(Table3[[#This Row],[Customer ID]],'Medical Examinations'!$1:$1048576,2,FALSE())</f>
        <v>20.8</v>
      </c>
      <c r="D1998" s="20" t="str">
        <f>VLOOKUP(Table3[[#This Row],[Customer ID]],'Medical Examinations'!$1:$1048576,3,FALSE())</f>
        <v>normal weight</v>
      </c>
      <c r="E1998" s="20">
        <f>VLOOKUP(Table3[[#This Row],[Customer ID]],'Medical Examinations'!$1:$1048576,4,FALSE())</f>
        <v>4.07</v>
      </c>
      <c r="F1998" s="20" t="str">
        <f>VLOOKUP(Table3[[#This Row],[Customer ID]],'Medical Examinations'!$1:$1048576,5,FALSE())</f>
        <v xml:space="preserve">normal </v>
      </c>
      <c r="G1998" s="19" t="str">
        <f>VLOOKUP(Table3[[#This Row],[Customer ID]],'Medical Examinations'!$1:$1048576,6,FALSE())</f>
        <v>yes</v>
      </c>
      <c r="H1998" s="19" t="str">
        <f>VLOOKUP(Table3[[#This Row],[Customer ID]],'Medical Examinations'!$1:$1048576,7,FALSE())</f>
        <v>No</v>
      </c>
      <c r="I1998" s="19" t="str">
        <f>VLOOKUP(Table3[[#This Row],[Customer ID]],'Medical Examinations'!$1:$1048576,8,FALSE())</f>
        <v>Yes</v>
      </c>
      <c r="J1998" s="19">
        <f>VLOOKUP(Table3[[#This Row],[Customer ID]],'Medical Examinations'!$1:$1048576,9,FALSE())</f>
        <v>1</v>
      </c>
      <c r="K1998" s="19" t="str">
        <f>VLOOKUP(Table3[[#This Row],[Customer ID]],'Medical Examinations'!$1:$1048576,10,FALSE())</f>
        <v>No</v>
      </c>
      <c r="L1998" s="19" t="e">
        <f>VLOOKUP(Table3[[#This Row],[Customer ID]],'Hospitalisation Details'!1997:$1048576,5,FALSE())</f>
        <v>#N/A</v>
      </c>
      <c r="M1998" s="19" t="e">
        <f>VLOOKUP(Table3[[#This Row],[Customer ID]],'Hospitalisation Details'!1997:$1048576,6,FALSE())</f>
        <v>#N/A</v>
      </c>
      <c r="N1998" s="19" t="e">
        <f>VLOOKUP(Table3[[#This Row],[Customer ID]],'Hospitalisation Details'!1997:$1048576,8,FALSE())</f>
        <v>#N/A</v>
      </c>
      <c r="O1998" s="19" t="e">
        <f>VLOOKUP(Table3[[#This Row],[Customer ID]],'Hospitalisation Details'!1997:$1048576,9,FALSE())</f>
        <v>#N/A</v>
      </c>
      <c r="P1998" s="19" t="e">
        <f>VLOOKUP(Table3[[#This Row],[Customer ID]],'Hospitalisation Details'!1997:$1048576,10,FALSE())</f>
        <v>#N/A</v>
      </c>
      <c r="Q1998" s="19" t="e">
        <f>VLOOKUP(Table3[[#This Row],[Customer ID]],'Hospitalisation Details'!1997:$1048576,11,FALSE())</f>
        <v>#N/A</v>
      </c>
    </row>
    <row r="1999" spans="1:17" x14ac:dyDescent="0.2">
      <c r="A1999" s="18" t="s">
        <v>370</v>
      </c>
      <c r="B1999" s="19" t="str">
        <f>VLOOKUP(Table3[[#This Row],[Customer ID]],'Customer name 1'!1998:$1048576,4,FALSE())</f>
        <v xml:space="preserve">Ms. Halle </v>
      </c>
      <c r="C1999" s="20">
        <f>VLOOKUP(Table3[[#This Row],[Customer ID]],'Medical Examinations'!$1:$1048576,2,FALSE())</f>
        <v>23.465</v>
      </c>
      <c r="D1999" s="20" t="str">
        <f>VLOOKUP(Table3[[#This Row],[Customer ID]],'Medical Examinations'!$1:$1048576,3,FALSE())</f>
        <v>normal weight</v>
      </c>
      <c r="E1999" s="20">
        <f>VLOOKUP(Table3[[#This Row],[Customer ID]],'Medical Examinations'!$1:$1048576,4,FALSE())</f>
        <v>6.26</v>
      </c>
      <c r="F1999" s="20" t="str">
        <f>VLOOKUP(Table3[[#This Row],[Customer ID]],'Medical Examinations'!$1:$1048576,5,FALSE())</f>
        <v>prediabetes</v>
      </c>
      <c r="G1999" s="19" t="str">
        <f>VLOOKUP(Table3[[#This Row],[Customer ID]],'Medical Examinations'!$1:$1048576,6,FALSE())</f>
        <v>yes</v>
      </c>
      <c r="H1999" s="19" t="str">
        <f>VLOOKUP(Table3[[#This Row],[Customer ID]],'Medical Examinations'!$1:$1048576,7,FALSE())</f>
        <v>No</v>
      </c>
      <c r="I1999" s="19" t="str">
        <f>VLOOKUP(Table3[[#This Row],[Customer ID]],'Medical Examinations'!$1:$1048576,8,FALSE())</f>
        <v>Yes</v>
      </c>
      <c r="J1999" s="19">
        <f>VLOOKUP(Table3[[#This Row],[Customer ID]],'Medical Examinations'!$1:$1048576,9,FALSE())</f>
        <v>1</v>
      </c>
      <c r="K1999" s="19" t="str">
        <f>VLOOKUP(Table3[[#This Row],[Customer ID]],'Medical Examinations'!$1:$1048576,10,FALSE())</f>
        <v>No</v>
      </c>
      <c r="L1999" s="19" t="e">
        <f>VLOOKUP(Table3[[#This Row],[Customer ID]],'Hospitalisation Details'!1998:$1048576,5,FALSE())</f>
        <v>#N/A</v>
      </c>
      <c r="M1999" s="19" t="e">
        <f>VLOOKUP(Table3[[#This Row],[Customer ID]],'Hospitalisation Details'!1998:$1048576,6,FALSE())</f>
        <v>#N/A</v>
      </c>
      <c r="N1999" s="19" t="e">
        <f>VLOOKUP(Table3[[#This Row],[Customer ID]],'Hospitalisation Details'!1998:$1048576,8,FALSE())</f>
        <v>#N/A</v>
      </c>
      <c r="O1999" s="19" t="e">
        <f>VLOOKUP(Table3[[#This Row],[Customer ID]],'Hospitalisation Details'!1998:$1048576,9,FALSE())</f>
        <v>#N/A</v>
      </c>
      <c r="P1999" s="19" t="e">
        <f>VLOOKUP(Table3[[#This Row],[Customer ID]],'Hospitalisation Details'!1998:$1048576,10,FALSE())</f>
        <v>#N/A</v>
      </c>
      <c r="Q1999" s="19" t="e">
        <f>VLOOKUP(Table3[[#This Row],[Customer ID]],'Hospitalisation Details'!1998:$1048576,11,FALSE())</f>
        <v>#N/A</v>
      </c>
    </row>
    <row r="2000" spans="1:17" x14ac:dyDescent="0.2">
      <c r="A2000" s="18" t="s">
        <v>369</v>
      </c>
      <c r="B2000" s="19" t="str">
        <f>VLOOKUP(Table3[[#This Row],[Customer ID]],'Customer name 1'!1999:$1048576,4,FALSE())</f>
        <v xml:space="preserve">Ms. Carolyn </v>
      </c>
      <c r="C2000" s="20">
        <f>VLOOKUP(Table3[[#This Row],[Customer ID]],'Medical Examinations'!$1:$1048576,2,FALSE())</f>
        <v>40.185000000000002</v>
      </c>
      <c r="D2000" s="20" t="str">
        <f>VLOOKUP(Table3[[#This Row],[Customer ID]],'Medical Examinations'!$1:$1048576,3,FALSE())</f>
        <v xml:space="preserve"> obesity </v>
      </c>
      <c r="E2000" s="20">
        <f>VLOOKUP(Table3[[#This Row],[Customer ID]],'Medical Examinations'!$1:$1048576,4,FALSE())</f>
        <v>5.88</v>
      </c>
      <c r="F2000" s="20" t="str">
        <f>VLOOKUP(Table3[[#This Row],[Customer ID]],'Medical Examinations'!$1:$1048576,5,FALSE())</f>
        <v>prediabetes</v>
      </c>
      <c r="G2000" s="19" t="str">
        <f>VLOOKUP(Table3[[#This Row],[Customer ID]],'Medical Examinations'!$1:$1048576,6,FALSE())</f>
        <v>yes</v>
      </c>
      <c r="H2000" s="19" t="str">
        <f>VLOOKUP(Table3[[#This Row],[Customer ID]],'Medical Examinations'!$1:$1048576,7,FALSE())</f>
        <v>No</v>
      </c>
      <c r="I2000" s="19" t="str">
        <f>VLOOKUP(Table3[[#This Row],[Customer ID]],'Medical Examinations'!$1:$1048576,8,FALSE())</f>
        <v>No</v>
      </c>
      <c r="J2000" s="19">
        <f>VLOOKUP(Table3[[#This Row],[Customer ID]],'Medical Examinations'!$1:$1048576,9,FALSE())</f>
        <v>0</v>
      </c>
      <c r="K2000" s="19" t="str">
        <f>VLOOKUP(Table3[[#This Row],[Customer ID]],'Medical Examinations'!$1:$1048576,10,FALSE())</f>
        <v>No</v>
      </c>
      <c r="L2000" s="19" t="e">
        <f>VLOOKUP(Table3[[#This Row],[Customer ID]],'Hospitalisation Details'!1999:$1048576,5,FALSE())</f>
        <v>#N/A</v>
      </c>
      <c r="M2000" s="19" t="e">
        <f>VLOOKUP(Table3[[#This Row],[Customer ID]],'Hospitalisation Details'!1999:$1048576,6,FALSE())</f>
        <v>#N/A</v>
      </c>
      <c r="N2000" s="19" t="e">
        <f>VLOOKUP(Table3[[#This Row],[Customer ID]],'Hospitalisation Details'!1999:$1048576,8,FALSE())</f>
        <v>#N/A</v>
      </c>
      <c r="O2000" s="19" t="e">
        <f>VLOOKUP(Table3[[#This Row],[Customer ID]],'Hospitalisation Details'!1999:$1048576,9,FALSE())</f>
        <v>#N/A</v>
      </c>
      <c r="P2000" s="19" t="e">
        <f>VLOOKUP(Table3[[#This Row],[Customer ID]],'Hospitalisation Details'!1999:$1048576,10,FALSE())</f>
        <v>#N/A</v>
      </c>
      <c r="Q2000" s="19" t="e">
        <f>VLOOKUP(Table3[[#This Row],[Customer ID]],'Hospitalisation Details'!1999:$1048576,11,FALSE())</f>
        <v>#N/A</v>
      </c>
    </row>
    <row r="2001" spans="1:17" x14ac:dyDescent="0.2">
      <c r="A2001" s="18" t="s">
        <v>368</v>
      </c>
      <c r="B2001" s="19" t="str">
        <f>VLOOKUP(Table3[[#This Row],[Customer ID]],'Customer name 1'!2000:$1048576,4,FALSE())</f>
        <v xml:space="preserve">Ms. Tara </v>
      </c>
      <c r="C2001" s="20">
        <f>VLOOKUP(Table3[[#This Row],[Customer ID]],'Medical Examinations'!$1:$1048576,2,FALSE())</f>
        <v>21.89</v>
      </c>
      <c r="D2001" s="20" t="str">
        <f>VLOOKUP(Table3[[#This Row],[Customer ID]],'Medical Examinations'!$1:$1048576,3,FALSE())</f>
        <v>normal weight</v>
      </c>
      <c r="E2001" s="20">
        <f>VLOOKUP(Table3[[#This Row],[Customer ID]],'Medical Examinations'!$1:$1048576,4,FALSE())</f>
        <v>5.72</v>
      </c>
      <c r="F2001" s="20" t="str">
        <f>VLOOKUP(Table3[[#This Row],[Customer ID]],'Medical Examinations'!$1:$1048576,5,FALSE())</f>
        <v>prediabetes</v>
      </c>
      <c r="G2001" s="19" t="str">
        <f>VLOOKUP(Table3[[#This Row],[Customer ID]],'Medical Examinations'!$1:$1048576,6,FALSE())</f>
        <v>yes</v>
      </c>
      <c r="H2001" s="19" t="str">
        <f>VLOOKUP(Table3[[#This Row],[Customer ID]],'Medical Examinations'!$1:$1048576,7,FALSE())</f>
        <v>No</v>
      </c>
      <c r="I2001" s="19" t="str">
        <f>VLOOKUP(Table3[[#This Row],[Customer ID]],'Medical Examinations'!$1:$1048576,8,FALSE())</f>
        <v>No</v>
      </c>
      <c r="J2001" s="19">
        <f>VLOOKUP(Table3[[#This Row],[Customer ID]],'Medical Examinations'!$1:$1048576,9,FALSE())</f>
        <v>0</v>
      </c>
      <c r="K2001" s="19" t="str">
        <f>VLOOKUP(Table3[[#This Row],[Customer ID]],'Medical Examinations'!$1:$1048576,10,FALSE())</f>
        <v>No</v>
      </c>
      <c r="L2001" s="19" t="e">
        <f>VLOOKUP(Table3[[#This Row],[Customer ID]],'Hospitalisation Details'!2000:$1048576,5,FALSE())</f>
        <v>#N/A</v>
      </c>
      <c r="M2001" s="19" t="e">
        <f>VLOOKUP(Table3[[#This Row],[Customer ID]],'Hospitalisation Details'!2000:$1048576,6,FALSE())</f>
        <v>#N/A</v>
      </c>
      <c r="N2001" s="19" t="e">
        <f>VLOOKUP(Table3[[#This Row],[Customer ID]],'Hospitalisation Details'!2000:$1048576,8,FALSE())</f>
        <v>#N/A</v>
      </c>
      <c r="O2001" s="19" t="e">
        <f>VLOOKUP(Table3[[#This Row],[Customer ID]],'Hospitalisation Details'!2000:$1048576,9,FALSE())</f>
        <v>#N/A</v>
      </c>
      <c r="P2001" s="19" t="e">
        <f>VLOOKUP(Table3[[#This Row],[Customer ID]],'Hospitalisation Details'!2000:$1048576,10,FALSE())</f>
        <v>#N/A</v>
      </c>
      <c r="Q2001" s="19" t="e">
        <f>VLOOKUP(Table3[[#This Row],[Customer ID]],'Hospitalisation Details'!2000:$1048576,11,FALSE())</f>
        <v>#N/A</v>
      </c>
    </row>
    <row r="2002" spans="1:17" x14ac:dyDescent="0.2">
      <c r="A2002" s="18" t="s">
        <v>367</v>
      </c>
      <c r="B2002" s="19" t="str">
        <f>VLOOKUP(Table3[[#This Row],[Customer ID]],'Customer name 1'!2001:$1048576,4,FALSE())</f>
        <v xml:space="preserve">Mr. Rasim </v>
      </c>
      <c r="C2002" s="20">
        <f>VLOOKUP(Table3[[#This Row],[Customer ID]],'Medical Examinations'!$1:$1048576,2,FALSE())</f>
        <v>29.34</v>
      </c>
      <c r="D2002" s="20" t="str">
        <f>VLOOKUP(Table3[[#This Row],[Customer ID]],'Medical Examinations'!$1:$1048576,3,FALSE())</f>
        <v>over weight</v>
      </c>
      <c r="E2002" s="20">
        <f>VLOOKUP(Table3[[#This Row],[Customer ID]],'Medical Examinations'!$1:$1048576,4,FALSE())</f>
        <v>6.09</v>
      </c>
      <c r="F2002" s="20" t="str">
        <f>VLOOKUP(Table3[[#This Row],[Customer ID]],'Medical Examinations'!$1:$1048576,5,FALSE())</f>
        <v>prediabetes</v>
      </c>
      <c r="G2002" s="19" t="str">
        <f>VLOOKUP(Table3[[#This Row],[Customer ID]],'Medical Examinations'!$1:$1048576,6,FALSE())</f>
        <v>yes</v>
      </c>
      <c r="H2002" s="19" t="str">
        <f>VLOOKUP(Table3[[#This Row],[Customer ID]],'Medical Examinations'!$1:$1048576,7,FALSE())</f>
        <v>yes</v>
      </c>
      <c r="I2002" s="19" t="str">
        <f>VLOOKUP(Table3[[#This Row],[Customer ID]],'Medical Examinations'!$1:$1048576,8,FALSE())</f>
        <v>No</v>
      </c>
      <c r="J2002" s="19">
        <f>VLOOKUP(Table3[[#This Row],[Customer ID]],'Medical Examinations'!$1:$1048576,9,FALSE())</f>
        <v>2</v>
      </c>
      <c r="K2002" s="19" t="str">
        <f>VLOOKUP(Table3[[#This Row],[Customer ID]],'Medical Examinations'!$1:$1048576,10,FALSE())</f>
        <v>No</v>
      </c>
      <c r="L2002" s="19" t="e">
        <f>VLOOKUP(Table3[[#This Row],[Customer ID]],'Hospitalisation Details'!2001:$1048576,5,FALSE())</f>
        <v>#N/A</v>
      </c>
      <c r="M2002" s="19" t="e">
        <f>VLOOKUP(Table3[[#This Row],[Customer ID]],'Hospitalisation Details'!2001:$1048576,6,FALSE())</f>
        <v>#N/A</v>
      </c>
      <c r="N2002" s="19" t="e">
        <f>VLOOKUP(Table3[[#This Row],[Customer ID]],'Hospitalisation Details'!2001:$1048576,8,FALSE())</f>
        <v>#N/A</v>
      </c>
      <c r="O2002" s="19" t="e">
        <f>VLOOKUP(Table3[[#This Row],[Customer ID]],'Hospitalisation Details'!2001:$1048576,9,FALSE())</f>
        <v>#N/A</v>
      </c>
      <c r="P2002" s="19" t="e">
        <f>VLOOKUP(Table3[[#This Row],[Customer ID]],'Hospitalisation Details'!2001:$1048576,10,FALSE())</f>
        <v>#N/A</v>
      </c>
      <c r="Q2002" s="19" t="e">
        <f>VLOOKUP(Table3[[#This Row],[Customer ID]],'Hospitalisation Details'!2001:$1048576,11,FALSE())</f>
        <v>#N/A</v>
      </c>
    </row>
    <row r="2003" spans="1:17" x14ac:dyDescent="0.2">
      <c r="A2003" s="18" t="s">
        <v>366</v>
      </c>
      <c r="B2003" s="19" t="str">
        <f>VLOOKUP(Table3[[#This Row],[Customer ID]],'Customer name 1'!2002:$1048576,4,FALSE())</f>
        <v xml:space="preserve">Ms. Dina </v>
      </c>
      <c r="C2003" s="20">
        <f>VLOOKUP(Table3[[#This Row],[Customer ID]],'Medical Examinations'!$1:$1048576,2,FALSE())</f>
        <v>22.61</v>
      </c>
      <c r="D2003" s="20" t="str">
        <f>VLOOKUP(Table3[[#This Row],[Customer ID]],'Medical Examinations'!$1:$1048576,3,FALSE())</f>
        <v>normal weight</v>
      </c>
      <c r="E2003" s="20">
        <f>VLOOKUP(Table3[[#This Row],[Customer ID]],'Medical Examinations'!$1:$1048576,4,FALSE())</f>
        <v>4.25</v>
      </c>
      <c r="F2003" s="20" t="str">
        <f>VLOOKUP(Table3[[#This Row],[Customer ID]],'Medical Examinations'!$1:$1048576,5,FALSE())</f>
        <v xml:space="preserve">normal </v>
      </c>
      <c r="G2003" s="19" t="str">
        <f>VLOOKUP(Table3[[#This Row],[Customer ID]],'Medical Examinations'!$1:$1048576,6,FALSE())</f>
        <v>yes</v>
      </c>
      <c r="H2003" s="19" t="str">
        <f>VLOOKUP(Table3[[#This Row],[Customer ID]],'Medical Examinations'!$1:$1048576,7,FALSE())</f>
        <v>No</v>
      </c>
      <c r="I2003" s="19" t="str">
        <f>VLOOKUP(Table3[[#This Row],[Customer ID]],'Medical Examinations'!$1:$1048576,8,FALSE())</f>
        <v>No</v>
      </c>
      <c r="J2003" s="19">
        <f>VLOOKUP(Table3[[#This Row],[Customer ID]],'Medical Examinations'!$1:$1048576,9,FALSE())</f>
        <v>0</v>
      </c>
      <c r="K2003" s="19" t="str">
        <f>VLOOKUP(Table3[[#This Row],[Customer ID]],'Medical Examinations'!$1:$1048576,10,FALSE())</f>
        <v>No</v>
      </c>
      <c r="L2003" s="19" t="e">
        <f>VLOOKUP(Table3[[#This Row],[Customer ID]],'Hospitalisation Details'!2002:$1048576,5,FALSE())</f>
        <v>#N/A</v>
      </c>
      <c r="M2003" s="19" t="e">
        <f>VLOOKUP(Table3[[#This Row],[Customer ID]],'Hospitalisation Details'!2002:$1048576,6,FALSE())</f>
        <v>#N/A</v>
      </c>
      <c r="N2003" s="19" t="e">
        <f>VLOOKUP(Table3[[#This Row],[Customer ID]],'Hospitalisation Details'!2002:$1048576,8,FALSE())</f>
        <v>#N/A</v>
      </c>
      <c r="O2003" s="19" t="e">
        <f>VLOOKUP(Table3[[#This Row],[Customer ID]],'Hospitalisation Details'!2002:$1048576,9,FALSE())</f>
        <v>#N/A</v>
      </c>
      <c r="P2003" s="19" t="e">
        <f>VLOOKUP(Table3[[#This Row],[Customer ID]],'Hospitalisation Details'!2002:$1048576,10,FALSE())</f>
        <v>#N/A</v>
      </c>
      <c r="Q2003" s="19" t="e">
        <f>VLOOKUP(Table3[[#This Row],[Customer ID]],'Hospitalisation Details'!2002:$1048576,11,FALSE())</f>
        <v>#N/A</v>
      </c>
    </row>
    <row r="2004" spans="1:17" x14ac:dyDescent="0.2">
      <c r="A2004" s="18" t="s">
        <v>365</v>
      </c>
      <c r="B2004" s="19" t="str">
        <f>VLOOKUP(Table3[[#This Row],[Customer ID]],'Customer name 1'!2003:$1048576,4,FALSE())</f>
        <v xml:space="preserve">Ms. Lisa </v>
      </c>
      <c r="C2004" s="20">
        <f>VLOOKUP(Table3[[#This Row],[Customer ID]],'Medical Examinations'!$1:$1048576,2,FALSE())</f>
        <v>22.23</v>
      </c>
      <c r="D2004" s="20" t="str">
        <f>VLOOKUP(Table3[[#This Row],[Customer ID]],'Medical Examinations'!$1:$1048576,3,FALSE())</f>
        <v>normal weight</v>
      </c>
      <c r="E2004" s="20">
        <f>VLOOKUP(Table3[[#This Row],[Customer ID]],'Medical Examinations'!$1:$1048576,4,FALSE())</f>
        <v>6.09</v>
      </c>
      <c r="F2004" s="20" t="str">
        <f>VLOOKUP(Table3[[#This Row],[Customer ID]],'Medical Examinations'!$1:$1048576,5,FALSE())</f>
        <v>prediabetes</v>
      </c>
      <c r="G2004" s="19" t="str">
        <f>VLOOKUP(Table3[[#This Row],[Customer ID]],'Medical Examinations'!$1:$1048576,6,FALSE())</f>
        <v>yes</v>
      </c>
      <c r="H2004" s="19" t="str">
        <f>VLOOKUP(Table3[[#This Row],[Customer ID]],'Medical Examinations'!$1:$1048576,7,FALSE())</f>
        <v>No</v>
      </c>
      <c r="I2004" s="19" t="str">
        <f>VLOOKUP(Table3[[#This Row],[Customer ID]],'Medical Examinations'!$1:$1048576,8,FALSE())</f>
        <v>No</v>
      </c>
      <c r="J2004" s="19">
        <f>VLOOKUP(Table3[[#This Row],[Customer ID]],'Medical Examinations'!$1:$1048576,9,FALSE())</f>
        <v>0</v>
      </c>
      <c r="K2004" s="19" t="str">
        <f>VLOOKUP(Table3[[#This Row],[Customer ID]],'Medical Examinations'!$1:$1048576,10,FALSE())</f>
        <v>No</v>
      </c>
      <c r="L2004" s="19" t="e">
        <f>VLOOKUP(Table3[[#This Row],[Customer ID]],'Hospitalisation Details'!2003:$1048576,5,FALSE())</f>
        <v>#N/A</v>
      </c>
      <c r="M2004" s="19" t="e">
        <f>VLOOKUP(Table3[[#This Row],[Customer ID]],'Hospitalisation Details'!2003:$1048576,6,FALSE())</f>
        <v>#N/A</v>
      </c>
      <c r="N2004" s="19" t="e">
        <f>VLOOKUP(Table3[[#This Row],[Customer ID]],'Hospitalisation Details'!2003:$1048576,8,FALSE())</f>
        <v>#N/A</v>
      </c>
      <c r="O2004" s="19" t="e">
        <f>VLOOKUP(Table3[[#This Row],[Customer ID]],'Hospitalisation Details'!2003:$1048576,9,FALSE())</f>
        <v>#N/A</v>
      </c>
      <c r="P2004" s="19" t="e">
        <f>VLOOKUP(Table3[[#This Row],[Customer ID]],'Hospitalisation Details'!2003:$1048576,10,FALSE())</f>
        <v>#N/A</v>
      </c>
      <c r="Q2004" s="19" t="e">
        <f>VLOOKUP(Table3[[#This Row],[Customer ID]],'Hospitalisation Details'!2003:$1048576,11,FALSE())</f>
        <v>#N/A</v>
      </c>
    </row>
    <row r="2005" spans="1:17" x14ac:dyDescent="0.2">
      <c r="A2005" s="18" t="s">
        <v>364</v>
      </c>
      <c r="B2005" s="19" t="str">
        <f>VLOOKUP(Table3[[#This Row],[Customer ID]],'Customer name 1'!2004:$1048576,4,FALSE())</f>
        <v xml:space="preserve">Ms. Caitrin </v>
      </c>
      <c r="C2005" s="20">
        <f>VLOOKUP(Table3[[#This Row],[Customer ID]],'Medical Examinations'!$1:$1048576,2,FALSE())</f>
        <v>33.4</v>
      </c>
      <c r="D2005" s="20" t="str">
        <f>VLOOKUP(Table3[[#This Row],[Customer ID]],'Medical Examinations'!$1:$1048576,3,FALSE())</f>
        <v xml:space="preserve"> obesity </v>
      </c>
      <c r="E2005" s="20">
        <f>VLOOKUP(Table3[[#This Row],[Customer ID]],'Medical Examinations'!$1:$1048576,4,FALSE())</f>
        <v>5.51</v>
      </c>
      <c r="F2005" s="20" t="str">
        <f>VLOOKUP(Table3[[#This Row],[Customer ID]],'Medical Examinations'!$1:$1048576,5,FALSE())</f>
        <v xml:space="preserve">normal </v>
      </c>
      <c r="G2005" s="19" t="str">
        <f>VLOOKUP(Table3[[#This Row],[Customer ID]],'Medical Examinations'!$1:$1048576,6,FALSE())</f>
        <v>No</v>
      </c>
      <c r="H2005" s="19" t="str">
        <f>VLOOKUP(Table3[[#This Row],[Customer ID]],'Medical Examinations'!$1:$1048576,7,FALSE())</f>
        <v>No</v>
      </c>
      <c r="I2005" s="19" t="str">
        <f>VLOOKUP(Table3[[#This Row],[Customer ID]],'Medical Examinations'!$1:$1048576,8,FALSE())</f>
        <v>No</v>
      </c>
      <c r="J2005" s="19">
        <f>VLOOKUP(Table3[[#This Row],[Customer ID]],'Medical Examinations'!$1:$1048576,9,FALSE())</f>
        <v>0</v>
      </c>
      <c r="K2005" s="19" t="str">
        <f>VLOOKUP(Table3[[#This Row],[Customer ID]],'Medical Examinations'!$1:$1048576,10,FALSE())</f>
        <v>No</v>
      </c>
      <c r="L2005" s="19" t="e">
        <f>VLOOKUP(Table3[[#This Row],[Customer ID]],'Hospitalisation Details'!2004:$1048576,5,FALSE())</f>
        <v>#N/A</v>
      </c>
      <c r="M2005" s="19" t="e">
        <f>VLOOKUP(Table3[[#This Row],[Customer ID]],'Hospitalisation Details'!2004:$1048576,6,FALSE())</f>
        <v>#N/A</v>
      </c>
      <c r="N2005" s="19" t="e">
        <f>VLOOKUP(Table3[[#This Row],[Customer ID]],'Hospitalisation Details'!2004:$1048576,8,FALSE())</f>
        <v>#N/A</v>
      </c>
      <c r="O2005" s="19" t="e">
        <f>VLOOKUP(Table3[[#This Row],[Customer ID]],'Hospitalisation Details'!2004:$1048576,9,FALSE())</f>
        <v>#N/A</v>
      </c>
      <c r="P2005" s="19" t="e">
        <f>VLOOKUP(Table3[[#This Row],[Customer ID]],'Hospitalisation Details'!2004:$1048576,10,FALSE())</f>
        <v>#N/A</v>
      </c>
      <c r="Q2005" s="19" t="e">
        <f>VLOOKUP(Table3[[#This Row],[Customer ID]],'Hospitalisation Details'!2004:$1048576,11,FALSE())</f>
        <v>#N/A</v>
      </c>
    </row>
    <row r="2006" spans="1:17" x14ac:dyDescent="0.2">
      <c r="A2006" s="18" t="s">
        <v>363</v>
      </c>
      <c r="B2006" s="19" t="str">
        <f>VLOOKUP(Table3[[#This Row],[Customer ID]],'Customer name 1'!2005:$1048576,4,FALSE())</f>
        <v xml:space="preserve">Ms. Adriana </v>
      </c>
      <c r="C2006" s="20">
        <f>VLOOKUP(Table3[[#This Row],[Customer ID]],'Medical Examinations'!$1:$1048576,2,FALSE())</f>
        <v>33.11</v>
      </c>
      <c r="D2006" s="20" t="str">
        <f>VLOOKUP(Table3[[#This Row],[Customer ID]],'Medical Examinations'!$1:$1048576,3,FALSE())</f>
        <v xml:space="preserve"> obesity </v>
      </c>
      <c r="E2006" s="20">
        <f>VLOOKUP(Table3[[#This Row],[Customer ID]],'Medical Examinations'!$1:$1048576,4,FALSE())</f>
        <v>5.63</v>
      </c>
      <c r="F2006" s="20" t="str">
        <f>VLOOKUP(Table3[[#This Row],[Customer ID]],'Medical Examinations'!$1:$1048576,5,FALSE())</f>
        <v xml:space="preserve">normal </v>
      </c>
      <c r="G2006" s="19" t="str">
        <f>VLOOKUP(Table3[[#This Row],[Customer ID]],'Medical Examinations'!$1:$1048576,6,FALSE())</f>
        <v>No</v>
      </c>
      <c r="H2006" s="19" t="str">
        <f>VLOOKUP(Table3[[#This Row],[Customer ID]],'Medical Examinations'!$1:$1048576,7,FALSE())</f>
        <v>No</v>
      </c>
      <c r="I2006" s="19" t="str">
        <f>VLOOKUP(Table3[[#This Row],[Customer ID]],'Medical Examinations'!$1:$1048576,8,FALSE())</f>
        <v>No</v>
      </c>
      <c r="J2006" s="19">
        <f>VLOOKUP(Table3[[#This Row],[Customer ID]],'Medical Examinations'!$1:$1048576,9,FALSE())</f>
        <v>0</v>
      </c>
      <c r="K2006" s="19" t="str">
        <f>VLOOKUP(Table3[[#This Row],[Customer ID]],'Medical Examinations'!$1:$1048576,10,FALSE())</f>
        <v>No</v>
      </c>
      <c r="L2006" s="19" t="e">
        <f>VLOOKUP(Table3[[#This Row],[Customer ID]],'Hospitalisation Details'!2005:$1048576,5,FALSE())</f>
        <v>#N/A</v>
      </c>
      <c r="M2006" s="19" t="e">
        <f>VLOOKUP(Table3[[#This Row],[Customer ID]],'Hospitalisation Details'!2005:$1048576,6,FALSE())</f>
        <v>#N/A</v>
      </c>
      <c r="N2006" s="19" t="e">
        <f>VLOOKUP(Table3[[#This Row],[Customer ID]],'Hospitalisation Details'!2005:$1048576,8,FALSE())</f>
        <v>#N/A</v>
      </c>
      <c r="O2006" s="19" t="e">
        <f>VLOOKUP(Table3[[#This Row],[Customer ID]],'Hospitalisation Details'!2005:$1048576,9,FALSE())</f>
        <v>#N/A</v>
      </c>
      <c r="P2006" s="19" t="e">
        <f>VLOOKUP(Table3[[#This Row],[Customer ID]],'Hospitalisation Details'!2005:$1048576,10,FALSE())</f>
        <v>#N/A</v>
      </c>
      <c r="Q2006" s="19" t="e">
        <f>VLOOKUP(Table3[[#This Row],[Customer ID]],'Hospitalisation Details'!2005:$1048576,11,FALSE())</f>
        <v>#N/A</v>
      </c>
    </row>
    <row r="2007" spans="1:17" x14ac:dyDescent="0.2">
      <c r="A2007" s="18" t="s">
        <v>362</v>
      </c>
      <c r="B2007" s="19" t="str">
        <f>VLOOKUP(Table3[[#This Row],[Customer ID]],'Customer name 1'!2006:$1048576,4,FALSE())</f>
        <v xml:space="preserve">Ms. Megan </v>
      </c>
      <c r="C2007" s="20">
        <f>VLOOKUP(Table3[[#This Row],[Customer ID]],'Medical Examinations'!$1:$1048576,2,FALSE())</f>
        <v>16.815000000000001</v>
      </c>
      <c r="D2007" s="20" t="str">
        <f>VLOOKUP(Table3[[#This Row],[Customer ID]],'Medical Examinations'!$1:$1048576,3,FALSE())</f>
        <v xml:space="preserve">under weight </v>
      </c>
      <c r="E2007" s="20">
        <f>VLOOKUP(Table3[[#This Row],[Customer ID]],'Medical Examinations'!$1:$1048576,4,FALSE())</f>
        <v>5.29</v>
      </c>
      <c r="F2007" s="20" t="str">
        <f>VLOOKUP(Table3[[#This Row],[Customer ID]],'Medical Examinations'!$1:$1048576,5,FALSE())</f>
        <v xml:space="preserve">normal </v>
      </c>
      <c r="G2007" s="19" t="str">
        <f>VLOOKUP(Table3[[#This Row],[Customer ID]],'Medical Examinations'!$1:$1048576,6,FALSE())</f>
        <v>yes</v>
      </c>
      <c r="H2007" s="19" t="str">
        <f>VLOOKUP(Table3[[#This Row],[Customer ID]],'Medical Examinations'!$1:$1048576,7,FALSE())</f>
        <v>No</v>
      </c>
      <c r="I2007" s="19" t="str">
        <f>VLOOKUP(Table3[[#This Row],[Customer ID]],'Medical Examinations'!$1:$1048576,8,FALSE())</f>
        <v>No</v>
      </c>
      <c r="J2007" s="19">
        <f>VLOOKUP(Table3[[#This Row],[Customer ID]],'Medical Examinations'!$1:$1048576,9,FALSE())</f>
        <v>0</v>
      </c>
      <c r="K2007" s="19" t="str">
        <f>VLOOKUP(Table3[[#This Row],[Customer ID]],'Medical Examinations'!$1:$1048576,10,FALSE())</f>
        <v>No</v>
      </c>
      <c r="L2007" s="19" t="e">
        <f>VLOOKUP(Table3[[#This Row],[Customer ID]],'Hospitalisation Details'!2006:$1048576,5,FALSE())</f>
        <v>#N/A</v>
      </c>
      <c r="M2007" s="19" t="e">
        <f>VLOOKUP(Table3[[#This Row],[Customer ID]],'Hospitalisation Details'!2006:$1048576,6,FALSE())</f>
        <v>#N/A</v>
      </c>
      <c r="N2007" s="19" t="e">
        <f>VLOOKUP(Table3[[#This Row],[Customer ID]],'Hospitalisation Details'!2006:$1048576,8,FALSE())</f>
        <v>#N/A</v>
      </c>
      <c r="O2007" s="19" t="e">
        <f>VLOOKUP(Table3[[#This Row],[Customer ID]],'Hospitalisation Details'!2006:$1048576,9,FALSE())</f>
        <v>#N/A</v>
      </c>
      <c r="P2007" s="19" t="e">
        <f>VLOOKUP(Table3[[#This Row],[Customer ID]],'Hospitalisation Details'!2006:$1048576,10,FALSE())</f>
        <v>#N/A</v>
      </c>
      <c r="Q2007" s="19" t="e">
        <f>VLOOKUP(Table3[[#This Row],[Customer ID]],'Hospitalisation Details'!2006:$1048576,11,FALSE())</f>
        <v>#N/A</v>
      </c>
    </row>
    <row r="2008" spans="1:17" x14ac:dyDescent="0.2">
      <c r="A2008" s="18" t="s">
        <v>361</v>
      </c>
      <c r="B2008" s="19" t="str">
        <f>VLOOKUP(Table3[[#This Row],[Customer ID]],'Customer name 1'!2007:$1048576,4,FALSE())</f>
        <v xml:space="preserve">Mrs. Kristen </v>
      </c>
      <c r="C2008" s="20">
        <f>VLOOKUP(Table3[[#This Row],[Customer ID]],'Medical Examinations'!$1:$1048576,2,FALSE())</f>
        <v>25.61</v>
      </c>
      <c r="D2008" s="20" t="str">
        <f>VLOOKUP(Table3[[#This Row],[Customer ID]],'Medical Examinations'!$1:$1048576,3,FALSE())</f>
        <v>over weight</v>
      </c>
      <c r="E2008" s="20">
        <f>VLOOKUP(Table3[[#This Row],[Customer ID]],'Medical Examinations'!$1:$1048576,4,FALSE())</f>
        <v>4</v>
      </c>
      <c r="F2008" s="20" t="str">
        <f>VLOOKUP(Table3[[#This Row],[Customer ID]],'Medical Examinations'!$1:$1048576,5,FALSE())</f>
        <v xml:space="preserve">normal </v>
      </c>
      <c r="G2008" s="19" t="str">
        <f>VLOOKUP(Table3[[#This Row],[Customer ID]],'Medical Examinations'!$1:$1048576,6,FALSE())</f>
        <v>No</v>
      </c>
      <c r="H2008" s="19" t="str">
        <f>VLOOKUP(Table3[[#This Row],[Customer ID]],'Medical Examinations'!$1:$1048576,7,FALSE())</f>
        <v>No</v>
      </c>
      <c r="I2008" s="19" t="str">
        <f>VLOOKUP(Table3[[#This Row],[Customer ID]],'Medical Examinations'!$1:$1048576,8,FALSE())</f>
        <v>Yes</v>
      </c>
      <c r="J2008" s="19">
        <f>VLOOKUP(Table3[[#This Row],[Customer ID]],'Medical Examinations'!$1:$1048576,9,FALSE())</f>
        <v>1</v>
      </c>
      <c r="K2008" s="19" t="str">
        <f>VLOOKUP(Table3[[#This Row],[Customer ID]],'Medical Examinations'!$1:$1048576,10,FALSE())</f>
        <v>No</v>
      </c>
      <c r="L2008" s="19" t="e">
        <f>VLOOKUP(Table3[[#This Row],[Customer ID]],'Hospitalisation Details'!2007:$1048576,5,FALSE())</f>
        <v>#N/A</v>
      </c>
      <c r="M2008" s="19" t="e">
        <f>VLOOKUP(Table3[[#This Row],[Customer ID]],'Hospitalisation Details'!2007:$1048576,6,FALSE())</f>
        <v>#N/A</v>
      </c>
      <c r="N2008" s="19" t="e">
        <f>VLOOKUP(Table3[[#This Row],[Customer ID]],'Hospitalisation Details'!2007:$1048576,8,FALSE())</f>
        <v>#N/A</v>
      </c>
      <c r="O2008" s="19" t="e">
        <f>VLOOKUP(Table3[[#This Row],[Customer ID]],'Hospitalisation Details'!2007:$1048576,9,FALSE())</f>
        <v>#N/A</v>
      </c>
      <c r="P2008" s="19" t="e">
        <f>VLOOKUP(Table3[[#This Row],[Customer ID]],'Hospitalisation Details'!2007:$1048576,10,FALSE())</f>
        <v>#N/A</v>
      </c>
      <c r="Q2008" s="19" t="e">
        <f>VLOOKUP(Table3[[#This Row],[Customer ID]],'Hospitalisation Details'!2007:$1048576,11,FALSE())</f>
        <v>#N/A</v>
      </c>
    </row>
    <row r="2009" spans="1:17" x14ac:dyDescent="0.2">
      <c r="A2009" s="18" t="s">
        <v>360</v>
      </c>
      <c r="B2009" s="19" t="str">
        <f>VLOOKUP(Table3[[#This Row],[Customer ID]],'Customer name 1'!2008:$1048576,4,FALSE())</f>
        <v xml:space="preserve">Ms. Alix </v>
      </c>
      <c r="C2009" s="20">
        <f>VLOOKUP(Table3[[#This Row],[Customer ID]],'Medical Examinations'!$1:$1048576,2,FALSE())</f>
        <v>25.8</v>
      </c>
      <c r="D2009" s="20" t="str">
        <f>VLOOKUP(Table3[[#This Row],[Customer ID]],'Medical Examinations'!$1:$1048576,3,FALSE())</f>
        <v>over weight</v>
      </c>
      <c r="E2009" s="20">
        <f>VLOOKUP(Table3[[#This Row],[Customer ID]],'Medical Examinations'!$1:$1048576,4,FALSE())</f>
        <v>5.49</v>
      </c>
      <c r="F2009" s="20" t="str">
        <f>VLOOKUP(Table3[[#This Row],[Customer ID]],'Medical Examinations'!$1:$1048576,5,FALSE())</f>
        <v xml:space="preserve">normal </v>
      </c>
      <c r="G2009" s="19" t="str">
        <f>VLOOKUP(Table3[[#This Row],[Customer ID]],'Medical Examinations'!$1:$1048576,6,FALSE())</f>
        <v>No</v>
      </c>
      <c r="H2009" s="19" t="str">
        <f>VLOOKUP(Table3[[#This Row],[Customer ID]],'Medical Examinations'!$1:$1048576,7,FALSE())</f>
        <v>No</v>
      </c>
      <c r="I2009" s="19" t="str">
        <f>VLOOKUP(Table3[[#This Row],[Customer ID]],'Medical Examinations'!$1:$1048576,8,FALSE())</f>
        <v>No</v>
      </c>
      <c r="J2009" s="19">
        <f>VLOOKUP(Table3[[#This Row],[Customer ID]],'Medical Examinations'!$1:$1048576,9,FALSE())</f>
        <v>0</v>
      </c>
      <c r="K2009" s="19" t="str">
        <f>VLOOKUP(Table3[[#This Row],[Customer ID]],'Medical Examinations'!$1:$1048576,10,FALSE())</f>
        <v>No</v>
      </c>
      <c r="L2009" s="19" t="e">
        <f>VLOOKUP(Table3[[#This Row],[Customer ID]],'Hospitalisation Details'!2008:$1048576,5,FALSE())</f>
        <v>#N/A</v>
      </c>
      <c r="M2009" s="19" t="e">
        <f>VLOOKUP(Table3[[#This Row],[Customer ID]],'Hospitalisation Details'!2008:$1048576,6,FALSE())</f>
        <v>#N/A</v>
      </c>
      <c r="N2009" s="19" t="e">
        <f>VLOOKUP(Table3[[#This Row],[Customer ID]],'Hospitalisation Details'!2008:$1048576,8,FALSE())</f>
        <v>#N/A</v>
      </c>
      <c r="O2009" s="19" t="e">
        <f>VLOOKUP(Table3[[#This Row],[Customer ID]],'Hospitalisation Details'!2008:$1048576,9,FALSE())</f>
        <v>#N/A</v>
      </c>
      <c r="P2009" s="19" t="e">
        <f>VLOOKUP(Table3[[#This Row],[Customer ID]],'Hospitalisation Details'!2008:$1048576,10,FALSE())</f>
        <v>#N/A</v>
      </c>
      <c r="Q2009" s="19" t="e">
        <f>VLOOKUP(Table3[[#This Row],[Customer ID]],'Hospitalisation Details'!2008:$1048576,11,FALSE())</f>
        <v>#N/A</v>
      </c>
    </row>
    <row r="2010" spans="1:17" x14ac:dyDescent="0.2">
      <c r="A2010" s="18" t="s">
        <v>359</v>
      </c>
      <c r="B2010" s="19" t="str">
        <f>VLOOKUP(Table3[[#This Row],[Customer ID]],'Customer name 1'!2009:$1048576,4,FALSE())</f>
        <v xml:space="preserve">Mr. Kakushin </v>
      </c>
      <c r="C2010" s="20">
        <f>VLOOKUP(Table3[[#This Row],[Customer ID]],'Medical Examinations'!$1:$1048576,2,FALSE())</f>
        <v>27.39</v>
      </c>
      <c r="D2010" s="20" t="str">
        <f>VLOOKUP(Table3[[#This Row],[Customer ID]],'Medical Examinations'!$1:$1048576,3,FALSE())</f>
        <v>over weight</v>
      </c>
      <c r="E2010" s="20">
        <f>VLOOKUP(Table3[[#This Row],[Customer ID]],'Medical Examinations'!$1:$1048576,4,FALSE())</f>
        <v>5.34</v>
      </c>
      <c r="F2010" s="20" t="str">
        <f>VLOOKUP(Table3[[#This Row],[Customer ID]],'Medical Examinations'!$1:$1048576,5,FALSE())</f>
        <v xml:space="preserve">normal </v>
      </c>
      <c r="G2010" s="19" t="str">
        <f>VLOOKUP(Table3[[#This Row],[Customer ID]],'Medical Examinations'!$1:$1048576,6,FALSE())</f>
        <v>No</v>
      </c>
      <c r="H2010" s="19" t="str">
        <f>VLOOKUP(Table3[[#This Row],[Customer ID]],'Medical Examinations'!$1:$1048576,7,FALSE())</f>
        <v>No</v>
      </c>
      <c r="I2010" s="19" t="str">
        <f>VLOOKUP(Table3[[#This Row],[Customer ID]],'Medical Examinations'!$1:$1048576,8,FALSE())</f>
        <v>No</v>
      </c>
      <c r="J2010" s="19">
        <f>VLOOKUP(Table3[[#This Row],[Customer ID]],'Medical Examinations'!$1:$1048576,9,FALSE())</f>
        <v>0</v>
      </c>
      <c r="K2010" s="19" t="str">
        <f>VLOOKUP(Table3[[#This Row],[Customer ID]],'Medical Examinations'!$1:$1048576,10,FALSE())</f>
        <v>No</v>
      </c>
      <c r="L2010" s="19" t="e">
        <f>VLOOKUP(Table3[[#This Row],[Customer ID]],'Hospitalisation Details'!2009:$1048576,5,FALSE())</f>
        <v>#N/A</v>
      </c>
      <c r="M2010" s="19" t="e">
        <f>VLOOKUP(Table3[[#This Row],[Customer ID]],'Hospitalisation Details'!2009:$1048576,6,FALSE())</f>
        <v>#N/A</v>
      </c>
      <c r="N2010" s="19" t="e">
        <f>VLOOKUP(Table3[[#This Row],[Customer ID]],'Hospitalisation Details'!2009:$1048576,8,FALSE())</f>
        <v>#N/A</v>
      </c>
      <c r="O2010" s="19" t="e">
        <f>VLOOKUP(Table3[[#This Row],[Customer ID]],'Hospitalisation Details'!2009:$1048576,9,FALSE())</f>
        <v>#N/A</v>
      </c>
      <c r="P2010" s="19" t="e">
        <f>VLOOKUP(Table3[[#This Row],[Customer ID]],'Hospitalisation Details'!2009:$1048576,10,FALSE())</f>
        <v>#N/A</v>
      </c>
      <c r="Q2010" s="19" t="e">
        <f>VLOOKUP(Table3[[#This Row],[Customer ID]],'Hospitalisation Details'!2009:$1048576,11,FALSE())</f>
        <v>#N/A</v>
      </c>
    </row>
    <row r="2011" spans="1:17" x14ac:dyDescent="0.2">
      <c r="A2011" s="18" t="s">
        <v>358</v>
      </c>
      <c r="B2011" s="19" t="str">
        <f>VLOOKUP(Table3[[#This Row],[Customer ID]],'Customer name 1'!2010:$1048576,4,FALSE())</f>
        <v xml:space="preserve">Mr. Michael </v>
      </c>
      <c r="C2011" s="20">
        <f>VLOOKUP(Table3[[#This Row],[Customer ID]],'Medical Examinations'!$1:$1048576,2,FALSE())</f>
        <v>17.03</v>
      </c>
      <c r="D2011" s="20" t="str">
        <f>VLOOKUP(Table3[[#This Row],[Customer ID]],'Medical Examinations'!$1:$1048576,3,FALSE())</f>
        <v xml:space="preserve">under weight </v>
      </c>
      <c r="E2011" s="20">
        <f>VLOOKUP(Table3[[#This Row],[Customer ID]],'Medical Examinations'!$1:$1048576,4,FALSE())</f>
        <v>4.12</v>
      </c>
      <c r="F2011" s="20" t="str">
        <f>VLOOKUP(Table3[[#This Row],[Customer ID]],'Medical Examinations'!$1:$1048576,5,FALSE())</f>
        <v xml:space="preserve">normal </v>
      </c>
      <c r="G2011" s="19" t="str">
        <f>VLOOKUP(Table3[[#This Row],[Customer ID]],'Medical Examinations'!$1:$1048576,6,FALSE())</f>
        <v>No</v>
      </c>
      <c r="H2011" s="19" t="str">
        <f>VLOOKUP(Table3[[#This Row],[Customer ID]],'Medical Examinations'!$1:$1048576,7,FALSE())</f>
        <v>No</v>
      </c>
      <c r="I2011" s="19" t="str">
        <f>VLOOKUP(Table3[[#This Row],[Customer ID]],'Medical Examinations'!$1:$1048576,8,FALSE())</f>
        <v>No</v>
      </c>
      <c r="J2011" s="19">
        <f>VLOOKUP(Table3[[#This Row],[Customer ID]],'Medical Examinations'!$1:$1048576,9,FALSE())</f>
        <v>1</v>
      </c>
      <c r="K2011" s="19" t="str">
        <f>VLOOKUP(Table3[[#This Row],[Customer ID]],'Medical Examinations'!$1:$1048576,10,FALSE())</f>
        <v>No</v>
      </c>
      <c r="L2011" s="19" t="e">
        <f>VLOOKUP(Table3[[#This Row],[Customer ID]],'Hospitalisation Details'!2010:$1048576,5,FALSE())</f>
        <v>#N/A</v>
      </c>
      <c r="M2011" s="19" t="e">
        <f>VLOOKUP(Table3[[#This Row],[Customer ID]],'Hospitalisation Details'!2010:$1048576,6,FALSE())</f>
        <v>#N/A</v>
      </c>
      <c r="N2011" s="19" t="e">
        <f>VLOOKUP(Table3[[#This Row],[Customer ID]],'Hospitalisation Details'!2010:$1048576,8,FALSE())</f>
        <v>#N/A</v>
      </c>
      <c r="O2011" s="19" t="e">
        <f>VLOOKUP(Table3[[#This Row],[Customer ID]],'Hospitalisation Details'!2010:$1048576,9,FALSE())</f>
        <v>#N/A</v>
      </c>
      <c r="P2011" s="19" t="e">
        <f>VLOOKUP(Table3[[#This Row],[Customer ID]],'Hospitalisation Details'!2010:$1048576,10,FALSE())</f>
        <v>#N/A</v>
      </c>
      <c r="Q2011" s="19" t="e">
        <f>VLOOKUP(Table3[[#This Row],[Customer ID]],'Hospitalisation Details'!2010:$1048576,11,FALSE())</f>
        <v>#N/A</v>
      </c>
    </row>
    <row r="2012" spans="1:17" x14ac:dyDescent="0.2">
      <c r="A2012" s="18" t="s">
        <v>357</v>
      </c>
      <c r="B2012" s="19" t="str">
        <f>VLOOKUP(Table3[[#This Row],[Customer ID]],'Customer name 1'!2011:$1048576,4,FALSE())</f>
        <v xml:space="preserve">Mr. Bradley </v>
      </c>
      <c r="C2012" s="20">
        <f>VLOOKUP(Table3[[#This Row],[Customer ID]],'Medical Examinations'!$1:$1048576,2,FALSE())</f>
        <v>23.75</v>
      </c>
      <c r="D2012" s="20" t="str">
        <f>VLOOKUP(Table3[[#This Row],[Customer ID]],'Medical Examinations'!$1:$1048576,3,FALSE())</f>
        <v>normal weight</v>
      </c>
      <c r="E2012" s="20">
        <f>VLOOKUP(Table3[[#This Row],[Customer ID]],'Medical Examinations'!$1:$1048576,4,FALSE())</f>
        <v>5.49</v>
      </c>
      <c r="F2012" s="20" t="str">
        <f>VLOOKUP(Table3[[#This Row],[Customer ID]],'Medical Examinations'!$1:$1048576,5,FALSE())</f>
        <v xml:space="preserve">normal </v>
      </c>
      <c r="G2012" s="19" t="str">
        <f>VLOOKUP(Table3[[#This Row],[Customer ID]],'Medical Examinations'!$1:$1048576,6,FALSE())</f>
        <v>yes</v>
      </c>
      <c r="H2012" s="19" t="str">
        <f>VLOOKUP(Table3[[#This Row],[Customer ID]],'Medical Examinations'!$1:$1048576,7,FALSE())</f>
        <v>No</v>
      </c>
      <c r="I2012" s="19" t="str">
        <f>VLOOKUP(Table3[[#This Row],[Customer ID]],'Medical Examinations'!$1:$1048576,8,FALSE())</f>
        <v>No</v>
      </c>
      <c r="J2012" s="19">
        <f>VLOOKUP(Table3[[#This Row],[Customer ID]],'Medical Examinations'!$1:$1048576,9,FALSE())</f>
        <v>0</v>
      </c>
      <c r="K2012" s="19" t="str">
        <f>VLOOKUP(Table3[[#This Row],[Customer ID]],'Medical Examinations'!$1:$1048576,10,FALSE())</f>
        <v>No</v>
      </c>
      <c r="L2012" s="19" t="e">
        <f>VLOOKUP(Table3[[#This Row],[Customer ID]],'Hospitalisation Details'!2011:$1048576,5,FALSE())</f>
        <v>#N/A</v>
      </c>
      <c r="M2012" s="19" t="e">
        <f>VLOOKUP(Table3[[#This Row],[Customer ID]],'Hospitalisation Details'!2011:$1048576,6,FALSE())</f>
        <v>#N/A</v>
      </c>
      <c r="N2012" s="19" t="e">
        <f>VLOOKUP(Table3[[#This Row],[Customer ID]],'Hospitalisation Details'!2011:$1048576,8,FALSE())</f>
        <v>#N/A</v>
      </c>
      <c r="O2012" s="19" t="e">
        <f>VLOOKUP(Table3[[#This Row],[Customer ID]],'Hospitalisation Details'!2011:$1048576,9,FALSE())</f>
        <v>#N/A</v>
      </c>
      <c r="P2012" s="19" t="e">
        <f>VLOOKUP(Table3[[#This Row],[Customer ID]],'Hospitalisation Details'!2011:$1048576,10,FALSE())</f>
        <v>#N/A</v>
      </c>
      <c r="Q2012" s="19" t="e">
        <f>VLOOKUP(Table3[[#This Row],[Customer ID]],'Hospitalisation Details'!2011:$1048576,11,FALSE())</f>
        <v>#N/A</v>
      </c>
    </row>
    <row r="2013" spans="1:17" x14ac:dyDescent="0.2">
      <c r="A2013" s="18" t="s">
        <v>355</v>
      </c>
      <c r="B2013" s="19" t="str">
        <f>VLOOKUP(Table3[[#This Row],[Customer ID]],'Customer name 1'!2012:$1048576,4,FALSE())</f>
        <v xml:space="preserve">Mr. Matt </v>
      </c>
      <c r="C2013" s="20">
        <f>VLOOKUP(Table3[[#This Row],[Customer ID]],'Medical Examinations'!$1:$1048576,2,FALSE())</f>
        <v>26.03</v>
      </c>
      <c r="D2013" s="20" t="str">
        <f>VLOOKUP(Table3[[#This Row],[Customer ID]],'Medical Examinations'!$1:$1048576,3,FALSE())</f>
        <v>over weight</v>
      </c>
      <c r="E2013" s="20">
        <f>VLOOKUP(Table3[[#This Row],[Customer ID]],'Medical Examinations'!$1:$1048576,4,FALSE())</f>
        <v>5.1100000000000003</v>
      </c>
      <c r="F2013" s="20" t="str">
        <f>VLOOKUP(Table3[[#This Row],[Customer ID]],'Medical Examinations'!$1:$1048576,5,FALSE())</f>
        <v xml:space="preserve">normal </v>
      </c>
      <c r="G2013" s="19" t="str">
        <f>VLOOKUP(Table3[[#This Row],[Customer ID]],'Medical Examinations'!$1:$1048576,6,FALSE())</f>
        <v>yes</v>
      </c>
      <c r="H2013" s="19" t="str">
        <f>VLOOKUP(Table3[[#This Row],[Customer ID]],'Medical Examinations'!$1:$1048576,7,FALSE())</f>
        <v>No</v>
      </c>
      <c r="I2013" s="19" t="str">
        <f>VLOOKUP(Table3[[#This Row],[Customer ID]],'Medical Examinations'!$1:$1048576,8,FALSE())</f>
        <v>No</v>
      </c>
      <c r="J2013" s="19">
        <f>VLOOKUP(Table3[[#This Row],[Customer ID]],'Medical Examinations'!$1:$1048576,9,FALSE())</f>
        <v>1</v>
      </c>
      <c r="K2013" s="19" t="str">
        <f>VLOOKUP(Table3[[#This Row],[Customer ID]],'Medical Examinations'!$1:$1048576,10,FALSE())</f>
        <v>No</v>
      </c>
      <c r="L2013" s="19" t="e">
        <f>VLOOKUP(Table3[[#This Row],[Customer ID]],'Hospitalisation Details'!2012:$1048576,5,FALSE())</f>
        <v>#N/A</v>
      </c>
      <c r="M2013" s="19" t="e">
        <f>VLOOKUP(Table3[[#This Row],[Customer ID]],'Hospitalisation Details'!2012:$1048576,6,FALSE())</f>
        <v>#N/A</v>
      </c>
      <c r="N2013" s="19" t="e">
        <f>VLOOKUP(Table3[[#This Row],[Customer ID]],'Hospitalisation Details'!2012:$1048576,8,FALSE())</f>
        <v>#N/A</v>
      </c>
      <c r="O2013" s="19" t="e">
        <f>VLOOKUP(Table3[[#This Row],[Customer ID]],'Hospitalisation Details'!2012:$1048576,9,FALSE())</f>
        <v>#N/A</v>
      </c>
      <c r="P2013" s="19" t="e">
        <f>VLOOKUP(Table3[[#This Row],[Customer ID]],'Hospitalisation Details'!2012:$1048576,10,FALSE())</f>
        <v>#N/A</v>
      </c>
      <c r="Q2013" s="19" t="e">
        <f>VLOOKUP(Table3[[#This Row],[Customer ID]],'Hospitalisation Details'!2012:$1048576,11,FALSE())</f>
        <v>#N/A</v>
      </c>
    </row>
    <row r="2014" spans="1:17" x14ac:dyDescent="0.2">
      <c r="A2014" s="18" t="s">
        <v>354</v>
      </c>
      <c r="B2014" s="19" t="str">
        <f>VLOOKUP(Table3[[#This Row],[Customer ID]],'Customer name 1'!2013:$1048576,4,FALSE())</f>
        <v xml:space="preserve">Ms. Amanda </v>
      </c>
      <c r="C2014" s="20">
        <f>VLOOKUP(Table3[[#This Row],[Customer ID]],'Medical Examinations'!$1:$1048576,2,FALSE())</f>
        <v>16.079999999999998</v>
      </c>
      <c r="D2014" s="20" t="str">
        <f>VLOOKUP(Table3[[#This Row],[Customer ID]],'Medical Examinations'!$1:$1048576,3,FALSE())</f>
        <v xml:space="preserve">under weight </v>
      </c>
      <c r="E2014" s="20">
        <f>VLOOKUP(Table3[[#This Row],[Customer ID]],'Medical Examinations'!$1:$1048576,4,FALSE())</f>
        <v>5.94</v>
      </c>
      <c r="F2014" s="20" t="str">
        <f>VLOOKUP(Table3[[#This Row],[Customer ID]],'Medical Examinations'!$1:$1048576,5,FALSE())</f>
        <v>prediabetes</v>
      </c>
      <c r="G2014" s="19" t="str">
        <f>VLOOKUP(Table3[[#This Row],[Customer ID]],'Medical Examinations'!$1:$1048576,6,FALSE())</f>
        <v>No</v>
      </c>
      <c r="H2014" s="19" t="str">
        <f>VLOOKUP(Table3[[#This Row],[Customer ID]],'Medical Examinations'!$1:$1048576,7,FALSE())</f>
        <v>No</v>
      </c>
      <c r="I2014" s="19" t="str">
        <f>VLOOKUP(Table3[[#This Row],[Customer ID]],'Medical Examinations'!$1:$1048576,8,FALSE())</f>
        <v>No</v>
      </c>
      <c r="J2014" s="19">
        <f>VLOOKUP(Table3[[#This Row],[Customer ID]],'Medical Examinations'!$1:$1048576,9,FALSE())</f>
        <v>0</v>
      </c>
      <c r="K2014" s="19" t="str">
        <f>VLOOKUP(Table3[[#This Row],[Customer ID]],'Medical Examinations'!$1:$1048576,10,FALSE())</f>
        <v>No</v>
      </c>
      <c r="L2014" s="19" t="e">
        <f>VLOOKUP(Table3[[#This Row],[Customer ID]],'Hospitalisation Details'!2013:$1048576,5,FALSE())</f>
        <v>#N/A</v>
      </c>
      <c r="M2014" s="19" t="e">
        <f>VLOOKUP(Table3[[#This Row],[Customer ID]],'Hospitalisation Details'!2013:$1048576,6,FALSE())</f>
        <v>#N/A</v>
      </c>
      <c r="N2014" s="19" t="e">
        <f>VLOOKUP(Table3[[#This Row],[Customer ID]],'Hospitalisation Details'!2013:$1048576,8,FALSE())</f>
        <v>#N/A</v>
      </c>
      <c r="O2014" s="19" t="e">
        <f>VLOOKUP(Table3[[#This Row],[Customer ID]],'Hospitalisation Details'!2013:$1048576,9,FALSE())</f>
        <v>#N/A</v>
      </c>
      <c r="P2014" s="19" t="e">
        <f>VLOOKUP(Table3[[#This Row],[Customer ID]],'Hospitalisation Details'!2013:$1048576,10,FALSE())</f>
        <v>#N/A</v>
      </c>
      <c r="Q2014" s="19" t="e">
        <f>VLOOKUP(Table3[[#This Row],[Customer ID]],'Hospitalisation Details'!2013:$1048576,11,FALSE())</f>
        <v>#N/A</v>
      </c>
    </row>
    <row r="2015" spans="1:17" x14ac:dyDescent="0.2">
      <c r="A2015" s="18" t="s">
        <v>353</v>
      </c>
      <c r="B2015" s="19" t="str">
        <f>VLOOKUP(Table3[[#This Row],[Customer ID]],'Customer name 1'!2014:$1048576,4,FALSE())</f>
        <v xml:space="preserve">Mr. Valur </v>
      </c>
      <c r="C2015" s="20">
        <f>VLOOKUP(Table3[[#This Row],[Customer ID]],'Medical Examinations'!$1:$1048576,2,FALSE())</f>
        <v>30.875</v>
      </c>
      <c r="D2015" s="20" t="str">
        <f>VLOOKUP(Table3[[#This Row],[Customer ID]],'Medical Examinations'!$1:$1048576,3,FALSE())</f>
        <v xml:space="preserve"> obesity </v>
      </c>
      <c r="E2015" s="20">
        <f>VLOOKUP(Table3[[#This Row],[Customer ID]],'Medical Examinations'!$1:$1048576,4,FALSE())</f>
        <v>5.54</v>
      </c>
      <c r="F2015" s="20" t="str">
        <f>VLOOKUP(Table3[[#This Row],[Customer ID]],'Medical Examinations'!$1:$1048576,5,FALSE())</f>
        <v xml:space="preserve">normal </v>
      </c>
      <c r="G2015" s="19" t="str">
        <f>VLOOKUP(Table3[[#This Row],[Customer ID]],'Medical Examinations'!$1:$1048576,6,FALSE())</f>
        <v>No</v>
      </c>
      <c r="H2015" s="19" t="str">
        <f>VLOOKUP(Table3[[#This Row],[Customer ID]],'Medical Examinations'!$1:$1048576,7,FALSE())</f>
        <v>No</v>
      </c>
      <c r="I2015" s="19" t="str">
        <f>VLOOKUP(Table3[[#This Row],[Customer ID]],'Medical Examinations'!$1:$1048576,8,FALSE())</f>
        <v>No</v>
      </c>
      <c r="J2015" s="19">
        <f>VLOOKUP(Table3[[#This Row],[Customer ID]],'Medical Examinations'!$1:$1048576,9,FALSE())</f>
        <v>0</v>
      </c>
      <c r="K2015" s="19" t="str">
        <f>VLOOKUP(Table3[[#This Row],[Customer ID]],'Medical Examinations'!$1:$1048576,10,FALSE())</f>
        <v>No</v>
      </c>
      <c r="L2015" s="19" t="e">
        <f>VLOOKUP(Table3[[#This Row],[Customer ID]],'Hospitalisation Details'!2014:$1048576,5,FALSE())</f>
        <v>#N/A</v>
      </c>
      <c r="M2015" s="19" t="e">
        <f>VLOOKUP(Table3[[#This Row],[Customer ID]],'Hospitalisation Details'!2014:$1048576,6,FALSE())</f>
        <v>#N/A</v>
      </c>
      <c r="N2015" s="19" t="e">
        <f>VLOOKUP(Table3[[#This Row],[Customer ID]],'Hospitalisation Details'!2014:$1048576,8,FALSE())</f>
        <v>#N/A</v>
      </c>
      <c r="O2015" s="19" t="e">
        <f>VLOOKUP(Table3[[#This Row],[Customer ID]],'Hospitalisation Details'!2014:$1048576,9,FALSE())</f>
        <v>#N/A</v>
      </c>
      <c r="P2015" s="19" t="e">
        <f>VLOOKUP(Table3[[#This Row],[Customer ID]],'Hospitalisation Details'!2014:$1048576,10,FALSE())</f>
        <v>#N/A</v>
      </c>
      <c r="Q2015" s="19" t="e">
        <f>VLOOKUP(Table3[[#This Row],[Customer ID]],'Hospitalisation Details'!2014:$1048576,11,FALSE())</f>
        <v>#N/A</v>
      </c>
    </row>
    <row r="2016" spans="1:17" x14ac:dyDescent="0.2">
      <c r="A2016" s="18" t="s">
        <v>352</v>
      </c>
      <c r="B2016" s="19" t="str">
        <f>VLOOKUP(Table3[[#This Row],[Customer ID]],'Customer name 1'!2015:$1048576,4,FALSE())</f>
        <v xml:space="preserve">Ms. Erica </v>
      </c>
      <c r="C2016" s="20">
        <f>VLOOKUP(Table3[[#This Row],[Customer ID]],'Medical Examinations'!$1:$1048576,2,FALSE())</f>
        <v>31.79</v>
      </c>
      <c r="D2016" s="20" t="str">
        <f>VLOOKUP(Table3[[#This Row],[Customer ID]],'Medical Examinations'!$1:$1048576,3,FALSE())</f>
        <v xml:space="preserve"> obesity </v>
      </c>
      <c r="E2016" s="20">
        <f>VLOOKUP(Table3[[#This Row],[Customer ID]],'Medical Examinations'!$1:$1048576,4,FALSE())</f>
        <v>7.09</v>
      </c>
      <c r="F2016" s="20" t="str">
        <f>VLOOKUP(Table3[[#This Row],[Customer ID]],'Medical Examinations'!$1:$1048576,5,FALSE())</f>
        <v xml:space="preserve">diabetes </v>
      </c>
      <c r="G2016" s="19" t="str">
        <f>VLOOKUP(Table3[[#This Row],[Customer ID]],'Medical Examinations'!$1:$1048576,6,FALSE())</f>
        <v>No</v>
      </c>
      <c r="H2016" s="19" t="str">
        <f>VLOOKUP(Table3[[#This Row],[Customer ID]],'Medical Examinations'!$1:$1048576,7,FALSE())</f>
        <v>No</v>
      </c>
      <c r="I2016" s="19" t="str">
        <f>VLOOKUP(Table3[[#This Row],[Customer ID]],'Medical Examinations'!$1:$1048576,8,FALSE())</f>
        <v>No</v>
      </c>
      <c r="J2016" s="19">
        <f>VLOOKUP(Table3[[#This Row],[Customer ID]],'Medical Examinations'!$1:$1048576,9,FALSE())</f>
        <v>0</v>
      </c>
      <c r="K2016" s="19" t="str">
        <f>VLOOKUP(Table3[[#This Row],[Customer ID]],'Medical Examinations'!$1:$1048576,10,FALSE())</f>
        <v>No</v>
      </c>
      <c r="L2016" s="19" t="e">
        <f>VLOOKUP(Table3[[#This Row],[Customer ID]],'Hospitalisation Details'!2015:$1048576,5,FALSE())</f>
        <v>#N/A</v>
      </c>
      <c r="M2016" s="19" t="e">
        <f>VLOOKUP(Table3[[#This Row],[Customer ID]],'Hospitalisation Details'!2015:$1048576,6,FALSE())</f>
        <v>#N/A</v>
      </c>
      <c r="N2016" s="19" t="e">
        <f>VLOOKUP(Table3[[#This Row],[Customer ID]],'Hospitalisation Details'!2015:$1048576,8,FALSE())</f>
        <v>#N/A</v>
      </c>
      <c r="O2016" s="19" t="e">
        <f>VLOOKUP(Table3[[#This Row],[Customer ID]],'Hospitalisation Details'!2015:$1048576,9,FALSE())</f>
        <v>#N/A</v>
      </c>
      <c r="P2016" s="19" t="e">
        <f>VLOOKUP(Table3[[#This Row],[Customer ID]],'Hospitalisation Details'!2015:$1048576,10,FALSE())</f>
        <v>#N/A</v>
      </c>
      <c r="Q2016" s="19" t="e">
        <f>VLOOKUP(Table3[[#This Row],[Customer ID]],'Hospitalisation Details'!2015:$1048576,11,FALSE())</f>
        <v>#N/A</v>
      </c>
    </row>
    <row r="2017" spans="1:17" x14ac:dyDescent="0.2">
      <c r="A2017" s="18" t="s">
        <v>351</v>
      </c>
      <c r="B2017" s="19" t="str">
        <f>VLOOKUP(Table3[[#This Row],[Customer ID]],'Customer name 1'!2016:$1048576,4,FALSE())</f>
        <v xml:space="preserve">Mr. Stephen </v>
      </c>
      <c r="C2017" s="20">
        <f>VLOOKUP(Table3[[#This Row],[Customer ID]],'Medical Examinations'!$1:$1048576,2,FALSE())</f>
        <v>28.48</v>
      </c>
      <c r="D2017" s="20" t="str">
        <f>VLOOKUP(Table3[[#This Row],[Customer ID]],'Medical Examinations'!$1:$1048576,3,FALSE())</f>
        <v>over weight</v>
      </c>
      <c r="E2017" s="20">
        <f>VLOOKUP(Table3[[#This Row],[Customer ID]],'Medical Examinations'!$1:$1048576,4,FALSE())</f>
        <v>6.22</v>
      </c>
      <c r="F2017" s="20" t="str">
        <f>VLOOKUP(Table3[[#This Row],[Customer ID]],'Medical Examinations'!$1:$1048576,5,FALSE())</f>
        <v>prediabetes</v>
      </c>
      <c r="G2017" s="19" t="str">
        <f>VLOOKUP(Table3[[#This Row],[Customer ID]],'Medical Examinations'!$1:$1048576,6,FALSE())</f>
        <v>yes</v>
      </c>
      <c r="H2017" s="19" t="str">
        <f>VLOOKUP(Table3[[#This Row],[Customer ID]],'Medical Examinations'!$1:$1048576,7,FALSE())</f>
        <v>No</v>
      </c>
      <c r="I2017" s="19" t="str">
        <f>VLOOKUP(Table3[[#This Row],[Customer ID]],'Medical Examinations'!$1:$1048576,8,FALSE())</f>
        <v>Yes</v>
      </c>
      <c r="J2017" s="19">
        <f>VLOOKUP(Table3[[#This Row],[Customer ID]],'Medical Examinations'!$1:$1048576,9,FALSE())</f>
        <v>1</v>
      </c>
      <c r="K2017" s="19" t="str">
        <f>VLOOKUP(Table3[[#This Row],[Customer ID]],'Medical Examinations'!$1:$1048576,10,FALSE())</f>
        <v>No</v>
      </c>
      <c r="L2017" s="19" t="e">
        <f>VLOOKUP(Table3[[#This Row],[Customer ID]],'Hospitalisation Details'!2016:$1048576,5,FALSE())</f>
        <v>#N/A</v>
      </c>
      <c r="M2017" s="19" t="e">
        <f>VLOOKUP(Table3[[#This Row],[Customer ID]],'Hospitalisation Details'!2016:$1048576,6,FALSE())</f>
        <v>#N/A</v>
      </c>
      <c r="N2017" s="19" t="e">
        <f>VLOOKUP(Table3[[#This Row],[Customer ID]],'Hospitalisation Details'!2016:$1048576,8,FALSE())</f>
        <v>#N/A</v>
      </c>
      <c r="O2017" s="19" t="e">
        <f>VLOOKUP(Table3[[#This Row],[Customer ID]],'Hospitalisation Details'!2016:$1048576,9,FALSE())</f>
        <v>#N/A</v>
      </c>
      <c r="P2017" s="19" t="e">
        <f>VLOOKUP(Table3[[#This Row],[Customer ID]],'Hospitalisation Details'!2016:$1048576,10,FALSE())</f>
        <v>#N/A</v>
      </c>
      <c r="Q2017" s="19" t="e">
        <f>VLOOKUP(Table3[[#This Row],[Customer ID]],'Hospitalisation Details'!2016:$1048576,11,FALSE())</f>
        <v>#N/A</v>
      </c>
    </row>
    <row r="2018" spans="1:17" x14ac:dyDescent="0.2">
      <c r="A2018" s="18" t="s">
        <v>350</v>
      </c>
      <c r="B2018" s="19" t="str">
        <f>VLOOKUP(Table3[[#This Row],[Customer ID]],'Customer name 1'!2017:$1048576,4,FALSE())</f>
        <v xml:space="preserve">Ms. Lissa </v>
      </c>
      <c r="C2018" s="20">
        <f>VLOOKUP(Table3[[#This Row],[Customer ID]],'Medical Examinations'!$1:$1048576,2,FALSE())</f>
        <v>26.6</v>
      </c>
      <c r="D2018" s="20" t="str">
        <f>VLOOKUP(Table3[[#This Row],[Customer ID]],'Medical Examinations'!$1:$1048576,3,FALSE())</f>
        <v>over weight</v>
      </c>
      <c r="E2018" s="20">
        <f>VLOOKUP(Table3[[#This Row],[Customer ID]],'Medical Examinations'!$1:$1048576,4,FALSE())</f>
        <v>4.33</v>
      </c>
      <c r="F2018" s="20" t="str">
        <f>VLOOKUP(Table3[[#This Row],[Customer ID]],'Medical Examinations'!$1:$1048576,5,FALSE())</f>
        <v xml:space="preserve">normal </v>
      </c>
      <c r="G2018" s="19" t="str">
        <f>VLOOKUP(Table3[[#This Row],[Customer ID]],'Medical Examinations'!$1:$1048576,6,FALSE())</f>
        <v>No</v>
      </c>
      <c r="H2018" s="19" t="str">
        <f>VLOOKUP(Table3[[#This Row],[Customer ID]],'Medical Examinations'!$1:$1048576,7,FALSE())</f>
        <v>No</v>
      </c>
      <c r="I2018" s="19" t="str">
        <f>VLOOKUP(Table3[[#This Row],[Customer ID]],'Medical Examinations'!$1:$1048576,8,FALSE())</f>
        <v>No</v>
      </c>
      <c r="J2018" s="19">
        <f>VLOOKUP(Table3[[#This Row],[Customer ID]],'Medical Examinations'!$1:$1048576,9,FALSE())</f>
        <v>1</v>
      </c>
      <c r="K2018" s="19" t="str">
        <f>VLOOKUP(Table3[[#This Row],[Customer ID]],'Medical Examinations'!$1:$1048576,10,FALSE())</f>
        <v>No</v>
      </c>
      <c r="L2018" s="19" t="e">
        <f>VLOOKUP(Table3[[#This Row],[Customer ID]],'Hospitalisation Details'!2017:$1048576,5,FALSE())</f>
        <v>#N/A</v>
      </c>
      <c r="M2018" s="19" t="e">
        <f>VLOOKUP(Table3[[#This Row],[Customer ID]],'Hospitalisation Details'!2017:$1048576,6,FALSE())</f>
        <v>#N/A</v>
      </c>
      <c r="N2018" s="19" t="e">
        <f>VLOOKUP(Table3[[#This Row],[Customer ID]],'Hospitalisation Details'!2017:$1048576,8,FALSE())</f>
        <v>#N/A</v>
      </c>
      <c r="O2018" s="19" t="e">
        <f>VLOOKUP(Table3[[#This Row],[Customer ID]],'Hospitalisation Details'!2017:$1048576,9,FALSE())</f>
        <v>#N/A</v>
      </c>
      <c r="P2018" s="19" t="e">
        <f>VLOOKUP(Table3[[#This Row],[Customer ID]],'Hospitalisation Details'!2017:$1048576,10,FALSE())</f>
        <v>#N/A</v>
      </c>
      <c r="Q2018" s="19" t="e">
        <f>VLOOKUP(Table3[[#This Row],[Customer ID]],'Hospitalisation Details'!2017:$1048576,11,FALSE())</f>
        <v>#N/A</v>
      </c>
    </row>
    <row r="2019" spans="1:17" x14ac:dyDescent="0.2">
      <c r="A2019" s="18" t="s">
        <v>349</v>
      </c>
      <c r="B2019" s="19" t="str">
        <f>VLOOKUP(Table3[[#This Row],[Customer ID]],'Customer name 1'!2018:$1048576,4,FALSE())</f>
        <v xml:space="preserve">Ms. Megan </v>
      </c>
      <c r="C2019" s="20">
        <f>VLOOKUP(Table3[[#This Row],[Customer ID]],'Medical Examinations'!$1:$1048576,2,FALSE())</f>
        <v>25.27</v>
      </c>
      <c r="D2019" s="20" t="str">
        <f>VLOOKUP(Table3[[#This Row],[Customer ID]],'Medical Examinations'!$1:$1048576,3,FALSE())</f>
        <v>over weight</v>
      </c>
      <c r="E2019" s="20">
        <f>VLOOKUP(Table3[[#This Row],[Customer ID]],'Medical Examinations'!$1:$1048576,4,FALSE())</f>
        <v>5.83</v>
      </c>
      <c r="F2019" s="20" t="str">
        <f>VLOOKUP(Table3[[#This Row],[Customer ID]],'Medical Examinations'!$1:$1048576,5,FALSE())</f>
        <v>prediabetes</v>
      </c>
      <c r="G2019" s="19" t="str">
        <f>VLOOKUP(Table3[[#This Row],[Customer ID]],'Medical Examinations'!$1:$1048576,6,FALSE())</f>
        <v>No</v>
      </c>
      <c r="H2019" s="19" t="str">
        <f>VLOOKUP(Table3[[#This Row],[Customer ID]],'Medical Examinations'!$1:$1048576,7,FALSE())</f>
        <v>No</v>
      </c>
      <c r="I2019" s="19" t="str">
        <f>VLOOKUP(Table3[[#This Row],[Customer ID]],'Medical Examinations'!$1:$1048576,8,FALSE())</f>
        <v>No</v>
      </c>
      <c r="J2019" s="19">
        <f>VLOOKUP(Table3[[#This Row],[Customer ID]],'Medical Examinations'!$1:$1048576,9,FALSE())</f>
        <v>1</v>
      </c>
      <c r="K2019" s="19" t="str">
        <f>VLOOKUP(Table3[[#This Row],[Customer ID]],'Medical Examinations'!$1:$1048576,10,FALSE())</f>
        <v>No</v>
      </c>
      <c r="L2019" s="19" t="e">
        <f>VLOOKUP(Table3[[#This Row],[Customer ID]],'Hospitalisation Details'!2018:$1048576,5,FALSE())</f>
        <v>#N/A</v>
      </c>
      <c r="M2019" s="19" t="e">
        <f>VLOOKUP(Table3[[#This Row],[Customer ID]],'Hospitalisation Details'!2018:$1048576,6,FALSE())</f>
        <v>#N/A</v>
      </c>
      <c r="N2019" s="19" t="e">
        <f>VLOOKUP(Table3[[#This Row],[Customer ID]],'Hospitalisation Details'!2018:$1048576,8,FALSE())</f>
        <v>#N/A</v>
      </c>
      <c r="O2019" s="19" t="e">
        <f>VLOOKUP(Table3[[#This Row],[Customer ID]],'Hospitalisation Details'!2018:$1048576,9,FALSE())</f>
        <v>#N/A</v>
      </c>
      <c r="P2019" s="19" t="e">
        <f>VLOOKUP(Table3[[#This Row],[Customer ID]],'Hospitalisation Details'!2018:$1048576,10,FALSE())</f>
        <v>#N/A</v>
      </c>
      <c r="Q2019" s="19" t="e">
        <f>VLOOKUP(Table3[[#This Row],[Customer ID]],'Hospitalisation Details'!2018:$1048576,11,FALSE())</f>
        <v>#N/A</v>
      </c>
    </row>
    <row r="2020" spans="1:17" x14ac:dyDescent="0.2">
      <c r="A2020" s="18" t="s">
        <v>348</v>
      </c>
      <c r="B2020" s="19" t="str">
        <f>VLOOKUP(Table3[[#This Row],[Customer ID]],'Customer name 1'!2019:$1048576,4,FALSE())</f>
        <v xml:space="preserve">Ms. Alyson </v>
      </c>
      <c r="C2020" s="20">
        <f>VLOOKUP(Table3[[#This Row],[Customer ID]],'Medical Examinations'!$1:$1048576,2,FALSE())</f>
        <v>34.484999999999999</v>
      </c>
      <c r="D2020" s="20" t="str">
        <f>VLOOKUP(Table3[[#This Row],[Customer ID]],'Medical Examinations'!$1:$1048576,3,FALSE())</f>
        <v xml:space="preserve"> obesity </v>
      </c>
      <c r="E2020" s="20">
        <f>VLOOKUP(Table3[[#This Row],[Customer ID]],'Medical Examinations'!$1:$1048576,4,FALSE())</f>
        <v>4.7</v>
      </c>
      <c r="F2020" s="20" t="str">
        <f>VLOOKUP(Table3[[#This Row],[Customer ID]],'Medical Examinations'!$1:$1048576,5,FALSE())</f>
        <v xml:space="preserve">normal </v>
      </c>
      <c r="G2020" s="19" t="str">
        <f>VLOOKUP(Table3[[#This Row],[Customer ID]],'Medical Examinations'!$1:$1048576,6,FALSE())</f>
        <v>yes</v>
      </c>
      <c r="H2020" s="19" t="str">
        <f>VLOOKUP(Table3[[#This Row],[Customer ID]],'Medical Examinations'!$1:$1048576,7,FALSE())</f>
        <v>No</v>
      </c>
      <c r="I2020" s="19" t="str">
        <f>VLOOKUP(Table3[[#This Row],[Customer ID]],'Medical Examinations'!$1:$1048576,8,FALSE())</f>
        <v>Yes</v>
      </c>
      <c r="J2020" s="19">
        <f>VLOOKUP(Table3[[#This Row],[Customer ID]],'Medical Examinations'!$1:$1048576,9,FALSE())</f>
        <v>1</v>
      </c>
      <c r="K2020" s="19" t="str">
        <f>VLOOKUP(Table3[[#This Row],[Customer ID]],'Medical Examinations'!$1:$1048576,10,FALSE())</f>
        <v>No</v>
      </c>
      <c r="L2020" s="19" t="e">
        <f>VLOOKUP(Table3[[#This Row],[Customer ID]],'Hospitalisation Details'!2019:$1048576,5,FALSE())</f>
        <v>#N/A</v>
      </c>
      <c r="M2020" s="19" t="e">
        <f>VLOOKUP(Table3[[#This Row],[Customer ID]],'Hospitalisation Details'!2019:$1048576,6,FALSE())</f>
        <v>#N/A</v>
      </c>
      <c r="N2020" s="19" t="e">
        <f>VLOOKUP(Table3[[#This Row],[Customer ID]],'Hospitalisation Details'!2019:$1048576,8,FALSE())</f>
        <v>#N/A</v>
      </c>
      <c r="O2020" s="19" t="e">
        <f>VLOOKUP(Table3[[#This Row],[Customer ID]],'Hospitalisation Details'!2019:$1048576,9,FALSE())</f>
        <v>#N/A</v>
      </c>
      <c r="P2020" s="19" t="e">
        <f>VLOOKUP(Table3[[#This Row],[Customer ID]],'Hospitalisation Details'!2019:$1048576,10,FALSE())</f>
        <v>#N/A</v>
      </c>
      <c r="Q2020" s="19" t="e">
        <f>VLOOKUP(Table3[[#This Row],[Customer ID]],'Hospitalisation Details'!2019:$1048576,11,FALSE())</f>
        <v>#N/A</v>
      </c>
    </row>
    <row r="2021" spans="1:17" x14ac:dyDescent="0.2">
      <c r="A2021" s="18" t="s">
        <v>347</v>
      </c>
      <c r="B2021" s="19" t="str">
        <f>VLOOKUP(Table3[[#This Row],[Customer ID]],'Customer name 1'!2020:$1048576,4,FALSE())</f>
        <v xml:space="preserve">Mr. Chance </v>
      </c>
      <c r="C2021" s="20">
        <f>VLOOKUP(Table3[[#This Row],[Customer ID]],'Medical Examinations'!$1:$1048576,2,FALSE())</f>
        <v>15.57</v>
      </c>
      <c r="D2021" s="20" t="str">
        <f>VLOOKUP(Table3[[#This Row],[Customer ID]],'Medical Examinations'!$1:$1048576,3,FALSE())</f>
        <v xml:space="preserve">under weight </v>
      </c>
      <c r="E2021" s="20">
        <f>VLOOKUP(Table3[[#This Row],[Customer ID]],'Medical Examinations'!$1:$1048576,4,FALSE())</f>
        <v>4.07</v>
      </c>
      <c r="F2021" s="20" t="str">
        <f>VLOOKUP(Table3[[#This Row],[Customer ID]],'Medical Examinations'!$1:$1048576,5,FALSE())</f>
        <v xml:space="preserve">normal </v>
      </c>
      <c r="G2021" s="19" t="str">
        <f>VLOOKUP(Table3[[#This Row],[Customer ID]],'Medical Examinations'!$1:$1048576,6,FALSE())</f>
        <v>yes</v>
      </c>
      <c r="H2021" s="19" t="str">
        <f>VLOOKUP(Table3[[#This Row],[Customer ID]],'Medical Examinations'!$1:$1048576,7,FALSE())</f>
        <v>No</v>
      </c>
      <c r="I2021" s="19" t="str">
        <f>VLOOKUP(Table3[[#This Row],[Customer ID]],'Medical Examinations'!$1:$1048576,8,FALSE())</f>
        <v>No</v>
      </c>
      <c r="J2021" s="19">
        <f>VLOOKUP(Table3[[#This Row],[Customer ID]],'Medical Examinations'!$1:$1048576,9,FALSE())</f>
        <v>1</v>
      </c>
      <c r="K2021" s="19" t="str">
        <f>VLOOKUP(Table3[[#This Row],[Customer ID]],'Medical Examinations'!$1:$1048576,10,FALSE())</f>
        <v>No</v>
      </c>
      <c r="L2021" s="19" t="e">
        <f>VLOOKUP(Table3[[#This Row],[Customer ID]],'Hospitalisation Details'!2020:$1048576,5,FALSE())</f>
        <v>#N/A</v>
      </c>
      <c r="M2021" s="19" t="e">
        <f>VLOOKUP(Table3[[#This Row],[Customer ID]],'Hospitalisation Details'!2020:$1048576,6,FALSE())</f>
        <v>#N/A</v>
      </c>
      <c r="N2021" s="19" t="e">
        <f>VLOOKUP(Table3[[#This Row],[Customer ID]],'Hospitalisation Details'!2020:$1048576,8,FALSE())</f>
        <v>#N/A</v>
      </c>
      <c r="O2021" s="19" t="e">
        <f>VLOOKUP(Table3[[#This Row],[Customer ID]],'Hospitalisation Details'!2020:$1048576,9,FALSE())</f>
        <v>#N/A</v>
      </c>
      <c r="P2021" s="19" t="e">
        <f>VLOOKUP(Table3[[#This Row],[Customer ID]],'Hospitalisation Details'!2020:$1048576,10,FALSE())</f>
        <v>#N/A</v>
      </c>
      <c r="Q2021" s="19" t="e">
        <f>VLOOKUP(Table3[[#This Row],[Customer ID]],'Hospitalisation Details'!2020:$1048576,11,FALSE())</f>
        <v>#N/A</v>
      </c>
    </row>
    <row r="2022" spans="1:17" x14ac:dyDescent="0.2">
      <c r="A2022" s="18" t="s">
        <v>346</v>
      </c>
      <c r="B2022" s="19" t="str">
        <f>VLOOKUP(Table3[[#This Row],[Customer ID]],'Customer name 1'!2021:$1048576,4,FALSE())</f>
        <v xml:space="preserve">Mr. Sean </v>
      </c>
      <c r="C2022" s="20">
        <f>VLOOKUP(Table3[[#This Row],[Customer ID]],'Medical Examinations'!$1:$1048576,2,FALSE())</f>
        <v>30.36</v>
      </c>
      <c r="D2022" s="20" t="str">
        <f>VLOOKUP(Table3[[#This Row],[Customer ID]],'Medical Examinations'!$1:$1048576,3,FALSE())</f>
        <v xml:space="preserve"> obesity </v>
      </c>
      <c r="E2022" s="20">
        <f>VLOOKUP(Table3[[#This Row],[Customer ID]],'Medical Examinations'!$1:$1048576,4,FALSE())</f>
        <v>9.39</v>
      </c>
      <c r="F2022" s="20" t="str">
        <f>VLOOKUP(Table3[[#This Row],[Customer ID]],'Medical Examinations'!$1:$1048576,5,FALSE())</f>
        <v xml:space="preserve">diabetes </v>
      </c>
      <c r="G2022" s="19" t="str">
        <f>VLOOKUP(Table3[[#This Row],[Customer ID]],'Medical Examinations'!$1:$1048576,6,FALSE())</f>
        <v>No</v>
      </c>
      <c r="H2022" s="19" t="str">
        <f>VLOOKUP(Table3[[#This Row],[Customer ID]],'Medical Examinations'!$1:$1048576,7,FALSE())</f>
        <v>No</v>
      </c>
      <c r="I2022" s="19" t="str">
        <f>VLOOKUP(Table3[[#This Row],[Customer ID]],'Medical Examinations'!$1:$1048576,8,FALSE())</f>
        <v>No</v>
      </c>
      <c r="J2022" s="19">
        <f>VLOOKUP(Table3[[#This Row],[Customer ID]],'Medical Examinations'!$1:$1048576,9,FALSE())</f>
        <v>0</v>
      </c>
      <c r="K2022" s="19" t="str">
        <f>VLOOKUP(Table3[[#This Row],[Customer ID]],'Medical Examinations'!$1:$1048576,10,FALSE())</f>
        <v>No</v>
      </c>
      <c r="L2022" s="19" t="e">
        <f>VLOOKUP(Table3[[#This Row],[Customer ID]],'Hospitalisation Details'!2021:$1048576,5,FALSE())</f>
        <v>#N/A</v>
      </c>
      <c r="M2022" s="19" t="e">
        <f>VLOOKUP(Table3[[#This Row],[Customer ID]],'Hospitalisation Details'!2021:$1048576,6,FALSE())</f>
        <v>#N/A</v>
      </c>
      <c r="N2022" s="19" t="e">
        <f>VLOOKUP(Table3[[#This Row],[Customer ID]],'Hospitalisation Details'!2021:$1048576,8,FALSE())</f>
        <v>#N/A</v>
      </c>
      <c r="O2022" s="19" t="e">
        <f>VLOOKUP(Table3[[#This Row],[Customer ID]],'Hospitalisation Details'!2021:$1048576,9,FALSE())</f>
        <v>#N/A</v>
      </c>
      <c r="P2022" s="19" t="e">
        <f>VLOOKUP(Table3[[#This Row],[Customer ID]],'Hospitalisation Details'!2021:$1048576,10,FALSE())</f>
        <v>#N/A</v>
      </c>
      <c r="Q2022" s="19" t="e">
        <f>VLOOKUP(Table3[[#This Row],[Customer ID]],'Hospitalisation Details'!2021:$1048576,11,FALSE())</f>
        <v>#N/A</v>
      </c>
    </row>
    <row r="2023" spans="1:17" x14ac:dyDescent="0.2">
      <c r="A2023" s="18" t="s">
        <v>345</v>
      </c>
      <c r="B2023" s="19" t="str">
        <f>VLOOKUP(Table3[[#This Row],[Customer ID]],'Customer name 1'!2022:$1048576,4,FALSE())</f>
        <v xml:space="preserve">Ms. Therese </v>
      </c>
      <c r="C2023" s="20">
        <f>VLOOKUP(Table3[[#This Row],[Customer ID]],'Medical Examinations'!$1:$1048576,2,FALSE())</f>
        <v>19.37</v>
      </c>
      <c r="D2023" s="20" t="str">
        <f>VLOOKUP(Table3[[#This Row],[Customer ID]],'Medical Examinations'!$1:$1048576,3,FALSE())</f>
        <v>normal weight</v>
      </c>
      <c r="E2023" s="20">
        <f>VLOOKUP(Table3[[#This Row],[Customer ID]],'Medical Examinations'!$1:$1048576,4,FALSE())</f>
        <v>4.18</v>
      </c>
      <c r="F2023" s="20" t="str">
        <f>VLOOKUP(Table3[[#This Row],[Customer ID]],'Medical Examinations'!$1:$1048576,5,FALSE())</f>
        <v xml:space="preserve">normal </v>
      </c>
      <c r="G2023" s="19" t="str">
        <f>VLOOKUP(Table3[[#This Row],[Customer ID]],'Medical Examinations'!$1:$1048576,6,FALSE())</f>
        <v>No</v>
      </c>
      <c r="H2023" s="19" t="str">
        <f>VLOOKUP(Table3[[#This Row],[Customer ID]],'Medical Examinations'!$1:$1048576,7,FALSE())</f>
        <v>No</v>
      </c>
      <c r="I2023" s="19" t="str">
        <f>VLOOKUP(Table3[[#This Row],[Customer ID]],'Medical Examinations'!$1:$1048576,8,FALSE())</f>
        <v>No</v>
      </c>
      <c r="J2023" s="19">
        <f>VLOOKUP(Table3[[#This Row],[Customer ID]],'Medical Examinations'!$1:$1048576,9,FALSE())</f>
        <v>0</v>
      </c>
      <c r="K2023" s="19" t="str">
        <f>VLOOKUP(Table3[[#This Row],[Customer ID]],'Medical Examinations'!$1:$1048576,10,FALSE())</f>
        <v>No</v>
      </c>
      <c r="L2023" s="19" t="e">
        <f>VLOOKUP(Table3[[#This Row],[Customer ID]],'Hospitalisation Details'!2022:$1048576,5,FALSE())</f>
        <v>#N/A</v>
      </c>
      <c r="M2023" s="19" t="e">
        <f>VLOOKUP(Table3[[#This Row],[Customer ID]],'Hospitalisation Details'!2022:$1048576,6,FALSE())</f>
        <v>#N/A</v>
      </c>
      <c r="N2023" s="19" t="e">
        <f>VLOOKUP(Table3[[#This Row],[Customer ID]],'Hospitalisation Details'!2022:$1048576,8,FALSE())</f>
        <v>#N/A</v>
      </c>
      <c r="O2023" s="19" t="e">
        <f>VLOOKUP(Table3[[#This Row],[Customer ID]],'Hospitalisation Details'!2022:$1048576,9,FALSE())</f>
        <v>#N/A</v>
      </c>
      <c r="P2023" s="19" t="e">
        <f>VLOOKUP(Table3[[#This Row],[Customer ID]],'Hospitalisation Details'!2022:$1048576,10,FALSE())</f>
        <v>#N/A</v>
      </c>
      <c r="Q2023" s="19" t="e">
        <f>VLOOKUP(Table3[[#This Row],[Customer ID]],'Hospitalisation Details'!2022:$1048576,11,FALSE())</f>
        <v>#N/A</v>
      </c>
    </row>
    <row r="2024" spans="1:17" x14ac:dyDescent="0.2">
      <c r="A2024" s="18" t="s">
        <v>344</v>
      </c>
      <c r="B2024" s="19" t="str">
        <f>VLOOKUP(Table3[[#This Row],[Customer ID]],'Customer name 1'!2023:$1048576,4,FALSE())</f>
        <v xml:space="preserve">Mr. Beau </v>
      </c>
      <c r="C2024" s="20">
        <f>VLOOKUP(Table3[[#This Row],[Customer ID]],'Medical Examinations'!$1:$1048576,2,FALSE())</f>
        <v>16.71</v>
      </c>
      <c r="D2024" s="20" t="str">
        <f>VLOOKUP(Table3[[#This Row],[Customer ID]],'Medical Examinations'!$1:$1048576,3,FALSE())</f>
        <v xml:space="preserve">under weight </v>
      </c>
      <c r="E2024" s="20">
        <f>VLOOKUP(Table3[[#This Row],[Customer ID]],'Medical Examinations'!$1:$1048576,4,FALSE())</f>
        <v>4.18</v>
      </c>
      <c r="F2024" s="20" t="str">
        <f>VLOOKUP(Table3[[#This Row],[Customer ID]],'Medical Examinations'!$1:$1048576,5,FALSE())</f>
        <v xml:space="preserve">normal </v>
      </c>
      <c r="G2024" s="19" t="str">
        <f>VLOOKUP(Table3[[#This Row],[Customer ID]],'Medical Examinations'!$1:$1048576,6,FALSE())</f>
        <v>No</v>
      </c>
      <c r="H2024" s="19" t="str">
        <f>VLOOKUP(Table3[[#This Row],[Customer ID]],'Medical Examinations'!$1:$1048576,7,FALSE())</f>
        <v>No</v>
      </c>
      <c r="I2024" s="19" t="str">
        <f>VLOOKUP(Table3[[#This Row],[Customer ID]],'Medical Examinations'!$1:$1048576,8,FALSE())</f>
        <v>No</v>
      </c>
      <c r="J2024" s="19">
        <f>VLOOKUP(Table3[[#This Row],[Customer ID]],'Medical Examinations'!$1:$1048576,9,FALSE())</f>
        <v>1</v>
      </c>
      <c r="K2024" s="19" t="str">
        <f>VLOOKUP(Table3[[#This Row],[Customer ID]],'Medical Examinations'!$1:$1048576,10,FALSE())</f>
        <v>No</v>
      </c>
      <c r="L2024" s="19" t="e">
        <f>VLOOKUP(Table3[[#This Row],[Customer ID]],'Hospitalisation Details'!2023:$1048576,5,FALSE())</f>
        <v>#N/A</v>
      </c>
      <c r="M2024" s="19" t="e">
        <f>VLOOKUP(Table3[[#This Row],[Customer ID]],'Hospitalisation Details'!2023:$1048576,6,FALSE())</f>
        <v>#N/A</v>
      </c>
      <c r="N2024" s="19" t="e">
        <f>VLOOKUP(Table3[[#This Row],[Customer ID]],'Hospitalisation Details'!2023:$1048576,8,FALSE())</f>
        <v>#N/A</v>
      </c>
      <c r="O2024" s="19" t="e">
        <f>VLOOKUP(Table3[[#This Row],[Customer ID]],'Hospitalisation Details'!2023:$1048576,9,FALSE())</f>
        <v>#N/A</v>
      </c>
      <c r="P2024" s="19" t="e">
        <f>VLOOKUP(Table3[[#This Row],[Customer ID]],'Hospitalisation Details'!2023:$1048576,10,FALSE())</f>
        <v>#N/A</v>
      </c>
      <c r="Q2024" s="19" t="e">
        <f>VLOOKUP(Table3[[#This Row],[Customer ID]],'Hospitalisation Details'!2023:$1048576,11,FALSE())</f>
        <v>#N/A</v>
      </c>
    </row>
    <row r="2025" spans="1:17" x14ac:dyDescent="0.2">
      <c r="A2025" s="18" t="s">
        <v>343</v>
      </c>
      <c r="B2025" s="19" t="str">
        <f>VLOOKUP(Table3[[#This Row],[Customer ID]],'Customer name 1'!2024:$1048576,4,FALSE())</f>
        <v xml:space="preserve">Ms. Kelsey </v>
      </c>
      <c r="C2025" s="20">
        <f>VLOOKUP(Table3[[#This Row],[Customer ID]],'Medical Examinations'!$1:$1048576,2,FALSE())</f>
        <v>24.1</v>
      </c>
      <c r="D2025" s="20" t="str">
        <f>VLOOKUP(Table3[[#This Row],[Customer ID]],'Medical Examinations'!$1:$1048576,3,FALSE())</f>
        <v>normal weight</v>
      </c>
      <c r="E2025" s="20">
        <f>VLOOKUP(Table3[[#This Row],[Customer ID]],'Medical Examinations'!$1:$1048576,4,FALSE())</f>
        <v>4.4000000000000004</v>
      </c>
      <c r="F2025" s="20" t="str">
        <f>VLOOKUP(Table3[[#This Row],[Customer ID]],'Medical Examinations'!$1:$1048576,5,FALSE())</f>
        <v xml:space="preserve">normal </v>
      </c>
      <c r="G2025" s="19" t="str">
        <f>VLOOKUP(Table3[[#This Row],[Customer ID]],'Medical Examinations'!$1:$1048576,6,FALSE())</f>
        <v>yes</v>
      </c>
      <c r="H2025" s="19" t="str">
        <f>VLOOKUP(Table3[[#This Row],[Customer ID]],'Medical Examinations'!$1:$1048576,7,FALSE())</f>
        <v>No</v>
      </c>
      <c r="I2025" s="19" t="str">
        <f>VLOOKUP(Table3[[#This Row],[Customer ID]],'Medical Examinations'!$1:$1048576,8,FALSE())</f>
        <v>No</v>
      </c>
      <c r="J2025" s="19">
        <f>VLOOKUP(Table3[[#This Row],[Customer ID]],'Medical Examinations'!$1:$1048576,9,FALSE())</f>
        <v>1</v>
      </c>
      <c r="K2025" s="19" t="str">
        <f>VLOOKUP(Table3[[#This Row],[Customer ID]],'Medical Examinations'!$1:$1048576,10,FALSE())</f>
        <v>No</v>
      </c>
      <c r="L2025" s="19" t="e">
        <f>VLOOKUP(Table3[[#This Row],[Customer ID]],'Hospitalisation Details'!2024:$1048576,5,FALSE())</f>
        <v>#N/A</v>
      </c>
      <c r="M2025" s="19" t="e">
        <f>VLOOKUP(Table3[[#This Row],[Customer ID]],'Hospitalisation Details'!2024:$1048576,6,FALSE())</f>
        <v>#N/A</v>
      </c>
      <c r="N2025" s="19" t="e">
        <f>VLOOKUP(Table3[[#This Row],[Customer ID]],'Hospitalisation Details'!2024:$1048576,8,FALSE())</f>
        <v>#N/A</v>
      </c>
      <c r="O2025" s="19" t="e">
        <f>VLOOKUP(Table3[[#This Row],[Customer ID]],'Hospitalisation Details'!2024:$1048576,9,FALSE())</f>
        <v>#N/A</v>
      </c>
      <c r="P2025" s="19" t="e">
        <f>VLOOKUP(Table3[[#This Row],[Customer ID]],'Hospitalisation Details'!2024:$1048576,10,FALSE())</f>
        <v>#N/A</v>
      </c>
      <c r="Q2025" s="19" t="e">
        <f>VLOOKUP(Table3[[#This Row],[Customer ID]],'Hospitalisation Details'!2024:$1048576,11,FALSE())</f>
        <v>#N/A</v>
      </c>
    </row>
    <row r="2026" spans="1:17" x14ac:dyDescent="0.2">
      <c r="A2026" s="18" t="s">
        <v>342</v>
      </c>
      <c r="B2026" s="19" t="str">
        <f>VLOOKUP(Table3[[#This Row],[Customer ID]],'Customer name 1'!2025:$1048576,4,FALSE())</f>
        <v xml:space="preserve">Ms. Gretchen </v>
      </c>
      <c r="C2026" s="20">
        <f>VLOOKUP(Table3[[#This Row],[Customer ID]],'Medical Examinations'!$1:$1048576,2,FALSE())</f>
        <v>29.77</v>
      </c>
      <c r="D2026" s="20" t="str">
        <f>VLOOKUP(Table3[[#This Row],[Customer ID]],'Medical Examinations'!$1:$1048576,3,FALSE())</f>
        <v>over weight</v>
      </c>
      <c r="E2026" s="20">
        <f>VLOOKUP(Table3[[#This Row],[Customer ID]],'Medical Examinations'!$1:$1048576,4,FALSE())</f>
        <v>9.9</v>
      </c>
      <c r="F2026" s="20" t="str">
        <f>VLOOKUP(Table3[[#This Row],[Customer ID]],'Medical Examinations'!$1:$1048576,5,FALSE())</f>
        <v xml:space="preserve">diabetes </v>
      </c>
      <c r="G2026" s="19" t="str">
        <f>VLOOKUP(Table3[[#This Row],[Customer ID]],'Medical Examinations'!$1:$1048576,6,FALSE())</f>
        <v>No</v>
      </c>
      <c r="H2026" s="19" t="str">
        <f>VLOOKUP(Table3[[#This Row],[Customer ID]],'Medical Examinations'!$1:$1048576,7,FALSE())</f>
        <v>No</v>
      </c>
      <c r="I2026" s="19" t="str">
        <f>VLOOKUP(Table3[[#This Row],[Customer ID]],'Medical Examinations'!$1:$1048576,8,FALSE())</f>
        <v>No</v>
      </c>
      <c r="J2026" s="19">
        <f>VLOOKUP(Table3[[#This Row],[Customer ID]],'Medical Examinations'!$1:$1048576,9,FALSE())</f>
        <v>0</v>
      </c>
      <c r="K2026" s="19" t="str">
        <f>VLOOKUP(Table3[[#This Row],[Customer ID]],'Medical Examinations'!$1:$1048576,10,FALSE())</f>
        <v>No</v>
      </c>
      <c r="L2026" s="19" t="e">
        <f>VLOOKUP(Table3[[#This Row],[Customer ID]],'Hospitalisation Details'!2025:$1048576,5,FALSE())</f>
        <v>#N/A</v>
      </c>
      <c r="M2026" s="19" t="e">
        <f>VLOOKUP(Table3[[#This Row],[Customer ID]],'Hospitalisation Details'!2025:$1048576,6,FALSE())</f>
        <v>#N/A</v>
      </c>
      <c r="N2026" s="19" t="e">
        <f>VLOOKUP(Table3[[#This Row],[Customer ID]],'Hospitalisation Details'!2025:$1048576,8,FALSE())</f>
        <v>#N/A</v>
      </c>
      <c r="O2026" s="19" t="e">
        <f>VLOOKUP(Table3[[#This Row],[Customer ID]],'Hospitalisation Details'!2025:$1048576,9,FALSE())</f>
        <v>#N/A</v>
      </c>
      <c r="P2026" s="19" t="e">
        <f>VLOOKUP(Table3[[#This Row],[Customer ID]],'Hospitalisation Details'!2025:$1048576,10,FALSE())</f>
        <v>#N/A</v>
      </c>
      <c r="Q2026" s="19" t="e">
        <f>VLOOKUP(Table3[[#This Row],[Customer ID]],'Hospitalisation Details'!2025:$1048576,11,FALSE())</f>
        <v>#N/A</v>
      </c>
    </row>
    <row r="2027" spans="1:17" x14ac:dyDescent="0.2">
      <c r="A2027" s="18" t="s">
        <v>341</v>
      </c>
      <c r="B2027" s="19" t="str">
        <f>VLOOKUP(Table3[[#This Row],[Customer ID]],'Customer name 1'!2026:$1048576,4,FALSE())</f>
        <v xml:space="preserve">Mr. Nicholas </v>
      </c>
      <c r="C2027" s="20">
        <f>VLOOKUP(Table3[[#This Row],[Customer ID]],'Medical Examinations'!$1:$1048576,2,FALSE())</f>
        <v>46.53</v>
      </c>
      <c r="D2027" s="20" t="str">
        <f>VLOOKUP(Table3[[#This Row],[Customer ID]],'Medical Examinations'!$1:$1048576,3,FALSE())</f>
        <v xml:space="preserve"> obesity </v>
      </c>
      <c r="E2027" s="20">
        <f>VLOOKUP(Table3[[#This Row],[Customer ID]],'Medical Examinations'!$1:$1048576,4,FALSE())</f>
        <v>4.84</v>
      </c>
      <c r="F2027" s="20" t="str">
        <f>VLOOKUP(Table3[[#This Row],[Customer ID]],'Medical Examinations'!$1:$1048576,5,FALSE())</f>
        <v xml:space="preserve">normal </v>
      </c>
      <c r="G2027" s="19" t="str">
        <f>VLOOKUP(Table3[[#This Row],[Customer ID]],'Medical Examinations'!$1:$1048576,6,FALSE())</f>
        <v>yes</v>
      </c>
      <c r="H2027" s="19" t="str">
        <f>VLOOKUP(Table3[[#This Row],[Customer ID]],'Medical Examinations'!$1:$1048576,7,FALSE())</f>
        <v>No</v>
      </c>
      <c r="I2027" s="19" t="str">
        <f>VLOOKUP(Table3[[#This Row],[Customer ID]],'Medical Examinations'!$1:$1048576,8,FALSE())</f>
        <v>No</v>
      </c>
      <c r="J2027" s="19">
        <f>VLOOKUP(Table3[[#This Row],[Customer ID]],'Medical Examinations'!$1:$1048576,9,FALSE())</f>
        <v>0</v>
      </c>
      <c r="K2027" s="19" t="str">
        <f>VLOOKUP(Table3[[#This Row],[Customer ID]],'Medical Examinations'!$1:$1048576,10,FALSE())</f>
        <v>No</v>
      </c>
      <c r="L2027" s="19" t="e">
        <f>VLOOKUP(Table3[[#This Row],[Customer ID]],'Hospitalisation Details'!2026:$1048576,5,FALSE())</f>
        <v>#N/A</v>
      </c>
      <c r="M2027" s="19" t="e">
        <f>VLOOKUP(Table3[[#This Row],[Customer ID]],'Hospitalisation Details'!2026:$1048576,6,FALSE())</f>
        <v>#N/A</v>
      </c>
      <c r="N2027" s="19" t="e">
        <f>VLOOKUP(Table3[[#This Row],[Customer ID]],'Hospitalisation Details'!2026:$1048576,8,FALSE())</f>
        <v>#N/A</v>
      </c>
      <c r="O2027" s="19" t="e">
        <f>VLOOKUP(Table3[[#This Row],[Customer ID]],'Hospitalisation Details'!2026:$1048576,9,FALSE())</f>
        <v>#N/A</v>
      </c>
      <c r="P2027" s="19" t="e">
        <f>VLOOKUP(Table3[[#This Row],[Customer ID]],'Hospitalisation Details'!2026:$1048576,10,FALSE())</f>
        <v>#N/A</v>
      </c>
      <c r="Q2027" s="19" t="e">
        <f>VLOOKUP(Table3[[#This Row],[Customer ID]],'Hospitalisation Details'!2026:$1048576,11,FALSE())</f>
        <v>#N/A</v>
      </c>
    </row>
    <row r="2028" spans="1:17" x14ac:dyDescent="0.2">
      <c r="A2028" s="18" t="s">
        <v>340</v>
      </c>
      <c r="B2028" s="19" t="str">
        <f>VLOOKUP(Table3[[#This Row],[Customer ID]],'Customer name 1'!2027:$1048576,4,FALSE())</f>
        <v xml:space="preserve">Ms. Deborah </v>
      </c>
      <c r="C2028" s="20">
        <f>VLOOKUP(Table3[[#This Row],[Customer ID]],'Medical Examinations'!$1:$1048576,2,FALSE())</f>
        <v>23.4</v>
      </c>
      <c r="D2028" s="20" t="str">
        <f>VLOOKUP(Table3[[#This Row],[Customer ID]],'Medical Examinations'!$1:$1048576,3,FALSE())</f>
        <v>normal weight</v>
      </c>
      <c r="E2028" s="20">
        <f>VLOOKUP(Table3[[#This Row],[Customer ID]],'Medical Examinations'!$1:$1048576,4,FALSE())</f>
        <v>5.53</v>
      </c>
      <c r="F2028" s="20" t="str">
        <f>VLOOKUP(Table3[[#This Row],[Customer ID]],'Medical Examinations'!$1:$1048576,5,FALSE())</f>
        <v xml:space="preserve">normal </v>
      </c>
      <c r="G2028" s="19" t="str">
        <f>VLOOKUP(Table3[[#This Row],[Customer ID]],'Medical Examinations'!$1:$1048576,6,FALSE())</f>
        <v>No</v>
      </c>
      <c r="H2028" s="19" t="str">
        <f>VLOOKUP(Table3[[#This Row],[Customer ID]],'Medical Examinations'!$1:$1048576,7,FALSE())</f>
        <v>No</v>
      </c>
      <c r="I2028" s="19" t="str">
        <f>VLOOKUP(Table3[[#This Row],[Customer ID]],'Medical Examinations'!$1:$1048576,8,FALSE())</f>
        <v>Yes</v>
      </c>
      <c r="J2028" s="19">
        <f>VLOOKUP(Table3[[#This Row],[Customer ID]],'Medical Examinations'!$1:$1048576,9,FALSE())</f>
        <v>1</v>
      </c>
      <c r="K2028" s="19" t="str">
        <f>VLOOKUP(Table3[[#This Row],[Customer ID]],'Medical Examinations'!$1:$1048576,10,FALSE())</f>
        <v>No</v>
      </c>
      <c r="L2028" s="19" t="e">
        <f>VLOOKUP(Table3[[#This Row],[Customer ID]],'Hospitalisation Details'!2027:$1048576,5,FALSE())</f>
        <v>#N/A</v>
      </c>
      <c r="M2028" s="19" t="e">
        <f>VLOOKUP(Table3[[#This Row],[Customer ID]],'Hospitalisation Details'!2027:$1048576,6,FALSE())</f>
        <v>#N/A</v>
      </c>
      <c r="N2028" s="19" t="e">
        <f>VLOOKUP(Table3[[#This Row],[Customer ID]],'Hospitalisation Details'!2027:$1048576,8,FALSE())</f>
        <v>#N/A</v>
      </c>
      <c r="O2028" s="19" t="e">
        <f>VLOOKUP(Table3[[#This Row],[Customer ID]],'Hospitalisation Details'!2027:$1048576,9,FALSE())</f>
        <v>#N/A</v>
      </c>
      <c r="P2028" s="19" t="e">
        <f>VLOOKUP(Table3[[#This Row],[Customer ID]],'Hospitalisation Details'!2027:$1048576,10,FALSE())</f>
        <v>#N/A</v>
      </c>
      <c r="Q2028" s="19" t="e">
        <f>VLOOKUP(Table3[[#This Row],[Customer ID]],'Hospitalisation Details'!2027:$1048576,11,FALSE())</f>
        <v>#N/A</v>
      </c>
    </row>
    <row r="2029" spans="1:17" x14ac:dyDescent="0.2">
      <c r="A2029" s="18" t="s">
        <v>339</v>
      </c>
      <c r="B2029" s="19" t="str">
        <f>VLOOKUP(Table3[[#This Row],[Customer ID]],'Customer name 1'!2028:$1048576,4,FALSE())</f>
        <v xml:space="preserve">Mr. Chuck </v>
      </c>
      <c r="C2029" s="20">
        <f>VLOOKUP(Table3[[#This Row],[Customer ID]],'Medical Examinations'!$1:$1048576,2,FALSE())</f>
        <v>30</v>
      </c>
      <c r="D2029" s="20" t="str">
        <f>VLOOKUP(Table3[[#This Row],[Customer ID]],'Medical Examinations'!$1:$1048576,3,FALSE())</f>
        <v xml:space="preserve"> obesity </v>
      </c>
      <c r="E2029" s="20">
        <f>VLOOKUP(Table3[[#This Row],[Customer ID]],'Medical Examinations'!$1:$1048576,4,FALSE())</f>
        <v>4.33</v>
      </c>
      <c r="F2029" s="20" t="str">
        <f>VLOOKUP(Table3[[#This Row],[Customer ID]],'Medical Examinations'!$1:$1048576,5,FALSE())</f>
        <v xml:space="preserve">normal </v>
      </c>
      <c r="G2029" s="19" t="str">
        <f>VLOOKUP(Table3[[#This Row],[Customer ID]],'Medical Examinations'!$1:$1048576,6,FALSE())</f>
        <v>yes</v>
      </c>
      <c r="H2029" s="19" t="str">
        <f>VLOOKUP(Table3[[#This Row],[Customer ID]],'Medical Examinations'!$1:$1048576,7,FALSE())</f>
        <v>No</v>
      </c>
      <c r="I2029" s="19" t="str">
        <f>VLOOKUP(Table3[[#This Row],[Customer ID]],'Medical Examinations'!$1:$1048576,8,FALSE())</f>
        <v>No</v>
      </c>
      <c r="J2029" s="19">
        <f>VLOOKUP(Table3[[#This Row],[Customer ID]],'Medical Examinations'!$1:$1048576,9,FALSE())</f>
        <v>0</v>
      </c>
      <c r="K2029" s="19" t="str">
        <f>VLOOKUP(Table3[[#This Row],[Customer ID]],'Medical Examinations'!$1:$1048576,10,FALSE())</f>
        <v>No</v>
      </c>
      <c r="L2029" s="19" t="e">
        <f>VLOOKUP(Table3[[#This Row],[Customer ID]],'Hospitalisation Details'!2028:$1048576,5,FALSE())</f>
        <v>#N/A</v>
      </c>
      <c r="M2029" s="19" t="e">
        <f>VLOOKUP(Table3[[#This Row],[Customer ID]],'Hospitalisation Details'!2028:$1048576,6,FALSE())</f>
        <v>#N/A</v>
      </c>
      <c r="N2029" s="19" t="e">
        <f>VLOOKUP(Table3[[#This Row],[Customer ID]],'Hospitalisation Details'!2028:$1048576,8,FALSE())</f>
        <v>#N/A</v>
      </c>
      <c r="O2029" s="19" t="e">
        <f>VLOOKUP(Table3[[#This Row],[Customer ID]],'Hospitalisation Details'!2028:$1048576,9,FALSE())</f>
        <v>#N/A</v>
      </c>
      <c r="P2029" s="19" t="e">
        <f>VLOOKUP(Table3[[#This Row],[Customer ID]],'Hospitalisation Details'!2028:$1048576,10,FALSE())</f>
        <v>#N/A</v>
      </c>
      <c r="Q2029" s="19" t="e">
        <f>VLOOKUP(Table3[[#This Row],[Customer ID]],'Hospitalisation Details'!2028:$1048576,11,FALSE())</f>
        <v>#N/A</v>
      </c>
    </row>
    <row r="2030" spans="1:17" x14ac:dyDescent="0.2">
      <c r="A2030" s="18" t="s">
        <v>338</v>
      </c>
      <c r="B2030" s="19" t="str">
        <f>VLOOKUP(Table3[[#This Row],[Customer ID]],'Customer name 1'!2029:$1048576,4,FALSE())</f>
        <v xml:space="preserve">Mr. Daniel </v>
      </c>
      <c r="C2030" s="20">
        <f>VLOOKUP(Table3[[#This Row],[Customer ID]],'Medical Examinations'!$1:$1048576,2,FALSE())</f>
        <v>29.15</v>
      </c>
      <c r="D2030" s="20" t="str">
        <f>VLOOKUP(Table3[[#This Row],[Customer ID]],'Medical Examinations'!$1:$1048576,3,FALSE())</f>
        <v>over weight</v>
      </c>
      <c r="E2030" s="20">
        <f>VLOOKUP(Table3[[#This Row],[Customer ID]],'Medical Examinations'!$1:$1048576,4,FALSE())</f>
        <v>4.91</v>
      </c>
      <c r="F2030" s="20" t="str">
        <f>VLOOKUP(Table3[[#This Row],[Customer ID]],'Medical Examinations'!$1:$1048576,5,FALSE())</f>
        <v xml:space="preserve">normal </v>
      </c>
      <c r="G2030" s="19" t="str">
        <f>VLOOKUP(Table3[[#This Row],[Customer ID]],'Medical Examinations'!$1:$1048576,6,FALSE())</f>
        <v>yes</v>
      </c>
      <c r="H2030" s="19" t="str">
        <f>VLOOKUP(Table3[[#This Row],[Customer ID]],'Medical Examinations'!$1:$1048576,7,FALSE())</f>
        <v>No</v>
      </c>
      <c r="I2030" s="19" t="str">
        <f>VLOOKUP(Table3[[#This Row],[Customer ID]],'Medical Examinations'!$1:$1048576,8,FALSE())</f>
        <v>No</v>
      </c>
      <c r="J2030" s="19">
        <f>VLOOKUP(Table3[[#This Row],[Customer ID]],'Medical Examinations'!$1:$1048576,9,FALSE())</f>
        <v>0</v>
      </c>
      <c r="K2030" s="19" t="str">
        <f>VLOOKUP(Table3[[#This Row],[Customer ID]],'Medical Examinations'!$1:$1048576,10,FALSE())</f>
        <v>No</v>
      </c>
      <c r="L2030" s="19" t="e">
        <f>VLOOKUP(Table3[[#This Row],[Customer ID]],'Hospitalisation Details'!2029:$1048576,5,FALSE())</f>
        <v>#N/A</v>
      </c>
      <c r="M2030" s="19" t="e">
        <f>VLOOKUP(Table3[[#This Row],[Customer ID]],'Hospitalisation Details'!2029:$1048576,6,FALSE())</f>
        <v>#N/A</v>
      </c>
      <c r="N2030" s="19" t="e">
        <f>VLOOKUP(Table3[[#This Row],[Customer ID]],'Hospitalisation Details'!2029:$1048576,8,FALSE())</f>
        <v>#N/A</v>
      </c>
      <c r="O2030" s="19" t="e">
        <f>VLOOKUP(Table3[[#This Row],[Customer ID]],'Hospitalisation Details'!2029:$1048576,9,FALSE())</f>
        <v>#N/A</v>
      </c>
      <c r="P2030" s="19" t="e">
        <f>VLOOKUP(Table3[[#This Row],[Customer ID]],'Hospitalisation Details'!2029:$1048576,10,FALSE())</f>
        <v>#N/A</v>
      </c>
      <c r="Q2030" s="19" t="e">
        <f>VLOOKUP(Table3[[#This Row],[Customer ID]],'Hospitalisation Details'!2029:$1048576,11,FALSE())</f>
        <v>#N/A</v>
      </c>
    </row>
    <row r="2031" spans="1:17" x14ac:dyDescent="0.2">
      <c r="A2031" s="18" t="s">
        <v>337</v>
      </c>
      <c r="B2031" s="19" t="str">
        <f>VLOOKUP(Table3[[#This Row],[Customer ID]],'Customer name 1'!2030:$1048576,4,FALSE())</f>
        <v xml:space="preserve">Ms. Amany </v>
      </c>
      <c r="C2031" s="20">
        <f>VLOOKUP(Table3[[#This Row],[Customer ID]],'Medical Examinations'!$1:$1048576,2,FALSE())</f>
        <v>34.865000000000002</v>
      </c>
      <c r="D2031" s="20" t="str">
        <f>VLOOKUP(Table3[[#This Row],[Customer ID]],'Medical Examinations'!$1:$1048576,3,FALSE())</f>
        <v xml:space="preserve"> obesity </v>
      </c>
      <c r="E2031" s="20">
        <f>VLOOKUP(Table3[[#This Row],[Customer ID]],'Medical Examinations'!$1:$1048576,4,FALSE())</f>
        <v>4.8</v>
      </c>
      <c r="F2031" s="20" t="str">
        <f>VLOOKUP(Table3[[#This Row],[Customer ID]],'Medical Examinations'!$1:$1048576,5,FALSE())</f>
        <v xml:space="preserve">normal </v>
      </c>
      <c r="G2031" s="19" t="str">
        <f>VLOOKUP(Table3[[#This Row],[Customer ID]],'Medical Examinations'!$1:$1048576,6,FALSE())</f>
        <v>No</v>
      </c>
      <c r="H2031" s="19" t="str">
        <f>VLOOKUP(Table3[[#This Row],[Customer ID]],'Medical Examinations'!$1:$1048576,7,FALSE())</f>
        <v>No</v>
      </c>
      <c r="I2031" s="19" t="str">
        <f>VLOOKUP(Table3[[#This Row],[Customer ID]],'Medical Examinations'!$1:$1048576,8,FALSE())</f>
        <v>No</v>
      </c>
      <c r="J2031" s="19">
        <f>VLOOKUP(Table3[[#This Row],[Customer ID]],'Medical Examinations'!$1:$1048576,9,FALSE())</f>
        <v>0</v>
      </c>
      <c r="K2031" s="19" t="str">
        <f>VLOOKUP(Table3[[#This Row],[Customer ID]],'Medical Examinations'!$1:$1048576,10,FALSE())</f>
        <v>No</v>
      </c>
      <c r="L2031" s="19" t="e">
        <f>VLOOKUP(Table3[[#This Row],[Customer ID]],'Hospitalisation Details'!2030:$1048576,5,FALSE())</f>
        <v>#N/A</v>
      </c>
      <c r="M2031" s="19" t="e">
        <f>VLOOKUP(Table3[[#This Row],[Customer ID]],'Hospitalisation Details'!2030:$1048576,6,FALSE())</f>
        <v>#N/A</v>
      </c>
      <c r="N2031" s="19" t="e">
        <f>VLOOKUP(Table3[[#This Row],[Customer ID]],'Hospitalisation Details'!2030:$1048576,8,FALSE())</f>
        <v>#N/A</v>
      </c>
      <c r="O2031" s="19" t="e">
        <f>VLOOKUP(Table3[[#This Row],[Customer ID]],'Hospitalisation Details'!2030:$1048576,9,FALSE())</f>
        <v>#N/A</v>
      </c>
      <c r="P2031" s="19" t="e">
        <f>VLOOKUP(Table3[[#This Row],[Customer ID]],'Hospitalisation Details'!2030:$1048576,10,FALSE())</f>
        <v>#N/A</v>
      </c>
      <c r="Q2031" s="19" t="e">
        <f>VLOOKUP(Table3[[#This Row],[Customer ID]],'Hospitalisation Details'!2030:$1048576,11,FALSE())</f>
        <v>#N/A</v>
      </c>
    </row>
    <row r="2032" spans="1:17" x14ac:dyDescent="0.2">
      <c r="A2032" s="18" t="s">
        <v>336</v>
      </c>
      <c r="B2032" s="19" t="str">
        <f>VLOOKUP(Table3[[#This Row],[Customer ID]],'Customer name 1'!2031:$1048576,4,FALSE())</f>
        <v xml:space="preserve">Ms. Kipling </v>
      </c>
      <c r="C2032" s="20">
        <f>VLOOKUP(Table3[[#This Row],[Customer ID]],'Medical Examinations'!$1:$1048576,2,FALSE())</f>
        <v>28.12</v>
      </c>
      <c r="D2032" s="20" t="str">
        <f>VLOOKUP(Table3[[#This Row],[Customer ID]],'Medical Examinations'!$1:$1048576,3,FALSE())</f>
        <v>over weight</v>
      </c>
      <c r="E2032" s="20">
        <f>VLOOKUP(Table3[[#This Row],[Customer ID]],'Medical Examinations'!$1:$1048576,4,FALSE())</f>
        <v>5.55</v>
      </c>
      <c r="F2032" s="20" t="str">
        <f>VLOOKUP(Table3[[#This Row],[Customer ID]],'Medical Examinations'!$1:$1048576,5,FALSE())</f>
        <v xml:space="preserve">normal </v>
      </c>
      <c r="G2032" s="19" t="str">
        <f>VLOOKUP(Table3[[#This Row],[Customer ID]],'Medical Examinations'!$1:$1048576,6,FALSE())</f>
        <v>yes</v>
      </c>
      <c r="H2032" s="19" t="str">
        <f>VLOOKUP(Table3[[#This Row],[Customer ID]],'Medical Examinations'!$1:$1048576,7,FALSE())</f>
        <v>yes</v>
      </c>
      <c r="I2032" s="19" t="str">
        <f>VLOOKUP(Table3[[#This Row],[Customer ID]],'Medical Examinations'!$1:$1048576,8,FALSE())</f>
        <v>No</v>
      </c>
      <c r="J2032" s="19">
        <f>VLOOKUP(Table3[[#This Row],[Customer ID]],'Medical Examinations'!$1:$1048576,9,FALSE())</f>
        <v>2</v>
      </c>
      <c r="K2032" s="19" t="str">
        <f>VLOOKUP(Table3[[#This Row],[Customer ID]],'Medical Examinations'!$1:$1048576,10,FALSE())</f>
        <v>No</v>
      </c>
      <c r="L2032" s="19" t="e">
        <f>VLOOKUP(Table3[[#This Row],[Customer ID]],'Hospitalisation Details'!2031:$1048576,5,FALSE())</f>
        <v>#N/A</v>
      </c>
      <c r="M2032" s="19" t="e">
        <f>VLOOKUP(Table3[[#This Row],[Customer ID]],'Hospitalisation Details'!2031:$1048576,6,FALSE())</f>
        <v>#N/A</v>
      </c>
      <c r="N2032" s="19" t="e">
        <f>VLOOKUP(Table3[[#This Row],[Customer ID]],'Hospitalisation Details'!2031:$1048576,8,FALSE())</f>
        <v>#N/A</v>
      </c>
      <c r="O2032" s="19" t="e">
        <f>VLOOKUP(Table3[[#This Row],[Customer ID]],'Hospitalisation Details'!2031:$1048576,9,FALSE())</f>
        <v>#N/A</v>
      </c>
      <c r="P2032" s="19" t="e">
        <f>VLOOKUP(Table3[[#This Row],[Customer ID]],'Hospitalisation Details'!2031:$1048576,10,FALSE())</f>
        <v>#N/A</v>
      </c>
      <c r="Q2032" s="19" t="e">
        <f>VLOOKUP(Table3[[#This Row],[Customer ID]],'Hospitalisation Details'!2031:$1048576,11,FALSE())</f>
        <v>#N/A</v>
      </c>
    </row>
    <row r="2033" spans="1:17" x14ac:dyDescent="0.2">
      <c r="A2033" s="18" t="s">
        <v>335</v>
      </c>
      <c r="B2033" s="19" t="str">
        <f>VLOOKUP(Table3[[#This Row],[Customer ID]],'Customer name 1'!2032:$1048576,4,FALSE())</f>
        <v xml:space="preserve">Mr. Duncan </v>
      </c>
      <c r="C2033" s="20">
        <f>VLOOKUP(Table3[[#This Row],[Customer ID]],'Medical Examinations'!$1:$1048576,2,FALSE())</f>
        <v>29.45</v>
      </c>
      <c r="D2033" s="20" t="str">
        <f>VLOOKUP(Table3[[#This Row],[Customer ID]],'Medical Examinations'!$1:$1048576,3,FALSE())</f>
        <v>over weight</v>
      </c>
      <c r="E2033" s="20">
        <f>VLOOKUP(Table3[[#This Row],[Customer ID]],'Medical Examinations'!$1:$1048576,4,FALSE())</f>
        <v>5.24</v>
      </c>
      <c r="F2033" s="20" t="str">
        <f>VLOOKUP(Table3[[#This Row],[Customer ID]],'Medical Examinations'!$1:$1048576,5,FALSE())</f>
        <v xml:space="preserve">normal </v>
      </c>
      <c r="G2033" s="19" t="str">
        <f>VLOOKUP(Table3[[#This Row],[Customer ID]],'Medical Examinations'!$1:$1048576,6,FALSE())</f>
        <v>yes</v>
      </c>
      <c r="H2033" s="19" t="str">
        <f>VLOOKUP(Table3[[#This Row],[Customer ID]],'Medical Examinations'!$1:$1048576,7,FALSE())</f>
        <v>No</v>
      </c>
      <c r="I2033" s="19" t="str">
        <f>VLOOKUP(Table3[[#This Row],[Customer ID]],'Medical Examinations'!$1:$1048576,8,FALSE())</f>
        <v>No</v>
      </c>
      <c r="J2033" s="19">
        <f>VLOOKUP(Table3[[#This Row],[Customer ID]],'Medical Examinations'!$1:$1048576,9,FALSE())</f>
        <v>0</v>
      </c>
      <c r="K2033" s="19" t="str">
        <f>VLOOKUP(Table3[[#This Row],[Customer ID]],'Medical Examinations'!$1:$1048576,10,FALSE())</f>
        <v>No</v>
      </c>
      <c r="L2033" s="19" t="e">
        <f>VLOOKUP(Table3[[#This Row],[Customer ID]],'Hospitalisation Details'!2032:$1048576,5,FALSE())</f>
        <v>#N/A</v>
      </c>
      <c r="M2033" s="19" t="e">
        <f>VLOOKUP(Table3[[#This Row],[Customer ID]],'Hospitalisation Details'!2032:$1048576,6,FALSE())</f>
        <v>#N/A</v>
      </c>
      <c r="N2033" s="19" t="e">
        <f>VLOOKUP(Table3[[#This Row],[Customer ID]],'Hospitalisation Details'!2032:$1048576,8,FALSE())</f>
        <v>#N/A</v>
      </c>
      <c r="O2033" s="19" t="e">
        <f>VLOOKUP(Table3[[#This Row],[Customer ID]],'Hospitalisation Details'!2032:$1048576,9,FALSE())</f>
        <v>#N/A</v>
      </c>
      <c r="P2033" s="19" t="e">
        <f>VLOOKUP(Table3[[#This Row],[Customer ID]],'Hospitalisation Details'!2032:$1048576,10,FALSE())</f>
        <v>#N/A</v>
      </c>
      <c r="Q2033" s="19" t="e">
        <f>VLOOKUP(Table3[[#This Row],[Customer ID]],'Hospitalisation Details'!2032:$1048576,11,FALSE())</f>
        <v>#N/A</v>
      </c>
    </row>
    <row r="2034" spans="1:17" x14ac:dyDescent="0.2">
      <c r="A2034" s="18" t="s">
        <v>334</v>
      </c>
      <c r="B2034" s="19" t="str">
        <f>VLOOKUP(Table3[[#This Row],[Customer ID]],'Customer name 1'!2033:$1048576,4,FALSE())</f>
        <v xml:space="preserve">Mr. Louis </v>
      </c>
      <c r="C2034" s="20">
        <f>VLOOKUP(Table3[[#This Row],[Customer ID]],'Medical Examinations'!$1:$1048576,2,FALSE())</f>
        <v>27.94</v>
      </c>
      <c r="D2034" s="20" t="str">
        <f>VLOOKUP(Table3[[#This Row],[Customer ID]],'Medical Examinations'!$1:$1048576,3,FALSE())</f>
        <v>over weight</v>
      </c>
      <c r="E2034" s="20">
        <f>VLOOKUP(Table3[[#This Row],[Customer ID]],'Medical Examinations'!$1:$1048576,4,FALSE())</f>
        <v>6.08</v>
      </c>
      <c r="F2034" s="20" t="str">
        <f>VLOOKUP(Table3[[#This Row],[Customer ID]],'Medical Examinations'!$1:$1048576,5,FALSE())</f>
        <v>prediabetes</v>
      </c>
      <c r="G2034" s="19" t="str">
        <f>VLOOKUP(Table3[[#This Row],[Customer ID]],'Medical Examinations'!$1:$1048576,6,FALSE())</f>
        <v>No</v>
      </c>
      <c r="H2034" s="19" t="str">
        <f>VLOOKUP(Table3[[#This Row],[Customer ID]],'Medical Examinations'!$1:$1048576,7,FALSE())</f>
        <v>No</v>
      </c>
      <c r="I2034" s="19" t="str">
        <f>VLOOKUP(Table3[[#This Row],[Customer ID]],'Medical Examinations'!$1:$1048576,8,FALSE())</f>
        <v>Yes</v>
      </c>
      <c r="J2034" s="19">
        <f>VLOOKUP(Table3[[#This Row],[Customer ID]],'Medical Examinations'!$1:$1048576,9,FALSE())</f>
        <v>1</v>
      </c>
      <c r="K2034" s="19" t="str">
        <f>VLOOKUP(Table3[[#This Row],[Customer ID]],'Medical Examinations'!$1:$1048576,10,FALSE())</f>
        <v>No</v>
      </c>
      <c r="L2034" s="19" t="e">
        <f>VLOOKUP(Table3[[#This Row],[Customer ID]],'Hospitalisation Details'!2033:$1048576,5,FALSE())</f>
        <v>#N/A</v>
      </c>
      <c r="M2034" s="19" t="e">
        <f>VLOOKUP(Table3[[#This Row],[Customer ID]],'Hospitalisation Details'!2033:$1048576,6,FALSE())</f>
        <v>#N/A</v>
      </c>
      <c r="N2034" s="19" t="e">
        <f>VLOOKUP(Table3[[#This Row],[Customer ID]],'Hospitalisation Details'!2033:$1048576,8,FALSE())</f>
        <v>#N/A</v>
      </c>
      <c r="O2034" s="19" t="e">
        <f>VLOOKUP(Table3[[#This Row],[Customer ID]],'Hospitalisation Details'!2033:$1048576,9,FALSE())</f>
        <v>#N/A</v>
      </c>
      <c r="P2034" s="19" t="e">
        <f>VLOOKUP(Table3[[#This Row],[Customer ID]],'Hospitalisation Details'!2033:$1048576,10,FALSE())</f>
        <v>#N/A</v>
      </c>
      <c r="Q2034" s="19" t="e">
        <f>VLOOKUP(Table3[[#This Row],[Customer ID]],'Hospitalisation Details'!2033:$1048576,11,FALSE())</f>
        <v>#N/A</v>
      </c>
    </row>
    <row r="2035" spans="1:17" x14ac:dyDescent="0.2">
      <c r="A2035" s="18" t="s">
        <v>333</v>
      </c>
      <c r="B2035" s="19" t="str">
        <f>VLOOKUP(Table3[[#This Row],[Customer ID]],'Customer name 1'!2034:$1048576,4,FALSE())</f>
        <v xml:space="preserve">Mr. Daniel </v>
      </c>
      <c r="C2035" s="20">
        <f>VLOOKUP(Table3[[#This Row],[Customer ID]],'Medical Examinations'!$1:$1048576,2,FALSE())</f>
        <v>27.2</v>
      </c>
      <c r="D2035" s="20" t="str">
        <f>VLOOKUP(Table3[[#This Row],[Customer ID]],'Medical Examinations'!$1:$1048576,3,FALSE())</f>
        <v>over weight</v>
      </c>
      <c r="E2035" s="20">
        <f>VLOOKUP(Table3[[#This Row],[Customer ID]],'Medical Examinations'!$1:$1048576,4,FALSE())</f>
        <v>5.83</v>
      </c>
      <c r="F2035" s="20" t="str">
        <f>VLOOKUP(Table3[[#This Row],[Customer ID]],'Medical Examinations'!$1:$1048576,5,FALSE())</f>
        <v>prediabetes</v>
      </c>
      <c r="G2035" s="19" t="str">
        <f>VLOOKUP(Table3[[#This Row],[Customer ID]],'Medical Examinations'!$1:$1048576,6,FALSE())</f>
        <v>No</v>
      </c>
      <c r="H2035" s="19" t="str">
        <f>VLOOKUP(Table3[[#This Row],[Customer ID]],'Medical Examinations'!$1:$1048576,7,FALSE())</f>
        <v>No</v>
      </c>
      <c r="I2035" s="19" t="str">
        <f>VLOOKUP(Table3[[#This Row],[Customer ID]],'Medical Examinations'!$1:$1048576,8,FALSE())</f>
        <v>Yes</v>
      </c>
      <c r="J2035" s="19">
        <f>VLOOKUP(Table3[[#This Row],[Customer ID]],'Medical Examinations'!$1:$1048576,9,FALSE())</f>
        <v>1</v>
      </c>
      <c r="K2035" s="19" t="str">
        <f>VLOOKUP(Table3[[#This Row],[Customer ID]],'Medical Examinations'!$1:$1048576,10,FALSE())</f>
        <v>No</v>
      </c>
      <c r="L2035" s="19" t="e">
        <f>VLOOKUP(Table3[[#This Row],[Customer ID]],'Hospitalisation Details'!2034:$1048576,5,FALSE())</f>
        <v>#N/A</v>
      </c>
      <c r="M2035" s="19" t="e">
        <f>VLOOKUP(Table3[[#This Row],[Customer ID]],'Hospitalisation Details'!2034:$1048576,6,FALSE())</f>
        <v>#N/A</v>
      </c>
      <c r="N2035" s="19" t="e">
        <f>VLOOKUP(Table3[[#This Row],[Customer ID]],'Hospitalisation Details'!2034:$1048576,8,FALSE())</f>
        <v>#N/A</v>
      </c>
      <c r="O2035" s="19" t="e">
        <f>VLOOKUP(Table3[[#This Row],[Customer ID]],'Hospitalisation Details'!2034:$1048576,9,FALSE())</f>
        <v>#N/A</v>
      </c>
      <c r="P2035" s="19" t="e">
        <f>VLOOKUP(Table3[[#This Row],[Customer ID]],'Hospitalisation Details'!2034:$1048576,10,FALSE())</f>
        <v>#N/A</v>
      </c>
      <c r="Q2035" s="19" t="e">
        <f>VLOOKUP(Table3[[#This Row],[Customer ID]],'Hospitalisation Details'!2034:$1048576,11,FALSE())</f>
        <v>#N/A</v>
      </c>
    </row>
    <row r="2036" spans="1:17" x14ac:dyDescent="0.2">
      <c r="A2036" s="18" t="s">
        <v>332</v>
      </c>
      <c r="B2036" s="19" t="str">
        <f>VLOOKUP(Table3[[#This Row],[Customer ID]],'Customer name 1'!2035:$1048576,4,FALSE())</f>
        <v xml:space="preserve">Ms. Ildiko </v>
      </c>
      <c r="C2036" s="20">
        <f>VLOOKUP(Table3[[#This Row],[Customer ID]],'Medical Examinations'!$1:$1048576,2,FALSE())</f>
        <v>33.344999999999999</v>
      </c>
      <c r="D2036" s="20" t="str">
        <f>VLOOKUP(Table3[[#This Row],[Customer ID]],'Medical Examinations'!$1:$1048576,3,FALSE())</f>
        <v xml:space="preserve"> obesity </v>
      </c>
      <c r="E2036" s="20">
        <f>VLOOKUP(Table3[[#This Row],[Customer ID]],'Medical Examinations'!$1:$1048576,4,FALSE())</f>
        <v>4.29</v>
      </c>
      <c r="F2036" s="20" t="str">
        <f>VLOOKUP(Table3[[#This Row],[Customer ID]],'Medical Examinations'!$1:$1048576,5,FALSE())</f>
        <v xml:space="preserve">normal </v>
      </c>
      <c r="G2036" s="19" t="str">
        <f>VLOOKUP(Table3[[#This Row],[Customer ID]],'Medical Examinations'!$1:$1048576,6,FALSE())</f>
        <v>No</v>
      </c>
      <c r="H2036" s="19" t="str">
        <f>VLOOKUP(Table3[[#This Row],[Customer ID]],'Medical Examinations'!$1:$1048576,7,FALSE())</f>
        <v>No</v>
      </c>
      <c r="I2036" s="19" t="str">
        <f>VLOOKUP(Table3[[#This Row],[Customer ID]],'Medical Examinations'!$1:$1048576,8,FALSE())</f>
        <v>No</v>
      </c>
      <c r="J2036" s="19">
        <f>VLOOKUP(Table3[[#This Row],[Customer ID]],'Medical Examinations'!$1:$1048576,9,FALSE())</f>
        <v>1</v>
      </c>
      <c r="K2036" s="19" t="str">
        <f>VLOOKUP(Table3[[#This Row],[Customer ID]],'Medical Examinations'!$1:$1048576,10,FALSE())</f>
        <v>No</v>
      </c>
      <c r="L2036" s="19" t="e">
        <f>VLOOKUP(Table3[[#This Row],[Customer ID]],'Hospitalisation Details'!2035:$1048576,5,FALSE())</f>
        <v>#N/A</v>
      </c>
      <c r="M2036" s="19" t="e">
        <f>VLOOKUP(Table3[[#This Row],[Customer ID]],'Hospitalisation Details'!2035:$1048576,6,FALSE())</f>
        <v>#N/A</v>
      </c>
      <c r="N2036" s="19" t="e">
        <f>VLOOKUP(Table3[[#This Row],[Customer ID]],'Hospitalisation Details'!2035:$1048576,8,FALSE())</f>
        <v>#N/A</v>
      </c>
      <c r="O2036" s="19" t="e">
        <f>VLOOKUP(Table3[[#This Row],[Customer ID]],'Hospitalisation Details'!2035:$1048576,9,FALSE())</f>
        <v>#N/A</v>
      </c>
      <c r="P2036" s="19" t="e">
        <f>VLOOKUP(Table3[[#This Row],[Customer ID]],'Hospitalisation Details'!2035:$1048576,10,FALSE())</f>
        <v>#N/A</v>
      </c>
      <c r="Q2036" s="19" t="e">
        <f>VLOOKUP(Table3[[#This Row],[Customer ID]],'Hospitalisation Details'!2035:$1048576,11,FALSE())</f>
        <v>#N/A</v>
      </c>
    </row>
    <row r="2037" spans="1:17" x14ac:dyDescent="0.2">
      <c r="A2037" s="18" t="s">
        <v>331</v>
      </c>
      <c r="B2037" s="19" t="str">
        <f>VLOOKUP(Table3[[#This Row],[Customer ID]],'Customer name 1'!2036:$1048576,4,FALSE())</f>
        <v xml:space="preserve">Ms. Melinda </v>
      </c>
      <c r="C2037" s="20">
        <f>VLOOKUP(Table3[[#This Row],[Customer ID]],'Medical Examinations'!$1:$1048576,2,FALSE())</f>
        <v>29.925000000000001</v>
      </c>
      <c r="D2037" s="20" t="str">
        <f>VLOOKUP(Table3[[#This Row],[Customer ID]],'Medical Examinations'!$1:$1048576,3,FALSE())</f>
        <v>over weight</v>
      </c>
      <c r="E2037" s="20">
        <f>VLOOKUP(Table3[[#This Row],[Customer ID]],'Medical Examinations'!$1:$1048576,4,FALSE())</f>
        <v>5.3</v>
      </c>
      <c r="F2037" s="20" t="str">
        <f>VLOOKUP(Table3[[#This Row],[Customer ID]],'Medical Examinations'!$1:$1048576,5,FALSE())</f>
        <v xml:space="preserve">normal </v>
      </c>
      <c r="G2037" s="19" t="str">
        <f>VLOOKUP(Table3[[#This Row],[Customer ID]],'Medical Examinations'!$1:$1048576,6,FALSE())</f>
        <v>No</v>
      </c>
      <c r="H2037" s="19" t="str">
        <f>VLOOKUP(Table3[[#This Row],[Customer ID]],'Medical Examinations'!$1:$1048576,7,FALSE())</f>
        <v>No</v>
      </c>
      <c r="I2037" s="19" t="str">
        <f>VLOOKUP(Table3[[#This Row],[Customer ID]],'Medical Examinations'!$1:$1048576,8,FALSE())</f>
        <v>No</v>
      </c>
      <c r="J2037" s="19">
        <f>VLOOKUP(Table3[[#This Row],[Customer ID]],'Medical Examinations'!$1:$1048576,9,FALSE())</f>
        <v>1</v>
      </c>
      <c r="K2037" s="19" t="str">
        <f>VLOOKUP(Table3[[#This Row],[Customer ID]],'Medical Examinations'!$1:$1048576,10,FALSE())</f>
        <v>No</v>
      </c>
      <c r="L2037" s="19" t="e">
        <f>VLOOKUP(Table3[[#This Row],[Customer ID]],'Hospitalisation Details'!2036:$1048576,5,FALSE())</f>
        <v>#N/A</v>
      </c>
      <c r="M2037" s="19" t="e">
        <f>VLOOKUP(Table3[[#This Row],[Customer ID]],'Hospitalisation Details'!2036:$1048576,6,FALSE())</f>
        <v>#N/A</v>
      </c>
      <c r="N2037" s="19" t="e">
        <f>VLOOKUP(Table3[[#This Row],[Customer ID]],'Hospitalisation Details'!2036:$1048576,8,FALSE())</f>
        <v>#N/A</v>
      </c>
      <c r="O2037" s="19" t="e">
        <f>VLOOKUP(Table3[[#This Row],[Customer ID]],'Hospitalisation Details'!2036:$1048576,9,FALSE())</f>
        <v>#N/A</v>
      </c>
      <c r="P2037" s="19" t="e">
        <f>VLOOKUP(Table3[[#This Row],[Customer ID]],'Hospitalisation Details'!2036:$1048576,10,FALSE())</f>
        <v>#N/A</v>
      </c>
      <c r="Q2037" s="19" t="e">
        <f>VLOOKUP(Table3[[#This Row],[Customer ID]],'Hospitalisation Details'!2036:$1048576,11,FALSE())</f>
        <v>#N/A</v>
      </c>
    </row>
    <row r="2038" spans="1:17" x14ac:dyDescent="0.2">
      <c r="A2038" s="18" t="s">
        <v>330</v>
      </c>
      <c r="B2038" s="19" t="str">
        <f>VLOOKUP(Table3[[#This Row],[Customer ID]],'Customer name 1'!2037:$1048576,4,FALSE())</f>
        <v xml:space="preserve">Ms. Ashley </v>
      </c>
      <c r="C2038" s="20">
        <f>VLOOKUP(Table3[[#This Row],[Customer ID]],'Medical Examinations'!$1:$1048576,2,FALSE())</f>
        <v>24.225000000000001</v>
      </c>
      <c r="D2038" s="20" t="str">
        <f>VLOOKUP(Table3[[#This Row],[Customer ID]],'Medical Examinations'!$1:$1048576,3,FALSE())</f>
        <v>normal weight</v>
      </c>
      <c r="E2038" s="20">
        <f>VLOOKUP(Table3[[#This Row],[Customer ID]],'Medical Examinations'!$1:$1048576,4,FALSE())</f>
        <v>4.42</v>
      </c>
      <c r="F2038" s="20" t="str">
        <f>VLOOKUP(Table3[[#This Row],[Customer ID]],'Medical Examinations'!$1:$1048576,5,FALSE())</f>
        <v xml:space="preserve">normal </v>
      </c>
      <c r="G2038" s="19" t="str">
        <f>VLOOKUP(Table3[[#This Row],[Customer ID]],'Medical Examinations'!$1:$1048576,6,FALSE())</f>
        <v>No</v>
      </c>
      <c r="H2038" s="19" t="str">
        <f>VLOOKUP(Table3[[#This Row],[Customer ID]],'Medical Examinations'!$1:$1048576,7,FALSE())</f>
        <v>No</v>
      </c>
      <c r="I2038" s="19" t="str">
        <f>VLOOKUP(Table3[[#This Row],[Customer ID]],'Medical Examinations'!$1:$1048576,8,FALSE())</f>
        <v>No</v>
      </c>
      <c r="J2038" s="19">
        <f>VLOOKUP(Table3[[#This Row],[Customer ID]],'Medical Examinations'!$1:$1048576,9,FALSE())</f>
        <v>1</v>
      </c>
      <c r="K2038" s="19" t="str">
        <f>VLOOKUP(Table3[[#This Row],[Customer ID]],'Medical Examinations'!$1:$1048576,10,FALSE())</f>
        <v>No</v>
      </c>
      <c r="L2038" s="19" t="e">
        <f>VLOOKUP(Table3[[#This Row],[Customer ID]],'Hospitalisation Details'!2037:$1048576,5,FALSE())</f>
        <v>#N/A</v>
      </c>
      <c r="M2038" s="19" t="e">
        <f>VLOOKUP(Table3[[#This Row],[Customer ID]],'Hospitalisation Details'!2037:$1048576,6,FALSE())</f>
        <v>#N/A</v>
      </c>
      <c r="N2038" s="19" t="e">
        <f>VLOOKUP(Table3[[#This Row],[Customer ID]],'Hospitalisation Details'!2037:$1048576,8,FALSE())</f>
        <v>#N/A</v>
      </c>
      <c r="O2038" s="19" t="e">
        <f>VLOOKUP(Table3[[#This Row],[Customer ID]],'Hospitalisation Details'!2037:$1048576,9,FALSE())</f>
        <v>#N/A</v>
      </c>
      <c r="P2038" s="19" t="e">
        <f>VLOOKUP(Table3[[#This Row],[Customer ID]],'Hospitalisation Details'!2037:$1048576,10,FALSE())</f>
        <v>#N/A</v>
      </c>
      <c r="Q2038" s="19" t="e">
        <f>VLOOKUP(Table3[[#This Row],[Customer ID]],'Hospitalisation Details'!2037:$1048576,11,FALSE())</f>
        <v>#N/A</v>
      </c>
    </row>
    <row r="2039" spans="1:17" x14ac:dyDescent="0.2">
      <c r="A2039" s="18" t="s">
        <v>329</v>
      </c>
      <c r="B2039" s="19" t="str">
        <f>VLOOKUP(Table3[[#This Row],[Customer ID]],'Customer name 1'!2038:$1048576,4,FALSE())</f>
        <v xml:space="preserve">Ms. Stephanie </v>
      </c>
      <c r="C2039" s="20">
        <f>VLOOKUP(Table3[[#This Row],[Customer ID]],'Medical Examinations'!$1:$1048576,2,FALSE())</f>
        <v>29.68</v>
      </c>
      <c r="D2039" s="20" t="str">
        <f>VLOOKUP(Table3[[#This Row],[Customer ID]],'Medical Examinations'!$1:$1048576,3,FALSE())</f>
        <v>over weight</v>
      </c>
      <c r="E2039" s="20">
        <f>VLOOKUP(Table3[[#This Row],[Customer ID]],'Medical Examinations'!$1:$1048576,4,FALSE())</f>
        <v>5.68</v>
      </c>
      <c r="F2039" s="20" t="str">
        <f>VLOOKUP(Table3[[#This Row],[Customer ID]],'Medical Examinations'!$1:$1048576,5,FALSE())</f>
        <v xml:space="preserve">normal </v>
      </c>
      <c r="G2039" s="19" t="str">
        <f>VLOOKUP(Table3[[#This Row],[Customer ID]],'Medical Examinations'!$1:$1048576,6,FALSE())</f>
        <v>No</v>
      </c>
      <c r="H2039" s="19" t="str">
        <f>VLOOKUP(Table3[[#This Row],[Customer ID]],'Medical Examinations'!$1:$1048576,7,FALSE())</f>
        <v>yes</v>
      </c>
      <c r="I2039" s="19" t="str">
        <f>VLOOKUP(Table3[[#This Row],[Customer ID]],'Medical Examinations'!$1:$1048576,8,FALSE())</f>
        <v>No</v>
      </c>
      <c r="J2039" s="19">
        <f>VLOOKUP(Table3[[#This Row],[Customer ID]],'Medical Examinations'!$1:$1048576,9,FALSE())</f>
        <v>1</v>
      </c>
      <c r="K2039" s="19" t="str">
        <f>VLOOKUP(Table3[[#This Row],[Customer ID]],'Medical Examinations'!$1:$1048576,10,FALSE())</f>
        <v>No</v>
      </c>
      <c r="L2039" s="19" t="e">
        <f>VLOOKUP(Table3[[#This Row],[Customer ID]],'Hospitalisation Details'!2038:$1048576,5,FALSE())</f>
        <v>#N/A</v>
      </c>
      <c r="M2039" s="19" t="e">
        <f>VLOOKUP(Table3[[#This Row],[Customer ID]],'Hospitalisation Details'!2038:$1048576,6,FALSE())</f>
        <v>#N/A</v>
      </c>
      <c r="N2039" s="19" t="e">
        <f>VLOOKUP(Table3[[#This Row],[Customer ID]],'Hospitalisation Details'!2038:$1048576,8,FALSE())</f>
        <v>#N/A</v>
      </c>
      <c r="O2039" s="19" t="e">
        <f>VLOOKUP(Table3[[#This Row],[Customer ID]],'Hospitalisation Details'!2038:$1048576,9,FALSE())</f>
        <v>#N/A</v>
      </c>
      <c r="P2039" s="19" t="e">
        <f>VLOOKUP(Table3[[#This Row],[Customer ID]],'Hospitalisation Details'!2038:$1048576,10,FALSE())</f>
        <v>#N/A</v>
      </c>
      <c r="Q2039" s="19" t="e">
        <f>VLOOKUP(Table3[[#This Row],[Customer ID]],'Hospitalisation Details'!2038:$1048576,11,FALSE())</f>
        <v>#N/A</v>
      </c>
    </row>
    <row r="2040" spans="1:17" x14ac:dyDescent="0.2">
      <c r="A2040" s="18" t="s">
        <v>328</v>
      </c>
      <c r="B2040" s="19" t="str">
        <f>VLOOKUP(Table3[[#This Row],[Customer ID]],'Customer name 1'!2039:$1048576,4,FALSE())</f>
        <v xml:space="preserve">Mr. Sean </v>
      </c>
      <c r="C2040" s="20">
        <f>VLOOKUP(Table3[[#This Row],[Customer ID]],'Medical Examinations'!$1:$1048576,2,FALSE())</f>
        <v>20.614999999999998</v>
      </c>
      <c r="D2040" s="20" t="str">
        <f>VLOOKUP(Table3[[#This Row],[Customer ID]],'Medical Examinations'!$1:$1048576,3,FALSE())</f>
        <v>normal weight</v>
      </c>
      <c r="E2040" s="20">
        <f>VLOOKUP(Table3[[#This Row],[Customer ID]],'Medical Examinations'!$1:$1048576,4,FALSE())</f>
        <v>6.05</v>
      </c>
      <c r="F2040" s="20" t="str">
        <f>VLOOKUP(Table3[[#This Row],[Customer ID]],'Medical Examinations'!$1:$1048576,5,FALSE())</f>
        <v>prediabetes</v>
      </c>
      <c r="G2040" s="19" t="str">
        <f>VLOOKUP(Table3[[#This Row],[Customer ID]],'Medical Examinations'!$1:$1048576,6,FALSE())</f>
        <v>No</v>
      </c>
      <c r="H2040" s="19" t="str">
        <f>VLOOKUP(Table3[[#This Row],[Customer ID]],'Medical Examinations'!$1:$1048576,7,FALSE())</f>
        <v>No</v>
      </c>
      <c r="I2040" s="19" t="str">
        <f>VLOOKUP(Table3[[#This Row],[Customer ID]],'Medical Examinations'!$1:$1048576,8,FALSE())</f>
        <v>Yes</v>
      </c>
      <c r="J2040" s="19">
        <f>VLOOKUP(Table3[[#This Row],[Customer ID]],'Medical Examinations'!$1:$1048576,9,FALSE())</f>
        <v>1</v>
      </c>
      <c r="K2040" s="19" t="str">
        <f>VLOOKUP(Table3[[#This Row],[Customer ID]],'Medical Examinations'!$1:$1048576,10,FALSE())</f>
        <v>No</v>
      </c>
      <c r="L2040" s="19" t="e">
        <f>VLOOKUP(Table3[[#This Row],[Customer ID]],'Hospitalisation Details'!2039:$1048576,5,FALSE())</f>
        <v>#N/A</v>
      </c>
      <c r="M2040" s="19" t="e">
        <f>VLOOKUP(Table3[[#This Row],[Customer ID]],'Hospitalisation Details'!2039:$1048576,6,FALSE())</f>
        <v>#N/A</v>
      </c>
      <c r="N2040" s="19" t="e">
        <f>VLOOKUP(Table3[[#This Row],[Customer ID]],'Hospitalisation Details'!2039:$1048576,8,FALSE())</f>
        <v>#N/A</v>
      </c>
      <c r="O2040" s="19" t="e">
        <f>VLOOKUP(Table3[[#This Row],[Customer ID]],'Hospitalisation Details'!2039:$1048576,9,FALSE())</f>
        <v>#N/A</v>
      </c>
      <c r="P2040" s="19" t="e">
        <f>VLOOKUP(Table3[[#This Row],[Customer ID]],'Hospitalisation Details'!2039:$1048576,10,FALSE())</f>
        <v>#N/A</v>
      </c>
      <c r="Q2040" s="19" t="e">
        <f>VLOOKUP(Table3[[#This Row],[Customer ID]],'Hospitalisation Details'!2039:$1048576,11,FALSE())</f>
        <v>#N/A</v>
      </c>
    </row>
    <row r="2041" spans="1:17" x14ac:dyDescent="0.2">
      <c r="A2041" s="18" t="s">
        <v>327</v>
      </c>
      <c r="B2041" s="19" t="str">
        <f>VLOOKUP(Table3[[#This Row],[Customer ID]],'Customer name 1'!2040:$1048576,4,FALSE())</f>
        <v xml:space="preserve">Ms. Emily </v>
      </c>
      <c r="C2041" s="20">
        <f>VLOOKUP(Table3[[#This Row],[Customer ID]],'Medical Examinations'!$1:$1048576,2,FALSE())</f>
        <v>32.119999999999997</v>
      </c>
      <c r="D2041" s="20" t="str">
        <f>VLOOKUP(Table3[[#This Row],[Customer ID]],'Medical Examinations'!$1:$1048576,3,FALSE())</f>
        <v xml:space="preserve"> obesity </v>
      </c>
      <c r="E2041" s="20">
        <f>VLOOKUP(Table3[[#This Row],[Customer ID]],'Medical Examinations'!$1:$1048576,4,FALSE())</f>
        <v>5.33</v>
      </c>
      <c r="F2041" s="20" t="str">
        <f>VLOOKUP(Table3[[#This Row],[Customer ID]],'Medical Examinations'!$1:$1048576,5,FALSE())</f>
        <v xml:space="preserve">normal </v>
      </c>
      <c r="G2041" s="19" t="str">
        <f>VLOOKUP(Table3[[#This Row],[Customer ID]],'Medical Examinations'!$1:$1048576,6,FALSE())</f>
        <v>No</v>
      </c>
      <c r="H2041" s="19" t="str">
        <f>VLOOKUP(Table3[[#This Row],[Customer ID]],'Medical Examinations'!$1:$1048576,7,FALSE())</f>
        <v>yes</v>
      </c>
      <c r="I2041" s="19" t="str">
        <f>VLOOKUP(Table3[[#This Row],[Customer ID]],'Medical Examinations'!$1:$1048576,8,FALSE())</f>
        <v>No</v>
      </c>
      <c r="J2041" s="19">
        <f>VLOOKUP(Table3[[#This Row],[Customer ID]],'Medical Examinations'!$1:$1048576,9,FALSE())</f>
        <v>1</v>
      </c>
      <c r="K2041" s="19" t="str">
        <f>VLOOKUP(Table3[[#This Row],[Customer ID]],'Medical Examinations'!$1:$1048576,10,FALSE())</f>
        <v>No</v>
      </c>
      <c r="L2041" s="19" t="e">
        <f>VLOOKUP(Table3[[#This Row],[Customer ID]],'Hospitalisation Details'!2040:$1048576,5,FALSE())</f>
        <v>#N/A</v>
      </c>
      <c r="M2041" s="19" t="e">
        <f>VLOOKUP(Table3[[#This Row],[Customer ID]],'Hospitalisation Details'!2040:$1048576,6,FALSE())</f>
        <v>#N/A</v>
      </c>
      <c r="N2041" s="19" t="e">
        <f>VLOOKUP(Table3[[#This Row],[Customer ID]],'Hospitalisation Details'!2040:$1048576,8,FALSE())</f>
        <v>#N/A</v>
      </c>
      <c r="O2041" s="19" t="e">
        <f>VLOOKUP(Table3[[#This Row],[Customer ID]],'Hospitalisation Details'!2040:$1048576,9,FALSE())</f>
        <v>#N/A</v>
      </c>
      <c r="P2041" s="19" t="e">
        <f>VLOOKUP(Table3[[#This Row],[Customer ID]],'Hospitalisation Details'!2040:$1048576,10,FALSE())</f>
        <v>#N/A</v>
      </c>
      <c r="Q2041" s="19" t="e">
        <f>VLOOKUP(Table3[[#This Row],[Customer ID]],'Hospitalisation Details'!2040:$1048576,11,FALSE())</f>
        <v>#N/A</v>
      </c>
    </row>
    <row r="2042" spans="1:17" x14ac:dyDescent="0.2">
      <c r="A2042" s="18" t="s">
        <v>326</v>
      </c>
      <c r="B2042" s="19" t="str">
        <f>VLOOKUP(Table3[[#This Row],[Customer ID]],'Customer name 1'!2041:$1048576,4,FALSE())</f>
        <v xml:space="preserve">Mr. Malcolm </v>
      </c>
      <c r="C2042" s="20">
        <f>VLOOKUP(Table3[[#This Row],[Customer ID]],'Medical Examinations'!$1:$1048576,2,FALSE())</f>
        <v>27.36</v>
      </c>
      <c r="D2042" s="20" t="str">
        <f>VLOOKUP(Table3[[#This Row],[Customer ID]],'Medical Examinations'!$1:$1048576,3,FALSE())</f>
        <v>over weight</v>
      </c>
      <c r="E2042" s="20">
        <f>VLOOKUP(Table3[[#This Row],[Customer ID]],'Medical Examinations'!$1:$1048576,4,FALSE())</f>
        <v>6.22</v>
      </c>
      <c r="F2042" s="20" t="str">
        <f>VLOOKUP(Table3[[#This Row],[Customer ID]],'Medical Examinations'!$1:$1048576,5,FALSE())</f>
        <v>prediabetes</v>
      </c>
      <c r="G2042" s="19" t="str">
        <f>VLOOKUP(Table3[[#This Row],[Customer ID]],'Medical Examinations'!$1:$1048576,6,FALSE())</f>
        <v>No</v>
      </c>
      <c r="H2042" s="19" t="str">
        <f>VLOOKUP(Table3[[#This Row],[Customer ID]],'Medical Examinations'!$1:$1048576,7,FALSE())</f>
        <v>No</v>
      </c>
      <c r="I2042" s="19" t="str">
        <f>VLOOKUP(Table3[[#This Row],[Customer ID]],'Medical Examinations'!$1:$1048576,8,FALSE())</f>
        <v>No</v>
      </c>
      <c r="J2042" s="19">
        <f>VLOOKUP(Table3[[#This Row],[Customer ID]],'Medical Examinations'!$1:$1048576,9,FALSE())</f>
        <v>0</v>
      </c>
      <c r="K2042" s="19" t="str">
        <f>VLOOKUP(Table3[[#This Row],[Customer ID]],'Medical Examinations'!$1:$1048576,10,FALSE())</f>
        <v>No</v>
      </c>
      <c r="L2042" s="19" t="e">
        <f>VLOOKUP(Table3[[#This Row],[Customer ID]],'Hospitalisation Details'!2041:$1048576,5,FALSE())</f>
        <v>#N/A</v>
      </c>
      <c r="M2042" s="19" t="e">
        <f>VLOOKUP(Table3[[#This Row],[Customer ID]],'Hospitalisation Details'!2041:$1048576,6,FALSE())</f>
        <v>#N/A</v>
      </c>
      <c r="N2042" s="19" t="e">
        <f>VLOOKUP(Table3[[#This Row],[Customer ID]],'Hospitalisation Details'!2041:$1048576,8,FALSE())</f>
        <v>#N/A</v>
      </c>
      <c r="O2042" s="19" t="e">
        <f>VLOOKUP(Table3[[#This Row],[Customer ID]],'Hospitalisation Details'!2041:$1048576,9,FALSE())</f>
        <v>#N/A</v>
      </c>
      <c r="P2042" s="19" t="e">
        <f>VLOOKUP(Table3[[#This Row],[Customer ID]],'Hospitalisation Details'!2041:$1048576,10,FALSE())</f>
        <v>#N/A</v>
      </c>
      <c r="Q2042" s="19" t="e">
        <f>VLOOKUP(Table3[[#This Row],[Customer ID]],'Hospitalisation Details'!2041:$1048576,11,FALSE())</f>
        <v>#N/A</v>
      </c>
    </row>
    <row r="2043" spans="1:17" x14ac:dyDescent="0.2">
      <c r="A2043" s="18" t="s">
        <v>325</v>
      </c>
      <c r="B2043" s="19" t="str">
        <f>VLOOKUP(Table3[[#This Row],[Customer ID]],'Customer name 1'!2042:$1048576,4,FALSE())</f>
        <v xml:space="preserve">Mr. Danilo </v>
      </c>
      <c r="C2043" s="20">
        <f>VLOOKUP(Table3[[#This Row],[Customer ID]],'Medical Examinations'!$1:$1048576,2,FALSE())</f>
        <v>17.385000000000002</v>
      </c>
      <c r="D2043" s="20" t="str">
        <f>VLOOKUP(Table3[[#This Row],[Customer ID]],'Medical Examinations'!$1:$1048576,3,FALSE())</f>
        <v xml:space="preserve">under weight </v>
      </c>
      <c r="E2043" s="20">
        <f>VLOOKUP(Table3[[#This Row],[Customer ID]],'Medical Examinations'!$1:$1048576,4,FALSE())</f>
        <v>5.84</v>
      </c>
      <c r="F2043" s="20" t="str">
        <f>VLOOKUP(Table3[[#This Row],[Customer ID]],'Medical Examinations'!$1:$1048576,5,FALSE())</f>
        <v>prediabetes</v>
      </c>
      <c r="G2043" s="19" t="str">
        <f>VLOOKUP(Table3[[#This Row],[Customer ID]],'Medical Examinations'!$1:$1048576,6,FALSE())</f>
        <v>No</v>
      </c>
      <c r="H2043" s="19" t="str">
        <f>VLOOKUP(Table3[[#This Row],[Customer ID]],'Medical Examinations'!$1:$1048576,7,FALSE())</f>
        <v>No</v>
      </c>
      <c r="I2043" s="19" t="str">
        <f>VLOOKUP(Table3[[#This Row],[Customer ID]],'Medical Examinations'!$1:$1048576,8,FALSE())</f>
        <v>No</v>
      </c>
      <c r="J2043" s="19">
        <f>VLOOKUP(Table3[[#This Row],[Customer ID]],'Medical Examinations'!$1:$1048576,9,FALSE())</f>
        <v>0</v>
      </c>
      <c r="K2043" s="19" t="str">
        <f>VLOOKUP(Table3[[#This Row],[Customer ID]],'Medical Examinations'!$1:$1048576,10,FALSE())</f>
        <v>No</v>
      </c>
      <c r="L2043" s="19" t="e">
        <f>VLOOKUP(Table3[[#This Row],[Customer ID]],'Hospitalisation Details'!2042:$1048576,5,FALSE())</f>
        <v>#N/A</v>
      </c>
      <c r="M2043" s="19" t="e">
        <f>VLOOKUP(Table3[[#This Row],[Customer ID]],'Hospitalisation Details'!2042:$1048576,6,FALSE())</f>
        <v>#N/A</v>
      </c>
      <c r="N2043" s="19" t="e">
        <f>VLOOKUP(Table3[[#This Row],[Customer ID]],'Hospitalisation Details'!2042:$1048576,8,FALSE())</f>
        <v>#N/A</v>
      </c>
      <c r="O2043" s="19" t="e">
        <f>VLOOKUP(Table3[[#This Row],[Customer ID]],'Hospitalisation Details'!2042:$1048576,9,FALSE())</f>
        <v>#N/A</v>
      </c>
      <c r="P2043" s="19" t="e">
        <f>VLOOKUP(Table3[[#This Row],[Customer ID]],'Hospitalisation Details'!2042:$1048576,10,FALSE())</f>
        <v>#N/A</v>
      </c>
      <c r="Q2043" s="19" t="e">
        <f>VLOOKUP(Table3[[#This Row],[Customer ID]],'Hospitalisation Details'!2042:$1048576,11,FALSE())</f>
        <v>#N/A</v>
      </c>
    </row>
    <row r="2044" spans="1:17" x14ac:dyDescent="0.2">
      <c r="A2044" s="18" t="s">
        <v>324</v>
      </c>
      <c r="B2044" s="19" t="str">
        <f>VLOOKUP(Table3[[#This Row],[Customer ID]],'Customer name 1'!2043:$1048576,4,FALSE())</f>
        <v xml:space="preserve">Mr. Mikko </v>
      </c>
      <c r="C2044" s="20">
        <f>VLOOKUP(Table3[[#This Row],[Customer ID]],'Medical Examinations'!$1:$1048576,2,FALSE())</f>
        <v>30.13</v>
      </c>
      <c r="D2044" s="20" t="str">
        <f>VLOOKUP(Table3[[#This Row],[Customer ID]],'Medical Examinations'!$1:$1048576,3,FALSE())</f>
        <v xml:space="preserve"> obesity </v>
      </c>
      <c r="E2044" s="20">
        <f>VLOOKUP(Table3[[#This Row],[Customer ID]],'Medical Examinations'!$1:$1048576,4,FALSE())</f>
        <v>5.71</v>
      </c>
      <c r="F2044" s="20" t="str">
        <f>VLOOKUP(Table3[[#This Row],[Customer ID]],'Medical Examinations'!$1:$1048576,5,FALSE())</f>
        <v>prediabetes</v>
      </c>
      <c r="G2044" s="19" t="str">
        <f>VLOOKUP(Table3[[#This Row],[Customer ID]],'Medical Examinations'!$1:$1048576,6,FALSE())</f>
        <v>No</v>
      </c>
      <c r="H2044" s="19" t="str">
        <f>VLOOKUP(Table3[[#This Row],[Customer ID]],'Medical Examinations'!$1:$1048576,7,FALSE())</f>
        <v>yes</v>
      </c>
      <c r="I2044" s="19" t="str">
        <f>VLOOKUP(Table3[[#This Row],[Customer ID]],'Medical Examinations'!$1:$1048576,8,FALSE())</f>
        <v>No</v>
      </c>
      <c r="J2044" s="19">
        <f>VLOOKUP(Table3[[#This Row],[Customer ID]],'Medical Examinations'!$1:$1048576,9,FALSE())</f>
        <v>1</v>
      </c>
      <c r="K2044" s="19" t="str">
        <f>VLOOKUP(Table3[[#This Row],[Customer ID]],'Medical Examinations'!$1:$1048576,10,FALSE())</f>
        <v>No</v>
      </c>
      <c r="L2044" s="19" t="e">
        <f>VLOOKUP(Table3[[#This Row],[Customer ID]],'Hospitalisation Details'!2043:$1048576,5,FALSE())</f>
        <v>#N/A</v>
      </c>
      <c r="M2044" s="19" t="e">
        <f>VLOOKUP(Table3[[#This Row],[Customer ID]],'Hospitalisation Details'!2043:$1048576,6,FALSE())</f>
        <v>#N/A</v>
      </c>
      <c r="N2044" s="19" t="e">
        <f>VLOOKUP(Table3[[#This Row],[Customer ID]],'Hospitalisation Details'!2043:$1048576,8,FALSE())</f>
        <v>#N/A</v>
      </c>
      <c r="O2044" s="19" t="e">
        <f>VLOOKUP(Table3[[#This Row],[Customer ID]],'Hospitalisation Details'!2043:$1048576,9,FALSE())</f>
        <v>#N/A</v>
      </c>
      <c r="P2044" s="19" t="e">
        <f>VLOOKUP(Table3[[#This Row],[Customer ID]],'Hospitalisation Details'!2043:$1048576,10,FALSE())</f>
        <v>#N/A</v>
      </c>
      <c r="Q2044" s="19" t="e">
        <f>VLOOKUP(Table3[[#This Row],[Customer ID]],'Hospitalisation Details'!2043:$1048576,11,FALSE())</f>
        <v>#N/A</v>
      </c>
    </row>
    <row r="2045" spans="1:17" x14ac:dyDescent="0.2">
      <c r="A2045" s="18" t="s">
        <v>323</v>
      </c>
      <c r="B2045" s="19" t="str">
        <f>VLOOKUP(Table3[[#This Row],[Customer ID]],'Customer name 1'!2044:$1048576,4,FALSE())</f>
        <v xml:space="preserve">Ms. Paula </v>
      </c>
      <c r="C2045" s="20">
        <f>VLOOKUP(Table3[[#This Row],[Customer ID]],'Medical Examinations'!$1:$1048576,2,FALSE())</f>
        <v>25.44</v>
      </c>
      <c r="D2045" s="20" t="str">
        <f>VLOOKUP(Table3[[#This Row],[Customer ID]],'Medical Examinations'!$1:$1048576,3,FALSE())</f>
        <v>over weight</v>
      </c>
      <c r="E2045" s="20">
        <f>VLOOKUP(Table3[[#This Row],[Customer ID]],'Medical Examinations'!$1:$1048576,4,FALSE())</f>
        <v>6.04</v>
      </c>
      <c r="F2045" s="20" t="str">
        <f>VLOOKUP(Table3[[#This Row],[Customer ID]],'Medical Examinations'!$1:$1048576,5,FALSE())</f>
        <v>prediabetes</v>
      </c>
      <c r="G2045" s="19" t="str">
        <f>VLOOKUP(Table3[[#This Row],[Customer ID]],'Medical Examinations'!$1:$1048576,6,FALSE())</f>
        <v>yes</v>
      </c>
      <c r="H2045" s="19" t="str">
        <f>VLOOKUP(Table3[[#This Row],[Customer ID]],'Medical Examinations'!$1:$1048576,7,FALSE())</f>
        <v>No</v>
      </c>
      <c r="I2045" s="19" t="str">
        <f>VLOOKUP(Table3[[#This Row],[Customer ID]],'Medical Examinations'!$1:$1048576,8,FALSE())</f>
        <v>Yes</v>
      </c>
      <c r="J2045" s="19">
        <f>VLOOKUP(Table3[[#This Row],[Customer ID]],'Medical Examinations'!$1:$1048576,9,FALSE())</f>
        <v>1</v>
      </c>
      <c r="K2045" s="19" t="str">
        <f>VLOOKUP(Table3[[#This Row],[Customer ID]],'Medical Examinations'!$1:$1048576,10,FALSE())</f>
        <v>No</v>
      </c>
      <c r="L2045" s="19" t="e">
        <f>VLOOKUP(Table3[[#This Row],[Customer ID]],'Hospitalisation Details'!2044:$1048576,5,FALSE())</f>
        <v>#N/A</v>
      </c>
      <c r="M2045" s="19" t="e">
        <f>VLOOKUP(Table3[[#This Row],[Customer ID]],'Hospitalisation Details'!2044:$1048576,6,FALSE())</f>
        <v>#N/A</v>
      </c>
      <c r="N2045" s="19" t="e">
        <f>VLOOKUP(Table3[[#This Row],[Customer ID]],'Hospitalisation Details'!2044:$1048576,8,FALSE())</f>
        <v>#N/A</v>
      </c>
      <c r="O2045" s="19" t="e">
        <f>VLOOKUP(Table3[[#This Row],[Customer ID]],'Hospitalisation Details'!2044:$1048576,9,FALSE())</f>
        <v>#N/A</v>
      </c>
      <c r="P2045" s="19" t="e">
        <f>VLOOKUP(Table3[[#This Row],[Customer ID]],'Hospitalisation Details'!2044:$1048576,10,FALSE())</f>
        <v>#N/A</v>
      </c>
      <c r="Q2045" s="19" t="e">
        <f>VLOOKUP(Table3[[#This Row],[Customer ID]],'Hospitalisation Details'!2044:$1048576,11,FALSE())</f>
        <v>#N/A</v>
      </c>
    </row>
    <row r="2046" spans="1:17" x14ac:dyDescent="0.2">
      <c r="A2046" s="18" t="s">
        <v>322</v>
      </c>
      <c r="B2046" s="19" t="str">
        <f>VLOOKUP(Table3[[#This Row],[Customer ID]],'Customer name 1'!2045:$1048576,4,FALSE())</f>
        <v xml:space="preserve">Ms. Kirsten </v>
      </c>
      <c r="C2046" s="20">
        <f>VLOOKUP(Table3[[#This Row],[Customer ID]],'Medical Examinations'!$1:$1048576,2,FALSE())</f>
        <v>39.805</v>
      </c>
      <c r="D2046" s="20" t="str">
        <f>VLOOKUP(Table3[[#This Row],[Customer ID]],'Medical Examinations'!$1:$1048576,3,FALSE())</f>
        <v xml:space="preserve"> obesity </v>
      </c>
      <c r="E2046" s="20">
        <f>VLOOKUP(Table3[[#This Row],[Customer ID]],'Medical Examinations'!$1:$1048576,4,FALSE())</f>
        <v>4.38</v>
      </c>
      <c r="F2046" s="20" t="str">
        <f>VLOOKUP(Table3[[#This Row],[Customer ID]],'Medical Examinations'!$1:$1048576,5,FALSE())</f>
        <v xml:space="preserve">normal </v>
      </c>
      <c r="G2046" s="19" t="str">
        <f>VLOOKUP(Table3[[#This Row],[Customer ID]],'Medical Examinations'!$1:$1048576,6,FALSE())</f>
        <v>No</v>
      </c>
      <c r="H2046" s="19" t="str">
        <f>VLOOKUP(Table3[[#This Row],[Customer ID]],'Medical Examinations'!$1:$1048576,7,FALSE())</f>
        <v>yes</v>
      </c>
      <c r="I2046" s="19" t="str">
        <f>VLOOKUP(Table3[[#This Row],[Customer ID]],'Medical Examinations'!$1:$1048576,8,FALSE())</f>
        <v>No</v>
      </c>
      <c r="J2046" s="19">
        <f>VLOOKUP(Table3[[#This Row],[Customer ID]],'Medical Examinations'!$1:$1048576,9,FALSE())</f>
        <v>1</v>
      </c>
      <c r="K2046" s="19" t="str">
        <f>VLOOKUP(Table3[[#This Row],[Customer ID]],'Medical Examinations'!$1:$1048576,10,FALSE())</f>
        <v>No</v>
      </c>
      <c r="L2046" s="19" t="e">
        <f>VLOOKUP(Table3[[#This Row],[Customer ID]],'Hospitalisation Details'!2045:$1048576,5,FALSE())</f>
        <v>#N/A</v>
      </c>
      <c r="M2046" s="19" t="e">
        <f>VLOOKUP(Table3[[#This Row],[Customer ID]],'Hospitalisation Details'!2045:$1048576,6,FALSE())</f>
        <v>#N/A</v>
      </c>
      <c r="N2046" s="19" t="e">
        <f>VLOOKUP(Table3[[#This Row],[Customer ID]],'Hospitalisation Details'!2045:$1048576,8,FALSE())</f>
        <v>#N/A</v>
      </c>
      <c r="O2046" s="19" t="e">
        <f>VLOOKUP(Table3[[#This Row],[Customer ID]],'Hospitalisation Details'!2045:$1048576,9,FALSE())</f>
        <v>#N/A</v>
      </c>
      <c r="P2046" s="19" t="e">
        <f>VLOOKUP(Table3[[#This Row],[Customer ID]],'Hospitalisation Details'!2045:$1048576,10,FALSE())</f>
        <v>#N/A</v>
      </c>
      <c r="Q2046" s="19" t="e">
        <f>VLOOKUP(Table3[[#This Row],[Customer ID]],'Hospitalisation Details'!2045:$1048576,11,FALSE())</f>
        <v>#N/A</v>
      </c>
    </row>
    <row r="2047" spans="1:17" x14ac:dyDescent="0.2">
      <c r="A2047" s="18" t="s">
        <v>321</v>
      </c>
      <c r="B2047" s="19" t="str">
        <f>VLOOKUP(Table3[[#This Row],[Customer ID]],'Customer name 1'!2046:$1048576,4,FALSE())</f>
        <v xml:space="preserve">Ms. Christy </v>
      </c>
      <c r="C2047" s="20">
        <f>VLOOKUP(Table3[[#This Row],[Customer ID]],'Medical Examinations'!$1:$1048576,2,FALSE())</f>
        <v>30.4</v>
      </c>
      <c r="D2047" s="20" t="str">
        <f>VLOOKUP(Table3[[#This Row],[Customer ID]],'Medical Examinations'!$1:$1048576,3,FALSE())</f>
        <v xml:space="preserve"> obesity </v>
      </c>
      <c r="E2047" s="20">
        <f>VLOOKUP(Table3[[#This Row],[Customer ID]],'Medical Examinations'!$1:$1048576,4,FALSE())</f>
        <v>5.56</v>
      </c>
      <c r="F2047" s="20" t="str">
        <f>VLOOKUP(Table3[[#This Row],[Customer ID]],'Medical Examinations'!$1:$1048576,5,FALSE())</f>
        <v xml:space="preserve">normal </v>
      </c>
      <c r="G2047" s="19" t="str">
        <f>VLOOKUP(Table3[[#This Row],[Customer ID]],'Medical Examinations'!$1:$1048576,6,FALSE())</f>
        <v>yes</v>
      </c>
      <c r="H2047" s="19" t="str">
        <f>VLOOKUP(Table3[[#This Row],[Customer ID]],'Medical Examinations'!$1:$1048576,7,FALSE())</f>
        <v>yes</v>
      </c>
      <c r="I2047" s="19" t="str">
        <f>VLOOKUP(Table3[[#This Row],[Customer ID]],'Medical Examinations'!$1:$1048576,8,FALSE())</f>
        <v>No</v>
      </c>
      <c r="J2047" s="19">
        <f>VLOOKUP(Table3[[#This Row],[Customer ID]],'Medical Examinations'!$1:$1048576,9,FALSE())</f>
        <v>1</v>
      </c>
      <c r="K2047" s="19" t="str">
        <f>VLOOKUP(Table3[[#This Row],[Customer ID]],'Medical Examinations'!$1:$1048576,10,FALSE())</f>
        <v>No</v>
      </c>
      <c r="L2047" s="19" t="e">
        <f>VLOOKUP(Table3[[#This Row],[Customer ID]],'Hospitalisation Details'!2046:$1048576,5,FALSE())</f>
        <v>#N/A</v>
      </c>
      <c r="M2047" s="19" t="e">
        <f>VLOOKUP(Table3[[#This Row],[Customer ID]],'Hospitalisation Details'!2046:$1048576,6,FALSE())</f>
        <v>#N/A</v>
      </c>
      <c r="N2047" s="19" t="e">
        <f>VLOOKUP(Table3[[#This Row],[Customer ID]],'Hospitalisation Details'!2046:$1048576,8,FALSE())</f>
        <v>#N/A</v>
      </c>
      <c r="O2047" s="19" t="e">
        <f>VLOOKUP(Table3[[#This Row],[Customer ID]],'Hospitalisation Details'!2046:$1048576,9,FALSE())</f>
        <v>#N/A</v>
      </c>
      <c r="P2047" s="19" t="e">
        <f>VLOOKUP(Table3[[#This Row],[Customer ID]],'Hospitalisation Details'!2046:$1048576,10,FALSE())</f>
        <v>#N/A</v>
      </c>
      <c r="Q2047" s="19" t="e">
        <f>VLOOKUP(Table3[[#This Row],[Customer ID]],'Hospitalisation Details'!2046:$1048576,11,FALSE())</f>
        <v>#N/A</v>
      </c>
    </row>
    <row r="2048" spans="1:17" x14ac:dyDescent="0.2">
      <c r="A2048" s="18" t="s">
        <v>320</v>
      </c>
      <c r="B2048" s="19" t="str">
        <f>VLOOKUP(Table3[[#This Row],[Customer ID]],'Customer name 1'!2047:$1048576,4,FALSE())</f>
        <v xml:space="preserve">Ms. Jennifer </v>
      </c>
      <c r="C2048" s="20">
        <f>VLOOKUP(Table3[[#This Row],[Customer ID]],'Medical Examinations'!$1:$1048576,2,FALSE())</f>
        <v>23.18</v>
      </c>
      <c r="D2048" s="20" t="str">
        <f>VLOOKUP(Table3[[#This Row],[Customer ID]],'Medical Examinations'!$1:$1048576,3,FALSE())</f>
        <v>normal weight</v>
      </c>
      <c r="E2048" s="20">
        <f>VLOOKUP(Table3[[#This Row],[Customer ID]],'Medical Examinations'!$1:$1048576,4,FALSE())</f>
        <v>4.24</v>
      </c>
      <c r="F2048" s="20" t="str">
        <f>VLOOKUP(Table3[[#This Row],[Customer ID]],'Medical Examinations'!$1:$1048576,5,FALSE())</f>
        <v xml:space="preserve">normal </v>
      </c>
      <c r="G2048" s="19" t="str">
        <f>VLOOKUP(Table3[[#This Row],[Customer ID]],'Medical Examinations'!$1:$1048576,6,FALSE())</f>
        <v>No</v>
      </c>
      <c r="H2048" s="19" t="str">
        <f>VLOOKUP(Table3[[#This Row],[Customer ID]],'Medical Examinations'!$1:$1048576,7,FALSE())</f>
        <v>yes</v>
      </c>
      <c r="I2048" s="19" t="str">
        <f>VLOOKUP(Table3[[#This Row],[Customer ID]],'Medical Examinations'!$1:$1048576,8,FALSE())</f>
        <v>No</v>
      </c>
      <c r="J2048" s="19">
        <f>VLOOKUP(Table3[[#This Row],[Customer ID]],'Medical Examinations'!$1:$1048576,9,FALSE())</f>
        <v>1</v>
      </c>
      <c r="K2048" s="19" t="str">
        <f>VLOOKUP(Table3[[#This Row],[Customer ID]],'Medical Examinations'!$1:$1048576,10,FALSE())</f>
        <v>No</v>
      </c>
      <c r="L2048" s="19" t="e">
        <f>VLOOKUP(Table3[[#This Row],[Customer ID]],'Hospitalisation Details'!2047:$1048576,5,FALSE())</f>
        <v>#N/A</v>
      </c>
      <c r="M2048" s="19" t="e">
        <f>VLOOKUP(Table3[[#This Row],[Customer ID]],'Hospitalisation Details'!2047:$1048576,6,FALSE())</f>
        <v>#N/A</v>
      </c>
      <c r="N2048" s="19" t="e">
        <f>VLOOKUP(Table3[[#This Row],[Customer ID]],'Hospitalisation Details'!2047:$1048576,8,FALSE())</f>
        <v>#N/A</v>
      </c>
      <c r="O2048" s="19" t="e">
        <f>VLOOKUP(Table3[[#This Row],[Customer ID]],'Hospitalisation Details'!2047:$1048576,9,FALSE())</f>
        <v>#N/A</v>
      </c>
      <c r="P2048" s="19" t="e">
        <f>VLOOKUP(Table3[[#This Row],[Customer ID]],'Hospitalisation Details'!2047:$1048576,10,FALSE())</f>
        <v>#N/A</v>
      </c>
      <c r="Q2048" s="19" t="e">
        <f>VLOOKUP(Table3[[#This Row],[Customer ID]],'Hospitalisation Details'!2047:$1048576,11,FALSE())</f>
        <v>#N/A</v>
      </c>
    </row>
    <row r="2049" spans="1:17" x14ac:dyDescent="0.2">
      <c r="A2049" s="18" t="s">
        <v>319</v>
      </c>
      <c r="B2049" s="19" t="str">
        <f>VLOOKUP(Table3[[#This Row],[Customer ID]],'Customer name 1'!2048:$1048576,4,FALSE())</f>
        <v xml:space="preserve">Ms. Jingjing </v>
      </c>
      <c r="C2049" s="20">
        <f>VLOOKUP(Table3[[#This Row],[Customer ID]],'Medical Examinations'!$1:$1048576,2,FALSE())</f>
        <v>39.615000000000002</v>
      </c>
      <c r="D2049" s="20" t="str">
        <f>VLOOKUP(Table3[[#This Row],[Customer ID]],'Medical Examinations'!$1:$1048576,3,FALSE())</f>
        <v xml:space="preserve"> obesity </v>
      </c>
      <c r="E2049" s="20">
        <f>VLOOKUP(Table3[[#This Row],[Customer ID]],'Medical Examinations'!$1:$1048576,4,FALSE())</f>
        <v>6.32</v>
      </c>
      <c r="F2049" s="20" t="str">
        <f>VLOOKUP(Table3[[#This Row],[Customer ID]],'Medical Examinations'!$1:$1048576,5,FALSE())</f>
        <v>prediabetes</v>
      </c>
      <c r="G2049" s="19" t="str">
        <f>VLOOKUP(Table3[[#This Row],[Customer ID]],'Medical Examinations'!$1:$1048576,6,FALSE())</f>
        <v>No</v>
      </c>
      <c r="H2049" s="19" t="str">
        <f>VLOOKUP(Table3[[#This Row],[Customer ID]],'Medical Examinations'!$1:$1048576,7,FALSE())</f>
        <v>No</v>
      </c>
      <c r="I2049" s="19" t="str">
        <f>VLOOKUP(Table3[[#This Row],[Customer ID]],'Medical Examinations'!$1:$1048576,8,FALSE())</f>
        <v>Yes</v>
      </c>
      <c r="J2049" s="19">
        <f>VLOOKUP(Table3[[#This Row],[Customer ID]],'Medical Examinations'!$1:$1048576,9,FALSE())</f>
        <v>1</v>
      </c>
      <c r="K2049" s="19" t="str">
        <f>VLOOKUP(Table3[[#This Row],[Customer ID]],'Medical Examinations'!$1:$1048576,10,FALSE())</f>
        <v>No</v>
      </c>
      <c r="L2049" s="19" t="e">
        <f>VLOOKUP(Table3[[#This Row],[Customer ID]],'Hospitalisation Details'!2048:$1048576,5,FALSE())</f>
        <v>#N/A</v>
      </c>
      <c r="M2049" s="19" t="e">
        <f>VLOOKUP(Table3[[#This Row],[Customer ID]],'Hospitalisation Details'!2048:$1048576,6,FALSE())</f>
        <v>#N/A</v>
      </c>
      <c r="N2049" s="19" t="e">
        <f>VLOOKUP(Table3[[#This Row],[Customer ID]],'Hospitalisation Details'!2048:$1048576,8,FALSE())</f>
        <v>#N/A</v>
      </c>
      <c r="O2049" s="19" t="e">
        <f>VLOOKUP(Table3[[#This Row],[Customer ID]],'Hospitalisation Details'!2048:$1048576,9,FALSE())</f>
        <v>#N/A</v>
      </c>
      <c r="P2049" s="19" t="e">
        <f>VLOOKUP(Table3[[#This Row],[Customer ID]],'Hospitalisation Details'!2048:$1048576,10,FALSE())</f>
        <v>#N/A</v>
      </c>
      <c r="Q2049" s="19" t="e">
        <f>VLOOKUP(Table3[[#This Row],[Customer ID]],'Hospitalisation Details'!2048:$1048576,11,FALSE())</f>
        <v>#N/A</v>
      </c>
    </row>
    <row r="2050" spans="1:17" x14ac:dyDescent="0.2">
      <c r="A2050" s="18" t="s">
        <v>318</v>
      </c>
      <c r="B2050" s="19" t="str">
        <f>VLOOKUP(Table3[[#This Row],[Customer ID]],'Customer name 1'!2049:$1048576,4,FALSE())</f>
        <v xml:space="preserve">Mr. Morgan </v>
      </c>
      <c r="C2050" s="20">
        <f>VLOOKUP(Table3[[#This Row],[Customer ID]],'Medical Examinations'!$1:$1048576,2,FALSE())</f>
        <v>30.59</v>
      </c>
      <c r="D2050" s="20" t="str">
        <f>VLOOKUP(Table3[[#This Row],[Customer ID]],'Medical Examinations'!$1:$1048576,3,FALSE())</f>
        <v xml:space="preserve"> obesity </v>
      </c>
      <c r="E2050" s="20">
        <f>VLOOKUP(Table3[[#This Row],[Customer ID]],'Medical Examinations'!$1:$1048576,4,FALSE())</f>
        <v>6.3</v>
      </c>
      <c r="F2050" s="20" t="str">
        <f>VLOOKUP(Table3[[#This Row],[Customer ID]],'Medical Examinations'!$1:$1048576,5,FALSE())</f>
        <v>prediabetes</v>
      </c>
      <c r="G2050" s="19" t="str">
        <f>VLOOKUP(Table3[[#This Row],[Customer ID]],'Medical Examinations'!$1:$1048576,6,FALSE())</f>
        <v>yes</v>
      </c>
      <c r="H2050" s="19" t="str">
        <f>VLOOKUP(Table3[[#This Row],[Customer ID]],'Medical Examinations'!$1:$1048576,7,FALSE())</f>
        <v>No</v>
      </c>
      <c r="I2050" s="19" t="str">
        <f>VLOOKUP(Table3[[#This Row],[Customer ID]],'Medical Examinations'!$1:$1048576,8,FALSE())</f>
        <v>Yes</v>
      </c>
      <c r="J2050" s="19">
        <f>VLOOKUP(Table3[[#This Row],[Customer ID]],'Medical Examinations'!$1:$1048576,9,FALSE())</f>
        <v>1</v>
      </c>
      <c r="K2050" s="19" t="str">
        <f>VLOOKUP(Table3[[#This Row],[Customer ID]],'Medical Examinations'!$1:$1048576,10,FALSE())</f>
        <v>No</v>
      </c>
      <c r="L2050" s="19" t="e">
        <f>VLOOKUP(Table3[[#This Row],[Customer ID]],'Hospitalisation Details'!2049:$1048576,5,FALSE())</f>
        <v>#N/A</v>
      </c>
      <c r="M2050" s="19" t="e">
        <f>VLOOKUP(Table3[[#This Row],[Customer ID]],'Hospitalisation Details'!2049:$1048576,6,FALSE())</f>
        <v>#N/A</v>
      </c>
      <c r="N2050" s="19" t="e">
        <f>VLOOKUP(Table3[[#This Row],[Customer ID]],'Hospitalisation Details'!2049:$1048576,8,FALSE())</f>
        <v>#N/A</v>
      </c>
      <c r="O2050" s="19" t="e">
        <f>VLOOKUP(Table3[[#This Row],[Customer ID]],'Hospitalisation Details'!2049:$1048576,9,FALSE())</f>
        <v>#N/A</v>
      </c>
      <c r="P2050" s="19" t="e">
        <f>VLOOKUP(Table3[[#This Row],[Customer ID]],'Hospitalisation Details'!2049:$1048576,10,FALSE())</f>
        <v>#N/A</v>
      </c>
      <c r="Q2050" s="19" t="e">
        <f>VLOOKUP(Table3[[#This Row],[Customer ID]],'Hospitalisation Details'!2049:$1048576,11,FALSE())</f>
        <v>#N/A</v>
      </c>
    </row>
    <row r="2051" spans="1:17" x14ac:dyDescent="0.2">
      <c r="A2051" s="18" t="s">
        <v>317</v>
      </c>
      <c r="B2051" s="19" t="str">
        <f>VLOOKUP(Table3[[#This Row],[Customer ID]],'Customer name 1'!2050:$1048576,4,FALSE())</f>
        <v xml:space="preserve">Mr. Patrick </v>
      </c>
      <c r="C2051" s="20">
        <f>VLOOKUP(Table3[[#This Row],[Customer ID]],'Medical Examinations'!$1:$1048576,2,FALSE())</f>
        <v>16.72</v>
      </c>
      <c r="D2051" s="20" t="str">
        <f>VLOOKUP(Table3[[#This Row],[Customer ID]],'Medical Examinations'!$1:$1048576,3,FALSE())</f>
        <v xml:space="preserve">under weight </v>
      </c>
      <c r="E2051" s="20">
        <f>VLOOKUP(Table3[[#This Row],[Customer ID]],'Medical Examinations'!$1:$1048576,4,FALSE())</f>
        <v>4.38</v>
      </c>
      <c r="F2051" s="20" t="str">
        <f>VLOOKUP(Table3[[#This Row],[Customer ID]],'Medical Examinations'!$1:$1048576,5,FALSE())</f>
        <v xml:space="preserve">normal </v>
      </c>
      <c r="G2051" s="19" t="str">
        <f>VLOOKUP(Table3[[#This Row],[Customer ID]],'Medical Examinations'!$1:$1048576,6,FALSE())</f>
        <v>yes</v>
      </c>
      <c r="H2051" s="19" t="str">
        <f>VLOOKUP(Table3[[#This Row],[Customer ID]],'Medical Examinations'!$1:$1048576,7,FALSE())</f>
        <v>No</v>
      </c>
      <c r="I2051" s="19" t="str">
        <f>VLOOKUP(Table3[[#This Row],[Customer ID]],'Medical Examinations'!$1:$1048576,8,FALSE())</f>
        <v>No</v>
      </c>
      <c r="J2051" s="19">
        <f>VLOOKUP(Table3[[#This Row],[Customer ID]],'Medical Examinations'!$1:$1048576,9,FALSE())</f>
        <v>1</v>
      </c>
      <c r="K2051" s="19" t="str">
        <f>VLOOKUP(Table3[[#This Row],[Customer ID]],'Medical Examinations'!$1:$1048576,10,FALSE())</f>
        <v>No</v>
      </c>
      <c r="L2051" s="19" t="e">
        <f>VLOOKUP(Table3[[#This Row],[Customer ID]],'Hospitalisation Details'!2050:$1048576,5,FALSE())</f>
        <v>#N/A</v>
      </c>
      <c r="M2051" s="19" t="e">
        <f>VLOOKUP(Table3[[#This Row],[Customer ID]],'Hospitalisation Details'!2050:$1048576,6,FALSE())</f>
        <v>#N/A</v>
      </c>
      <c r="N2051" s="19" t="e">
        <f>VLOOKUP(Table3[[#This Row],[Customer ID]],'Hospitalisation Details'!2050:$1048576,8,FALSE())</f>
        <v>#N/A</v>
      </c>
      <c r="O2051" s="19" t="e">
        <f>VLOOKUP(Table3[[#This Row],[Customer ID]],'Hospitalisation Details'!2050:$1048576,9,FALSE())</f>
        <v>#N/A</v>
      </c>
      <c r="P2051" s="19" t="e">
        <f>VLOOKUP(Table3[[#This Row],[Customer ID]],'Hospitalisation Details'!2050:$1048576,10,FALSE())</f>
        <v>#N/A</v>
      </c>
      <c r="Q2051" s="19" t="e">
        <f>VLOOKUP(Table3[[#This Row],[Customer ID]],'Hospitalisation Details'!2050:$1048576,11,FALSE())</f>
        <v>#N/A</v>
      </c>
    </row>
    <row r="2052" spans="1:17" x14ac:dyDescent="0.2">
      <c r="A2052" s="18" t="s">
        <v>316</v>
      </c>
      <c r="B2052" s="19" t="str">
        <f>VLOOKUP(Table3[[#This Row],[Customer ID]],'Customer name 1'!2051:$1048576,4,FALSE())</f>
        <v xml:space="preserve">Mr. Frankline </v>
      </c>
      <c r="C2052" s="20">
        <f>VLOOKUP(Table3[[#This Row],[Customer ID]],'Medical Examinations'!$1:$1048576,2,FALSE())</f>
        <v>26.22</v>
      </c>
      <c r="D2052" s="20" t="str">
        <f>VLOOKUP(Table3[[#This Row],[Customer ID]],'Medical Examinations'!$1:$1048576,3,FALSE())</f>
        <v>over weight</v>
      </c>
      <c r="E2052" s="20">
        <f>VLOOKUP(Table3[[#This Row],[Customer ID]],'Medical Examinations'!$1:$1048576,4,FALSE())</f>
        <v>4.6500000000000004</v>
      </c>
      <c r="F2052" s="20" t="str">
        <f>VLOOKUP(Table3[[#This Row],[Customer ID]],'Medical Examinations'!$1:$1048576,5,FALSE())</f>
        <v xml:space="preserve">normal </v>
      </c>
      <c r="G2052" s="19" t="str">
        <f>VLOOKUP(Table3[[#This Row],[Customer ID]],'Medical Examinations'!$1:$1048576,6,FALSE())</f>
        <v>yes</v>
      </c>
      <c r="H2052" s="19" t="str">
        <f>VLOOKUP(Table3[[#This Row],[Customer ID]],'Medical Examinations'!$1:$1048576,7,FALSE())</f>
        <v>No</v>
      </c>
      <c r="I2052" s="19" t="str">
        <f>VLOOKUP(Table3[[#This Row],[Customer ID]],'Medical Examinations'!$1:$1048576,8,FALSE())</f>
        <v>Yes</v>
      </c>
      <c r="J2052" s="19">
        <f>VLOOKUP(Table3[[#This Row],[Customer ID]],'Medical Examinations'!$1:$1048576,9,FALSE())</f>
        <v>1</v>
      </c>
      <c r="K2052" s="19" t="str">
        <f>VLOOKUP(Table3[[#This Row],[Customer ID]],'Medical Examinations'!$1:$1048576,10,FALSE())</f>
        <v>No</v>
      </c>
      <c r="L2052" s="19" t="e">
        <f>VLOOKUP(Table3[[#This Row],[Customer ID]],'Hospitalisation Details'!2051:$1048576,5,FALSE())</f>
        <v>#N/A</v>
      </c>
      <c r="M2052" s="19" t="e">
        <f>VLOOKUP(Table3[[#This Row],[Customer ID]],'Hospitalisation Details'!2051:$1048576,6,FALSE())</f>
        <v>#N/A</v>
      </c>
      <c r="N2052" s="19" t="e">
        <f>VLOOKUP(Table3[[#This Row],[Customer ID]],'Hospitalisation Details'!2051:$1048576,8,FALSE())</f>
        <v>#N/A</v>
      </c>
      <c r="O2052" s="19" t="e">
        <f>VLOOKUP(Table3[[#This Row],[Customer ID]],'Hospitalisation Details'!2051:$1048576,9,FALSE())</f>
        <v>#N/A</v>
      </c>
      <c r="P2052" s="19" t="e">
        <f>VLOOKUP(Table3[[#This Row],[Customer ID]],'Hospitalisation Details'!2051:$1048576,10,FALSE())</f>
        <v>#N/A</v>
      </c>
      <c r="Q2052" s="19" t="e">
        <f>VLOOKUP(Table3[[#This Row],[Customer ID]],'Hospitalisation Details'!2051:$1048576,11,FALSE())</f>
        <v>#N/A</v>
      </c>
    </row>
    <row r="2053" spans="1:17" x14ac:dyDescent="0.2">
      <c r="A2053" s="18" t="s">
        <v>315</v>
      </c>
      <c r="B2053" s="19" t="str">
        <f>VLOOKUP(Table3[[#This Row],[Customer ID]],'Customer name 1'!2052:$1048576,4,FALSE())</f>
        <v xml:space="preserve">Ms. Laura </v>
      </c>
      <c r="C2053" s="20">
        <f>VLOOKUP(Table3[[#This Row],[Customer ID]],'Medical Examinations'!$1:$1048576,2,FALSE())</f>
        <v>31.824999999999999</v>
      </c>
      <c r="D2053" s="20" t="str">
        <f>VLOOKUP(Table3[[#This Row],[Customer ID]],'Medical Examinations'!$1:$1048576,3,FALSE())</f>
        <v xml:space="preserve"> obesity </v>
      </c>
      <c r="E2053" s="20">
        <f>VLOOKUP(Table3[[#This Row],[Customer ID]],'Medical Examinations'!$1:$1048576,4,FALSE())</f>
        <v>4.7</v>
      </c>
      <c r="F2053" s="20" t="str">
        <f>VLOOKUP(Table3[[#This Row],[Customer ID]],'Medical Examinations'!$1:$1048576,5,FALSE())</f>
        <v xml:space="preserve">normal </v>
      </c>
      <c r="G2053" s="19" t="str">
        <f>VLOOKUP(Table3[[#This Row],[Customer ID]],'Medical Examinations'!$1:$1048576,6,FALSE())</f>
        <v>No</v>
      </c>
      <c r="H2053" s="19" t="str">
        <f>VLOOKUP(Table3[[#This Row],[Customer ID]],'Medical Examinations'!$1:$1048576,7,FALSE())</f>
        <v>No</v>
      </c>
      <c r="I2053" s="19" t="str">
        <f>VLOOKUP(Table3[[#This Row],[Customer ID]],'Medical Examinations'!$1:$1048576,8,FALSE())</f>
        <v>Yes</v>
      </c>
      <c r="J2053" s="19">
        <f>VLOOKUP(Table3[[#This Row],[Customer ID]],'Medical Examinations'!$1:$1048576,9,FALSE())</f>
        <v>1</v>
      </c>
      <c r="K2053" s="19" t="str">
        <f>VLOOKUP(Table3[[#This Row],[Customer ID]],'Medical Examinations'!$1:$1048576,10,FALSE())</f>
        <v>No</v>
      </c>
      <c r="L2053" s="19" t="e">
        <f>VLOOKUP(Table3[[#This Row],[Customer ID]],'Hospitalisation Details'!2052:$1048576,5,FALSE())</f>
        <v>#N/A</v>
      </c>
      <c r="M2053" s="19" t="e">
        <f>VLOOKUP(Table3[[#This Row],[Customer ID]],'Hospitalisation Details'!2052:$1048576,6,FALSE())</f>
        <v>#N/A</v>
      </c>
      <c r="N2053" s="19" t="e">
        <f>VLOOKUP(Table3[[#This Row],[Customer ID]],'Hospitalisation Details'!2052:$1048576,8,FALSE())</f>
        <v>#N/A</v>
      </c>
      <c r="O2053" s="19" t="e">
        <f>VLOOKUP(Table3[[#This Row],[Customer ID]],'Hospitalisation Details'!2052:$1048576,9,FALSE())</f>
        <v>#N/A</v>
      </c>
      <c r="P2053" s="19" t="e">
        <f>VLOOKUP(Table3[[#This Row],[Customer ID]],'Hospitalisation Details'!2052:$1048576,10,FALSE())</f>
        <v>#N/A</v>
      </c>
      <c r="Q2053" s="19" t="e">
        <f>VLOOKUP(Table3[[#This Row],[Customer ID]],'Hospitalisation Details'!2052:$1048576,11,FALSE())</f>
        <v>#N/A</v>
      </c>
    </row>
    <row r="2054" spans="1:17" x14ac:dyDescent="0.2">
      <c r="A2054" s="18" t="s">
        <v>314</v>
      </c>
      <c r="B2054" s="19" t="str">
        <f>VLOOKUP(Table3[[#This Row],[Customer ID]],'Customer name 1'!2053:$1048576,4,FALSE())</f>
        <v xml:space="preserve">Ms. Natalia </v>
      </c>
      <c r="C2054" s="20">
        <f>VLOOKUP(Table3[[#This Row],[Customer ID]],'Medical Examinations'!$1:$1048576,2,FALSE())</f>
        <v>25.745000000000001</v>
      </c>
      <c r="D2054" s="20" t="str">
        <f>VLOOKUP(Table3[[#This Row],[Customer ID]],'Medical Examinations'!$1:$1048576,3,FALSE())</f>
        <v>over weight</v>
      </c>
      <c r="E2054" s="20">
        <f>VLOOKUP(Table3[[#This Row],[Customer ID]],'Medical Examinations'!$1:$1048576,4,FALSE())</f>
        <v>4.34</v>
      </c>
      <c r="F2054" s="20" t="str">
        <f>VLOOKUP(Table3[[#This Row],[Customer ID]],'Medical Examinations'!$1:$1048576,5,FALSE())</f>
        <v xml:space="preserve">normal </v>
      </c>
      <c r="G2054" s="19" t="str">
        <f>VLOOKUP(Table3[[#This Row],[Customer ID]],'Medical Examinations'!$1:$1048576,6,FALSE())</f>
        <v>No</v>
      </c>
      <c r="H2054" s="19" t="str">
        <f>VLOOKUP(Table3[[#This Row],[Customer ID]],'Medical Examinations'!$1:$1048576,7,FALSE())</f>
        <v>No</v>
      </c>
      <c r="I2054" s="19" t="str">
        <f>VLOOKUP(Table3[[#This Row],[Customer ID]],'Medical Examinations'!$1:$1048576,8,FALSE())</f>
        <v>Yes</v>
      </c>
      <c r="J2054" s="19">
        <f>VLOOKUP(Table3[[#This Row],[Customer ID]],'Medical Examinations'!$1:$1048576,9,FALSE())</f>
        <v>1</v>
      </c>
      <c r="K2054" s="19" t="str">
        <f>VLOOKUP(Table3[[#This Row],[Customer ID]],'Medical Examinations'!$1:$1048576,10,FALSE())</f>
        <v>No</v>
      </c>
      <c r="L2054" s="19" t="e">
        <f>VLOOKUP(Table3[[#This Row],[Customer ID]],'Hospitalisation Details'!2053:$1048576,5,FALSE())</f>
        <v>#N/A</v>
      </c>
      <c r="M2054" s="19" t="e">
        <f>VLOOKUP(Table3[[#This Row],[Customer ID]],'Hospitalisation Details'!2053:$1048576,6,FALSE())</f>
        <v>#N/A</v>
      </c>
      <c r="N2054" s="19" t="e">
        <f>VLOOKUP(Table3[[#This Row],[Customer ID]],'Hospitalisation Details'!2053:$1048576,8,FALSE())</f>
        <v>#N/A</v>
      </c>
      <c r="O2054" s="19" t="e">
        <f>VLOOKUP(Table3[[#This Row],[Customer ID]],'Hospitalisation Details'!2053:$1048576,9,FALSE())</f>
        <v>#N/A</v>
      </c>
      <c r="P2054" s="19" t="e">
        <f>VLOOKUP(Table3[[#This Row],[Customer ID]],'Hospitalisation Details'!2053:$1048576,10,FALSE())</f>
        <v>#N/A</v>
      </c>
      <c r="Q2054" s="19" t="e">
        <f>VLOOKUP(Table3[[#This Row],[Customer ID]],'Hospitalisation Details'!2053:$1048576,11,FALSE())</f>
        <v>#N/A</v>
      </c>
    </row>
    <row r="2055" spans="1:17" x14ac:dyDescent="0.2">
      <c r="A2055" s="18" t="s">
        <v>313</v>
      </c>
      <c r="B2055" s="19" t="str">
        <f>VLOOKUP(Table3[[#This Row],[Customer ID]],'Customer name 1'!2054:$1048576,4,FALSE())</f>
        <v xml:space="preserve">Ms. Jennifer </v>
      </c>
      <c r="C2055" s="20">
        <f>VLOOKUP(Table3[[#This Row],[Customer ID]],'Medical Examinations'!$1:$1048576,2,FALSE())</f>
        <v>24.605</v>
      </c>
      <c r="D2055" s="20" t="str">
        <f>VLOOKUP(Table3[[#This Row],[Customer ID]],'Medical Examinations'!$1:$1048576,3,FALSE())</f>
        <v>normal weight</v>
      </c>
      <c r="E2055" s="20">
        <f>VLOOKUP(Table3[[#This Row],[Customer ID]],'Medical Examinations'!$1:$1048576,4,FALSE())</f>
        <v>5.62</v>
      </c>
      <c r="F2055" s="20" t="str">
        <f>VLOOKUP(Table3[[#This Row],[Customer ID]],'Medical Examinations'!$1:$1048576,5,FALSE())</f>
        <v xml:space="preserve">normal </v>
      </c>
      <c r="G2055" s="19" t="str">
        <f>VLOOKUP(Table3[[#This Row],[Customer ID]],'Medical Examinations'!$1:$1048576,6,FALSE())</f>
        <v>No</v>
      </c>
      <c r="H2055" s="19" t="str">
        <f>VLOOKUP(Table3[[#This Row],[Customer ID]],'Medical Examinations'!$1:$1048576,7,FALSE())</f>
        <v>No</v>
      </c>
      <c r="I2055" s="19" t="str">
        <f>VLOOKUP(Table3[[#This Row],[Customer ID]],'Medical Examinations'!$1:$1048576,8,FALSE())</f>
        <v>Yes</v>
      </c>
      <c r="J2055" s="19">
        <f>VLOOKUP(Table3[[#This Row],[Customer ID]],'Medical Examinations'!$1:$1048576,9,FALSE())</f>
        <v>1</v>
      </c>
      <c r="K2055" s="19" t="str">
        <f>VLOOKUP(Table3[[#This Row],[Customer ID]],'Medical Examinations'!$1:$1048576,10,FALSE())</f>
        <v>No</v>
      </c>
      <c r="L2055" s="19" t="e">
        <f>VLOOKUP(Table3[[#This Row],[Customer ID]],'Hospitalisation Details'!2054:$1048576,5,FALSE())</f>
        <v>#N/A</v>
      </c>
      <c r="M2055" s="19" t="e">
        <f>VLOOKUP(Table3[[#This Row],[Customer ID]],'Hospitalisation Details'!2054:$1048576,6,FALSE())</f>
        <v>#N/A</v>
      </c>
      <c r="N2055" s="19" t="e">
        <f>VLOOKUP(Table3[[#This Row],[Customer ID]],'Hospitalisation Details'!2054:$1048576,8,FALSE())</f>
        <v>#N/A</v>
      </c>
      <c r="O2055" s="19" t="e">
        <f>VLOOKUP(Table3[[#This Row],[Customer ID]],'Hospitalisation Details'!2054:$1048576,9,FALSE())</f>
        <v>#N/A</v>
      </c>
      <c r="P2055" s="19" t="e">
        <f>VLOOKUP(Table3[[#This Row],[Customer ID]],'Hospitalisation Details'!2054:$1048576,10,FALSE())</f>
        <v>#N/A</v>
      </c>
      <c r="Q2055" s="19" t="e">
        <f>VLOOKUP(Table3[[#This Row],[Customer ID]],'Hospitalisation Details'!2054:$1048576,11,FALSE())</f>
        <v>#N/A</v>
      </c>
    </row>
    <row r="2056" spans="1:17" x14ac:dyDescent="0.2">
      <c r="A2056" s="18" t="s">
        <v>312</v>
      </c>
      <c r="B2056" s="19" t="str">
        <f>VLOOKUP(Table3[[#This Row],[Customer ID]],'Customer name 1'!2055:$1048576,4,FALSE())</f>
        <v xml:space="preserve">Ms. Brooke </v>
      </c>
      <c r="C2056" s="20">
        <f>VLOOKUP(Table3[[#This Row],[Customer ID]],'Medical Examinations'!$1:$1048576,2,FALSE())</f>
        <v>24.51</v>
      </c>
      <c r="D2056" s="20" t="str">
        <f>VLOOKUP(Table3[[#This Row],[Customer ID]],'Medical Examinations'!$1:$1048576,3,FALSE())</f>
        <v>normal weight</v>
      </c>
      <c r="E2056" s="20">
        <f>VLOOKUP(Table3[[#This Row],[Customer ID]],'Medical Examinations'!$1:$1048576,4,FALSE())</f>
        <v>4.24</v>
      </c>
      <c r="F2056" s="20" t="str">
        <f>VLOOKUP(Table3[[#This Row],[Customer ID]],'Medical Examinations'!$1:$1048576,5,FALSE())</f>
        <v xml:space="preserve">normal </v>
      </c>
      <c r="G2056" s="19" t="str">
        <f>VLOOKUP(Table3[[#This Row],[Customer ID]],'Medical Examinations'!$1:$1048576,6,FALSE())</f>
        <v>No</v>
      </c>
      <c r="H2056" s="19" t="str">
        <f>VLOOKUP(Table3[[#This Row],[Customer ID]],'Medical Examinations'!$1:$1048576,7,FALSE())</f>
        <v>No</v>
      </c>
      <c r="I2056" s="19" t="str">
        <f>VLOOKUP(Table3[[#This Row],[Customer ID]],'Medical Examinations'!$1:$1048576,8,FALSE())</f>
        <v>Yes</v>
      </c>
      <c r="J2056" s="19">
        <f>VLOOKUP(Table3[[#This Row],[Customer ID]],'Medical Examinations'!$1:$1048576,9,FALSE())</f>
        <v>1</v>
      </c>
      <c r="K2056" s="19" t="str">
        <f>VLOOKUP(Table3[[#This Row],[Customer ID]],'Medical Examinations'!$1:$1048576,10,FALSE())</f>
        <v>No</v>
      </c>
      <c r="L2056" s="19" t="e">
        <f>VLOOKUP(Table3[[#This Row],[Customer ID]],'Hospitalisation Details'!2055:$1048576,5,FALSE())</f>
        <v>#N/A</v>
      </c>
      <c r="M2056" s="19" t="e">
        <f>VLOOKUP(Table3[[#This Row],[Customer ID]],'Hospitalisation Details'!2055:$1048576,6,FALSE())</f>
        <v>#N/A</v>
      </c>
      <c r="N2056" s="19" t="e">
        <f>VLOOKUP(Table3[[#This Row],[Customer ID]],'Hospitalisation Details'!2055:$1048576,8,FALSE())</f>
        <v>#N/A</v>
      </c>
      <c r="O2056" s="19" t="e">
        <f>VLOOKUP(Table3[[#This Row],[Customer ID]],'Hospitalisation Details'!2055:$1048576,9,FALSE())</f>
        <v>#N/A</v>
      </c>
      <c r="P2056" s="19" t="e">
        <f>VLOOKUP(Table3[[#This Row],[Customer ID]],'Hospitalisation Details'!2055:$1048576,10,FALSE())</f>
        <v>#N/A</v>
      </c>
      <c r="Q2056" s="19" t="e">
        <f>VLOOKUP(Table3[[#This Row],[Customer ID]],'Hospitalisation Details'!2055:$1048576,11,FALSE())</f>
        <v>#N/A</v>
      </c>
    </row>
    <row r="2057" spans="1:17" x14ac:dyDescent="0.2">
      <c r="A2057" s="18" t="s">
        <v>311</v>
      </c>
      <c r="B2057" s="19" t="str">
        <f>VLOOKUP(Table3[[#This Row],[Customer ID]],'Customer name 1'!2056:$1048576,4,FALSE())</f>
        <v xml:space="preserve">Mr. Jeremy </v>
      </c>
      <c r="C2057" s="20">
        <f>VLOOKUP(Table3[[#This Row],[Customer ID]],'Medical Examinations'!$1:$1048576,2,FALSE())</f>
        <v>31.065000000000001</v>
      </c>
      <c r="D2057" s="20" t="str">
        <f>VLOOKUP(Table3[[#This Row],[Customer ID]],'Medical Examinations'!$1:$1048576,3,FALSE())</f>
        <v xml:space="preserve"> obesity </v>
      </c>
      <c r="E2057" s="20">
        <f>VLOOKUP(Table3[[#This Row],[Customer ID]],'Medical Examinations'!$1:$1048576,4,FALSE())</f>
        <v>4.57</v>
      </c>
      <c r="F2057" s="20" t="str">
        <f>VLOOKUP(Table3[[#This Row],[Customer ID]],'Medical Examinations'!$1:$1048576,5,FALSE())</f>
        <v xml:space="preserve">normal </v>
      </c>
      <c r="G2057" s="19" t="str">
        <f>VLOOKUP(Table3[[#This Row],[Customer ID]],'Medical Examinations'!$1:$1048576,6,FALSE())</f>
        <v>yes</v>
      </c>
      <c r="H2057" s="19" t="str">
        <f>VLOOKUP(Table3[[#This Row],[Customer ID]],'Medical Examinations'!$1:$1048576,7,FALSE())</f>
        <v>No</v>
      </c>
      <c r="I2057" s="19" t="str">
        <f>VLOOKUP(Table3[[#This Row],[Customer ID]],'Medical Examinations'!$1:$1048576,8,FALSE())</f>
        <v>No</v>
      </c>
      <c r="J2057" s="19">
        <f>VLOOKUP(Table3[[#This Row],[Customer ID]],'Medical Examinations'!$1:$1048576,9,FALSE())</f>
        <v>0</v>
      </c>
      <c r="K2057" s="19" t="str">
        <f>VLOOKUP(Table3[[#This Row],[Customer ID]],'Medical Examinations'!$1:$1048576,10,FALSE())</f>
        <v>No</v>
      </c>
      <c r="L2057" s="19" t="e">
        <f>VLOOKUP(Table3[[#This Row],[Customer ID]],'Hospitalisation Details'!2056:$1048576,5,FALSE())</f>
        <v>#N/A</v>
      </c>
      <c r="M2057" s="19" t="e">
        <f>VLOOKUP(Table3[[#This Row],[Customer ID]],'Hospitalisation Details'!2056:$1048576,6,FALSE())</f>
        <v>#N/A</v>
      </c>
      <c r="N2057" s="19" t="e">
        <f>VLOOKUP(Table3[[#This Row],[Customer ID]],'Hospitalisation Details'!2056:$1048576,8,FALSE())</f>
        <v>#N/A</v>
      </c>
      <c r="O2057" s="19" t="e">
        <f>VLOOKUP(Table3[[#This Row],[Customer ID]],'Hospitalisation Details'!2056:$1048576,9,FALSE())</f>
        <v>#N/A</v>
      </c>
      <c r="P2057" s="19" t="e">
        <f>VLOOKUP(Table3[[#This Row],[Customer ID]],'Hospitalisation Details'!2056:$1048576,10,FALSE())</f>
        <v>#N/A</v>
      </c>
      <c r="Q2057" s="19" t="e">
        <f>VLOOKUP(Table3[[#This Row],[Customer ID]],'Hospitalisation Details'!2056:$1048576,11,FALSE())</f>
        <v>#N/A</v>
      </c>
    </row>
    <row r="2058" spans="1:17" x14ac:dyDescent="0.2">
      <c r="A2058" s="18" t="s">
        <v>310</v>
      </c>
      <c r="B2058" s="19" t="str">
        <f>VLOOKUP(Table3[[#This Row],[Customer ID]],'Customer name 1'!2057:$1048576,4,FALSE())</f>
        <v xml:space="preserve">Ms. Megan </v>
      </c>
      <c r="C2058" s="20">
        <f>VLOOKUP(Table3[[#This Row],[Customer ID]],'Medical Examinations'!$1:$1048576,2,FALSE())</f>
        <v>28.12</v>
      </c>
      <c r="D2058" s="20" t="str">
        <f>VLOOKUP(Table3[[#This Row],[Customer ID]],'Medical Examinations'!$1:$1048576,3,FALSE())</f>
        <v>over weight</v>
      </c>
      <c r="E2058" s="20">
        <f>VLOOKUP(Table3[[#This Row],[Customer ID]],'Medical Examinations'!$1:$1048576,4,FALSE())</f>
        <v>5.05</v>
      </c>
      <c r="F2058" s="20" t="str">
        <f>VLOOKUP(Table3[[#This Row],[Customer ID]],'Medical Examinations'!$1:$1048576,5,FALSE())</f>
        <v xml:space="preserve">normal </v>
      </c>
      <c r="G2058" s="19" t="str">
        <f>VLOOKUP(Table3[[#This Row],[Customer ID]],'Medical Examinations'!$1:$1048576,6,FALSE())</f>
        <v>No</v>
      </c>
      <c r="H2058" s="19" t="str">
        <f>VLOOKUP(Table3[[#This Row],[Customer ID]],'Medical Examinations'!$1:$1048576,7,FALSE())</f>
        <v>No</v>
      </c>
      <c r="I2058" s="19" t="str">
        <f>VLOOKUP(Table3[[#This Row],[Customer ID]],'Medical Examinations'!$1:$1048576,8,FALSE())</f>
        <v>No</v>
      </c>
      <c r="J2058" s="19">
        <f>VLOOKUP(Table3[[#This Row],[Customer ID]],'Medical Examinations'!$1:$1048576,9,FALSE())</f>
        <v>0</v>
      </c>
      <c r="K2058" s="19" t="str">
        <f>VLOOKUP(Table3[[#This Row],[Customer ID]],'Medical Examinations'!$1:$1048576,10,FALSE())</f>
        <v>No</v>
      </c>
      <c r="L2058" s="19" t="e">
        <f>VLOOKUP(Table3[[#This Row],[Customer ID]],'Hospitalisation Details'!2057:$1048576,5,FALSE())</f>
        <v>#N/A</v>
      </c>
      <c r="M2058" s="19" t="e">
        <f>VLOOKUP(Table3[[#This Row],[Customer ID]],'Hospitalisation Details'!2057:$1048576,6,FALSE())</f>
        <v>#N/A</v>
      </c>
      <c r="N2058" s="19" t="e">
        <f>VLOOKUP(Table3[[#This Row],[Customer ID]],'Hospitalisation Details'!2057:$1048576,8,FALSE())</f>
        <v>#N/A</v>
      </c>
      <c r="O2058" s="19" t="e">
        <f>VLOOKUP(Table3[[#This Row],[Customer ID]],'Hospitalisation Details'!2057:$1048576,9,FALSE())</f>
        <v>#N/A</v>
      </c>
      <c r="P2058" s="19" t="e">
        <f>VLOOKUP(Table3[[#This Row],[Customer ID]],'Hospitalisation Details'!2057:$1048576,10,FALSE())</f>
        <v>#N/A</v>
      </c>
      <c r="Q2058" s="19" t="e">
        <f>VLOOKUP(Table3[[#This Row],[Customer ID]],'Hospitalisation Details'!2057:$1048576,11,FALSE())</f>
        <v>#N/A</v>
      </c>
    </row>
    <row r="2059" spans="1:17" x14ac:dyDescent="0.2">
      <c r="A2059" s="18" t="s">
        <v>309</v>
      </c>
      <c r="B2059" s="19" t="str">
        <f>VLOOKUP(Table3[[#This Row],[Customer ID]],'Customer name 1'!2058:$1048576,4,FALSE())</f>
        <v xml:space="preserve">Mr. Bryan </v>
      </c>
      <c r="C2059" s="20">
        <f>VLOOKUP(Table3[[#This Row],[Customer ID]],'Medical Examinations'!$1:$1048576,2,FALSE())</f>
        <v>38.06</v>
      </c>
      <c r="D2059" s="20" t="str">
        <f>VLOOKUP(Table3[[#This Row],[Customer ID]],'Medical Examinations'!$1:$1048576,3,FALSE())</f>
        <v xml:space="preserve"> obesity </v>
      </c>
      <c r="E2059" s="20">
        <f>VLOOKUP(Table3[[#This Row],[Customer ID]],'Medical Examinations'!$1:$1048576,4,FALSE())</f>
        <v>6.16</v>
      </c>
      <c r="F2059" s="20" t="str">
        <f>VLOOKUP(Table3[[#This Row],[Customer ID]],'Medical Examinations'!$1:$1048576,5,FALSE())</f>
        <v>prediabetes</v>
      </c>
      <c r="G2059" s="19" t="str">
        <f>VLOOKUP(Table3[[#This Row],[Customer ID]],'Medical Examinations'!$1:$1048576,6,FALSE())</f>
        <v>No</v>
      </c>
      <c r="H2059" s="19" t="str">
        <f>VLOOKUP(Table3[[#This Row],[Customer ID]],'Medical Examinations'!$1:$1048576,7,FALSE())</f>
        <v>No</v>
      </c>
      <c r="I2059" s="19" t="str">
        <f>VLOOKUP(Table3[[#This Row],[Customer ID]],'Medical Examinations'!$1:$1048576,8,FALSE())</f>
        <v>No</v>
      </c>
      <c r="J2059" s="19">
        <f>VLOOKUP(Table3[[#This Row],[Customer ID]],'Medical Examinations'!$1:$1048576,9,FALSE())</f>
        <v>0</v>
      </c>
      <c r="K2059" s="19" t="str">
        <f>VLOOKUP(Table3[[#This Row],[Customer ID]],'Medical Examinations'!$1:$1048576,10,FALSE())</f>
        <v>No</v>
      </c>
      <c r="L2059" s="19" t="e">
        <f>VLOOKUP(Table3[[#This Row],[Customer ID]],'Hospitalisation Details'!2058:$1048576,5,FALSE())</f>
        <v>#N/A</v>
      </c>
      <c r="M2059" s="19" t="e">
        <f>VLOOKUP(Table3[[#This Row],[Customer ID]],'Hospitalisation Details'!2058:$1048576,6,FALSE())</f>
        <v>#N/A</v>
      </c>
      <c r="N2059" s="19" t="e">
        <f>VLOOKUP(Table3[[#This Row],[Customer ID]],'Hospitalisation Details'!2058:$1048576,8,FALSE())</f>
        <v>#N/A</v>
      </c>
      <c r="O2059" s="19" t="e">
        <f>VLOOKUP(Table3[[#This Row],[Customer ID]],'Hospitalisation Details'!2058:$1048576,9,FALSE())</f>
        <v>#N/A</v>
      </c>
      <c r="P2059" s="19" t="e">
        <f>VLOOKUP(Table3[[#This Row],[Customer ID]],'Hospitalisation Details'!2058:$1048576,10,FALSE())</f>
        <v>#N/A</v>
      </c>
      <c r="Q2059" s="19" t="e">
        <f>VLOOKUP(Table3[[#This Row],[Customer ID]],'Hospitalisation Details'!2058:$1048576,11,FALSE())</f>
        <v>#N/A</v>
      </c>
    </row>
    <row r="2060" spans="1:17" x14ac:dyDescent="0.2">
      <c r="A2060" s="18" t="s">
        <v>308</v>
      </c>
      <c r="B2060" s="19" t="str">
        <f>VLOOKUP(Table3[[#This Row],[Customer ID]],'Customer name 1'!2059:$1048576,4,FALSE())</f>
        <v xml:space="preserve">Ms. Marny </v>
      </c>
      <c r="C2060" s="20">
        <f>VLOOKUP(Table3[[#This Row],[Customer ID]],'Medical Examinations'!$1:$1048576,2,FALSE())</f>
        <v>24.96</v>
      </c>
      <c r="D2060" s="20" t="str">
        <f>VLOOKUP(Table3[[#This Row],[Customer ID]],'Medical Examinations'!$1:$1048576,3,FALSE())</f>
        <v>over weight</v>
      </c>
      <c r="E2060" s="20">
        <f>VLOOKUP(Table3[[#This Row],[Customer ID]],'Medical Examinations'!$1:$1048576,4,FALSE())</f>
        <v>4.57</v>
      </c>
      <c r="F2060" s="20" t="str">
        <f>VLOOKUP(Table3[[#This Row],[Customer ID]],'Medical Examinations'!$1:$1048576,5,FALSE())</f>
        <v xml:space="preserve">normal </v>
      </c>
      <c r="G2060" s="19" t="str">
        <f>VLOOKUP(Table3[[#This Row],[Customer ID]],'Medical Examinations'!$1:$1048576,6,FALSE())</f>
        <v>No</v>
      </c>
      <c r="H2060" s="19" t="str">
        <f>VLOOKUP(Table3[[#This Row],[Customer ID]],'Medical Examinations'!$1:$1048576,7,FALSE())</f>
        <v>No</v>
      </c>
      <c r="I2060" s="19" t="str">
        <f>VLOOKUP(Table3[[#This Row],[Customer ID]],'Medical Examinations'!$1:$1048576,8,FALSE())</f>
        <v>No</v>
      </c>
      <c r="J2060" s="19">
        <f>VLOOKUP(Table3[[#This Row],[Customer ID]],'Medical Examinations'!$1:$1048576,9,FALSE())</f>
        <v>0</v>
      </c>
      <c r="K2060" s="19" t="str">
        <f>VLOOKUP(Table3[[#This Row],[Customer ID]],'Medical Examinations'!$1:$1048576,10,FALSE())</f>
        <v>No</v>
      </c>
      <c r="L2060" s="19" t="e">
        <f>VLOOKUP(Table3[[#This Row],[Customer ID]],'Hospitalisation Details'!2059:$1048576,5,FALSE())</f>
        <v>#N/A</v>
      </c>
      <c r="M2060" s="19" t="e">
        <f>VLOOKUP(Table3[[#This Row],[Customer ID]],'Hospitalisation Details'!2059:$1048576,6,FALSE())</f>
        <v>#N/A</v>
      </c>
      <c r="N2060" s="19" t="e">
        <f>VLOOKUP(Table3[[#This Row],[Customer ID]],'Hospitalisation Details'!2059:$1048576,8,FALSE())</f>
        <v>#N/A</v>
      </c>
      <c r="O2060" s="19" t="e">
        <f>VLOOKUP(Table3[[#This Row],[Customer ID]],'Hospitalisation Details'!2059:$1048576,9,FALSE())</f>
        <v>#N/A</v>
      </c>
      <c r="P2060" s="19" t="e">
        <f>VLOOKUP(Table3[[#This Row],[Customer ID]],'Hospitalisation Details'!2059:$1048576,10,FALSE())</f>
        <v>#N/A</v>
      </c>
      <c r="Q2060" s="19" t="e">
        <f>VLOOKUP(Table3[[#This Row],[Customer ID]],'Hospitalisation Details'!2059:$1048576,11,FALSE())</f>
        <v>#N/A</v>
      </c>
    </row>
    <row r="2061" spans="1:17" x14ac:dyDescent="0.2">
      <c r="A2061" s="18" t="s">
        <v>307</v>
      </c>
      <c r="B2061" s="19" t="str">
        <f>VLOOKUP(Table3[[#This Row],[Customer ID]],'Customer name 1'!2060:$1048576,4,FALSE())</f>
        <v xml:space="preserve">Mr. Marc </v>
      </c>
      <c r="C2061" s="20">
        <f>VLOOKUP(Table3[[#This Row],[Customer ID]],'Medical Examinations'!$1:$1048576,2,FALSE())</f>
        <v>17.670000000000002</v>
      </c>
      <c r="D2061" s="20" t="str">
        <f>VLOOKUP(Table3[[#This Row],[Customer ID]],'Medical Examinations'!$1:$1048576,3,FALSE())</f>
        <v xml:space="preserve">under weight </v>
      </c>
      <c r="E2061" s="20">
        <f>VLOOKUP(Table3[[#This Row],[Customer ID]],'Medical Examinations'!$1:$1048576,4,FALSE())</f>
        <v>5.53</v>
      </c>
      <c r="F2061" s="20" t="str">
        <f>VLOOKUP(Table3[[#This Row],[Customer ID]],'Medical Examinations'!$1:$1048576,5,FALSE())</f>
        <v xml:space="preserve">normal </v>
      </c>
      <c r="G2061" s="19" t="str">
        <f>VLOOKUP(Table3[[#This Row],[Customer ID]],'Medical Examinations'!$1:$1048576,6,FALSE())</f>
        <v>yes</v>
      </c>
      <c r="H2061" s="19" t="str">
        <f>VLOOKUP(Table3[[#This Row],[Customer ID]],'Medical Examinations'!$1:$1048576,7,FALSE())</f>
        <v>No</v>
      </c>
      <c r="I2061" s="19" t="str">
        <f>VLOOKUP(Table3[[#This Row],[Customer ID]],'Medical Examinations'!$1:$1048576,8,FALSE())</f>
        <v>No</v>
      </c>
      <c r="J2061" s="19">
        <f>VLOOKUP(Table3[[#This Row],[Customer ID]],'Medical Examinations'!$1:$1048576,9,FALSE())</f>
        <v>0</v>
      </c>
      <c r="K2061" s="19" t="str">
        <f>VLOOKUP(Table3[[#This Row],[Customer ID]],'Medical Examinations'!$1:$1048576,10,FALSE())</f>
        <v>No</v>
      </c>
      <c r="L2061" s="19" t="e">
        <f>VLOOKUP(Table3[[#This Row],[Customer ID]],'Hospitalisation Details'!2060:$1048576,5,FALSE())</f>
        <v>#N/A</v>
      </c>
      <c r="M2061" s="19" t="e">
        <f>VLOOKUP(Table3[[#This Row],[Customer ID]],'Hospitalisation Details'!2060:$1048576,6,FALSE())</f>
        <v>#N/A</v>
      </c>
      <c r="N2061" s="19" t="e">
        <f>VLOOKUP(Table3[[#This Row],[Customer ID]],'Hospitalisation Details'!2060:$1048576,8,FALSE())</f>
        <v>#N/A</v>
      </c>
      <c r="O2061" s="19" t="e">
        <f>VLOOKUP(Table3[[#This Row],[Customer ID]],'Hospitalisation Details'!2060:$1048576,9,FALSE())</f>
        <v>#N/A</v>
      </c>
      <c r="P2061" s="19" t="e">
        <f>VLOOKUP(Table3[[#This Row],[Customer ID]],'Hospitalisation Details'!2060:$1048576,10,FALSE())</f>
        <v>#N/A</v>
      </c>
      <c r="Q2061" s="19" t="e">
        <f>VLOOKUP(Table3[[#This Row],[Customer ID]],'Hospitalisation Details'!2060:$1048576,11,FALSE())</f>
        <v>#N/A</v>
      </c>
    </row>
    <row r="2062" spans="1:17" x14ac:dyDescent="0.2">
      <c r="A2062" s="18" t="s">
        <v>306</v>
      </c>
      <c r="B2062" s="19" t="str">
        <f>VLOOKUP(Table3[[#This Row],[Customer ID]],'Customer name 1'!2061:$1048576,4,FALSE())</f>
        <v xml:space="preserve">Mr. Benjamin </v>
      </c>
      <c r="C2062" s="20">
        <f>VLOOKUP(Table3[[#This Row],[Customer ID]],'Medical Examinations'!$1:$1048576,2,FALSE())</f>
        <v>31.35</v>
      </c>
      <c r="D2062" s="20" t="str">
        <f>VLOOKUP(Table3[[#This Row],[Customer ID]],'Medical Examinations'!$1:$1048576,3,FALSE())</f>
        <v xml:space="preserve"> obesity </v>
      </c>
      <c r="E2062" s="20">
        <f>VLOOKUP(Table3[[#This Row],[Customer ID]],'Medical Examinations'!$1:$1048576,4,FALSE())</f>
        <v>5.84</v>
      </c>
      <c r="F2062" s="20" t="str">
        <f>VLOOKUP(Table3[[#This Row],[Customer ID]],'Medical Examinations'!$1:$1048576,5,FALSE())</f>
        <v>prediabetes</v>
      </c>
      <c r="G2062" s="19" t="str">
        <f>VLOOKUP(Table3[[#This Row],[Customer ID]],'Medical Examinations'!$1:$1048576,6,FALSE())</f>
        <v>No</v>
      </c>
      <c r="H2062" s="19" t="str">
        <f>VLOOKUP(Table3[[#This Row],[Customer ID]],'Medical Examinations'!$1:$1048576,7,FALSE())</f>
        <v>yes</v>
      </c>
      <c r="I2062" s="19" t="str">
        <f>VLOOKUP(Table3[[#This Row],[Customer ID]],'Medical Examinations'!$1:$1048576,8,FALSE())</f>
        <v>No</v>
      </c>
      <c r="J2062" s="19">
        <f>VLOOKUP(Table3[[#This Row],[Customer ID]],'Medical Examinations'!$1:$1048576,9,FALSE())</f>
        <v>1</v>
      </c>
      <c r="K2062" s="19" t="str">
        <f>VLOOKUP(Table3[[#This Row],[Customer ID]],'Medical Examinations'!$1:$1048576,10,FALSE())</f>
        <v>No</v>
      </c>
      <c r="L2062" s="19" t="e">
        <f>VLOOKUP(Table3[[#This Row],[Customer ID]],'Hospitalisation Details'!2061:$1048576,5,FALSE())</f>
        <v>#N/A</v>
      </c>
      <c r="M2062" s="19" t="e">
        <f>VLOOKUP(Table3[[#This Row],[Customer ID]],'Hospitalisation Details'!2061:$1048576,6,FALSE())</f>
        <v>#N/A</v>
      </c>
      <c r="N2062" s="19" t="e">
        <f>VLOOKUP(Table3[[#This Row],[Customer ID]],'Hospitalisation Details'!2061:$1048576,8,FALSE())</f>
        <v>#N/A</v>
      </c>
      <c r="O2062" s="19" t="e">
        <f>VLOOKUP(Table3[[#This Row],[Customer ID]],'Hospitalisation Details'!2061:$1048576,9,FALSE())</f>
        <v>#N/A</v>
      </c>
      <c r="P2062" s="19" t="e">
        <f>VLOOKUP(Table3[[#This Row],[Customer ID]],'Hospitalisation Details'!2061:$1048576,10,FALSE())</f>
        <v>#N/A</v>
      </c>
      <c r="Q2062" s="19" t="e">
        <f>VLOOKUP(Table3[[#This Row],[Customer ID]],'Hospitalisation Details'!2061:$1048576,11,FALSE())</f>
        <v>#N/A</v>
      </c>
    </row>
    <row r="2063" spans="1:17" x14ac:dyDescent="0.2">
      <c r="A2063" s="18" t="s">
        <v>305</v>
      </c>
      <c r="B2063" s="19" t="str">
        <f>VLOOKUP(Table3[[#This Row],[Customer ID]],'Customer name 1'!2062:$1048576,4,FALSE())</f>
        <v xml:space="preserve">Mr. Rob </v>
      </c>
      <c r="C2063" s="20">
        <f>VLOOKUP(Table3[[#This Row],[Customer ID]],'Medical Examinations'!$1:$1048576,2,FALSE())</f>
        <v>28.31</v>
      </c>
      <c r="D2063" s="20" t="str">
        <f>VLOOKUP(Table3[[#This Row],[Customer ID]],'Medical Examinations'!$1:$1048576,3,FALSE())</f>
        <v>over weight</v>
      </c>
      <c r="E2063" s="20">
        <f>VLOOKUP(Table3[[#This Row],[Customer ID]],'Medical Examinations'!$1:$1048576,4,FALSE())</f>
        <v>6.41</v>
      </c>
      <c r="F2063" s="20" t="str">
        <f>VLOOKUP(Table3[[#This Row],[Customer ID]],'Medical Examinations'!$1:$1048576,5,FALSE())</f>
        <v>prediabetes</v>
      </c>
      <c r="G2063" s="19" t="str">
        <f>VLOOKUP(Table3[[#This Row],[Customer ID]],'Medical Examinations'!$1:$1048576,6,FALSE())</f>
        <v>No</v>
      </c>
      <c r="H2063" s="19" t="str">
        <f>VLOOKUP(Table3[[#This Row],[Customer ID]],'Medical Examinations'!$1:$1048576,7,FALSE())</f>
        <v>yes</v>
      </c>
      <c r="I2063" s="19" t="str">
        <f>VLOOKUP(Table3[[#This Row],[Customer ID]],'Medical Examinations'!$1:$1048576,8,FALSE())</f>
        <v>No</v>
      </c>
      <c r="J2063" s="19">
        <f>VLOOKUP(Table3[[#This Row],[Customer ID]],'Medical Examinations'!$1:$1048576,9,FALSE())</f>
        <v>1</v>
      </c>
      <c r="K2063" s="19" t="str">
        <f>VLOOKUP(Table3[[#This Row],[Customer ID]],'Medical Examinations'!$1:$1048576,10,FALSE())</f>
        <v>No</v>
      </c>
      <c r="L2063" s="19" t="e">
        <f>VLOOKUP(Table3[[#This Row],[Customer ID]],'Hospitalisation Details'!2062:$1048576,5,FALSE())</f>
        <v>#N/A</v>
      </c>
      <c r="M2063" s="19" t="e">
        <f>VLOOKUP(Table3[[#This Row],[Customer ID]],'Hospitalisation Details'!2062:$1048576,6,FALSE())</f>
        <v>#N/A</v>
      </c>
      <c r="N2063" s="19" t="e">
        <f>VLOOKUP(Table3[[#This Row],[Customer ID]],'Hospitalisation Details'!2062:$1048576,8,FALSE())</f>
        <v>#N/A</v>
      </c>
      <c r="O2063" s="19" t="e">
        <f>VLOOKUP(Table3[[#This Row],[Customer ID]],'Hospitalisation Details'!2062:$1048576,9,FALSE())</f>
        <v>#N/A</v>
      </c>
      <c r="P2063" s="19" t="e">
        <f>VLOOKUP(Table3[[#This Row],[Customer ID]],'Hospitalisation Details'!2062:$1048576,10,FALSE())</f>
        <v>#N/A</v>
      </c>
      <c r="Q2063" s="19" t="e">
        <f>VLOOKUP(Table3[[#This Row],[Customer ID]],'Hospitalisation Details'!2062:$1048576,11,FALSE())</f>
        <v>#N/A</v>
      </c>
    </row>
    <row r="2064" spans="1:17" x14ac:dyDescent="0.2">
      <c r="A2064" s="18" t="s">
        <v>304</v>
      </c>
      <c r="B2064" s="19" t="str">
        <f>VLOOKUP(Table3[[#This Row],[Customer ID]],'Customer name 1'!2063:$1048576,4,FALSE())</f>
        <v xml:space="preserve">Ms. Stefanie </v>
      </c>
      <c r="C2064" s="20">
        <f>VLOOKUP(Table3[[#This Row],[Customer ID]],'Medical Examinations'!$1:$1048576,2,FALSE())</f>
        <v>30.3</v>
      </c>
      <c r="D2064" s="20" t="str">
        <f>VLOOKUP(Table3[[#This Row],[Customer ID]],'Medical Examinations'!$1:$1048576,3,FALSE())</f>
        <v xml:space="preserve"> obesity </v>
      </c>
      <c r="E2064" s="20">
        <f>VLOOKUP(Table3[[#This Row],[Customer ID]],'Medical Examinations'!$1:$1048576,4,FALSE())</f>
        <v>4.7300000000000004</v>
      </c>
      <c r="F2064" s="20" t="str">
        <f>VLOOKUP(Table3[[#This Row],[Customer ID]],'Medical Examinations'!$1:$1048576,5,FALSE())</f>
        <v xml:space="preserve">normal </v>
      </c>
      <c r="G2064" s="19" t="str">
        <f>VLOOKUP(Table3[[#This Row],[Customer ID]],'Medical Examinations'!$1:$1048576,6,FALSE())</f>
        <v>yes</v>
      </c>
      <c r="H2064" s="19" t="str">
        <f>VLOOKUP(Table3[[#This Row],[Customer ID]],'Medical Examinations'!$1:$1048576,7,FALSE())</f>
        <v>No</v>
      </c>
      <c r="I2064" s="19" t="str">
        <f>VLOOKUP(Table3[[#This Row],[Customer ID]],'Medical Examinations'!$1:$1048576,8,FALSE())</f>
        <v>Yes</v>
      </c>
      <c r="J2064" s="19">
        <f>VLOOKUP(Table3[[#This Row],[Customer ID]],'Medical Examinations'!$1:$1048576,9,FALSE())</f>
        <v>1</v>
      </c>
      <c r="K2064" s="19" t="str">
        <f>VLOOKUP(Table3[[#This Row],[Customer ID]],'Medical Examinations'!$1:$1048576,10,FALSE())</f>
        <v>No</v>
      </c>
      <c r="L2064" s="19" t="e">
        <f>VLOOKUP(Table3[[#This Row],[Customer ID]],'Hospitalisation Details'!2063:$1048576,5,FALSE())</f>
        <v>#N/A</v>
      </c>
      <c r="M2064" s="19" t="e">
        <f>VLOOKUP(Table3[[#This Row],[Customer ID]],'Hospitalisation Details'!2063:$1048576,6,FALSE())</f>
        <v>#N/A</v>
      </c>
      <c r="N2064" s="19" t="e">
        <f>VLOOKUP(Table3[[#This Row],[Customer ID]],'Hospitalisation Details'!2063:$1048576,8,FALSE())</f>
        <v>#N/A</v>
      </c>
      <c r="O2064" s="19" t="e">
        <f>VLOOKUP(Table3[[#This Row],[Customer ID]],'Hospitalisation Details'!2063:$1048576,9,FALSE())</f>
        <v>#N/A</v>
      </c>
      <c r="P2064" s="19" t="e">
        <f>VLOOKUP(Table3[[#This Row],[Customer ID]],'Hospitalisation Details'!2063:$1048576,10,FALSE())</f>
        <v>#N/A</v>
      </c>
      <c r="Q2064" s="19" t="e">
        <f>VLOOKUP(Table3[[#This Row],[Customer ID]],'Hospitalisation Details'!2063:$1048576,11,FALSE())</f>
        <v>#N/A</v>
      </c>
    </row>
    <row r="2065" spans="1:17" x14ac:dyDescent="0.2">
      <c r="A2065" s="18" t="s">
        <v>303</v>
      </c>
      <c r="B2065" s="19" t="str">
        <f>VLOOKUP(Table3[[#This Row],[Customer ID]],'Customer name 1'!2064:$1048576,4,FALSE())</f>
        <v xml:space="preserve">Ms. Stephanie </v>
      </c>
      <c r="C2065" s="20">
        <f>VLOOKUP(Table3[[#This Row],[Customer ID]],'Medical Examinations'!$1:$1048576,2,FALSE())</f>
        <v>26.4</v>
      </c>
      <c r="D2065" s="20" t="str">
        <f>VLOOKUP(Table3[[#This Row],[Customer ID]],'Medical Examinations'!$1:$1048576,3,FALSE())</f>
        <v>over weight</v>
      </c>
      <c r="E2065" s="20">
        <f>VLOOKUP(Table3[[#This Row],[Customer ID]],'Medical Examinations'!$1:$1048576,4,FALSE())</f>
        <v>6.22</v>
      </c>
      <c r="F2065" s="20" t="str">
        <f>VLOOKUP(Table3[[#This Row],[Customer ID]],'Medical Examinations'!$1:$1048576,5,FALSE())</f>
        <v>prediabetes</v>
      </c>
      <c r="G2065" s="19" t="str">
        <f>VLOOKUP(Table3[[#This Row],[Customer ID]],'Medical Examinations'!$1:$1048576,6,FALSE())</f>
        <v>yes</v>
      </c>
      <c r="H2065" s="19" t="str">
        <f>VLOOKUP(Table3[[#This Row],[Customer ID]],'Medical Examinations'!$1:$1048576,7,FALSE())</f>
        <v>No</v>
      </c>
      <c r="I2065" s="19" t="str">
        <f>VLOOKUP(Table3[[#This Row],[Customer ID]],'Medical Examinations'!$1:$1048576,8,FALSE())</f>
        <v>No</v>
      </c>
      <c r="J2065" s="19">
        <f>VLOOKUP(Table3[[#This Row],[Customer ID]],'Medical Examinations'!$1:$1048576,9,FALSE())</f>
        <v>0</v>
      </c>
      <c r="K2065" s="19" t="str">
        <f>VLOOKUP(Table3[[#This Row],[Customer ID]],'Medical Examinations'!$1:$1048576,10,FALSE())</f>
        <v>No</v>
      </c>
      <c r="L2065" s="19" t="e">
        <f>VLOOKUP(Table3[[#This Row],[Customer ID]],'Hospitalisation Details'!2064:$1048576,5,FALSE())</f>
        <v>#N/A</v>
      </c>
      <c r="M2065" s="19" t="e">
        <f>VLOOKUP(Table3[[#This Row],[Customer ID]],'Hospitalisation Details'!2064:$1048576,6,FALSE())</f>
        <v>#N/A</v>
      </c>
      <c r="N2065" s="19" t="e">
        <f>VLOOKUP(Table3[[#This Row],[Customer ID]],'Hospitalisation Details'!2064:$1048576,8,FALSE())</f>
        <v>#N/A</v>
      </c>
      <c r="O2065" s="19" t="e">
        <f>VLOOKUP(Table3[[#This Row],[Customer ID]],'Hospitalisation Details'!2064:$1048576,9,FALSE())</f>
        <v>#N/A</v>
      </c>
      <c r="P2065" s="19" t="e">
        <f>VLOOKUP(Table3[[#This Row],[Customer ID]],'Hospitalisation Details'!2064:$1048576,10,FALSE())</f>
        <v>#N/A</v>
      </c>
      <c r="Q2065" s="19" t="e">
        <f>VLOOKUP(Table3[[#This Row],[Customer ID]],'Hospitalisation Details'!2064:$1048576,11,FALSE())</f>
        <v>#N/A</v>
      </c>
    </row>
    <row r="2066" spans="1:17" x14ac:dyDescent="0.2">
      <c r="A2066" s="18" t="s">
        <v>302</v>
      </c>
      <c r="B2066" s="19" t="str">
        <f>VLOOKUP(Table3[[#This Row],[Customer ID]],'Customer name 1'!2065:$1048576,4,FALSE())</f>
        <v xml:space="preserve">Ms. Caroline </v>
      </c>
      <c r="C2066" s="20">
        <f>VLOOKUP(Table3[[#This Row],[Customer ID]],'Medical Examinations'!$1:$1048576,2,FALSE())</f>
        <v>22.135000000000002</v>
      </c>
      <c r="D2066" s="20" t="str">
        <f>VLOOKUP(Table3[[#This Row],[Customer ID]],'Medical Examinations'!$1:$1048576,3,FALSE())</f>
        <v>normal weight</v>
      </c>
      <c r="E2066" s="20">
        <f>VLOOKUP(Table3[[#This Row],[Customer ID]],'Medical Examinations'!$1:$1048576,4,FALSE())</f>
        <v>4.46</v>
      </c>
      <c r="F2066" s="20" t="str">
        <f>VLOOKUP(Table3[[#This Row],[Customer ID]],'Medical Examinations'!$1:$1048576,5,FALSE())</f>
        <v xml:space="preserve">normal </v>
      </c>
      <c r="G2066" s="19" t="str">
        <f>VLOOKUP(Table3[[#This Row],[Customer ID]],'Medical Examinations'!$1:$1048576,6,FALSE())</f>
        <v>yes</v>
      </c>
      <c r="H2066" s="19" t="str">
        <f>VLOOKUP(Table3[[#This Row],[Customer ID]],'Medical Examinations'!$1:$1048576,7,FALSE())</f>
        <v>No</v>
      </c>
      <c r="I2066" s="19" t="str">
        <f>VLOOKUP(Table3[[#This Row],[Customer ID]],'Medical Examinations'!$1:$1048576,8,FALSE())</f>
        <v>No</v>
      </c>
      <c r="J2066" s="19">
        <f>VLOOKUP(Table3[[#This Row],[Customer ID]],'Medical Examinations'!$1:$1048576,9,FALSE())</f>
        <v>0</v>
      </c>
      <c r="K2066" s="19" t="str">
        <f>VLOOKUP(Table3[[#This Row],[Customer ID]],'Medical Examinations'!$1:$1048576,10,FALSE())</f>
        <v>No</v>
      </c>
      <c r="L2066" s="19" t="e">
        <f>VLOOKUP(Table3[[#This Row],[Customer ID]],'Hospitalisation Details'!2065:$1048576,5,FALSE())</f>
        <v>#N/A</v>
      </c>
      <c r="M2066" s="19" t="e">
        <f>VLOOKUP(Table3[[#This Row],[Customer ID]],'Hospitalisation Details'!2065:$1048576,6,FALSE())</f>
        <v>#N/A</v>
      </c>
      <c r="N2066" s="19" t="e">
        <f>VLOOKUP(Table3[[#This Row],[Customer ID]],'Hospitalisation Details'!2065:$1048576,8,FALSE())</f>
        <v>#N/A</v>
      </c>
      <c r="O2066" s="19" t="e">
        <f>VLOOKUP(Table3[[#This Row],[Customer ID]],'Hospitalisation Details'!2065:$1048576,9,FALSE())</f>
        <v>#N/A</v>
      </c>
      <c r="P2066" s="19" t="e">
        <f>VLOOKUP(Table3[[#This Row],[Customer ID]],'Hospitalisation Details'!2065:$1048576,10,FALSE())</f>
        <v>#N/A</v>
      </c>
      <c r="Q2066" s="19" t="e">
        <f>VLOOKUP(Table3[[#This Row],[Customer ID]],'Hospitalisation Details'!2065:$1048576,11,FALSE())</f>
        <v>#N/A</v>
      </c>
    </row>
    <row r="2067" spans="1:17" x14ac:dyDescent="0.2">
      <c r="A2067" s="18" t="s">
        <v>301</v>
      </c>
      <c r="B2067" s="19" t="str">
        <f>VLOOKUP(Table3[[#This Row],[Customer ID]],'Customer name 1'!2066:$1048576,4,FALSE())</f>
        <v xml:space="preserve">Ms. Julia </v>
      </c>
      <c r="C2067" s="20">
        <f>VLOOKUP(Table3[[#This Row],[Customer ID]],'Medical Examinations'!$1:$1048576,2,FALSE())</f>
        <v>17.399999999999999</v>
      </c>
      <c r="D2067" s="20" t="str">
        <f>VLOOKUP(Table3[[#This Row],[Customer ID]],'Medical Examinations'!$1:$1048576,3,FALSE())</f>
        <v xml:space="preserve">under weight </v>
      </c>
      <c r="E2067" s="20">
        <f>VLOOKUP(Table3[[#This Row],[Customer ID]],'Medical Examinations'!$1:$1048576,4,FALSE())</f>
        <v>4.5</v>
      </c>
      <c r="F2067" s="20" t="str">
        <f>VLOOKUP(Table3[[#This Row],[Customer ID]],'Medical Examinations'!$1:$1048576,5,FALSE())</f>
        <v xml:space="preserve">normal </v>
      </c>
      <c r="G2067" s="19" t="str">
        <f>VLOOKUP(Table3[[#This Row],[Customer ID]],'Medical Examinations'!$1:$1048576,6,FALSE())</f>
        <v>yes</v>
      </c>
      <c r="H2067" s="19" t="str">
        <f>VLOOKUP(Table3[[#This Row],[Customer ID]],'Medical Examinations'!$1:$1048576,7,FALSE())</f>
        <v>No</v>
      </c>
      <c r="I2067" s="19" t="str">
        <f>VLOOKUP(Table3[[#This Row],[Customer ID]],'Medical Examinations'!$1:$1048576,8,FALSE())</f>
        <v>No</v>
      </c>
      <c r="J2067" s="19">
        <f>VLOOKUP(Table3[[#This Row],[Customer ID]],'Medical Examinations'!$1:$1048576,9,FALSE())</f>
        <v>0</v>
      </c>
      <c r="K2067" s="19" t="str">
        <f>VLOOKUP(Table3[[#This Row],[Customer ID]],'Medical Examinations'!$1:$1048576,10,FALSE())</f>
        <v>No</v>
      </c>
      <c r="L2067" s="19" t="e">
        <f>VLOOKUP(Table3[[#This Row],[Customer ID]],'Hospitalisation Details'!2066:$1048576,5,FALSE())</f>
        <v>#N/A</v>
      </c>
      <c r="M2067" s="19" t="e">
        <f>VLOOKUP(Table3[[#This Row],[Customer ID]],'Hospitalisation Details'!2066:$1048576,6,FALSE())</f>
        <v>#N/A</v>
      </c>
      <c r="N2067" s="19" t="e">
        <f>VLOOKUP(Table3[[#This Row],[Customer ID]],'Hospitalisation Details'!2066:$1048576,8,FALSE())</f>
        <v>#N/A</v>
      </c>
      <c r="O2067" s="19" t="e">
        <f>VLOOKUP(Table3[[#This Row],[Customer ID]],'Hospitalisation Details'!2066:$1048576,9,FALSE())</f>
        <v>#N/A</v>
      </c>
      <c r="P2067" s="19" t="e">
        <f>VLOOKUP(Table3[[#This Row],[Customer ID]],'Hospitalisation Details'!2066:$1048576,10,FALSE())</f>
        <v>#N/A</v>
      </c>
      <c r="Q2067" s="19" t="e">
        <f>VLOOKUP(Table3[[#This Row],[Customer ID]],'Hospitalisation Details'!2066:$1048576,11,FALSE())</f>
        <v>#N/A</v>
      </c>
    </row>
    <row r="2068" spans="1:17" x14ac:dyDescent="0.2">
      <c r="A2068" s="18" t="s">
        <v>299</v>
      </c>
      <c r="B2068" s="19" t="str">
        <f>VLOOKUP(Table3[[#This Row],[Customer ID]],'Customer name 1'!2067:$1048576,4,FALSE())</f>
        <v xml:space="preserve">Mr. Jack </v>
      </c>
      <c r="C2068" s="20">
        <f>VLOOKUP(Table3[[#This Row],[Customer ID]],'Medical Examinations'!$1:$1048576,2,FALSE())</f>
        <v>28.06</v>
      </c>
      <c r="D2068" s="20" t="str">
        <f>VLOOKUP(Table3[[#This Row],[Customer ID]],'Medical Examinations'!$1:$1048576,3,FALSE())</f>
        <v>over weight</v>
      </c>
      <c r="E2068" s="20">
        <f>VLOOKUP(Table3[[#This Row],[Customer ID]],'Medical Examinations'!$1:$1048576,4,FALSE())</f>
        <v>8.93</v>
      </c>
      <c r="F2068" s="20" t="str">
        <f>VLOOKUP(Table3[[#This Row],[Customer ID]],'Medical Examinations'!$1:$1048576,5,FALSE())</f>
        <v xml:space="preserve">diabetes </v>
      </c>
      <c r="G2068" s="19" t="str">
        <f>VLOOKUP(Table3[[#This Row],[Customer ID]],'Medical Examinations'!$1:$1048576,6,FALSE())</f>
        <v>No</v>
      </c>
      <c r="H2068" s="19" t="str">
        <f>VLOOKUP(Table3[[#This Row],[Customer ID]],'Medical Examinations'!$1:$1048576,7,FALSE())</f>
        <v>No</v>
      </c>
      <c r="I2068" s="19" t="str">
        <f>VLOOKUP(Table3[[#This Row],[Customer ID]],'Medical Examinations'!$1:$1048576,8,FALSE())</f>
        <v>No</v>
      </c>
      <c r="J2068" s="19">
        <f>VLOOKUP(Table3[[#This Row],[Customer ID]],'Medical Examinations'!$1:$1048576,9,FALSE())</f>
        <v>0</v>
      </c>
      <c r="K2068" s="19" t="str">
        <f>VLOOKUP(Table3[[#This Row],[Customer ID]],'Medical Examinations'!$1:$1048576,10,FALSE())</f>
        <v>No</v>
      </c>
      <c r="L2068" s="19" t="e">
        <f>VLOOKUP(Table3[[#This Row],[Customer ID]],'Hospitalisation Details'!2067:$1048576,5,FALSE())</f>
        <v>#N/A</v>
      </c>
      <c r="M2068" s="19" t="e">
        <f>VLOOKUP(Table3[[#This Row],[Customer ID]],'Hospitalisation Details'!2067:$1048576,6,FALSE())</f>
        <v>#N/A</v>
      </c>
      <c r="N2068" s="19" t="e">
        <f>VLOOKUP(Table3[[#This Row],[Customer ID]],'Hospitalisation Details'!2067:$1048576,8,FALSE())</f>
        <v>#N/A</v>
      </c>
      <c r="O2068" s="19" t="e">
        <f>VLOOKUP(Table3[[#This Row],[Customer ID]],'Hospitalisation Details'!2067:$1048576,9,FALSE())</f>
        <v>#N/A</v>
      </c>
      <c r="P2068" s="19" t="e">
        <f>VLOOKUP(Table3[[#This Row],[Customer ID]],'Hospitalisation Details'!2067:$1048576,10,FALSE())</f>
        <v>#N/A</v>
      </c>
      <c r="Q2068" s="19" t="e">
        <f>VLOOKUP(Table3[[#This Row],[Customer ID]],'Hospitalisation Details'!2067:$1048576,11,FALSE())</f>
        <v>#N/A</v>
      </c>
    </row>
    <row r="2069" spans="1:17" x14ac:dyDescent="0.2">
      <c r="A2069" s="18" t="s">
        <v>298</v>
      </c>
      <c r="B2069" s="19" t="str">
        <f>VLOOKUP(Table3[[#This Row],[Customer ID]],'Customer name 1'!2068:$1048576,4,FALSE())</f>
        <v xml:space="preserve">Mr. Bernat </v>
      </c>
      <c r="C2069" s="20">
        <f>VLOOKUP(Table3[[#This Row],[Customer ID]],'Medical Examinations'!$1:$1048576,2,FALSE())</f>
        <v>31.13</v>
      </c>
      <c r="D2069" s="20" t="str">
        <f>VLOOKUP(Table3[[#This Row],[Customer ID]],'Medical Examinations'!$1:$1048576,3,FALSE())</f>
        <v xml:space="preserve"> obesity </v>
      </c>
      <c r="E2069" s="20">
        <f>VLOOKUP(Table3[[#This Row],[Customer ID]],'Medical Examinations'!$1:$1048576,4,FALSE())</f>
        <v>11.02</v>
      </c>
      <c r="F2069" s="20" t="str">
        <f>VLOOKUP(Table3[[#This Row],[Customer ID]],'Medical Examinations'!$1:$1048576,5,FALSE())</f>
        <v xml:space="preserve">diabetes </v>
      </c>
      <c r="G2069" s="19" t="str">
        <f>VLOOKUP(Table3[[#This Row],[Customer ID]],'Medical Examinations'!$1:$1048576,6,FALSE())</f>
        <v>No</v>
      </c>
      <c r="H2069" s="19" t="str">
        <f>VLOOKUP(Table3[[#This Row],[Customer ID]],'Medical Examinations'!$1:$1048576,7,FALSE())</f>
        <v>No</v>
      </c>
      <c r="I2069" s="19" t="str">
        <f>VLOOKUP(Table3[[#This Row],[Customer ID]],'Medical Examinations'!$1:$1048576,8,FALSE())</f>
        <v>No</v>
      </c>
      <c r="J2069" s="19">
        <f>VLOOKUP(Table3[[#This Row],[Customer ID]],'Medical Examinations'!$1:$1048576,9,FALSE())</f>
        <v>0</v>
      </c>
      <c r="K2069" s="19" t="str">
        <f>VLOOKUP(Table3[[#This Row],[Customer ID]],'Medical Examinations'!$1:$1048576,10,FALSE())</f>
        <v>No</v>
      </c>
      <c r="L2069" s="19" t="e">
        <f>VLOOKUP(Table3[[#This Row],[Customer ID]],'Hospitalisation Details'!2068:$1048576,5,FALSE())</f>
        <v>#N/A</v>
      </c>
      <c r="M2069" s="19" t="e">
        <f>VLOOKUP(Table3[[#This Row],[Customer ID]],'Hospitalisation Details'!2068:$1048576,6,FALSE())</f>
        <v>#N/A</v>
      </c>
      <c r="N2069" s="19" t="e">
        <f>VLOOKUP(Table3[[#This Row],[Customer ID]],'Hospitalisation Details'!2068:$1048576,8,FALSE())</f>
        <v>#N/A</v>
      </c>
      <c r="O2069" s="19" t="e">
        <f>VLOOKUP(Table3[[#This Row],[Customer ID]],'Hospitalisation Details'!2068:$1048576,9,FALSE())</f>
        <v>#N/A</v>
      </c>
      <c r="P2069" s="19" t="e">
        <f>VLOOKUP(Table3[[#This Row],[Customer ID]],'Hospitalisation Details'!2068:$1048576,10,FALSE())</f>
        <v>#N/A</v>
      </c>
      <c r="Q2069" s="19" t="e">
        <f>VLOOKUP(Table3[[#This Row],[Customer ID]],'Hospitalisation Details'!2068:$1048576,11,FALSE())</f>
        <v>#N/A</v>
      </c>
    </row>
    <row r="2070" spans="1:17" x14ac:dyDescent="0.2">
      <c r="A2070" s="18" t="s">
        <v>297</v>
      </c>
      <c r="B2070" s="19" t="str">
        <f>VLOOKUP(Table3[[#This Row],[Customer ID]],'Customer name 1'!2069:$1048576,4,FALSE())</f>
        <v xml:space="preserve">Mr. Hicham </v>
      </c>
      <c r="C2070" s="20">
        <f>VLOOKUP(Table3[[#This Row],[Customer ID]],'Medical Examinations'!$1:$1048576,2,FALSE())</f>
        <v>18.46</v>
      </c>
      <c r="D2070" s="20" t="str">
        <f>VLOOKUP(Table3[[#This Row],[Customer ID]],'Medical Examinations'!$1:$1048576,3,FALSE())</f>
        <v xml:space="preserve">under weight </v>
      </c>
      <c r="E2070" s="20">
        <f>VLOOKUP(Table3[[#This Row],[Customer ID]],'Medical Examinations'!$1:$1048576,4,FALSE())</f>
        <v>5.25</v>
      </c>
      <c r="F2070" s="20" t="str">
        <f>VLOOKUP(Table3[[#This Row],[Customer ID]],'Medical Examinations'!$1:$1048576,5,FALSE())</f>
        <v xml:space="preserve">normal </v>
      </c>
      <c r="G2070" s="19" t="str">
        <f>VLOOKUP(Table3[[#This Row],[Customer ID]],'Medical Examinations'!$1:$1048576,6,FALSE())</f>
        <v>No</v>
      </c>
      <c r="H2070" s="19" t="str">
        <f>VLOOKUP(Table3[[#This Row],[Customer ID]],'Medical Examinations'!$1:$1048576,7,FALSE())</f>
        <v>No</v>
      </c>
      <c r="I2070" s="19" t="str">
        <f>VLOOKUP(Table3[[#This Row],[Customer ID]],'Medical Examinations'!$1:$1048576,8,FALSE())</f>
        <v>No</v>
      </c>
      <c r="J2070" s="19">
        <f>VLOOKUP(Table3[[#This Row],[Customer ID]],'Medical Examinations'!$1:$1048576,9,FALSE())</f>
        <v>0</v>
      </c>
      <c r="K2070" s="19" t="str">
        <f>VLOOKUP(Table3[[#This Row],[Customer ID]],'Medical Examinations'!$1:$1048576,10,FALSE())</f>
        <v>No</v>
      </c>
      <c r="L2070" s="19" t="e">
        <f>VLOOKUP(Table3[[#This Row],[Customer ID]],'Hospitalisation Details'!2069:$1048576,5,FALSE())</f>
        <v>#N/A</v>
      </c>
      <c r="M2070" s="19" t="e">
        <f>VLOOKUP(Table3[[#This Row],[Customer ID]],'Hospitalisation Details'!2069:$1048576,6,FALSE())</f>
        <v>#N/A</v>
      </c>
      <c r="N2070" s="19" t="e">
        <f>VLOOKUP(Table3[[#This Row],[Customer ID]],'Hospitalisation Details'!2069:$1048576,8,FALSE())</f>
        <v>#N/A</v>
      </c>
      <c r="O2070" s="19" t="e">
        <f>VLOOKUP(Table3[[#This Row],[Customer ID]],'Hospitalisation Details'!2069:$1048576,9,FALSE())</f>
        <v>#N/A</v>
      </c>
      <c r="P2070" s="19" t="e">
        <f>VLOOKUP(Table3[[#This Row],[Customer ID]],'Hospitalisation Details'!2069:$1048576,10,FALSE())</f>
        <v>#N/A</v>
      </c>
      <c r="Q2070" s="19" t="e">
        <f>VLOOKUP(Table3[[#This Row],[Customer ID]],'Hospitalisation Details'!2069:$1048576,11,FALSE())</f>
        <v>#N/A</v>
      </c>
    </row>
    <row r="2071" spans="1:17" x14ac:dyDescent="0.2">
      <c r="A2071" s="18" t="s">
        <v>296</v>
      </c>
      <c r="B2071" s="19" t="str">
        <f>VLOOKUP(Table3[[#This Row],[Customer ID]],'Customer name 1'!2070:$1048576,4,FALSE())</f>
        <v xml:space="preserve">Ms. Sarah </v>
      </c>
      <c r="C2071" s="20">
        <f>VLOOKUP(Table3[[#This Row],[Customer ID]],'Medical Examinations'!$1:$1048576,2,FALSE())</f>
        <v>17.3</v>
      </c>
      <c r="D2071" s="20" t="str">
        <f>VLOOKUP(Table3[[#This Row],[Customer ID]],'Medical Examinations'!$1:$1048576,3,FALSE())</f>
        <v xml:space="preserve">under weight </v>
      </c>
      <c r="E2071" s="20">
        <f>VLOOKUP(Table3[[#This Row],[Customer ID]],'Medical Examinations'!$1:$1048576,4,FALSE())</f>
        <v>4.75</v>
      </c>
      <c r="F2071" s="20" t="str">
        <f>VLOOKUP(Table3[[#This Row],[Customer ID]],'Medical Examinations'!$1:$1048576,5,FALSE())</f>
        <v xml:space="preserve">normal </v>
      </c>
      <c r="G2071" s="19" t="str">
        <f>VLOOKUP(Table3[[#This Row],[Customer ID]],'Medical Examinations'!$1:$1048576,6,FALSE())</f>
        <v>No</v>
      </c>
      <c r="H2071" s="19" t="str">
        <f>VLOOKUP(Table3[[#This Row],[Customer ID]],'Medical Examinations'!$1:$1048576,7,FALSE())</f>
        <v>No</v>
      </c>
      <c r="I2071" s="19" t="str">
        <f>VLOOKUP(Table3[[#This Row],[Customer ID]],'Medical Examinations'!$1:$1048576,8,FALSE())</f>
        <v>No</v>
      </c>
      <c r="J2071" s="19">
        <f>VLOOKUP(Table3[[#This Row],[Customer ID]],'Medical Examinations'!$1:$1048576,9,FALSE())</f>
        <v>0</v>
      </c>
      <c r="K2071" s="19" t="str">
        <f>VLOOKUP(Table3[[#This Row],[Customer ID]],'Medical Examinations'!$1:$1048576,10,FALSE())</f>
        <v>No</v>
      </c>
      <c r="L2071" s="19" t="e">
        <f>VLOOKUP(Table3[[#This Row],[Customer ID]],'Hospitalisation Details'!2070:$1048576,5,FALSE())</f>
        <v>#N/A</v>
      </c>
      <c r="M2071" s="19" t="e">
        <f>VLOOKUP(Table3[[#This Row],[Customer ID]],'Hospitalisation Details'!2070:$1048576,6,FALSE())</f>
        <v>#N/A</v>
      </c>
      <c r="N2071" s="19" t="e">
        <f>VLOOKUP(Table3[[#This Row],[Customer ID]],'Hospitalisation Details'!2070:$1048576,8,FALSE())</f>
        <v>#N/A</v>
      </c>
      <c r="O2071" s="19" t="e">
        <f>VLOOKUP(Table3[[#This Row],[Customer ID]],'Hospitalisation Details'!2070:$1048576,9,FALSE())</f>
        <v>#N/A</v>
      </c>
      <c r="P2071" s="19" t="e">
        <f>VLOOKUP(Table3[[#This Row],[Customer ID]],'Hospitalisation Details'!2070:$1048576,10,FALSE())</f>
        <v>#N/A</v>
      </c>
      <c r="Q2071" s="19" t="e">
        <f>VLOOKUP(Table3[[#This Row],[Customer ID]],'Hospitalisation Details'!2070:$1048576,11,FALSE())</f>
        <v>#N/A</v>
      </c>
    </row>
    <row r="2072" spans="1:17" x14ac:dyDescent="0.2">
      <c r="A2072" s="18" t="s">
        <v>295</v>
      </c>
      <c r="B2072" s="19" t="str">
        <f>VLOOKUP(Table3[[#This Row],[Customer ID]],'Customer name 1'!2071:$1048576,4,FALSE())</f>
        <v xml:space="preserve">Mr. Anthony </v>
      </c>
      <c r="C2072" s="20">
        <f>VLOOKUP(Table3[[#This Row],[Customer ID]],'Medical Examinations'!$1:$1048576,2,FALSE())</f>
        <v>35.625</v>
      </c>
      <c r="D2072" s="20" t="str">
        <f>VLOOKUP(Table3[[#This Row],[Customer ID]],'Medical Examinations'!$1:$1048576,3,FALSE())</f>
        <v xml:space="preserve"> obesity </v>
      </c>
      <c r="E2072" s="20">
        <f>VLOOKUP(Table3[[#This Row],[Customer ID]],'Medical Examinations'!$1:$1048576,4,FALSE())</f>
        <v>4.68</v>
      </c>
      <c r="F2072" s="20" t="str">
        <f>VLOOKUP(Table3[[#This Row],[Customer ID]],'Medical Examinations'!$1:$1048576,5,FALSE())</f>
        <v xml:space="preserve">normal </v>
      </c>
      <c r="G2072" s="19" t="str">
        <f>VLOOKUP(Table3[[#This Row],[Customer ID]],'Medical Examinations'!$1:$1048576,6,FALSE())</f>
        <v>yes</v>
      </c>
      <c r="H2072" s="19" t="str">
        <f>VLOOKUP(Table3[[#This Row],[Customer ID]],'Medical Examinations'!$1:$1048576,7,FALSE())</f>
        <v>No</v>
      </c>
      <c r="I2072" s="19" t="str">
        <f>VLOOKUP(Table3[[#This Row],[Customer ID]],'Medical Examinations'!$1:$1048576,8,FALSE())</f>
        <v>Yes</v>
      </c>
      <c r="J2072" s="19">
        <f>VLOOKUP(Table3[[#This Row],[Customer ID]],'Medical Examinations'!$1:$1048576,9,FALSE())</f>
        <v>1</v>
      </c>
      <c r="K2072" s="19" t="str">
        <f>VLOOKUP(Table3[[#This Row],[Customer ID]],'Medical Examinations'!$1:$1048576,10,FALSE())</f>
        <v>No</v>
      </c>
      <c r="L2072" s="19" t="e">
        <f>VLOOKUP(Table3[[#This Row],[Customer ID]],'Hospitalisation Details'!2071:$1048576,5,FALSE())</f>
        <v>#N/A</v>
      </c>
      <c r="M2072" s="19" t="e">
        <f>VLOOKUP(Table3[[#This Row],[Customer ID]],'Hospitalisation Details'!2071:$1048576,6,FALSE())</f>
        <v>#N/A</v>
      </c>
      <c r="N2072" s="19" t="e">
        <f>VLOOKUP(Table3[[#This Row],[Customer ID]],'Hospitalisation Details'!2071:$1048576,8,FALSE())</f>
        <v>#N/A</v>
      </c>
      <c r="O2072" s="19" t="e">
        <f>VLOOKUP(Table3[[#This Row],[Customer ID]],'Hospitalisation Details'!2071:$1048576,9,FALSE())</f>
        <v>#N/A</v>
      </c>
      <c r="P2072" s="19" t="e">
        <f>VLOOKUP(Table3[[#This Row],[Customer ID]],'Hospitalisation Details'!2071:$1048576,10,FALSE())</f>
        <v>#N/A</v>
      </c>
      <c r="Q2072" s="19" t="e">
        <f>VLOOKUP(Table3[[#This Row],[Customer ID]],'Hospitalisation Details'!2071:$1048576,11,FALSE())</f>
        <v>#N/A</v>
      </c>
    </row>
    <row r="2073" spans="1:17" x14ac:dyDescent="0.2">
      <c r="A2073" s="18" t="s">
        <v>294</v>
      </c>
      <c r="B2073" s="19" t="str">
        <f>VLOOKUP(Table3[[#This Row],[Customer ID]],'Customer name 1'!2072:$1048576,4,FALSE())</f>
        <v xml:space="preserve">Ms. Elisabetta </v>
      </c>
      <c r="C2073" s="20">
        <f>VLOOKUP(Table3[[#This Row],[Customer ID]],'Medical Examinations'!$1:$1048576,2,FALSE())</f>
        <v>20.234999999999999</v>
      </c>
      <c r="D2073" s="20" t="str">
        <f>VLOOKUP(Table3[[#This Row],[Customer ID]],'Medical Examinations'!$1:$1048576,3,FALSE())</f>
        <v>normal weight</v>
      </c>
      <c r="E2073" s="20">
        <f>VLOOKUP(Table3[[#This Row],[Customer ID]],'Medical Examinations'!$1:$1048576,4,FALSE())</f>
        <v>6.17</v>
      </c>
      <c r="F2073" s="20" t="str">
        <f>VLOOKUP(Table3[[#This Row],[Customer ID]],'Medical Examinations'!$1:$1048576,5,FALSE())</f>
        <v>prediabetes</v>
      </c>
      <c r="G2073" s="19" t="str">
        <f>VLOOKUP(Table3[[#This Row],[Customer ID]],'Medical Examinations'!$1:$1048576,6,FALSE())</f>
        <v>yes</v>
      </c>
      <c r="H2073" s="19" t="str">
        <f>VLOOKUP(Table3[[#This Row],[Customer ID]],'Medical Examinations'!$1:$1048576,7,FALSE())</f>
        <v>yes</v>
      </c>
      <c r="I2073" s="19" t="str">
        <f>VLOOKUP(Table3[[#This Row],[Customer ID]],'Medical Examinations'!$1:$1048576,8,FALSE())</f>
        <v>No</v>
      </c>
      <c r="J2073" s="19">
        <f>VLOOKUP(Table3[[#This Row],[Customer ID]],'Medical Examinations'!$1:$1048576,9,FALSE())</f>
        <v>2</v>
      </c>
      <c r="K2073" s="19" t="str">
        <f>VLOOKUP(Table3[[#This Row],[Customer ID]],'Medical Examinations'!$1:$1048576,10,FALSE())</f>
        <v>No</v>
      </c>
      <c r="L2073" s="19" t="e">
        <f>VLOOKUP(Table3[[#This Row],[Customer ID]],'Hospitalisation Details'!2072:$1048576,5,FALSE())</f>
        <v>#N/A</v>
      </c>
      <c r="M2073" s="19" t="e">
        <f>VLOOKUP(Table3[[#This Row],[Customer ID]],'Hospitalisation Details'!2072:$1048576,6,FALSE())</f>
        <v>#N/A</v>
      </c>
      <c r="N2073" s="19" t="e">
        <f>VLOOKUP(Table3[[#This Row],[Customer ID]],'Hospitalisation Details'!2072:$1048576,8,FALSE())</f>
        <v>#N/A</v>
      </c>
      <c r="O2073" s="19" t="e">
        <f>VLOOKUP(Table3[[#This Row],[Customer ID]],'Hospitalisation Details'!2072:$1048576,9,FALSE())</f>
        <v>#N/A</v>
      </c>
      <c r="P2073" s="19" t="e">
        <f>VLOOKUP(Table3[[#This Row],[Customer ID]],'Hospitalisation Details'!2072:$1048576,10,FALSE())</f>
        <v>#N/A</v>
      </c>
      <c r="Q2073" s="19" t="e">
        <f>VLOOKUP(Table3[[#This Row],[Customer ID]],'Hospitalisation Details'!2072:$1048576,11,FALSE())</f>
        <v>#N/A</v>
      </c>
    </row>
    <row r="2074" spans="1:17" x14ac:dyDescent="0.2">
      <c r="A2074" s="18" t="s">
        <v>293</v>
      </c>
      <c r="B2074" s="19" t="str">
        <f>VLOOKUP(Table3[[#This Row],[Customer ID]],'Customer name 1'!2073:$1048576,4,FALSE())</f>
        <v xml:space="preserve">Mr. Trevor </v>
      </c>
      <c r="C2074" s="20">
        <f>VLOOKUP(Table3[[#This Row],[Customer ID]],'Medical Examinations'!$1:$1048576,2,FALSE())</f>
        <v>27.55</v>
      </c>
      <c r="D2074" s="20" t="str">
        <f>VLOOKUP(Table3[[#This Row],[Customer ID]],'Medical Examinations'!$1:$1048576,3,FALSE())</f>
        <v>over weight</v>
      </c>
      <c r="E2074" s="20">
        <f>VLOOKUP(Table3[[#This Row],[Customer ID]],'Medical Examinations'!$1:$1048576,4,FALSE())</f>
        <v>4.5599999999999996</v>
      </c>
      <c r="F2074" s="20" t="str">
        <f>VLOOKUP(Table3[[#This Row],[Customer ID]],'Medical Examinations'!$1:$1048576,5,FALSE())</f>
        <v xml:space="preserve">normal </v>
      </c>
      <c r="G2074" s="19" t="str">
        <f>VLOOKUP(Table3[[#This Row],[Customer ID]],'Medical Examinations'!$1:$1048576,6,FALSE())</f>
        <v>yes</v>
      </c>
      <c r="H2074" s="19" t="str">
        <f>VLOOKUP(Table3[[#This Row],[Customer ID]],'Medical Examinations'!$1:$1048576,7,FALSE())</f>
        <v>No</v>
      </c>
      <c r="I2074" s="19" t="str">
        <f>VLOOKUP(Table3[[#This Row],[Customer ID]],'Medical Examinations'!$1:$1048576,8,FALSE())</f>
        <v>Yes</v>
      </c>
      <c r="J2074" s="19">
        <f>VLOOKUP(Table3[[#This Row],[Customer ID]],'Medical Examinations'!$1:$1048576,9,FALSE())</f>
        <v>1</v>
      </c>
      <c r="K2074" s="19" t="str">
        <f>VLOOKUP(Table3[[#This Row],[Customer ID]],'Medical Examinations'!$1:$1048576,10,FALSE())</f>
        <v>No</v>
      </c>
      <c r="L2074" s="19" t="e">
        <f>VLOOKUP(Table3[[#This Row],[Customer ID]],'Hospitalisation Details'!2073:$1048576,5,FALSE())</f>
        <v>#N/A</v>
      </c>
      <c r="M2074" s="19" t="e">
        <f>VLOOKUP(Table3[[#This Row],[Customer ID]],'Hospitalisation Details'!2073:$1048576,6,FALSE())</f>
        <v>#N/A</v>
      </c>
      <c r="N2074" s="19" t="e">
        <f>VLOOKUP(Table3[[#This Row],[Customer ID]],'Hospitalisation Details'!2073:$1048576,8,FALSE())</f>
        <v>#N/A</v>
      </c>
      <c r="O2074" s="19" t="e">
        <f>VLOOKUP(Table3[[#This Row],[Customer ID]],'Hospitalisation Details'!2073:$1048576,9,FALSE())</f>
        <v>#N/A</v>
      </c>
      <c r="P2074" s="19" t="e">
        <f>VLOOKUP(Table3[[#This Row],[Customer ID]],'Hospitalisation Details'!2073:$1048576,10,FALSE())</f>
        <v>#N/A</v>
      </c>
      <c r="Q2074" s="19" t="e">
        <f>VLOOKUP(Table3[[#This Row],[Customer ID]],'Hospitalisation Details'!2073:$1048576,11,FALSE())</f>
        <v>#N/A</v>
      </c>
    </row>
    <row r="2075" spans="1:17" x14ac:dyDescent="0.2">
      <c r="A2075" s="18" t="s">
        <v>292</v>
      </c>
      <c r="B2075" s="19" t="str">
        <f>VLOOKUP(Table3[[#This Row],[Customer ID]],'Customer name 1'!2074:$1048576,4,FALSE())</f>
        <v xml:space="preserve">Ms. Nancy </v>
      </c>
      <c r="C2075" s="20">
        <f>VLOOKUP(Table3[[#This Row],[Customer ID]],'Medical Examinations'!$1:$1048576,2,FALSE())</f>
        <v>17.97</v>
      </c>
      <c r="D2075" s="20" t="str">
        <f>VLOOKUP(Table3[[#This Row],[Customer ID]],'Medical Examinations'!$1:$1048576,3,FALSE())</f>
        <v xml:space="preserve">under weight </v>
      </c>
      <c r="E2075" s="20">
        <f>VLOOKUP(Table3[[#This Row],[Customer ID]],'Medical Examinations'!$1:$1048576,4,FALSE())</f>
        <v>6.3</v>
      </c>
      <c r="F2075" s="20" t="str">
        <f>VLOOKUP(Table3[[#This Row],[Customer ID]],'Medical Examinations'!$1:$1048576,5,FALSE())</f>
        <v>prediabetes</v>
      </c>
      <c r="G2075" s="19" t="str">
        <f>VLOOKUP(Table3[[#This Row],[Customer ID]],'Medical Examinations'!$1:$1048576,6,FALSE())</f>
        <v>No</v>
      </c>
      <c r="H2075" s="19" t="str">
        <f>VLOOKUP(Table3[[#This Row],[Customer ID]],'Medical Examinations'!$1:$1048576,7,FALSE())</f>
        <v>No</v>
      </c>
      <c r="I2075" s="19" t="str">
        <f>VLOOKUP(Table3[[#This Row],[Customer ID]],'Medical Examinations'!$1:$1048576,8,FALSE())</f>
        <v>No</v>
      </c>
      <c r="J2075" s="19">
        <f>VLOOKUP(Table3[[#This Row],[Customer ID]],'Medical Examinations'!$1:$1048576,9,FALSE())</f>
        <v>0</v>
      </c>
      <c r="K2075" s="19" t="str">
        <f>VLOOKUP(Table3[[#This Row],[Customer ID]],'Medical Examinations'!$1:$1048576,10,FALSE())</f>
        <v>No</v>
      </c>
      <c r="L2075" s="19" t="e">
        <f>VLOOKUP(Table3[[#This Row],[Customer ID]],'Hospitalisation Details'!2074:$1048576,5,FALSE())</f>
        <v>#N/A</v>
      </c>
      <c r="M2075" s="19" t="e">
        <f>VLOOKUP(Table3[[#This Row],[Customer ID]],'Hospitalisation Details'!2074:$1048576,6,FALSE())</f>
        <v>#N/A</v>
      </c>
      <c r="N2075" s="19" t="e">
        <f>VLOOKUP(Table3[[#This Row],[Customer ID]],'Hospitalisation Details'!2074:$1048576,8,FALSE())</f>
        <v>#N/A</v>
      </c>
      <c r="O2075" s="19" t="e">
        <f>VLOOKUP(Table3[[#This Row],[Customer ID]],'Hospitalisation Details'!2074:$1048576,9,FALSE())</f>
        <v>#N/A</v>
      </c>
      <c r="P2075" s="19" t="e">
        <f>VLOOKUP(Table3[[#This Row],[Customer ID]],'Hospitalisation Details'!2074:$1048576,10,FALSE())</f>
        <v>#N/A</v>
      </c>
      <c r="Q2075" s="19" t="e">
        <f>VLOOKUP(Table3[[#This Row],[Customer ID]],'Hospitalisation Details'!2074:$1048576,11,FALSE())</f>
        <v>#N/A</v>
      </c>
    </row>
    <row r="2076" spans="1:17" x14ac:dyDescent="0.2">
      <c r="A2076" s="18" t="s">
        <v>291</v>
      </c>
      <c r="B2076" s="19" t="str">
        <f>VLOOKUP(Table3[[#This Row],[Customer ID]],'Customer name 1'!2075:$1048576,4,FALSE())</f>
        <v xml:space="preserve">Ms. Allison </v>
      </c>
      <c r="C2076" s="20">
        <f>VLOOKUP(Table3[[#This Row],[Customer ID]],'Medical Examinations'!$1:$1048576,2,FALSE())</f>
        <v>29.98</v>
      </c>
      <c r="D2076" s="20" t="str">
        <f>VLOOKUP(Table3[[#This Row],[Customer ID]],'Medical Examinations'!$1:$1048576,3,FALSE())</f>
        <v>over weight</v>
      </c>
      <c r="E2076" s="20">
        <f>VLOOKUP(Table3[[#This Row],[Customer ID]],'Medical Examinations'!$1:$1048576,4,FALSE())</f>
        <v>6.03</v>
      </c>
      <c r="F2076" s="20" t="str">
        <f>VLOOKUP(Table3[[#This Row],[Customer ID]],'Medical Examinations'!$1:$1048576,5,FALSE())</f>
        <v>prediabetes</v>
      </c>
      <c r="G2076" s="19" t="str">
        <f>VLOOKUP(Table3[[#This Row],[Customer ID]],'Medical Examinations'!$1:$1048576,6,FALSE())</f>
        <v>No</v>
      </c>
      <c r="H2076" s="19" t="str">
        <f>VLOOKUP(Table3[[#This Row],[Customer ID]],'Medical Examinations'!$1:$1048576,7,FALSE())</f>
        <v>yes</v>
      </c>
      <c r="I2076" s="19" t="str">
        <f>VLOOKUP(Table3[[#This Row],[Customer ID]],'Medical Examinations'!$1:$1048576,8,FALSE())</f>
        <v>No</v>
      </c>
      <c r="J2076" s="19">
        <f>VLOOKUP(Table3[[#This Row],[Customer ID]],'Medical Examinations'!$1:$1048576,9,FALSE())</f>
        <v>1</v>
      </c>
      <c r="K2076" s="19" t="str">
        <f>VLOOKUP(Table3[[#This Row],[Customer ID]],'Medical Examinations'!$1:$1048576,10,FALSE())</f>
        <v>No</v>
      </c>
      <c r="L2076" s="19" t="e">
        <f>VLOOKUP(Table3[[#This Row],[Customer ID]],'Hospitalisation Details'!2075:$1048576,5,FALSE())</f>
        <v>#N/A</v>
      </c>
      <c r="M2076" s="19" t="e">
        <f>VLOOKUP(Table3[[#This Row],[Customer ID]],'Hospitalisation Details'!2075:$1048576,6,FALSE())</f>
        <v>#N/A</v>
      </c>
      <c r="N2076" s="19" t="e">
        <f>VLOOKUP(Table3[[#This Row],[Customer ID]],'Hospitalisation Details'!2075:$1048576,8,FALSE())</f>
        <v>#N/A</v>
      </c>
      <c r="O2076" s="19" t="e">
        <f>VLOOKUP(Table3[[#This Row],[Customer ID]],'Hospitalisation Details'!2075:$1048576,9,FALSE())</f>
        <v>#N/A</v>
      </c>
      <c r="P2076" s="19" t="e">
        <f>VLOOKUP(Table3[[#This Row],[Customer ID]],'Hospitalisation Details'!2075:$1048576,10,FALSE())</f>
        <v>#N/A</v>
      </c>
      <c r="Q2076" s="19" t="e">
        <f>VLOOKUP(Table3[[#This Row],[Customer ID]],'Hospitalisation Details'!2075:$1048576,11,FALSE())</f>
        <v>#N/A</v>
      </c>
    </row>
    <row r="2077" spans="1:17" x14ac:dyDescent="0.2">
      <c r="A2077" s="18" t="s">
        <v>290</v>
      </c>
      <c r="B2077" s="19" t="str">
        <f>VLOOKUP(Table3[[#This Row],[Customer ID]],'Customer name 1'!2076:$1048576,4,FALSE())</f>
        <v xml:space="preserve">Mr. Robert </v>
      </c>
      <c r="C2077" s="20">
        <f>VLOOKUP(Table3[[#This Row],[Customer ID]],'Medical Examinations'!$1:$1048576,2,FALSE())</f>
        <v>33.659999999999997</v>
      </c>
      <c r="D2077" s="20" t="str">
        <f>VLOOKUP(Table3[[#This Row],[Customer ID]],'Medical Examinations'!$1:$1048576,3,FALSE())</f>
        <v xml:space="preserve"> obesity </v>
      </c>
      <c r="E2077" s="20">
        <f>VLOOKUP(Table3[[#This Row],[Customer ID]],'Medical Examinations'!$1:$1048576,4,FALSE())</f>
        <v>4.2</v>
      </c>
      <c r="F2077" s="20" t="str">
        <f>VLOOKUP(Table3[[#This Row],[Customer ID]],'Medical Examinations'!$1:$1048576,5,FALSE())</f>
        <v xml:space="preserve">normal </v>
      </c>
      <c r="G2077" s="19" t="str">
        <f>VLOOKUP(Table3[[#This Row],[Customer ID]],'Medical Examinations'!$1:$1048576,6,FALSE())</f>
        <v>yes</v>
      </c>
      <c r="H2077" s="19" t="str">
        <f>VLOOKUP(Table3[[#This Row],[Customer ID]],'Medical Examinations'!$1:$1048576,7,FALSE())</f>
        <v>No</v>
      </c>
      <c r="I2077" s="19" t="str">
        <f>VLOOKUP(Table3[[#This Row],[Customer ID]],'Medical Examinations'!$1:$1048576,8,FALSE())</f>
        <v>No</v>
      </c>
      <c r="J2077" s="19">
        <f>VLOOKUP(Table3[[#This Row],[Customer ID]],'Medical Examinations'!$1:$1048576,9,FALSE())</f>
        <v>1</v>
      </c>
      <c r="K2077" s="19" t="str">
        <f>VLOOKUP(Table3[[#This Row],[Customer ID]],'Medical Examinations'!$1:$1048576,10,FALSE())</f>
        <v>No</v>
      </c>
      <c r="L2077" s="19" t="e">
        <f>VLOOKUP(Table3[[#This Row],[Customer ID]],'Hospitalisation Details'!2076:$1048576,5,FALSE())</f>
        <v>#N/A</v>
      </c>
      <c r="M2077" s="19" t="e">
        <f>VLOOKUP(Table3[[#This Row],[Customer ID]],'Hospitalisation Details'!2076:$1048576,6,FALSE())</f>
        <v>#N/A</v>
      </c>
      <c r="N2077" s="19" t="e">
        <f>VLOOKUP(Table3[[#This Row],[Customer ID]],'Hospitalisation Details'!2076:$1048576,8,FALSE())</f>
        <v>#N/A</v>
      </c>
      <c r="O2077" s="19" t="e">
        <f>VLOOKUP(Table3[[#This Row],[Customer ID]],'Hospitalisation Details'!2076:$1048576,9,FALSE())</f>
        <v>#N/A</v>
      </c>
      <c r="P2077" s="19" t="e">
        <f>VLOOKUP(Table3[[#This Row],[Customer ID]],'Hospitalisation Details'!2076:$1048576,10,FALSE())</f>
        <v>#N/A</v>
      </c>
      <c r="Q2077" s="19" t="e">
        <f>VLOOKUP(Table3[[#This Row],[Customer ID]],'Hospitalisation Details'!2076:$1048576,11,FALSE())</f>
        <v>#N/A</v>
      </c>
    </row>
    <row r="2078" spans="1:17" x14ac:dyDescent="0.2">
      <c r="A2078" s="18" t="s">
        <v>289</v>
      </c>
      <c r="B2078" s="19" t="str">
        <f>VLOOKUP(Table3[[#This Row],[Customer ID]],'Customer name 1'!2077:$1048576,4,FALSE())</f>
        <v xml:space="preserve">Mr. Nicholas </v>
      </c>
      <c r="C2078" s="20">
        <f>VLOOKUP(Table3[[#This Row],[Customer ID]],'Medical Examinations'!$1:$1048576,2,FALSE())</f>
        <v>32.67</v>
      </c>
      <c r="D2078" s="20" t="str">
        <f>VLOOKUP(Table3[[#This Row],[Customer ID]],'Medical Examinations'!$1:$1048576,3,FALSE())</f>
        <v xml:space="preserve"> obesity </v>
      </c>
      <c r="E2078" s="20">
        <f>VLOOKUP(Table3[[#This Row],[Customer ID]],'Medical Examinations'!$1:$1048576,4,FALSE())</f>
        <v>5.61</v>
      </c>
      <c r="F2078" s="20" t="str">
        <f>VLOOKUP(Table3[[#This Row],[Customer ID]],'Medical Examinations'!$1:$1048576,5,FALSE())</f>
        <v xml:space="preserve">normal </v>
      </c>
      <c r="G2078" s="19" t="str">
        <f>VLOOKUP(Table3[[#This Row],[Customer ID]],'Medical Examinations'!$1:$1048576,6,FALSE())</f>
        <v>yes</v>
      </c>
      <c r="H2078" s="19" t="str">
        <f>VLOOKUP(Table3[[#This Row],[Customer ID]],'Medical Examinations'!$1:$1048576,7,FALSE())</f>
        <v>No</v>
      </c>
      <c r="I2078" s="19" t="str">
        <f>VLOOKUP(Table3[[#This Row],[Customer ID]],'Medical Examinations'!$1:$1048576,8,FALSE())</f>
        <v>No</v>
      </c>
      <c r="J2078" s="19">
        <f>VLOOKUP(Table3[[#This Row],[Customer ID]],'Medical Examinations'!$1:$1048576,9,FALSE())</f>
        <v>1</v>
      </c>
      <c r="K2078" s="19" t="str">
        <f>VLOOKUP(Table3[[#This Row],[Customer ID]],'Medical Examinations'!$1:$1048576,10,FALSE())</f>
        <v>No</v>
      </c>
      <c r="L2078" s="19" t="e">
        <f>VLOOKUP(Table3[[#This Row],[Customer ID]],'Hospitalisation Details'!2077:$1048576,5,FALSE())</f>
        <v>#N/A</v>
      </c>
      <c r="M2078" s="19" t="e">
        <f>VLOOKUP(Table3[[#This Row],[Customer ID]],'Hospitalisation Details'!2077:$1048576,6,FALSE())</f>
        <v>#N/A</v>
      </c>
      <c r="N2078" s="19" t="e">
        <f>VLOOKUP(Table3[[#This Row],[Customer ID]],'Hospitalisation Details'!2077:$1048576,8,FALSE())</f>
        <v>#N/A</v>
      </c>
      <c r="O2078" s="19" t="e">
        <f>VLOOKUP(Table3[[#This Row],[Customer ID]],'Hospitalisation Details'!2077:$1048576,9,FALSE())</f>
        <v>#N/A</v>
      </c>
      <c r="P2078" s="19" t="e">
        <f>VLOOKUP(Table3[[#This Row],[Customer ID]],'Hospitalisation Details'!2077:$1048576,10,FALSE())</f>
        <v>#N/A</v>
      </c>
      <c r="Q2078" s="19" t="e">
        <f>VLOOKUP(Table3[[#This Row],[Customer ID]],'Hospitalisation Details'!2077:$1048576,11,FALSE())</f>
        <v>#N/A</v>
      </c>
    </row>
    <row r="2079" spans="1:17" x14ac:dyDescent="0.2">
      <c r="A2079" s="18" t="s">
        <v>288</v>
      </c>
      <c r="B2079" s="19" t="str">
        <f>VLOOKUP(Table3[[#This Row],[Customer ID]],'Customer name 1'!2078:$1048576,4,FALSE())</f>
        <v xml:space="preserve">Mr. Kevin </v>
      </c>
      <c r="C2079" s="20">
        <f>VLOOKUP(Table3[[#This Row],[Customer ID]],'Medical Examinations'!$1:$1048576,2,FALSE())</f>
        <v>30.5</v>
      </c>
      <c r="D2079" s="20" t="str">
        <f>VLOOKUP(Table3[[#This Row],[Customer ID]],'Medical Examinations'!$1:$1048576,3,FALSE())</f>
        <v xml:space="preserve"> obesity </v>
      </c>
      <c r="E2079" s="20">
        <f>VLOOKUP(Table3[[#This Row],[Customer ID]],'Medical Examinations'!$1:$1048576,4,FALSE())</f>
        <v>5.88</v>
      </c>
      <c r="F2079" s="20" t="str">
        <f>VLOOKUP(Table3[[#This Row],[Customer ID]],'Medical Examinations'!$1:$1048576,5,FALSE())</f>
        <v>prediabetes</v>
      </c>
      <c r="G2079" s="19" t="str">
        <f>VLOOKUP(Table3[[#This Row],[Customer ID]],'Medical Examinations'!$1:$1048576,6,FALSE())</f>
        <v>yes</v>
      </c>
      <c r="H2079" s="19" t="str">
        <f>VLOOKUP(Table3[[#This Row],[Customer ID]],'Medical Examinations'!$1:$1048576,7,FALSE())</f>
        <v>No</v>
      </c>
      <c r="I2079" s="19" t="str">
        <f>VLOOKUP(Table3[[#This Row],[Customer ID]],'Medical Examinations'!$1:$1048576,8,FALSE())</f>
        <v>No</v>
      </c>
      <c r="J2079" s="19">
        <f>VLOOKUP(Table3[[#This Row],[Customer ID]],'Medical Examinations'!$1:$1048576,9,FALSE())</f>
        <v>1</v>
      </c>
      <c r="K2079" s="19" t="str">
        <f>VLOOKUP(Table3[[#This Row],[Customer ID]],'Medical Examinations'!$1:$1048576,10,FALSE())</f>
        <v>No</v>
      </c>
      <c r="L2079" s="19" t="e">
        <f>VLOOKUP(Table3[[#This Row],[Customer ID]],'Hospitalisation Details'!2078:$1048576,5,FALSE())</f>
        <v>#N/A</v>
      </c>
      <c r="M2079" s="19" t="e">
        <f>VLOOKUP(Table3[[#This Row],[Customer ID]],'Hospitalisation Details'!2078:$1048576,6,FALSE())</f>
        <v>#N/A</v>
      </c>
      <c r="N2079" s="19" t="e">
        <f>VLOOKUP(Table3[[#This Row],[Customer ID]],'Hospitalisation Details'!2078:$1048576,8,FALSE())</f>
        <v>#N/A</v>
      </c>
      <c r="O2079" s="19" t="e">
        <f>VLOOKUP(Table3[[#This Row],[Customer ID]],'Hospitalisation Details'!2078:$1048576,9,FALSE())</f>
        <v>#N/A</v>
      </c>
      <c r="P2079" s="19" t="e">
        <f>VLOOKUP(Table3[[#This Row],[Customer ID]],'Hospitalisation Details'!2078:$1048576,10,FALSE())</f>
        <v>#N/A</v>
      </c>
      <c r="Q2079" s="19" t="e">
        <f>VLOOKUP(Table3[[#This Row],[Customer ID]],'Hospitalisation Details'!2078:$1048576,11,FALSE())</f>
        <v>#N/A</v>
      </c>
    </row>
    <row r="2080" spans="1:17" x14ac:dyDescent="0.2">
      <c r="A2080" s="18" t="s">
        <v>287</v>
      </c>
      <c r="B2080" s="19" t="str">
        <f>VLOOKUP(Table3[[#This Row],[Customer ID]],'Customer name 1'!2079:$1048576,4,FALSE())</f>
        <v xml:space="preserve">Mr. Bryan </v>
      </c>
      <c r="C2080" s="20">
        <f>VLOOKUP(Table3[[#This Row],[Customer ID]],'Medical Examinations'!$1:$1048576,2,FALSE())</f>
        <v>23.1</v>
      </c>
      <c r="D2080" s="20" t="str">
        <f>VLOOKUP(Table3[[#This Row],[Customer ID]],'Medical Examinations'!$1:$1048576,3,FALSE())</f>
        <v>normal weight</v>
      </c>
      <c r="E2080" s="20">
        <f>VLOOKUP(Table3[[#This Row],[Customer ID]],'Medical Examinations'!$1:$1048576,4,FALSE())</f>
        <v>5.92</v>
      </c>
      <c r="F2080" s="20" t="str">
        <f>VLOOKUP(Table3[[#This Row],[Customer ID]],'Medical Examinations'!$1:$1048576,5,FALSE())</f>
        <v>prediabetes</v>
      </c>
      <c r="G2080" s="19" t="str">
        <f>VLOOKUP(Table3[[#This Row],[Customer ID]],'Medical Examinations'!$1:$1048576,6,FALSE())</f>
        <v>yes</v>
      </c>
      <c r="H2080" s="19" t="str">
        <f>VLOOKUP(Table3[[#This Row],[Customer ID]],'Medical Examinations'!$1:$1048576,7,FALSE())</f>
        <v>No</v>
      </c>
      <c r="I2080" s="19" t="str">
        <f>VLOOKUP(Table3[[#This Row],[Customer ID]],'Medical Examinations'!$1:$1048576,8,FALSE())</f>
        <v>No</v>
      </c>
      <c r="J2080" s="19">
        <f>VLOOKUP(Table3[[#This Row],[Customer ID]],'Medical Examinations'!$1:$1048576,9,FALSE())</f>
        <v>1</v>
      </c>
      <c r="K2080" s="19" t="str">
        <f>VLOOKUP(Table3[[#This Row],[Customer ID]],'Medical Examinations'!$1:$1048576,10,FALSE())</f>
        <v>No</v>
      </c>
      <c r="L2080" s="19" t="e">
        <f>VLOOKUP(Table3[[#This Row],[Customer ID]],'Hospitalisation Details'!2079:$1048576,5,FALSE())</f>
        <v>#N/A</v>
      </c>
      <c r="M2080" s="19" t="e">
        <f>VLOOKUP(Table3[[#This Row],[Customer ID]],'Hospitalisation Details'!2079:$1048576,6,FALSE())</f>
        <v>#N/A</v>
      </c>
      <c r="N2080" s="19" t="e">
        <f>VLOOKUP(Table3[[#This Row],[Customer ID]],'Hospitalisation Details'!2079:$1048576,8,FALSE())</f>
        <v>#N/A</v>
      </c>
      <c r="O2080" s="19" t="e">
        <f>VLOOKUP(Table3[[#This Row],[Customer ID]],'Hospitalisation Details'!2079:$1048576,9,FALSE())</f>
        <v>#N/A</v>
      </c>
      <c r="P2080" s="19" t="e">
        <f>VLOOKUP(Table3[[#This Row],[Customer ID]],'Hospitalisation Details'!2079:$1048576,10,FALSE())</f>
        <v>#N/A</v>
      </c>
      <c r="Q2080" s="19" t="e">
        <f>VLOOKUP(Table3[[#This Row],[Customer ID]],'Hospitalisation Details'!2079:$1048576,11,FALSE())</f>
        <v>#N/A</v>
      </c>
    </row>
    <row r="2081" spans="1:17" x14ac:dyDescent="0.2">
      <c r="A2081" s="18" t="s">
        <v>286</v>
      </c>
      <c r="B2081" s="19" t="str">
        <f>VLOOKUP(Table3[[#This Row],[Customer ID]],'Customer name 1'!2080:$1048576,4,FALSE())</f>
        <v xml:space="preserve">Ms. Janae </v>
      </c>
      <c r="C2081" s="20">
        <f>VLOOKUP(Table3[[#This Row],[Customer ID]],'Medical Examinations'!$1:$1048576,2,FALSE())</f>
        <v>39.49</v>
      </c>
      <c r="D2081" s="20" t="str">
        <f>VLOOKUP(Table3[[#This Row],[Customer ID]],'Medical Examinations'!$1:$1048576,3,FALSE())</f>
        <v xml:space="preserve"> obesity </v>
      </c>
      <c r="E2081" s="20">
        <f>VLOOKUP(Table3[[#This Row],[Customer ID]],'Medical Examinations'!$1:$1048576,4,FALSE())</f>
        <v>4.8099999999999996</v>
      </c>
      <c r="F2081" s="20" t="str">
        <f>VLOOKUP(Table3[[#This Row],[Customer ID]],'Medical Examinations'!$1:$1048576,5,FALSE())</f>
        <v xml:space="preserve">normal </v>
      </c>
      <c r="G2081" s="19" t="str">
        <f>VLOOKUP(Table3[[#This Row],[Customer ID]],'Medical Examinations'!$1:$1048576,6,FALSE())</f>
        <v>No</v>
      </c>
      <c r="H2081" s="19" t="str">
        <f>VLOOKUP(Table3[[#This Row],[Customer ID]],'Medical Examinations'!$1:$1048576,7,FALSE())</f>
        <v>No</v>
      </c>
      <c r="I2081" s="19" t="str">
        <f>VLOOKUP(Table3[[#This Row],[Customer ID]],'Medical Examinations'!$1:$1048576,8,FALSE())</f>
        <v>No</v>
      </c>
      <c r="J2081" s="19">
        <f>VLOOKUP(Table3[[#This Row],[Customer ID]],'Medical Examinations'!$1:$1048576,9,FALSE())</f>
        <v>1</v>
      </c>
      <c r="K2081" s="19" t="str">
        <f>VLOOKUP(Table3[[#This Row],[Customer ID]],'Medical Examinations'!$1:$1048576,10,FALSE())</f>
        <v>No</v>
      </c>
      <c r="L2081" s="19" t="e">
        <f>VLOOKUP(Table3[[#This Row],[Customer ID]],'Hospitalisation Details'!2080:$1048576,5,FALSE())</f>
        <v>#N/A</v>
      </c>
      <c r="M2081" s="19" t="e">
        <f>VLOOKUP(Table3[[#This Row],[Customer ID]],'Hospitalisation Details'!2080:$1048576,6,FALSE())</f>
        <v>#N/A</v>
      </c>
      <c r="N2081" s="19" t="e">
        <f>VLOOKUP(Table3[[#This Row],[Customer ID]],'Hospitalisation Details'!2080:$1048576,8,FALSE())</f>
        <v>#N/A</v>
      </c>
      <c r="O2081" s="19" t="e">
        <f>VLOOKUP(Table3[[#This Row],[Customer ID]],'Hospitalisation Details'!2080:$1048576,9,FALSE())</f>
        <v>#N/A</v>
      </c>
      <c r="P2081" s="19" t="e">
        <f>VLOOKUP(Table3[[#This Row],[Customer ID]],'Hospitalisation Details'!2080:$1048576,10,FALSE())</f>
        <v>#N/A</v>
      </c>
      <c r="Q2081" s="19" t="e">
        <f>VLOOKUP(Table3[[#This Row],[Customer ID]],'Hospitalisation Details'!2080:$1048576,11,FALSE())</f>
        <v>#N/A</v>
      </c>
    </row>
    <row r="2082" spans="1:17" x14ac:dyDescent="0.2">
      <c r="A2082" s="18" t="s">
        <v>285</v>
      </c>
      <c r="B2082" s="19" t="str">
        <f>VLOOKUP(Table3[[#This Row],[Customer ID]],'Customer name 1'!2081:$1048576,4,FALSE())</f>
        <v xml:space="preserve">Ms. Audrey </v>
      </c>
      <c r="C2082" s="20">
        <f>VLOOKUP(Table3[[#This Row],[Customer ID]],'Medical Examinations'!$1:$1048576,2,FALSE())</f>
        <v>33.99</v>
      </c>
      <c r="D2082" s="20" t="str">
        <f>VLOOKUP(Table3[[#This Row],[Customer ID]],'Medical Examinations'!$1:$1048576,3,FALSE())</f>
        <v xml:space="preserve"> obesity </v>
      </c>
      <c r="E2082" s="20">
        <f>VLOOKUP(Table3[[#This Row],[Customer ID]],'Medical Examinations'!$1:$1048576,4,FALSE())</f>
        <v>4.55</v>
      </c>
      <c r="F2082" s="20" t="str">
        <f>VLOOKUP(Table3[[#This Row],[Customer ID]],'Medical Examinations'!$1:$1048576,5,FALSE())</f>
        <v xml:space="preserve">normal </v>
      </c>
      <c r="G2082" s="19" t="str">
        <f>VLOOKUP(Table3[[#This Row],[Customer ID]],'Medical Examinations'!$1:$1048576,6,FALSE())</f>
        <v>No</v>
      </c>
      <c r="H2082" s="19" t="str">
        <f>VLOOKUP(Table3[[#This Row],[Customer ID]],'Medical Examinations'!$1:$1048576,7,FALSE())</f>
        <v>No</v>
      </c>
      <c r="I2082" s="19" t="str">
        <f>VLOOKUP(Table3[[#This Row],[Customer ID]],'Medical Examinations'!$1:$1048576,8,FALSE())</f>
        <v>No</v>
      </c>
      <c r="J2082" s="19">
        <f>VLOOKUP(Table3[[#This Row],[Customer ID]],'Medical Examinations'!$1:$1048576,9,FALSE())</f>
        <v>1</v>
      </c>
      <c r="K2082" s="19" t="str">
        <f>VLOOKUP(Table3[[#This Row],[Customer ID]],'Medical Examinations'!$1:$1048576,10,FALSE())</f>
        <v>No</v>
      </c>
      <c r="L2082" s="19" t="e">
        <f>VLOOKUP(Table3[[#This Row],[Customer ID]],'Hospitalisation Details'!2081:$1048576,5,FALSE())</f>
        <v>#N/A</v>
      </c>
      <c r="M2082" s="19" t="e">
        <f>VLOOKUP(Table3[[#This Row],[Customer ID]],'Hospitalisation Details'!2081:$1048576,6,FALSE())</f>
        <v>#N/A</v>
      </c>
      <c r="N2082" s="19" t="e">
        <f>VLOOKUP(Table3[[#This Row],[Customer ID]],'Hospitalisation Details'!2081:$1048576,8,FALSE())</f>
        <v>#N/A</v>
      </c>
      <c r="O2082" s="19" t="e">
        <f>VLOOKUP(Table3[[#This Row],[Customer ID]],'Hospitalisation Details'!2081:$1048576,9,FALSE())</f>
        <v>#N/A</v>
      </c>
      <c r="P2082" s="19" t="e">
        <f>VLOOKUP(Table3[[#This Row],[Customer ID]],'Hospitalisation Details'!2081:$1048576,10,FALSE())</f>
        <v>#N/A</v>
      </c>
      <c r="Q2082" s="19" t="e">
        <f>VLOOKUP(Table3[[#This Row],[Customer ID]],'Hospitalisation Details'!2081:$1048576,11,FALSE())</f>
        <v>#N/A</v>
      </c>
    </row>
    <row r="2083" spans="1:17" x14ac:dyDescent="0.2">
      <c r="A2083" s="18" t="s">
        <v>284</v>
      </c>
      <c r="B2083" s="19" t="str">
        <f>VLOOKUP(Table3[[#This Row],[Customer ID]],'Customer name 1'!2082:$1048576,4,FALSE())</f>
        <v xml:space="preserve">Ms. Laura </v>
      </c>
      <c r="C2083" s="20">
        <f>VLOOKUP(Table3[[#This Row],[Customer ID]],'Medical Examinations'!$1:$1048576,2,FALSE())</f>
        <v>27.72</v>
      </c>
      <c r="D2083" s="20" t="str">
        <f>VLOOKUP(Table3[[#This Row],[Customer ID]],'Medical Examinations'!$1:$1048576,3,FALSE())</f>
        <v>over weight</v>
      </c>
      <c r="E2083" s="20">
        <f>VLOOKUP(Table3[[#This Row],[Customer ID]],'Medical Examinations'!$1:$1048576,4,FALSE())</f>
        <v>6.43</v>
      </c>
      <c r="F2083" s="20" t="str">
        <f>VLOOKUP(Table3[[#This Row],[Customer ID]],'Medical Examinations'!$1:$1048576,5,FALSE())</f>
        <v>prediabetes</v>
      </c>
      <c r="G2083" s="19" t="str">
        <f>VLOOKUP(Table3[[#This Row],[Customer ID]],'Medical Examinations'!$1:$1048576,6,FALSE())</f>
        <v>No</v>
      </c>
      <c r="H2083" s="19" t="str">
        <f>VLOOKUP(Table3[[#This Row],[Customer ID]],'Medical Examinations'!$1:$1048576,7,FALSE())</f>
        <v>No</v>
      </c>
      <c r="I2083" s="19" t="str">
        <f>VLOOKUP(Table3[[#This Row],[Customer ID]],'Medical Examinations'!$1:$1048576,8,FALSE())</f>
        <v>No</v>
      </c>
      <c r="J2083" s="19">
        <f>VLOOKUP(Table3[[#This Row],[Customer ID]],'Medical Examinations'!$1:$1048576,9,FALSE())</f>
        <v>1</v>
      </c>
      <c r="K2083" s="19" t="str">
        <f>VLOOKUP(Table3[[#This Row],[Customer ID]],'Medical Examinations'!$1:$1048576,10,FALSE())</f>
        <v>No</v>
      </c>
      <c r="L2083" s="19" t="e">
        <f>VLOOKUP(Table3[[#This Row],[Customer ID]],'Hospitalisation Details'!2082:$1048576,5,FALSE())</f>
        <v>#N/A</v>
      </c>
      <c r="M2083" s="19" t="e">
        <f>VLOOKUP(Table3[[#This Row],[Customer ID]],'Hospitalisation Details'!2082:$1048576,6,FALSE())</f>
        <v>#N/A</v>
      </c>
      <c r="N2083" s="19" t="e">
        <f>VLOOKUP(Table3[[#This Row],[Customer ID]],'Hospitalisation Details'!2082:$1048576,8,FALSE())</f>
        <v>#N/A</v>
      </c>
      <c r="O2083" s="19" t="e">
        <f>VLOOKUP(Table3[[#This Row],[Customer ID]],'Hospitalisation Details'!2082:$1048576,9,FALSE())</f>
        <v>#N/A</v>
      </c>
      <c r="P2083" s="19" t="e">
        <f>VLOOKUP(Table3[[#This Row],[Customer ID]],'Hospitalisation Details'!2082:$1048576,10,FALSE())</f>
        <v>#N/A</v>
      </c>
      <c r="Q2083" s="19" t="e">
        <f>VLOOKUP(Table3[[#This Row],[Customer ID]],'Hospitalisation Details'!2082:$1048576,11,FALSE())</f>
        <v>#N/A</v>
      </c>
    </row>
    <row r="2084" spans="1:17" x14ac:dyDescent="0.2">
      <c r="A2084" s="18" t="s">
        <v>283</v>
      </c>
      <c r="B2084" s="19" t="str">
        <f>VLOOKUP(Table3[[#This Row],[Customer ID]],'Customer name 1'!2083:$1048576,4,FALSE())</f>
        <v xml:space="preserve">Ms. Nicole </v>
      </c>
      <c r="C2084" s="20">
        <f>VLOOKUP(Table3[[#This Row],[Customer ID]],'Medical Examinations'!$1:$1048576,2,FALSE())</f>
        <v>30.59</v>
      </c>
      <c r="D2084" s="20" t="str">
        <f>VLOOKUP(Table3[[#This Row],[Customer ID]],'Medical Examinations'!$1:$1048576,3,FALSE())</f>
        <v xml:space="preserve"> obesity </v>
      </c>
      <c r="E2084" s="20">
        <f>VLOOKUP(Table3[[#This Row],[Customer ID]],'Medical Examinations'!$1:$1048576,4,FALSE())</f>
        <v>11.62</v>
      </c>
      <c r="F2084" s="20" t="str">
        <f>VLOOKUP(Table3[[#This Row],[Customer ID]],'Medical Examinations'!$1:$1048576,5,FALSE())</f>
        <v xml:space="preserve">diabetes </v>
      </c>
      <c r="G2084" s="19" t="str">
        <f>VLOOKUP(Table3[[#This Row],[Customer ID]],'Medical Examinations'!$1:$1048576,6,FALSE())</f>
        <v>No</v>
      </c>
      <c r="H2084" s="19" t="str">
        <f>VLOOKUP(Table3[[#This Row],[Customer ID]],'Medical Examinations'!$1:$1048576,7,FALSE())</f>
        <v>No</v>
      </c>
      <c r="I2084" s="19" t="str">
        <f>VLOOKUP(Table3[[#This Row],[Customer ID]],'Medical Examinations'!$1:$1048576,8,FALSE())</f>
        <v>No</v>
      </c>
      <c r="J2084" s="19">
        <f>VLOOKUP(Table3[[#This Row],[Customer ID]],'Medical Examinations'!$1:$1048576,9,FALSE())</f>
        <v>0</v>
      </c>
      <c r="K2084" s="19" t="str">
        <f>VLOOKUP(Table3[[#This Row],[Customer ID]],'Medical Examinations'!$1:$1048576,10,FALSE())</f>
        <v>No</v>
      </c>
      <c r="L2084" s="19" t="e">
        <f>VLOOKUP(Table3[[#This Row],[Customer ID]],'Hospitalisation Details'!2083:$1048576,5,FALSE())</f>
        <v>#N/A</v>
      </c>
      <c r="M2084" s="19" t="e">
        <f>VLOOKUP(Table3[[#This Row],[Customer ID]],'Hospitalisation Details'!2083:$1048576,6,FALSE())</f>
        <v>#N/A</v>
      </c>
      <c r="N2084" s="19" t="e">
        <f>VLOOKUP(Table3[[#This Row],[Customer ID]],'Hospitalisation Details'!2083:$1048576,8,FALSE())</f>
        <v>#N/A</v>
      </c>
      <c r="O2084" s="19" t="e">
        <f>VLOOKUP(Table3[[#This Row],[Customer ID]],'Hospitalisation Details'!2083:$1048576,9,FALSE())</f>
        <v>#N/A</v>
      </c>
      <c r="P2084" s="19" t="e">
        <f>VLOOKUP(Table3[[#This Row],[Customer ID]],'Hospitalisation Details'!2083:$1048576,10,FALSE())</f>
        <v>#N/A</v>
      </c>
      <c r="Q2084" s="19" t="e">
        <f>VLOOKUP(Table3[[#This Row],[Customer ID]],'Hospitalisation Details'!2083:$1048576,11,FALSE())</f>
        <v>#N/A</v>
      </c>
    </row>
    <row r="2085" spans="1:17" x14ac:dyDescent="0.2">
      <c r="A2085" s="18" t="s">
        <v>282</v>
      </c>
      <c r="B2085" s="19" t="str">
        <f>VLOOKUP(Table3[[#This Row],[Customer ID]],'Customer name 1'!2084:$1048576,4,FALSE())</f>
        <v xml:space="preserve">Ms. Krista </v>
      </c>
      <c r="C2085" s="20">
        <f>VLOOKUP(Table3[[#This Row],[Customer ID]],'Medical Examinations'!$1:$1048576,2,FALSE())</f>
        <v>22.6</v>
      </c>
      <c r="D2085" s="20" t="str">
        <f>VLOOKUP(Table3[[#This Row],[Customer ID]],'Medical Examinations'!$1:$1048576,3,FALSE())</f>
        <v>normal weight</v>
      </c>
      <c r="E2085" s="20">
        <f>VLOOKUP(Table3[[#This Row],[Customer ID]],'Medical Examinations'!$1:$1048576,4,FALSE())</f>
        <v>6.04</v>
      </c>
      <c r="F2085" s="20" t="str">
        <f>VLOOKUP(Table3[[#This Row],[Customer ID]],'Medical Examinations'!$1:$1048576,5,FALSE())</f>
        <v>prediabetes</v>
      </c>
      <c r="G2085" s="19" t="str">
        <f>VLOOKUP(Table3[[#This Row],[Customer ID]],'Medical Examinations'!$1:$1048576,6,FALSE())</f>
        <v>No</v>
      </c>
      <c r="H2085" s="19" t="str">
        <f>VLOOKUP(Table3[[#This Row],[Customer ID]],'Medical Examinations'!$1:$1048576,7,FALSE())</f>
        <v>No</v>
      </c>
      <c r="I2085" s="19" t="str">
        <f>VLOOKUP(Table3[[#This Row],[Customer ID]],'Medical Examinations'!$1:$1048576,8,FALSE())</f>
        <v>No</v>
      </c>
      <c r="J2085" s="19">
        <f>VLOOKUP(Table3[[#This Row],[Customer ID]],'Medical Examinations'!$1:$1048576,9,FALSE())</f>
        <v>1</v>
      </c>
      <c r="K2085" s="19" t="str">
        <f>VLOOKUP(Table3[[#This Row],[Customer ID]],'Medical Examinations'!$1:$1048576,10,FALSE())</f>
        <v>No</v>
      </c>
      <c r="L2085" s="19" t="e">
        <f>VLOOKUP(Table3[[#This Row],[Customer ID]],'Hospitalisation Details'!2084:$1048576,5,FALSE())</f>
        <v>#N/A</v>
      </c>
      <c r="M2085" s="19" t="e">
        <f>VLOOKUP(Table3[[#This Row],[Customer ID]],'Hospitalisation Details'!2084:$1048576,6,FALSE())</f>
        <v>#N/A</v>
      </c>
      <c r="N2085" s="19" t="e">
        <f>VLOOKUP(Table3[[#This Row],[Customer ID]],'Hospitalisation Details'!2084:$1048576,8,FALSE())</f>
        <v>#N/A</v>
      </c>
      <c r="O2085" s="19" t="e">
        <f>VLOOKUP(Table3[[#This Row],[Customer ID]],'Hospitalisation Details'!2084:$1048576,9,FALSE())</f>
        <v>#N/A</v>
      </c>
      <c r="P2085" s="19" t="e">
        <f>VLOOKUP(Table3[[#This Row],[Customer ID]],'Hospitalisation Details'!2084:$1048576,10,FALSE())</f>
        <v>#N/A</v>
      </c>
      <c r="Q2085" s="19" t="e">
        <f>VLOOKUP(Table3[[#This Row],[Customer ID]],'Hospitalisation Details'!2084:$1048576,11,FALSE())</f>
        <v>#N/A</v>
      </c>
    </row>
    <row r="2086" spans="1:17" x14ac:dyDescent="0.2">
      <c r="A2086" s="18" t="s">
        <v>281</v>
      </c>
      <c r="B2086" s="19" t="str">
        <f>VLOOKUP(Table3[[#This Row],[Customer ID]],'Customer name 1'!2085:$1048576,4,FALSE())</f>
        <v xml:space="preserve">Ms. Denise </v>
      </c>
      <c r="C2086" s="20">
        <f>VLOOKUP(Table3[[#This Row],[Customer ID]],'Medical Examinations'!$1:$1048576,2,FALSE())</f>
        <v>28.785</v>
      </c>
      <c r="D2086" s="20" t="str">
        <f>VLOOKUP(Table3[[#This Row],[Customer ID]],'Medical Examinations'!$1:$1048576,3,FALSE())</f>
        <v>over weight</v>
      </c>
      <c r="E2086" s="20">
        <f>VLOOKUP(Table3[[#This Row],[Customer ID]],'Medical Examinations'!$1:$1048576,4,FALSE())</f>
        <v>8.82</v>
      </c>
      <c r="F2086" s="20" t="str">
        <f>VLOOKUP(Table3[[#This Row],[Customer ID]],'Medical Examinations'!$1:$1048576,5,FALSE())</f>
        <v xml:space="preserve">diabetes </v>
      </c>
      <c r="G2086" s="19" t="str">
        <f>VLOOKUP(Table3[[#This Row],[Customer ID]],'Medical Examinations'!$1:$1048576,6,FALSE())</f>
        <v>No</v>
      </c>
      <c r="H2086" s="19" t="str">
        <f>VLOOKUP(Table3[[#This Row],[Customer ID]],'Medical Examinations'!$1:$1048576,7,FALSE())</f>
        <v>No</v>
      </c>
      <c r="I2086" s="19" t="str">
        <f>VLOOKUP(Table3[[#This Row],[Customer ID]],'Medical Examinations'!$1:$1048576,8,FALSE())</f>
        <v>No</v>
      </c>
      <c r="J2086" s="19">
        <f>VLOOKUP(Table3[[#This Row],[Customer ID]],'Medical Examinations'!$1:$1048576,9,FALSE())</f>
        <v>0</v>
      </c>
      <c r="K2086" s="19" t="str">
        <f>VLOOKUP(Table3[[#This Row],[Customer ID]],'Medical Examinations'!$1:$1048576,10,FALSE())</f>
        <v>No</v>
      </c>
      <c r="L2086" s="19" t="e">
        <f>VLOOKUP(Table3[[#This Row],[Customer ID]],'Hospitalisation Details'!2085:$1048576,5,FALSE())</f>
        <v>#N/A</v>
      </c>
      <c r="M2086" s="19" t="e">
        <f>VLOOKUP(Table3[[#This Row],[Customer ID]],'Hospitalisation Details'!2085:$1048576,6,FALSE())</f>
        <v>#N/A</v>
      </c>
      <c r="N2086" s="19" t="e">
        <f>VLOOKUP(Table3[[#This Row],[Customer ID]],'Hospitalisation Details'!2085:$1048576,8,FALSE())</f>
        <v>#N/A</v>
      </c>
      <c r="O2086" s="19" t="e">
        <f>VLOOKUP(Table3[[#This Row],[Customer ID]],'Hospitalisation Details'!2085:$1048576,9,FALSE())</f>
        <v>#N/A</v>
      </c>
      <c r="P2086" s="19" t="e">
        <f>VLOOKUP(Table3[[#This Row],[Customer ID]],'Hospitalisation Details'!2085:$1048576,10,FALSE())</f>
        <v>#N/A</v>
      </c>
      <c r="Q2086" s="19" t="e">
        <f>VLOOKUP(Table3[[#This Row],[Customer ID]],'Hospitalisation Details'!2085:$1048576,11,FALSE())</f>
        <v>#N/A</v>
      </c>
    </row>
    <row r="2087" spans="1:17" x14ac:dyDescent="0.2">
      <c r="A2087" s="18" t="s">
        <v>280</v>
      </c>
      <c r="B2087" s="19" t="str">
        <f>VLOOKUP(Table3[[#This Row],[Customer ID]],'Customer name 1'!2086:$1048576,4,FALSE())</f>
        <v xml:space="preserve">Mr. Ariel </v>
      </c>
      <c r="C2087" s="20">
        <f>VLOOKUP(Table3[[#This Row],[Customer ID]],'Medical Examinations'!$1:$1048576,2,FALSE())</f>
        <v>50.38</v>
      </c>
      <c r="D2087" s="20" t="str">
        <f>VLOOKUP(Table3[[#This Row],[Customer ID]],'Medical Examinations'!$1:$1048576,3,FALSE())</f>
        <v xml:space="preserve"> obesity </v>
      </c>
      <c r="E2087" s="20">
        <f>VLOOKUP(Table3[[#This Row],[Customer ID]],'Medical Examinations'!$1:$1048576,4,FALSE())</f>
        <v>5.8</v>
      </c>
      <c r="F2087" s="20" t="str">
        <f>VLOOKUP(Table3[[#This Row],[Customer ID]],'Medical Examinations'!$1:$1048576,5,FALSE())</f>
        <v>prediabetes</v>
      </c>
      <c r="G2087" s="19" t="str">
        <f>VLOOKUP(Table3[[#This Row],[Customer ID]],'Medical Examinations'!$1:$1048576,6,FALSE())</f>
        <v>No</v>
      </c>
      <c r="H2087" s="19" t="str">
        <f>VLOOKUP(Table3[[#This Row],[Customer ID]],'Medical Examinations'!$1:$1048576,7,FALSE())</f>
        <v>No</v>
      </c>
      <c r="I2087" s="19" t="str">
        <f>VLOOKUP(Table3[[#This Row],[Customer ID]],'Medical Examinations'!$1:$1048576,8,FALSE())</f>
        <v>No</v>
      </c>
      <c r="J2087" s="19">
        <f>VLOOKUP(Table3[[#This Row],[Customer ID]],'Medical Examinations'!$1:$1048576,9,FALSE())</f>
        <v>0</v>
      </c>
      <c r="K2087" s="19" t="str">
        <f>VLOOKUP(Table3[[#This Row],[Customer ID]],'Medical Examinations'!$1:$1048576,10,FALSE())</f>
        <v>No</v>
      </c>
      <c r="L2087" s="19" t="e">
        <f>VLOOKUP(Table3[[#This Row],[Customer ID]],'Hospitalisation Details'!2086:$1048576,5,FALSE())</f>
        <v>#N/A</v>
      </c>
      <c r="M2087" s="19" t="e">
        <f>VLOOKUP(Table3[[#This Row],[Customer ID]],'Hospitalisation Details'!2086:$1048576,6,FALSE())</f>
        <v>#N/A</v>
      </c>
      <c r="N2087" s="19" t="e">
        <f>VLOOKUP(Table3[[#This Row],[Customer ID]],'Hospitalisation Details'!2086:$1048576,8,FALSE())</f>
        <v>#N/A</v>
      </c>
      <c r="O2087" s="19" t="e">
        <f>VLOOKUP(Table3[[#This Row],[Customer ID]],'Hospitalisation Details'!2086:$1048576,9,FALSE())</f>
        <v>#N/A</v>
      </c>
      <c r="P2087" s="19" t="e">
        <f>VLOOKUP(Table3[[#This Row],[Customer ID]],'Hospitalisation Details'!2086:$1048576,10,FALSE())</f>
        <v>#N/A</v>
      </c>
      <c r="Q2087" s="19" t="e">
        <f>VLOOKUP(Table3[[#This Row],[Customer ID]],'Hospitalisation Details'!2086:$1048576,11,FALSE())</f>
        <v>#N/A</v>
      </c>
    </row>
    <row r="2088" spans="1:17" x14ac:dyDescent="0.2">
      <c r="A2088" s="18" t="s">
        <v>279</v>
      </c>
      <c r="B2088" s="19" t="str">
        <f>VLOOKUP(Table3[[#This Row],[Customer ID]],'Customer name 1'!2087:$1048576,4,FALSE())</f>
        <v xml:space="preserve">Mr. Jeremy </v>
      </c>
      <c r="C2088" s="20">
        <f>VLOOKUP(Table3[[#This Row],[Customer ID]],'Medical Examinations'!$1:$1048576,2,FALSE())</f>
        <v>35.200000000000003</v>
      </c>
      <c r="D2088" s="20" t="str">
        <f>VLOOKUP(Table3[[#This Row],[Customer ID]],'Medical Examinations'!$1:$1048576,3,FALSE())</f>
        <v xml:space="preserve"> obesity </v>
      </c>
      <c r="E2088" s="20">
        <f>VLOOKUP(Table3[[#This Row],[Customer ID]],'Medical Examinations'!$1:$1048576,4,FALSE())</f>
        <v>4.28</v>
      </c>
      <c r="F2088" s="20" t="str">
        <f>VLOOKUP(Table3[[#This Row],[Customer ID]],'Medical Examinations'!$1:$1048576,5,FALSE())</f>
        <v xml:space="preserve">normal </v>
      </c>
      <c r="G2088" s="19" t="str">
        <f>VLOOKUP(Table3[[#This Row],[Customer ID]],'Medical Examinations'!$1:$1048576,6,FALSE())</f>
        <v>No</v>
      </c>
      <c r="H2088" s="19" t="str">
        <f>VLOOKUP(Table3[[#This Row],[Customer ID]],'Medical Examinations'!$1:$1048576,7,FALSE())</f>
        <v>No</v>
      </c>
      <c r="I2088" s="19" t="str">
        <f>VLOOKUP(Table3[[#This Row],[Customer ID]],'Medical Examinations'!$1:$1048576,8,FALSE())</f>
        <v>No</v>
      </c>
      <c r="J2088" s="19">
        <f>VLOOKUP(Table3[[#This Row],[Customer ID]],'Medical Examinations'!$1:$1048576,9,FALSE())</f>
        <v>0</v>
      </c>
      <c r="K2088" s="19" t="str">
        <f>VLOOKUP(Table3[[#This Row],[Customer ID]],'Medical Examinations'!$1:$1048576,10,FALSE())</f>
        <v>No</v>
      </c>
      <c r="L2088" s="19" t="e">
        <f>VLOOKUP(Table3[[#This Row],[Customer ID]],'Hospitalisation Details'!2087:$1048576,5,FALSE())</f>
        <v>#N/A</v>
      </c>
      <c r="M2088" s="19" t="e">
        <f>VLOOKUP(Table3[[#This Row],[Customer ID]],'Hospitalisation Details'!2087:$1048576,6,FALSE())</f>
        <v>#N/A</v>
      </c>
      <c r="N2088" s="19" t="e">
        <f>VLOOKUP(Table3[[#This Row],[Customer ID]],'Hospitalisation Details'!2087:$1048576,8,FALSE())</f>
        <v>#N/A</v>
      </c>
      <c r="O2088" s="19" t="e">
        <f>VLOOKUP(Table3[[#This Row],[Customer ID]],'Hospitalisation Details'!2087:$1048576,9,FALSE())</f>
        <v>#N/A</v>
      </c>
      <c r="P2088" s="19" t="e">
        <f>VLOOKUP(Table3[[#This Row],[Customer ID]],'Hospitalisation Details'!2087:$1048576,10,FALSE())</f>
        <v>#N/A</v>
      </c>
      <c r="Q2088" s="19" t="e">
        <f>VLOOKUP(Table3[[#This Row],[Customer ID]],'Hospitalisation Details'!2087:$1048576,11,FALSE())</f>
        <v>#N/A</v>
      </c>
    </row>
    <row r="2089" spans="1:17" x14ac:dyDescent="0.2">
      <c r="A2089" s="18" t="s">
        <v>278</v>
      </c>
      <c r="B2089" s="19" t="str">
        <f>VLOOKUP(Table3[[#This Row],[Customer ID]],'Customer name 1'!2088:$1048576,4,FALSE())</f>
        <v xml:space="preserve">Ms. Rosalie </v>
      </c>
      <c r="C2089" s="20">
        <f>VLOOKUP(Table3[[#This Row],[Customer ID]],'Medical Examinations'!$1:$1048576,2,FALSE())</f>
        <v>35.72</v>
      </c>
      <c r="D2089" s="20" t="str">
        <f>VLOOKUP(Table3[[#This Row],[Customer ID]],'Medical Examinations'!$1:$1048576,3,FALSE())</f>
        <v xml:space="preserve"> obesity </v>
      </c>
      <c r="E2089" s="20">
        <f>VLOOKUP(Table3[[#This Row],[Customer ID]],'Medical Examinations'!$1:$1048576,4,FALSE())</f>
        <v>5.5</v>
      </c>
      <c r="F2089" s="20" t="str">
        <f>VLOOKUP(Table3[[#This Row],[Customer ID]],'Medical Examinations'!$1:$1048576,5,FALSE())</f>
        <v xml:space="preserve">normal </v>
      </c>
      <c r="G2089" s="19" t="str">
        <f>VLOOKUP(Table3[[#This Row],[Customer ID]],'Medical Examinations'!$1:$1048576,6,FALSE())</f>
        <v>yes</v>
      </c>
      <c r="H2089" s="19" t="str">
        <f>VLOOKUP(Table3[[#This Row],[Customer ID]],'Medical Examinations'!$1:$1048576,7,FALSE())</f>
        <v>No</v>
      </c>
      <c r="I2089" s="19" t="str">
        <f>VLOOKUP(Table3[[#This Row],[Customer ID]],'Medical Examinations'!$1:$1048576,8,FALSE())</f>
        <v>No</v>
      </c>
      <c r="J2089" s="19">
        <f>VLOOKUP(Table3[[#This Row],[Customer ID]],'Medical Examinations'!$1:$1048576,9,FALSE())</f>
        <v>0</v>
      </c>
      <c r="K2089" s="19" t="str">
        <f>VLOOKUP(Table3[[#This Row],[Customer ID]],'Medical Examinations'!$1:$1048576,10,FALSE())</f>
        <v>No</v>
      </c>
      <c r="L2089" s="19" t="e">
        <f>VLOOKUP(Table3[[#This Row],[Customer ID]],'Hospitalisation Details'!2088:$1048576,5,FALSE())</f>
        <v>#N/A</v>
      </c>
      <c r="M2089" s="19" t="e">
        <f>VLOOKUP(Table3[[#This Row],[Customer ID]],'Hospitalisation Details'!2088:$1048576,6,FALSE())</f>
        <v>#N/A</v>
      </c>
      <c r="N2089" s="19" t="e">
        <f>VLOOKUP(Table3[[#This Row],[Customer ID]],'Hospitalisation Details'!2088:$1048576,8,FALSE())</f>
        <v>#N/A</v>
      </c>
      <c r="O2089" s="19" t="e">
        <f>VLOOKUP(Table3[[#This Row],[Customer ID]],'Hospitalisation Details'!2088:$1048576,9,FALSE())</f>
        <v>#N/A</v>
      </c>
      <c r="P2089" s="19" t="e">
        <f>VLOOKUP(Table3[[#This Row],[Customer ID]],'Hospitalisation Details'!2088:$1048576,10,FALSE())</f>
        <v>#N/A</v>
      </c>
      <c r="Q2089" s="19" t="e">
        <f>VLOOKUP(Table3[[#This Row],[Customer ID]],'Hospitalisation Details'!2088:$1048576,11,FALSE())</f>
        <v>#N/A</v>
      </c>
    </row>
    <row r="2090" spans="1:17" x14ac:dyDescent="0.2">
      <c r="A2090" s="18" t="s">
        <v>277</v>
      </c>
      <c r="B2090" s="19" t="str">
        <f>VLOOKUP(Table3[[#This Row],[Customer ID]],'Customer name 1'!2089:$1048576,4,FALSE())</f>
        <v xml:space="preserve">Mr. Jay </v>
      </c>
      <c r="C2090" s="20">
        <f>VLOOKUP(Table3[[#This Row],[Customer ID]],'Medical Examinations'!$1:$1048576,2,FALSE())</f>
        <v>24.51</v>
      </c>
      <c r="D2090" s="20" t="str">
        <f>VLOOKUP(Table3[[#This Row],[Customer ID]],'Medical Examinations'!$1:$1048576,3,FALSE())</f>
        <v>normal weight</v>
      </c>
      <c r="E2090" s="20">
        <f>VLOOKUP(Table3[[#This Row],[Customer ID]],'Medical Examinations'!$1:$1048576,4,FALSE())</f>
        <v>4.6900000000000004</v>
      </c>
      <c r="F2090" s="20" t="str">
        <f>VLOOKUP(Table3[[#This Row],[Customer ID]],'Medical Examinations'!$1:$1048576,5,FALSE())</f>
        <v xml:space="preserve">normal </v>
      </c>
      <c r="G2090" s="19" t="str">
        <f>VLOOKUP(Table3[[#This Row],[Customer ID]],'Medical Examinations'!$1:$1048576,6,FALSE())</f>
        <v>No</v>
      </c>
      <c r="H2090" s="19" t="str">
        <f>VLOOKUP(Table3[[#This Row],[Customer ID]],'Medical Examinations'!$1:$1048576,7,FALSE())</f>
        <v>No</v>
      </c>
      <c r="I2090" s="19" t="str">
        <f>VLOOKUP(Table3[[#This Row],[Customer ID]],'Medical Examinations'!$1:$1048576,8,FALSE())</f>
        <v>No</v>
      </c>
      <c r="J2090" s="19">
        <f>VLOOKUP(Table3[[#This Row],[Customer ID]],'Medical Examinations'!$1:$1048576,9,FALSE())</f>
        <v>0</v>
      </c>
      <c r="K2090" s="19" t="str">
        <f>VLOOKUP(Table3[[#This Row],[Customer ID]],'Medical Examinations'!$1:$1048576,10,FALSE())</f>
        <v>No</v>
      </c>
      <c r="L2090" s="19" t="e">
        <f>VLOOKUP(Table3[[#This Row],[Customer ID]],'Hospitalisation Details'!2089:$1048576,5,FALSE())</f>
        <v>#N/A</v>
      </c>
      <c r="M2090" s="19" t="e">
        <f>VLOOKUP(Table3[[#This Row],[Customer ID]],'Hospitalisation Details'!2089:$1048576,6,FALSE())</f>
        <v>#N/A</v>
      </c>
      <c r="N2090" s="19" t="e">
        <f>VLOOKUP(Table3[[#This Row],[Customer ID]],'Hospitalisation Details'!2089:$1048576,8,FALSE())</f>
        <v>#N/A</v>
      </c>
      <c r="O2090" s="19" t="e">
        <f>VLOOKUP(Table3[[#This Row],[Customer ID]],'Hospitalisation Details'!2089:$1048576,9,FALSE())</f>
        <v>#N/A</v>
      </c>
      <c r="P2090" s="19" t="e">
        <f>VLOOKUP(Table3[[#This Row],[Customer ID]],'Hospitalisation Details'!2089:$1048576,10,FALSE())</f>
        <v>#N/A</v>
      </c>
      <c r="Q2090" s="19" t="e">
        <f>VLOOKUP(Table3[[#This Row],[Customer ID]],'Hospitalisation Details'!2089:$1048576,11,FALSE())</f>
        <v>#N/A</v>
      </c>
    </row>
    <row r="2091" spans="1:17" x14ac:dyDescent="0.2">
      <c r="A2091" s="18" t="s">
        <v>275</v>
      </c>
      <c r="B2091" s="19" t="str">
        <f>VLOOKUP(Table3[[#This Row],[Customer ID]],'Customer name 1'!2090:$1048576,4,FALSE())</f>
        <v xml:space="preserve">Mr. Vitaliy </v>
      </c>
      <c r="C2091" s="20">
        <f>VLOOKUP(Table3[[#This Row],[Customer ID]],'Medical Examinations'!$1:$1048576,2,FALSE())</f>
        <v>23.844999999999999</v>
      </c>
      <c r="D2091" s="20" t="str">
        <f>VLOOKUP(Table3[[#This Row],[Customer ID]],'Medical Examinations'!$1:$1048576,3,FALSE())</f>
        <v>normal weight</v>
      </c>
      <c r="E2091" s="20">
        <f>VLOOKUP(Table3[[#This Row],[Customer ID]],'Medical Examinations'!$1:$1048576,4,FALSE())</f>
        <v>4.43</v>
      </c>
      <c r="F2091" s="20" t="str">
        <f>VLOOKUP(Table3[[#This Row],[Customer ID]],'Medical Examinations'!$1:$1048576,5,FALSE())</f>
        <v xml:space="preserve">normal </v>
      </c>
      <c r="G2091" s="19" t="str">
        <f>VLOOKUP(Table3[[#This Row],[Customer ID]],'Medical Examinations'!$1:$1048576,6,FALSE())</f>
        <v>No</v>
      </c>
      <c r="H2091" s="19" t="str">
        <f>VLOOKUP(Table3[[#This Row],[Customer ID]],'Medical Examinations'!$1:$1048576,7,FALSE())</f>
        <v>No</v>
      </c>
      <c r="I2091" s="19" t="str">
        <f>VLOOKUP(Table3[[#This Row],[Customer ID]],'Medical Examinations'!$1:$1048576,8,FALSE())</f>
        <v>No</v>
      </c>
      <c r="J2091" s="19">
        <f>VLOOKUP(Table3[[#This Row],[Customer ID]],'Medical Examinations'!$1:$1048576,9,FALSE())</f>
        <v>0</v>
      </c>
      <c r="K2091" s="19" t="str">
        <f>VLOOKUP(Table3[[#This Row],[Customer ID]],'Medical Examinations'!$1:$1048576,10,FALSE())</f>
        <v>No</v>
      </c>
      <c r="L2091" s="19" t="e">
        <f>VLOOKUP(Table3[[#This Row],[Customer ID]],'Hospitalisation Details'!2090:$1048576,5,FALSE())</f>
        <v>#N/A</v>
      </c>
      <c r="M2091" s="19" t="e">
        <f>VLOOKUP(Table3[[#This Row],[Customer ID]],'Hospitalisation Details'!2090:$1048576,6,FALSE())</f>
        <v>#N/A</v>
      </c>
      <c r="N2091" s="19" t="e">
        <f>VLOOKUP(Table3[[#This Row],[Customer ID]],'Hospitalisation Details'!2090:$1048576,8,FALSE())</f>
        <v>#N/A</v>
      </c>
      <c r="O2091" s="19" t="e">
        <f>VLOOKUP(Table3[[#This Row],[Customer ID]],'Hospitalisation Details'!2090:$1048576,9,FALSE())</f>
        <v>#N/A</v>
      </c>
      <c r="P2091" s="19" t="e">
        <f>VLOOKUP(Table3[[#This Row],[Customer ID]],'Hospitalisation Details'!2090:$1048576,10,FALSE())</f>
        <v>#N/A</v>
      </c>
      <c r="Q2091" s="19" t="e">
        <f>VLOOKUP(Table3[[#This Row],[Customer ID]],'Hospitalisation Details'!2090:$1048576,11,FALSE())</f>
        <v>#N/A</v>
      </c>
    </row>
    <row r="2092" spans="1:17" x14ac:dyDescent="0.2">
      <c r="A2092" s="18" t="s">
        <v>274</v>
      </c>
      <c r="B2092" s="19" t="str">
        <f>VLOOKUP(Table3[[#This Row],[Customer ID]],'Customer name 1'!2091:$1048576,4,FALSE())</f>
        <v xml:space="preserve">Mr. Benjamin </v>
      </c>
      <c r="C2092" s="20">
        <f>VLOOKUP(Table3[[#This Row],[Customer ID]],'Medical Examinations'!$1:$1048576,2,FALSE())</f>
        <v>15.68</v>
      </c>
      <c r="D2092" s="20" t="str">
        <f>VLOOKUP(Table3[[#This Row],[Customer ID]],'Medical Examinations'!$1:$1048576,3,FALSE())</f>
        <v xml:space="preserve">under weight </v>
      </c>
      <c r="E2092" s="20">
        <f>VLOOKUP(Table3[[#This Row],[Customer ID]],'Medical Examinations'!$1:$1048576,4,FALSE())</f>
        <v>6.16</v>
      </c>
      <c r="F2092" s="20" t="str">
        <f>VLOOKUP(Table3[[#This Row],[Customer ID]],'Medical Examinations'!$1:$1048576,5,FALSE())</f>
        <v>prediabetes</v>
      </c>
      <c r="G2092" s="19" t="str">
        <f>VLOOKUP(Table3[[#This Row],[Customer ID]],'Medical Examinations'!$1:$1048576,6,FALSE())</f>
        <v>yes</v>
      </c>
      <c r="H2092" s="19" t="str">
        <f>VLOOKUP(Table3[[#This Row],[Customer ID]],'Medical Examinations'!$1:$1048576,7,FALSE())</f>
        <v>No</v>
      </c>
      <c r="I2092" s="19" t="str">
        <f>VLOOKUP(Table3[[#This Row],[Customer ID]],'Medical Examinations'!$1:$1048576,8,FALSE())</f>
        <v>No</v>
      </c>
      <c r="J2092" s="19">
        <f>VLOOKUP(Table3[[#This Row],[Customer ID]],'Medical Examinations'!$1:$1048576,9,FALSE())</f>
        <v>1</v>
      </c>
      <c r="K2092" s="19" t="str">
        <f>VLOOKUP(Table3[[#This Row],[Customer ID]],'Medical Examinations'!$1:$1048576,10,FALSE())</f>
        <v>No</v>
      </c>
      <c r="L2092" s="19" t="e">
        <f>VLOOKUP(Table3[[#This Row],[Customer ID]],'Hospitalisation Details'!2091:$1048576,5,FALSE())</f>
        <v>#N/A</v>
      </c>
      <c r="M2092" s="19" t="e">
        <f>VLOOKUP(Table3[[#This Row],[Customer ID]],'Hospitalisation Details'!2091:$1048576,6,FALSE())</f>
        <v>#N/A</v>
      </c>
      <c r="N2092" s="19" t="e">
        <f>VLOOKUP(Table3[[#This Row],[Customer ID]],'Hospitalisation Details'!2091:$1048576,8,FALSE())</f>
        <v>#N/A</v>
      </c>
      <c r="O2092" s="19" t="e">
        <f>VLOOKUP(Table3[[#This Row],[Customer ID]],'Hospitalisation Details'!2091:$1048576,9,FALSE())</f>
        <v>#N/A</v>
      </c>
      <c r="P2092" s="19" t="e">
        <f>VLOOKUP(Table3[[#This Row],[Customer ID]],'Hospitalisation Details'!2091:$1048576,10,FALSE())</f>
        <v>#N/A</v>
      </c>
      <c r="Q2092" s="19" t="e">
        <f>VLOOKUP(Table3[[#This Row],[Customer ID]],'Hospitalisation Details'!2091:$1048576,11,FALSE())</f>
        <v>#N/A</v>
      </c>
    </row>
    <row r="2093" spans="1:17" x14ac:dyDescent="0.2">
      <c r="A2093" s="18" t="s">
        <v>273</v>
      </c>
      <c r="B2093" s="19" t="str">
        <f>VLOOKUP(Table3[[#This Row],[Customer ID]],'Customer name 1'!2092:$1048576,4,FALSE())</f>
        <v xml:space="preserve">Mr. Jesse </v>
      </c>
      <c r="C2093" s="20">
        <f>VLOOKUP(Table3[[#This Row],[Customer ID]],'Medical Examinations'!$1:$1048576,2,FALSE())</f>
        <v>32.395000000000003</v>
      </c>
      <c r="D2093" s="20" t="str">
        <f>VLOOKUP(Table3[[#This Row],[Customer ID]],'Medical Examinations'!$1:$1048576,3,FALSE())</f>
        <v xml:space="preserve"> obesity </v>
      </c>
      <c r="E2093" s="20">
        <f>VLOOKUP(Table3[[#This Row],[Customer ID]],'Medical Examinations'!$1:$1048576,4,FALSE())</f>
        <v>6.66</v>
      </c>
      <c r="F2093" s="20" t="str">
        <f>VLOOKUP(Table3[[#This Row],[Customer ID]],'Medical Examinations'!$1:$1048576,5,FALSE())</f>
        <v xml:space="preserve">diabetes </v>
      </c>
      <c r="G2093" s="19" t="str">
        <f>VLOOKUP(Table3[[#This Row],[Customer ID]],'Medical Examinations'!$1:$1048576,6,FALSE())</f>
        <v>No</v>
      </c>
      <c r="H2093" s="19" t="str">
        <f>VLOOKUP(Table3[[#This Row],[Customer ID]],'Medical Examinations'!$1:$1048576,7,FALSE())</f>
        <v>No</v>
      </c>
      <c r="I2093" s="19" t="str">
        <f>VLOOKUP(Table3[[#This Row],[Customer ID]],'Medical Examinations'!$1:$1048576,8,FALSE())</f>
        <v>No</v>
      </c>
      <c r="J2093" s="19">
        <f>VLOOKUP(Table3[[#This Row],[Customer ID]],'Medical Examinations'!$1:$1048576,9,FALSE())</f>
        <v>0</v>
      </c>
      <c r="K2093" s="19" t="str">
        <f>VLOOKUP(Table3[[#This Row],[Customer ID]],'Medical Examinations'!$1:$1048576,10,FALSE())</f>
        <v>No</v>
      </c>
      <c r="L2093" s="19" t="e">
        <f>VLOOKUP(Table3[[#This Row],[Customer ID]],'Hospitalisation Details'!2092:$1048576,5,FALSE())</f>
        <v>#N/A</v>
      </c>
      <c r="M2093" s="19" t="e">
        <f>VLOOKUP(Table3[[#This Row],[Customer ID]],'Hospitalisation Details'!2092:$1048576,6,FALSE())</f>
        <v>#N/A</v>
      </c>
      <c r="N2093" s="19" t="e">
        <f>VLOOKUP(Table3[[#This Row],[Customer ID]],'Hospitalisation Details'!2092:$1048576,8,FALSE())</f>
        <v>#N/A</v>
      </c>
      <c r="O2093" s="19" t="e">
        <f>VLOOKUP(Table3[[#This Row],[Customer ID]],'Hospitalisation Details'!2092:$1048576,9,FALSE())</f>
        <v>#N/A</v>
      </c>
      <c r="P2093" s="19" t="e">
        <f>VLOOKUP(Table3[[#This Row],[Customer ID]],'Hospitalisation Details'!2092:$1048576,10,FALSE())</f>
        <v>#N/A</v>
      </c>
      <c r="Q2093" s="19" t="e">
        <f>VLOOKUP(Table3[[#This Row],[Customer ID]],'Hospitalisation Details'!2092:$1048576,11,FALSE())</f>
        <v>#N/A</v>
      </c>
    </row>
    <row r="2094" spans="1:17" x14ac:dyDescent="0.2">
      <c r="A2094" s="18" t="s">
        <v>272</v>
      </c>
      <c r="B2094" s="19" t="str">
        <f>VLOOKUP(Table3[[#This Row],[Customer ID]],'Customer name 1'!2093:$1048576,4,FALSE())</f>
        <v xml:space="preserve">Mr. Mark </v>
      </c>
      <c r="C2094" s="20">
        <f>VLOOKUP(Table3[[#This Row],[Customer ID]],'Medical Examinations'!$1:$1048576,2,FALSE())</f>
        <v>23.655000000000001</v>
      </c>
      <c r="D2094" s="20" t="str">
        <f>VLOOKUP(Table3[[#This Row],[Customer ID]],'Medical Examinations'!$1:$1048576,3,FALSE())</f>
        <v>normal weight</v>
      </c>
      <c r="E2094" s="20">
        <f>VLOOKUP(Table3[[#This Row],[Customer ID]],'Medical Examinations'!$1:$1048576,4,FALSE())</f>
        <v>5.92</v>
      </c>
      <c r="F2094" s="20" t="str">
        <f>VLOOKUP(Table3[[#This Row],[Customer ID]],'Medical Examinations'!$1:$1048576,5,FALSE())</f>
        <v>prediabetes</v>
      </c>
      <c r="G2094" s="19" t="str">
        <f>VLOOKUP(Table3[[#This Row],[Customer ID]],'Medical Examinations'!$1:$1048576,6,FALSE())</f>
        <v>No</v>
      </c>
      <c r="H2094" s="19" t="str">
        <f>VLOOKUP(Table3[[#This Row],[Customer ID]],'Medical Examinations'!$1:$1048576,7,FALSE())</f>
        <v>No</v>
      </c>
      <c r="I2094" s="19" t="str">
        <f>VLOOKUP(Table3[[#This Row],[Customer ID]],'Medical Examinations'!$1:$1048576,8,FALSE())</f>
        <v>No</v>
      </c>
      <c r="J2094" s="19">
        <f>VLOOKUP(Table3[[#This Row],[Customer ID]],'Medical Examinations'!$1:$1048576,9,FALSE())</f>
        <v>1</v>
      </c>
      <c r="K2094" s="19" t="str">
        <f>VLOOKUP(Table3[[#This Row],[Customer ID]],'Medical Examinations'!$1:$1048576,10,FALSE())</f>
        <v>No</v>
      </c>
      <c r="L2094" s="19" t="e">
        <f>VLOOKUP(Table3[[#This Row],[Customer ID]],'Hospitalisation Details'!2093:$1048576,5,FALSE())</f>
        <v>#N/A</v>
      </c>
      <c r="M2094" s="19" t="e">
        <f>VLOOKUP(Table3[[#This Row],[Customer ID]],'Hospitalisation Details'!2093:$1048576,6,FALSE())</f>
        <v>#N/A</v>
      </c>
      <c r="N2094" s="19" t="e">
        <f>VLOOKUP(Table3[[#This Row],[Customer ID]],'Hospitalisation Details'!2093:$1048576,8,FALSE())</f>
        <v>#N/A</v>
      </c>
      <c r="O2094" s="19" t="e">
        <f>VLOOKUP(Table3[[#This Row],[Customer ID]],'Hospitalisation Details'!2093:$1048576,9,FALSE())</f>
        <v>#N/A</v>
      </c>
      <c r="P2094" s="19" t="e">
        <f>VLOOKUP(Table3[[#This Row],[Customer ID]],'Hospitalisation Details'!2093:$1048576,10,FALSE())</f>
        <v>#N/A</v>
      </c>
      <c r="Q2094" s="19" t="e">
        <f>VLOOKUP(Table3[[#This Row],[Customer ID]],'Hospitalisation Details'!2093:$1048576,11,FALSE())</f>
        <v>#N/A</v>
      </c>
    </row>
    <row r="2095" spans="1:17" x14ac:dyDescent="0.2">
      <c r="A2095" s="18" t="s">
        <v>271</v>
      </c>
      <c r="B2095" s="19" t="str">
        <f>VLOOKUP(Table3[[#This Row],[Customer ID]],'Customer name 1'!2094:$1048576,4,FALSE())</f>
        <v xml:space="preserve">Ms. Lauren </v>
      </c>
      <c r="C2095" s="20">
        <f>VLOOKUP(Table3[[#This Row],[Customer ID]],'Medical Examinations'!$1:$1048576,2,FALSE())</f>
        <v>28.4</v>
      </c>
      <c r="D2095" s="20" t="str">
        <f>VLOOKUP(Table3[[#This Row],[Customer ID]],'Medical Examinations'!$1:$1048576,3,FALSE())</f>
        <v>over weight</v>
      </c>
      <c r="E2095" s="20">
        <f>VLOOKUP(Table3[[#This Row],[Customer ID]],'Medical Examinations'!$1:$1048576,4,FALSE())</f>
        <v>5.97</v>
      </c>
      <c r="F2095" s="20" t="str">
        <f>VLOOKUP(Table3[[#This Row],[Customer ID]],'Medical Examinations'!$1:$1048576,5,FALSE())</f>
        <v>prediabetes</v>
      </c>
      <c r="G2095" s="19" t="str">
        <f>VLOOKUP(Table3[[#This Row],[Customer ID]],'Medical Examinations'!$1:$1048576,6,FALSE())</f>
        <v>No</v>
      </c>
      <c r="H2095" s="19" t="str">
        <f>VLOOKUP(Table3[[#This Row],[Customer ID]],'Medical Examinations'!$1:$1048576,7,FALSE())</f>
        <v>No</v>
      </c>
      <c r="I2095" s="19" t="str">
        <f>VLOOKUP(Table3[[#This Row],[Customer ID]],'Medical Examinations'!$1:$1048576,8,FALSE())</f>
        <v>Yes</v>
      </c>
      <c r="J2095" s="19">
        <f>VLOOKUP(Table3[[#This Row],[Customer ID]],'Medical Examinations'!$1:$1048576,9,FALSE())</f>
        <v>1</v>
      </c>
      <c r="K2095" s="19" t="str">
        <f>VLOOKUP(Table3[[#This Row],[Customer ID]],'Medical Examinations'!$1:$1048576,10,FALSE())</f>
        <v>No</v>
      </c>
      <c r="L2095" s="19" t="e">
        <f>VLOOKUP(Table3[[#This Row],[Customer ID]],'Hospitalisation Details'!2094:$1048576,5,FALSE())</f>
        <v>#N/A</v>
      </c>
      <c r="M2095" s="19" t="e">
        <f>VLOOKUP(Table3[[#This Row],[Customer ID]],'Hospitalisation Details'!2094:$1048576,6,FALSE())</f>
        <v>#N/A</v>
      </c>
      <c r="N2095" s="19" t="e">
        <f>VLOOKUP(Table3[[#This Row],[Customer ID]],'Hospitalisation Details'!2094:$1048576,8,FALSE())</f>
        <v>#N/A</v>
      </c>
      <c r="O2095" s="19" t="e">
        <f>VLOOKUP(Table3[[#This Row],[Customer ID]],'Hospitalisation Details'!2094:$1048576,9,FALSE())</f>
        <v>#N/A</v>
      </c>
      <c r="P2095" s="19" t="e">
        <f>VLOOKUP(Table3[[#This Row],[Customer ID]],'Hospitalisation Details'!2094:$1048576,10,FALSE())</f>
        <v>#N/A</v>
      </c>
      <c r="Q2095" s="19" t="e">
        <f>VLOOKUP(Table3[[#This Row],[Customer ID]],'Hospitalisation Details'!2094:$1048576,11,FALSE())</f>
        <v>#N/A</v>
      </c>
    </row>
    <row r="2096" spans="1:17" x14ac:dyDescent="0.2">
      <c r="A2096" s="18" t="s">
        <v>270</v>
      </c>
      <c r="B2096" s="19" t="str">
        <f>VLOOKUP(Table3[[#This Row],[Customer ID]],'Customer name 1'!2095:$1048576,4,FALSE())</f>
        <v xml:space="preserve">Mr. Massimiliano </v>
      </c>
      <c r="C2096" s="20">
        <f>VLOOKUP(Table3[[#This Row],[Customer ID]],'Medical Examinations'!$1:$1048576,2,FALSE())</f>
        <v>35.42</v>
      </c>
      <c r="D2096" s="20" t="str">
        <f>VLOOKUP(Table3[[#This Row],[Customer ID]],'Medical Examinations'!$1:$1048576,3,FALSE())</f>
        <v xml:space="preserve"> obesity </v>
      </c>
      <c r="E2096" s="20">
        <f>VLOOKUP(Table3[[#This Row],[Customer ID]],'Medical Examinations'!$1:$1048576,4,FALSE())</f>
        <v>4.6399999999999997</v>
      </c>
      <c r="F2096" s="20" t="str">
        <f>VLOOKUP(Table3[[#This Row],[Customer ID]],'Medical Examinations'!$1:$1048576,5,FALSE())</f>
        <v xml:space="preserve">normal </v>
      </c>
      <c r="G2096" s="19" t="str">
        <f>VLOOKUP(Table3[[#This Row],[Customer ID]],'Medical Examinations'!$1:$1048576,6,FALSE())</f>
        <v>yes</v>
      </c>
      <c r="H2096" s="19" t="str">
        <f>VLOOKUP(Table3[[#This Row],[Customer ID]],'Medical Examinations'!$1:$1048576,7,FALSE())</f>
        <v>No</v>
      </c>
      <c r="I2096" s="19" t="str">
        <f>VLOOKUP(Table3[[#This Row],[Customer ID]],'Medical Examinations'!$1:$1048576,8,FALSE())</f>
        <v>No</v>
      </c>
      <c r="J2096" s="19">
        <f>VLOOKUP(Table3[[#This Row],[Customer ID]],'Medical Examinations'!$1:$1048576,9,FALSE())</f>
        <v>0</v>
      </c>
      <c r="K2096" s="19" t="str">
        <f>VLOOKUP(Table3[[#This Row],[Customer ID]],'Medical Examinations'!$1:$1048576,10,FALSE())</f>
        <v>No</v>
      </c>
      <c r="L2096" s="19" t="e">
        <f>VLOOKUP(Table3[[#This Row],[Customer ID]],'Hospitalisation Details'!2095:$1048576,5,FALSE())</f>
        <v>#N/A</v>
      </c>
      <c r="M2096" s="19" t="e">
        <f>VLOOKUP(Table3[[#This Row],[Customer ID]],'Hospitalisation Details'!2095:$1048576,6,FALSE())</f>
        <v>#N/A</v>
      </c>
      <c r="N2096" s="19" t="e">
        <f>VLOOKUP(Table3[[#This Row],[Customer ID]],'Hospitalisation Details'!2095:$1048576,8,FALSE())</f>
        <v>#N/A</v>
      </c>
      <c r="O2096" s="19" t="e">
        <f>VLOOKUP(Table3[[#This Row],[Customer ID]],'Hospitalisation Details'!2095:$1048576,9,FALSE())</f>
        <v>#N/A</v>
      </c>
      <c r="P2096" s="19" t="e">
        <f>VLOOKUP(Table3[[#This Row],[Customer ID]],'Hospitalisation Details'!2095:$1048576,10,FALSE())</f>
        <v>#N/A</v>
      </c>
      <c r="Q2096" s="19" t="e">
        <f>VLOOKUP(Table3[[#This Row],[Customer ID]],'Hospitalisation Details'!2095:$1048576,11,FALSE())</f>
        <v>#N/A</v>
      </c>
    </row>
    <row r="2097" spans="1:17" x14ac:dyDescent="0.2">
      <c r="A2097" s="18" t="s">
        <v>269</v>
      </c>
      <c r="B2097" s="19" t="str">
        <f>VLOOKUP(Table3[[#This Row],[Customer ID]],'Customer name 1'!2096:$1048576,4,FALSE())</f>
        <v xml:space="preserve">Mr. Josh </v>
      </c>
      <c r="C2097" s="20">
        <f>VLOOKUP(Table3[[#This Row],[Customer ID]],'Medical Examinations'!$1:$1048576,2,FALSE())</f>
        <v>26.18</v>
      </c>
      <c r="D2097" s="20" t="str">
        <f>VLOOKUP(Table3[[#This Row],[Customer ID]],'Medical Examinations'!$1:$1048576,3,FALSE())</f>
        <v>over weight</v>
      </c>
      <c r="E2097" s="20">
        <f>VLOOKUP(Table3[[#This Row],[Customer ID]],'Medical Examinations'!$1:$1048576,4,FALSE())</f>
        <v>6.12</v>
      </c>
      <c r="F2097" s="20" t="str">
        <f>VLOOKUP(Table3[[#This Row],[Customer ID]],'Medical Examinations'!$1:$1048576,5,FALSE())</f>
        <v>prediabetes</v>
      </c>
      <c r="G2097" s="19" t="str">
        <f>VLOOKUP(Table3[[#This Row],[Customer ID]],'Medical Examinations'!$1:$1048576,6,FALSE())</f>
        <v>No</v>
      </c>
      <c r="H2097" s="19" t="str">
        <f>VLOOKUP(Table3[[#This Row],[Customer ID]],'Medical Examinations'!$1:$1048576,7,FALSE())</f>
        <v>yes</v>
      </c>
      <c r="I2097" s="19" t="str">
        <f>VLOOKUP(Table3[[#This Row],[Customer ID]],'Medical Examinations'!$1:$1048576,8,FALSE())</f>
        <v>No</v>
      </c>
      <c r="J2097" s="19">
        <f>VLOOKUP(Table3[[#This Row],[Customer ID]],'Medical Examinations'!$1:$1048576,9,FALSE())</f>
        <v>1</v>
      </c>
      <c r="K2097" s="19" t="str">
        <f>VLOOKUP(Table3[[#This Row],[Customer ID]],'Medical Examinations'!$1:$1048576,10,FALSE())</f>
        <v>No</v>
      </c>
      <c r="L2097" s="19" t="e">
        <f>VLOOKUP(Table3[[#This Row],[Customer ID]],'Hospitalisation Details'!2096:$1048576,5,FALSE())</f>
        <v>#N/A</v>
      </c>
      <c r="M2097" s="19" t="e">
        <f>VLOOKUP(Table3[[#This Row],[Customer ID]],'Hospitalisation Details'!2096:$1048576,6,FALSE())</f>
        <v>#N/A</v>
      </c>
      <c r="N2097" s="19" t="e">
        <f>VLOOKUP(Table3[[#This Row],[Customer ID]],'Hospitalisation Details'!2096:$1048576,8,FALSE())</f>
        <v>#N/A</v>
      </c>
      <c r="O2097" s="19" t="e">
        <f>VLOOKUP(Table3[[#This Row],[Customer ID]],'Hospitalisation Details'!2096:$1048576,9,FALSE())</f>
        <v>#N/A</v>
      </c>
      <c r="P2097" s="19" t="e">
        <f>VLOOKUP(Table3[[#This Row],[Customer ID]],'Hospitalisation Details'!2096:$1048576,10,FALSE())</f>
        <v>#N/A</v>
      </c>
      <c r="Q2097" s="19" t="e">
        <f>VLOOKUP(Table3[[#This Row],[Customer ID]],'Hospitalisation Details'!2096:$1048576,11,FALSE())</f>
        <v>#N/A</v>
      </c>
    </row>
    <row r="2098" spans="1:17" x14ac:dyDescent="0.2">
      <c r="A2098" s="18" t="s">
        <v>268</v>
      </c>
      <c r="B2098" s="19" t="str">
        <f>VLOOKUP(Table3[[#This Row],[Customer ID]],'Customer name 1'!2097:$1048576,4,FALSE())</f>
        <v xml:space="preserve">Mr. Kiyokatsu </v>
      </c>
      <c r="C2098" s="20">
        <f>VLOOKUP(Table3[[#This Row],[Customer ID]],'Medical Examinations'!$1:$1048576,2,FALSE())</f>
        <v>20.8</v>
      </c>
      <c r="D2098" s="20" t="str">
        <f>VLOOKUP(Table3[[#This Row],[Customer ID]],'Medical Examinations'!$1:$1048576,3,FALSE())</f>
        <v>normal weight</v>
      </c>
      <c r="E2098" s="20">
        <f>VLOOKUP(Table3[[#This Row],[Customer ID]],'Medical Examinations'!$1:$1048576,4,FALSE())</f>
        <v>4.87</v>
      </c>
      <c r="F2098" s="20" t="str">
        <f>VLOOKUP(Table3[[#This Row],[Customer ID]],'Medical Examinations'!$1:$1048576,5,FALSE())</f>
        <v xml:space="preserve">normal </v>
      </c>
      <c r="G2098" s="19" t="str">
        <f>VLOOKUP(Table3[[#This Row],[Customer ID]],'Medical Examinations'!$1:$1048576,6,FALSE())</f>
        <v>yes</v>
      </c>
      <c r="H2098" s="19" t="str">
        <f>VLOOKUP(Table3[[#This Row],[Customer ID]],'Medical Examinations'!$1:$1048576,7,FALSE())</f>
        <v>No</v>
      </c>
      <c r="I2098" s="19" t="str">
        <f>VLOOKUP(Table3[[#This Row],[Customer ID]],'Medical Examinations'!$1:$1048576,8,FALSE())</f>
        <v>No</v>
      </c>
      <c r="J2098" s="19">
        <f>VLOOKUP(Table3[[#This Row],[Customer ID]],'Medical Examinations'!$1:$1048576,9,FALSE())</f>
        <v>0</v>
      </c>
      <c r="K2098" s="19" t="str">
        <f>VLOOKUP(Table3[[#This Row],[Customer ID]],'Medical Examinations'!$1:$1048576,10,FALSE())</f>
        <v>No</v>
      </c>
      <c r="L2098" s="19" t="e">
        <f>VLOOKUP(Table3[[#This Row],[Customer ID]],'Hospitalisation Details'!2097:$1048576,5,FALSE())</f>
        <v>#N/A</v>
      </c>
      <c r="M2098" s="19" t="e">
        <f>VLOOKUP(Table3[[#This Row],[Customer ID]],'Hospitalisation Details'!2097:$1048576,6,FALSE())</f>
        <v>#N/A</v>
      </c>
      <c r="N2098" s="19" t="e">
        <f>VLOOKUP(Table3[[#This Row],[Customer ID]],'Hospitalisation Details'!2097:$1048576,8,FALSE())</f>
        <v>#N/A</v>
      </c>
      <c r="O2098" s="19" t="e">
        <f>VLOOKUP(Table3[[#This Row],[Customer ID]],'Hospitalisation Details'!2097:$1048576,9,FALSE())</f>
        <v>#N/A</v>
      </c>
      <c r="P2098" s="19" t="e">
        <f>VLOOKUP(Table3[[#This Row],[Customer ID]],'Hospitalisation Details'!2097:$1048576,10,FALSE())</f>
        <v>#N/A</v>
      </c>
      <c r="Q2098" s="19" t="e">
        <f>VLOOKUP(Table3[[#This Row],[Customer ID]],'Hospitalisation Details'!2097:$1048576,11,FALSE())</f>
        <v>#N/A</v>
      </c>
    </row>
    <row r="2099" spans="1:17" x14ac:dyDescent="0.2">
      <c r="A2099" s="18" t="s">
        <v>267</v>
      </c>
      <c r="B2099" s="19" t="str">
        <f>VLOOKUP(Table3[[#This Row],[Customer ID]],'Customer name 1'!2098:$1048576,4,FALSE())</f>
        <v xml:space="preserve">Ms. Amanda </v>
      </c>
      <c r="C2099" s="20">
        <f>VLOOKUP(Table3[[#This Row],[Customer ID]],'Medical Examinations'!$1:$1048576,2,FALSE())</f>
        <v>15.82</v>
      </c>
      <c r="D2099" s="20" t="str">
        <f>VLOOKUP(Table3[[#This Row],[Customer ID]],'Medical Examinations'!$1:$1048576,3,FALSE())</f>
        <v xml:space="preserve">under weight </v>
      </c>
      <c r="E2099" s="20">
        <f>VLOOKUP(Table3[[#This Row],[Customer ID]],'Medical Examinations'!$1:$1048576,4,FALSE())</f>
        <v>4.5999999999999996</v>
      </c>
      <c r="F2099" s="20" t="str">
        <f>VLOOKUP(Table3[[#This Row],[Customer ID]],'Medical Examinations'!$1:$1048576,5,FALSE())</f>
        <v xml:space="preserve">normal </v>
      </c>
      <c r="G2099" s="19" t="str">
        <f>VLOOKUP(Table3[[#This Row],[Customer ID]],'Medical Examinations'!$1:$1048576,6,FALSE())</f>
        <v>No</v>
      </c>
      <c r="H2099" s="19" t="str">
        <f>VLOOKUP(Table3[[#This Row],[Customer ID]],'Medical Examinations'!$1:$1048576,7,FALSE())</f>
        <v>No</v>
      </c>
      <c r="I2099" s="19" t="str">
        <f>VLOOKUP(Table3[[#This Row],[Customer ID]],'Medical Examinations'!$1:$1048576,8,FALSE())</f>
        <v>No</v>
      </c>
      <c r="J2099" s="19">
        <f>VLOOKUP(Table3[[#This Row],[Customer ID]],'Medical Examinations'!$1:$1048576,9,FALSE())</f>
        <v>0</v>
      </c>
      <c r="K2099" s="19" t="str">
        <f>VLOOKUP(Table3[[#This Row],[Customer ID]],'Medical Examinations'!$1:$1048576,10,FALSE())</f>
        <v>No</v>
      </c>
      <c r="L2099" s="19" t="e">
        <f>VLOOKUP(Table3[[#This Row],[Customer ID]],'Hospitalisation Details'!2098:$1048576,5,FALSE())</f>
        <v>#N/A</v>
      </c>
      <c r="M2099" s="19" t="e">
        <f>VLOOKUP(Table3[[#This Row],[Customer ID]],'Hospitalisation Details'!2098:$1048576,6,FALSE())</f>
        <v>#N/A</v>
      </c>
      <c r="N2099" s="19" t="e">
        <f>VLOOKUP(Table3[[#This Row],[Customer ID]],'Hospitalisation Details'!2098:$1048576,8,FALSE())</f>
        <v>#N/A</v>
      </c>
      <c r="O2099" s="19" t="e">
        <f>VLOOKUP(Table3[[#This Row],[Customer ID]],'Hospitalisation Details'!2098:$1048576,9,FALSE())</f>
        <v>#N/A</v>
      </c>
      <c r="P2099" s="19" t="e">
        <f>VLOOKUP(Table3[[#This Row],[Customer ID]],'Hospitalisation Details'!2098:$1048576,10,FALSE())</f>
        <v>#N/A</v>
      </c>
      <c r="Q2099" s="19" t="e">
        <f>VLOOKUP(Table3[[#This Row],[Customer ID]],'Hospitalisation Details'!2098:$1048576,11,FALSE())</f>
        <v>#N/A</v>
      </c>
    </row>
    <row r="2100" spans="1:17" x14ac:dyDescent="0.2">
      <c r="A2100" s="18" t="s">
        <v>266</v>
      </c>
      <c r="B2100" s="19" t="str">
        <f>VLOOKUP(Table3[[#This Row],[Customer ID]],'Customer name 1'!2099:$1048576,4,FALSE())</f>
        <v xml:space="preserve">Mr. Matthew </v>
      </c>
      <c r="C2100" s="20">
        <f>VLOOKUP(Table3[[#This Row],[Customer ID]],'Medical Examinations'!$1:$1048576,2,FALSE())</f>
        <v>17.670000000000002</v>
      </c>
      <c r="D2100" s="20" t="str">
        <f>VLOOKUP(Table3[[#This Row],[Customer ID]],'Medical Examinations'!$1:$1048576,3,FALSE())</f>
        <v xml:space="preserve">under weight </v>
      </c>
      <c r="E2100" s="20">
        <f>VLOOKUP(Table3[[#This Row],[Customer ID]],'Medical Examinations'!$1:$1048576,4,FALSE())</f>
        <v>4.78</v>
      </c>
      <c r="F2100" s="20" t="str">
        <f>VLOOKUP(Table3[[#This Row],[Customer ID]],'Medical Examinations'!$1:$1048576,5,FALSE())</f>
        <v xml:space="preserve">normal </v>
      </c>
      <c r="G2100" s="19" t="str">
        <f>VLOOKUP(Table3[[#This Row],[Customer ID]],'Medical Examinations'!$1:$1048576,6,FALSE())</f>
        <v>No</v>
      </c>
      <c r="H2100" s="19" t="str">
        <f>VLOOKUP(Table3[[#This Row],[Customer ID]],'Medical Examinations'!$1:$1048576,7,FALSE())</f>
        <v>No</v>
      </c>
      <c r="I2100" s="19" t="str">
        <f>VLOOKUP(Table3[[#This Row],[Customer ID]],'Medical Examinations'!$1:$1048576,8,FALSE())</f>
        <v>No</v>
      </c>
      <c r="J2100" s="19">
        <f>VLOOKUP(Table3[[#This Row],[Customer ID]],'Medical Examinations'!$1:$1048576,9,FALSE())</f>
        <v>0</v>
      </c>
      <c r="K2100" s="19" t="str">
        <f>VLOOKUP(Table3[[#This Row],[Customer ID]],'Medical Examinations'!$1:$1048576,10,FALSE())</f>
        <v>No</v>
      </c>
      <c r="L2100" s="19" t="e">
        <f>VLOOKUP(Table3[[#This Row],[Customer ID]],'Hospitalisation Details'!2099:$1048576,5,FALSE())</f>
        <v>#N/A</v>
      </c>
      <c r="M2100" s="19" t="e">
        <f>VLOOKUP(Table3[[#This Row],[Customer ID]],'Hospitalisation Details'!2099:$1048576,6,FALSE())</f>
        <v>#N/A</v>
      </c>
      <c r="N2100" s="19" t="e">
        <f>VLOOKUP(Table3[[#This Row],[Customer ID]],'Hospitalisation Details'!2099:$1048576,8,FALSE())</f>
        <v>#N/A</v>
      </c>
      <c r="O2100" s="19" t="e">
        <f>VLOOKUP(Table3[[#This Row],[Customer ID]],'Hospitalisation Details'!2099:$1048576,9,FALSE())</f>
        <v>#N/A</v>
      </c>
      <c r="P2100" s="19" t="e">
        <f>VLOOKUP(Table3[[#This Row],[Customer ID]],'Hospitalisation Details'!2099:$1048576,10,FALSE())</f>
        <v>#N/A</v>
      </c>
      <c r="Q2100" s="19" t="e">
        <f>VLOOKUP(Table3[[#This Row],[Customer ID]],'Hospitalisation Details'!2099:$1048576,11,FALSE())</f>
        <v>#N/A</v>
      </c>
    </row>
    <row r="2101" spans="1:17" x14ac:dyDescent="0.2">
      <c r="A2101" s="18" t="s">
        <v>265</v>
      </c>
      <c r="B2101" s="19" t="str">
        <f>VLOOKUP(Table3[[#This Row],[Customer ID]],'Customer name 1'!2100:$1048576,4,FALSE())</f>
        <v xml:space="preserve">Ms. Julia </v>
      </c>
      <c r="C2101" s="20">
        <f>VLOOKUP(Table3[[#This Row],[Customer ID]],'Medical Examinations'!$1:$1048576,2,FALSE())</f>
        <v>31.92</v>
      </c>
      <c r="D2101" s="20" t="str">
        <f>VLOOKUP(Table3[[#This Row],[Customer ID]],'Medical Examinations'!$1:$1048576,3,FALSE())</f>
        <v xml:space="preserve"> obesity </v>
      </c>
      <c r="E2101" s="20">
        <f>VLOOKUP(Table3[[#This Row],[Customer ID]],'Medical Examinations'!$1:$1048576,4,FALSE())</f>
        <v>11.05</v>
      </c>
      <c r="F2101" s="20" t="str">
        <f>VLOOKUP(Table3[[#This Row],[Customer ID]],'Medical Examinations'!$1:$1048576,5,FALSE())</f>
        <v xml:space="preserve">diabetes </v>
      </c>
      <c r="G2101" s="19" t="str">
        <f>VLOOKUP(Table3[[#This Row],[Customer ID]],'Medical Examinations'!$1:$1048576,6,FALSE())</f>
        <v>No</v>
      </c>
      <c r="H2101" s="19" t="str">
        <f>VLOOKUP(Table3[[#This Row],[Customer ID]],'Medical Examinations'!$1:$1048576,7,FALSE())</f>
        <v>No</v>
      </c>
      <c r="I2101" s="19" t="str">
        <f>VLOOKUP(Table3[[#This Row],[Customer ID]],'Medical Examinations'!$1:$1048576,8,FALSE())</f>
        <v>No</v>
      </c>
      <c r="J2101" s="19">
        <f>VLOOKUP(Table3[[#This Row],[Customer ID]],'Medical Examinations'!$1:$1048576,9,FALSE())</f>
        <v>0</v>
      </c>
      <c r="K2101" s="19" t="str">
        <f>VLOOKUP(Table3[[#This Row],[Customer ID]],'Medical Examinations'!$1:$1048576,10,FALSE())</f>
        <v>No</v>
      </c>
      <c r="L2101" s="19" t="e">
        <f>VLOOKUP(Table3[[#This Row],[Customer ID]],'Hospitalisation Details'!2100:$1048576,5,FALSE())</f>
        <v>#N/A</v>
      </c>
      <c r="M2101" s="19" t="e">
        <f>VLOOKUP(Table3[[#This Row],[Customer ID]],'Hospitalisation Details'!2100:$1048576,6,FALSE())</f>
        <v>#N/A</v>
      </c>
      <c r="N2101" s="19" t="e">
        <f>VLOOKUP(Table3[[#This Row],[Customer ID]],'Hospitalisation Details'!2100:$1048576,8,FALSE())</f>
        <v>#N/A</v>
      </c>
      <c r="O2101" s="19" t="e">
        <f>VLOOKUP(Table3[[#This Row],[Customer ID]],'Hospitalisation Details'!2100:$1048576,9,FALSE())</f>
        <v>#N/A</v>
      </c>
      <c r="P2101" s="19" t="e">
        <f>VLOOKUP(Table3[[#This Row],[Customer ID]],'Hospitalisation Details'!2100:$1048576,10,FALSE())</f>
        <v>#N/A</v>
      </c>
      <c r="Q2101" s="19" t="e">
        <f>VLOOKUP(Table3[[#This Row],[Customer ID]],'Hospitalisation Details'!2100:$1048576,11,FALSE())</f>
        <v>#N/A</v>
      </c>
    </row>
    <row r="2102" spans="1:17" x14ac:dyDescent="0.2">
      <c r="A2102" s="18" t="s">
        <v>264</v>
      </c>
      <c r="B2102" s="19" t="str">
        <f>VLOOKUP(Table3[[#This Row],[Customer ID]],'Customer name 1'!2101:$1048576,4,FALSE())</f>
        <v xml:space="preserve">Ms. Rhea </v>
      </c>
      <c r="C2102" s="20">
        <f>VLOOKUP(Table3[[#This Row],[Customer ID]],'Medical Examinations'!$1:$1048576,2,FALSE())</f>
        <v>28.975000000000001</v>
      </c>
      <c r="D2102" s="20" t="str">
        <f>VLOOKUP(Table3[[#This Row],[Customer ID]],'Medical Examinations'!$1:$1048576,3,FALSE())</f>
        <v>over weight</v>
      </c>
      <c r="E2102" s="20">
        <f>VLOOKUP(Table3[[#This Row],[Customer ID]],'Medical Examinations'!$1:$1048576,4,FALSE())</f>
        <v>7.62</v>
      </c>
      <c r="F2102" s="20" t="str">
        <f>VLOOKUP(Table3[[#This Row],[Customer ID]],'Medical Examinations'!$1:$1048576,5,FALSE())</f>
        <v xml:space="preserve">diabetes </v>
      </c>
      <c r="G2102" s="19" t="str">
        <f>VLOOKUP(Table3[[#This Row],[Customer ID]],'Medical Examinations'!$1:$1048576,6,FALSE())</f>
        <v>No</v>
      </c>
      <c r="H2102" s="19" t="str">
        <f>VLOOKUP(Table3[[#This Row],[Customer ID]],'Medical Examinations'!$1:$1048576,7,FALSE())</f>
        <v>No</v>
      </c>
      <c r="I2102" s="19" t="str">
        <f>VLOOKUP(Table3[[#This Row],[Customer ID]],'Medical Examinations'!$1:$1048576,8,FALSE())</f>
        <v>No</v>
      </c>
      <c r="J2102" s="19">
        <f>VLOOKUP(Table3[[#This Row],[Customer ID]],'Medical Examinations'!$1:$1048576,9,FALSE())</f>
        <v>0</v>
      </c>
      <c r="K2102" s="19" t="str">
        <f>VLOOKUP(Table3[[#This Row],[Customer ID]],'Medical Examinations'!$1:$1048576,10,FALSE())</f>
        <v>No</v>
      </c>
      <c r="L2102" s="19" t="e">
        <f>VLOOKUP(Table3[[#This Row],[Customer ID]],'Hospitalisation Details'!2101:$1048576,5,FALSE())</f>
        <v>#N/A</v>
      </c>
      <c r="M2102" s="19" t="e">
        <f>VLOOKUP(Table3[[#This Row],[Customer ID]],'Hospitalisation Details'!2101:$1048576,6,FALSE())</f>
        <v>#N/A</v>
      </c>
      <c r="N2102" s="19" t="e">
        <f>VLOOKUP(Table3[[#This Row],[Customer ID]],'Hospitalisation Details'!2101:$1048576,8,FALSE())</f>
        <v>#N/A</v>
      </c>
      <c r="O2102" s="19" t="e">
        <f>VLOOKUP(Table3[[#This Row],[Customer ID]],'Hospitalisation Details'!2101:$1048576,9,FALSE())</f>
        <v>#N/A</v>
      </c>
      <c r="P2102" s="19" t="e">
        <f>VLOOKUP(Table3[[#This Row],[Customer ID]],'Hospitalisation Details'!2101:$1048576,10,FALSE())</f>
        <v>#N/A</v>
      </c>
      <c r="Q2102" s="19" t="e">
        <f>VLOOKUP(Table3[[#This Row],[Customer ID]],'Hospitalisation Details'!2101:$1048576,11,FALSE())</f>
        <v>#N/A</v>
      </c>
    </row>
    <row r="2103" spans="1:17" x14ac:dyDescent="0.2">
      <c r="A2103" s="18" t="s">
        <v>263</v>
      </c>
      <c r="B2103" s="19" t="str">
        <f>VLOOKUP(Table3[[#This Row],[Customer ID]],'Customer name 1'!2102:$1048576,4,FALSE())</f>
        <v xml:space="preserve">Mr. Justin </v>
      </c>
      <c r="C2103" s="20">
        <f>VLOOKUP(Table3[[#This Row],[Customer ID]],'Medical Examinations'!$1:$1048576,2,FALSE())</f>
        <v>31.73</v>
      </c>
      <c r="D2103" s="20" t="str">
        <f>VLOOKUP(Table3[[#This Row],[Customer ID]],'Medical Examinations'!$1:$1048576,3,FALSE())</f>
        <v xml:space="preserve"> obesity </v>
      </c>
      <c r="E2103" s="20">
        <f>VLOOKUP(Table3[[#This Row],[Customer ID]],'Medical Examinations'!$1:$1048576,4,FALSE())</f>
        <v>4.78</v>
      </c>
      <c r="F2103" s="20" t="str">
        <f>VLOOKUP(Table3[[#This Row],[Customer ID]],'Medical Examinations'!$1:$1048576,5,FALSE())</f>
        <v xml:space="preserve">normal </v>
      </c>
      <c r="G2103" s="19" t="str">
        <f>VLOOKUP(Table3[[#This Row],[Customer ID]],'Medical Examinations'!$1:$1048576,6,FALSE())</f>
        <v>yes</v>
      </c>
      <c r="H2103" s="19" t="str">
        <f>VLOOKUP(Table3[[#This Row],[Customer ID]],'Medical Examinations'!$1:$1048576,7,FALSE())</f>
        <v>yes</v>
      </c>
      <c r="I2103" s="19" t="str">
        <f>VLOOKUP(Table3[[#This Row],[Customer ID]],'Medical Examinations'!$1:$1048576,8,FALSE())</f>
        <v>No</v>
      </c>
      <c r="J2103" s="19">
        <f>VLOOKUP(Table3[[#This Row],[Customer ID]],'Medical Examinations'!$1:$1048576,9,FALSE())</f>
        <v>2</v>
      </c>
      <c r="K2103" s="19" t="str">
        <f>VLOOKUP(Table3[[#This Row],[Customer ID]],'Medical Examinations'!$1:$1048576,10,FALSE())</f>
        <v>No</v>
      </c>
      <c r="L2103" s="19" t="e">
        <f>VLOOKUP(Table3[[#This Row],[Customer ID]],'Hospitalisation Details'!2102:$1048576,5,FALSE())</f>
        <v>#N/A</v>
      </c>
      <c r="M2103" s="19" t="e">
        <f>VLOOKUP(Table3[[#This Row],[Customer ID]],'Hospitalisation Details'!2102:$1048576,6,FALSE())</f>
        <v>#N/A</v>
      </c>
      <c r="N2103" s="19" t="e">
        <f>VLOOKUP(Table3[[#This Row],[Customer ID]],'Hospitalisation Details'!2102:$1048576,8,FALSE())</f>
        <v>#N/A</v>
      </c>
      <c r="O2103" s="19" t="e">
        <f>VLOOKUP(Table3[[#This Row],[Customer ID]],'Hospitalisation Details'!2102:$1048576,9,FALSE())</f>
        <v>#N/A</v>
      </c>
      <c r="P2103" s="19" t="e">
        <f>VLOOKUP(Table3[[#This Row],[Customer ID]],'Hospitalisation Details'!2102:$1048576,10,FALSE())</f>
        <v>#N/A</v>
      </c>
      <c r="Q2103" s="19" t="e">
        <f>VLOOKUP(Table3[[#This Row],[Customer ID]],'Hospitalisation Details'!2102:$1048576,11,FALSE())</f>
        <v>#N/A</v>
      </c>
    </row>
    <row r="2104" spans="1:17" x14ac:dyDescent="0.2">
      <c r="A2104" s="18" t="s">
        <v>262</v>
      </c>
      <c r="B2104" s="19" t="str">
        <f>VLOOKUP(Table3[[#This Row],[Customer ID]],'Customer name 1'!2103:$1048576,4,FALSE())</f>
        <v xml:space="preserve">Mr. Shamus </v>
      </c>
      <c r="C2104" s="20">
        <f>VLOOKUP(Table3[[#This Row],[Customer ID]],'Medical Examinations'!$1:$1048576,2,FALSE())</f>
        <v>28.88</v>
      </c>
      <c r="D2104" s="20" t="str">
        <f>VLOOKUP(Table3[[#This Row],[Customer ID]],'Medical Examinations'!$1:$1048576,3,FALSE())</f>
        <v>over weight</v>
      </c>
      <c r="E2104" s="20">
        <f>VLOOKUP(Table3[[#This Row],[Customer ID]],'Medical Examinations'!$1:$1048576,4,FALSE())</f>
        <v>6.09</v>
      </c>
      <c r="F2104" s="20" t="str">
        <f>VLOOKUP(Table3[[#This Row],[Customer ID]],'Medical Examinations'!$1:$1048576,5,FALSE())</f>
        <v>prediabetes</v>
      </c>
      <c r="G2104" s="19" t="str">
        <f>VLOOKUP(Table3[[#This Row],[Customer ID]],'Medical Examinations'!$1:$1048576,6,FALSE())</f>
        <v>yes</v>
      </c>
      <c r="H2104" s="19" t="str">
        <f>VLOOKUP(Table3[[#This Row],[Customer ID]],'Medical Examinations'!$1:$1048576,7,FALSE())</f>
        <v>yes</v>
      </c>
      <c r="I2104" s="19" t="str">
        <f>VLOOKUP(Table3[[#This Row],[Customer ID]],'Medical Examinations'!$1:$1048576,8,FALSE())</f>
        <v>No</v>
      </c>
      <c r="J2104" s="19">
        <f>VLOOKUP(Table3[[#This Row],[Customer ID]],'Medical Examinations'!$1:$1048576,9,FALSE())</f>
        <v>2</v>
      </c>
      <c r="K2104" s="19" t="str">
        <f>VLOOKUP(Table3[[#This Row],[Customer ID]],'Medical Examinations'!$1:$1048576,10,FALSE())</f>
        <v>No</v>
      </c>
      <c r="L2104" s="19" t="e">
        <f>VLOOKUP(Table3[[#This Row],[Customer ID]],'Hospitalisation Details'!2103:$1048576,5,FALSE())</f>
        <v>#N/A</v>
      </c>
      <c r="M2104" s="19" t="e">
        <f>VLOOKUP(Table3[[#This Row],[Customer ID]],'Hospitalisation Details'!2103:$1048576,6,FALSE())</f>
        <v>#N/A</v>
      </c>
      <c r="N2104" s="19" t="e">
        <f>VLOOKUP(Table3[[#This Row],[Customer ID]],'Hospitalisation Details'!2103:$1048576,8,FALSE())</f>
        <v>#N/A</v>
      </c>
      <c r="O2104" s="19" t="e">
        <f>VLOOKUP(Table3[[#This Row],[Customer ID]],'Hospitalisation Details'!2103:$1048576,9,FALSE())</f>
        <v>#N/A</v>
      </c>
      <c r="P2104" s="19" t="e">
        <f>VLOOKUP(Table3[[#This Row],[Customer ID]],'Hospitalisation Details'!2103:$1048576,10,FALSE())</f>
        <v>#N/A</v>
      </c>
      <c r="Q2104" s="19" t="e">
        <f>VLOOKUP(Table3[[#This Row],[Customer ID]],'Hospitalisation Details'!2103:$1048576,11,FALSE())</f>
        <v>#N/A</v>
      </c>
    </row>
    <row r="2105" spans="1:17" x14ac:dyDescent="0.2">
      <c r="A2105" s="18" t="s">
        <v>261</v>
      </c>
      <c r="B2105" s="19" t="str">
        <f>VLOOKUP(Table3[[#This Row],[Customer ID]],'Customer name 1'!2104:$1048576,4,FALSE())</f>
        <v xml:space="preserve">Mr. Mike </v>
      </c>
      <c r="C2105" s="20">
        <f>VLOOKUP(Table3[[#This Row],[Customer ID]],'Medical Examinations'!$1:$1048576,2,FALSE())</f>
        <v>25.555</v>
      </c>
      <c r="D2105" s="20" t="str">
        <f>VLOOKUP(Table3[[#This Row],[Customer ID]],'Medical Examinations'!$1:$1048576,3,FALSE())</f>
        <v>over weight</v>
      </c>
      <c r="E2105" s="20">
        <f>VLOOKUP(Table3[[#This Row],[Customer ID]],'Medical Examinations'!$1:$1048576,4,FALSE())</f>
        <v>5.1100000000000003</v>
      </c>
      <c r="F2105" s="20" t="str">
        <f>VLOOKUP(Table3[[#This Row],[Customer ID]],'Medical Examinations'!$1:$1048576,5,FALSE())</f>
        <v xml:space="preserve">normal </v>
      </c>
      <c r="G2105" s="19" t="str">
        <f>VLOOKUP(Table3[[#This Row],[Customer ID]],'Medical Examinations'!$1:$1048576,6,FALSE())</f>
        <v>No</v>
      </c>
      <c r="H2105" s="19" t="str">
        <f>VLOOKUP(Table3[[#This Row],[Customer ID]],'Medical Examinations'!$1:$1048576,7,FALSE())</f>
        <v>No</v>
      </c>
      <c r="I2105" s="19" t="str">
        <f>VLOOKUP(Table3[[#This Row],[Customer ID]],'Medical Examinations'!$1:$1048576,8,FALSE())</f>
        <v>Yes</v>
      </c>
      <c r="J2105" s="19">
        <f>VLOOKUP(Table3[[#This Row],[Customer ID]],'Medical Examinations'!$1:$1048576,9,FALSE())</f>
        <v>1</v>
      </c>
      <c r="K2105" s="19" t="str">
        <f>VLOOKUP(Table3[[#This Row],[Customer ID]],'Medical Examinations'!$1:$1048576,10,FALSE())</f>
        <v>No</v>
      </c>
      <c r="L2105" s="19" t="e">
        <f>VLOOKUP(Table3[[#This Row],[Customer ID]],'Hospitalisation Details'!2104:$1048576,5,FALSE())</f>
        <v>#N/A</v>
      </c>
      <c r="M2105" s="19" t="e">
        <f>VLOOKUP(Table3[[#This Row],[Customer ID]],'Hospitalisation Details'!2104:$1048576,6,FALSE())</f>
        <v>#N/A</v>
      </c>
      <c r="N2105" s="19" t="e">
        <f>VLOOKUP(Table3[[#This Row],[Customer ID]],'Hospitalisation Details'!2104:$1048576,8,FALSE())</f>
        <v>#N/A</v>
      </c>
      <c r="O2105" s="19" t="e">
        <f>VLOOKUP(Table3[[#This Row],[Customer ID]],'Hospitalisation Details'!2104:$1048576,9,FALSE())</f>
        <v>#N/A</v>
      </c>
      <c r="P2105" s="19" t="e">
        <f>VLOOKUP(Table3[[#This Row],[Customer ID]],'Hospitalisation Details'!2104:$1048576,10,FALSE())</f>
        <v>#N/A</v>
      </c>
      <c r="Q2105" s="19" t="e">
        <f>VLOOKUP(Table3[[#This Row],[Customer ID]],'Hospitalisation Details'!2104:$1048576,11,FALSE())</f>
        <v>#N/A</v>
      </c>
    </row>
    <row r="2106" spans="1:17" x14ac:dyDescent="0.2">
      <c r="A2106" s="18" t="s">
        <v>260</v>
      </c>
      <c r="B2106" s="19" t="str">
        <f>VLOOKUP(Table3[[#This Row],[Customer ID]],'Customer name 1'!2105:$1048576,4,FALSE())</f>
        <v xml:space="preserve">Ms. Mary </v>
      </c>
      <c r="C2106" s="20">
        <f>VLOOKUP(Table3[[#This Row],[Customer ID]],'Medical Examinations'!$1:$1048576,2,FALSE())</f>
        <v>37.29</v>
      </c>
      <c r="D2106" s="20" t="str">
        <f>VLOOKUP(Table3[[#This Row],[Customer ID]],'Medical Examinations'!$1:$1048576,3,FALSE())</f>
        <v xml:space="preserve"> obesity </v>
      </c>
      <c r="E2106" s="20">
        <f>VLOOKUP(Table3[[#This Row],[Customer ID]],'Medical Examinations'!$1:$1048576,4,FALSE())</f>
        <v>4.46</v>
      </c>
      <c r="F2106" s="20" t="str">
        <f>VLOOKUP(Table3[[#This Row],[Customer ID]],'Medical Examinations'!$1:$1048576,5,FALSE())</f>
        <v xml:space="preserve">normal </v>
      </c>
      <c r="G2106" s="19" t="str">
        <f>VLOOKUP(Table3[[#This Row],[Customer ID]],'Medical Examinations'!$1:$1048576,6,FALSE())</f>
        <v>No</v>
      </c>
      <c r="H2106" s="19" t="str">
        <f>VLOOKUP(Table3[[#This Row],[Customer ID]],'Medical Examinations'!$1:$1048576,7,FALSE())</f>
        <v>yes</v>
      </c>
      <c r="I2106" s="19" t="str">
        <f>VLOOKUP(Table3[[#This Row],[Customer ID]],'Medical Examinations'!$1:$1048576,8,FALSE())</f>
        <v>No</v>
      </c>
      <c r="J2106" s="19">
        <f>VLOOKUP(Table3[[#This Row],[Customer ID]],'Medical Examinations'!$1:$1048576,9,FALSE())</f>
        <v>1</v>
      </c>
      <c r="K2106" s="19" t="str">
        <f>VLOOKUP(Table3[[#This Row],[Customer ID]],'Medical Examinations'!$1:$1048576,10,FALSE())</f>
        <v>No</v>
      </c>
      <c r="L2106" s="19" t="e">
        <f>VLOOKUP(Table3[[#This Row],[Customer ID]],'Hospitalisation Details'!2105:$1048576,5,FALSE())</f>
        <v>#N/A</v>
      </c>
      <c r="M2106" s="19" t="e">
        <f>VLOOKUP(Table3[[#This Row],[Customer ID]],'Hospitalisation Details'!2105:$1048576,6,FALSE())</f>
        <v>#N/A</v>
      </c>
      <c r="N2106" s="19" t="e">
        <f>VLOOKUP(Table3[[#This Row],[Customer ID]],'Hospitalisation Details'!2105:$1048576,8,FALSE())</f>
        <v>#N/A</v>
      </c>
      <c r="O2106" s="19" t="e">
        <f>VLOOKUP(Table3[[#This Row],[Customer ID]],'Hospitalisation Details'!2105:$1048576,9,FALSE())</f>
        <v>#N/A</v>
      </c>
      <c r="P2106" s="19" t="e">
        <f>VLOOKUP(Table3[[#This Row],[Customer ID]],'Hospitalisation Details'!2105:$1048576,10,FALSE())</f>
        <v>#N/A</v>
      </c>
      <c r="Q2106" s="19" t="e">
        <f>VLOOKUP(Table3[[#This Row],[Customer ID]],'Hospitalisation Details'!2105:$1048576,11,FALSE())</f>
        <v>#N/A</v>
      </c>
    </row>
    <row r="2107" spans="1:17" x14ac:dyDescent="0.2">
      <c r="A2107" s="18" t="s">
        <v>259</v>
      </c>
      <c r="B2107" s="19" t="str">
        <f>VLOOKUP(Table3[[#This Row],[Customer ID]],'Customer name 1'!2106:$1048576,4,FALSE())</f>
        <v xml:space="preserve">Ms. Erin </v>
      </c>
      <c r="C2107" s="20">
        <f>VLOOKUP(Table3[[#This Row],[Customer ID]],'Medical Examinations'!$1:$1048576,2,FALSE())</f>
        <v>40.28</v>
      </c>
      <c r="D2107" s="20" t="str">
        <f>VLOOKUP(Table3[[#This Row],[Customer ID]],'Medical Examinations'!$1:$1048576,3,FALSE())</f>
        <v xml:space="preserve"> obesity </v>
      </c>
      <c r="E2107" s="20">
        <f>VLOOKUP(Table3[[#This Row],[Customer ID]],'Medical Examinations'!$1:$1048576,4,FALSE())</f>
        <v>6.11</v>
      </c>
      <c r="F2107" s="20" t="str">
        <f>VLOOKUP(Table3[[#This Row],[Customer ID]],'Medical Examinations'!$1:$1048576,5,FALSE())</f>
        <v>prediabetes</v>
      </c>
      <c r="G2107" s="19" t="str">
        <f>VLOOKUP(Table3[[#This Row],[Customer ID]],'Medical Examinations'!$1:$1048576,6,FALSE())</f>
        <v>No</v>
      </c>
      <c r="H2107" s="19" t="str">
        <f>VLOOKUP(Table3[[#This Row],[Customer ID]],'Medical Examinations'!$1:$1048576,7,FALSE())</f>
        <v>yes</v>
      </c>
      <c r="I2107" s="19" t="str">
        <f>VLOOKUP(Table3[[#This Row],[Customer ID]],'Medical Examinations'!$1:$1048576,8,FALSE())</f>
        <v>No</v>
      </c>
      <c r="J2107" s="19">
        <f>VLOOKUP(Table3[[#This Row],[Customer ID]],'Medical Examinations'!$1:$1048576,9,FALSE())</f>
        <v>1</v>
      </c>
      <c r="K2107" s="19" t="str">
        <f>VLOOKUP(Table3[[#This Row],[Customer ID]],'Medical Examinations'!$1:$1048576,10,FALSE())</f>
        <v>No</v>
      </c>
      <c r="L2107" s="19" t="e">
        <f>VLOOKUP(Table3[[#This Row],[Customer ID]],'Hospitalisation Details'!2106:$1048576,5,FALSE())</f>
        <v>#N/A</v>
      </c>
      <c r="M2107" s="19" t="e">
        <f>VLOOKUP(Table3[[#This Row],[Customer ID]],'Hospitalisation Details'!2106:$1048576,6,FALSE())</f>
        <v>#N/A</v>
      </c>
      <c r="N2107" s="19" t="e">
        <f>VLOOKUP(Table3[[#This Row],[Customer ID]],'Hospitalisation Details'!2106:$1048576,8,FALSE())</f>
        <v>#N/A</v>
      </c>
      <c r="O2107" s="19" t="e">
        <f>VLOOKUP(Table3[[#This Row],[Customer ID]],'Hospitalisation Details'!2106:$1048576,9,FALSE())</f>
        <v>#N/A</v>
      </c>
      <c r="P2107" s="19" t="e">
        <f>VLOOKUP(Table3[[#This Row],[Customer ID]],'Hospitalisation Details'!2106:$1048576,10,FALSE())</f>
        <v>#N/A</v>
      </c>
      <c r="Q2107" s="19" t="e">
        <f>VLOOKUP(Table3[[#This Row],[Customer ID]],'Hospitalisation Details'!2106:$1048576,11,FALSE())</f>
        <v>#N/A</v>
      </c>
    </row>
    <row r="2108" spans="1:17" x14ac:dyDescent="0.2">
      <c r="A2108" s="18" t="s">
        <v>258</v>
      </c>
      <c r="B2108" s="19" t="str">
        <f>VLOOKUP(Table3[[#This Row],[Customer ID]],'Customer name 1'!2107:$1048576,4,FALSE())</f>
        <v xml:space="preserve">Ms. Hallie </v>
      </c>
      <c r="C2108" s="20">
        <f>VLOOKUP(Table3[[#This Row],[Customer ID]],'Medical Examinations'!$1:$1048576,2,FALSE())</f>
        <v>40.185000000000002</v>
      </c>
      <c r="D2108" s="20" t="str">
        <f>VLOOKUP(Table3[[#This Row],[Customer ID]],'Medical Examinations'!$1:$1048576,3,FALSE())</f>
        <v xml:space="preserve"> obesity </v>
      </c>
      <c r="E2108" s="20">
        <f>VLOOKUP(Table3[[#This Row],[Customer ID]],'Medical Examinations'!$1:$1048576,4,FALSE())</f>
        <v>4.66</v>
      </c>
      <c r="F2108" s="20" t="str">
        <f>VLOOKUP(Table3[[#This Row],[Customer ID]],'Medical Examinations'!$1:$1048576,5,FALSE())</f>
        <v xml:space="preserve">normal </v>
      </c>
      <c r="G2108" s="19" t="str">
        <f>VLOOKUP(Table3[[#This Row],[Customer ID]],'Medical Examinations'!$1:$1048576,6,FALSE())</f>
        <v>No</v>
      </c>
      <c r="H2108" s="19" t="str">
        <f>VLOOKUP(Table3[[#This Row],[Customer ID]],'Medical Examinations'!$1:$1048576,7,FALSE())</f>
        <v>yes</v>
      </c>
      <c r="I2108" s="19" t="str">
        <f>VLOOKUP(Table3[[#This Row],[Customer ID]],'Medical Examinations'!$1:$1048576,8,FALSE())</f>
        <v>No</v>
      </c>
      <c r="J2108" s="19">
        <f>VLOOKUP(Table3[[#This Row],[Customer ID]],'Medical Examinations'!$1:$1048576,9,FALSE())</f>
        <v>1</v>
      </c>
      <c r="K2108" s="19" t="str">
        <f>VLOOKUP(Table3[[#This Row],[Customer ID]],'Medical Examinations'!$1:$1048576,10,FALSE())</f>
        <v>No</v>
      </c>
      <c r="L2108" s="19" t="e">
        <f>VLOOKUP(Table3[[#This Row],[Customer ID]],'Hospitalisation Details'!2107:$1048576,5,FALSE())</f>
        <v>#N/A</v>
      </c>
      <c r="M2108" s="19" t="e">
        <f>VLOOKUP(Table3[[#This Row],[Customer ID]],'Hospitalisation Details'!2107:$1048576,6,FALSE())</f>
        <v>#N/A</v>
      </c>
      <c r="N2108" s="19" t="e">
        <f>VLOOKUP(Table3[[#This Row],[Customer ID]],'Hospitalisation Details'!2107:$1048576,8,FALSE())</f>
        <v>#N/A</v>
      </c>
      <c r="O2108" s="19" t="e">
        <f>VLOOKUP(Table3[[#This Row],[Customer ID]],'Hospitalisation Details'!2107:$1048576,9,FALSE())</f>
        <v>#N/A</v>
      </c>
      <c r="P2108" s="19" t="e">
        <f>VLOOKUP(Table3[[#This Row],[Customer ID]],'Hospitalisation Details'!2107:$1048576,10,FALSE())</f>
        <v>#N/A</v>
      </c>
      <c r="Q2108" s="19" t="e">
        <f>VLOOKUP(Table3[[#This Row],[Customer ID]],'Hospitalisation Details'!2107:$1048576,11,FALSE())</f>
        <v>#N/A</v>
      </c>
    </row>
    <row r="2109" spans="1:17" x14ac:dyDescent="0.2">
      <c r="A2109" s="18" t="s">
        <v>257</v>
      </c>
      <c r="B2109" s="19" t="str">
        <f>VLOOKUP(Table3[[#This Row],[Customer ID]],'Customer name 1'!2108:$1048576,4,FALSE())</f>
        <v xml:space="preserve">Ms. Paige </v>
      </c>
      <c r="C2109" s="20">
        <f>VLOOKUP(Table3[[#This Row],[Customer ID]],'Medical Examinations'!$1:$1048576,2,FALSE())</f>
        <v>23.57</v>
      </c>
      <c r="D2109" s="20" t="str">
        <f>VLOOKUP(Table3[[#This Row],[Customer ID]],'Medical Examinations'!$1:$1048576,3,FALSE())</f>
        <v>normal weight</v>
      </c>
      <c r="E2109" s="20">
        <f>VLOOKUP(Table3[[#This Row],[Customer ID]],'Medical Examinations'!$1:$1048576,4,FALSE())</f>
        <v>6.14</v>
      </c>
      <c r="F2109" s="20" t="str">
        <f>VLOOKUP(Table3[[#This Row],[Customer ID]],'Medical Examinations'!$1:$1048576,5,FALSE())</f>
        <v>prediabetes</v>
      </c>
      <c r="G2109" s="19" t="str">
        <f>VLOOKUP(Table3[[#This Row],[Customer ID]],'Medical Examinations'!$1:$1048576,6,FALSE())</f>
        <v>No</v>
      </c>
      <c r="H2109" s="19" t="str">
        <f>VLOOKUP(Table3[[#This Row],[Customer ID]],'Medical Examinations'!$1:$1048576,7,FALSE())</f>
        <v>No</v>
      </c>
      <c r="I2109" s="19" t="str">
        <f>VLOOKUP(Table3[[#This Row],[Customer ID]],'Medical Examinations'!$1:$1048576,8,FALSE())</f>
        <v>No</v>
      </c>
      <c r="J2109" s="19">
        <f>VLOOKUP(Table3[[#This Row],[Customer ID]],'Medical Examinations'!$1:$1048576,9,FALSE())</f>
        <v>0</v>
      </c>
      <c r="K2109" s="19" t="str">
        <f>VLOOKUP(Table3[[#This Row],[Customer ID]],'Medical Examinations'!$1:$1048576,10,FALSE())</f>
        <v>No</v>
      </c>
      <c r="L2109" s="19" t="e">
        <f>VLOOKUP(Table3[[#This Row],[Customer ID]],'Hospitalisation Details'!2108:$1048576,5,FALSE())</f>
        <v>#N/A</v>
      </c>
      <c r="M2109" s="19" t="e">
        <f>VLOOKUP(Table3[[#This Row],[Customer ID]],'Hospitalisation Details'!2108:$1048576,6,FALSE())</f>
        <v>#N/A</v>
      </c>
      <c r="N2109" s="19" t="e">
        <f>VLOOKUP(Table3[[#This Row],[Customer ID]],'Hospitalisation Details'!2108:$1048576,8,FALSE())</f>
        <v>#N/A</v>
      </c>
      <c r="O2109" s="19" t="e">
        <f>VLOOKUP(Table3[[#This Row],[Customer ID]],'Hospitalisation Details'!2108:$1048576,9,FALSE())</f>
        <v>#N/A</v>
      </c>
      <c r="P2109" s="19" t="e">
        <f>VLOOKUP(Table3[[#This Row],[Customer ID]],'Hospitalisation Details'!2108:$1048576,10,FALSE())</f>
        <v>#N/A</v>
      </c>
      <c r="Q2109" s="19" t="e">
        <f>VLOOKUP(Table3[[#This Row],[Customer ID]],'Hospitalisation Details'!2108:$1048576,11,FALSE())</f>
        <v>#N/A</v>
      </c>
    </row>
    <row r="2110" spans="1:17" x14ac:dyDescent="0.2">
      <c r="A2110" s="18" t="s">
        <v>256</v>
      </c>
      <c r="B2110" s="19" t="str">
        <f>VLOOKUP(Table3[[#This Row],[Customer ID]],'Customer name 1'!2109:$1048576,4,FALSE())</f>
        <v xml:space="preserve">Ms. Ji </v>
      </c>
      <c r="C2110" s="20">
        <f>VLOOKUP(Table3[[#This Row],[Customer ID]],'Medical Examinations'!$1:$1048576,2,FALSE())</f>
        <v>35.625</v>
      </c>
      <c r="D2110" s="20" t="str">
        <f>VLOOKUP(Table3[[#This Row],[Customer ID]],'Medical Examinations'!$1:$1048576,3,FALSE())</f>
        <v xml:space="preserve"> obesity </v>
      </c>
      <c r="E2110" s="20">
        <f>VLOOKUP(Table3[[#This Row],[Customer ID]],'Medical Examinations'!$1:$1048576,4,FALSE())</f>
        <v>6.21</v>
      </c>
      <c r="F2110" s="20" t="str">
        <f>VLOOKUP(Table3[[#This Row],[Customer ID]],'Medical Examinations'!$1:$1048576,5,FALSE())</f>
        <v>prediabetes</v>
      </c>
      <c r="G2110" s="19" t="str">
        <f>VLOOKUP(Table3[[#This Row],[Customer ID]],'Medical Examinations'!$1:$1048576,6,FALSE())</f>
        <v>No</v>
      </c>
      <c r="H2110" s="19" t="str">
        <f>VLOOKUP(Table3[[#This Row],[Customer ID]],'Medical Examinations'!$1:$1048576,7,FALSE())</f>
        <v>yes</v>
      </c>
      <c r="I2110" s="19" t="str">
        <f>VLOOKUP(Table3[[#This Row],[Customer ID]],'Medical Examinations'!$1:$1048576,8,FALSE())</f>
        <v>No</v>
      </c>
      <c r="J2110" s="19">
        <f>VLOOKUP(Table3[[#This Row],[Customer ID]],'Medical Examinations'!$1:$1048576,9,FALSE())</f>
        <v>1</v>
      </c>
      <c r="K2110" s="19" t="str">
        <f>VLOOKUP(Table3[[#This Row],[Customer ID]],'Medical Examinations'!$1:$1048576,10,FALSE())</f>
        <v>No</v>
      </c>
      <c r="L2110" s="19" t="e">
        <f>VLOOKUP(Table3[[#This Row],[Customer ID]],'Hospitalisation Details'!2109:$1048576,5,FALSE())</f>
        <v>#N/A</v>
      </c>
      <c r="M2110" s="19" t="e">
        <f>VLOOKUP(Table3[[#This Row],[Customer ID]],'Hospitalisation Details'!2109:$1048576,6,FALSE())</f>
        <v>#N/A</v>
      </c>
      <c r="N2110" s="19" t="e">
        <f>VLOOKUP(Table3[[#This Row],[Customer ID]],'Hospitalisation Details'!2109:$1048576,8,FALSE())</f>
        <v>#N/A</v>
      </c>
      <c r="O2110" s="19" t="e">
        <f>VLOOKUP(Table3[[#This Row],[Customer ID]],'Hospitalisation Details'!2109:$1048576,9,FALSE())</f>
        <v>#N/A</v>
      </c>
      <c r="P2110" s="19" t="e">
        <f>VLOOKUP(Table3[[#This Row],[Customer ID]],'Hospitalisation Details'!2109:$1048576,10,FALSE())</f>
        <v>#N/A</v>
      </c>
      <c r="Q2110" s="19" t="e">
        <f>VLOOKUP(Table3[[#This Row],[Customer ID]],'Hospitalisation Details'!2109:$1048576,11,FALSE())</f>
        <v>#N/A</v>
      </c>
    </row>
    <row r="2111" spans="1:17" x14ac:dyDescent="0.2">
      <c r="A2111" s="18" t="s">
        <v>255</v>
      </c>
      <c r="B2111" s="19" t="str">
        <f>VLOOKUP(Table3[[#This Row],[Customer ID]],'Customer name 1'!2110:$1048576,4,FALSE())</f>
        <v xml:space="preserve">Ms. Carissa </v>
      </c>
      <c r="C2111" s="20">
        <f>VLOOKUP(Table3[[#This Row],[Customer ID]],'Medical Examinations'!$1:$1048576,2,FALSE())</f>
        <v>33.155000000000001</v>
      </c>
      <c r="D2111" s="20" t="str">
        <f>VLOOKUP(Table3[[#This Row],[Customer ID]],'Medical Examinations'!$1:$1048576,3,FALSE())</f>
        <v xml:space="preserve"> obesity </v>
      </c>
      <c r="E2111" s="20">
        <f>VLOOKUP(Table3[[#This Row],[Customer ID]],'Medical Examinations'!$1:$1048576,4,FALSE())</f>
        <v>4.5999999999999996</v>
      </c>
      <c r="F2111" s="20" t="str">
        <f>VLOOKUP(Table3[[#This Row],[Customer ID]],'Medical Examinations'!$1:$1048576,5,FALSE())</f>
        <v xml:space="preserve">normal </v>
      </c>
      <c r="G2111" s="19" t="str">
        <f>VLOOKUP(Table3[[#This Row],[Customer ID]],'Medical Examinations'!$1:$1048576,6,FALSE())</f>
        <v>No</v>
      </c>
      <c r="H2111" s="19" t="str">
        <f>VLOOKUP(Table3[[#This Row],[Customer ID]],'Medical Examinations'!$1:$1048576,7,FALSE())</f>
        <v>yes</v>
      </c>
      <c r="I2111" s="19" t="str">
        <f>VLOOKUP(Table3[[#This Row],[Customer ID]],'Medical Examinations'!$1:$1048576,8,FALSE())</f>
        <v>No</v>
      </c>
      <c r="J2111" s="19">
        <f>VLOOKUP(Table3[[#This Row],[Customer ID]],'Medical Examinations'!$1:$1048576,9,FALSE())</f>
        <v>1</v>
      </c>
      <c r="K2111" s="19" t="str">
        <f>VLOOKUP(Table3[[#This Row],[Customer ID]],'Medical Examinations'!$1:$1048576,10,FALSE())</f>
        <v>No</v>
      </c>
      <c r="L2111" s="19" t="e">
        <f>VLOOKUP(Table3[[#This Row],[Customer ID]],'Hospitalisation Details'!2110:$1048576,5,FALSE())</f>
        <v>#N/A</v>
      </c>
      <c r="M2111" s="19" t="e">
        <f>VLOOKUP(Table3[[#This Row],[Customer ID]],'Hospitalisation Details'!2110:$1048576,6,FALSE())</f>
        <v>#N/A</v>
      </c>
      <c r="N2111" s="19" t="e">
        <f>VLOOKUP(Table3[[#This Row],[Customer ID]],'Hospitalisation Details'!2110:$1048576,8,FALSE())</f>
        <v>#N/A</v>
      </c>
      <c r="O2111" s="19" t="e">
        <f>VLOOKUP(Table3[[#This Row],[Customer ID]],'Hospitalisation Details'!2110:$1048576,9,FALSE())</f>
        <v>#N/A</v>
      </c>
      <c r="P2111" s="19" t="e">
        <f>VLOOKUP(Table3[[#This Row],[Customer ID]],'Hospitalisation Details'!2110:$1048576,10,FALSE())</f>
        <v>#N/A</v>
      </c>
      <c r="Q2111" s="19" t="e">
        <f>VLOOKUP(Table3[[#This Row],[Customer ID]],'Hospitalisation Details'!2110:$1048576,11,FALSE())</f>
        <v>#N/A</v>
      </c>
    </row>
    <row r="2112" spans="1:17" x14ac:dyDescent="0.2">
      <c r="A2112" s="18" t="s">
        <v>254</v>
      </c>
      <c r="B2112" s="19" t="str">
        <f>VLOOKUP(Table3[[#This Row],[Customer ID]],'Customer name 1'!2111:$1048576,4,FALSE())</f>
        <v xml:space="preserve">Ms. Mona </v>
      </c>
      <c r="C2112" s="20">
        <f>VLOOKUP(Table3[[#This Row],[Customer ID]],'Medical Examinations'!$1:$1048576,2,FALSE())</f>
        <v>31.92</v>
      </c>
      <c r="D2112" s="20" t="str">
        <f>VLOOKUP(Table3[[#This Row],[Customer ID]],'Medical Examinations'!$1:$1048576,3,FALSE())</f>
        <v xml:space="preserve"> obesity </v>
      </c>
      <c r="E2112" s="20">
        <f>VLOOKUP(Table3[[#This Row],[Customer ID]],'Medical Examinations'!$1:$1048576,4,FALSE())</f>
        <v>5.04</v>
      </c>
      <c r="F2112" s="20" t="str">
        <f>VLOOKUP(Table3[[#This Row],[Customer ID]],'Medical Examinations'!$1:$1048576,5,FALSE())</f>
        <v xml:space="preserve">normal </v>
      </c>
      <c r="G2112" s="19" t="str">
        <f>VLOOKUP(Table3[[#This Row],[Customer ID]],'Medical Examinations'!$1:$1048576,6,FALSE())</f>
        <v>No</v>
      </c>
      <c r="H2112" s="19" t="str">
        <f>VLOOKUP(Table3[[#This Row],[Customer ID]],'Medical Examinations'!$1:$1048576,7,FALSE())</f>
        <v>yes</v>
      </c>
      <c r="I2112" s="19" t="str">
        <f>VLOOKUP(Table3[[#This Row],[Customer ID]],'Medical Examinations'!$1:$1048576,8,FALSE())</f>
        <v>No</v>
      </c>
      <c r="J2112" s="19">
        <f>VLOOKUP(Table3[[#This Row],[Customer ID]],'Medical Examinations'!$1:$1048576,9,FALSE())</f>
        <v>1</v>
      </c>
      <c r="K2112" s="19" t="str">
        <f>VLOOKUP(Table3[[#This Row],[Customer ID]],'Medical Examinations'!$1:$1048576,10,FALSE())</f>
        <v>No</v>
      </c>
      <c r="L2112" s="19" t="e">
        <f>VLOOKUP(Table3[[#This Row],[Customer ID]],'Hospitalisation Details'!2111:$1048576,5,FALSE())</f>
        <v>#N/A</v>
      </c>
      <c r="M2112" s="19" t="e">
        <f>VLOOKUP(Table3[[#This Row],[Customer ID]],'Hospitalisation Details'!2111:$1048576,6,FALSE())</f>
        <v>#N/A</v>
      </c>
      <c r="N2112" s="19" t="e">
        <f>VLOOKUP(Table3[[#This Row],[Customer ID]],'Hospitalisation Details'!2111:$1048576,8,FALSE())</f>
        <v>#N/A</v>
      </c>
      <c r="O2112" s="19" t="e">
        <f>VLOOKUP(Table3[[#This Row],[Customer ID]],'Hospitalisation Details'!2111:$1048576,9,FALSE())</f>
        <v>#N/A</v>
      </c>
      <c r="P2112" s="19" t="e">
        <f>VLOOKUP(Table3[[#This Row],[Customer ID]],'Hospitalisation Details'!2111:$1048576,10,FALSE())</f>
        <v>#N/A</v>
      </c>
      <c r="Q2112" s="19" t="e">
        <f>VLOOKUP(Table3[[#This Row],[Customer ID]],'Hospitalisation Details'!2111:$1048576,11,FALSE())</f>
        <v>#N/A</v>
      </c>
    </row>
    <row r="2113" spans="1:17" x14ac:dyDescent="0.2">
      <c r="A2113" s="18" t="s">
        <v>253</v>
      </c>
      <c r="B2113" s="19" t="str">
        <f>VLOOKUP(Table3[[#This Row],[Customer ID]],'Customer name 1'!2112:$1048576,4,FALSE())</f>
        <v xml:space="preserve">Ms. Kristin </v>
      </c>
      <c r="C2113" s="20">
        <f>VLOOKUP(Table3[[#This Row],[Customer ID]],'Medical Examinations'!$1:$1048576,2,FALSE())</f>
        <v>30.305</v>
      </c>
      <c r="D2113" s="20" t="str">
        <f>VLOOKUP(Table3[[#This Row],[Customer ID]],'Medical Examinations'!$1:$1048576,3,FALSE())</f>
        <v xml:space="preserve"> obesity </v>
      </c>
      <c r="E2113" s="20">
        <f>VLOOKUP(Table3[[#This Row],[Customer ID]],'Medical Examinations'!$1:$1048576,4,FALSE())</f>
        <v>5.08</v>
      </c>
      <c r="F2113" s="20" t="str">
        <f>VLOOKUP(Table3[[#This Row],[Customer ID]],'Medical Examinations'!$1:$1048576,5,FALSE())</f>
        <v xml:space="preserve">normal </v>
      </c>
      <c r="G2113" s="19" t="str">
        <f>VLOOKUP(Table3[[#This Row],[Customer ID]],'Medical Examinations'!$1:$1048576,6,FALSE())</f>
        <v>No</v>
      </c>
      <c r="H2113" s="19" t="str">
        <f>VLOOKUP(Table3[[#This Row],[Customer ID]],'Medical Examinations'!$1:$1048576,7,FALSE())</f>
        <v>yes</v>
      </c>
      <c r="I2113" s="19" t="str">
        <f>VLOOKUP(Table3[[#This Row],[Customer ID]],'Medical Examinations'!$1:$1048576,8,FALSE())</f>
        <v>No</v>
      </c>
      <c r="J2113" s="19">
        <f>VLOOKUP(Table3[[#This Row],[Customer ID]],'Medical Examinations'!$1:$1048576,9,FALSE())</f>
        <v>1</v>
      </c>
      <c r="K2113" s="19" t="str">
        <f>VLOOKUP(Table3[[#This Row],[Customer ID]],'Medical Examinations'!$1:$1048576,10,FALSE())</f>
        <v>No</v>
      </c>
      <c r="L2113" s="19" t="e">
        <f>VLOOKUP(Table3[[#This Row],[Customer ID]],'Hospitalisation Details'!2112:$1048576,5,FALSE())</f>
        <v>#N/A</v>
      </c>
      <c r="M2113" s="19" t="e">
        <f>VLOOKUP(Table3[[#This Row],[Customer ID]],'Hospitalisation Details'!2112:$1048576,6,FALSE())</f>
        <v>#N/A</v>
      </c>
      <c r="N2113" s="19" t="e">
        <f>VLOOKUP(Table3[[#This Row],[Customer ID]],'Hospitalisation Details'!2112:$1048576,8,FALSE())</f>
        <v>#N/A</v>
      </c>
      <c r="O2113" s="19" t="e">
        <f>VLOOKUP(Table3[[#This Row],[Customer ID]],'Hospitalisation Details'!2112:$1048576,9,FALSE())</f>
        <v>#N/A</v>
      </c>
      <c r="P2113" s="19" t="e">
        <f>VLOOKUP(Table3[[#This Row],[Customer ID]],'Hospitalisation Details'!2112:$1048576,10,FALSE())</f>
        <v>#N/A</v>
      </c>
      <c r="Q2113" s="19" t="e">
        <f>VLOOKUP(Table3[[#This Row],[Customer ID]],'Hospitalisation Details'!2112:$1048576,11,FALSE())</f>
        <v>#N/A</v>
      </c>
    </row>
    <row r="2114" spans="1:17" x14ac:dyDescent="0.2">
      <c r="A2114" s="18" t="s">
        <v>252</v>
      </c>
      <c r="B2114" s="19" t="str">
        <f>VLOOKUP(Table3[[#This Row],[Customer ID]],'Customer name 1'!2113:$1048576,4,FALSE())</f>
        <v xml:space="preserve">Ms. Beth </v>
      </c>
      <c r="C2114" s="20">
        <f>VLOOKUP(Table3[[#This Row],[Customer ID]],'Medical Examinations'!$1:$1048576,2,FALSE())</f>
        <v>30.114999999999998</v>
      </c>
      <c r="D2114" s="20" t="str">
        <f>VLOOKUP(Table3[[#This Row],[Customer ID]],'Medical Examinations'!$1:$1048576,3,FALSE())</f>
        <v xml:space="preserve"> obesity </v>
      </c>
      <c r="E2114" s="20">
        <f>VLOOKUP(Table3[[#This Row],[Customer ID]],'Medical Examinations'!$1:$1048576,4,FALSE())</f>
        <v>4.38</v>
      </c>
      <c r="F2114" s="20" t="str">
        <f>VLOOKUP(Table3[[#This Row],[Customer ID]],'Medical Examinations'!$1:$1048576,5,FALSE())</f>
        <v xml:space="preserve">normal </v>
      </c>
      <c r="G2114" s="19" t="str">
        <f>VLOOKUP(Table3[[#This Row],[Customer ID]],'Medical Examinations'!$1:$1048576,6,FALSE())</f>
        <v>No</v>
      </c>
      <c r="H2114" s="19" t="str">
        <f>VLOOKUP(Table3[[#This Row],[Customer ID]],'Medical Examinations'!$1:$1048576,7,FALSE())</f>
        <v>yes</v>
      </c>
      <c r="I2114" s="19" t="str">
        <f>VLOOKUP(Table3[[#This Row],[Customer ID]],'Medical Examinations'!$1:$1048576,8,FALSE())</f>
        <v>No</v>
      </c>
      <c r="J2114" s="19">
        <f>VLOOKUP(Table3[[#This Row],[Customer ID]],'Medical Examinations'!$1:$1048576,9,FALSE())</f>
        <v>1</v>
      </c>
      <c r="K2114" s="19" t="str">
        <f>VLOOKUP(Table3[[#This Row],[Customer ID]],'Medical Examinations'!$1:$1048576,10,FALSE())</f>
        <v>No</v>
      </c>
      <c r="L2114" s="19" t="e">
        <f>VLOOKUP(Table3[[#This Row],[Customer ID]],'Hospitalisation Details'!2113:$1048576,5,FALSE())</f>
        <v>#N/A</v>
      </c>
      <c r="M2114" s="19" t="e">
        <f>VLOOKUP(Table3[[#This Row],[Customer ID]],'Hospitalisation Details'!2113:$1048576,6,FALSE())</f>
        <v>#N/A</v>
      </c>
      <c r="N2114" s="19" t="e">
        <f>VLOOKUP(Table3[[#This Row],[Customer ID]],'Hospitalisation Details'!2113:$1048576,8,FALSE())</f>
        <v>#N/A</v>
      </c>
      <c r="O2114" s="19" t="e">
        <f>VLOOKUP(Table3[[#This Row],[Customer ID]],'Hospitalisation Details'!2113:$1048576,9,FALSE())</f>
        <v>#N/A</v>
      </c>
      <c r="P2114" s="19" t="e">
        <f>VLOOKUP(Table3[[#This Row],[Customer ID]],'Hospitalisation Details'!2113:$1048576,10,FALSE())</f>
        <v>#N/A</v>
      </c>
      <c r="Q2114" s="19" t="e">
        <f>VLOOKUP(Table3[[#This Row],[Customer ID]],'Hospitalisation Details'!2113:$1048576,11,FALSE())</f>
        <v>#N/A</v>
      </c>
    </row>
    <row r="2115" spans="1:17" x14ac:dyDescent="0.2">
      <c r="A2115" s="18" t="s">
        <v>251</v>
      </c>
      <c r="B2115" s="19" t="str">
        <f>VLOOKUP(Table3[[#This Row],[Customer ID]],'Customer name 1'!2114:$1048576,4,FALSE())</f>
        <v xml:space="preserve">Ms. Allison </v>
      </c>
      <c r="C2115" s="20">
        <f>VLOOKUP(Table3[[#This Row],[Customer ID]],'Medical Examinations'!$1:$1048576,2,FALSE())</f>
        <v>24.09</v>
      </c>
      <c r="D2115" s="20" t="str">
        <f>VLOOKUP(Table3[[#This Row],[Customer ID]],'Medical Examinations'!$1:$1048576,3,FALSE())</f>
        <v>normal weight</v>
      </c>
      <c r="E2115" s="20">
        <f>VLOOKUP(Table3[[#This Row],[Customer ID]],'Medical Examinations'!$1:$1048576,4,FALSE())</f>
        <v>4.79</v>
      </c>
      <c r="F2115" s="20" t="str">
        <f>VLOOKUP(Table3[[#This Row],[Customer ID]],'Medical Examinations'!$1:$1048576,5,FALSE())</f>
        <v xml:space="preserve">normal </v>
      </c>
      <c r="G2115" s="19" t="str">
        <f>VLOOKUP(Table3[[#This Row],[Customer ID]],'Medical Examinations'!$1:$1048576,6,FALSE())</f>
        <v>No</v>
      </c>
      <c r="H2115" s="19" t="str">
        <f>VLOOKUP(Table3[[#This Row],[Customer ID]],'Medical Examinations'!$1:$1048576,7,FALSE())</f>
        <v>yes</v>
      </c>
      <c r="I2115" s="19" t="str">
        <f>VLOOKUP(Table3[[#This Row],[Customer ID]],'Medical Examinations'!$1:$1048576,8,FALSE())</f>
        <v>No</v>
      </c>
      <c r="J2115" s="19">
        <f>VLOOKUP(Table3[[#This Row],[Customer ID]],'Medical Examinations'!$1:$1048576,9,FALSE())</f>
        <v>1</v>
      </c>
      <c r="K2115" s="19" t="str">
        <f>VLOOKUP(Table3[[#This Row],[Customer ID]],'Medical Examinations'!$1:$1048576,10,FALSE())</f>
        <v>No</v>
      </c>
      <c r="L2115" s="19" t="e">
        <f>VLOOKUP(Table3[[#This Row],[Customer ID]],'Hospitalisation Details'!2114:$1048576,5,FALSE())</f>
        <v>#N/A</v>
      </c>
      <c r="M2115" s="19" t="e">
        <f>VLOOKUP(Table3[[#This Row],[Customer ID]],'Hospitalisation Details'!2114:$1048576,6,FALSE())</f>
        <v>#N/A</v>
      </c>
      <c r="N2115" s="19" t="e">
        <f>VLOOKUP(Table3[[#This Row],[Customer ID]],'Hospitalisation Details'!2114:$1048576,8,FALSE())</f>
        <v>#N/A</v>
      </c>
      <c r="O2115" s="19" t="e">
        <f>VLOOKUP(Table3[[#This Row],[Customer ID]],'Hospitalisation Details'!2114:$1048576,9,FALSE())</f>
        <v>#N/A</v>
      </c>
      <c r="P2115" s="19" t="e">
        <f>VLOOKUP(Table3[[#This Row],[Customer ID]],'Hospitalisation Details'!2114:$1048576,10,FALSE())</f>
        <v>#N/A</v>
      </c>
      <c r="Q2115" s="19" t="e">
        <f>VLOOKUP(Table3[[#This Row],[Customer ID]],'Hospitalisation Details'!2114:$1048576,11,FALSE())</f>
        <v>#N/A</v>
      </c>
    </row>
    <row r="2116" spans="1:17" x14ac:dyDescent="0.2">
      <c r="A2116" s="18" t="s">
        <v>250</v>
      </c>
      <c r="B2116" s="19" t="str">
        <f>VLOOKUP(Table3[[#This Row],[Customer ID]],'Customer name 1'!2115:$1048576,4,FALSE())</f>
        <v xml:space="preserve">Ms. Ashley </v>
      </c>
      <c r="C2116" s="20">
        <f>VLOOKUP(Table3[[#This Row],[Customer ID]],'Medical Examinations'!$1:$1048576,2,FALSE())</f>
        <v>28.215</v>
      </c>
      <c r="D2116" s="20" t="str">
        <f>VLOOKUP(Table3[[#This Row],[Customer ID]],'Medical Examinations'!$1:$1048576,3,FALSE())</f>
        <v>over weight</v>
      </c>
      <c r="E2116" s="20">
        <f>VLOOKUP(Table3[[#This Row],[Customer ID]],'Medical Examinations'!$1:$1048576,4,FALSE())</f>
        <v>4.21</v>
      </c>
      <c r="F2116" s="20" t="str">
        <f>VLOOKUP(Table3[[#This Row],[Customer ID]],'Medical Examinations'!$1:$1048576,5,FALSE())</f>
        <v xml:space="preserve">normal </v>
      </c>
      <c r="G2116" s="19" t="str">
        <f>VLOOKUP(Table3[[#This Row],[Customer ID]],'Medical Examinations'!$1:$1048576,6,FALSE())</f>
        <v>No</v>
      </c>
      <c r="H2116" s="19" t="str">
        <f>VLOOKUP(Table3[[#This Row],[Customer ID]],'Medical Examinations'!$1:$1048576,7,FALSE())</f>
        <v>yes</v>
      </c>
      <c r="I2116" s="19" t="str">
        <f>VLOOKUP(Table3[[#This Row],[Customer ID]],'Medical Examinations'!$1:$1048576,8,FALSE())</f>
        <v>No</v>
      </c>
      <c r="J2116" s="19">
        <f>VLOOKUP(Table3[[#This Row],[Customer ID]],'Medical Examinations'!$1:$1048576,9,FALSE())</f>
        <v>1</v>
      </c>
      <c r="K2116" s="19" t="str">
        <f>VLOOKUP(Table3[[#This Row],[Customer ID]],'Medical Examinations'!$1:$1048576,10,FALSE())</f>
        <v>No</v>
      </c>
      <c r="L2116" s="19" t="e">
        <f>VLOOKUP(Table3[[#This Row],[Customer ID]],'Hospitalisation Details'!2115:$1048576,5,FALSE())</f>
        <v>#N/A</v>
      </c>
      <c r="M2116" s="19" t="e">
        <f>VLOOKUP(Table3[[#This Row],[Customer ID]],'Hospitalisation Details'!2115:$1048576,6,FALSE())</f>
        <v>#N/A</v>
      </c>
      <c r="N2116" s="19" t="e">
        <f>VLOOKUP(Table3[[#This Row],[Customer ID]],'Hospitalisation Details'!2115:$1048576,8,FALSE())</f>
        <v>#N/A</v>
      </c>
      <c r="O2116" s="19" t="e">
        <f>VLOOKUP(Table3[[#This Row],[Customer ID]],'Hospitalisation Details'!2115:$1048576,9,FALSE())</f>
        <v>#N/A</v>
      </c>
      <c r="P2116" s="19" t="e">
        <f>VLOOKUP(Table3[[#This Row],[Customer ID]],'Hospitalisation Details'!2115:$1048576,10,FALSE())</f>
        <v>#N/A</v>
      </c>
      <c r="Q2116" s="19" t="e">
        <f>VLOOKUP(Table3[[#This Row],[Customer ID]],'Hospitalisation Details'!2115:$1048576,11,FALSE())</f>
        <v>#N/A</v>
      </c>
    </row>
    <row r="2117" spans="1:17" x14ac:dyDescent="0.2">
      <c r="A2117" s="18" t="s">
        <v>248</v>
      </c>
      <c r="B2117" s="19" t="str">
        <f>VLOOKUP(Table3[[#This Row],[Customer ID]],'Customer name 1'!2116:$1048576,4,FALSE())</f>
        <v xml:space="preserve">Ms. Hilary </v>
      </c>
      <c r="C2117" s="20">
        <f>VLOOKUP(Table3[[#This Row],[Customer ID]],'Medical Examinations'!$1:$1048576,2,FALSE())</f>
        <v>26.315000000000001</v>
      </c>
      <c r="D2117" s="20" t="str">
        <f>VLOOKUP(Table3[[#This Row],[Customer ID]],'Medical Examinations'!$1:$1048576,3,FALSE())</f>
        <v>over weight</v>
      </c>
      <c r="E2117" s="20">
        <f>VLOOKUP(Table3[[#This Row],[Customer ID]],'Medical Examinations'!$1:$1048576,4,FALSE())</f>
        <v>5.47</v>
      </c>
      <c r="F2117" s="20" t="str">
        <f>VLOOKUP(Table3[[#This Row],[Customer ID]],'Medical Examinations'!$1:$1048576,5,FALSE())</f>
        <v xml:space="preserve">normal </v>
      </c>
      <c r="G2117" s="19" t="str">
        <f>VLOOKUP(Table3[[#This Row],[Customer ID]],'Medical Examinations'!$1:$1048576,6,FALSE())</f>
        <v>No</v>
      </c>
      <c r="H2117" s="19" t="str">
        <f>VLOOKUP(Table3[[#This Row],[Customer ID]],'Medical Examinations'!$1:$1048576,7,FALSE())</f>
        <v>yes</v>
      </c>
      <c r="I2117" s="19" t="str">
        <f>VLOOKUP(Table3[[#This Row],[Customer ID]],'Medical Examinations'!$1:$1048576,8,FALSE())</f>
        <v>No</v>
      </c>
      <c r="J2117" s="19">
        <f>VLOOKUP(Table3[[#This Row],[Customer ID]],'Medical Examinations'!$1:$1048576,9,FALSE())</f>
        <v>1</v>
      </c>
      <c r="K2117" s="19" t="str">
        <f>VLOOKUP(Table3[[#This Row],[Customer ID]],'Medical Examinations'!$1:$1048576,10,FALSE())</f>
        <v>No</v>
      </c>
      <c r="L2117" s="19" t="e">
        <f>VLOOKUP(Table3[[#This Row],[Customer ID]],'Hospitalisation Details'!2116:$1048576,5,FALSE())</f>
        <v>#N/A</v>
      </c>
      <c r="M2117" s="19" t="e">
        <f>VLOOKUP(Table3[[#This Row],[Customer ID]],'Hospitalisation Details'!2116:$1048576,6,FALSE())</f>
        <v>#N/A</v>
      </c>
      <c r="N2117" s="19" t="e">
        <f>VLOOKUP(Table3[[#This Row],[Customer ID]],'Hospitalisation Details'!2116:$1048576,8,FALSE())</f>
        <v>#N/A</v>
      </c>
      <c r="O2117" s="19" t="e">
        <f>VLOOKUP(Table3[[#This Row],[Customer ID]],'Hospitalisation Details'!2116:$1048576,9,FALSE())</f>
        <v>#N/A</v>
      </c>
      <c r="P2117" s="19" t="e">
        <f>VLOOKUP(Table3[[#This Row],[Customer ID]],'Hospitalisation Details'!2116:$1048576,10,FALSE())</f>
        <v>#N/A</v>
      </c>
      <c r="Q2117" s="19" t="e">
        <f>VLOOKUP(Table3[[#This Row],[Customer ID]],'Hospitalisation Details'!2116:$1048576,11,FALSE())</f>
        <v>#N/A</v>
      </c>
    </row>
    <row r="2118" spans="1:17" x14ac:dyDescent="0.2">
      <c r="A2118" s="18" t="s">
        <v>246</v>
      </c>
      <c r="B2118" s="19" t="str">
        <f>VLOOKUP(Table3[[#This Row],[Customer ID]],'Customer name 1'!2117:$1048576,4,FALSE())</f>
        <v xml:space="preserve">Ms. Dominique </v>
      </c>
      <c r="C2118" s="20">
        <f>VLOOKUP(Table3[[#This Row],[Customer ID]],'Medical Examinations'!$1:$1048576,2,FALSE())</f>
        <v>25.08</v>
      </c>
      <c r="D2118" s="20" t="str">
        <f>VLOOKUP(Table3[[#This Row],[Customer ID]],'Medical Examinations'!$1:$1048576,3,FALSE())</f>
        <v>over weight</v>
      </c>
      <c r="E2118" s="20">
        <f>VLOOKUP(Table3[[#This Row],[Customer ID]],'Medical Examinations'!$1:$1048576,4,FALSE())</f>
        <v>5.09</v>
      </c>
      <c r="F2118" s="20" t="str">
        <f>VLOOKUP(Table3[[#This Row],[Customer ID]],'Medical Examinations'!$1:$1048576,5,FALSE())</f>
        <v xml:space="preserve">normal </v>
      </c>
      <c r="G2118" s="19" t="str">
        <f>VLOOKUP(Table3[[#This Row],[Customer ID]],'Medical Examinations'!$1:$1048576,6,FALSE())</f>
        <v>No</v>
      </c>
      <c r="H2118" s="19" t="str">
        <f>VLOOKUP(Table3[[#This Row],[Customer ID]],'Medical Examinations'!$1:$1048576,7,FALSE())</f>
        <v>yes</v>
      </c>
      <c r="I2118" s="19" t="str">
        <f>VLOOKUP(Table3[[#This Row],[Customer ID]],'Medical Examinations'!$1:$1048576,8,FALSE())</f>
        <v>No</v>
      </c>
      <c r="J2118" s="19">
        <f>VLOOKUP(Table3[[#This Row],[Customer ID]],'Medical Examinations'!$1:$1048576,9,FALSE())</f>
        <v>1</v>
      </c>
      <c r="K2118" s="19" t="str">
        <f>VLOOKUP(Table3[[#This Row],[Customer ID]],'Medical Examinations'!$1:$1048576,10,FALSE())</f>
        <v>No</v>
      </c>
      <c r="L2118" s="19" t="e">
        <f>VLOOKUP(Table3[[#This Row],[Customer ID]],'Hospitalisation Details'!2117:$1048576,5,FALSE())</f>
        <v>#N/A</v>
      </c>
      <c r="M2118" s="19" t="e">
        <f>VLOOKUP(Table3[[#This Row],[Customer ID]],'Hospitalisation Details'!2117:$1048576,6,FALSE())</f>
        <v>#N/A</v>
      </c>
      <c r="N2118" s="19" t="e">
        <f>VLOOKUP(Table3[[#This Row],[Customer ID]],'Hospitalisation Details'!2117:$1048576,8,FALSE())</f>
        <v>#N/A</v>
      </c>
      <c r="O2118" s="19" t="e">
        <f>VLOOKUP(Table3[[#This Row],[Customer ID]],'Hospitalisation Details'!2117:$1048576,9,FALSE())</f>
        <v>#N/A</v>
      </c>
      <c r="P2118" s="19" t="e">
        <f>VLOOKUP(Table3[[#This Row],[Customer ID]],'Hospitalisation Details'!2117:$1048576,10,FALSE())</f>
        <v>#N/A</v>
      </c>
      <c r="Q2118" s="19" t="e">
        <f>VLOOKUP(Table3[[#This Row],[Customer ID]],'Hospitalisation Details'!2117:$1048576,11,FALSE())</f>
        <v>#N/A</v>
      </c>
    </row>
    <row r="2119" spans="1:17" x14ac:dyDescent="0.2">
      <c r="A2119" s="18" t="s">
        <v>245</v>
      </c>
      <c r="B2119" s="19" t="str">
        <f>VLOOKUP(Table3[[#This Row],[Customer ID]],'Customer name 1'!2118:$1048576,4,FALSE())</f>
        <v xml:space="preserve">Mr. Carlos </v>
      </c>
      <c r="C2119" s="20">
        <f>VLOOKUP(Table3[[#This Row],[Customer ID]],'Medical Examinations'!$1:$1048576,2,FALSE())</f>
        <v>15.41</v>
      </c>
      <c r="D2119" s="20" t="str">
        <f>VLOOKUP(Table3[[#This Row],[Customer ID]],'Medical Examinations'!$1:$1048576,3,FALSE())</f>
        <v xml:space="preserve">under weight </v>
      </c>
      <c r="E2119" s="20">
        <f>VLOOKUP(Table3[[#This Row],[Customer ID]],'Medical Examinations'!$1:$1048576,4,FALSE())</f>
        <v>5.08</v>
      </c>
      <c r="F2119" s="20" t="str">
        <f>VLOOKUP(Table3[[#This Row],[Customer ID]],'Medical Examinations'!$1:$1048576,5,FALSE())</f>
        <v xml:space="preserve">normal </v>
      </c>
      <c r="G2119" s="19" t="str">
        <f>VLOOKUP(Table3[[#This Row],[Customer ID]],'Medical Examinations'!$1:$1048576,6,FALSE())</f>
        <v>No</v>
      </c>
      <c r="H2119" s="19" t="str">
        <f>VLOOKUP(Table3[[#This Row],[Customer ID]],'Medical Examinations'!$1:$1048576,7,FALSE())</f>
        <v>No</v>
      </c>
      <c r="I2119" s="19" t="str">
        <f>VLOOKUP(Table3[[#This Row],[Customer ID]],'Medical Examinations'!$1:$1048576,8,FALSE())</f>
        <v>No</v>
      </c>
      <c r="J2119" s="19">
        <f>VLOOKUP(Table3[[#This Row],[Customer ID]],'Medical Examinations'!$1:$1048576,9,FALSE())</f>
        <v>0</v>
      </c>
      <c r="K2119" s="19" t="str">
        <f>VLOOKUP(Table3[[#This Row],[Customer ID]],'Medical Examinations'!$1:$1048576,10,FALSE())</f>
        <v>No</v>
      </c>
      <c r="L2119" s="19" t="e">
        <f>VLOOKUP(Table3[[#This Row],[Customer ID]],'Hospitalisation Details'!2118:$1048576,5,FALSE())</f>
        <v>#N/A</v>
      </c>
      <c r="M2119" s="19" t="e">
        <f>VLOOKUP(Table3[[#This Row],[Customer ID]],'Hospitalisation Details'!2118:$1048576,6,FALSE())</f>
        <v>#N/A</v>
      </c>
      <c r="N2119" s="19" t="e">
        <f>VLOOKUP(Table3[[#This Row],[Customer ID]],'Hospitalisation Details'!2118:$1048576,8,FALSE())</f>
        <v>#N/A</v>
      </c>
      <c r="O2119" s="19" t="e">
        <f>VLOOKUP(Table3[[#This Row],[Customer ID]],'Hospitalisation Details'!2118:$1048576,9,FALSE())</f>
        <v>#N/A</v>
      </c>
      <c r="P2119" s="19" t="e">
        <f>VLOOKUP(Table3[[#This Row],[Customer ID]],'Hospitalisation Details'!2118:$1048576,10,FALSE())</f>
        <v>#N/A</v>
      </c>
      <c r="Q2119" s="19" t="e">
        <f>VLOOKUP(Table3[[#This Row],[Customer ID]],'Hospitalisation Details'!2118:$1048576,11,FALSE())</f>
        <v>#N/A</v>
      </c>
    </row>
    <row r="2120" spans="1:17" x14ac:dyDescent="0.2">
      <c r="A2120" s="18" t="s">
        <v>244</v>
      </c>
      <c r="B2120" s="19" t="str">
        <f>VLOOKUP(Table3[[#This Row],[Customer ID]],'Customer name 1'!2119:$1048576,4,FALSE())</f>
        <v xml:space="preserve">Mr. Matthew </v>
      </c>
      <c r="C2120" s="20">
        <f>VLOOKUP(Table3[[#This Row],[Customer ID]],'Medical Examinations'!$1:$1048576,2,FALSE())</f>
        <v>23.83</v>
      </c>
      <c r="D2120" s="20" t="str">
        <f>VLOOKUP(Table3[[#This Row],[Customer ID]],'Medical Examinations'!$1:$1048576,3,FALSE())</f>
        <v>normal weight</v>
      </c>
      <c r="E2120" s="20">
        <f>VLOOKUP(Table3[[#This Row],[Customer ID]],'Medical Examinations'!$1:$1048576,4,FALSE())</f>
        <v>5.68</v>
      </c>
      <c r="F2120" s="20" t="str">
        <f>VLOOKUP(Table3[[#This Row],[Customer ID]],'Medical Examinations'!$1:$1048576,5,FALSE())</f>
        <v xml:space="preserve">normal </v>
      </c>
      <c r="G2120" s="19" t="str">
        <f>VLOOKUP(Table3[[#This Row],[Customer ID]],'Medical Examinations'!$1:$1048576,6,FALSE())</f>
        <v>No</v>
      </c>
      <c r="H2120" s="19" t="str">
        <f>VLOOKUP(Table3[[#This Row],[Customer ID]],'Medical Examinations'!$1:$1048576,7,FALSE())</f>
        <v>No</v>
      </c>
      <c r="I2120" s="19" t="str">
        <f>VLOOKUP(Table3[[#This Row],[Customer ID]],'Medical Examinations'!$1:$1048576,8,FALSE())</f>
        <v>No</v>
      </c>
      <c r="J2120" s="19">
        <f>VLOOKUP(Table3[[#This Row],[Customer ID]],'Medical Examinations'!$1:$1048576,9,FALSE())</f>
        <v>0</v>
      </c>
      <c r="K2120" s="19" t="str">
        <f>VLOOKUP(Table3[[#This Row],[Customer ID]],'Medical Examinations'!$1:$1048576,10,FALSE())</f>
        <v>No</v>
      </c>
      <c r="L2120" s="19" t="e">
        <f>VLOOKUP(Table3[[#This Row],[Customer ID]],'Hospitalisation Details'!2119:$1048576,5,FALSE())</f>
        <v>#N/A</v>
      </c>
      <c r="M2120" s="19" t="e">
        <f>VLOOKUP(Table3[[#This Row],[Customer ID]],'Hospitalisation Details'!2119:$1048576,6,FALSE())</f>
        <v>#N/A</v>
      </c>
      <c r="N2120" s="19" t="e">
        <f>VLOOKUP(Table3[[#This Row],[Customer ID]],'Hospitalisation Details'!2119:$1048576,8,FALSE())</f>
        <v>#N/A</v>
      </c>
      <c r="O2120" s="19" t="e">
        <f>VLOOKUP(Table3[[#This Row],[Customer ID]],'Hospitalisation Details'!2119:$1048576,9,FALSE())</f>
        <v>#N/A</v>
      </c>
      <c r="P2120" s="19" t="e">
        <f>VLOOKUP(Table3[[#This Row],[Customer ID]],'Hospitalisation Details'!2119:$1048576,10,FALSE())</f>
        <v>#N/A</v>
      </c>
      <c r="Q2120" s="19" t="e">
        <f>VLOOKUP(Table3[[#This Row],[Customer ID]],'Hospitalisation Details'!2119:$1048576,11,FALSE())</f>
        <v>#N/A</v>
      </c>
    </row>
    <row r="2121" spans="1:17" x14ac:dyDescent="0.2">
      <c r="A2121" s="18" t="s">
        <v>243</v>
      </c>
      <c r="B2121" s="19" t="str">
        <f>VLOOKUP(Table3[[#This Row],[Customer ID]],'Customer name 1'!2120:$1048576,4,FALSE())</f>
        <v xml:space="preserve">Ms. Kara </v>
      </c>
      <c r="C2121" s="20">
        <f>VLOOKUP(Table3[[#This Row],[Customer ID]],'Medical Examinations'!$1:$1048576,2,FALSE())</f>
        <v>36</v>
      </c>
      <c r="D2121" s="20" t="str">
        <f>VLOOKUP(Table3[[#This Row],[Customer ID]],'Medical Examinations'!$1:$1048576,3,FALSE())</f>
        <v xml:space="preserve"> obesity </v>
      </c>
      <c r="E2121" s="20">
        <f>VLOOKUP(Table3[[#This Row],[Customer ID]],'Medical Examinations'!$1:$1048576,4,FALSE())</f>
        <v>4.66</v>
      </c>
      <c r="F2121" s="20" t="str">
        <f>VLOOKUP(Table3[[#This Row],[Customer ID]],'Medical Examinations'!$1:$1048576,5,FALSE())</f>
        <v xml:space="preserve">normal </v>
      </c>
      <c r="G2121" s="19" t="str">
        <f>VLOOKUP(Table3[[#This Row],[Customer ID]],'Medical Examinations'!$1:$1048576,6,FALSE())</f>
        <v>No</v>
      </c>
      <c r="H2121" s="19" t="str">
        <f>VLOOKUP(Table3[[#This Row],[Customer ID]],'Medical Examinations'!$1:$1048576,7,FALSE())</f>
        <v>yes</v>
      </c>
      <c r="I2121" s="19" t="str">
        <f>VLOOKUP(Table3[[#This Row],[Customer ID]],'Medical Examinations'!$1:$1048576,8,FALSE())</f>
        <v>No</v>
      </c>
      <c r="J2121" s="19">
        <f>VLOOKUP(Table3[[#This Row],[Customer ID]],'Medical Examinations'!$1:$1048576,9,FALSE())</f>
        <v>1</v>
      </c>
      <c r="K2121" s="19" t="str">
        <f>VLOOKUP(Table3[[#This Row],[Customer ID]],'Medical Examinations'!$1:$1048576,10,FALSE())</f>
        <v>No</v>
      </c>
      <c r="L2121" s="19" t="e">
        <f>VLOOKUP(Table3[[#This Row],[Customer ID]],'Hospitalisation Details'!2120:$1048576,5,FALSE())</f>
        <v>#N/A</v>
      </c>
      <c r="M2121" s="19" t="e">
        <f>VLOOKUP(Table3[[#This Row],[Customer ID]],'Hospitalisation Details'!2120:$1048576,6,FALSE())</f>
        <v>#N/A</v>
      </c>
      <c r="N2121" s="19" t="e">
        <f>VLOOKUP(Table3[[#This Row],[Customer ID]],'Hospitalisation Details'!2120:$1048576,8,FALSE())</f>
        <v>#N/A</v>
      </c>
      <c r="O2121" s="19" t="e">
        <f>VLOOKUP(Table3[[#This Row],[Customer ID]],'Hospitalisation Details'!2120:$1048576,9,FALSE())</f>
        <v>#N/A</v>
      </c>
      <c r="P2121" s="19" t="e">
        <f>VLOOKUP(Table3[[#This Row],[Customer ID]],'Hospitalisation Details'!2120:$1048576,10,FALSE())</f>
        <v>#N/A</v>
      </c>
      <c r="Q2121" s="19" t="e">
        <f>VLOOKUP(Table3[[#This Row],[Customer ID]],'Hospitalisation Details'!2120:$1048576,11,FALSE())</f>
        <v>#N/A</v>
      </c>
    </row>
    <row r="2122" spans="1:17" x14ac:dyDescent="0.2">
      <c r="A2122" s="18" t="s">
        <v>242</v>
      </c>
      <c r="B2122" s="19" t="str">
        <f>VLOOKUP(Table3[[#This Row],[Customer ID]],'Customer name 1'!2121:$1048576,4,FALSE())</f>
        <v xml:space="preserve">Ms. Sarah </v>
      </c>
      <c r="C2122" s="20">
        <f>VLOOKUP(Table3[[#This Row],[Customer ID]],'Medical Examinations'!$1:$1048576,2,FALSE())</f>
        <v>28.82</v>
      </c>
      <c r="D2122" s="20" t="str">
        <f>VLOOKUP(Table3[[#This Row],[Customer ID]],'Medical Examinations'!$1:$1048576,3,FALSE())</f>
        <v>over weight</v>
      </c>
      <c r="E2122" s="20">
        <f>VLOOKUP(Table3[[#This Row],[Customer ID]],'Medical Examinations'!$1:$1048576,4,FALSE())</f>
        <v>5.59</v>
      </c>
      <c r="F2122" s="20" t="str">
        <f>VLOOKUP(Table3[[#This Row],[Customer ID]],'Medical Examinations'!$1:$1048576,5,FALSE())</f>
        <v xml:space="preserve">normal </v>
      </c>
      <c r="G2122" s="19" t="str">
        <f>VLOOKUP(Table3[[#This Row],[Customer ID]],'Medical Examinations'!$1:$1048576,6,FALSE())</f>
        <v>No</v>
      </c>
      <c r="H2122" s="19" t="str">
        <f>VLOOKUP(Table3[[#This Row],[Customer ID]],'Medical Examinations'!$1:$1048576,7,FALSE())</f>
        <v>yes</v>
      </c>
      <c r="I2122" s="19" t="str">
        <f>VLOOKUP(Table3[[#This Row],[Customer ID]],'Medical Examinations'!$1:$1048576,8,FALSE())</f>
        <v>No</v>
      </c>
      <c r="J2122" s="19">
        <f>VLOOKUP(Table3[[#This Row],[Customer ID]],'Medical Examinations'!$1:$1048576,9,FALSE())</f>
        <v>1</v>
      </c>
      <c r="K2122" s="19" t="str">
        <f>VLOOKUP(Table3[[#This Row],[Customer ID]],'Medical Examinations'!$1:$1048576,10,FALSE())</f>
        <v>No</v>
      </c>
      <c r="L2122" s="19" t="e">
        <f>VLOOKUP(Table3[[#This Row],[Customer ID]],'Hospitalisation Details'!2121:$1048576,5,FALSE())</f>
        <v>#N/A</v>
      </c>
      <c r="M2122" s="19" t="e">
        <f>VLOOKUP(Table3[[#This Row],[Customer ID]],'Hospitalisation Details'!2121:$1048576,6,FALSE())</f>
        <v>#N/A</v>
      </c>
      <c r="N2122" s="19" t="e">
        <f>VLOOKUP(Table3[[#This Row],[Customer ID]],'Hospitalisation Details'!2121:$1048576,8,FALSE())</f>
        <v>#N/A</v>
      </c>
      <c r="O2122" s="19" t="e">
        <f>VLOOKUP(Table3[[#This Row],[Customer ID]],'Hospitalisation Details'!2121:$1048576,9,FALSE())</f>
        <v>#N/A</v>
      </c>
      <c r="P2122" s="19" t="e">
        <f>VLOOKUP(Table3[[#This Row],[Customer ID]],'Hospitalisation Details'!2121:$1048576,10,FALSE())</f>
        <v>#N/A</v>
      </c>
      <c r="Q2122" s="19" t="e">
        <f>VLOOKUP(Table3[[#This Row],[Customer ID]],'Hospitalisation Details'!2121:$1048576,11,FALSE())</f>
        <v>#N/A</v>
      </c>
    </row>
    <row r="2123" spans="1:17" x14ac:dyDescent="0.2">
      <c r="A2123" s="18" t="s">
        <v>241</v>
      </c>
      <c r="B2123" s="19" t="str">
        <f>VLOOKUP(Table3[[#This Row],[Customer ID]],'Customer name 1'!2122:$1048576,4,FALSE())</f>
        <v xml:space="preserve">Ms. Shauna </v>
      </c>
      <c r="C2123" s="20">
        <f>VLOOKUP(Table3[[#This Row],[Customer ID]],'Medical Examinations'!$1:$1048576,2,FALSE())</f>
        <v>28.05</v>
      </c>
      <c r="D2123" s="20" t="str">
        <f>VLOOKUP(Table3[[#This Row],[Customer ID]],'Medical Examinations'!$1:$1048576,3,FALSE())</f>
        <v>over weight</v>
      </c>
      <c r="E2123" s="20">
        <f>VLOOKUP(Table3[[#This Row],[Customer ID]],'Medical Examinations'!$1:$1048576,4,FALSE())</f>
        <v>6.2</v>
      </c>
      <c r="F2123" s="20" t="str">
        <f>VLOOKUP(Table3[[#This Row],[Customer ID]],'Medical Examinations'!$1:$1048576,5,FALSE())</f>
        <v>prediabetes</v>
      </c>
      <c r="G2123" s="19" t="str">
        <f>VLOOKUP(Table3[[#This Row],[Customer ID]],'Medical Examinations'!$1:$1048576,6,FALSE())</f>
        <v>No</v>
      </c>
      <c r="H2123" s="19" t="str">
        <f>VLOOKUP(Table3[[#This Row],[Customer ID]],'Medical Examinations'!$1:$1048576,7,FALSE())</f>
        <v>yes</v>
      </c>
      <c r="I2123" s="19" t="str">
        <f>VLOOKUP(Table3[[#This Row],[Customer ID]],'Medical Examinations'!$1:$1048576,8,FALSE())</f>
        <v>No</v>
      </c>
      <c r="J2123" s="19">
        <f>VLOOKUP(Table3[[#This Row],[Customer ID]],'Medical Examinations'!$1:$1048576,9,FALSE())</f>
        <v>1</v>
      </c>
      <c r="K2123" s="19" t="str">
        <f>VLOOKUP(Table3[[#This Row],[Customer ID]],'Medical Examinations'!$1:$1048576,10,FALSE())</f>
        <v>No</v>
      </c>
      <c r="L2123" s="19" t="e">
        <f>VLOOKUP(Table3[[#This Row],[Customer ID]],'Hospitalisation Details'!2122:$1048576,5,FALSE())</f>
        <v>#N/A</v>
      </c>
      <c r="M2123" s="19" t="e">
        <f>VLOOKUP(Table3[[#This Row],[Customer ID]],'Hospitalisation Details'!2122:$1048576,6,FALSE())</f>
        <v>#N/A</v>
      </c>
      <c r="N2123" s="19" t="e">
        <f>VLOOKUP(Table3[[#This Row],[Customer ID]],'Hospitalisation Details'!2122:$1048576,8,FALSE())</f>
        <v>#N/A</v>
      </c>
      <c r="O2123" s="19" t="e">
        <f>VLOOKUP(Table3[[#This Row],[Customer ID]],'Hospitalisation Details'!2122:$1048576,9,FALSE())</f>
        <v>#N/A</v>
      </c>
      <c r="P2123" s="19" t="e">
        <f>VLOOKUP(Table3[[#This Row],[Customer ID]],'Hospitalisation Details'!2122:$1048576,10,FALSE())</f>
        <v>#N/A</v>
      </c>
      <c r="Q2123" s="19" t="e">
        <f>VLOOKUP(Table3[[#This Row],[Customer ID]],'Hospitalisation Details'!2122:$1048576,11,FALSE())</f>
        <v>#N/A</v>
      </c>
    </row>
    <row r="2124" spans="1:17" x14ac:dyDescent="0.2">
      <c r="A2124" s="18" t="s">
        <v>240</v>
      </c>
      <c r="B2124" s="19" t="str">
        <f>VLOOKUP(Table3[[#This Row],[Customer ID]],'Customer name 1'!2123:$1048576,4,FALSE())</f>
        <v xml:space="preserve">Ms. Lindsay </v>
      </c>
      <c r="C2124" s="20">
        <f>VLOOKUP(Table3[[#This Row],[Customer ID]],'Medical Examinations'!$1:$1048576,2,FALSE())</f>
        <v>27.1</v>
      </c>
      <c r="D2124" s="20" t="str">
        <f>VLOOKUP(Table3[[#This Row],[Customer ID]],'Medical Examinations'!$1:$1048576,3,FALSE())</f>
        <v>over weight</v>
      </c>
      <c r="E2124" s="20">
        <f>VLOOKUP(Table3[[#This Row],[Customer ID]],'Medical Examinations'!$1:$1048576,4,FALSE())</f>
        <v>4.45</v>
      </c>
      <c r="F2124" s="20" t="str">
        <f>VLOOKUP(Table3[[#This Row],[Customer ID]],'Medical Examinations'!$1:$1048576,5,FALSE())</f>
        <v xml:space="preserve">normal </v>
      </c>
      <c r="G2124" s="19" t="str">
        <f>VLOOKUP(Table3[[#This Row],[Customer ID]],'Medical Examinations'!$1:$1048576,6,FALSE())</f>
        <v>No</v>
      </c>
      <c r="H2124" s="19" t="str">
        <f>VLOOKUP(Table3[[#This Row],[Customer ID]],'Medical Examinations'!$1:$1048576,7,FALSE())</f>
        <v>yes</v>
      </c>
      <c r="I2124" s="19" t="str">
        <f>VLOOKUP(Table3[[#This Row],[Customer ID]],'Medical Examinations'!$1:$1048576,8,FALSE())</f>
        <v>No</v>
      </c>
      <c r="J2124" s="19">
        <f>VLOOKUP(Table3[[#This Row],[Customer ID]],'Medical Examinations'!$1:$1048576,9,FALSE())</f>
        <v>1</v>
      </c>
      <c r="K2124" s="19" t="str">
        <f>VLOOKUP(Table3[[#This Row],[Customer ID]],'Medical Examinations'!$1:$1048576,10,FALSE())</f>
        <v>No</v>
      </c>
      <c r="L2124" s="19" t="e">
        <f>VLOOKUP(Table3[[#This Row],[Customer ID]],'Hospitalisation Details'!2123:$1048576,5,FALSE())</f>
        <v>#N/A</v>
      </c>
      <c r="M2124" s="19" t="e">
        <f>VLOOKUP(Table3[[#This Row],[Customer ID]],'Hospitalisation Details'!2123:$1048576,6,FALSE())</f>
        <v>#N/A</v>
      </c>
      <c r="N2124" s="19" t="e">
        <f>VLOOKUP(Table3[[#This Row],[Customer ID]],'Hospitalisation Details'!2123:$1048576,8,FALSE())</f>
        <v>#N/A</v>
      </c>
      <c r="O2124" s="19" t="e">
        <f>VLOOKUP(Table3[[#This Row],[Customer ID]],'Hospitalisation Details'!2123:$1048576,9,FALSE())</f>
        <v>#N/A</v>
      </c>
      <c r="P2124" s="19" t="e">
        <f>VLOOKUP(Table3[[#This Row],[Customer ID]],'Hospitalisation Details'!2123:$1048576,10,FALSE())</f>
        <v>#N/A</v>
      </c>
      <c r="Q2124" s="19" t="e">
        <f>VLOOKUP(Table3[[#This Row],[Customer ID]],'Hospitalisation Details'!2123:$1048576,11,FALSE())</f>
        <v>#N/A</v>
      </c>
    </row>
    <row r="2125" spans="1:17" x14ac:dyDescent="0.2">
      <c r="A2125" s="18" t="s">
        <v>239</v>
      </c>
      <c r="B2125" s="19" t="str">
        <f>VLOOKUP(Table3[[#This Row],[Customer ID]],'Customer name 1'!2124:$1048576,4,FALSE())</f>
        <v xml:space="preserve">Ms. Danya </v>
      </c>
      <c r="C2125" s="20">
        <f>VLOOKUP(Table3[[#This Row],[Customer ID]],'Medical Examinations'!$1:$1048576,2,FALSE())</f>
        <v>24.3</v>
      </c>
      <c r="D2125" s="20" t="str">
        <f>VLOOKUP(Table3[[#This Row],[Customer ID]],'Medical Examinations'!$1:$1048576,3,FALSE())</f>
        <v>normal weight</v>
      </c>
      <c r="E2125" s="20">
        <f>VLOOKUP(Table3[[#This Row],[Customer ID]],'Medical Examinations'!$1:$1048576,4,FALSE())</f>
        <v>6.1</v>
      </c>
      <c r="F2125" s="20" t="str">
        <f>VLOOKUP(Table3[[#This Row],[Customer ID]],'Medical Examinations'!$1:$1048576,5,FALSE())</f>
        <v>prediabetes</v>
      </c>
      <c r="G2125" s="19" t="str">
        <f>VLOOKUP(Table3[[#This Row],[Customer ID]],'Medical Examinations'!$1:$1048576,6,FALSE())</f>
        <v>yes</v>
      </c>
      <c r="H2125" s="19" t="str">
        <f>VLOOKUP(Table3[[#This Row],[Customer ID]],'Medical Examinations'!$1:$1048576,7,FALSE())</f>
        <v>yes</v>
      </c>
      <c r="I2125" s="19" t="str">
        <f>VLOOKUP(Table3[[#This Row],[Customer ID]],'Medical Examinations'!$1:$1048576,8,FALSE())</f>
        <v>No</v>
      </c>
      <c r="J2125" s="19">
        <f>VLOOKUP(Table3[[#This Row],[Customer ID]],'Medical Examinations'!$1:$1048576,9,FALSE())</f>
        <v>1</v>
      </c>
      <c r="K2125" s="19" t="str">
        <f>VLOOKUP(Table3[[#This Row],[Customer ID]],'Medical Examinations'!$1:$1048576,10,FALSE())</f>
        <v>No</v>
      </c>
      <c r="L2125" s="19" t="e">
        <f>VLOOKUP(Table3[[#This Row],[Customer ID]],'Hospitalisation Details'!2124:$1048576,5,FALSE())</f>
        <v>#N/A</v>
      </c>
      <c r="M2125" s="19" t="e">
        <f>VLOOKUP(Table3[[#This Row],[Customer ID]],'Hospitalisation Details'!2124:$1048576,6,FALSE())</f>
        <v>#N/A</v>
      </c>
      <c r="N2125" s="19" t="e">
        <f>VLOOKUP(Table3[[#This Row],[Customer ID]],'Hospitalisation Details'!2124:$1048576,8,FALSE())</f>
        <v>#N/A</v>
      </c>
      <c r="O2125" s="19" t="e">
        <f>VLOOKUP(Table3[[#This Row],[Customer ID]],'Hospitalisation Details'!2124:$1048576,9,FALSE())</f>
        <v>#N/A</v>
      </c>
      <c r="P2125" s="19" t="e">
        <f>VLOOKUP(Table3[[#This Row],[Customer ID]],'Hospitalisation Details'!2124:$1048576,10,FALSE())</f>
        <v>#N/A</v>
      </c>
      <c r="Q2125" s="19" t="e">
        <f>VLOOKUP(Table3[[#This Row],[Customer ID]],'Hospitalisation Details'!2124:$1048576,11,FALSE())</f>
        <v>#N/A</v>
      </c>
    </row>
    <row r="2126" spans="1:17" x14ac:dyDescent="0.2">
      <c r="A2126" s="18" t="s">
        <v>238</v>
      </c>
      <c r="B2126" s="19" t="str">
        <f>VLOOKUP(Table3[[#This Row],[Customer ID]],'Customer name 1'!2125:$1048576,4,FALSE())</f>
        <v xml:space="preserve">Ms. Lorraine </v>
      </c>
      <c r="C2126" s="20">
        <f>VLOOKUP(Table3[[#This Row],[Customer ID]],'Medical Examinations'!$1:$1048576,2,FALSE())</f>
        <v>30.72</v>
      </c>
      <c r="D2126" s="20" t="str">
        <f>VLOOKUP(Table3[[#This Row],[Customer ID]],'Medical Examinations'!$1:$1048576,3,FALSE())</f>
        <v xml:space="preserve"> obesity </v>
      </c>
      <c r="E2126" s="20">
        <f>VLOOKUP(Table3[[#This Row],[Customer ID]],'Medical Examinations'!$1:$1048576,4,FALSE())</f>
        <v>6.06</v>
      </c>
      <c r="F2126" s="20" t="str">
        <f>VLOOKUP(Table3[[#This Row],[Customer ID]],'Medical Examinations'!$1:$1048576,5,FALSE())</f>
        <v>prediabetes</v>
      </c>
      <c r="G2126" s="19" t="str">
        <f>VLOOKUP(Table3[[#This Row],[Customer ID]],'Medical Examinations'!$1:$1048576,6,FALSE())</f>
        <v>No</v>
      </c>
      <c r="H2126" s="19" t="str">
        <f>VLOOKUP(Table3[[#This Row],[Customer ID]],'Medical Examinations'!$1:$1048576,7,FALSE())</f>
        <v>yes</v>
      </c>
      <c r="I2126" s="19" t="str">
        <f>VLOOKUP(Table3[[#This Row],[Customer ID]],'Medical Examinations'!$1:$1048576,8,FALSE())</f>
        <v>No</v>
      </c>
      <c r="J2126" s="19">
        <f>VLOOKUP(Table3[[#This Row],[Customer ID]],'Medical Examinations'!$1:$1048576,9,FALSE())</f>
        <v>1</v>
      </c>
      <c r="K2126" s="19" t="str">
        <f>VLOOKUP(Table3[[#This Row],[Customer ID]],'Medical Examinations'!$1:$1048576,10,FALSE())</f>
        <v>No</v>
      </c>
      <c r="L2126" s="19" t="e">
        <f>VLOOKUP(Table3[[#This Row],[Customer ID]],'Hospitalisation Details'!2125:$1048576,5,FALSE())</f>
        <v>#N/A</v>
      </c>
      <c r="M2126" s="19" t="e">
        <f>VLOOKUP(Table3[[#This Row],[Customer ID]],'Hospitalisation Details'!2125:$1048576,6,FALSE())</f>
        <v>#N/A</v>
      </c>
      <c r="N2126" s="19" t="e">
        <f>VLOOKUP(Table3[[#This Row],[Customer ID]],'Hospitalisation Details'!2125:$1048576,8,FALSE())</f>
        <v>#N/A</v>
      </c>
      <c r="O2126" s="19" t="e">
        <f>VLOOKUP(Table3[[#This Row],[Customer ID]],'Hospitalisation Details'!2125:$1048576,9,FALSE())</f>
        <v>#N/A</v>
      </c>
      <c r="P2126" s="19" t="e">
        <f>VLOOKUP(Table3[[#This Row],[Customer ID]],'Hospitalisation Details'!2125:$1048576,10,FALSE())</f>
        <v>#N/A</v>
      </c>
      <c r="Q2126" s="19" t="e">
        <f>VLOOKUP(Table3[[#This Row],[Customer ID]],'Hospitalisation Details'!2125:$1048576,11,FALSE())</f>
        <v>#N/A</v>
      </c>
    </row>
    <row r="2127" spans="1:17" x14ac:dyDescent="0.2">
      <c r="A2127" s="18" t="s">
        <v>237</v>
      </c>
      <c r="B2127" s="19" t="str">
        <f>VLOOKUP(Table3[[#This Row],[Customer ID]],'Customer name 1'!2126:$1048576,4,FALSE())</f>
        <v xml:space="preserve">Ms. Jennifer </v>
      </c>
      <c r="C2127" s="20">
        <f>VLOOKUP(Table3[[#This Row],[Customer ID]],'Medical Examinations'!$1:$1048576,2,FALSE())</f>
        <v>37.43</v>
      </c>
      <c r="D2127" s="20" t="str">
        <f>VLOOKUP(Table3[[#This Row],[Customer ID]],'Medical Examinations'!$1:$1048576,3,FALSE())</f>
        <v xml:space="preserve"> obesity </v>
      </c>
      <c r="E2127" s="20">
        <f>VLOOKUP(Table3[[#This Row],[Customer ID]],'Medical Examinations'!$1:$1048576,4,FALSE())</f>
        <v>4.5599999999999996</v>
      </c>
      <c r="F2127" s="20" t="str">
        <f>VLOOKUP(Table3[[#This Row],[Customer ID]],'Medical Examinations'!$1:$1048576,5,FALSE())</f>
        <v xml:space="preserve">normal </v>
      </c>
      <c r="G2127" s="19" t="str">
        <f>VLOOKUP(Table3[[#This Row],[Customer ID]],'Medical Examinations'!$1:$1048576,6,FALSE())</f>
        <v>No</v>
      </c>
      <c r="H2127" s="19" t="str">
        <f>VLOOKUP(Table3[[#This Row],[Customer ID]],'Medical Examinations'!$1:$1048576,7,FALSE())</f>
        <v>No</v>
      </c>
      <c r="I2127" s="19" t="str">
        <f>VLOOKUP(Table3[[#This Row],[Customer ID]],'Medical Examinations'!$1:$1048576,8,FALSE())</f>
        <v>Yes</v>
      </c>
      <c r="J2127" s="19">
        <f>VLOOKUP(Table3[[#This Row],[Customer ID]],'Medical Examinations'!$1:$1048576,9,FALSE())</f>
        <v>1</v>
      </c>
      <c r="K2127" s="19" t="str">
        <f>VLOOKUP(Table3[[#This Row],[Customer ID]],'Medical Examinations'!$1:$1048576,10,FALSE())</f>
        <v>No</v>
      </c>
      <c r="L2127" s="19" t="e">
        <f>VLOOKUP(Table3[[#This Row],[Customer ID]],'Hospitalisation Details'!2126:$1048576,5,FALSE())</f>
        <v>#N/A</v>
      </c>
      <c r="M2127" s="19" t="e">
        <f>VLOOKUP(Table3[[#This Row],[Customer ID]],'Hospitalisation Details'!2126:$1048576,6,FALSE())</f>
        <v>#N/A</v>
      </c>
      <c r="N2127" s="19" t="e">
        <f>VLOOKUP(Table3[[#This Row],[Customer ID]],'Hospitalisation Details'!2126:$1048576,8,FALSE())</f>
        <v>#N/A</v>
      </c>
      <c r="O2127" s="19" t="e">
        <f>VLOOKUP(Table3[[#This Row],[Customer ID]],'Hospitalisation Details'!2126:$1048576,9,FALSE())</f>
        <v>#N/A</v>
      </c>
      <c r="P2127" s="19" t="e">
        <f>VLOOKUP(Table3[[#This Row],[Customer ID]],'Hospitalisation Details'!2126:$1048576,10,FALSE())</f>
        <v>#N/A</v>
      </c>
      <c r="Q2127" s="19" t="e">
        <f>VLOOKUP(Table3[[#This Row],[Customer ID]],'Hospitalisation Details'!2126:$1048576,11,FALSE())</f>
        <v>#N/A</v>
      </c>
    </row>
    <row r="2128" spans="1:17" x14ac:dyDescent="0.2">
      <c r="A2128" s="18" t="s">
        <v>236</v>
      </c>
      <c r="B2128" s="19" t="str">
        <f>VLOOKUP(Table3[[#This Row],[Customer ID]],'Customer name 1'!2127:$1048576,4,FALSE())</f>
        <v xml:space="preserve">Mr. Jesus </v>
      </c>
      <c r="C2128" s="20">
        <f>VLOOKUP(Table3[[#This Row],[Customer ID]],'Medical Examinations'!$1:$1048576,2,FALSE())</f>
        <v>25.74</v>
      </c>
      <c r="D2128" s="20" t="str">
        <f>VLOOKUP(Table3[[#This Row],[Customer ID]],'Medical Examinations'!$1:$1048576,3,FALSE())</f>
        <v>over weight</v>
      </c>
      <c r="E2128" s="20">
        <f>VLOOKUP(Table3[[#This Row],[Customer ID]],'Medical Examinations'!$1:$1048576,4,FALSE())</f>
        <v>6.41</v>
      </c>
      <c r="F2128" s="20" t="str">
        <f>VLOOKUP(Table3[[#This Row],[Customer ID]],'Medical Examinations'!$1:$1048576,5,FALSE())</f>
        <v>prediabetes</v>
      </c>
      <c r="G2128" s="19" t="str">
        <f>VLOOKUP(Table3[[#This Row],[Customer ID]],'Medical Examinations'!$1:$1048576,6,FALSE())</f>
        <v>yes</v>
      </c>
      <c r="H2128" s="19" t="str">
        <f>VLOOKUP(Table3[[#This Row],[Customer ID]],'Medical Examinations'!$1:$1048576,7,FALSE())</f>
        <v>No</v>
      </c>
      <c r="I2128" s="19" t="str">
        <f>VLOOKUP(Table3[[#This Row],[Customer ID]],'Medical Examinations'!$1:$1048576,8,FALSE())</f>
        <v>Yes</v>
      </c>
      <c r="J2128" s="19">
        <f>VLOOKUP(Table3[[#This Row],[Customer ID]],'Medical Examinations'!$1:$1048576,9,FALSE())</f>
        <v>1</v>
      </c>
      <c r="K2128" s="19" t="str">
        <f>VLOOKUP(Table3[[#This Row],[Customer ID]],'Medical Examinations'!$1:$1048576,10,FALSE())</f>
        <v>No</v>
      </c>
      <c r="L2128" s="19" t="e">
        <f>VLOOKUP(Table3[[#This Row],[Customer ID]],'Hospitalisation Details'!2127:$1048576,5,FALSE())</f>
        <v>#N/A</v>
      </c>
      <c r="M2128" s="19" t="e">
        <f>VLOOKUP(Table3[[#This Row],[Customer ID]],'Hospitalisation Details'!2127:$1048576,6,FALSE())</f>
        <v>#N/A</v>
      </c>
      <c r="N2128" s="19" t="e">
        <f>VLOOKUP(Table3[[#This Row],[Customer ID]],'Hospitalisation Details'!2127:$1048576,8,FALSE())</f>
        <v>#N/A</v>
      </c>
      <c r="O2128" s="19" t="e">
        <f>VLOOKUP(Table3[[#This Row],[Customer ID]],'Hospitalisation Details'!2127:$1048576,9,FALSE())</f>
        <v>#N/A</v>
      </c>
      <c r="P2128" s="19" t="e">
        <f>VLOOKUP(Table3[[#This Row],[Customer ID]],'Hospitalisation Details'!2127:$1048576,10,FALSE())</f>
        <v>#N/A</v>
      </c>
      <c r="Q2128" s="19" t="e">
        <f>VLOOKUP(Table3[[#This Row],[Customer ID]],'Hospitalisation Details'!2127:$1048576,11,FALSE())</f>
        <v>#N/A</v>
      </c>
    </row>
    <row r="2129" spans="1:17" x14ac:dyDescent="0.2">
      <c r="A2129" s="18" t="s">
        <v>235</v>
      </c>
      <c r="B2129" s="19" t="str">
        <f>VLOOKUP(Table3[[#This Row],[Customer ID]],'Customer name 1'!2128:$1048576,4,FALSE())</f>
        <v xml:space="preserve">Ms. Kristen </v>
      </c>
      <c r="C2129" s="20">
        <f>VLOOKUP(Table3[[#This Row],[Customer ID]],'Medical Examinations'!$1:$1048576,2,FALSE())</f>
        <v>36.575000000000003</v>
      </c>
      <c r="D2129" s="20" t="str">
        <f>VLOOKUP(Table3[[#This Row],[Customer ID]],'Medical Examinations'!$1:$1048576,3,FALSE())</f>
        <v xml:space="preserve"> obesity </v>
      </c>
      <c r="E2129" s="20">
        <f>VLOOKUP(Table3[[#This Row],[Customer ID]],'Medical Examinations'!$1:$1048576,4,FALSE())</f>
        <v>5.57</v>
      </c>
      <c r="F2129" s="20" t="str">
        <f>VLOOKUP(Table3[[#This Row],[Customer ID]],'Medical Examinations'!$1:$1048576,5,FALSE())</f>
        <v xml:space="preserve">normal </v>
      </c>
      <c r="G2129" s="19" t="str">
        <f>VLOOKUP(Table3[[#This Row],[Customer ID]],'Medical Examinations'!$1:$1048576,6,FALSE())</f>
        <v>No</v>
      </c>
      <c r="H2129" s="19" t="str">
        <f>VLOOKUP(Table3[[#This Row],[Customer ID]],'Medical Examinations'!$1:$1048576,7,FALSE())</f>
        <v>No</v>
      </c>
      <c r="I2129" s="19" t="str">
        <f>VLOOKUP(Table3[[#This Row],[Customer ID]],'Medical Examinations'!$1:$1048576,8,FALSE())</f>
        <v>Yes</v>
      </c>
      <c r="J2129" s="19">
        <f>VLOOKUP(Table3[[#This Row],[Customer ID]],'Medical Examinations'!$1:$1048576,9,FALSE())</f>
        <v>1</v>
      </c>
      <c r="K2129" s="19" t="str">
        <f>VLOOKUP(Table3[[#This Row],[Customer ID]],'Medical Examinations'!$1:$1048576,10,FALSE())</f>
        <v>No</v>
      </c>
      <c r="L2129" s="19" t="e">
        <f>VLOOKUP(Table3[[#This Row],[Customer ID]],'Hospitalisation Details'!2128:$1048576,5,FALSE())</f>
        <v>#N/A</v>
      </c>
      <c r="M2129" s="19" t="e">
        <f>VLOOKUP(Table3[[#This Row],[Customer ID]],'Hospitalisation Details'!2128:$1048576,6,FALSE())</f>
        <v>#N/A</v>
      </c>
      <c r="N2129" s="19" t="e">
        <f>VLOOKUP(Table3[[#This Row],[Customer ID]],'Hospitalisation Details'!2128:$1048576,8,FALSE())</f>
        <v>#N/A</v>
      </c>
      <c r="O2129" s="19" t="e">
        <f>VLOOKUP(Table3[[#This Row],[Customer ID]],'Hospitalisation Details'!2128:$1048576,9,FALSE())</f>
        <v>#N/A</v>
      </c>
      <c r="P2129" s="19" t="e">
        <f>VLOOKUP(Table3[[#This Row],[Customer ID]],'Hospitalisation Details'!2128:$1048576,10,FALSE())</f>
        <v>#N/A</v>
      </c>
      <c r="Q2129" s="19" t="e">
        <f>VLOOKUP(Table3[[#This Row],[Customer ID]],'Hospitalisation Details'!2128:$1048576,11,FALSE())</f>
        <v>#N/A</v>
      </c>
    </row>
    <row r="2130" spans="1:17" x14ac:dyDescent="0.2">
      <c r="A2130" s="18" t="s">
        <v>234</v>
      </c>
      <c r="B2130" s="19" t="str">
        <f>VLOOKUP(Table3[[#This Row],[Customer ID]],'Customer name 1'!2129:$1048576,4,FALSE())</f>
        <v xml:space="preserve">Ms. Catherine </v>
      </c>
      <c r="C2130" s="20">
        <f>VLOOKUP(Table3[[#This Row],[Customer ID]],'Medical Examinations'!$1:$1048576,2,FALSE())</f>
        <v>35.15</v>
      </c>
      <c r="D2130" s="20" t="str">
        <f>VLOOKUP(Table3[[#This Row],[Customer ID]],'Medical Examinations'!$1:$1048576,3,FALSE())</f>
        <v xml:space="preserve"> obesity </v>
      </c>
      <c r="E2130" s="20">
        <f>VLOOKUP(Table3[[#This Row],[Customer ID]],'Medical Examinations'!$1:$1048576,4,FALSE())</f>
        <v>5.47</v>
      </c>
      <c r="F2130" s="20" t="str">
        <f>VLOOKUP(Table3[[#This Row],[Customer ID]],'Medical Examinations'!$1:$1048576,5,FALSE())</f>
        <v xml:space="preserve">normal </v>
      </c>
      <c r="G2130" s="19" t="str">
        <f>VLOOKUP(Table3[[#This Row],[Customer ID]],'Medical Examinations'!$1:$1048576,6,FALSE())</f>
        <v>No</v>
      </c>
      <c r="H2130" s="19" t="str">
        <f>VLOOKUP(Table3[[#This Row],[Customer ID]],'Medical Examinations'!$1:$1048576,7,FALSE())</f>
        <v>No</v>
      </c>
      <c r="I2130" s="19" t="str">
        <f>VLOOKUP(Table3[[#This Row],[Customer ID]],'Medical Examinations'!$1:$1048576,8,FALSE())</f>
        <v>Yes</v>
      </c>
      <c r="J2130" s="19">
        <f>VLOOKUP(Table3[[#This Row],[Customer ID]],'Medical Examinations'!$1:$1048576,9,FALSE())</f>
        <v>1</v>
      </c>
      <c r="K2130" s="19" t="str">
        <f>VLOOKUP(Table3[[#This Row],[Customer ID]],'Medical Examinations'!$1:$1048576,10,FALSE())</f>
        <v>No</v>
      </c>
      <c r="L2130" s="19" t="e">
        <f>VLOOKUP(Table3[[#This Row],[Customer ID]],'Hospitalisation Details'!2129:$1048576,5,FALSE())</f>
        <v>#N/A</v>
      </c>
      <c r="M2130" s="19" t="e">
        <f>VLOOKUP(Table3[[#This Row],[Customer ID]],'Hospitalisation Details'!2129:$1048576,6,FALSE())</f>
        <v>#N/A</v>
      </c>
      <c r="N2130" s="19" t="e">
        <f>VLOOKUP(Table3[[#This Row],[Customer ID]],'Hospitalisation Details'!2129:$1048576,8,FALSE())</f>
        <v>#N/A</v>
      </c>
      <c r="O2130" s="19" t="e">
        <f>VLOOKUP(Table3[[#This Row],[Customer ID]],'Hospitalisation Details'!2129:$1048576,9,FALSE())</f>
        <v>#N/A</v>
      </c>
      <c r="P2130" s="19" t="e">
        <f>VLOOKUP(Table3[[#This Row],[Customer ID]],'Hospitalisation Details'!2129:$1048576,10,FALSE())</f>
        <v>#N/A</v>
      </c>
      <c r="Q2130" s="19" t="e">
        <f>VLOOKUP(Table3[[#This Row],[Customer ID]],'Hospitalisation Details'!2129:$1048576,11,FALSE())</f>
        <v>#N/A</v>
      </c>
    </row>
    <row r="2131" spans="1:17" x14ac:dyDescent="0.2">
      <c r="A2131" s="18" t="s">
        <v>233</v>
      </c>
      <c r="B2131" s="19" t="str">
        <f>VLOOKUP(Table3[[#This Row],[Customer ID]],'Customer name 1'!2130:$1048576,4,FALSE())</f>
        <v xml:space="preserve">Ms. Paula </v>
      </c>
      <c r="C2131" s="20">
        <f>VLOOKUP(Table3[[#This Row],[Customer ID]],'Medical Examinations'!$1:$1048576,2,FALSE())</f>
        <v>32.11</v>
      </c>
      <c r="D2131" s="20" t="str">
        <f>VLOOKUP(Table3[[#This Row],[Customer ID]],'Medical Examinations'!$1:$1048576,3,FALSE())</f>
        <v xml:space="preserve"> obesity </v>
      </c>
      <c r="E2131" s="20">
        <f>VLOOKUP(Table3[[#This Row],[Customer ID]],'Medical Examinations'!$1:$1048576,4,FALSE())</f>
        <v>4.43</v>
      </c>
      <c r="F2131" s="20" t="str">
        <f>VLOOKUP(Table3[[#This Row],[Customer ID]],'Medical Examinations'!$1:$1048576,5,FALSE())</f>
        <v xml:space="preserve">normal </v>
      </c>
      <c r="G2131" s="19" t="str">
        <f>VLOOKUP(Table3[[#This Row],[Customer ID]],'Medical Examinations'!$1:$1048576,6,FALSE())</f>
        <v>No</v>
      </c>
      <c r="H2131" s="19" t="str">
        <f>VLOOKUP(Table3[[#This Row],[Customer ID]],'Medical Examinations'!$1:$1048576,7,FALSE())</f>
        <v>No</v>
      </c>
      <c r="I2131" s="19" t="str">
        <f>VLOOKUP(Table3[[#This Row],[Customer ID]],'Medical Examinations'!$1:$1048576,8,FALSE())</f>
        <v>Yes</v>
      </c>
      <c r="J2131" s="19">
        <f>VLOOKUP(Table3[[#This Row],[Customer ID]],'Medical Examinations'!$1:$1048576,9,FALSE())</f>
        <v>1</v>
      </c>
      <c r="K2131" s="19" t="str">
        <f>VLOOKUP(Table3[[#This Row],[Customer ID]],'Medical Examinations'!$1:$1048576,10,FALSE())</f>
        <v>No</v>
      </c>
      <c r="L2131" s="19" t="e">
        <f>VLOOKUP(Table3[[#This Row],[Customer ID]],'Hospitalisation Details'!2130:$1048576,5,FALSE())</f>
        <v>#N/A</v>
      </c>
      <c r="M2131" s="19" t="e">
        <f>VLOOKUP(Table3[[#This Row],[Customer ID]],'Hospitalisation Details'!2130:$1048576,6,FALSE())</f>
        <v>#N/A</v>
      </c>
      <c r="N2131" s="19" t="e">
        <f>VLOOKUP(Table3[[#This Row],[Customer ID]],'Hospitalisation Details'!2130:$1048576,8,FALSE())</f>
        <v>#N/A</v>
      </c>
      <c r="O2131" s="19" t="e">
        <f>VLOOKUP(Table3[[#This Row],[Customer ID]],'Hospitalisation Details'!2130:$1048576,9,FALSE())</f>
        <v>#N/A</v>
      </c>
      <c r="P2131" s="19" t="e">
        <f>VLOOKUP(Table3[[#This Row],[Customer ID]],'Hospitalisation Details'!2130:$1048576,10,FALSE())</f>
        <v>#N/A</v>
      </c>
      <c r="Q2131" s="19" t="e">
        <f>VLOOKUP(Table3[[#This Row],[Customer ID]],'Hospitalisation Details'!2130:$1048576,11,FALSE())</f>
        <v>#N/A</v>
      </c>
    </row>
    <row r="2132" spans="1:17" x14ac:dyDescent="0.2">
      <c r="A2132" s="18" t="s">
        <v>232</v>
      </c>
      <c r="B2132" s="19" t="str">
        <f>VLOOKUP(Table3[[#This Row],[Customer ID]],'Customer name 1'!2131:$1048576,4,FALSE())</f>
        <v xml:space="preserve">Ms. Evan </v>
      </c>
      <c r="C2132" s="20">
        <f>VLOOKUP(Table3[[#This Row],[Customer ID]],'Medical Examinations'!$1:$1048576,2,FALSE())</f>
        <v>30.495000000000001</v>
      </c>
      <c r="D2132" s="20" t="str">
        <f>VLOOKUP(Table3[[#This Row],[Customer ID]],'Medical Examinations'!$1:$1048576,3,FALSE())</f>
        <v xml:space="preserve"> obesity </v>
      </c>
      <c r="E2132" s="20">
        <f>VLOOKUP(Table3[[#This Row],[Customer ID]],'Medical Examinations'!$1:$1048576,4,FALSE())</f>
        <v>4.95</v>
      </c>
      <c r="F2132" s="20" t="str">
        <f>VLOOKUP(Table3[[#This Row],[Customer ID]],'Medical Examinations'!$1:$1048576,5,FALSE())</f>
        <v xml:space="preserve">normal </v>
      </c>
      <c r="G2132" s="19" t="str">
        <f>VLOOKUP(Table3[[#This Row],[Customer ID]],'Medical Examinations'!$1:$1048576,6,FALSE())</f>
        <v>No</v>
      </c>
      <c r="H2132" s="19" t="str">
        <f>VLOOKUP(Table3[[#This Row],[Customer ID]],'Medical Examinations'!$1:$1048576,7,FALSE())</f>
        <v>No</v>
      </c>
      <c r="I2132" s="19" t="str">
        <f>VLOOKUP(Table3[[#This Row],[Customer ID]],'Medical Examinations'!$1:$1048576,8,FALSE())</f>
        <v>Yes</v>
      </c>
      <c r="J2132" s="19">
        <f>VLOOKUP(Table3[[#This Row],[Customer ID]],'Medical Examinations'!$1:$1048576,9,FALSE())</f>
        <v>1</v>
      </c>
      <c r="K2132" s="19" t="str">
        <f>VLOOKUP(Table3[[#This Row],[Customer ID]],'Medical Examinations'!$1:$1048576,10,FALSE())</f>
        <v>No</v>
      </c>
      <c r="L2132" s="19" t="e">
        <f>VLOOKUP(Table3[[#This Row],[Customer ID]],'Hospitalisation Details'!2131:$1048576,5,FALSE())</f>
        <v>#N/A</v>
      </c>
      <c r="M2132" s="19" t="e">
        <f>VLOOKUP(Table3[[#This Row],[Customer ID]],'Hospitalisation Details'!2131:$1048576,6,FALSE())</f>
        <v>#N/A</v>
      </c>
      <c r="N2132" s="19" t="e">
        <f>VLOOKUP(Table3[[#This Row],[Customer ID]],'Hospitalisation Details'!2131:$1048576,8,FALSE())</f>
        <v>#N/A</v>
      </c>
      <c r="O2132" s="19" t="e">
        <f>VLOOKUP(Table3[[#This Row],[Customer ID]],'Hospitalisation Details'!2131:$1048576,9,FALSE())</f>
        <v>#N/A</v>
      </c>
      <c r="P2132" s="19" t="e">
        <f>VLOOKUP(Table3[[#This Row],[Customer ID]],'Hospitalisation Details'!2131:$1048576,10,FALSE())</f>
        <v>#N/A</v>
      </c>
      <c r="Q2132" s="19" t="e">
        <f>VLOOKUP(Table3[[#This Row],[Customer ID]],'Hospitalisation Details'!2131:$1048576,11,FALSE())</f>
        <v>#N/A</v>
      </c>
    </row>
    <row r="2133" spans="1:17" x14ac:dyDescent="0.2">
      <c r="A2133" s="18" t="s">
        <v>231</v>
      </c>
      <c r="B2133" s="19" t="str">
        <f>VLOOKUP(Table3[[#This Row],[Customer ID]],'Customer name 1'!2132:$1048576,4,FALSE())</f>
        <v xml:space="preserve">Mr. Nathan </v>
      </c>
      <c r="C2133" s="20">
        <f>VLOOKUP(Table3[[#This Row],[Customer ID]],'Medical Examinations'!$1:$1048576,2,FALSE())</f>
        <v>29.24</v>
      </c>
      <c r="D2133" s="20" t="str">
        <f>VLOOKUP(Table3[[#This Row],[Customer ID]],'Medical Examinations'!$1:$1048576,3,FALSE())</f>
        <v>over weight</v>
      </c>
      <c r="E2133" s="20">
        <f>VLOOKUP(Table3[[#This Row],[Customer ID]],'Medical Examinations'!$1:$1048576,4,FALSE())</f>
        <v>4.04</v>
      </c>
      <c r="F2133" s="20" t="str">
        <f>VLOOKUP(Table3[[#This Row],[Customer ID]],'Medical Examinations'!$1:$1048576,5,FALSE())</f>
        <v xml:space="preserve">normal </v>
      </c>
      <c r="G2133" s="19" t="str">
        <f>VLOOKUP(Table3[[#This Row],[Customer ID]],'Medical Examinations'!$1:$1048576,6,FALSE())</f>
        <v>No</v>
      </c>
      <c r="H2133" s="19" t="str">
        <f>VLOOKUP(Table3[[#This Row],[Customer ID]],'Medical Examinations'!$1:$1048576,7,FALSE())</f>
        <v>yes</v>
      </c>
      <c r="I2133" s="19" t="str">
        <f>VLOOKUP(Table3[[#This Row],[Customer ID]],'Medical Examinations'!$1:$1048576,8,FALSE())</f>
        <v>No</v>
      </c>
      <c r="J2133" s="19">
        <f>VLOOKUP(Table3[[#This Row],[Customer ID]],'Medical Examinations'!$1:$1048576,9,FALSE())</f>
        <v>1</v>
      </c>
      <c r="K2133" s="19" t="str">
        <f>VLOOKUP(Table3[[#This Row],[Customer ID]],'Medical Examinations'!$1:$1048576,10,FALSE())</f>
        <v>No</v>
      </c>
      <c r="L2133" s="19" t="e">
        <f>VLOOKUP(Table3[[#This Row],[Customer ID]],'Hospitalisation Details'!2132:$1048576,5,FALSE())</f>
        <v>#N/A</v>
      </c>
      <c r="M2133" s="19" t="e">
        <f>VLOOKUP(Table3[[#This Row],[Customer ID]],'Hospitalisation Details'!2132:$1048576,6,FALSE())</f>
        <v>#N/A</v>
      </c>
      <c r="N2133" s="19" t="e">
        <f>VLOOKUP(Table3[[#This Row],[Customer ID]],'Hospitalisation Details'!2132:$1048576,8,FALSE())</f>
        <v>#N/A</v>
      </c>
      <c r="O2133" s="19" t="e">
        <f>VLOOKUP(Table3[[#This Row],[Customer ID]],'Hospitalisation Details'!2132:$1048576,9,FALSE())</f>
        <v>#N/A</v>
      </c>
      <c r="P2133" s="19" t="e">
        <f>VLOOKUP(Table3[[#This Row],[Customer ID]],'Hospitalisation Details'!2132:$1048576,10,FALSE())</f>
        <v>#N/A</v>
      </c>
      <c r="Q2133" s="19" t="e">
        <f>VLOOKUP(Table3[[#This Row],[Customer ID]],'Hospitalisation Details'!2132:$1048576,11,FALSE())</f>
        <v>#N/A</v>
      </c>
    </row>
    <row r="2134" spans="1:17" x14ac:dyDescent="0.2">
      <c r="A2134" s="18" t="s">
        <v>230</v>
      </c>
      <c r="B2134" s="19" t="str">
        <f>VLOOKUP(Table3[[#This Row],[Customer ID]],'Customer name 1'!2133:$1048576,4,FALSE())</f>
        <v xml:space="preserve">Ms. Ashley </v>
      </c>
      <c r="C2134" s="20">
        <f>VLOOKUP(Table3[[#This Row],[Customer ID]],'Medical Examinations'!$1:$1048576,2,FALSE())</f>
        <v>22.515000000000001</v>
      </c>
      <c r="D2134" s="20" t="str">
        <f>VLOOKUP(Table3[[#This Row],[Customer ID]],'Medical Examinations'!$1:$1048576,3,FALSE())</f>
        <v>normal weight</v>
      </c>
      <c r="E2134" s="20">
        <f>VLOOKUP(Table3[[#This Row],[Customer ID]],'Medical Examinations'!$1:$1048576,4,FALSE())</f>
        <v>5.93</v>
      </c>
      <c r="F2134" s="20" t="str">
        <f>VLOOKUP(Table3[[#This Row],[Customer ID]],'Medical Examinations'!$1:$1048576,5,FALSE())</f>
        <v>prediabetes</v>
      </c>
      <c r="G2134" s="19" t="str">
        <f>VLOOKUP(Table3[[#This Row],[Customer ID]],'Medical Examinations'!$1:$1048576,6,FALSE())</f>
        <v>No</v>
      </c>
      <c r="H2134" s="19" t="str">
        <f>VLOOKUP(Table3[[#This Row],[Customer ID]],'Medical Examinations'!$1:$1048576,7,FALSE())</f>
        <v>No</v>
      </c>
      <c r="I2134" s="19" t="str">
        <f>VLOOKUP(Table3[[#This Row],[Customer ID]],'Medical Examinations'!$1:$1048576,8,FALSE())</f>
        <v>Yes</v>
      </c>
      <c r="J2134" s="19">
        <f>VLOOKUP(Table3[[#This Row],[Customer ID]],'Medical Examinations'!$1:$1048576,9,FALSE())</f>
        <v>1</v>
      </c>
      <c r="K2134" s="19" t="str">
        <f>VLOOKUP(Table3[[#This Row],[Customer ID]],'Medical Examinations'!$1:$1048576,10,FALSE())</f>
        <v>No</v>
      </c>
      <c r="L2134" s="19" t="e">
        <f>VLOOKUP(Table3[[#This Row],[Customer ID]],'Hospitalisation Details'!2133:$1048576,5,FALSE())</f>
        <v>#N/A</v>
      </c>
      <c r="M2134" s="19" t="e">
        <f>VLOOKUP(Table3[[#This Row],[Customer ID]],'Hospitalisation Details'!2133:$1048576,6,FALSE())</f>
        <v>#N/A</v>
      </c>
      <c r="N2134" s="19" t="e">
        <f>VLOOKUP(Table3[[#This Row],[Customer ID]],'Hospitalisation Details'!2133:$1048576,8,FALSE())</f>
        <v>#N/A</v>
      </c>
      <c r="O2134" s="19" t="e">
        <f>VLOOKUP(Table3[[#This Row],[Customer ID]],'Hospitalisation Details'!2133:$1048576,9,FALSE())</f>
        <v>#N/A</v>
      </c>
      <c r="P2134" s="19" t="e">
        <f>VLOOKUP(Table3[[#This Row],[Customer ID]],'Hospitalisation Details'!2133:$1048576,10,FALSE())</f>
        <v>#N/A</v>
      </c>
      <c r="Q2134" s="19" t="e">
        <f>VLOOKUP(Table3[[#This Row],[Customer ID]],'Hospitalisation Details'!2133:$1048576,11,FALSE())</f>
        <v>#N/A</v>
      </c>
    </row>
    <row r="2135" spans="1:17" x14ac:dyDescent="0.2">
      <c r="A2135" s="18" t="s">
        <v>229</v>
      </c>
      <c r="B2135" s="19" t="str">
        <f>VLOOKUP(Table3[[#This Row],[Customer ID]],'Customer name 1'!2134:$1048576,4,FALSE())</f>
        <v xml:space="preserve">Mr. Jason </v>
      </c>
      <c r="C2135" s="20">
        <f>VLOOKUP(Table3[[#This Row],[Customer ID]],'Medical Examinations'!$1:$1048576,2,FALSE())</f>
        <v>15.65</v>
      </c>
      <c r="D2135" s="20" t="str">
        <f>VLOOKUP(Table3[[#This Row],[Customer ID]],'Medical Examinations'!$1:$1048576,3,FALSE())</f>
        <v xml:space="preserve">under weight </v>
      </c>
      <c r="E2135" s="20">
        <f>VLOOKUP(Table3[[#This Row],[Customer ID]],'Medical Examinations'!$1:$1048576,4,FALSE())</f>
        <v>4.2300000000000004</v>
      </c>
      <c r="F2135" s="20" t="str">
        <f>VLOOKUP(Table3[[#This Row],[Customer ID]],'Medical Examinations'!$1:$1048576,5,FALSE())</f>
        <v xml:space="preserve">normal </v>
      </c>
      <c r="G2135" s="19" t="str">
        <f>VLOOKUP(Table3[[#This Row],[Customer ID]],'Medical Examinations'!$1:$1048576,6,FALSE())</f>
        <v>No</v>
      </c>
      <c r="H2135" s="19" t="str">
        <f>VLOOKUP(Table3[[#This Row],[Customer ID]],'Medical Examinations'!$1:$1048576,7,FALSE())</f>
        <v>No</v>
      </c>
      <c r="I2135" s="19" t="str">
        <f>VLOOKUP(Table3[[#This Row],[Customer ID]],'Medical Examinations'!$1:$1048576,8,FALSE())</f>
        <v>No</v>
      </c>
      <c r="J2135" s="19">
        <f>VLOOKUP(Table3[[#This Row],[Customer ID]],'Medical Examinations'!$1:$1048576,9,FALSE())</f>
        <v>0</v>
      </c>
      <c r="K2135" s="19" t="str">
        <f>VLOOKUP(Table3[[#This Row],[Customer ID]],'Medical Examinations'!$1:$1048576,10,FALSE())</f>
        <v>No</v>
      </c>
      <c r="L2135" s="19" t="e">
        <f>VLOOKUP(Table3[[#This Row],[Customer ID]],'Hospitalisation Details'!2134:$1048576,5,FALSE())</f>
        <v>#N/A</v>
      </c>
      <c r="M2135" s="19" t="e">
        <f>VLOOKUP(Table3[[#This Row],[Customer ID]],'Hospitalisation Details'!2134:$1048576,6,FALSE())</f>
        <v>#N/A</v>
      </c>
      <c r="N2135" s="19" t="e">
        <f>VLOOKUP(Table3[[#This Row],[Customer ID]],'Hospitalisation Details'!2134:$1048576,8,FALSE())</f>
        <v>#N/A</v>
      </c>
      <c r="O2135" s="19" t="e">
        <f>VLOOKUP(Table3[[#This Row],[Customer ID]],'Hospitalisation Details'!2134:$1048576,9,FALSE())</f>
        <v>#N/A</v>
      </c>
      <c r="P2135" s="19" t="e">
        <f>VLOOKUP(Table3[[#This Row],[Customer ID]],'Hospitalisation Details'!2134:$1048576,10,FALSE())</f>
        <v>#N/A</v>
      </c>
      <c r="Q2135" s="19" t="e">
        <f>VLOOKUP(Table3[[#This Row],[Customer ID]],'Hospitalisation Details'!2134:$1048576,11,FALSE())</f>
        <v>#N/A</v>
      </c>
    </row>
    <row r="2136" spans="1:17" x14ac:dyDescent="0.2">
      <c r="A2136" s="18" t="s">
        <v>228</v>
      </c>
      <c r="B2136" s="19" t="str">
        <f>VLOOKUP(Table3[[#This Row],[Customer ID]],'Customer name 1'!2135:$1048576,4,FALSE())</f>
        <v xml:space="preserve">Mr. Marshall </v>
      </c>
      <c r="C2136" s="20">
        <f>VLOOKUP(Table3[[#This Row],[Customer ID]],'Medical Examinations'!$1:$1048576,2,FALSE())</f>
        <v>27.36</v>
      </c>
      <c r="D2136" s="20" t="str">
        <f>VLOOKUP(Table3[[#This Row],[Customer ID]],'Medical Examinations'!$1:$1048576,3,FALSE())</f>
        <v>over weight</v>
      </c>
      <c r="E2136" s="20">
        <f>VLOOKUP(Table3[[#This Row],[Customer ID]],'Medical Examinations'!$1:$1048576,4,FALSE())</f>
        <v>5.59</v>
      </c>
      <c r="F2136" s="20" t="str">
        <f>VLOOKUP(Table3[[#This Row],[Customer ID]],'Medical Examinations'!$1:$1048576,5,FALSE())</f>
        <v xml:space="preserve">normal </v>
      </c>
      <c r="G2136" s="19" t="str">
        <f>VLOOKUP(Table3[[#This Row],[Customer ID]],'Medical Examinations'!$1:$1048576,6,FALSE())</f>
        <v>yes</v>
      </c>
      <c r="H2136" s="19" t="str">
        <f>VLOOKUP(Table3[[#This Row],[Customer ID]],'Medical Examinations'!$1:$1048576,7,FALSE())</f>
        <v>No</v>
      </c>
      <c r="I2136" s="19" t="str">
        <f>VLOOKUP(Table3[[#This Row],[Customer ID]],'Medical Examinations'!$1:$1048576,8,FALSE())</f>
        <v>No</v>
      </c>
      <c r="J2136" s="19">
        <f>VLOOKUP(Table3[[#This Row],[Customer ID]],'Medical Examinations'!$1:$1048576,9,FALSE())</f>
        <v>0</v>
      </c>
      <c r="K2136" s="19" t="str">
        <f>VLOOKUP(Table3[[#This Row],[Customer ID]],'Medical Examinations'!$1:$1048576,10,FALSE())</f>
        <v>No</v>
      </c>
      <c r="L2136" s="19" t="e">
        <f>VLOOKUP(Table3[[#This Row],[Customer ID]],'Hospitalisation Details'!2135:$1048576,5,FALSE())</f>
        <v>#N/A</v>
      </c>
      <c r="M2136" s="19" t="e">
        <f>VLOOKUP(Table3[[#This Row],[Customer ID]],'Hospitalisation Details'!2135:$1048576,6,FALSE())</f>
        <v>#N/A</v>
      </c>
      <c r="N2136" s="19" t="e">
        <f>VLOOKUP(Table3[[#This Row],[Customer ID]],'Hospitalisation Details'!2135:$1048576,8,FALSE())</f>
        <v>#N/A</v>
      </c>
      <c r="O2136" s="19" t="e">
        <f>VLOOKUP(Table3[[#This Row],[Customer ID]],'Hospitalisation Details'!2135:$1048576,9,FALSE())</f>
        <v>#N/A</v>
      </c>
      <c r="P2136" s="19" t="e">
        <f>VLOOKUP(Table3[[#This Row],[Customer ID]],'Hospitalisation Details'!2135:$1048576,10,FALSE())</f>
        <v>#N/A</v>
      </c>
      <c r="Q2136" s="19" t="e">
        <f>VLOOKUP(Table3[[#This Row],[Customer ID]],'Hospitalisation Details'!2135:$1048576,11,FALSE())</f>
        <v>#N/A</v>
      </c>
    </row>
    <row r="2137" spans="1:17" x14ac:dyDescent="0.2">
      <c r="A2137" s="18" t="s">
        <v>227</v>
      </c>
      <c r="B2137" s="19" t="str">
        <f>VLOOKUP(Table3[[#This Row],[Customer ID]],'Customer name 1'!2136:$1048576,4,FALSE())</f>
        <v xml:space="preserve">Mr. Lavar </v>
      </c>
      <c r="C2137" s="20">
        <f>VLOOKUP(Table3[[#This Row],[Customer ID]],'Medical Examinations'!$1:$1048576,2,FALSE())</f>
        <v>22.3</v>
      </c>
      <c r="D2137" s="20" t="str">
        <f>VLOOKUP(Table3[[#This Row],[Customer ID]],'Medical Examinations'!$1:$1048576,3,FALSE())</f>
        <v>normal weight</v>
      </c>
      <c r="E2137" s="20">
        <f>VLOOKUP(Table3[[#This Row],[Customer ID]],'Medical Examinations'!$1:$1048576,4,FALSE())</f>
        <v>4.8899999999999997</v>
      </c>
      <c r="F2137" s="20" t="str">
        <f>VLOOKUP(Table3[[#This Row],[Customer ID]],'Medical Examinations'!$1:$1048576,5,FALSE())</f>
        <v xml:space="preserve">normal </v>
      </c>
      <c r="G2137" s="19" t="str">
        <f>VLOOKUP(Table3[[#This Row],[Customer ID]],'Medical Examinations'!$1:$1048576,6,FALSE())</f>
        <v>yes</v>
      </c>
      <c r="H2137" s="19" t="str">
        <f>VLOOKUP(Table3[[#This Row],[Customer ID]],'Medical Examinations'!$1:$1048576,7,FALSE())</f>
        <v>No</v>
      </c>
      <c r="I2137" s="19" t="str">
        <f>VLOOKUP(Table3[[#This Row],[Customer ID]],'Medical Examinations'!$1:$1048576,8,FALSE())</f>
        <v>No</v>
      </c>
      <c r="J2137" s="19">
        <f>VLOOKUP(Table3[[#This Row],[Customer ID]],'Medical Examinations'!$1:$1048576,9,FALSE())</f>
        <v>0</v>
      </c>
      <c r="K2137" s="19" t="str">
        <f>VLOOKUP(Table3[[#This Row],[Customer ID]],'Medical Examinations'!$1:$1048576,10,FALSE())</f>
        <v>No</v>
      </c>
      <c r="L2137" s="19" t="e">
        <f>VLOOKUP(Table3[[#This Row],[Customer ID]],'Hospitalisation Details'!2136:$1048576,5,FALSE())</f>
        <v>#N/A</v>
      </c>
      <c r="M2137" s="19" t="e">
        <f>VLOOKUP(Table3[[#This Row],[Customer ID]],'Hospitalisation Details'!2136:$1048576,6,FALSE())</f>
        <v>#N/A</v>
      </c>
      <c r="N2137" s="19" t="e">
        <f>VLOOKUP(Table3[[#This Row],[Customer ID]],'Hospitalisation Details'!2136:$1048576,8,FALSE())</f>
        <v>#N/A</v>
      </c>
      <c r="O2137" s="19" t="e">
        <f>VLOOKUP(Table3[[#This Row],[Customer ID]],'Hospitalisation Details'!2136:$1048576,9,FALSE())</f>
        <v>#N/A</v>
      </c>
      <c r="P2137" s="19" t="e">
        <f>VLOOKUP(Table3[[#This Row],[Customer ID]],'Hospitalisation Details'!2136:$1048576,10,FALSE())</f>
        <v>#N/A</v>
      </c>
      <c r="Q2137" s="19" t="e">
        <f>VLOOKUP(Table3[[#This Row],[Customer ID]],'Hospitalisation Details'!2136:$1048576,11,FALSE())</f>
        <v>#N/A</v>
      </c>
    </row>
    <row r="2138" spans="1:17" x14ac:dyDescent="0.2">
      <c r="A2138" s="18" t="s">
        <v>226</v>
      </c>
      <c r="B2138" s="19" t="str">
        <f>VLOOKUP(Table3[[#This Row],[Customer ID]],'Customer name 1'!2137:$1048576,4,FALSE())</f>
        <v xml:space="preserve">Mr. Charlie </v>
      </c>
      <c r="C2138" s="20">
        <f>VLOOKUP(Table3[[#This Row],[Customer ID]],'Medical Examinations'!$1:$1048576,2,FALSE())</f>
        <v>26.03</v>
      </c>
      <c r="D2138" s="20" t="str">
        <f>VLOOKUP(Table3[[#This Row],[Customer ID]],'Medical Examinations'!$1:$1048576,3,FALSE())</f>
        <v>over weight</v>
      </c>
      <c r="E2138" s="20">
        <f>VLOOKUP(Table3[[#This Row],[Customer ID]],'Medical Examinations'!$1:$1048576,4,FALSE())</f>
        <v>5.81</v>
      </c>
      <c r="F2138" s="20" t="str">
        <f>VLOOKUP(Table3[[#This Row],[Customer ID]],'Medical Examinations'!$1:$1048576,5,FALSE())</f>
        <v>prediabetes</v>
      </c>
      <c r="G2138" s="19" t="str">
        <f>VLOOKUP(Table3[[#This Row],[Customer ID]],'Medical Examinations'!$1:$1048576,6,FALSE())</f>
        <v>yes</v>
      </c>
      <c r="H2138" s="19" t="str">
        <f>VLOOKUP(Table3[[#This Row],[Customer ID]],'Medical Examinations'!$1:$1048576,7,FALSE())</f>
        <v>No</v>
      </c>
      <c r="I2138" s="19" t="str">
        <f>VLOOKUP(Table3[[#This Row],[Customer ID]],'Medical Examinations'!$1:$1048576,8,FALSE())</f>
        <v>No</v>
      </c>
      <c r="J2138" s="19">
        <f>VLOOKUP(Table3[[#This Row],[Customer ID]],'Medical Examinations'!$1:$1048576,9,FALSE())</f>
        <v>0</v>
      </c>
      <c r="K2138" s="19" t="str">
        <f>VLOOKUP(Table3[[#This Row],[Customer ID]],'Medical Examinations'!$1:$1048576,10,FALSE())</f>
        <v>No</v>
      </c>
      <c r="L2138" s="19" t="e">
        <f>VLOOKUP(Table3[[#This Row],[Customer ID]],'Hospitalisation Details'!2137:$1048576,5,FALSE())</f>
        <v>#N/A</v>
      </c>
      <c r="M2138" s="19" t="e">
        <f>VLOOKUP(Table3[[#This Row],[Customer ID]],'Hospitalisation Details'!2137:$1048576,6,FALSE())</f>
        <v>#N/A</v>
      </c>
      <c r="N2138" s="19" t="e">
        <f>VLOOKUP(Table3[[#This Row],[Customer ID]],'Hospitalisation Details'!2137:$1048576,8,FALSE())</f>
        <v>#N/A</v>
      </c>
      <c r="O2138" s="19" t="e">
        <f>VLOOKUP(Table3[[#This Row],[Customer ID]],'Hospitalisation Details'!2137:$1048576,9,FALSE())</f>
        <v>#N/A</v>
      </c>
      <c r="P2138" s="19" t="e">
        <f>VLOOKUP(Table3[[#This Row],[Customer ID]],'Hospitalisation Details'!2137:$1048576,10,FALSE())</f>
        <v>#N/A</v>
      </c>
      <c r="Q2138" s="19" t="e">
        <f>VLOOKUP(Table3[[#This Row],[Customer ID]],'Hospitalisation Details'!2137:$1048576,11,FALSE())</f>
        <v>#N/A</v>
      </c>
    </row>
    <row r="2139" spans="1:17" x14ac:dyDescent="0.2">
      <c r="A2139" s="18" t="s">
        <v>225</v>
      </c>
      <c r="B2139" s="19" t="str">
        <f>VLOOKUP(Table3[[#This Row],[Customer ID]],'Customer name 1'!2138:$1048576,4,FALSE())</f>
        <v xml:space="preserve">Mrs. Lauren </v>
      </c>
      <c r="C2139" s="20">
        <f>VLOOKUP(Table3[[#This Row],[Customer ID]],'Medical Examinations'!$1:$1048576,2,FALSE())</f>
        <v>27.74</v>
      </c>
      <c r="D2139" s="20" t="str">
        <f>VLOOKUP(Table3[[#This Row],[Customer ID]],'Medical Examinations'!$1:$1048576,3,FALSE())</f>
        <v>over weight</v>
      </c>
      <c r="E2139" s="20">
        <f>VLOOKUP(Table3[[#This Row],[Customer ID]],'Medical Examinations'!$1:$1048576,4,FALSE())</f>
        <v>4.29</v>
      </c>
      <c r="F2139" s="20" t="str">
        <f>VLOOKUP(Table3[[#This Row],[Customer ID]],'Medical Examinations'!$1:$1048576,5,FALSE())</f>
        <v xml:space="preserve">normal </v>
      </c>
      <c r="G2139" s="19" t="str">
        <f>VLOOKUP(Table3[[#This Row],[Customer ID]],'Medical Examinations'!$1:$1048576,6,FALSE())</f>
        <v>No</v>
      </c>
      <c r="H2139" s="19" t="str">
        <f>VLOOKUP(Table3[[#This Row],[Customer ID]],'Medical Examinations'!$1:$1048576,7,FALSE())</f>
        <v>yes</v>
      </c>
      <c r="I2139" s="19" t="str">
        <f>VLOOKUP(Table3[[#This Row],[Customer ID]],'Medical Examinations'!$1:$1048576,8,FALSE())</f>
        <v>No</v>
      </c>
      <c r="J2139" s="19">
        <f>VLOOKUP(Table3[[#This Row],[Customer ID]],'Medical Examinations'!$1:$1048576,9,FALSE())</f>
        <v>1</v>
      </c>
      <c r="K2139" s="19" t="str">
        <f>VLOOKUP(Table3[[#This Row],[Customer ID]],'Medical Examinations'!$1:$1048576,10,FALSE())</f>
        <v>No</v>
      </c>
      <c r="L2139" s="19" t="e">
        <f>VLOOKUP(Table3[[#This Row],[Customer ID]],'Hospitalisation Details'!2138:$1048576,5,FALSE())</f>
        <v>#N/A</v>
      </c>
      <c r="M2139" s="19" t="e">
        <f>VLOOKUP(Table3[[#This Row],[Customer ID]],'Hospitalisation Details'!2138:$1048576,6,FALSE())</f>
        <v>#N/A</v>
      </c>
      <c r="N2139" s="19" t="e">
        <f>VLOOKUP(Table3[[#This Row],[Customer ID]],'Hospitalisation Details'!2138:$1048576,8,FALSE())</f>
        <v>#N/A</v>
      </c>
      <c r="O2139" s="19" t="e">
        <f>VLOOKUP(Table3[[#This Row],[Customer ID]],'Hospitalisation Details'!2138:$1048576,9,FALSE())</f>
        <v>#N/A</v>
      </c>
      <c r="P2139" s="19" t="e">
        <f>VLOOKUP(Table3[[#This Row],[Customer ID]],'Hospitalisation Details'!2138:$1048576,10,FALSE())</f>
        <v>#N/A</v>
      </c>
      <c r="Q2139" s="19" t="e">
        <f>VLOOKUP(Table3[[#This Row],[Customer ID]],'Hospitalisation Details'!2138:$1048576,11,FALSE())</f>
        <v>#N/A</v>
      </c>
    </row>
    <row r="2140" spans="1:17" x14ac:dyDescent="0.2">
      <c r="A2140" s="18" t="s">
        <v>224</v>
      </c>
      <c r="B2140" s="19" t="str">
        <f>VLOOKUP(Table3[[#This Row],[Customer ID]],'Customer name 1'!2139:$1048576,4,FALSE())</f>
        <v xml:space="preserve">Mr. Arthur </v>
      </c>
      <c r="C2140" s="20">
        <f>VLOOKUP(Table3[[#This Row],[Customer ID]],'Medical Examinations'!$1:$1048576,2,FALSE())</f>
        <v>32.11</v>
      </c>
      <c r="D2140" s="20" t="str">
        <f>VLOOKUP(Table3[[#This Row],[Customer ID]],'Medical Examinations'!$1:$1048576,3,FALSE())</f>
        <v xml:space="preserve"> obesity </v>
      </c>
      <c r="E2140" s="20">
        <f>VLOOKUP(Table3[[#This Row],[Customer ID]],'Medical Examinations'!$1:$1048576,4,FALSE())</f>
        <v>4.03</v>
      </c>
      <c r="F2140" s="20" t="str">
        <f>VLOOKUP(Table3[[#This Row],[Customer ID]],'Medical Examinations'!$1:$1048576,5,FALSE())</f>
        <v xml:space="preserve">normal </v>
      </c>
      <c r="G2140" s="19" t="str">
        <f>VLOOKUP(Table3[[#This Row],[Customer ID]],'Medical Examinations'!$1:$1048576,6,FALSE())</f>
        <v>yes</v>
      </c>
      <c r="H2140" s="19" t="str">
        <f>VLOOKUP(Table3[[#This Row],[Customer ID]],'Medical Examinations'!$1:$1048576,7,FALSE())</f>
        <v>yes</v>
      </c>
      <c r="I2140" s="19" t="str">
        <f>VLOOKUP(Table3[[#This Row],[Customer ID]],'Medical Examinations'!$1:$1048576,8,FALSE())</f>
        <v>No</v>
      </c>
      <c r="J2140" s="19">
        <f>VLOOKUP(Table3[[#This Row],[Customer ID]],'Medical Examinations'!$1:$1048576,9,FALSE())</f>
        <v>2</v>
      </c>
      <c r="K2140" s="19" t="str">
        <f>VLOOKUP(Table3[[#This Row],[Customer ID]],'Medical Examinations'!$1:$1048576,10,FALSE())</f>
        <v>No</v>
      </c>
      <c r="L2140" s="19" t="e">
        <f>VLOOKUP(Table3[[#This Row],[Customer ID]],'Hospitalisation Details'!2139:$1048576,5,FALSE())</f>
        <v>#N/A</v>
      </c>
      <c r="M2140" s="19" t="e">
        <f>VLOOKUP(Table3[[#This Row],[Customer ID]],'Hospitalisation Details'!2139:$1048576,6,FALSE())</f>
        <v>#N/A</v>
      </c>
      <c r="N2140" s="19" t="e">
        <f>VLOOKUP(Table3[[#This Row],[Customer ID]],'Hospitalisation Details'!2139:$1048576,8,FALSE())</f>
        <v>#N/A</v>
      </c>
      <c r="O2140" s="19" t="e">
        <f>VLOOKUP(Table3[[#This Row],[Customer ID]],'Hospitalisation Details'!2139:$1048576,9,FALSE())</f>
        <v>#N/A</v>
      </c>
      <c r="P2140" s="19" t="e">
        <f>VLOOKUP(Table3[[#This Row],[Customer ID]],'Hospitalisation Details'!2139:$1048576,10,FALSE())</f>
        <v>#N/A</v>
      </c>
      <c r="Q2140" s="19" t="e">
        <f>VLOOKUP(Table3[[#This Row],[Customer ID]],'Hospitalisation Details'!2139:$1048576,11,FALSE())</f>
        <v>#N/A</v>
      </c>
    </row>
    <row r="2141" spans="1:17" x14ac:dyDescent="0.2">
      <c r="A2141" s="18" t="s">
        <v>223</v>
      </c>
      <c r="B2141" s="19" t="str">
        <f>VLOOKUP(Table3[[#This Row],[Customer ID]],'Customer name 1'!2140:$1048576,4,FALSE())</f>
        <v xml:space="preserve">Mr. Thomas </v>
      </c>
      <c r="C2141" s="20">
        <f>VLOOKUP(Table3[[#This Row],[Customer ID]],'Medical Examinations'!$1:$1048576,2,FALSE())</f>
        <v>25.175000000000001</v>
      </c>
      <c r="D2141" s="20" t="str">
        <f>VLOOKUP(Table3[[#This Row],[Customer ID]],'Medical Examinations'!$1:$1048576,3,FALSE())</f>
        <v>over weight</v>
      </c>
      <c r="E2141" s="20">
        <f>VLOOKUP(Table3[[#This Row],[Customer ID]],'Medical Examinations'!$1:$1048576,4,FALSE())</f>
        <v>6.29</v>
      </c>
      <c r="F2141" s="20" t="str">
        <f>VLOOKUP(Table3[[#This Row],[Customer ID]],'Medical Examinations'!$1:$1048576,5,FALSE())</f>
        <v>prediabetes</v>
      </c>
      <c r="G2141" s="19" t="str">
        <f>VLOOKUP(Table3[[#This Row],[Customer ID]],'Medical Examinations'!$1:$1048576,6,FALSE())</f>
        <v>yes</v>
      </c>
      <c r="H2141" s="19" t="str">
        <f>VLOOKUP(Table3[[#This Row],[Customer ID]],'Medical Examinations'!$1:$1048576,7,FALSE())</f>
        <v>yes</v>
      </c>
      <c r="I2141" s="19" t="str">
        <f>VLOOKUP(Table3[[#This Row],[Customer ID]],'Medical Examinations'!$1:$1048576,8,FALSE())</f>
        <v>No</v>
      </c>
      <c r="J2141" s="19">
        <f>VLOOKUP(Table3[[#This Row],[Customer ID]],'Medical Examinations'!$1:$1048576,9,FALSE())</f>
        <v>2</v>
      </c>
      <c r="K2141" s="19" t="str">
        <f>VLOOKUP(Table3[[#This Row],[Customer ID]],'Medical Examinations'!$1:$1048576,10,FALSE())</f>
        <v>No</v>
      </c>
      <c r="L2141" s="19" t="e">
        <f>VLOOKUP(Table3[[#This Row],[Customer ID]],'Hospitalisation Details'!2140:$1048576,5,FALSE())</f>
        <v>#N/A</v>
      </c>
      <c r="M2141" s="19" t="e">
        <f>VLOOKUP(Table3[[#This Row],[Customer ID]],'Hospitalisation Details'!2140:$1048576,6,FALSE())</f>
        <v>#N/A</v>
      </c>
      <c r="N2141" s="19" t="e">
        <f>VLOOKUP(Table3[[#This Row],[Customer ID]],'Hospitalisation Details'!2140:$1048576,8,FALSE())</f>
        <v>#N/A</v>
      </c>
      <c r="O2141" s="19" t="e">
        <f>VLOOKUP(Table3[[#This Row],[Customer ID]],'Hospitalisation Details'!2140:$1048576,9,FALSE())</f>
        <v>#N/A</v>
      </c>
      <c r="P2141" s="19" t="e">
        <f>VLOOKUP(Table3[[#This Row],[Customer ID]],'Hospitalisation Details'!2140:$1048576,10,FALSE())</f>
        <v>#N/A</v>
      </c>
      <c r="Q2141" s="19" t="e">
        <f>VLOOKUP(Table3[[#This Row],[Customer ID]],'Hospitalisation Details'!2140:$1048576,11,FALSE())</f>
        <v>#N/A</v>
      </c>
    </row>
    <row r="2142" spans="1:17" x14ac:dyDescent="0.2">
      <c r="A2142" s="18" t="s">
        <v>222</v>
      </c>
      <c r="B2142" s="19" t="str">
        <f>VLOOKUP(Table3[[#This Row],[Customer ID]],'Customer name 1'!2141:$1048576,4,FALSE())</f>
        <v xml:space="preserve">Ms. Jennifer </v>
      </c>
      <c r="C2142" s="20">
        <f>VLOOKUP(Table3[[#This Row],[Customer ID]],'Medical Examinations'!$1:$1048576,2,FALSE())</f>
        <v>39.49</v>
      </c>
      <c r="D2142" s="20" t="str">
        <f>VLOOKUP(Table3[[#This Row],[Customer ID]],'Medical Examinations'!$1:$1048576,3,FALSE())</f>
        <v xml:space="preserve"> obesity </v>
      </c>
      <c r="E2142" s="20">
        <f>VLOOKUP(Table3[[#This Row],[Customer ID]],'Medical Examinations'!$1:$1048576,4,FALSE())</f>
        <v>4.4800000000000004</v>
      </c>
      <c r="F2142" s="20" t="str">
        <f>VLOOKUP(Table3[[#This Row],[Customer ID]],'Medical Examinations'!$1:$1048576,5,FALSE())</f>
        <v xml:space="preserve">normal </v>
      </c>
      <c r="G2142" s="19" t="str">
        <f>VLOOKUP(Table3[[#This Row],[Customer ID]],'Medical Examinations'!$1:$1048576,6,FALSE())</f>
        <v>yes</v>
      </c>
      <c r="H2142" s="19" t="str">
        <f>VLOOKUP(Table3[[#This Row],[Customer ID]],'Medical Examinations'!$1:$1048576,7,FALSE())</f>
        <v>No</v>
      </c>
      <c r="I2142" s="19" t="str">
        <f>VLOOKUP(Table3[[#This Row],[Customer ID]],'Medical Examinations'!$1:$1048576,8,FALSE())</f>
        <v>No</v>
      </c>
      <c r="J2142" s="19">
        <f>VLOOKUP(Table3[[#This Row],[Customer ID]],'Medical Examinations'!$1:$1048576,9,FALSE())</f>
        <v>0</v>
      </c>
      <c r="K2142" s="19" t="str">
        <f>VLOOKUP(Table3[[#This Row],[Customer ID]],'Medical Examinations'!$1:$1048576,10,FALSE())</f>
        <v>No</v>
      </c>
      <c r="L2142" s="19" t="e">
        <f>VLOOKUP(Table3[[#This Row],[Customer ID]],'Hospitalisation Details'!2141:$1048576,5,FALSE())</f>
        <v>#N/A</v>
      </c>
      <c r="M2142" s="19" t="e">
        <f>VLOOKUP(Table3[[#This Row],[Customer ID]],'Hospitalisation Details'!2141:$1048576,6,FALSE())</f>
        <v>#N/A</v>
      </c>
      <c r="N2142" s="19" t="e">
        <f>VLOOKUP(Table3[[#This Row],[Customer ID]],'Hospitalisation Details'!2141:$1048576,8,FALSE())</f>
        <v>#N/A</v>
      </c>
      <c r="O2142" s="19" t="e">
        <f>VLOOKUP(Table3[[#This Row],[Customer ID]],'Hospitalisation Details'!2141:$1048576,9,FALSE())</f>
        <v>#N/A</v>
      </c>
      <c r="P2142" s="19" t="e">
        <f>VLOOKUP(Table3[[#This Row],[Customer ID]],'Hospitalisation Details'!2141:$1048576,10,FALSE())</f>
        <v>#N/A</v>
      </c>
      <c r="Q2142" s="19" t="e">
        <f>VLOOKUP(Table3[[#This Row],[Customer ID]],'Hospitalisation Details'!2141:$1048576,11,FALSE())</f>
        <v>#N/A</v>
      </c>
    </row>
    <row r="2143" spans="1:17" x14ac:dyDescent="0.2">
      <c r="A2143" s="18" t="s">
        <v>221</v>
      </c>
      <c r="B2143" s="19" t="str">
        <f>VLOOKUP(Table3[[#This Row],[Customer ID]],'Customer name 1'!2142:$1048576,4,FALSE())</f>
        <v xml:space="preserve">Ms. Tammy </v>
      </c>
      <c r="C2143" s="20">
        <f>VLOOKUP(Table3[[#This Row],[Customer ID]],'Medical Examinations'!$1:$1048576,2,FALSE())</f>
        <v>34.869999999999997</v>
      </c>
      <c r="D2143" s="20" t="str">
        <f>VLOOKUP(Table3[[#This Row],[Customer ID]],'Medical Examinations'!$1:$1048576,3,FALSE())</f>
        <v xml:space="preserve"> obesity </v>
      </c>
      <c r="E2143" s="20">
        <f>VLOOKUP(Table3[[#This Row],[Customer ID]],'Medical Examinations'!$1:$1048576,4,FALSE())</f>
        <v>5.51</v>
      </c>
      <c r="F2143" s="20" t="str">
        <f>VLOOKUP(Table3[[#This Row],[Customer ID]],'Medical Examinations'!$1:$1048576,5,FALSE())</f>
        <v xml:space="preserve">normal </v>
      </c>
      <c r="G2143" s="19" t="str">
        <f>VLOOKUP(Table3[[#This Row],[Customer ID]],'Medical Examinations'!$1:$1048576,6,FALSE())</f>
        <v>yes</v>
      </c>
      <c r="H2143" s="19" t="str">
        <f>VLOOKUP(Table3[[#This Row],[Customer ID]],'Medical Examinations'!$1:$1048576,7,FALSE())</f>
        <v>No</v>
      </c>
      <c r="I2143" s="19" t="str">
        <f>VLOOKUP(Table3[[#This Row],[Customer ID]],'Medical Examinations'!$1:$1048576,8,FALSE())</f>
        <v>No</v>
      </c>
      <c r="J2143" s="19">
        <f>VLOOKUP(Table3[[#This Row],[Customer ID]],'Medical Examinations'!$1:$1048576,9,FALSE())</f>
        <v>0</v>
      </c>
      <c r="K2143" s="19" t="str">
        <f>VLOOKUP(Table3[[#This Row],[Customer ID]],'Medical Examinations'!$1:$1048576,10,FALSE())</f>
        <v>No</v>
      </c>
      <c r="L2143" s="19" t="e">
        <f>VLOOKUP(Table3[[#This Row],[Customer ID]],'Hospitalisation Details'!2142:$1048576,5,FALSE())</f>
        <v>#N/A</v>
      </c>
      <c r="M2143" s="19" t="e">
        <f>VLOOKUP(Table3[[#This Row],[Customer ID]],'Hospitalisation Details'!2142:$1048576,6,FALSE())</f>
        <v>#N/A</v>
      </c>
      <c r="N2143" s="19" t="e">
        <f>VLOOKUP(Table3[[#This Row],[Customer ID]],'Hospitalisation Details'!2142:$1048576,8,FALSE())</f>
        <v>#N/A</v>
      </c>
      <c r="O2143" s="19" t="e">
        <f>VLOOKUP(Table3[[#This Row],[Customer ID]],'Hospitalisation Details'!2142:$1048576,9,FALSE())</f>
        <v>#N/A</v>
      </c>
      <c r="P2143" s="19" t="e">
        <f>VLOOKUP(Table3[[#This Row],[Customer ID]],'Hospitalisation Details'!2142:$1048576,10,FALSE())</f>
        <v>#N/A</v>
      </c>
      <c r="Q2143" s="19" t="e">
        <f>VLOOKUP(Table3[[#This Row],[Customer ID]],'Hospitalisation Details'!2142:$1048576,11,FALSE())</f>
        <v>#N/A</v>
      </c>
    </row>
    <row r="2144" spans="1:17" x14ac:dyDescent="0.2">
      <c r="A2144" s="18" t="s">
        <v>220</v>
      </c>
      <c r="B2144" s="19" t="str">
        <f>VLOOKUP(Table3[[#This Row],[Customer ID]],'Customer name 1'!2143:$1048576,4,FALSE())</f>
        <v xml:space="preserve">Ms. Lena </v>
      </c>
      <c r="C2144" s="20">
        <f>VLOOKUP(Table3[[#This Row],[Customer ID]],'Medical Examinations'!$1:$1048576,2,FALSE())</f>
        <v>34.6</v>
      </c>
      <c r="D2144" s="20" t="str">
        <f>VLOOKUP(Table3[[#This Row],[Customer ID]],'Medical Examinations'!$1:$1048576,3,FALSE())</f>
        <v xml:space="preserve"> obesity </v>
      </c>
      <c r="E2144" s="20">
        <f>VLOOKUP(Table3[[#This Row],[Customer ID]],'Medical Examinations'!$1:$1048576,4,FALSE())</f>
        <v>4.5</v>
      </c>
      <c r="F2144" s="20" t="str">
        <f>VLOOKUP(Table3[[#This Row],[Customer ID]],'Medical Examinations'!$1:$1048576,5,FALSE())</f>
        <v xml:space="preserve">normal </v>
      </c>
      <c r="G2144" s="19" t="str">
        <f>VLOOKUP(Table3[[#This Row],[Customer ID]],'Medical Examinations'!$1:$1048576,6,FALSE())</f>
        <v>yes</v>
      </c>
      <c r="H2144" s="19" t="str">
        <f>VLOOKUP(Table3[[#This Row],[Customer ID]],'Medical Examinations'!$1:$1048576,7,FALSE())</f>
        <v>No</v>
      </c>
      <c r="I2144" s="19" t="str">
        <f>VLOOKUP(Table3[[#This Row],[Customer ID]],'Medical Examinations'!$1:$1048576,8,FALSE())</f>
        <v>No</v>
      </c>
      <c r="J2144" s="19">
        <f>VLOOKUP(Table3[[#This Row],[Customer ID]],'Medical Examinations'!$1:$1048576,9,FALSE())</f>
        <v>0</v>
      </c>
      <c r="K2144" s="19" t="str">
        <f>VLOOKUP(Table3[[#This Row],[Customer ID]],'Medical Examinations'!$1:$1048576,10,FALSE())</f>
        <v>No</v>
      </c>
      <c r="L2144" s="19" t="e">
        <f>VLOOKUP(Table3[[#This Row],[Customer ID]],'Hospitalisation Details'!2143:$1048576,5,FALSE())</f>
        <v>#N/A</v>
      </c>
      <c r="M2144" s="19" t="e">
        <f>VLOOKUP(Table3[[#This Row],[Customer ID]],'Hospitalisation Details'!2143:$1048576,6,FALSE())</f>
        <v>#N/A</v>
      </c>
      <c r="N2144" s="19" t="e">
        <f>VLOOKUP(Table3[[#This Row],[Customer ID]],'Hospitalisation Details'!2143:$1048576,8,FALSE())</f>
        <v>#N/A</v>
      </c>
      <c r="O2144" s="19" t="e">
        <f>VLOOKUP(Table3[[#This Row],[Customer ID]],'Hospitalisation Details'!2143:$1048576,9,FALSE())</f>
        <v>#N/A</v>
      </c>
      <c r="P2144" s="19" t="e">
        <f>VLOOKUP(Table3[[#This Row],[Customer ID]],'Hospitalisation Details'!2143:$1048576,10,FALSE())</f>
        <v>#N/A</v>
      </c>
      <c r="Q2144" s="19" t="e">
        <f>VLOOKUP(Table3[[#This Row],[Customer ID]],'Hospitalisation Details'!2143:$1048576,11,FALSE())</f>
        <v>#N/A</v>
      </c>
    </row>
    <row r="2145" spans="1:17" x14ac:dyDescent="0.2">
      <c r="A2145" s="18" t="s">
        <v>219</v>
      </c>
      <c r="B2145" s="19" t="str">
        <f>VLOOKUP(Table3[[#This Row],[Customer ID]],'Customer name 1'!2144:$1048576,4,FALSE())</f>
        <v xml:space="preserve">Ms. Valentina </v>
      </c>
      <c r="C2145" s="20">
        <f>VLOOKUP(Table3[[#This Row],[Customer ID]],'Medical Examinations'!$1:$1048576,2,FALSE())</f>
        <v>25.8</v>
      </c>
      <c r="D2145" s="20" t="str">
        <f>VLOOKUP(Table3[[#This Row],[Customer ID]],'Medical Examinations'!$1:$1048576,3,FALSE())</f>
        <v>over weight</v>
      </c>
      <c r="E2145" s="20">
        <f>VLOOKUP(Table3[[#This Row],[Customer ID]],'Medical Examinations'!$1:$1048576,4,FALSE())</f>
        <v>6.29</v>
      </c>
      <c r="F2145" s="20" t="str">
        <f>VLOOKUP(Table3[[#This Row],[Customer ID]],'Medical Examinations'!$1:$1048576,5,FALSE())</f>
        <v>prediabetes</v>
      </c>
      <c r="G2145" s="19" t="str">
        <f>VLOOKUP(Table3[[#This Row],[Customer ID]],'Medical Examinations'!$1:$1048576,6,FALSE())</f>
        <v>yes</v>
      </c>
      <c r="H2145" s="19" t="str">
        <f>VLOOKUP(Table3[[#This Row],[Customer ID]],'Medical Examinations'!$1:$1048576,7,FALSE())</f>
        <v>No</v>
      </c>
      <c r="I2145" s="19" t="str">
        <f>VLOOKUP(Table3[[#This Row],[Customer ID]],'Medical Examinations'!$1:$1048576,8,FALSE())</f>
        <v>No</v>
      </c>
      <c r="J2145" s="19">
        <f>VLOOKUP(Table3[[#This Row],[Customer ID]],'Medical Examinations'!$1:$1048576,9,FALSE())</f>
        <v>0</v>
      </c>
      <c r="K2145" s="19" t="str">
        <f>VLOOKUP(Table3[[#This Row],[Customer ID]],'Medical Examinations'!$1:$1048576,10,FALSE())</f>
        <v>No</v>
      </c>
      <c r="L2145" s="19" t="e">
        <f>VLOOKUP(Table3[[#This Row],[Customer ID]],'Hospitalisation Details'!2144:$1048576,5,FALSE())</f>
        <v>#N/A</v>
      </c>
      <c r="M2145" s="19" t="e">
        <f>VLOOKUP(Table3[[#This Row],[Customer ID]],'Hospitalisation Details'!2144:$1048576,6,FALSE())</f>
        <v>#N/A</v>
      </c>
      <c r="N2145" s="19" t="e">
        <f>VLOOKUP(Table3[[#This Row],[Customer ID]],'Hospitalisation Details'!2144:$1048576,8,FALSE())</f>
        <v>#N/A</v>
      </c>
      <c r="O2145" s="19" t="e">
        <f>VLOOKUP(Table3[[#This Row],[Customer ID]],'Hospitalisation Details'!2144:$1048576,9,FALSE())</f>
        <v>#N/A</v>
      </c>
      <c r="P2145" s="19" t="e">
        <f>VLOOKUP(Table3[[#This Row],[Customer ID]],'Hospitalisation Details'!2144:$1048576,10,FALSE())</f>
        <v>#N/A</v>
      </c>
      <c r="Q2145" s="19" t="e">
        <f>VLOOKUP(Table3[[#This Row],[Customer ID]],'Hospitalisation Details'!2144:$1048576,11,FALSE())</f>
        <v>#N/A</v>
      </c>
    </row>
    <row r="2146" spans="1:17" x14ac:dyDescent="0.2">
      <c r="A2146" s="18" t="s">
        <v>218</v>
      </c>
      <c r="B2146" s="19" t="str">
        <f>VLOOKUP(Table3[[#This Row],[Customer ID]],'Customer name 1'!2145:$1048576,4,FALSE())</f>
        <v xml:space="preserve">Mr. Russell </v>
      </c>
      <c r="C2146" s="20">
        <f>VLOOKUP(Table3[[#This Row],[Customer ID]],'Medical Examinations'!$1:$1048576,2,FALSE())</f>
        <v>35.86</v>
      </c>
      <c r="D2146" s="20" t="str">
        <f>VLOOKUP(Table3[[#This Row],[Customer ID]],'Medical Examinations'!$1:$1048576,3,FALSE())</f>
        <v xml:space="preserve"> obesity </v>
      </c>
      <c r="E2146" s="20">
        <f>VLOOKUP(Table3[[#This Row],[Customer ID]],'Medical Examinations'!$1:$1048576,4,FALSE())</f>
        <v>4.33</v>
      </c>
      <c r="F2146" s="20" t="str">
        <f>VLOOKUP(Table3[[#This Row],[Customer ID]],'Medical Examinations'!$1:$1048576,5,FALSE())</f>
        <v xml:space="preserve">normal </v>
      </c>
      <c r="G2146" s="19" t="str">
        <f>VLOOKUP(Table3[[#This Row],[Customer ID]],'Medical Examinations'!$1:$1048576,6,FALSE())</f>
        <v>No</v>
      </c>
      <c r="H2146" s="19" t="str">
        <f>VLOOKUP(Table3[[#This Row],[Customer ID]],'Medical Examinations'!$1:$1048576,7,FALSE())</f>
        <v>No</v>
      </c>
      <c r="I2146" s="19" t="str">
        <f>VLOOKUP(Table3[[#This Row],[Customer ID]],'Medical Examinations'!$1:$1048576,8,FALSE())</f>
        <v>No</v>
      </c>
      <c r="J2146" s="19">
        <f>VLOOKUP(Table3[[#This Row],[Customer ID]],'Medical Examinations'!$1:$1048576,9,FALSE())</f>
        <v>1</v>
      </c>
      <c r="K2146" s="19" t="str">
        <f>VLOOKUP(Table3[[#This Row],[Customer ID]],'Medical Examinations'!$1:$1048576,10,FALSE())</f>
        <v>No</v>
      </c>
      <c r="L2146" s="19" t="e">
        <f>VLOOKUP(Table3[[#This Row],[Customer ID]],'Hospitalisation Details'!2145:$1048576,5,FALSE())</f>
        <v>#N/A</v>
      </c>
      <c r="M2146" s="19" t="e">
        <f>VLOOKUP(Table3[[#This Row],[Customer ID]],'Hospitalisation Details'!2145:$1048576,6,FALSE())</f>
        <v>#N/A</v>
      </c>
      <c r="N2146" s="19" t="e">
        <f>VLOOKUP(Table3[[#This Row],[Customer ID]],'Hospitalisation Details'!2145:$1048576,8,FALSE())</f>
        <v>#N/A</v>
      </c>
      <c r="O2146" s="19" t="e">
        <f>VLOOKUP(Table3[[#This Row],[Customer ID]],'Hospitalisation Details'!2145:$1048576,9,FALSE())</f>
        <v>#N/A</v>
      </c>
      <c r="P2146" s="19" t="e">
        <f>VLOOKUP(Table3[[#This Row],[Customer ID]],'Hospitalisation Details'!2145:$1048576,10,FALSE())</f>
        <v>#N/A</v>
      </c>
      <c r="Q2146" s="19" t="e">
        <f>VLOOKUP(Table3[[#This Row],[Customer ID]],'Hospitalisation Details'!2145:$1048576,11,FALSE())</f>
        <v>#N/A</v>
      </c>
    </row>
    <row r="2147" spans="1:17" x14ac:dyDescent="0.2">
      <c r="A2147" s="18" t="s">
        <v>217</v>
      </c>
      <c r="B2147" s="19" t="str">
        <f>VLOOKUP(Table3[[#This Row],[Customer ID]],'Customer name 1'!2146:$1048576,4,FALSE())</f>
        <v xml:space="preserve">Mr. Scott </v>
      </c>
      <c r="C2147" s="20">
        <f>VLOOKUP(Table3[[#This Row],[Customer ID]],'Medical Examinations'!$1:$1048576,2,FALSE())</f>
        <v>40.47</v>
      </c>
      <c r="D2147" s="20" t="str">
        <f>VLOOKUP(Table3[[#This Row],[Customer ID]],'Medical Examinations'!$1:$1048576,3,FALSE())</f>
        <v xml:space="preserve"> obesity </v>
      </c>
      <c r="E2147" s="20">
        <f>VLOOKUP(Table3[[#This Row],[Customer ID]],'Medical Examinations'!$1:$1048576,4,FALSE())</f>
        <v>11.15</v>
      </c>
      <c r="F2147" s="20" t="str">
        <f>VLOOKUP(Table3[[#This Row],[Customer ID]],'Medical Examinations'!$1:$1048576,5,FALSE())</f>
        <v xml:space="preserve">diabetes </v>
      </c>
      <c r="G2147" s="19" t="str">
        <f>VLOOKUP(Table3[[#This Row],[Customer ID]],'Medical Examinations'!$1:$1048576,6,FALSE())</f>
        <v>No</v>
      </c>
      <c r="H2147" s="19" t="str">
        <f>VLOOKUP(Table3[[#This Row],[Customer ID]],'Medical Examinations'!$1:$1048576,7,FALSE())</f>
        <v>No</v>
      </c>
      <c r="I2147" s="19" t="str">
        <f>VLOOKUP(Table3[[#This Row],[Customer ID]],'Medical Examinations'!$1:$1048576,8,FALSE())</f>
        <v>No</v>
      </c>
      <c r="J2147" s="19">
        <f>VLOOKUP(Table3[[#This Row],[Customer ID]],'Medical Examinations'!$1:$1048576,9,FALSE())</f>
        <v>0</v>
      </c>
      <c r="K2147" s="19" t="str">
        <f>VLOOKUP(Table3[[#This Row],[Customer ID]],'Medical Examinations'!$1:$1048576,10,FALSE())</f>
        <v>No</v>
      </c>
      <c r="L2147" s="19" t="e">
        <f>VLOOKUP(Table3[[#This Row],[Customer ID]],'Hospitalisation Details'!2146:$1048576,5,FALSE())</f>
        <v>#N/A</v>
      </c>
      <c r="M2147" s="19" t="e">
        <f>VLOOKUP(Table3[[#This Row],[Customer ID]],'Hospitalisation Details'!2146:$1048576,6,FALSE())</f>
        <v>#N/A</v>
      </c>
      <c r="N2147" s="19" t="e">
        <f>VLOOKUP(Table3[[#This Row],[Customer ID]],'Hospitalisation Details'!2146:$1048576,8,FALSE())</f>
        <v>#N/A</v>
      </c>
      <c r="O2147" s="19" t="e">
        <f>VLOOKUP(Table3[[#This Row],[Customer ID]],'Hospitalisation Details'!2146:$1048576,9,FALSE())</f>
        <v>#N/A</v>
      </c>
      <c r="P2147" s="19" t="e">
        <f>VLOOKUP(Table3[[#This Row],[Customer ID]],'Hospitalisation Details'!2146:$1048576,10,FALSE())</f>
        <v>#N/A</v>
      </c>
      <c r="Q2147" s="19" t="e">
        <f>VLOOKUP(Table3[[#This Row],[Customer ID]],'Hospitalisation Details'!2146:$1048576,11,FALSE())</f>
        <v>#N/A</v>
      </c>
    </row>
    <row r="2148" spans="1:17" x14ac:dyDescent="0.2">
      <c r="A2148" s="18" t="s">
        <v>216</v>
      </c>
      <c r="B2148" s="19" t="str">
        <f>VLOOKUP(Table3[[#This Row],[Customer ID]],'Customer name 1'!2147:$1048576,4,FALSE())</f>
        <v xml:space="preserve">Mr. Jose </v>
      </c>
      <c r="C2148" s="20">
        <f>VLOOKUP(Table3[[#This Row],[Customer ID]],'Medical Examinations'!$1:$1048576,2,FALSE())</f>
        <v>32.01</v>
      </c>
      <c r="D2148" s="20" t="str">
        <f>VLOOKUP(Table3[[#This Row],[Customer ID]],'Medical Examinations'!$1:$1048576,3,FALSE())</f>
        <v xml:space="preserve"> obesity </v>
      </c>
      <c r="E2148" s="20">
        <f>VLOOKUP(Table3[[#This Row],[Customer ID]],'Medical Examinations'!$1:$1048576,4,FALSE())</f>
        <v>6.45</v>
      </c>
      <c r="F2148" s="20" t="str">
        <f>VLOOKUP(Table3[[#This Row],[Customer ID]],'Medical Examinations'!$1:$1048576,5,FALSE())</f>
        <v>prediabetes</v>
      </c>
      <c r="G2148" s="19" t="str">
        <f>VLOOKUP(Table3[[#This Row],[Customer ID]],'Medical Examinations'!$1:$1048576,6,FALSE())</f>
        <v>No</v>
      </c>
      <c r="H2148" s="19" t="str">
        <f>VLOOKUP(Table3[[#This Row],[Customer ID]],'Medical Examinations'!$1:$1048576,7,FALSE())</f>
        <v>No</v>
      </c>
      <c r="I2148" s="19" t="str">
        <f>VLOOKUP(Table3[[#This Row],[Customer ID]],'Medical Examinations'!$1:$1048576,8,FALSE())</f>
        <v>No</v>
      </c>
      <c r="J2148" s="19">
        <f>VLOOKUP(Table3[[#This Row],[Customer ID]],'Medical Examinations'!$1:$1048576,9,FALSE())</f>
        <v>1</v>
      </c>
      <c r="K2148" s="19" t="str">
        <f>VLOOKUP(Table3[[#This Row],[Customer ID]],'Medical Examinations'!$1:$1048576,10,FALSE())</f>
        <v>No</v>
      </c>
      <c r="L2148" s="19" t="e">
        <f>VLOOKUP(Table3[[#This Row],[Customer ID]],'Hospitalisation Details'!2147:$1048576,5,FALSE())</f>
        <v>#N/A</v>
      </c>
      <c r="M2148" s="19" t="e">
        <f>VLOOKUP(Table3[[#This Row],[Customer ID]],'Hospitalisation Details'!2147:$1048576,6,FALSE())</f>
        <v>#N/A</v>
      </c>
      <c r="N2148" s="19" t="e">
        <f>VLOOKUP(Table3[[#This Row],[Customer ID]],'Hospitalisation Details'!2147:$1048576,8,FALSE())</f>
        <v>#N/A</v>
      </c>
      <c r="O2148" s="19" t="e">
        <f>VLOOKUP(Table3[[#This Row],[Customer ID]],'Hospitalisation Details'!2147:$1048576,9,FALSE())</f>
        <v>#N/A</v>
      </c>
      <c r="P2148" s="19" t="e">
        <f>VLOOKUP(Table3[[#This Row],[Customer ID]],'Hospitalisation Details'!2147:$1048576,10,FALSE())</f>
        <v>#N/A</v>
      </c>
      <c r="Q2148" s="19" t="e">
        <f>VLOOKUP(Table3[[#This Row],[Customer ID]],'Hospitalisation Details'!2147:$1048576,11,FALSE())</f>
        <v>#N/A</v>
      </c>
    </row>
    <row r="2149" spans="1:17" x14ac:dyDescent="0.2">
      <c r="A2149" s="18" t="s">
        <v>215</v>
      </c>
      <c r="B2149" s="19" t="str">
        <f>VLOOKUP(Table3[[#This Row],[Customer ID]],'Customer name 1'!2148:$1048576,4,FALSE())</f>
        <v xml:space="preserve">Mr. Paul </v>
      </c>
      <c r="C2149" s="20">
        <f>VLOOKUP(Table3[[#This Row],[Customer ID]],'Medical Examinations'!$1:$1048576,2,FALSE())</f>
        <v>33</v>
      </c>
      <c r="D2149" s="20" t="str">
        <f>VLOOKUP(Table3[[#This Row],[Customer ID]],'Medical Examinations'!$1:$1048576,3,FALSE())</f>
        <v xml:space="preserve"> obesity </v>
      </c>
      <c r="E2149" s="20">
        <f>VLOOKUP(Table3[[#This Row],[Customer ID]],'Medical Examinations'!$1:$1048576,4,FALSE())</f>
        <v>9.27</v>
      </c>
      <c r="F2149" s="20" t="str">
        <f>VLOOKUP(Table3[[#This Row],[Customer ID]],'Medical Examinations'!$1:$1048576,5,FALSE())</f>
        <v xml:space="preserve">diabetes </v>
      </c>
      <c r="G2149" s="19" t="str">
        <f>VLOOKUP(Table3[[#This Row],[Customer ID]],'Medical Examinations'!$1:$1048576,6,FALSE())</f>
        <v>No</v>
      </c>
      <c r="H2149" s="19" t="str">
        <f>VLOOKUP(Table3[[#This Row],[Customer ID]],'Medical Examinations'!$1:$1048576,7,FALSE())</f>
        <v>No</v>
      </c>
      <c r="I2149" s="19" t="str">
        <f>VLOOKUP(Table3[[#This Row],[Customer ID]],'Medical Examinations'!$1:$1048576,8,FALSE())</f>
        <v>No</v>
      </c>
      <c r="J2149" s="19">
        <f>VLOOKUP(Table3[[#This Row],[Customer ID]],'Medical Examinations'!$1:$1048576,9,FALSE())</f>
        <v>0</v>
      </c>
      <c r="K2149" s="19" t="str">
        <f>VLOOKUP(Table3[[#This Row],[Customer ID]],'Medical Examinations'!$1:$1048576,10,FALSE())</f>
        <v>No</v>
      </c>
      <c r="L2149" s="19" t="e">
        <f>VLOOKUP(Table3[[#This Row],[Customer ID]],'Hospitalisation Details'!2148:$1048576,5,FALSE())</f>
        <v>#N/A</v>
      </c>
      <c r="M2149" s="19" t="e">
        <f>VLOOKUP(Table3[[#This Row],[Customer ID]],'Hospitalisation Details'!2148:$1048576,6,FALSE())</f>
        <v>#N/A</v>
      </c>
      <c r="N2149" s="19" t="e">
        <f>VLOOKUP(Table3[[#This Row],[Customer ID]],'Hospitalisation Details'!2148:$1048576,8,FALSE())</f>
        <v>#N/A</v>
      </c>
      <c r="O2149" s="19" t="e">
        <f>VLOOKUP(Table3[[#This Row],[Customer ID]],'Hospitalisation Details'!2148:$1048576,9,FALSE())</f>
        <v>#N/A</v>
      </c>
      <c r="P2149" s="19" t="e">
        <f>VLOOKUP(Table3[[#This Row],[Customer ID]],'Hospitalisation Details'!2148:$1048576,10,FALSE())</f>
        <v>#N/A</v>
      </c>
      <c r="Q2149" s="19" t="e">
        <f>VLOOKUP(Table3[[#This Row],[Customer ID]],'Hospitalisation Details'!2148:$1048576,11,FALSE())</f>
        <v>#N/A</v>
      </c>
    </row>
    <row r="2150" spans="1:17" x14ac:dyDescent="0.2">
      <c r="A2150" s="18" t="s">
        <v>214</v>
      </c>
      <c r="B2150" s="19" t="str">
        <f>VLOOKUP(Table3[[#This Row],[Customer ID]],'Customer name 1'!2149:$1048576,4,FALSE())</f>
        <v xml:space="preserve">Mr. Adam </v>
      </c>
      <c r="C2150" s="20">
        <f>VLOOKUP(Table3[[#This Row],[Customer ID]],'Medical Examinations'!$1:$1048576,2,FALSE())</f>
        <v>29.3</v>
      </c>
      <c r="D2150" s="20" t="str">
        <f>VLOOKUP(Table3[[#This Row],[Customer ID]],'Medical Examinations'!$1:$1048576,3,FALSE())</f>
        <v>over weight</v>
      </c>
      <c r="E2150" s="20">
        <f>VLOOKUP(Table3[[#This Row],[Customer ID]],'Medical Examinations'!$1:$1048576,4,FALSE())</f>
        <v>6.15</v>
      </c>
      <c r="F2150" s="20" t="str">
        <f>VLOOKUP(Table3[[#This Row],[Customer ID]],'Medical Examinations'!$1:$1048576,5,FALSE())</f>
        <v>prediabetes</v>
      </c>
      <c r="G2150" s="19" t="str">
        <f>VLOOKUP(Table3[[#This Row],[Customer ID]],'Medical Examinations'!$1:$1048576,6,FALSE())</f>
        <v>No</v>
      </c>
      <c r="H2150" s="19" t="str">
        <f>VLOOKUP(Table3[[#This Row],[Customer ID]],'Medical Examinations'!$1:$1048576,7,FALSE())</f>
        <v>No</v>
      </c>
      <c r="I2150" s="19" t="str">
        <f>VLOOKUP(Table3[[#This Row],[Customer ID]],'Medical Examinations'!$1:$1048576,8,FALSE())</f>
        <v>No</v>
      </c>
      <c r="J2150" s="19">
        <f>VLOOKUP(Table3[[#This Row],[Customer ID]],'Medical Examinations'!$1:$1048576,9,FALSE())</f>
        <v>1</v>
      </c>
      <c r="K2150" s="19" t="str">
        <f>VLOOKUP(Table3[[#This Row],[Customer ID]],'Medical Examinations'!$1:$1048576,10,FALSE())</f>
        <v>No</v>
      </c>
      <c r="L2150" s="19" t="e">
        <f>VLOOKUP(Table3[[#This Row],[Customer ID]],'Hospitalisation Details'!2149:$1048576,5,FALSE())</f>
        <v>#N/A</v>
      </c>
      <c r="M2150" s="19" t="e">
        <f>VLOOKUP(Table3[[#This Row],[Customer ID]],'Hospitalisation Details'!2149:$1048576,6,FALSE())</f>
        <v>#N/A</v>
      </c>
      <c r="N2150" s="19" t="e">
        <f>VLOOKUP(Table3[[#This Row],[Customer ID]],'Hospitalisation Details'!2149:$1048576,8,FALSE())</f>
        <v>#N/A</v>
      </c>
      <c r="O2150" s="19" t="e">
        <f>VLOOKUP(Table3[[#This Row],[Customer ID]],'Hospitalisation Details'!2149:$1048576,9,FALSE())</f>
        <v>#N/A</v>
      </c>
      <c r="P2150" s="19" t="e">
        <f>VLOOKUP(Table3[[#This Row],[Customer ID]],'Hospitalisation Details'!2149:$1048576,10,FALSE())</f>
        <v>#N/A</v>
      </c>
      <c r="Q2150" s="19" t="e">
        <f>VLOOKUP(Table3[[#This Row],[Customer ID]],'Hospitalisation Details'!2149:$1048576,11,FALSE())</f>
        <v>#N/A</v>
      </c>
    </row>
    <row r="2151" spans="1:17" x14ac:dyDescent="0.2">
      <c r="A2151" s="18" t="s">
        <v>213</v>
      </c>
      <c r="B2151" s="19" t="str">
        <f>VLOOKUP(Table3[[#This Row],[Customer ID]],'Customer name 1'!2150:$1048576,4,FALSE())</f>
        <v xml:space="preserve">Mr. Edward </v>
      </c>
      <c r="C2151" s="20">
        <f>VLOOKUP(Table3[[#This Row],[Customer ID]],'Medical Examinations'!$1:$1048576,2,FALSE())</f>
        <v>25.8</v>
      </c>
      <c r="D2151" s="20" t="str">
        <f>VLOOKUP(Table3[[#This Row],[Customer ID]],'Medical Examinations'!$1:$1048576,3,FALSE())</f>
        <v>over weight</v>
      </c>
      <c r="E2151" s="20">
        <f>VLOOKUP(Table3[[#This Row],[Customer ID]],'Medical Examinations'!$1:$1048576,4,FALSE())</f>
        <v>4.13</v>
      </c>
      <c r="F2151" s="20" t="str">
        <f>VLOOKUP(Table3[[#This Row],[Customer ID]],'Medical Examinations'!$1:$1048576,5,FALSE())</f>
        <v xml:space="preserve">normal </v>
      </c>
      <c r="G2151" s="19" t="str">
        <f>VLOOKUP(Table3[[#This Row],[Customer ID]],'Medical Examinations'!$1:$1048576,6,FALSE())</f>
        <v>No</v>
      </c>
      <c r="H2151" s="19" t="str">
        <f>VLOOKUP(Table3[[#This Row],[Customer ID]],'Medical Examinations'!$1:$1048576,7,FALSE())</f>
        <v>No</v>
      </c>
      <c r="I2151" s="19" t="str">
        <f>VLOOKUP(Table3[[#This Row],[Customer ID]],'Medical Examinations'!$1:$1048576,8,FALSE())</f>
        <v>No</v>
      </c>
      <c r="J2151" s="19">
        <f>VLOOKUP(Table3[[#This Row],[Customer ID]],'Medical Examinations'!$1:$1048576,9,FALSE())</f>
        <v>1</v>
      </c>
      <c r="K2151" s="19" t="str">
        <f>VLOOKUP(Table3[[#This Row],[Customer ID]],'Medical Examinations'!$1:$1048576,10,FALSE())</f>
        <v>No</v>
      </c>
      <c r="L2151" s="19" t="e">
        <f>VLOOKUP(Table3[[#This Row],[Customer ID]],'Hospitalisation Details'!2150:$1048576,5,FALSE())</f>
        <v>#N/A</v>
      </c>
      <c r="M2151" s="19" t="e">
        <f>VLOOKUP(Table3[[#This Row],[Customer ID]],'Hospitalisation Details'!2150:$1048576,6,FALSE())</f>
        <v>#N/A</v>
      </c>
      <c r="N2151" s="19" t="e">
        <f>VLOOKUP(Table3[[#This Row],[Customer ID]],'Hospitalisation Details'!2150:$1048576,8,FALSE())</f>
        <v>#N/A</v>
      </c>
      <c r="O2151" s="19" t="e">
        <f>VLOOKUP(Table3[[#This Row],[Customer ID]],'Hospitalisation Details'!2150:$1048576,9,FALSE())</f>
        <v>#N/A</v>
      </c>
      <c r="P2151" s="19" t="e">
        <f>VLOOKUP(Table3[[#This Row],[Customer ID]],'Hospitalisation Details'!2150:$1048576,10,FALSE())</f>
        <v>#N/A</v>
      </c>
      <c r="Q2151" s="19" t="e">
        <f>VLOOKUP(Table3[[#This Row],[Customer ID]],'Hospitalisation Details'!2150:$1048576,11,FALSE())</f>
        <v>#N/A</v>
      </c>
    </row>
    <row r="2152" spans="1:17" x14ac:dyDescent="0.2">
      <c r="A2152" s="18" t="s">
        <v>212</v>
      </c>
      <c r="B2152" s="19" t="str">
        <f>VLOOKUP(Table3[[#This Row],[Customer ID]],'Customer name 1'!2151:$1048576,4,FALSE())</f>
        <v xml:space="preserve">Mr. Patrick </v>
      </c>
      <c r="C2152" s="20">
        <f>VLOOKUP(Table3[[#This Row],[Customer ID]],'Medical Examinations'!$1:$1048576,2,FALSE())</f>
        <v>23.4</v>
      </c>
      <c r="D2152" s="20" t="str">
        <f>VLOOKUP(Table3[[#This Row],[Customer ID]],'Medical Examinations'!$1:$1048576,3,FALSE())</f>
        <v>normal weight</v>
      </c>
      <c r="E2152" s="20">
        <f>VLOOKUP(Table3[[#This Row],[Customer ID]],'Medical Examinations'!$1:$1048576,4,FALSE())</f>
        <v>4.24</v>
      </c>
      <c r="F2152" s="20" t="str">
        <f>VLOOKUP(Table3[[#This Row],[Customer ID]],'Medical Examinations'!$1:$1048576,5,FALSE())</f>
        <v xml:space="preserve">normal </v>
      </c>
      <c r="G2152" s="19" t="str">
        <f>VLOOKUP(Table3[[#This Row],[Customer ID]],'Medical Examinations'!$1:$1048576,6,FALSE())</f>
        <v>No</v>
      </c>
      <c r="H2152" s="19" t="str">
        <f>VLOOKUP(Table3[[#This Row],[Customer ID]],'Medical Examinations'!$1:$1048576,7,FALSE())</f>
        <v>No</v>
      </c>
      <c r="I2152" s="19" t="str">
        <f>VLOOKUP(Table3[[#This Row],[Customer ID]],'Medical Examinations'!$1:$1048576,8,FALSE())</f>
        <v>No</v>
      </c>
      <c r="J2152" s="19">
        <f>VLOOKUP(Table3[[#This Row],[Customer ID]],'Medical Examinations'!$1:$1048576,9,FALSE())</f>
        <v>1</v>
      </c>
      <c r="K2152" s="19" t="str">
        <f>VLOOKUP(Table3[[#This Row],[Customer ID]],'Medical Examinations'!$1:$1048576,10,FALSE())</f>
        <v>No</v>
      </c>
      <c r="L2152" s="19" t="e">
        <f>VLOOKUP(Table3[[#This Row],[Customer ID]],'Hospitalisation Details'!2151:$1048576,5,FALSE())</f>
        <v>#N/A</v>
      </c>
      <c r="M2152" s="19" t="e">
        <f>VLOOKUP(Table3[[#This Row],[Customer ID]],'Hospitalisation Details'!2151:$1048576,6,FALSE())</f>
        <v>#N/A</v>
      </c>
      <c r="N2152" s="19" t="e">
        <f>VLOOKUP(Table3[[#This Row],[Customer ID]],'Hospitalisation Details'!2151:$1048576,8,FALSE())</f>
        <v>#N/A</v>
      </c>
      <c r="O2152" s="19" t="e">
        <f>VLOOKUP(Table3[[#This Row],[Customer ID]],'Hospitalisation Details'!2151:$1048576,9,FALSE())</f>
        <v>#N/A</v>
      </c>
      <c r="P2152" s="19" t="e">
        <f>VLOOKUP(Table3[[#This Row],[Customer ID]],'Hospitalisation Details'!2151:$1048576,10,FALSE())</f>
        <v>#N/A</v>
      </c>
      <c r="Q2152" s="19" t="e">
        <f>VLOOKUP(Table3[[#This Row],[Customer ID]],'Hospitalisation Details'!2151:$1048576,11,FALSE())</f>
        <v>#N/A</v>
      </c>
    </row>
    <row r="2153" spans="1:17" x14ac:dyDescent="0.2">
      <c r="A2153" s="18" t="s">
        <v>211</v>
      </c>
      <c r="B2153" s="19" t="str">
        <f>VLOOKUP(Table3[[#This Row],[Customer ID]],'Customer name 1'!2152:$1048576,4,FALSE())</f>
        <v xml:space="preserve">Mr. Geraint </v>
      </c>
      <c r="C2153" s="20">
        <f>VLOOKUP(Table3[[#This Row],[Customer ID]],'Medical Examinations'!$1:$1048576,2,FALSE())</f>
        <v>27.93</v>
      </c>
      <c r="D2153" s="20" t="str">
        <f>VLOOKUP(Table3[[#This Row],[Customer ID]],'Medical Examinations'!$1:$1048576,3,FALSE())</f>
        <v>over weight</v>
      </c>
      <c r="E2153" s="20">
        <f>VLOOKUP(Table3[[#This Row],[Customer ID]],'Medical Examinations'!$1:$1048576,4,FALSE())</f>
        <v>9.8800000000000008</v>
      </c>
      <c r="F2153" s="20" t="str">
        <f>VLOOKUP(Table3[[#This Row],[Customer ID]],'Medical Examinations'!$1:$1048576,5,FALSE())</f>
        <v xml:space="preserve">diabetes </v>
      </c>
      <c r="G2153" s="19" t="str">
        <f>VLOOKUP(Table3[[#This Row],[Customer ID]],'Medical Examinations'!$1:$1048576,6,FALSE())</f>
        <v>No</v>
      </c>
      <c r="H2153" s="19" t="str">
        <f>VLOOKUP(Table3[[#This Row],[Customer ID]],'Medical Examinations'!$1:$1048576,7,FALSE())</f>
        <v>No</v>
      </c>
      <c r="I2153" s="19" t="str">
        <f>VLOOKUP(Table3[[#This Row],[Customer ID]],'Medical Examinations'!$1:$1048576,8,FALSE())</f>
        <v>No</v>
      </c>
      <c r="J2153" s="19">
        <f>VLOOKUP(Table3[[#This Row],[Customer ID]],'Medical Examinations'!$1:$1048576,9,FALSE())</f>
        <v>0</v>
      </c>
      <c r="K2153" s="19" t="str">
        <f>VLOOKUP(Table3[[#This Row],[Customer ID]],'Medical Examinations'!$1:$1048576,10,FALSE())</f>
        <v>No</v>
      </c>
      <c r="L2153" s="19" t="e">
        <f>VLOOKUP(Table3[[#This Row],[Customer ID]],'Hospitalisation Details'!2152:$1048576,5,FALSE())</f>
        <v>#N/A</v>
      </c>
      <c r="M2153" s="19" t="e">
        <f>VLOOKUP(Table3[[#This Row],[Customer ID]],'Hospitalisation Details'!2152:$1048576,6,FALSE())</f>
        <v>#N/A</v>
      </c>
      <c r="N2153" s="19" t="e">
        <f>VLOOKUP(Table3[[#This Row],[Customer ID]],'Hospitalisation Details'!2152:$1048576,8,FALSE())</f>
        <v>#N/A</v>
      </c>
      <c r="O2153" s="19" t="e">
        <f>VLOOKUP(Table3[[#This Row],[Customer ID]],'Hospitalisation Details'!2152:$1048576,9,FALSE())</f>
        <v>#N/A</v>
      </c>
      <c r="P2153" s="19" t="e">
        <f>VLOOKUP(Table3[[#This Row],[Customer ID]],'Hospitalisation Details'!2152:$1048576,10,FALSE())</f>
        <v>#N/A</v>
      </c>
      <c r="Q2153" s="19" t="e">
        <f>VLOOKUP(Table3[[#This Row],[Customer ID]],'Hospitalisation Details'!2152:$1048576,11,FALSE())</f>
        <v>#N/A</v>
      </c>
    </row>
    <row r="2154" spans="1:17" x14ac:dyDescent="0.2">
      <c r="A2154" s="18" t="s">
        <v>210</v>
      </c>
      <c r="B2154" s="19" t="str">
        <f>VLOOKUP(Table3[[#This Row],[Customer ID]],'Customer name 1'!2153:$1048576,4,FALSE())</f>
        <v xml:space="preserve">Mr. Dj </v>
      </c>
      <c r="C2154" s="20">
        <f>VLOOKUP(Table3[[#This Row],[Customer ID]],'Medical Examinations'!$1:$1048576,2,FALSE())</f>
        <v>22</v>
      </c>
      <c r="D2154" s="20" t="str">
        <f>VLOOKUP(Table3[[#This Row],[Customer ID]],'Medical Examinations'!$1:$1048576,3,FALSE())</f>
        <v>normal weight</v>
      </c>
      <c r="E2154" s="20">
        <f>VLOOKUP(Table3[[#This Row],[Customer ID]],'Medical Examinations'!$1:$1048576,4,FALSE())</f>
        <v>9.5</v>
      </c>
      <c r="F2154" s="20" t="str">
        <f>VLOOKUP(Table3[[#This Row],[Customer ID]],'Medical Examinations'!$1:$1048576,5,FALSE())</f>
        <v xml:space="preserve">diabetes </v>
      </c>
      <c r="G2154" s="19" t="str">
        <f>VLOOKUP(Table3[[#This Row],[Customer ID]],'Medical Examinations'!$1:$1048576,6,FALSE())</f>
        <v>No</v>
      </c>
      <c r="H2154" s="19" t="str">
        <f>VLOOKUP(Table3[[#This Row],[Customer ID]],'Medical Examinations'!$1:$1048576,7,FALSE())</f>
        <v>No</v>
      </c>
      <c r="I2154" s="19" t="str">
        <f>VLOOKUP(Table3[[#This Row],[Customer ID]],'Medical Examinations'!$1:$1048576,8,FALSE())</f>
        <v>No</v>
      </c>
      <c r="J2154" s="19">
        <f>VLOOKUP(Table3[[#This Row],[Customer ID]],'Medical Examinations'!$1:$1048576,9,FALSE())</f>
        <v>0</v>
      </c>
      <c r="K2154" s="19" t="str">
        <f>VLOOKUP(Table3[[#This Row],[Customer ID]],'Medical Examinations'!$1:$1048576,10,FALSE())</f>
        <v>No</v>
      </c>
      <c r="L2154" s="19" t="e">
        <f>VLOOKUP(Table3[[#This Row],[Customer ID]],'Hospitalisation Details'!2153:$1048576,5,FALSE())</f>
        <v>#N/A</v>
      </c>
      <c r="M2154" s="19" t="e">
        <f>VLOOKUP(Table3[[#This Row],[Customer ID]],'Hospitalisation Details'!2153:$1048576,6,FALSE())</f>
        <v>#N/A</v>
      </c>
      <c r="N2154" s="19" t="e">
        <f>VLOOKUP(Table3[[#This Row],[Customer ID]],'Hospitalisation Details'!2153:$1048576,8,FALSE())</f>
        <v>#N/A</v>
      </c>
      <c r="O2154" s="19" t="e">
        <f>VLOOKUP(Table3[[#This Row],[Customer ID]],'Hospitalisation Details'!2153:$1048576,9,FALSE())</f>
        <v>#N/A</v>
      </c>
      <c r="P2154" s="19" t="e">
        <f>VLOOKUP(Table3[[#This Row],[Customer ID]],'Hospitalisation Details'!2153:$1048576,10,FALSE())</f>
        <v>#N/A</v>
      </c>
      <c r="Q2154" s="19" t="e">
        <f>VLOOKUP(Table3[[#This Row],[Customer ID]],'Hospitalisation Details'!2153:$1048576,11,FALSE())</f>
        <v>#N/A</v>
      </c>
    </row>
    <row r="2155" spans="1:17" x14ac:dyDescent="0.2">
      <c r="A2155" s="18" t="s">
        <v>209</v>
      </c>
      <c r="B2155" s="19" t="str">
        <f>VLOOKUP(Table3[[#This Row],[Customer ID]],'Customer name 1'!2154:$1048576,4,FALSE())</f>
        <v xml:space="preserve">Mr. Zachary </v>
      </c>
      <c r="C2155" s="20">
        <f>VLOOKUP(Table3[[#This Row],[Customer ID]],'Medical Examinations'!$1:$1048576,2,FALSE())</f>
        <v>36.86</v>
      </c>
      <c r="D2155" s="20" t="str">
        <f>VLOOKUP(Table3[[#This Row],[Customer ID]],'Medical Examinations'!$1:$1048576,3,FALSE())</f>
        <v xml:space="preserve"> obesity </v>
      </c>
      <c r="E2155" s="20">
        <f>VLOOKUP(Table3[[#This Row],[Customer ID]],'Medical Examinations'!$1:$1048576,4,FALSE())</f>
        <v>4.97</v>
      </c>
      <c r="F2155" s="20" t="str">
        <f>VLOOKUP(Table3[[#This Row],[Customer ID]],'Medical Examinations'!$1:$1048576,5,FALSE())</f>
        <v xml:space="preserve">normal </v>
      </c>
      <c r="G2155" s="19" t="str">
        <f>VLOOKUP(Table3[[#This Row],[Customer ID]],'Medical Examinations'!$1:$1048576,6,FALSE())</f>
        <v>yes</v>
      </c>
      <c r="H2155" s="19" t="str">
        <f>VLOOKUP(Table3[[#This Row],[Customer ID]],'Medical Examinations'!$1:$1048576,7,FALSE())</f>
        <v>No</v>
      </c>
      <c r="I2155" s="19" t="str">
        <f>VLOOKUP(Table3[[#This Row],[Customer ID]],'Medical Examinations'!$1:$1048576,8,FALSE())</f>
        <v>No</v>
      </c>
      <c r="J2155" s="19">
        <f>VLOOKUP(Table3[[#This Row],[Customer ID]],'Medical Examinations'!$1:$1048576,9,FALSE())</f>
        <v>0</v>
      </c>
      <c r="K2155" s="19" t="str">
        <f>VLOOKUP(Table3[[#This Row],[Customer ID]],'Medical Examinations'!$1:$1048576,10,FALSE())</f>
        <v>No</v>
      </c>
      <c r="L2155" s="19" t="e">
        <f>VLOOKUP(Table3[[#This Row],[Customer ID]],'Hospitalisation Details'!2154:$1048576,5,FALSE())</f>
        <v>#N/A</v>
      </c>
      <c r="M2155" s="19" t="e">
        <f>VLOOKUP(Table3[[#This Row],[Customer ID]],'Hospitalisation Details'!2154:$1048576,6,FALSE())</f>
        <v>#N/A</v>
      </c>
      <c r="N2155" s="19" t="e">
        <f>VLOOKUP(Table3[[#This Row],[Customer ID]],'Hospitalisation Details'!2154:$1048576,8,FALSE())</f>
        <v>#N/A</v>
      </c>
      <c r="O2155" s="19" t="e">
        <f>VLOOKUP(Table3[[#This Row],[Customer ID]],'Hospitalisation Details'!2154:$1048576,9,FALSE())</f>
        <v>#N/A</v>
      </c>
      <c r="P2155" s="19" t="e">
        <f>VLOOKUP(Table3[[#This Row],[Customer ID]],'Hospitalisation Details'!2154:$1048576,10,FALSE())</f>
        <v>#N/A</v>
      </c>
      <c r="Q2155" s="19" t="e">
        <f>VLOOKUP(Table3[[#This Row],[Customer ID]],'Hospitalisation Details'!2154:$1048576,11,FALSE())</f>
        <v>#N/A</v>
      </c>
    </row>
    <row r="2156" spans="1:17" x14ac:dyDescent="0.2">
      <c r="A2156" s="18" t="s">
        <v>208</v>
      </c>
      <c r="B2156" s="19" t="str">
        <f>VLOOKUP(Table3[[#This Row],[Customer ID]],'Customer name 1'!2155:$1048576,4,FALSE())</f>
        <v xml:space="preserve">Mr. Brian </v>
      </c>
      <c r="C2156" s="20">
        <f>VLOOKUP(Table3[[#This Row],[Customer ID]],'Medical Examinations'!$1:$1048576,2,FALSE())</f>
        <v>31.254999999999999</v>
      </c>
      <c r="D2156" s="20" t="str">
        <f>VLOOKUP(Table3[[#This Row],[Customer ID]],'Medical Examinations'!$1:$1048576,3,FALSE())</f>
        <v xml:space="preserve"> obesity </v>
      </c>
      <c r="E2156" s="20">
        <f>VLOOKUP(Table3[[#This Row],[Customer ID]],'Medical Examinations'!$1:$1048576,4,FALSE())</f>
        <v>5.49</v>
      </c>
      <c r="F2156" s="20" t="str">
        <f>VLOOKUP(Table3[[#This Row],[Customer ID]],'Medical Examinations'!$1:$1048576,5,FALSE())</f>
        <v xml:space="preserve">normal </v>
      </c>
      <c r="G2156" s="19" t="str">
        <f>VLOOKUP(Table3[[#This Row],[Customer ID]],'Medical Examinations'!$1:$1048576,6,FALSE())</f>
        <v>yes</v>
      </c>
      <c r="H2156" s="19" t="str">
        <f>VLOOKUP(Table3[[#This Row],[Customer ID]],'Medical Examinations'!$1:$1048576,7,FALSE())</f>
        <v>No</v>
      </c>
      <c r="I2156" s="19" t="str">
        <f>VLOOKUP(Table3[[#This Row],[Customer ID]],'Medical Examinations'!$1:$1048576,8,FALSE())</f>
        <v>No</v>
      </c>
      <c r="J2156" s="19">
        <f>VLOOKUP(Table3[[#This Row],[Customer ID]],'Medical Examinations'!$1:$1048576,9,FALSE())</f>
        <v>0</v>
      </c>
      <c r="K2156" s="19" t="str">
        <f>VLOOKUP(Table3[[#This Row],[Customer ID]],'Medical Examinations'!$1:$1048576,10,FALSE())</f>
        <v>No</v>
      </c>
      <c r="L2156" s="19" t="e">
        <f>VLOOKUP(Table3[[#This Row],[Customer ID]],'Hospitalisation Details'!2155:$1048576,5,FALSE())</f>
        <v>#N/A</v>
      </c>
      <c r="M2156" s="19" t="e">
        <f>VLOOKUP(Table3[[#This Row],[Customer ID]],'Hospitalisation Details'!2155:$1048576,6,FALSE())</f>
        <v>#N/A</v>
      </c>
      <c r="N2156" s="19" t="e">
        <f>VLOOKUP(Table3[[#This Row],[Customer ID]],'Hospitalisation Details'!2155:$1048576,8,FALSE())</f>
        <v>#N/A</v>
      </c>
      <c r="O2156" s="19" t="e">
        <f>VLOOKUP(Table3[[#This Row],[Customer ID]],'Hospitalisation Details'!2155:$1048576,9,FALSE())</f>
        <v>#N/A</v>
      </c>
      <c r="P2156" s="19" t="e">
        <f>VLOOKUP(Table3[[#This Row],[Customer ID]],'Hospitalisation Details'!2155:$1048576,10,FALSE())</f>
        <v>#N/A</v>
      </c>
      <c r="Q2156" s="19" t="e">
        <f>VLOOKUP(Table3[[#This Row],[Customer ID]],'Hospitalisation Details'!2155:$1048576,11,FALSE())</f>
        <v>#N/A</v>
      </c>
    </row>
    <row r="2157" spans="1:17" x14ac:dyDescent="0.2">
      <c r="A2157" s="18" t="s">
        <v>207</v>
      </c>
      <c r="B2157" s="19" t="str">
        <f>VLOOKUP(Table3[[#This Row],[Customer ID]],'Customer name 1'!2156:$1048576,4,FALSE())</f>
        <v xml:space="preserve">Mr. Joe </v>
      </c>
      <c r="C2157" s="20">
        <f>VLOOKUP(Table3[[#This Row],[Customer ID]],'Medical Examinations'!$1:$1048576,2,FALSE())</f>
        <v>23.06</v>
      </c>
      <c r="D2157" s="20" t="str">
        <f>VLOOKUP(Table3[[#This Row],[Customer ID]],'Medical Examinations'!$1:$1048576,3,FALSE())</f>
        <v>normal weight</v>
      </c>
      <c r="E2157" s="20">
        <f>VLOOKUP(Table3[[#This Row],[Customer ID]],'Medical Examinations'!$1:$1048576,4,FALSE())</f>
        <v>4.47</v>
      </c>
      <c r="F2157" s="20" t="str">
        <f>VLOOKUP(Table3[[#This Row],[Customer ID]],'Medical Examinations'!$1:$1048576,5,FALSE())</f>
        <v xml:space="preserve">normal </v>
      </c>
      <c r="G2157" s="19" t="str">
        <f>VLOOKUP(Table3[[#This Row],[Customer ID]],'Medical Examinations'!$1:$1048576,6,FALSE())</f>
        <v>No</v>
      </c>
      <c r="H2157" s="19" t="str">
        <f>VLOOKUP(Table3[[#This Row],[Customer ID]],'Medical Examinations'!$1:$1048576,7,FALSE())</f>
        <v>No</v>
      </c>
      <c r="I2157" s="19" t="str">
        <f>VLOOKUP(Table3[[#This Row],[Customer ID]],'Medical Examinations'!$1:$1048576,8,FALSE())</f>
        <v>No</v>
      </c>
      <c r="J2157" s="19">
        <f>VLOOKUP(Table3[[#This Row],[Customer ID]],'Medical Examinations'!$1:$1048576,9,FALSE())</f>
        <v>0</v>
      </c>
      <c r="K2157" s="19" t="str">
        <f>VLOOKUP(Table3[[#This Row],[Customer ID]],'Medical Examinations'!$1:$1048576,10,FALSE())</f>
        <v>No</v>
      </c>
      <c r="L2157" s="19" t="e">
        <f>VLOOKUP(Table3[[#This Row],[Customer ID]],'Hospitalisation Details'!2156:$1048576,5,FALSE())</f>
        <v>#N/A</v>
      </c>
      <c r="M2157" s="19" t="e">
        <f>VLOOKUP(Table3[[#This Row],[Customer ID]],'Hospitalisation Details'!2156:$1048576,6,FALSE())</f>
        <v>#N/A</v>
      </c>
      <c r="N2157" s="19" t="e">
        <f>VLOOKUP(Table3[[#This Row],[Customer ID]],'Hospitalisation Details'!2156:$1048576,8,FALSE())</f>
        <v>#N/A</v>
      </c>
      <c r="O2157" s="19" t="e">
        <f>VLOOKUP(Table3[[#This Row],[Customer ID]],'Hospitalisation Details'!2156:$1048576,9,FALSE())</f>
        <v>#N/A</v>
      </c>
      <c r="P2157" s="19" t="e">
        <f>VLOOKUP(Table3[[#This Row],[Customer ID]],'Hospitalisation Details'!2156:$1048576,10,FALSE())</f>
        <v>#N/A</v>
      </c>
      <c r="Q2157" s="19" t="e">
        <f>VLOOKUP(Table3[[#This Row],[Customer ID]],'Hospitalisation Details'!2156:$1048576,11,FALSE())</f>
        <v>#N/A</v>
      </c>
    </row>
    <row r="2158" spans="1:17" x14ac:dyDescent="0.2">
      <c r="A2158" s="18" t="s">
        <v>206</v>
      </c>
      <c r="B2158" s="19" t="str">
        <f>VLOOKUP(Table3[[#This Row],[Customer ID]],'Customer name 1'!2157:$1048576,4,FALSE())</f>
        <v xml:space="preserve">Mr. Stephen </v>
      </c>
      <c r="C2158" s="20">
        <f>VLOOKUP(Table3[[#This Row],[Customer ID]],'Medical Examinations'!$1:$1048576,2,FALSE())</f>
        <v>28.975000000000001</v>
      </c>
      <c r="D2158" s="20" t="str">
        <f>VLOOKUP(Table3[[#This Row],[Customer ID]],'Medical Examinations'!$1:$1048576,3,FALSE())</f>
        <v>over weight</v>
      </c>
      <c r="E2158" s="20">
        <f>VLOOKUP(Table3[[#This Row],[Customer ID]],'Medical Examinations'!$1:$1048576,4,FALSE())</f>
        <v>4.34</v>
      </c>
      <c r="F2158" s="20" t="str">
        <f>VLOOKUP(Table3[[#This Row],[Customer ID]],'Medical Examinations'!$1:$1048576,5,FALSE())</f>
        <v xml:space="preserve">normal </v>
      </c>
      <c r="G2158" s="19" t="str">
        <f>VLOOKUP(Table3[[#This Row],[Customer ID]],'Medical Examinations'!$1:$1048576,6,FALSE())</f>
        <v>yes</v>
      </c>
      <c r="H2158" s="19" t="str">
        <f>VLOOKUP(Table3[[#This Row],[Customer ID]],'Medical Examinations'!$1:$1048576,7,FALSE())</f>
        <v>No</v>
      </c>
      <c r="I2158" s="19" t="str">
        <f>VLOOKUP(Table3[[#This Row],[Customer ID]],'Medical Examinations'!$1:$1048576,8,FALSE())</f>
        <v>No</v>
      </c>
      <c r="J2158" s="19">
        <f>VLOOKUP(Table3[[#This Row],[Customer ID]],'Medical Examinations'!$1:$1048576,9,FALSE())</f>
        <v>0</v>
      </c>
      <c r="K2158" s="19" t="str">
        <f>VLOOKUP(Table3[[#This Row],[Customer ID]],'Medical Examinations'!$1:$1048576,10,FALSE())</f>
        <v>No</v>
      </c>
      <c r="L2158" s="19" t="e">
        <f>VLOOKUP(Table3[[#This Row],[Customer ID]],'Hospitalisation Details'!2157:$1048576,5,FALSE())</f>
        <v>#N/A</v>
      </c>
      <c r="M2158" s="19" t="e">
        <f>VLOOKUP(Table3[[#This Row],[Customer ID]],'Hospitalisation Details'!2157:$1048576,6,FALSE())</f>
        <v>#N/A</v>
      </c>
      <c r="N2158" s="19" t="e">
        <f>VLOOKUP(Table3[[#This Row],[Customer ID]],'Hospitalisation Details'!2157:$1048576,8,FALSE())</f>
        <v>#N/A</v>
      </c>
      <c r="O2158" s="19" t="e">
        <f>VLOOKUP(Table3[[#This Row],[Customer ID]],'Hospitalisation Details'!2157:$1048576,9,FALSE())</f>
        <v>#N/A</v>
      </c>
      <c r="P2158" s="19" t="e">
        <f>VLOOKUP(Table3[[#This Row],[Customer ID]],'Hospitalisation Details'!2157:$1048576,10,FALSE())</f>
        <v>#N/A</v>
      </c>
      <c r="Q2158" s="19" t="e">
        <f>VLOOKUP(Table3[[#This Row],[Customer ID]],'Hospitalisation Details'!2157:$1048576,11,FALSE())</f>
        <v>#N/A</v>
      </c>
    </row>
    <row r="2159" spans="1:17" x14ac:dyDescent="0.2">
      <c r="A2159" s="18" t="s">
        <v>205</v>
      </c>
      <c r="B2159" s="19" t="str">
        <f>VLOOKUP(Table3[[#This Row],[Customer ID]],'Customer name 1'!2158:$1048576,4,FALSE())</f>
        <v xml:space="preserve">Ms. Ellen </v>
      </c>
      <c r="C2159" s="20">
        <f>VLOOKUP(Table3[[#This Row],[Customer ID]],'Medical Examinations'!$1:$1048576,2,FALSE())</f>
        <v>33.299999999999997</v>
      </c>
      <c r="D2159" s="20" t="str">
        <f>VLOOKUP(Table3[[#This Row],[Customer ID]],'Medical Examinations'!$1:$1048576,3,FALSE())</f>
        <v xml:space="preserve"> obesity </v>
      </c>
      <c r="E2159" s="20">
        <f>VLOOKUP(Table3[[#This Row],[Customer ID]],'Medical Examinations'!$1:$1048576,4,FALSE())</f>
        <v>9.49</v>
      </c>
      <c r="F2159" s="20" t="str">
        <f>VLOOKUP(Table3[[#This Row],[Customer ID]],'Medical Examinations'!$1:$1048576,5,FALSE())</f>
        <v xml:space="preserve">diabetes </v>
      </c>
      <c r="G2159" s="19" t="str">
        <f>VLOOKUP(Table3[[#This Row],[Customer ID]],'Medical Examinations'!$1:$1048576,6,FALSE())</f>
        <v>No</v>
      </c>
      <c r="H2159" s="19" t="str">
        <f>VLOOKUP(Table3[[#This Row],[Customer ID]],'Medical Examinations'!$1:$1048576,7,FALSE())</f>
        <v>No</v>
      </c>
      <c r="I2159" s="19" t="str">
        <f>VLOOKUP(Table3[[#This Row],[Customer ID]],'Medical Examinations'!$1:$1048576,8,FALSE())</f>
        <v>No</v>
      </c>
      <c r="J2159" s="19">
        <f>VLOOKUP(Table3[[#This Row],[Customer ID]],'Medical Examinations'!$1:$1048576,9,FALSE())</f>
        <v>0</v>
      </c>
      <c r="K2159" s="19" t="str">
        <f>VLOOKUP(Table3[[#This Row],[Customer ID]],'Medical Examinations'!$1:$1048576,10,FALSE())</f>
        <v>No</v>
      </c>
      <c r="L2159" s="19" t="e">
        <f>VLOOKUP(Table3[[#This Row],[Customer ID]],'Hospitalisation Details'!2158:$1048576,5,FALSE())</f>
        <v>#N/A</v>
      </c>
      <c r="M2159" s="19" t="e">
        <f>VLOOKUP(Table3[[#This Row],[Customer ID]],'Hospitalisation Details'!2158:$1048576,6,FALSE())</f>
        <v>#N/A</v>
      </c>
      <c r="N2159" s="19" t="e">
        <f>VLOOKUP(Table3[[#This Row],[Customer ID]],'Hospitalisation Details'!2158:$1048576,8,FALSE())</f>
        <v>#N/A</v>
      </c>
      <c r="O2159" s="19" t="e">
        <f>VLOOKUP(Table3[[#This Row],[Customer ID]],'Hospitalisation Details'!2158:$1048576,9,FALSE())</f>
        <v>#N/A</v>
      </c>
      <c r="P2159" s="19" t="e">
        <f>VLOOKUP(Table3[[#This Row],[Customer ID]],'Hospitalisation Details'!2158:$1048576,10,FALSE())</f>
        <v>#N/A</v>
      </c>
      <c r="Q2159" s="19" t="e">
        <f>VLOOKUP(Table3[[#This Row],[Customer ID]],'Hospitalisation Details'!2158:$1048576,11,FALSE())</f>
        <v>#N/A</v>
      </c>
    </row>
    <row r="2160" spans="1:17" x14ac:dyDescent="0.2">
      <c r="A2160" s="18" t="s">
        <v>204</v>
      </c>
      <c r="B2160" s="19" t="str">
        <f>VLOOKUP(Table3[[#This Row],[Customer ID]],'Customer name 1'!2159:$1048576,4,FALSE())</f>
        <v xml:space="preserve">Ms. Cindy </v>
      </c>
      <c r="C2160" s="20">
        <f>VLOOKUP(Table3[[#This Row],[Customer ID]],'Medical Examinations'!$1:$1048576,2,FALSE())</f>
        <v>33</v>
      </c>
      <c r="D2160" s="20" t="str">
        <f>VLOOKUP(Table3[[#This Row],[Customer ID]],'Medical Examinations'!$1:$1048576,3,FALSE())</f>
        <v xml:space="preserve"> obesity </v>
      </c>
      <c r="E2160" s="20">
        <f>VLOOKUP(Table3[[#This Row],[Customer ID]],'Medical Examinations'!$1:$1048576,4,FALSE())</f>
        <v>10.16</v>
      </c>
      <c r="F2160" s="20" t="str">
        <f>VLOOKUP(Table3[[#This Row],[Customer ID]],'Medical Examinations'!$1:$1048576,5,FALSE())</f>
        <v xml:space="preserve">diabetes </v>
      </c>
      <c r="G2160" s="19" t="str">
        <f>VLOOKUP(Table3[[#This Row],[Customer ID]],'Medical Examinations'!$1:$1048576,6,FALSE())</f>
        <v>No</v>
      </c>
      <c r="H2160" s="19" t="str">
        <f>VLOOKUP(Table3[[#This Row],[Customer ID]],'Medical Examinations'!$1:$1048576,7,FALSE())</f>
        <v>No</v>
      </c>
      <c r="I2160" s="19" t="str">
        <f>VLOOKUP(Table3[[#This Row],[Customer ID]],'Medical Examinations'!$1:$1048576,8,FALSE())</f>
        <v>No</v>
      </c>
      <c r="J2160" s="19">
        <f>VLOOKUP(Table3[[#This Row],[Customer ID]],'Medical Examinations'!$1:$1048576,9,FALSE())</f>
        <v>0</v>
      </c>
      <c r="K2160" s="19" t="str">
        <f>VLOOKUP(Table3[[#This Row],[Customer ID]],'Medical Examinations'!$1:$1048576,10,FALSE())</f>
        <v>No</v>
      </c>
      <c r="L2160" s="19" t="e">
        <f>VLOOKUP(Table3[[#This Row],[Customer ID]],'Hospitalisation Details'!2159:$1048576,5,FALSE())</f>
        <v>#N/A</v>
      </c>
      <c r="M2160" s="19" t="e">
        <f>VLOOKUP(Table3[[#This Row],[Customer ID]],'Hospitalisation Details'!2159:$1048576,6,FALSE())</f>
        <v>#N/A</v>
      </c>
      <c r="N2160" s="19" t="e">
        <f>VLOOKUP(Table3[[#This Row],[Customer ID]],'Hospitalisation Details'!2159:$1048576,8,FALSE())</f>
        <v>#N/A</v>
      </c>
      <c r="O2160" s="19" t="e">
        <f>VLOOKUP(Table3[[#This Row],[Customer ID]],'Hospitalisation Details'!2159:$1048576,9,FALSE())</f>
        <v>#N/A</v>
      </c>
      <c r="P2160" s="19" t="e">
        <f>VLOOKUP(Table3[[#This Row],[Customer ID]],'Hospitalisation Details'!2159:$1048576,10,FALSE())</f>
        <v>#N/A</v>
      </c>
      <c r="Q2160" s="19" t="e">
        <f>VLOOKUP(Table3[[#This Row],[Customer ID]],'Hospitalisation Details'!2159:$1048576,11,FALSE())</f>
        <v>#N/A</v>
      </c>
    </row>
    <row r="2161" spans="1:17" x14ac:dyDescent="0.2">
      <c r="A2161" s="18" t="s">
        <v>203</v>
      </c>
      <c r="B2161" s="19" t="str">
        <f>VLOOKUP(Table3[[#This Row],[Customer ID]],'Customer name 1'!2160:$1048576,4,FALSE())</f>
        <v xml:space="preserve">Ms. Abigail </v>
      </c>
      <c r="C2161" s="20">
        <f>VLOOKUP(Table3[[#This Row],[Customer ID]],'Medical Examinations'!$1:$1048576,2,FALSE())</f>
        <v>31.46</v>
      </c>
      <c r="D2161" s="20" t="str">
        <f>VLOOKUP(Table3[[#This Row],[Customer ID]],'Medical Examinations'!$1:$1048576,3,FALSE())</f>
        <v xml:space="preserve"> obesity </v>
      </c>
      <c r="E2161" s="20">
        <f>VLOOKUP(Table3[[#This Row],[Customer ID]],'Medical Examinations'!$1:$1048576,4,FALSE())</f>
        <v>11.19</v>
      </c>
      <c r="F2161" s="20" t="str">
        <f>VLOOKUP(Table3[[#This Row],[Customer ID]],'Medical Examinations'!$1:$1048576,5,FALSE())</f>
        <v xml:space="preserve">diabetes </v>
      </c>
      <c r="G2161" s="19" t="str">
        <f>VLOOKUP(Table3[[#This Row],[Customer ID]],'Medical Examinations'!$1:$1048576,6,FALSE())</f>
        <v>No</v>
      </c>
      <c r="H2161" s="19" t="str">
        <f>VLOOKUP(Table3[[#This Row],[Customer ID]],'Medical Examinations'!$1:$1048576,7,FALSE())</f>
        <v>No</v>
      </c>
      <c r="I2161" s="19" t="str">
        <f>VLOOKUP(Table3[[#This Row],[Customer ID]],'Medical Examinations'!$1:$1048576,8,FALSE())</f>
        <v>No</v>
      </c>
      <c r="J2161" s="19">
        <f>VLOOKUP(Table3[[#This Row],[Customer ID]],'Medical Examinations'!$1:$1048576,9,FALSE())</f>
        <v>0</v>
      </c>
      <c r="K2161" s="19" t="str">
        <f>VLOOKUP(Table3[[#This Row],[Customer ID]],'Medical Examinations'!$1:$1048576,10,FALSE())</f>
        <v>No</v>
      </c>
      <c r="L2161" s="19" t="e">
        <f>VLOOKUP(Table3[[#This Row],[Customer ID]],'Hospitalisation Details'!2160:$1048576,5,FALSE())</f>
        <v>#N/A</v>
      </c>
      <c r="M2161" s="19" t="e">
        <f>VLOOKUP(Table3[[#This Row],[Customer ID]],'Hospitalisation Details'!2160:$1048576,6,FALSE())</f>
        <v>#N/A</v>
      </c>
      <c r="N2161" s="19" t="e">
        <f>VLOOKUP(Table3[[#This Row],[Customer ID]],'Hospitalisation Details'!2160:$1048576,8,FALSE())</f>
        <v>#N/A</v>
      </c>
      <c r="O2161" s="19" t="e">
        <f>VLOOKUP(Table3[[#This Row],[Customer ID]],'Hospitalisation Details'!2160:$1048576,9,FALSE())</f>
        <v>#N/A</v>
      </c>
      <c r="P2161" s="19" t="e">
        <f>VLOOKUP(Table3[[#This Row],[Customer ID]],'Hospitalisation Details'!2160:$1048576,10,FALSE())</f>
        <v>#N/A</v>
      </c>
      <c r="Q2161" s="19" t="e">
        <f>VLOOKUP(Table3[[#This Row],[Customer ID]],'Hospitalisation Details'!2160:$1048576,11,FALSE())</f>
        <v>#N/A</v>
      </c>
    </row>
    <row r="2162" spans="1:17" x14ac:dyDescent="0.2">
      <c r="A2162" s="18" t="s">
        <v>202</v>
      </c>
      <c r="B2162" s="19" t="str">
        <f>VLOOKUP(Table3[[#This Row],[Customer ID]],'Customer name 1'!2161:$1048576,4,FALSE())</f>
        <v xml:space="preserve">Ms. Amy </v>
      </c>
      <c r="C2162" s="20">
        <f>VLOOKUP(Table3[[#This Row],[Customer ID]],'Medical Examinations'!$1:$1048576,2,FALSE())</f>
        <v>29.6</v>
      </c>
      <c r="D2162" s="20" t="str">
        <f>VLOOKUP(Table3[[#This Row],[Customer ID]],'Medical Examinations'!$1:$1048576,3,FALSE())</f>
        <v>over weight</v>
      </c>
      <c r="E2162" s="20">
        <f>VLOOKUP(Table3[[#This Row],[Customer ID]],'Medical Examinations'!$1:$1048576,4,FALSE())</f>
        <v>11.03</v>
      </c>
      <c r="F2162" s="20" t="str">
        <f>VLOOKUP(Table3[[#This Row],[Customer ID]],'Medical Examinations'!$1:$1048576,5,FALSE())</f>
        <v xml:space="preserve">diabetes </v>
      </c>
      <c r="G2162" s="19" t="str">
        <f>VLOOKUP(Table3[[#This Row],[Customer ID]],'Medical Examinations'!$1:$1048576,6,FALSE())</f>
        <v>No</v>
      </c>
      <c r="H2162" s="19" t="str">
        <f>VLOOKUP(Table3[[#This Row],[Customer ID]],'Medical Examinations'!$1:$1048576,7,FALSE())</f>
        <v>No</v>
      </c>
      <c r="I2162" s="19" t="str">
        <f>VLOOKUP(Table3[[#This Row],[Customer ID]],'Medical Examinations'!$1:$1048576,8,FALSE())</f>
        <v>No</v>
      </c>
      <c r="J2162" s="19">
        <f>VLOOKUP(Table3[[#This Row],[Customer ID]],'Medical Examinations'!$1:$1048576,9,FALSE())</f>
        <v>0</v>
      </c>
      <c r="K2162" s="19" t="str">
        <f>VLOOKUP(Table3[[#This Row],[Customer ID]],'Medical Examinations'!$1:$1048576,10,FALSE())</f>
        <v>No</v>
      </c>
      <c r="L2162" s="19" t="e">
        <f>VLOOKUP(Table3[[#This Row],[Customer ID]],'Hospitalisation Details'!2161:$1048576,5,FALSE())</f>
        <v>#N/A</v>
      </c>
      <c r="M2162" s="19" t="e">
        <f>VLOOKUP(Table3[[#This Row],[Customer ID]],'Hospitalisation Details'!2161:$1048576,6,FALSE())</f>
        <v>#N/A</v>
      </c>
      <c r="N2162" s="19" t="e">
        <f>VLOOKUP(Table3[[#This Row],[Customer ID]],'Hospitalisation Details'!2161:$1048576,8,FALSE())</f>
        <v>#N/A</v>
      </c>
      <c r="O2162" s="19" t="e">
        <f>VLOOKUP(Table3[[#This Row],[Customer ID]],'Hospitalisation Details'!2161:$1048576,9,FALSE())</f>
        <v>#N/A</v>
      </c>
      <c r="P2162" s="19" t="e">
        <f>VLOOKUP(Table3[[#This Row],[Customer ID]],'Hospitalisation Details'!2161:$1048576,10,FALSE())</f>
        <v>#N/A</v>
      </c>
      <c r="Q2162" s="19" t="e">
        <f>VLOOKUP(Table3[[#This Row],[Customer ID]],'Hospitalisation Details'!2161:$1048576,11,FALSE())</f>
        <v>#N/A</v>
      </c>
    </row>
    <row r="2163" spans="1:17" x14ac:dyDescent="0.2">
      <c r="A2163" s="18" t="s">
        <v>201</v>
      </c>
      <c r="B2163" s="19" t="str">
        <f>VLOOKUP(Table3[[#This Row],[Customer ID]],'Customer name 1'!2162:$1048576,4,FALSE())</f>
        <v xml:space="preserve">Ms. Amy </v>
      </c>
      <c r="C2163" s="20">
        <f>VLOOKUP(Table3[[#This Row],[Customer ID]],'Medical Examinations'!$1:$1048576,2,FALSE())</f>
        <v>22.05</v>
      </c>
      <c r="D2163" s="20" t="str">
        <f>VLOOKUP(Table3[[#This Row],[Customer ID]],'Medical Examinations'!$1:$1048576,3,FALSE())</f>
        <v>normal weight</v>
      </c>
      <c r="E2163" s="20">
        <f>VLOOKUP(Table3[[#This Row],[Customer ID]],'Medical Examinations'!$1:$1048576,4,FALSE())</f>
        <v>4.43</v>
      </c>
      <c r="F2163" s="20" t="str">
        <f>VLOOKUP(Table3[[#This Row],[Customer ID]],'Medical Examinations'!$1:$1048576,5,FALSE())</f>
        <v xml:space="preserve">normal </v>
      </c>
      <c r="G2163" s="19" t="str">
        <f>VLOOKUP(Table3[[#This Row],[Customer ID]],'Medical Examinations'!$1:$1048576,6,FALSE())</f>
        <v>yes</v>
      </c>
      <c r="H2163" s="19" t="str">
        <f>VLOOKUP(Table3[[#This Row],[Customer ID]],'Medical Examinations'!$1:$1048576,7,FALSE())</f>
        <v>No</v>
      </c>
      <c r="I2163" s="19" t="str">
        <f>VLOOKUP(Table3[[#This Row],[Customer ID]],'Medical Examinations'!$1:$1048576,8,FALSE())</f>
        <v>No</v>
      </c>
      <c r="J2163" s="19">
        <f>VLOOKUP(Table3[[#This Row],[Customer ID]],'Medical Examinations'!$1:$1048576,9,FALSE())</f>
        <v>0</v>
      </c>
      <c r="K2163" s="19" t="str">
        <f>VLOOKUP(Table3[[#This Row],[Customer ID]],'Medical Examinations'!$1:$1048576,10,FALSE())</f>
        <v>No</v>
      </c>
      <c r="L2163" s="19" t="e">
        <f>VLOOKUP(Table3[[#This Row],[Customer ID]],'Hospitalisation Details'!2162:$1048576,5,FALSE())</f>
        <v>#N/A</v>
      </c>
      <c r="M2163" s="19" t="e">
        <f>VLOOKUP(Table3[[#This Row],[Customer ID]],'Hospitalisation Details'!2162:$1048576,6,FALSE())</f>
        <v>#N/A</v>
      </c>
      <c r="N2163" s="19" t="e">
        <f>VLOOKUP(Table3[[#This Row],[Customer ID]],'Hospitalisation Details'!2162:$1048576,8,FALSE())</f>
        <v>#N/A</v>
      </c>
      <c r="O2163" s="19" t="e">
        <f>VLOOKUP(Table3[[#This Row],[Customer ID]],'Hospitalisation Details'!2162:$1048576,9,FALSE())</f>
        <v>#N/A</v>
      </c>
      <c r="P2163" s="19" t="e">
        <f>VLOOKUP(Table3[[#This Row],[Customer ID]],'Hospitalisation Details'!2162:$1048576,10,FALSE())</f>
        <v>#N/A</v>
      </c>
      <c r="Q2163" s="19" t="e">
        <f>VLOOKUP(Table3[[#This Row],[Customer ID]],'Hospitalisation Details'!2162:$1048576,11,FALSE())</f>
        <v>#N/A</v>
      </c>
    </row>
    <row r="2164" spans="1:17" x14ac:dyDescent="0.2">
      <c r="A2164" s="18" t="s">
        <v>199</v>
      </c>
      <c r="B2164" s="19" t="str">
        <f>VLOOKUP(Table3[[#This Row],[Customer ID]],'Customer name 1'!2163:$1048576,4,FALSE())</f>
        <v xml:space="preserve">Mrs. Grace </v>
      </c>
      <c r="C2164" s="20">
        <f>VLOOKUP(Table3[[#This Row],[Customer ID]],'Medical Examinations'!$1:$1048576,2,FALSE())</f>
        <v>27.06</v>
      </c>
      <c r="D2164" s="20" t="str">
        <f>VLOOKUP(Table3[[#This Row],[Customer ID]],'Medical Examinations'!$1:$1048576,3,FALSE())</f>
        <v>over weight</v>
      </c>
      <c r="E2164" s="20">
        <f>VLOOKUP(Table3[[#This Row],[Customer ID]],'Medical Examinations'!$1:$1048576,4,FALSE())</f>
        <v>6.14</v>
      </c>
      <c r="F2164" s="20" t="str">
        <f>VLOOKUP(Table3[[#This Row],[Customer ID]],'Medical Examinations'!$1:$1048576,5,FALSE())</f>
        <v>prediabetes</v>
      </c>
      <c r="G2164" s="19" t="str">
        <f>VLOOKUP(Table3[[#This Row],[Customer ID]],'Medical Examinations'!$1:$1048576,6,FALSE())</f>
        <v>No</v>
      </c>
      <c r="H2164" s="19" t="str">
        <f>VLOOKUP(Table3[[#This Row],[Customer ID]],'Medical Examinations'!$1:$1048576,7,FALSE())</f>
        <v>yes</v>
      </c>
      <c r="I2164" s="19" t="str">
        <f>VLOOKUP(Table3[[#This Row],[Customer ID]],'Medical Examinations'!$1:$1048576,8,FALSE())</f>
        <v>No</v>
      </c>
      <c r="J2164" s="19">
        <f>VLOOKUP(Table3[[#This Row],[Customer ID]],'Medical Examinations'!$1:$1048576,9,FALSE())</f>
        <v>1</v>
      </c>
      <c r="K2164" s="19" t="str">
        <f>VLOOKUP(Table3[[#This Row],[Customer ID]],'Medical Examinations'!$1:$1048576,10,FALSE())</f>
        <v>No</v>
      </c>
      <c r="L2164" s="19" t="e">
        <f>VLOOKUP(Table3[[#This Row],[Customer ID]],'Hospitalisation Details'!2163:$1048576,5,FALSE())</f>
        <v>#N/A</v>
      </c>
      <c r="M2164" s="19" t="e">
        <f>VLOOKUP(Table3[[#This Row],[Customer ID]],'Hospitalisation Details'!2163:$1048576,6,FALSE())</f>
        <v>#N/A</v>
      </c>
      <c r="N2164" s="19" t="e">
        <f>VLOOKUP(Table3[[#This Row],[Customer ID]],'Hospitalisation Details'!2163:$1048576,8,FALSE())</f>
        <v>#N/A</v>
      </c>
      <c r="O2164" s="19" t="e">
        <f>VLOOKUP(Table3[[#This Row],[Customer ID]],'Hospitalisation Details'!2163:$1048576,9,FALSE())</f>
        <v>#N/A</v>
      </c>
      <c r="P2164" s="19" t="e">
        <f>VLOOKUP(Table3[[#This Row],[Customer ID]],'Hospitalisation Details'!2163:$1048576,10,FALSE())</f>
        <v>#N/A</v>
      </c>
      <c r="Q2164" s="19" t="e">
        <f>VLOOKUP(Table3[[#This Row],[Customer ID]],'Hospitalisation Details'!2163:$1048576,11,FALSE())</f>
        <v>#N/A</v>
      </c>
    </row>
    <row r="2165" spans="1:17" x14ac:dyDescent="0.2">
      <c r="A2165" s="18" t="s">
        <v>198</v>
      </c>
      <c r="B2165" s="19" t="str">
        <f>VLOOKUP(Table3[[#This Row],[Customer ID]],'Customer name 1'!2164:$1048576,4,FALSE())</f>
        <v xml:space="preserve">Ms. Caitie </v>
      </c>
      <c r="C2165" s="20">
        <f>VLOOKUP(Table3[[#This Row],[Customer ID]],'Medical Examinations'!$1:$1048576,2,FALSE())</f>
        <v>20.49</v>
      </c>
      <c r="D2165" s="20" t="str">
        <f>VLOOKUP(Table3[[#This Row],[Customer ID]],'Medical Examinations'!$1:$1048576,3,FALSE())</f>
        <v>normal weight</v>
      </c>
      <c r="E2165" s="20">
        <f>VLOOKUP(Table3[[#This Row],[Customer ID]],'Medical Examinations'!$1:$1048576,4,FALSE())</f>
        <v>4.87</v>
      </c>
      <c r="F2165" s="20" t="str">
        <f>VLOOKUP(Table3[[#This Row],[Customer ID]],'Medical Examinations'!$1:$1048576,5,FALSE())</f>
        <v xml:space="preserve">normal </v>
      </c>
      <c r="G2165" s="19" t="str">
        <f>VLOOKUP(Table3[[#This Row],[Customer ID]],'Medical Examinations'!$1:$1048576,6,FALSE())</f>
        <v>No</v>
      </c>
      <c r="H2165" s="19" t="str">
        <f>VLOOKUP(Table3[[#This Row],[Customer ID]],'Medical Examinations'!$1:$1048576,7,FALSE())</f>
        <v>No</v>
      </c>
      <c r="I2165" s="19" t="str">
        <f>VLOOKUP(Table3[[#This Row],[Customer ID]],'Medical Examinations'!$1:$1048576,8,FALSE())</f>
        <v>No</v>
      </c>
      <c r="J2165" s="19">
        <f>VLOOKUP(Table3[[#This Row],[Customer ID]],'Medical Examinations'!$1:$1048576,9,FALSE())</f>
        <v>0</v>
      </c>
      <c r="K2165" s="19" t="str">
        <f>VLOOKUP(Table3[[#This Row],[Customer ID]],'Medical Examinations'!$1:$1048576,10,FALSE())</f>
        <v>No</v>
      </c>
      <c r="L2165" s="19" t="e">
        <f>VLOOKUP(Table3[[#This Row],[Customer ID]],'Hospitalisation Details'!2164:$1048576,5,FALSE())</f>
        <v>#N/A</v>
      </c>
      <c r="M2165" s="19" t="e">
        <f>VLOOKUP(Table3[[#This Row],[Customer ID]],'Hospitalisation Details'!2164:$1048576,6,FALSE())</f>
        <v>#N/A</v>
      </c>
      <c r="N2165" s="19" t="e">
        <f>VLOOKUP(Table3[[#This Row],[Customer ID]],'Hospitalisation Details'!2164:$1048576,8,FALSE())</f>
        <v>#N/A</v>
      </c>
      <c r="O2165" s="19" t="e">
        <f>VLOOKUP(Table3[[#This Row],[Customer ID]],'Hospitalisation Details'!2164:$1048576,9,FALSE())</f>
        <v>#N/A</v>
      </c>
      <c r="P2165" s="19" t="e">
        <f>VLOOKUP(Table3[[#This Row],[Customer ID]],'Hospitalisation Details'!2164:$1048576,10,FALSE())</f>
        <v>#N/A</v>
      </c>
      <c r="Q2165" s="19" t="e">
        <f>VLOOKUP(Table3[[#This Row],[Customer ID]],'Hospitalisation Details'!2164:$1048576,11,FALSE())</f>
        <v>#N/A</v>
      </c>
    </row>
    <row r="2166" spans="1:17" x14ac:dyDescent="0.2">
      <c r="A2166" s="18" t="s">
        <v>197</v>
      </c>
      <c r="B2166" s="19" t="str">
        <f>VLOOKUP(Table3[[#This Row],[Customer ID]],'Customer name 1'!2165:$1048576,4,FALSE())</f>
        <v xml:space="preserve">Mr. Benjamin </v>
      </c>
      <c r="C2166" s="20">
        <f>VLOOKUP(Table3[[#This Row],[Customer ID]],'Medical Examinations'!$1:$1048576,2,FALSE())</f>
        <v>28.4</v>
      </c>
      <c r="D2166" s="20" t="str">
        <f>VLOOKUP(Table3[[#This Row],[Customer ID]],'Medical Examinations'!$1:$1048576,3,FALSE())</f>
        <v>over weight</v>
      </c>
      <c r="E2166" s="20">
        <f>VLOOKUP(Table3[[#This Row],[Customer ID]],'Medical Examinations'!$1:$1048576,4,FALSE())</f>
        <v>4.3</v>
      </c>
      <c r="F2166" s="20" t="str">
        <f>VLOOKUP(Table3[[#This Row],[Customer ID]],'Medical Examinations'!$1:$1048576,5,FALSE())</f>
        <v xml:space="preserve">normal </v>
      </c>
      <c r="G2166" s="19" t="str">
        <f>VLOOKUP(Table3[[#This Row],[Customer ID]],'Medical Examinations'!$1:$1048576,6,FALSE())</f>
        <v>No</v>
      </c>
      <c r="H2166" s="19" t="str">
        <f>VLOOKUP(Table3[[#This Row],[Customer ID]],'Medical Examinations'!$1:$1048576,7,FALSE())</f>
        <v>No</v>
      </c>
      <c r="I2166" s="19" t="str">
        <f>VLOOKUP(Table3[[#This Row],[Customer ID]],'Medical Examinations'!$1:$1048576,8,FALSE())</f>
        <v>Yes</v>
      </c>
      <c r="J2166" s="19">
        <f>VLOOKUP(Table3[[#This Row],[Customer ID]],'Medical Examinations'!$1:$1048576,9,FALSE())</f>
        <v>1</v>
      </c>
      <c r="K2166" s="19" t="str">
        <f>VLOOKUP(Table3[[#This Row],[Customer ID]],'Medical Examinations'!$1:$1048576,10,FALSE())</f>
        <v>No</v>
      </c>
      <c r="L2166" s="19" t="e">
        <f>VLOOKUP(Table3[[#This Row],[Customer ID]],'Hospitalisation Details'!2165:$1048576,5,FALSE())</f>
        <v>#N/A</v>
      </c>
      <c r="M2166" s="19" t="e">
        <f>VLOOKUP(Table3[[#This Row],[Customer ID]],'Hospitalisation Details'!2165:$1048576,6,FALSE())</f>
        <v>#N/A</v>
      </c>
      <c r="N2166" s="19" t="e">
        <f>VLOOKUP(Table3[[#This Row],[Customer ID]],'Hospitalisation Details'!2165:$1048576,8,FALSE())</f>
        <v>#N/A</v>
      </c>
      <c r="O2166" s="19" t="e">
        <f>VLOOKUP(Table3[[#This Row],[Customer ID]],'Hospitalisation Details'!2165:$1048576,9,FALSE())</f>
        <v>#N/A</v>
      </c>
      <c r="P2166" s="19" t="e">
        <f>VLOOKUP(Table3[[#This Row],[Customer ID]],'Hospitalisation Details'!2165:$1048576,10,FALSE())</f>
        <v>#N/A</v>
      </c>
      <c r="Q2166" s="19" t="e">
        <f>VLOOKUP(Table3[[#This Row],[Customer ID]],'Hospitalisation Details'!2165:$1048576,11,FALSE())</f>
        <v>#N/A</v>
      </c>
    </row>
    <row r="2167" spans="1:17" x14ac:dyDescent="0.2">
      <c r="A2167" s="18" t="s">
        <v>196</v>
      </c>
      <c r="B2167" s="19" t="str">
        <f>VLOOKUP(Table3[[#This Row],[Customer ID]],'Customer name 1'!2166:$1048576,4,FALSE())</f>
        <v xml:space="preserve">Mr. Ian </v>
      </c>
      <c r="C2167" s="20">
        <f>VLOOKUP(Table3[[#This Row],[Customer ID]],'Medical Examinations'!$1:$1048576,2,FALSE())</f>
        <v>41.91</v>
      </c>
      <c r="D2167" s="20" t="str">
        <f>VLOOKUP(Table3[[#This Row],[Customer ID]],'Medical Examinations'!$1:$1048576,3,FALSE())</f>
        <v xml:space="preserve"> obesity </v>
      </c>
      <c r="E2167" s="20">
        <f>VLOOKUP(Table3[[#This Row],[Customer ID]],'Medical Examinations'!$1:$1048576,4,FALSE())</f>
        <v>6.19</v>
      </c>
      <c r="F2167" s="20" t="str">
        <f>VLOOKUP(Table3[[#This Row],[Customer ID]],'Medical Examinations'!$1:$1048576,5,FALSE())</f>
        <v>prediabetes</v>
      </c>
      <c r="G2167" s="19" t="str">
        <f>VLOOKUP(Table3[[#This Row],[Customer ID]],'Medical Examinations'!$1:$1048576,6,FALSE())</f>
        <v>No</v>
      </c>
      <c r="H2167" s="19" t="str">
        <f>VLOOKUP(Table3[[#This Row],[Customer ID]],'Medical Examinations'!$1:$1048576,7,FALSE())</f>
        <v>No</v>
      </c>
      <c r="I2167" s="19" t="str">
        <f>VLOOKUP(Table3[[#This Row],[Customer ID]],'Medical Examinations'!$1:$1048576,8,FALSE())</f>
        <v>No</v>
      </c>
      <c r="J2167" s="19">
        <f>VLOOKUP(Table3[[#This Row],[Customer ID]],'Medical Examinations'!$1:$1048576,9,FALSE())</f>
        <v>0</v>
      </c>
      <c r="K2167" s="19" t="str">
        <f>VLOOKUP(Table3[[#This Row],[Customer ID]],'Medical Examinations'!$1:$1048576,10,FALSE())</f>
        <v>No</v>
      </c>
      <c r="L2167" s="19" t="e">
        <f>VLOOKUP(Table3[[#This Row],[Customer ID]],'Hospitalisation Details'!2166:$1048576,5,FALSE())</f>
        <v>#N/A</v>
      </c>
      <c r="M2167" s="19" t="e">
        <f>VLOOKUP(Table3[[#This Row],[Customer ID]],'Hospitalisation Details'!2166:$1048576,6,FALSE())</f>
        <v>#N/A</v>
      </c>
      <c r="N2167" s="19" t="e">
        <f>VLOOKUP(Table3[[#This Row],[Customer ID]],'Hospitalisation Details'!2166:$1048576,8,FALSE())</f>
        <v>#N/A</v>
      </c>
      <c r="O2167" s="19" t="e">
        <f>VLOOKUP(Table3[[#This Row],[Customer ID]],'Hospitalisation Details'!2166:$1048576,9,FALSE())</f>
        <v>#N/A</v>
      </c>
      <c r="P2167" s="19" t="e">
        <f>VLOOKUP(Table3[[#This Row],[Customer ID]],'Hospitalisation Details'!2166:$1048576,10,FALSE())</f>
        <v>#N/A</v>
      </c>
      <c r="Q2167" s="19" t="e">
        <f>VLOOKUP(Table3[[#This Row],[Customer ID]],'Hospitalisation Details'!2166:$1048576,11,FALSE())</f>
        <v>#N/A</v>
      </c>
    </row>
    <row r="2168" spans="1:17" x14ac:dyDescent="0.2">
      <c r="A2168" s="18" t="s">
        <v>195</v>
      </c>
      <c r="B2168" s="19" t="str">
        <f>VLOOKUP(Table3[[#This Row],[Customer ID]],'Customer name 1'!2167:$1048576,4,FALSE())</f>
        <v xml:space="preserve">Mr. Tadese </v>
      </c>
      <c r="C2168" s="20">
        <f>VLOOKUP(Table3[[#This Row],[Customer ID]],'Medical Examinations'!$1:$1048576,2,FALSE())</f>
        <v>24.6</v>
      </c>
      <c r="D2168" s="20" t="str">
        <f>VLOOKUP(Table3[[#This Row],[Customer ID]],'Medical Examinations'!$1:$1048576,3,FALSE())</f>
        <v>normal weight</v>
      </c>
      <c r="E2168" s="20">
        <f>VLOOKUP(Table3[[#This Row],[Customer ID]],'Medical Examinations'!$1:$1048576,4,FALSE())</f>
        <v>6.19</v>
      </c>
      <c r="F2168" s="20" t="str">
        <f>VLOOKUP(Table3[[#This Row],[Customer ID]],'Medical Examinations'!$1:$1048576,5,FALSE())</f>
        <v>prediabetes</v>
      </c>
      <c r="G2168" s="19" t="str">
        <f>VLOOKUP(Table3[[#This Row],[Customer ID]],'Medical Examinations'!$1:$1048576,6,FALSE())</f>
        <v>No</v>
      </c>
      <c r="H2168" s="19" t="str">
        <f>VLOOKUP(Table3[[#This Row],[Customer ID]],'Medical Examinations'!$1:$1048576,7,FALSE())</f>
        <v>No</v>
      </c>
      <c r="I2168" s="19" t="str">
        <f>VLOOKUP(Table3[[#This Row],[Customer ID]],'Medical Examinations'!$1:$1048576,8,FALSE())</f>
        <v>Yes</v>
      </c>
      <c r="J2168" s="19">
        <f>VLOOKUP(Table3[[#This Row],[Customer ID]],'Medical Examinations'!$1:$1048576,9,FALSE())</f>
        <v>1</v>
      </c>
      <c r="K2168" s="19" t="str">
        <f>VLOOKUP(Table3[[#This Row],[Customer ID]],'Medical Examinations'!$1:$1048576,10,FALSE())</f>
        <v>No</v>
      </c>
      <c r="L2168" s="19" t="e">
        <f>VLOOKUP(Table3[[#This Row],[Customer ID]],'Hospitalisation Details'!2167:$1048576,5,FALSE())</f>
        <v>#N/A</v>
      </c>
      <c r="M2168" s="19" t="e">
        <f>VLOOKUP(Table3[[#This Row],[Customer ID]],'Hospitalisation Details'!2167:$1048576,6,FALSE())</f>
        <v>#N/A</v>
      </c>
      <c r="N2168" s="19" t="e">
        <f>VLOOKUP(Table3[[#This Row],[Customer ID]],'Hospitalisation Details'!2167:$1048576,8,FALSE())</f>
        <v>#N/A</v>
      </c>
      <c r="O2168" s="19" t="e">
        <f>VLOOKUP(Table3[[#This Row],[Customer ID]],'Hospitalisation Details'!2167:$1048576,9,FALSE())</f>
        <v>#N/A</v>
      </c>
      <c r="P2168" s="19" t="e">
        <f>VLOOKUP(Table3[[#This Row],[Customer ID]],'Hospitalisation Details'!2167:$1048576,10,FALSE())</f>
        <v>#N/A</v>
      </c>
      <c r="Q2168" s="19" t="e">
        <f>VLOOKUP(Table3[[#This Row],[Customer ID]],'Hospitalisation Details'!2167:$1048576,11,FALSE())</f>
        <v>#N/A</v>
      </c>
    </row>
    <row r="2169" spans="1:17" x14ac:dyDescent="0.2">
      <c r="A2169" s="18" t="s">
        <v>194</v>
      </c>
      <c r="B2169" s="19" t="str">
        <f>VLOOKUP(Table3[[#This Row],[Customer ID]],'Customer name 1'!2168:$1048576,4,FALSE())</f>
        <v xml:space="preserve">Mr. Jonathan </v>
      </c>
      <c r="C2169" s="20">
        <f>VLOOKUP(Table3[[#This Row],[Customer ID]],'Medical Examinations'!$1:$1048576,2,FALSE())</f>
        <v>20.9</v>
      </c>
      <c r="D2169" s="20" t="str">
        <f>VLOOKUP(Table3[[#This Row],[Customer ID]],'Medical Examinations'!$1:$1048576,3,FALSE())</f>
        <v>normal weight</v>
      </c>
      <c r="E2169" s="20">
        <f>VLOOKUP(Table3[[#This Row],[Customer ID]],'Medical Examinations'!$1:$1048576,4,FALSE())</f>
        <v>5.12</v>
      </c>
      <c r="F2169" s="20" t="str">
        <f>VLOOKUP(Table3[[#This Row],[Customer ID]],'Medical Examinations'!$1:$1048576,5,FALSE())</f>
        <v xml:space="preserve">normal </v>
      </c>
      <c r="G2169" s="19" t="str">
        <f>VLOOKUP(Table3[[#This Row],[Customer ID]],'Medical Examinations'!$1:$1048576,6,FALSE())</f>
        <v>No</v>
      </c>
      <c r="H2169" s="19" t="str">
        <f>VLOOKUP(Table3[[#This Row],[Customer ID]],'Medical Examinations'!$1:$1048576,7,FALSE())</f>
        <v>No</v>
      </c>
      <c r="I2169" s="19" t="str">
        <f>VLOOKUP(Table3[[#This Row],[Customer ID]],'Medical Examinations'!$1:$1048576,8,FALSE())</f>
        <v>Yes</v>
      </c>
      <c r="J2169" s="19">
        <f>VLOOKUP(Table3[[#This Row],[Customer ID]],'Medical Examinations'!$1:$1048576,9,FALSE())</f>
        <v>1</v>
      </c>
      <c r="K2169" s="19" t="str">
        <f>VLOOKUP(Table3[[#This Row],[Customer ID]],'Medical Examinations'!$1:$1048576,10,FALSE())</f>
        <v>No</v>
      </c>
      <c r="L2169" s="19" t="e">
        <f>VLOOKUP(Table3[[#This Row],[Customer ID]],'Hospitalisation Details'!2168:$1048576,5,FALSE())</f>
        <v>#N/A</v>
      </c>
      <c r="M2169" s="19" t="e">
        <f>VLOOKUP(Table3[[#This Row],[Customer ID]],'Hospitalisation Details'!2168:$1048576,6,FALSE())</f>
        <v>#N/A</v>
      </c>
      <c r="N2169" s="19" t="e">
        <f>VLOOKUP(Table3[[#This Row],[Customer ID]],'Hospitalisation Details'!2168:$1048576,8,FALSE())</f>
        <v>#N/A</v>
      </c>
      <c r="O2169" s="19" t="e">
        <f>VLOOKUP(Table3[[#This Row],[Customer ID]],'Hospitalisation Details'!2168:$1048576,9,FALSE())</f>
        <v>#N/A</v>
      </c>
      <c r="P2169" s="19" t="e">
        <f>VLOOKUP(Table3[[#This Row],[Customer ID]],'Hospitalisation Details'!2168:$1048576,10,FALSE())</f>
        <v>#N/A</v>
      </c>
      <c r="Q2169" s="19" t="e">
        <f>VLOOKUP(Table3[[#This Row],[Customer ID]],'Hospitalisation Details'!2168:$1048576,11,FALSE())</f>
        <v>#N/A</v>
      </c>
    </row>
    <row r="2170" spans="1:17" x14ac:dyDescent="0.2">
      <c r="A2170" s="18" t="s">
        <v>193</v>
      </c>
      <c r="B2170" s="19" t="str">
        <f>VLOOKUP(Table3[[#This Row],[Customer ID]],'Customer name 1'!2169:$1048576,4,FALSE())</f>
        <v xml:space="preserve">Mr. Dathan </v>
      </c>
      <c r="C2170" s="20">
        <f>VLOOKUP(Table3[[#This Row],[Customer ID]],'Medical Examinations'!$1:$1048576,2,FALSE())</f>
        <v>34.4</v>
      </c>
      <c r="D2170" s="20" t="str">
        <f>VLOOKUP(Table3[[#This Row],[Customer ID]],'Medical Examinations'!$1:$1048576,3,FALSE())</f>
        <v xml:space="preserve"> obesity </v>
      </c>
      <c r="E2170" s="20">
        <f>VLOOKUP(Table3[[#This Row],[Customer ID]],'Medical Examinations'!$1:$1048576,4,FALSE())</f>
        <v>4.04</v>
      </c>
      <c r="F2170" s="20" t="str">
        <f>VLOOKUP(Table3[[#This Row],[Customer ID]],'Medical Examinations'!$1:$1048576,5,FALSE())</f>
        <v xml:space="preserve">normal </v>
      </c>
      <c r="G2170" s="19" t="str">
        <f>VLOOKUP(Table3[[#This Row],[Customer ID]],'Medical Examinations'!$1:$1048576,6,FALSE())</f>
        <v>No</v>
      </c>
      <c r="H2170" s="19" t="str">
        <f>VLOOKUP(Table3[[#This Row],[Customer ID]],'Medical Examinations'!$1:$1048576,7,FALSE())</f>
        <v>No</v>
      </c>
      <c r="I2170" s="19" t="str">
        <f>VLOOKUP(Table3[[#This Row],[Customer ID]],'Medical Examinations'!$1:$1048576,8,FALSE())</f>
        <v>No</v>
      </c>
      <c r="J2170" s="19">
        <f>VLOOKUP(Table3[[#This Row],[Customer ID]],'Medical Examinations'!$1:$1048576,9,FALSE())</f>
        <v>0</v>
      </c>
      <c r="K2170" s="19" t="str">
        <f>VLOOKUP(Table3[[#This Row],[Customer ID]],'Medical Examinations'!$1:$1048576,10,FALSE())</f>
        <v>No</v>
      </c>
      <c r="L2170" s="19" t="e">
        <f>VLOOKUP(Table3[[#This Row],[Customer ID]],'Hospitalisation Details'!2169:$1048576,5,FALSE())</f>
        <v>#N/A</v>
      </c>
      <c r="M2170" s="19" t="e">
        <f>VLOOKUP(Table3[[#This Row],[Customer ID]],'Hospitalisation Details'!2169:$1048576,6,FALSE())</f>
        <v>#N/A</v>
      </c>
      <c r="N2170" s="19" t="e">
        <f>VLOOKUP(Table3[[#This Row],[Customer ID]],'Hospitalisation Details'!2169:$1048576,8,FALSE())</f>
        <v>#N/A</v>
      </c>
      <c r="O2170" s="19" t="e">
        <f>VLOOKUP(Table3[[#This Row],[Customer ID]],'Hospitalisation Details'!2169:$1048576,9,FALSE())</f>
        <v>#N/A</v>
      </c>
      <c r="P2170" s="19" t="e">
        <f>VLOOKUP(Table3[[#This Row],[Customer ID]],'Hospitalisation Details'!2169:$1048576,10,FALSE())</f>
        <v>#N/A</v>
      </c>
      <c r="Q2170" s="19" t="e">
        <f>VLOOKUP(Table3[[#This Row],[Customer ID]],'Hospitalisation Details'!2169:$1048576,11,FALSE())</f>
        <v>#N/A</v>
      </c>
    </row>
    <row r="2171" spans="1:17" x14ac:dyDescent="0.2">
      <c r="A2171" s="18" t="s">
        <v>192</v>
      </c>
      <c r="B2171" s="19" t="str">
        <f>VLOOKUP(Table3[[#This Row],[Customer ID]],'Customer name 1'!2170:$1048576,4,FALSE())</f>
        <v xml:space="preserve">Mr. Eric </v>
      </c>
      <c r="C2171" s="20">
        <f>VLOOKUP(Table3[[#This Row],[Customer ID]],'Medical Examinations'!$1:$1048576,2,FALSE())</f>
        <v>32.56</v>
      </c>
      <c r="D2171" s="20" t="str">
        <f>VLOOKUP(Table3[[#This Row],[Customer ID]],'Medical Examinations'!$1:$1048576,3,FALSE())</f>
        <v xml:space="preserve"> obesity </v>
      </c>
      <c r="E2171" s="20">
        <f>VLOOKUP(Table3[[#This Row],[Customer ID]],'Medical Examinations'!$1:$1048576,4,FALSE())</f>
        <v>5.36</v>
      </c>
      <c r="F2171" s="20" t="str">
        <f>VLOOKUP(Table3[[#This Row],[Customer ID]],'Medical Examinations'!$1:$1048576,5,FALSE())</f>
        <v xml:space="preserve">normal </v>
      </c>
      <c r="G2171" s="19" t="str">
        <f>VLOOKUP(Table3[[#This Row],[Customer ID]],'Medical Examinations'!$1:$1048576,6,FALSE())</f>
        <v>No</v>
      </c>
      <c r="H2171" s="19" t="str">
        <f>VLOOKUP(Table3[[#This Row],[Customer ID]],'Medical Examinations'!$1:$1048576,7,FALSE())</f>
        <v>No</v>
      </c>
      <c r="I2171" s="19" t="str">
        <f>VLOOKUP(Table3[[#This Row],[Customer ID]],'Medical Examinations'!$1:$1048576,8,FALSE())</f>
        <v>No</v>
      </c>
      <c r="J2171" s="19">
        <f>VLOOKUP(Table3[[#This Row],[Customer ID]],'Medical Examinations'!$1:$1048576,9,FALSE())</f>
        <v>0</v>
      </c>
      <c r="K2171" s="19" t="str">
        <f>VLOOKUP(Table3[[#This Row],[Customer ID]],'Medical Examinations'!$1:$1048576,10,FALSE())</f>
        <v>No</v>
      </c>
      <c r="L2171" s="19" t="e">
        <f>VLOOKUP(Table3[[#This Row],[Customer ID]],'Hospitalisation Details'!2170:$1048576,5,FALSE())</f>
        <v>#N/A</v>
      </c>
      <c r="M2171" s="19" t="e">
        <f>VLOOKUP(Table3[[#This Row],[Customer ID]],'Hospitalisation Details'!2170:$1048576,6,FALSE())</f>
        <v>#N/A</v>
      </c>
      <c r="N2171" s="19" t="e">
        <f>VLOOKUP(Table3[[#This Row],[Customer ID]],'Hospitalisation Details'!2170:$1048576,8,FALSE())</f>
        <v>#N/A</v>
      </c>
      <c r="O2171" s="19" t="e">
        <f>VLOOKUP(Table3[[#This Row],[Customer ID]],'Hospitalisation Details'!2170:$1048576,9,FALSE())</f>
        <v>#N/A</v>
      </c>
      <c r="P2171" s="19" t="e">
        <f>VLOOKUP(Table3[[#This Row],[Customer ID]],'Hospitalisation Details'!2170:$1048576,10,FALSE())</f>
        <v>#N/A</v>
      </c>
      <c r="Q2171" s="19" t="e">
        <f>VLOOKUP(Table3[[#This Row],[Customer ID]],'Hospitalisation Details'!2170:$1048576,11,FALSE())</f>
        <v>#N/A</v>
      </c>
    </row>
    <row r="2172" spans="1:17" x14ac:dyDescent="0.2">
      <c r="A2172" s="18" t="s">
        <v>191</v>
      </c>
      <c r="B2172" s="19" t="str">
        <f>VLOOKUP(Table3[[#This Row],[Customer ID]],'Customer name 1'!2171:$1048576,4,FALSE())</f>
        <v xml:space="preserve">Ms. Allison </v>
      </c>
      <c r="C2172" s="20">
        <f>VLOOKUP(Table3[[#This Row],[Customer ID]],'Medical Examinations'!$1:$1048576,2,FALSE())</f>
        <v>27.98</v>
      </c>
      <c r="D2172" s="20" t="str">
        <f>VLOOKUP(Table3[[#This Row],[Customer ID]],'Medical Examinations'!$1:$1048576,3,FALSE())</f>
        <v>over weight</v>
      </c>
      <c r="E2172" s="20">
        <f>VLOOKUP(Table3[[#This Row],[Customer ID]],'Medical Examinations'!$1:$1048576,4,FALSE())</f>
        <v>4.38</v>
      </c>
      <c r="F2172" s="20" t="str">
        <f>VLOOKUP(Table3[[#This Row],[Customer ID]],'Medical Examinations'!$1:$1048576,5,FALSE())</f>
        <v xml:space="preserve">normal </v>
      </c>
      <c r="G2172" s="19" t="str">
        <f>VLOOKUP(Table3[[#This Row],[Customer ID]],'Medical Examinations'!$1:$1048576,6,FALSE())</f>
        <v>No</v>
      </c>
      <c r="H2172" s="19" t="str">
        <f>VLOOKUP(Table3[[#This Row],[Customer ID]],'Medical Examinations'!$1:$1048576,7,FALSE())</f>
        <v>yes</v>
      </c>
      <c r="I2172" s="19" t="str">
        <f>VLOOKUP(Table3[[#This Row],[Customer ID]],'Medical Examinations'!$1:$1048576,8,FALSE())</f>
        <v>No</v>
      </c>
      <c r="J2172" s="19">
        <f>VLOOKUP(Table3[[#This Row],[Customer ID]],'Medical Examinations'!$1:$1048576,9,FALSE())</f>
        <v>1</v>
      </c>
      <c r="K2172" s="19" t="str">
        <f>VLOOKUP(Table3[[#This Row],[Customer ID]],'Medical Examinations'!$1:$1048576,10,FALSE())</f>
        <v>No</v>
      </c>
      <c r="L2172" s="19" t="e">
        <f>VLOOKUP(Table3[[#This Row],[Customer ID]],'Hospitalisation Details'!2171:$1048576,5,FALSE())</f>
        <v>#N/A</v>
      </c>
      <c r="M2172" s="19" t="e">
        <f>VLOOKUP(Table3[[#This Row],[Customer ID]],'Hospitalisation Details'!2171:$1048576,6,FALSE())</f>
        <v>#N/A</v>
      </c>
      <c r="N2172" s="19" t="e">
        <f>VLOOKUP(Table3[[#This Row],[Customer ID]],'Hospitalisation Details'!2171:$1048576,8,FALSE())</f>
        <v>#N/A</v>
      </c>
      <c r="O2172" s="19" t="e">
        <f>VLOOKUP(Table3[[#This Row],[Customer ID]],'Hospitalisation Details'!2171:$1048576,9,FALSE())</f>
        <v>#N/A</v>
      </c>
      <c r="P2172" s="19" t="e">
        <f>VLOOKUP(Table3[[#This Row],[Customer ID]],'Hospitalisation Details'!2171:$1048576,10,FALSE())</f>
        <v>#N/A</v>
      </c>
      <c r="Q2172" s="19" t="e">
        <f>VLOOKUP(Table3[[#This Row],[Customer ID]],'Hospitalisation Details'!2171:$1048576,11,FALSE())</f>
        <v>#N/A</v>
      </c>
    </row>
    <row r="2173" spans="1:17" x14ac:dyDescent="0.2">
      <c r="A2173" s="18" t="s">
        <v>190</v>
      </c>
      <c r="B2173" s="19" t="str">
        <f>VLOOKUP(Table3[[#This Row],[Customer ID]],'Customer name 1'!2172:$1048576,4,FALSE())</f>
        <v xml:space="preserve">Mr. Paul </v>
      </c>
      <c r="C2173" s="20">
        <f>VLOOKUP(Table3[[#This Row],[Customer ID]],'Medical Examinations'!$1:$1048576,2,FALSE())</f>
        <v>26.51</v>
      </c>
      <c r="D2173" s="20" t="str">
        <f>VLOOKUP(Table3[[#This Row],[Customer ID]],'Medical Examinations'!$1:$1048576,3,FALSE())</f>
        <v>over weight</v>
      </c>
      <c r="E2173" s="20">
        <f>VLOOKUP(Table3[[#This Row],[Customer ID]],'Medical Examinations'!$1:$1048576,4,FALSE())</f>
        <v>4.58</v>
      </c>
      <c r="F2173" s="20" t="str">
        <f>VLOOKUP(Table3[[#This Row],[Customer ID]],'Medical Examinations'!$1:$1048576,5,FALSE())</f>
        <v xml:space="preserve">normal </v>
      </c>
      <c r="G2173" s="19" t="str">
        <f>VLOOKUP(Table3[[#This Row],[Customer ID]],'Medical Examinations'!$1:$1048576,6,FALSE())</f>
        <v>No</v>
      </c>
      <c r="H2173" s="19" t="str">
        <f>VLOOKUP(Table3[[#This Row],[Customer ID]],'Medical Examinations'!$1:$1048576,7,FALSE())</f>
        <v>No</v>
      </c>
      <c r="I2173" s="19" t="str">
        <f>VLOOKUP(Table3[[#This Row],[Customer ID]],'Medical Examinations'!$1:$1048576,8,FALSE())</f>
        <v>No</v>
      </c>
      <c r="J2173" s="19">
        <f>VLOOKUP(Table3[[#This Row],[Customer ID]],'Medical Examinations'!$1:$1048576,9,FALSE())</f>
        <v>0</v>
      </c>
      <c r="K2173" s="19" t="str">
        <f>VLOOKUP(Table3[[#This Row],[Customer ID]],'Medical Examinations'!$1:$1048576,10,FALSE())</f>
        <v>No</v>
      </c>
      <c r="L2173" s="19" t="e">
        <f>VLOOKUP(Table3[[#This Row],[Customer ID]],'Hospitalisation Details'!2172:$1048576,5,FALSE())</f>
        <v>#N/A</v>
      </c>
      <c r="M2173" s="19" t="e">
        <f>VLOOKUP(Table3[[#This Row],[Customer ID]],'Hospitalisation Details'!2172:$1048576,6,FALSE())</f>
        <v>#N/A</v>
      </c>
      <c r="N2173" s="19" t="e">
        <f>VLOOKUP(Table3[[#This Row],[Customer ID]],'Hospitalisation Details'!2172:$1048576,8,FALSE())</f>
        <v>#N/A</v>
      </c>
      <c r="O2173" s="19" t="e">
        <f>VLOOKUP(Table3[[#This Row],[Customer ID]],'Hospitalisation Details'!2172:$1048576,9,FALSE())</f>
        <v>#N/A</v>
      </c>
      <c r="P2173" s="19" t="e">
        <f>VLOOKUP(Table3[[#This Row],[Customer ID]],'Hospitalisation Details'!2172:$1048576,10,FALSE())</f>
        <v>#N/A</v>
      </c>
      <c r="Q2173" s="19" t="e">
        <f>VLOOKUP(Table3[[#This Row],[Customer ID]],'Hospitalisation Details'!2172:$1048576,11,FALSE())</f>
        <v>#N/A</v>
      </c>
    </row>
    <row r="2174" spans="1:17" x14ac:dyDescent="0.2">
      <c r="A2174" s="18" t="s">
        <v>189</v>
      </c>
      <c r="B2174" s="19" t="str">
        <f>VLOOKUP(Table3[[#This Row],[Customer ID]],'Customer name 1'!2173:$1048576,4,FALSE())</f>
        <v xml:space="preserve">Mr. Aaron </v>
      </c>
      <c r="C2174" s="20">
        <f>VLOOKUP(Table3[[#This Row],[Customer ID]],'Medical Examinations'!$1:$1048576,2,FALSE())</f>
        <v>29.734999999999999</v>
      </c>
      <c r="D2174" s="20" t="str">
        <f>VLOOKUP(Table3[[#This Row],[Customer ID]],'Medical Examinations'!$1:$1048576,3,FALSE())</f>
        <v>over weight</v>
      </c>
      <c r="E2174" s="20">
        <f>VLOOKUP(Table3[[#This Row],[Customer ID]],'Medical Examinations'!$1:$1048576,4,FALSE())</f>
        <v>11.92</v>
      </c>
      <c r="F2174" s="20" t="str">
        <f>VLOOKUP(Table3[[#This Row],[Customer ID]],'Medical Examinations'!$1:$1048576,5,FALSE())</f>
        <v xml:space="preserve">diabetes </v>
      </c>
      <c r="G2174" s="19" t="str">
        <f>VLOOKUP(Table3[[#This Row],[Customer ID]],'Medical Examinations'!$1:$1048576,6,FALSE())</f>
        <v>No</v>
      </c>
      <c r="H2174" s="19" t="str">
        <f>VLOOKUP(Table3[[#This Row],[Customer ID]],'Medical Examinations'!$1:$1048576,7,FALSE())</f>
        <v>No</v>
      </c>
      <c r="I2174" s="19" t="str">
        <f>VLOOKUP(Table3[[#This Row],[Customer ID]],'Medical Examinations'!$1:$1048576,8,FALSE())</f>
        <v>No</v>
      </c>
      <c r="J2174" s="19">
        <f>VLOOKUP(Table3[[#This Row],[Customer ID]],'Medical Examinations'!$1:$1048576,9,FALSE())</f>
        <v>0</v>
      </c>
      <c r="K2174" s="19" t="str">
        <f>VLOOKUP(Table3[[#This Row],[Customer ID]],'Medical Examinations'!$1:$1048576,10,FALSE())</f>
        <v>No</v>
      </c>
      <c r="L2174" s="19" t="e">
        <f>VLOOKUP(Table3[[#This Row],[Customer ID]],'Hospitalisation Details'!2173:$1048576,5,FALSE())</f>
        <v>#N/A</v>
      </c>
      <c r="M2174" s="19" t="e">
        <f>VLOOKUP(Table3[[#This Row],[Customer ID]],'Hospitalisation Details'!2173:$1048576,6,FALSE())</f>
        <v>#N/A</v>
      </c>
      <c r="N2174" s="19" t="e">
        <f>VLOOKUP(Table3[[#This Row],[Customer ID]],'Hospitalisation Details'!2173:$1048576,8,FALSE())</f>
        <v>#N/A</v>
      </c>
      <c r="O2174" s="19" t="e">
        <f>VLOOKUP(Table3[[#This Row],[Customer ID]],'Hospitalisation Details'!2173:$1048576,9,FALSE())</f>
        <v>#N/A</v>
      </c>
      <c r="P2174" s="19" t="e">
        <f>VLOOKUP(Table3[[#This Row],[Customer ID]],'Hospitalisation Details'!2173:$1048576,10,FALSE())</f>
        <v>#N/A</v>
      </c>
      <c r="Q2174" s="19" t="e">
        <f>VLOOKUP(Table3[[#This Row],[Customer ID]],'Hospitalisation Details'!2173:$1048576,11,FALSE())</f>
        <v>#N/A</v>
      </c>
    </row>
    <row r="2175" spans="1:17" x14ac:dyDescent="0.2">
      <c r="A2175" s="18" t="s">
        <v>188</v>
      </c>
      <c r="B2175" s="19" t="str">
        <f>VLOOKUP(Table3[[#This Row],[Customer ID]],'Customer name 1'!2174:$1048576,4,FALSE())</f>
        <v xml:space="preserve">Ms. Caitlin </v>
      </c>
      <c r="C2175" s="20">
        <f>VLOOKUP(Table3[[#This Row],[Customer ID]],'Medical Examinations'!$1:$1048576,2,FALSE())</f>
        <v>40.5</v>
      </c>
      <c r="D2175" s="20" t="str">
        <f>VLOOKUP(Table3[[#This Row],[Customer ID]],'Medical Examinations'!$1:$1048576,3,FALSE())</f>
        <v xml:space="preserve"> obesity </v>
      </c>
      <c r="E2175" s="20">
        <f>VLOOKUP(Table3[[#This Row],[Customer ID]],'Medical Examinations'!$1:$1048576,4,FALSE())</f>
        <v>5.4</v>
      </c>
      <c r="F2175" s="20" t="str">
        <f>VLOOKUP(Table3[[#This Row],[Customer ID]],'Medical Examinations'!$1:$1048576,5,FALSE())</f>
        <v xml:space="preserve">normal </v>
      </c>
      <c r="G2175" s="19" t="str">
        <f>VLOOKUP(Table3[[#This Row],[Customer ID]],'Medical Examinations'!$1:$1048576,6,FALSE())</f>
        <v>No</v>
      </c>
      <c r="H2175" s="19" t="str">
        <f>VLOOKUP(Table3[[#This Row],[Customer ID]],'Medical Examinations'!$1:$1048576,7,FALSE())</f>
        <v>No</v>
      </c>
      <c r="I2175" s="19" t="str">
        <f>VLOOKUP(Table3[[#This Row],[Customer ID]],'Medical Examinations'!$1:$1048576,8,FALSE())</f>
        <v>Yes</v>
      </c>
      <c r="J2175" s="19">
        <f>VLOOKUP(Table3[[#This Row],[Customer ID]],'Medical Examinations'!$1:$1048576,9,FALSE())</f>
        <v>1</v>
      </c>
      <c r="K2175" s="19" t="str">
        <f>VLOOKUP(Table3[[#This Row],[Customer ID]],'Medical Examinations'!$1:$1048576,10,FALSE())</f>
        <v>No</v>
      </c>
      <c r="L2175" s="19" t="e">
        <f>VLOOKUP(Table3[[#This Row],[Customer ID]],'Hospitalisation Details'!2174:$1048576,5,FALSE())</f>
        <v>#N/A</v>
      </c>
      <c r="M2175" s="19" t="e">
        <f>VLOOKUP(Table3[[#This Row],[Customer ID]],'Hospitalisation Details'!2174:$1048576,6,FALSE())</f>
        <v>#N/A</v>
      </c>
      <c r="N2175" s="19" t="e">
        <f>VLOOKUP(Table3[[#This Row],[Customer ID]],'Hospitalisation Details'!2174:$1048576,8,FALSE())</f>
        <v>#N/A</v>
      </c>
      <c r="O2175" s="19" t="e">
        <f>VLOOKUP(Table3[[#This Row],[Customer ID]],'Hospitalisation Details'!2174:$1048576,9,FALSE())</f>
        <v>#N/A</v>
      </c>
      <c r="P2175" s="19" t="e">
        <f>VLOOKUP(Table3[[#This Row],[Customer ID]],'Hospitalisation Details'!2174:$1048576,10,FALSE())</f>
        <v>#N/A</v>
      </c>
      <c r="Q2175" s="19" t="e">
        <f>VLOOKUP(Table3[[#This Row],[Customer ID]],'Hospitalisation Details'!2174:$1048576,11,FALSE())</f>
        <v>#N/A</v>
      </c>
    </row>
    <row r="2176" spans="1:17" x14ac:dyDescent="0.2">
      <c r="A2176" s="18" t="s">
        <v>187</v>
      </c>
      <c r="B2176" s="19" t="str">
        <f>VLOOKUP(Table3[[#This Row],[Customer ID]],'Customer name 1'!2175:$1048576,4,FALSE())</f>
        <v xml:space="preserve">Mr. Harald </v>
      </c>
      <c r="C2176" s="20">
        <f>VLOOKUP(Table3[[#This Row],[Customer ID]],'Medical Examinations'!$1:$1048576,2,FALSE())</f>
        <v>25.64</v>
      </c>
      <c r="D2176" s="20" t="str">
        <f>VLOOKUP(Table3[[#This Row],[Customer ID]],'Medical Examinations'!$1:$1048576,3,FALSE())</f>
        <v>over weight</v>
      </c>
      <c r="E2176" s="20">
        <f>VLOOKUP(Table3[[#This Row],[Customer ID]],'Medical Examinations'!$1:$1048576,4,FALSE())</f>
        <v>4.76</v>
      </c>
      <c r="F2176" s="20" t="str">
        <f>VLOOKUP(Table3[[#This Row],[Customer ID]],'Medical Examinations'!$1:$1048576,5,FALSE())</f>
        <v xml:space="preserve">normal </v>
      </c>
      <c r="G2176" s="19" t="str">
        <f>VLOOKUP(Table3[[#This Row],[Customer ID]],'Medical Examinations'!$1:$1048576,6,FALSE())</f>
        <v>No</v>
      </c>
      <c r="H2176" s="19" t="str">
        <f>VLOOKUP(Table3[[#This Row],[Customer ID]],'Medical Examinations'!$1:$1048576,7,FALSE())</f>
        <v>No</v>
      </c>
      <c r="I2176" s="19" t="str">
        <f>VLOOKUP(Table3[[#This Row],[Customer ID]],'Medical Examinations'!$1:$1048576,8,FALSE())</f>
        <v>No</v>
      </c>
      <c r="J2176" s="19">
        <f>VLOOKUP(Table3[[#This Row],[Customer ID]],'Medical Examinations'!$1:$1048576,9,FALSE())</f>
        <v>1</v>
      </c>
      <c r="K2176" s="19" t="str">
        <f>VLOOKUP(Table3[[#This Row],[Customer ID]],'Medical Examinations'!$1:$1048576,10,FALSE())</f>
        <v>No</v>
      </c>
      <c r="L2176" s="19" t="e">
        <f>VLOOKUP(Table3[[#This Row],[Customer ID]],'Hospitalisation Details'!2175:$1048576,5,FALSE())</f>
        <v>#N/A</v>
      </c>
      <c r="M2176" s="19" t="e">
        <f>VLOOKUP(Table3[[#This Row],[Customer ID]],'Hospitalisation Details'!2175:$1048576,6,FALSE())</f>
        <v>#N/A</v>
      </c>
      <c r="N2176" s="19" t="e">
        <f>VLOOKUP(Table3[[#This Row],[Customer ID]],'Hospitalisation Details'!2175:$1048576,8,FALSE())</f>
        <v>#N/A</v>
      </c>
      <c r="O2176" s="19" t="e">
        <f>VLOOKUP(Table3[[#This Row],[Customer ID]],'Hospitalisation Details'!2175:$1048576,9,FALSE())</f>
        <v>#N/A</v>
      </c>
      <c r="P2176" s="19" t="e">
        <f>VLOOKUP(Table3[[#This Row],[Customer ID]],'Hospitalisation Details'!2175:$1048576,10,FALSE())</f>
        <v>#N/A</v>
      </c>
      <c r="Q2176" s="19" t="e">
        <f>VLOOKUP(Table3[[#This Row],[Customer ID]],'Hospitalisation Details'!2175:$1048576,11,FALSE())</f>
        <v>#N/A</v>
      </c>
    </row>
    <row r="2177" spans="1:17" x14ac:dyDescent="0.2">
      <c r="A2177" s="18" t="s">
        <v>186</v>
      </c>
      <c r="B2177" s="19" t="str">
        <f>VLOOKUP(Table3[[#This Row],[Customer ID]],'Customer name 1'!2176:$1048576,4,FALSE())</f>
        <v xml:space="preserve">Ms. Siobhan </v>
      </c>
      <c r="C2177" s="20">
        <f>VLOOKUP(Table3[[#This Row],[Customer ID]],'Medical Examinations'!$1:$1048576,2,FALSE())</f>
        <v>32.9</v>
      </c>
      <c r="D2177" s="20" t="str">
        <f>VLOOKUP(Table3[[#This Row],[Customer ID]],'Medical Examinations'!$1:$1048576,3,FALSE())</f>
        <v xml:space="preserve"> obesity </v>
      </c>
      <c r="E2177" s="20">
        <f>VLOOKUP(Table3[[#This Row],[Customer ID]],'Medical Examinations'!$1:$1048576,4,FALSE())</f>
        <v>4.78</v>
      </c>
      <c r="F2177" s="20" t="str">
        <f>VLOOKUP(Table3[[#This Row],[Customer ID]],'Medical Examinations'!$1:$1048576,5,FALSE())</f>
        <v xml:space="preserve">normal </v>
      </c>
      <c r="G2177" s="19" t="str">
        <f>VLOOKUP(Table3[[#This Row],[Customer ID]],'Medical Examinations'!$1:$1048576,6,FALSE())</f>
        <v>No</v>
      </c>
      <c r="H2177" s="19" t="str">
        <f>VLOOKUP(Table3[[#This Row],[Customer ID]],'Medical Examinations'!$1:$1048576,7,FALSE())</f>
        <v>No</v>
      </c>
      <c r="I2177" s="19" t="str">
        <f>VLOOKUP(Table3[[#This Row],[Customer ID]],'Medical Examinations'!$1:$1048576,8,FALSE())</f>
        <v>Yes</v>
      </c>
      <c r="J2177" s="19">
        <f>VLOOKUP(Table3[[#This Row],[Customer ID]],'Medical Examinations'!$1:$1048576,9,FALSE())</f>
        <v>1</v>
      </c>
      <c r="K2177" s="19" t="str">
        <f>VLOOKUP(Table3[[#This Row],[Customer ID]],'Medical Examinations'!$1:$1048576,10,FALSE())</f>
        <v>No</v>
      </c>
      <c r="L2177" s="19" t="e">
        <f>VLOOKUP(Table3[[#This Row],[Customer ID]],'Hospitalisation Details'!2176:$1048576,5,FALSE())</f>
        <v>#N/A</v>
      </c>
      <c r="M2177" s="19" t="e">
        <f>VLOOKUP(Table3[[#This Row],[Customer ID]],'Hospitalisation Details'!2176:$1048576,6,FALSE())</f>
        <v>#N/A</v>
      </c>
      <c r="N2177" s="19" t="e">
        <f>VLOOKUP(Table3[[#This Row],[Customer ID]],'Hospitalisation Details'!2176:$1048576,8,FALSE())</f>
        <v>#N/A</v>
      </c>
      <c r="O2177" s="19" t="e">
        <f>VLOOKUP(Table3[[#This Row],[Customer ID]],'Hospitalisation Details'!2176:$1048576,9,FALSE())</f>
        <v>#N/A</v>
      </c>
      <c r="P2177" s="19" t="e">
        <f>VLOOKUP(Table3[[#This Row],[Customer ID]],'Hospitalisation Details'!2176:$1048576,10,FALSE())</f>
        <v>#N/A</v>
      </c>
      <c r="Q2177" s="19" t="e">
        <f>VLOOKUP(Table3[[#This Row],[Customer ID]],'Hospitalisation Details'!2176:$1048576,11,FALSE())</f>
        <v>#N/A</v>
      </c>
    </row>
    <row r="2178" spans="1:17" x14ac:dyDescent="0.2">
      <c r="A2178" s="18" t="s">
        <v>185</v>
      </c>
      <c r="B2178" s="19" t="str">
        <f>VLOOKUP(Table3[[#This Row],[Customer ID]],'Customer name 1'!2177:$1048576,4,FALSE())</f>
        <v xml:space="preserve">Ms. Andrea </v>
      </c>
      <c r="C2178" s="20">
        <f>VLOOKUP(Table3[[#This Row],[Customer ID]],'Medical Examinations'!$1:$1048576,2,FALSE())</f>
        <v>29.8</v>
      </c>
      <c r="D2178" s="20" t="str">
        <f>VLOOKUP(Table3[[#This Row],[Customer ID]],'Medical Examinations'!$1:$1048576,3,FALSE())</f>
        <v>over weight</v>
      </c>
      <c r="E2178" s="20">
        <f>VLOOKUP(Table3[[#This Row],[Customer ID]],'Medical Examinations'!$1:$1048576,4,FALSE())</f>
        <v>4.26</v>
      </c>
      <c r="F2178" s="20" t="str">
        <f>VLOOKUP(Table3[[#This Row],[Customer ID]],'Medical Examinations'!$1:$1048576,5,FALSE())</f>
        <v xml:space="preserve">normal </v>
      </c>
      <c r="G2178" s="19" t="str">
        <f>VLOOKUP(Table3[[#This Row],[Customer ID]],'Medical Examinations'!$1:$1048576,6,FALSE())</f>
        <v>No</v>
      </c>
      <c r="H2178" s="19" t="str">
        <f>VLOOKUP(Table3[[#This Row],[Customer ID]],'Medical Examinations'!$1:$1048576,7,FALSE())</f>
        <v>No</v>
      </c>
      <c r="I2178" s="19" t="str">
        <f>VLOOKUP(Table3[[#This Row],[Customer ID]],'Medical Examinations'!$1:$1048576,8,FALSE())</f>
        <v>Yes</v>
      </c>
      <c r="J2178" s="19">
        <f>VLOOKUP(Table3[[#This Row],[Customer ID]],'Medical Examinations'!$1:$1048576,9,FALSE())</f>
        <v>1</v>
      </c>
      <c r="K2178" s="19" t="str">
        <f>VLOOKUP(Table3[[#This Row],[Customer ID]],'Medical Examinations'!$1:$1048576,10,FALSE())</f>
        <v>No</v>
      </c>
      <c r="L2178" s="19" t="e">
        <f>VLOOKUP(Table3[[#This Row],[Customer ID]],'Hospitalisation Details'!2177:$1048576,5,FALSE())</f>
        <v>#N/A</v>
      </c>
      <c r="M2178" s="19" t="e">
        <f>VLOOKUP(Table3[[#This Row],[Customer ID]],'Hospitalisation Details'!2177:$1048576,6,FALSE())</f>
        <v>#N/A</v>
      </c>
      <c r="N2178" s="19" t="e">
        <f>VLOOKUP(Table3[[#This Row],[Customer ID]],'Hospitalisation Details'!2177:$1048576,8,FALSE())</f>
        <v>#N/A</v>
      </c>
      <c r="O2178" s="19" t="e">
        <f>VLOOKUP(Table3[[#This Row],[Customer ID]],'Hospitalisation Details'!2177:$1048576,9,FALSE())</f>
        <v>#N/A</v>
      </c>
      <c r="P2178" s="19" t="e">
        <f>VLOOKUP(Table3[[#This Row],[Customer ID]],'Hospitalisation Details'!2177:$1048576,10,FALSE())</f>
        <v>#N/A</v>
      </c>
      <c r="Q2178" s="19" t="e">
        <f>VLOOKUP(Table3[[#This Row],[Customer ID]],'Hospitalisation Details'!2177:$1048576,11,FALSE())</f>
        <v>#N/A</v>
      </c>
    </row>
    <row r="2179" spans="1:17" x14ac:dyDescent="0.2">
      <c r="A2179" s="18" t="s">
        <v>184</v>
      </c>
      <c r="B2179" s="19" t="str">
        <f>VLOOKUP(Table3[[#This Row],[Customer ID]],'Customer name 1'!2178:$1048576,4,FALSE())</f>
        <v xml:space="preserve">Ms. Marie </v>
      </c>
      <c r="C2179" s="20">
        <f>VLOOKUP(Table3[[#This Row],[Customer ID]],'Medical Examinations'!$1:$1048576,2,FALSE())</f>
        <v>28.9</v>
      </c>
      <c r="D2179" s="20" t="str">
        <f>VLOOKUP(Table3[[#This Row],[Customer ID]],'Medical Examinations'!$1:$1048576,3,FALSE())</f>
        <v>over weight</v>
      </c>
      <c r="E2179" s="20">
        <f>VLOOKUP(Table3[[#This Row],[Customer ID]],'Medical Examinations'!$1:$1048576,4,FALSE())</f>
        <v>5.85</v>
      </c>
      <c r="F2179" s="20" t="str">
        <f>VLOOKUP(Table3[[#This Row],[Customer ID]],'Medical Examinations'!$1:$1048576,5,FALSE())</f>
        <v>prediabetes</v>
      </c>
      <c r="G2179" s="19" t="str">
        <f>VLOOKUP(Table3[[#This Row],[Customer ID]],'Medical Examinations'!$1:$1048576,6,FALSE())</f>
        <v>No</v>
      </c>
      <c r="H2179" s="19" t="str">
        <f>VLOOKUP(Table3[[#This Row],[Customer ID]],'Medical Examinations'!$1:$1048576,7,FALSE())</f>
        <v>No</v>
      </c>
      <c r="I2179" s="19" t="str">
        <f>VLOOKUP(Table3[[#This Row],[Customer ID]],'Medical Examinations'!$1:$1048576,8,FALSE())</f>
        <v>Yes</v>
      </c>
      <c r="J2179" s="19">
        <f>VLOOKUP(Table3[[#This Row],[Customer ID]],'Medical Examinations'!$1:$1048576,9,FALSE())</f>
        <v>1</v>
      </c>
      <c r="K2179" s="19" t="str">
        <f>VLOOKUP(Table3[[#This Row],[Customer ID]],'Medical Examinations'!$1:$1048576,10,FALSE())</f>
        <v>No</v>
      </c>
      <c r="L2179" s="19" t="e">
        <f>VLOOKUP(Table3[[#This Row],[Customer ID]],'Hospitalisation Details'!2178:$1048576,5,FALSE())</f>
        <v>#N/A</v>
      </c>
      <c r="M2179" s="19" t="e">
        <f>VLOOKUP(Table3[[#This Row],[Customer ID]],'Hospitalisation Details'!2178:$1048576,6,FALSE())</f>
        <v>#N/A</v>
      </c>
      <c r="N2179" s="19" t="e">
        <f>VLOOKUP(Table3[[#This Row],[Customer ID]],'Hospitalisation Details'!2178:$1048576,8,FALSE())</f>
        <v>#N/A</v>
      </c>
      <c r="O2179" s="19" t="e">
        <f>VLOOKUP(Table3[[#This Row],[Customer ID]],'Hospitalisation Details'!2178:$1048576,9,FALSE())</f>
        <v>#N/A</v>
      </c>
      <c r="P2179" s="19" t="e">
        <f>VLOOKUP(Table3[[#This Row],[Customer ID]],'Hospitalisation Details'!2178:$1048576,10,FALSE())</f>
        <v>#N/A</v>
      </c>
      <c r="Q2179" s="19" t="e">
        <f>VLOOKUP(Table3[[#This Row],[Customer ID]],'Hospitalisation Details'!2178:$1048576,11,FALSE())</f>
        <v>#N/A</v>
      </c>
    </row>
    <row r="2180" spans="1:17" x14ac:dyDescent="0.2">
      <c r="A2180" s="18" t="s">
        <v>183</v>
      </c>
      <c r="B2180" s="19" t="str">
        <f>VLOOKUP(Table3[[#This Row],[Customer ID]],'Customer name 1'!2179:$1048576,4,FALSE())</f>
        <v xml:space="preserve">Ms. Rachel </v>
      </c>
      <c r="C2180" s="20">
        <f>VLOOKUP(Table3[[#This Row],[Customer ID]],'Medical Examinations'!$1:$1048576,2,FALSE())</f>
        <v>24.7</v>
      </c>
      <c r="D2180" s="20" t="str">
        <f>VLOOKUP(Table3[[#This Row],[Customer ID]],'Medical Examinations'!$1:$1048576,3,FALSE())</f>
        <v>normal weight</v>
      </c>
      <c r="E2180" s="20">
        <f>VLOOKUP(Table3[[#This Row],[Customer ID]],'Medical Examinations'!$1:$1048576,4,FALSE())</f>
        <v>5.32</v>
      </c>
      <c r="F2180" s="20" t="str">
        <f>VLOOKUP(Table3[[#This Row],[Customer ID]],'Medical Examinations'!$1:$1048576,5,FALSE())</f>
        <v xml:space="preserve">normal </v>
      </c>
      <c r="G2180" s="19" t="str">
        <f>VLOOKUP(Table3[[#This Row],[Customer ID]],'Medical Examinations'!$1:$1048576,6,FALSE())</f>
        <v>No</v>
      </c>
      <c r="H2180" s="19" t="str">
        <f>VLOOKUP(Table3[[#This Row],[Customer ID]],'Medical Examinations'!$1:$1048576,7,FALSE())</f>
        <v>No</v>
      </c>
      <c r="I2180" s="19" t="str">
        <f>VLOOKUP(Table3[[#This Row],[Customer ID]],'Medical Examinations'!$1:$1048576,8,FALSE())</f>
        <v>Yes</v>
      </c>
      <c r="J2180" s="19">
        <f>VLOOKUP(Table3[[#This Row],[Customer ID]],'Medical Examinations'!$1:$1048576,9,FALSE())</f>
        <v>1</v>
      </c>
      <c r="K2180" s="19" t="str">
        <f>VLOOKUP(Table3[[#This Row],[Customer ID]],'Medical Examinations'!$1:$1048576,10,FALSE())</f>
        <v>No</v>
      </c>
      <c r="L2180" s="19" t="e">
        <f>VLOOKUP(Table3[[#This Row],[Customer ID]],'Hospitalisation Details'!2179:$1048576,5,FALSE())</f>
        <v>#N/A</v>
      </c>
      <c r="M2180" s="19" t="e">
        <f>VLOOKUP(Table3[[#This Row],[Customer ID]],'Hospitalisation Details'!2179:$1048576,6,FALSE())</f>
        <v>#N/A</v>
      </c>
      <c r="N2180" s="19" t="e">
        <f>VLOOKUP(Table3[[#This Row],[Customer ID]],'Hospitalisation Details'!2179:$1048576,8,FALSE())</f>
        <v>#N/A</v>
      </c>
      <c r="O2180" s="19" t="e">
        <f>VLOOKUP(Table3[[#This Row],[Customer ID]],'Hospitalisation Details'!2179:$1048576,9,FALSE())</f>
        <v>#N/A</v>
      </c>
      <c r="P2180" s="19" t="e">
        <f>VLOOKUP(Table3[[#This Row],[Customer ID]],'Hospitalisation Details'!2179:$1048576,10,FALSE())</f>
        <v>#N/A</v>
      </c>
      <c r="Q2180" s="19" t="e">
        <f>VLOOKUP(Table3[[#This Row],[Customer ID]],'Hospitalisation Details'!2179:$1048576,11,FALSE())</f>
        <v>#N/A</v>
      </c>
    </row>
    <row r="2181" spans="1:17" x14ac:dyDescent="0.2">
      <c r="A2181" s="18" t="s">
        <v>182</v>
      </c>
      <c r="B2181" s="19" t="str">
        <f>VLOOKUP(Table3[[#This Row],[Customer ID]],'Customer name 1'!2180:$1048576,4,FALSE())</f>
        <v xml:space="preserve">Ms. Emma </v>
      </c>
      <c r="C2181" s="20">
        <f>VLOOKUP(Table3[[#This Row],[Customer ID]],'Medical Examinations'!$1:$1048576,2,FALSE())</f>
        <v>20.6</v>
      </c>
      <c r="D2181" s="20" t="str">
        <f>VLOOKUP(Table3[[#This Row],[Customer ID]],'Medical Examinations'!$1:$1048576,3,FALSE())</f>
        <v>normal weight</v>
      </c>
      <c r="E2181" s="20">
        <f>VLOOKUP(Table3[[#This Row],[Customer ID]],'Medical Examinations'!$1:$1048576,4,FALSE())</f>
        <v>5.14</v>
      </c>
      <c r="F2181" s="20" t="str">
        <f>VLOOKUP(Table3[[#This Row],[Customer ID]],'Medical Examinations'!$1:$1048576,5,FALSE())</f>
        <v xml:space="preserve">normal </v>
      </c>
      <c r="G2181" s="19" t="str">
        <f>VLOOKUP(Table3[[#This Row],[Customer ID]],'Medical Examinations'!$1:$1048576,6,FALSE())</f>
        <v>No</v>
      </c>
      <c r="H2181" s="19" t="str">
        <f>VLOOKUP(Table3[[#This Row],[Customer ID]],'Medical Examinations'!$1:$1048576,7,FALSE())</f>
        <v>No</v>
      </c>
      <c r="I2181" s="19" t="str">
        <f>VLOOKUP(Table3[[#This Row],[Customer ID]],'Medical Examinations'!$1:$1048576,8,FALSE())</f>
        <v>Yes</v>
      </c>
      <c r="J2181" s="19">
        <f>VLOOKUP(Table3[[#This Row],[Customer ID]],'Medical Examinations'!$1:$1048576,9,FALSE())</f>
        <v>1</v>
      </c>
      <c r="K2181" s="19" t="str">
        <f>VLOOKUP(Table3[[#This Row],[Customer ID]],'Medical Examinations'!$1:$1048576,10,FALSE())</f>
        <v>No</v>
      </c>
      <c r="L2181" s="19" t="e">
        <f>VLOOKUP(Table3[[#This Row],[Customer ID]],'Hospitalisation Details'!2180:$1048576,5,FALSE())</f>
        <v>#N/A</v>
      </c>
      <c r="M2181" s="19" t="e">
        <f>VLOOKUP(Table3[[#This Row],[Customer ID]],'Hospitalisation Details'!2180:$1048576,6,FALSE())</f>
        <v>#N/A</v>
      </c>
      <c r="N2181" s="19" t="e">
        <f>VLOOKUP(Table3[[#This Row],[Customer ID]],'Hospitalisation Details'!2180:$1048576,8,FALSE())</f>
        <v>#N/A</v>
      </c>
      <c r="O2181" s="19" t="e">
        <f>VLOOKUP(Table3[[#This Row],[Customer ID]],'Hospitalisation Details'!2180:$1048576,9,FALSE())</f>
        <v>#N/A</v>
      </c>
      <c r="P2181" s="19" t="e">
        <f>VLOOKUP(Table3[[#This Row],[Customer ID]],'Hospitalisation Details'!2180:$1048576,10,FALSE())</f>
        <v>#N/A</v>
      </c>
      <c r="Q2181" s="19" t="e">
        <f>VLOOKUP(Table3[[#This Row],[Customer ID]],'Hospitalisation Details'!2180:$1048576,11,FALSE())</f>
        <v>#N/A</v>
      </c>
    </row>
    <row r="2182" spans="1:17" x14ac:dyDescent="0.2">
      <c r="A2182" s="18" t="s">
        <v>181</v>
      </c>
      <c r="B2182" s="19" t="str">
        <f>VLOOKUP(Table3[[#This Row],[Customer ID]],'Customer name 1'!2181:$1048576,4,FALSE())</f>
        <v xml:space="preserve">Ms. Kiersten </v>
      </c>
      <c r="C2182" s="20">
        <f>VLOOKUP(Table3[[#This Row],[Customer ID]],'Medical Examinations'!$1:$1048576,2,FALSE())</f>
        <v>18.600000000000001</v>
      </c>
      <c r="D2182" s="20" t="str">
        <f>VLOOKUP(Table3[[#This Row],[Customer ID]],'Medical Examinations'!$1:$1048576,3,FALSE())</f>
        <v>normal weight</v>
      </c>
      <c r="E2182" s="20">
        <f>VLOOKUP(Table3[[#This Row],[Customer ID]],'Medical Examinations'!$1:$1048576,4,FALSE())</f>
        <v>5</v>
      </c>
      <c r="F2182" s="20" t="str">
        <f>VLOOKUP(Table3[[#This Row],[Customer ID]],'Medical Examinations'!$1:$1048576,5,FALSE())</f>
        <v xml:space="preserve">normal </v>
      </c>
      <c r="G2182" s="19" t="str">
        <f>VLOOKUP(Table3[[#This Row],[Customer ID]],'Medical Examinations'!$1:$1048576,6,FALSE())</f>
        <v>No</v>
      </c>
      <c r="H2182" s="19" t="str">
        <f>VLOOKUP(Table3[[#This Row],[Customer ID]],'Medical Examinations'!$1:$1048576,7,FALSE())</f>
        <v>No</v>
      </c>
      <c r="I2182" s="19" t="str">
        <f>VLOOKUP(Table3[[#This Row],[Customer ID]],'Medical Examinations'!$1:$1048576,8,FALSE())</f>
        <v>Yes</v>
      </c>
      <c r="J2182" s="19">
        <f>VLOOKUP(Table3[[#This Row],[Customer ID]],'Medical Examinations'!$1:$1048576,9,FALSE())</f>
        <v>1</v>
      </c>
      <c r="K2182" s="19" t="str">
        <f>VLOOKUP(Table3[[#This Row],[Customer ID]],'Medical Examinations'!$1:$1048576,10,FALSE())</f>
        <v>No</v>
      </c>
      <c r="L2182" s="19" t="e">
        <f>VLOOKUP(Table3[[#This Row],[Customer ID]],'Hospitalisation Details'!2181:$1048576,5,FALSE())</f>
        <v>#N/A</v>
      </c>
      <c r="M2182" s="19" t="e">
        <f>VLOOKUP(Table3[[#This Row],[Customer ID]],'Hospitalisation Details'!2181:$1048576,6,FALSE())</f>
        <v>#N/A</v>
      </c>
      <c r="N2182" s="19" t="e">
        <f>VLOOKUP(Table3[[#This Row],[Customer ID]],'Hospitalisation Details'!2181:$1048576,8,FALSE())</f>
        <v>#N/A</v>
      </c>
      <c r="O2182" s="19" t="e">
        <f>VLOOKUP(Table3[[#This Row],[Customer ID]],'Hospitalisation Details'!2181:$1048576,9,FALSE())</f>
        <v>#N/A</v>
      </c>
      <c r="P2182" s="19" t="e">
        <f>VLOOKUP(Table3[[#This Row],[Customer ID]],'Hospitalisation Details'!2181:$1048576,10,FALSE())</f>
        <v>#N/A</v>
      </c>
      <c r="Q2182" s="19" t="e">
        <f>VLOOKUP(Table3[[#This Row],[Customer ID]],'Hospitalisation Details'!2181:$1048576,11,FALSE())</f>
        <v>#N/A</v>
      </c>
    </row>
    <row r="2183" spans="1:17" x14ac:dyDescent="0.2">
      <c r="A2183" s="18" t="s">
        <v>180</v>
      </c>
      <c r="B2183" s="19" t="str">
        <f>VLOOKUP(Table3[[#This Row],[Customer ID]],'Customer name 1'!2182:$1048576,4,FALSE())</f>
        <v xml:space="preserve">Ms. Rachael </v>
      </c>
      <c r="C2183" s="20">
        <f>VLOOKUP(Table3[[#This Row],[Customer ID]],'Medical Examinations'!$1:$1048576,2,FALSE())</f>
        <v>17.8</v>
      </c>
      <c r="D2183" s="20" t="str">
        <f>VLOOKUP(Table3[[#This Row],[Customer ID]],'Medical Examinations'!$1:$1048576,3,FALSE())</f>
        <v xml:space="preserve">under weight </v>
      </c>
      <c r="E2183" s="20">
        <f>VLOOKUP(Table3[[#This Row],[Customer ID]],'Medical Examinations'!$1:$1048576,4,FALSE())</f>
        <v>4.55</v>
      </c>
      <c r="F2183" s="20" t="str">
        <f>VLOOKUP(Table3[[#This Row],[Customer ID]],'Medical Examinations'!$1:$1048576,5,FALSE())</f>
        <v xml:space="preserve">normal </v>
      </c>
      <c r="G2183" s="19" t="str">
        <f>VLOOKUP(Table3[[#This Row],[Customer ID]],'Medical Examinations'!$1:$1048576,6,FALSE())</f>
        <v>No</v>
      </c>
      <c r="H2183" s="19" t="str">
        <f>VLOOKUP(Table3[[#This Row],[Customer ID]],'Medical Examinations'!$1:$1048576,7,FALSE())</f>
        <v>No</v>
      </c>
      <c r="I2183" s="19" t="str">
        <f>VLOOKUP(Table3[[#This Row],[Customer ID]],'Medical Examinations'!$1:$1048576,8,FALSE())</f>
        <v>Yes</v>
      </c>
      <c r="J2183" s="19">
        <f>VLOOKUP(Table3[[#This Row],[Customer ID]],'Medical Examinations'!$1:$1048576,9,FALSE())</f>
        <v>1</v>
      </c>
      <c r="K2183" s="19" t="str">
        <f>VLOOKUP(Table3[[#This Row],[Customer ID]],'Medical Examinations'!$1:$1048576,10,FALSE())</f>
        <v>No</v>
      </c>
      <c r="L2183" s="19" t="e">
        <f>VLOOKUP(Table3[[#This Row],[Customer ID]],'Hospitalisation Details'!2182:$1048576,5,FALSE())</f>
        <v>#N/A</v>
      </c>
      <c r="M2183" s="19" t="e">
        <f>VLOOKUP(Table3[[#This Row],[Customer ID]],'Hospitalisation Details'!2182:$1048576,6,FALSE())</f>
        <v>#N/A</v>
      </c>
      <c r="N2183" s="19" t="e">
        <f>VLOOKUP(Table3[[#This Row],[Customer ID]],'Hospitalisation Details'!2182:$1048576,8,FALSE())</f>
        <v>#N/A</v>
      </c>
      <c r="O2183" s="19" t="e">
        <f>VLOOKUP(Table3[[#This Row],[Customer ID]],'Hospitalisation Details'!2182:$1048576,9,FALSE())</f>
        <v>#N/A</v>
      </c>
      <c r="P2183" s="19" t="e">
        <f>VLOOKUP(Table3[[#This Row],[Customer ID]],'Hospitalisation Details'!2182:$1048576,10,FALSE())</f>
        <v>#N/A</v>
      </c>
      <c r="Q2183" s="19" t="e">
        <f>VLOOKUP(Table3[[#This Row],[Customer ID]],'Hospitalisation Details'!2182:$1048576,11,FALSE())</f>
        <v>#N/A</v>
      </c>
    </row>
    <row r="2184" spans="1:17" x14ac:dyDescent="0.2">
      <c r="A2184" s="18" t="s">
        <v>179</v>
      </c>
      <c r="B2184" s="19" t="str">
        <f>VLOOKUP(Table3[[#This Row],[Customer ID]],'Customer name 1'!2183:$1048576,4,FALSE())</f>
        <v xml:space="preserve">Mr. Timothy </v>
      </c>
      <c r="C2184" s="20">
        <f>VLOOKUP(Table3[[#This Row],[Customer ID]],'Medical Examinations'!$1:$1048576,2,FALSE())</f>
        <v>35.200000000000003</v>
      </c>
      <c r="D2184" s="20" t="str">
        <f>VLOOKUP(Table3[[#This Row],[Customer ID]],'Medical Examinations'!$1:$1048576,3,FALSE())</f>
        <v xml:space="preserve"> obesity </v>
      </c>
      <c r="E2184" s="20">
        <f>VLOOKUP(Table3[[#This Row],[Customer ID]],'Medical Examinations'!$1:$1048576,4,FALSE())</f>
        <v>5.97</v>
      </c>
      <c r="F2184" s="20" t="str">
        <f>VLOOKUP(Table3[[#This Row],[Customer ID]],'Medical Examinations'!$1:$1048576,5,FALSE())</f>
        <v>prediabetes</v>
      </c>
      <c r="G2184" s="19" t="str">
        <f>VLOOKUP(Table3[[#This Row],[Customer ID]],'Medical Examinations'!$1:$1048576,6,FALSE())</f>
        <v>No</v>
      </c>
      <c r="H2184" s="19" t="str">
        <f>VLOOKUP(Table3[[#This Row],[Customer ID]],'Medical Examinations'!$1:$1048576,7,FALSE())</f>
        <v>yes</v>
      </c>
      <c r="I2184" s="19" t="str">
        <f>VLOOKUP(Table3[[#This Row],[Customer ID]],'Medical Examinations'!$1:$1048576,8,FALSE())</f>
        <v>No</v>
      </c>
      <c r="J2184" s="19">
        <f>VLOOKUP(Table3[[#This Row],[Customer ID]],'Medical Examinations'!$1:$1048576,9,FALSE())</f>
        <v>1</v>
      </c>
      <c r="K2184" s="19" t="str">
        <f>VLOOKUP(Table3[[#This Row],[Customer ID]],'Medical Examinations'!$1:$1048576,10,FALSE())</f>
        <v>No</v>
      </c>
      <c r="L2184" s="19" t="e">
        <f>VLOOKUP(Table3[[#This Row],[Customer ID]],'Hospitalisation Details'!2183:$1048576,5,FALSE())</f>
        <v>#N/A</v>
      </c>
      <c r="M2184" s="19" t="e">
        <f>VLOOKUP(Table3[[#This Row],[Customer ID]],'Hospitalisation Details'!2183:$1048576,6,FALSE())</f>
        <v>#N/A</v>
      </c>
      <c r="N2184" s="19" t="e">
        <f>VLOOKUP(Table3[[#This Row],[Customer ID]],'Hospitalisation Details'!2183:$1048576,8,FALSE())</f>
        <v>#N/A</v>
      </c>
      <c r="O2184" s="19" t="e">
        <f>VLOOKUP(Table3[[#This Row],[Customer ID]],'Hospitalisation Details'!2183:$1048576,9,FALSE())</f>
        <v>#N/A</v>
      </c>
      <c r="P2184" s="19" t="e">
        <f>VLOOKUP(Table3[[#This Row],[Customer ID]],'Hospitalisation Details'!2183:$1048576,10,FALSE())</f>
        <v>#N/A</v>
      </c>
      <c r="Q2184" s="19" t="e">
        <f>VLOOKUP(Table3[[#This Row],[Customer ID]],'Hospitalisation Details'!2183:$1048576,11,FALSE())</f>
        <v>#N/A</v>
      </c>
    </row>
    <row r="2185" spans="1:17" x14ac:dyDescent="0.2">
      <c r="A2185" s="18" t="s">
        <v>178</v>
      </c>
      <c r="B2185" s="19" t="str">
        <f>VLOOKUP(Table3[[#This Row],[Customer ID]],'Customer name 1'!2184:$1048576,4,FALSE())</f>
        <v xml:space="preserve">Mr. Lelisa </v>
      </c>
      <c r="C2185" s="20">
        <f>VLOOKUP(Table3[[#This Row],[Customer ID]],'Medical Examinations'!$1:$1048576,2,FALSE())</f>
        <v>33.770000000000003</v>
      </c>
      <c r="D2185" s="20" t="str">
        <f>VLOOKUP(Table3[[#This Row],[Customer ID]],'Medical Examinations'!$1:$1048576,3,FALSE())</f>
        <v xml:space="preserve"> obesity </v>
      </c>
      <c r="E2185" s="20">
        <f>VLOOKUP(Table3[[#This Row],[Customer ID]],'Medical Examinations'!$1:$1048576,4,FALSE())</f>
        <v>4.0199999999999996</v>
      </c>
      <c r="F2185" s="20" t="str">
        <f>VLOOKUP(Table3[[#This Row],[Customer ID]],'Medical Examinations'!$1:$1048576,5,FALSE())</f>
        <v xml:space="preserve">normal </v>
      </c>
      <c r="G2185" s="19" t="str">
        <f>VLOOKUP(Table3[[#This Row],[Customer ID]],'Medical Examinations'!$1:$1048576,6,FALSE())</f>
        <v>No</v>
      </c>
      <c r="H2185" s="19" t="str">
        <f>VLOOKUP(Table3[[#This Row],[Customer ID]],'Medical Examinations'!$1:$1048576,7,FALSE())</f>
        <v>yes</v>
      </c>
      <c r="I2185" s="19" t="str">
        <f>VLOOKUP(Table3[[#This Row],[Customer ID]],'Medical Examinations'!$1:$1048576,8,FALSE())</f>
        <v>No</v>
      </c>
      <c r="J2185" s="19">
        <f>VLOOKUP(Table3[[#This Row],[Customer ID]],'Medical Examinations'!$1:$1048576,9,FALSE())</f>
        <v>1</v>
      </c>
      <c r="K2185" s="19" t="str">
        <f>VLOOKUP(Table3[[#This Row],[Customer ID]],'Medical Examinations'!$1:$1048576,10,FALSE())</f>
        <v>No</v>
      </c>
      <c r="L2185" s="19" t="e">
        <f>VLOOKUP(Table3[[#This Row],[Customer ID]],'Hospitalisation Details'!2184:$1048576,5,FALSE())</f>
        <v>#N/A</v>
      </c>
      <c r="M2185" s="19" t="e">
        <f>VLOOKUP(Table3[[#This Row],[Customer ID]],'Hospitalisation Details'!2184:$1048576,6,FALSE())</f>
        <v>#N/A</v>
      </c>
      <c r="N2185" s="19" t="e">
        <f>VLOOKUP(Table3[[#This Row],[Customer ID]],'Hospitalisation Details'!2184:$1048576,8,FALSE())</f>
        <v>#N/A</v>
      </c>
      <c r="O2185" s="19" t="e">
        <f>VLOOKUP(Table3[[#This Row],[Customer ID]],'Hospitalisation Details'!2184:$1048576,9,FALSE())</f>
        <v>#N/A</v>
      </c>
      <c r="P2185" s="19" t="e">
        <f>VLOOKUP(Table3[[#This Row],[Customer ID]],'Hospitalisation Details'!2184:$1048576,10,FALSE())</f>
        <v>#N/A</v>
      </c>
      <c r="Q2185" s="19" t="e">
        <f>VLOOKUP(Table3[[#This Row],[Customer ID]],'Hospitalisation Details'!2184:$1048576,11,FALSE())</f>
        <v>#N/A</v>
      </c>
    </row>
    <row r="2186" spans="1:17" x14ac:dyDescent="0.2">
      <c r="A2186" s="18" t="s">
        <v>177</v>
      </c>
      <c r="B2186" s="19" t="str">
        <f>VLOOKUP(Table3[[#This Row],[Customer ID]],'Customer name 1'!2185:$1048576,4,FALSE())</f>
        <v xml:space="preserve">Mr. Nate </v>
      </c>
      <c r="C2186" s="20">
        <f>VLOOKUP(Table3[[#This Row],[Customer ID]],'Medical Examinations'!$1:$1048576,2,FALSE())</f>
        <v>30.03</v>
      </c>
      <c r="D2186" s="20" t="str">
        <f>VLOOKUP(Table3[[#This Row],[Customer ID]],'Medical Examinations'!$1:$1048576,3,FALSE())</f>
        <v xml:space="preserve"> obesity </v>
      </c>
      <c r="E2186" s="20">
        <f>VLOOKUP(Table3[[#This Row],[Customer ID]],'Medical Examinations'!$1:$1048576,4,FALSE())</f>
        <v>4.04</v>
      </c>
      <c r="F2186" s="20" t="str">
        <f>VLOOKUP(Table3[[#This Row],[Customer ID]],'Medical Examinations'!$1:$1048576,5,FALSE())</f>
        <v xml:space="preserve">normal </v>
      </c>
      <c r="G2186" s="19" t="str">
        <f>VLOOKUP(Table3[[#This Row],[Customer ID]],'Medical Examinations'!$1:$1048576,6,FALSE())</f>
        <v>No</v>
      </c>
      <c r="H2186" s="19" t="str">
        <f>VLOOKUP(Table3[[#This Row],[Customer ID]],'Medical Examinations'!$1:$1048576,7,FALSE())</f>
        <v>yes</v>
      </c>
      <c r="I2186" s="19" t="str">
        <f>VLOOKUP(Table3[[#This Row],[Customer ID]],'Medical Examinations'!$1:$1048576,8,FALSE())</f>
        <v>No</v>
      </c>
      <c r="J2186" s="19">
        <f>VLOOKUP(Table3[[#This Row],[Customer ID]],'Medical Examinations'!$1:$1048576,9,FALSE())</f>
        <v>1</v>
      </c>
      <c r="K2186" s="19" t="str">
        <f>VLOOKUP(Table3[[#This Row],[Customer ID]],'Medical Examinations'!$1:$1048576,10,FALSE())</f>
        <v>No</v>
      </c>
      <c r="L2186" s="19" t="e">
        <f>VLOOKUP(Table3[[#This Row],[Customer ID]],'Hospitalisation Details'!2185:$1048576,5,FALSE())</f>
        <v>#N/A</v>
      </c>
      <c r="M2186" s="19" t="e">
        <f>VLOOKUP(Table3[[#This Row],[Customer ID]],'Hospitalisation Details'!2185:$1048576,6,FALSE())</f>
        <v>#N/A</v>
      </c>
      <c r="N2186" s="19" t="e">
        <f>VLOOKUP(Table3[[#This Row],[Customer ID]],'Hospitalisation Details'!2185:$1048576,8,FALSE())</f>
        <v>#N/A</v>
      </c>
      <c r="O2186" s="19" t="e">
        <f>VLOOKUP(Table3[[#This Row],[Customer ID]],'Hospitalisation Details'!2185:$1048576,9,FALSE())</f>
        <v>#N/A</v>
      </c>
      <c r="P2186" s="19" t="e">
        <f>VLOOKUP(Table3[[#This Row],[Customer ID]],'Hospitalisation Details'!2185:$1048576,10,FALSE())</f>
        <v>#N/A</v>
      </c>
      <c r="Q2186" s="19" t="e">
        <f>VLOOKUP(Table3[[#This Row],[Customer ID]],'Hospitalisation Details'!2185:$1048576,11,FALSE())</f>
        <v>#N/A</v>
      </c>
    </row>
    <row r="2187" spans="1:17" x14ac:dyDescent="0.2">
      <c r="A2187" s="18" t="s">
        <v>176</v>
      </c>
      <c r="B2187" s="19" t="str">
        <f>VLOOKUP(Table3[[#This Row],[Customer ID]],'Customer name 1'!2186:$1048576,4,FALSE())</f>
        <v xml:space="preserve">Mr. Chris </v>
      </c>
      <c r="C2187" s="20">
        <f>VLOOKUP(Table3[[#This Row],[Customer ID]],'Medical Examinations'!$1:$1048576,2,FALSE())</f>
        <v>29.37</v>
      </c>
      <c r="D2187" s="20" t="str">
        <f>VLOOKUP(Table3[[#This Row],[Customer ID]],'Medical Examinations'!$1:$1048576,3,FALSE())</f>
        <v>over weight</v>
      </c>
      <c r="E2187" s="20">
        <f>VLOOKUP(Table3[[#This Row],[Customer ID]],'Medical Examinations'!$1:$1048576,4,FALSE())</f>
        <v>5.54</v>
      </c>
      <c r="F2187" s="20" t="str">
        <f>VLOOKUP(Table3[[#This Row],[Customer ID]],'Medical Examinations'!$1:$1048576,5,FALSE())</f>
        <v xml:space="preserve">normal </v>
      </c>
      <c r="G2187" s="19" t="str">
        <f>VLOOKUP(Table3[[#This Row],[Customer ID]],'Medical Examinations'!$1:$1048576,6,FALSE())</f>
        <v>No</v>
      </c>
      <c r="H2187" s="19" t="str">
        <f>VLOOKUP(Table3[[#This Row],[Customer ID]],'Medical Examinations'!$1:$1048576,7,FALSE())</f>
        <v>yes</v>
      </c>
      <c r="I2187" s="19" t="str">
        <f>VLOOKUP(Table3[[#This Row],[Customer ID]],'Medical Examinations'!$1:$1048576,8,FALSE())</f>
        <v>No</v>
      </c>
      <c r="J2187" s="19">
        <f>VLOOKUP(Table3[[#This Row],[Customer ID]],'Medical Examinations'!$1:$1048576,9,FALSE())</f>
        <v>1</v>
      </c>
      <c r="K2187" s="19" t="str">
        <f>VLOOKUP(Table3[[#This Row],[Customer ID]],'Medical Examinations'!$1:$1048576,10,FALSE())</f>
        <v>No</v>
      </c>
      <c r="L2187" s="19" t="e">
        <f>VLOOKUP(Table3[[#This Row],[Customer ID]],'Hospitalisation Details'!2186:$1048576,5,FALSE())</f>
        <v>#N/A</v>
      </c>
      <c r="M2187" s="19" t="e">
        <f>VLOOKUP(Table3[[#This Row],[Customer ID]],'Hospitalisation Details'!2186:$1048576,6,FALSE())</f>
        <v>#N/A</v>
      </c>
      <c r="N2187" s="19" t="e">
        <f>VLOOKUP(Table3[[#This Row],[Customer ID]],'Hospitalisation Details'!2186:$1048576,8,FALSE())</f>
        <v>#N/A</v>
      </c>
      <c r="O2187" s="19" t="e">
        <f>VLOOKUP(Table3[[#This Row],[Customer ID]],'Hospitalisation Details'!2186:$1048576,9,FALSE())</f>
        <v>#N/A</v>
      </c>
      <c r="P2187" s="19" t="e">
        <f>VLOOKUP(Table3[[#This Row],[Customer ID]],'Hospitalisation Details'!2186:$1048576,10,FALSE())</f>
        <v>#N/A</v>
      </c>
      <c r="Q2187" s="19" t="e">
        <f>VLOOKUP(Table3[[#This Row],[Customer ID]],'Hospitalisation Details'!2186:$1048576,11,FALSE())</f>
        <v>#N/A</v>
      </c>
    </row>
    <row r="2188" spans="1:17" x14ac:dyDescent="0.2">
      <c r="A2188" s="18" t="s">
        <v>175</v>
      </c>
      <c r="B2188" s="19" t="str">
        <f>VLOOKUP(Table3[[#This Row],[Customer ID]],'Customer name 1'!2187:$1048576,4,FALSE())</f>
        <v xml:space="preserve">Mr. Scott </v>
      </c>
      <c r="C2188" s="20">
        <f>VLOOKUP(Table3[[#This Row],[Customer ID]],'Medical Examinations'!$1:$1048576,2,FALSE())</f>
        <v>28.5</v>
      </c>
      <c r="D2188" s="20" t="str">
        <f>VLOOKUP(Table3[[#This Row],[Customer ID]],'Medical Examinations'!$1:$1048576,3,FALSE())</f>
        <v>over weight</v>
      </c>
      <c r="E2188" s="20">
        <f>VLOOKUP(Table3[[#This Row],[Customer ID]],'Medical Examinations'!$1:$1048576,4,FALSE())</f>
        <v>4.03</v>
      </c>
      <c r="F2188" s="20" t="str">
        <f>VLOOKUP(Table3[[#This Row],[Customer ID]],'Medical Examinations'!$1:$1048576,5,FALSE())</f>
        <v xml:space="preserve">normal </v>
      </c>
      <c r="G2188" s="19" t="str">
        <f>VLOOKUP(Table3[[#This Row],[Customer ID]],'Medical Examinations'!$1:$1048576,6,FALSE())</f>
        <v>No</v>
      </c>
      <c r="H2188" s="19" t="str">
        <f>VLOOKUP(Table3[[#This Row],[Customer ID]],'Medical Examinations'!$1:$1048576,7,FALSE())</f>
        <v>yes</v>
      </c>
      <c r="I2188" s="19" t="str">
        <f>VLOOKUP(Table3[[#This Row],[Customer ID]],'Medical Examinations'!$1:$1048576,8,FALSE())</f>
        <v>No</v>
      </c>
      <c r="J2188" s="19">
        <f>VLOOKUP(Table3[[#This Row],[Customer ID]],'Medical Examinations'!$1:$1048576,9,FALSE())</f>
        <v>1</v>
      </c>
      <c r="K2188" s="19" t="str">
        <f>VLOOKUP(Table3[[#This Row],[Customer ID]],'Medical Examinations'!$1:$1048576,10,FALSE())</f>
        <v>No</v>
      </c>
      <c r="L2188" s="19" t="e">
        <f>VLOOKUP(Table3[[#This Row],[Customer ID]],'Hospitalisation Details'!2187:$1048576,5,FALSE())</f>
        <v>#N/A</v>
      </c>
      <c r="M2188" s="19" t="e">
        <f>VLOOKUP(Table3[[#This Row],[Customer ID]],'Hospitalisation Details'!2187:$1048576,6,FALSE())</f>
        <v>#N/A</v>
      </c>
      <c r="N2188" s="19" t="e">
        <f>VLOOKUP(Table3[[#This Row],[Customer ID]],'Hospitalisation Details'!2187:$1048576,8,FALSE())</f>
        <v>#N/A</v>
      </c>
      <c r="O2188" s="19" t="e">
        <f>VLOOKUP(Table3[[#This Row],[Customer ID]],'Hospitalisation Details'!2187:$1048576,9,FALSE())</f>
        <v>#N/A</v>
      </c>
      <c r="P2188" s="19" t="e">
        <f>VLOOKUP(Table3[[#This Row],[Customer ID]],'Hospitalisation Details'!2187:$1048576,10,FALSE())</f>
        <v>#N/A</v>
      </c>
      <c r="Q2188" s="19" t="e">
        <f>VLOOKUP(Table3[[#This Row],[Customer ID]],'Hospitalisation Details'!2187:$1048576,11,FALSE())</f>
        <v>#N/A</v>
      </c>
    </row>
    <row r="2189" spans="1:17" x14ac:dyDescent="0.2">
      <c r="A2189" s="18" t="s">
        <v>174</v>
      </c>
      <c r="B2189" s="19" t="str">
        <f>VLOOKUP(Table3[[#This Row],[Customer ID]],'Customer name 1'!2188:$1048576,4,FALSE())</f>
        <v xml:space="preserve">Mr. Kevin </v>
      </c>
      <c r="C2189" s="20">
        <f>VLOOKUP(Table3[[#This Row],[Customer ID]],'Medical Examinations'!$1:$1048576,2,FALSE())</f>
        <v>23.32</v>
      </c>
      <c r="D2189" s="20" t="str">
        <f>VLOOKUP(Table3[[#This Row],[Customer ID]],'Medical Examinations'!$1:$1048576,3,FALSE())</f>
        <v>normal weight</v>
      </c>
      <c r="E2189" s="20">
        <f>VLOOKUP(Table3[[#This Row],[Customer ID]],'Medical Examinations'!$1:$1048576,4,FALSE())</f>
        <v>5.62</v>
      </c>
      <c r="F2189" s="20" t="str">
        <f>VLOOKUP(Table3[[#This Row],[Customer ID]],'Medical Examinations'!$1:$1048576,5,FALSE())</f>
        <v xml:space="preserve">normal </v>
      </c>
      <c r="G2189" s="19" t="str">
        <f>VLOOKUP(Table3[[#This Row],[Customer ID]],'Medical Examinations'!$1:$1048576,6,FALSE())</f>
        <v>No</v>
      </c>
      <c r="H2189" s="19" t="str">
        <f>VLOOKUP(Table3[[#This Row],[Customer ID]],'Medical Examinations'!$1:$1048576,7,FALSE())</f>
        <v>yes</v>
      </c>
      <c r="I2189" s="19" t="str">
        <f>VLOOKUP(Table3[[#This Row],[Customer ID]],'Medical Examinations'!$1:$1048576,8,FALSE())</f>
        <v>No</v>
      </c>
      <c r="J2189" s="19">
        <f>VLOOKUP(Table3[[#This Row],[Customer ID]],'Medical Examinations'!$1:$1048576,9,FALSE())</f>
        <v>1</v>
      </c>
      <c r="K2189" s="19" t="str">
        <f>VLOOKUP(Table3[[#This Row],[Customer ID]],'Medical Examinations'!$1:$1048576,10,FALSE())</f>
        <v>No</v>
      </c>
      <c r="L2189" s="19" t="e">
        <f>VLOOKUP(Table3[[#This Row],[Customer ID]],'Hospitalisation Details'!2188:$1048576,5,FALSE())</f>
        <v>#N/A</v>
      </c>
      <c r="M2189" s="19" t="e">
        <f>VLOOKUP(Table3[[#This Row],[Customer ID]],'Hospitalisation Details'!2188:$1048576,6,FALSE())</f>
        <v>#N/A</v>
      </c>
      <c r="N2189" s="19" t="e">
        <f>VLOOKUP(Table3[[#This Row],[Customer ID]],'Hospitalisation Details'!2188:$1048576,8,FALSE())</f>
        <v>#N/A</v>
      </c>
      <c r="O2189" s="19" t="e">
        <f>VLOOKUP(Table3[[#This Row],[Customer ID]],'Hospitalisation Details'!2188:$1048576,9,FALSE())</f>
        <v>#N/A</v>
      </c>
      <c r="P2189" s="19" t="e">
        <f>VLOOKUP(Table3[[#This Row],[Customer ID]],'Hospitalisation Details'!2188:$1048576,10,FALSE())</f>
        <v>#N/A</v>
      </c>
      <c r="Q2189" s="19" t="e">
        <f>VLOOKUP(Table3[[#This Row],[Customer ID]],'Hospitalisation Details'!2188:$1048576,11,FALSE())</f>
        <v>#N/A</v>
      </c>
    </row>
    <row r="2190" spans="1:17" x14ac:dyDescent="0.2">
      <c r="A2190" s="18" t="s">
        <v>173</v>
      </c>
      <c r="B2190" s="19" t="str">
        <f>VLOOKUP(Table3[[#This Row],[Customer ID]],'Customer name 1'!2189:$1048576,4,FALSE())</f>
        <v xml:space="preserve">Mr. Erik </v>
      </c>
      <c r="C2190" s="20">
        <f>VLOOKUP(Table3[[#This Row],[Customer ID]],'Medical Examinations'!$1:$1048576,2,FALSE())</f>
        <v>26.125</v>
      </c>
      <c r="D2190" s="20" t="str">
        <f>VLOOKUP(Table3[[#This Row],[Customer ID]],'Medical Examinations'!$1:$1048576,3,FALSE())</f>
        <v>over weight</v>
      </c>
      <c r="E2190" s="20">
        <f>VLOOKUP(Table3[[#This Row],[Customer ID]],'Medical Examinations'!$1:$1048576,4,FALSE())</f>
        <v>5.27</v>
      </c>
      <c r="F2190" s="20" t="str">
        <f>VLOOKUP(Table3[[#This Row],[Customer ID]],'Medical Examinations'!$1:$1048576,5,FALSE())</f>
        <v xml:space="preserve">normal </v>
      </c>
      <c r="G2190" s="19" t="str">
        <f>VLOOKUP(Table3[[#This Row],[Customer ID]],'Medical Examinations'!$1:$1048576,6,FALSE())</f>
        <v>No</v>
      </c>
      <c r="H2190" s="19" t="str">
        <f>VLOOKUP(Table3[[#This Row],[Customer ID]],'Medical Examinations'!$1:$1048576,7,FALSE())</f>
        <v>yes</v>
      </c>
      <c r="I2190" s="19" t="str">
        <f>VLOOKUP(Table3[[#This Row],[Customer ID]],'Medical Examinations'!$1:$1048576,8,FALSE())</f>
        <v>No</v>
      </c>
      <c r="J2190" s="19">
        <f>VLOOKUP(Table3[[#This Row],[Customer ID]],'Medical Examinations'!$1:$1048576,9,FALSE())</f>
        <v>1</v>
      </c>
      <c r="K2190" s="19" t="str">
        <f>VLOOKUP(Table3[[#This Row],[Customer ID]],'Medical Examinations'!$1:$1048576,10,FALSE())</f>
        <v>No</v>
      </c>
      <c r="L2190" s="19" t="e">
        <f>VLOOKUP(Table3[[#This Row],[Customer ID]],'Hospitalisation Details'!2189:$1048576,5,FALSE())</f>
        <v>#N/A</v>
      </c>
      <c r="M2190" s="19" t="e">
        <f>VLOOKUP(Table3[[#This Row],[Customer ID]],'Hospitalisation Details'!2189:$1048576,6,FALSE())</f>
        <v>#N/A</v>
      </c>
      <c r="N2190" s="19" t="e">
        <f>VLOOKUP(Table3[[#This Row],[Customer ID]],'Hospitalisation Details'!2189:$1048576,8,FALSE())</f>
        <v>#N/A</v>
      </c>
      <c r="O2190" s="19" t="e">
        <f>VLOOKUP(Table3[[#This Row],[Customer ID]],'Hospitalisation Details'!2189:$1048576,9,FALSE())</f>
        <v>#N/A</v>
      </c>
      <c r="P2190" s="19" t="e">
        <f>VLOOKUP(Table3[[#This Row],[Customer ID]],'Hospitalisation Details'!2189:$1048576,10,FALSE())</f>
        <v>#N/A</v>
      </c>
      <c r="Q2190" s="19" t="e">
        <f>VLOOKUP(Table3[[#This Row],[Customer ID]],'Hospitalisation Details'!2189:$1048576,11,FALSE())</f>
        <v>#N/A</v>
      </c>
    </row>
    <row r="2191" spans="1:17" x14ac:dyDescent="0.2">
      <c r="A2191" s="18" t="s">
        <v>172</v>
      </c>
      <c r="B2191" s="19" t="str">
        <f>VLOOKUP(Table3[[#This Row],[Customer ID]],'Customer name 1'!2190:$1048576,4,FALSE())</f>
        <v xml:space="preserve">Mr. Shawn </v>
      </c>
      <c r="C2191" s="20">
        <f>VLOOKUP(Table3[[#This Row],[Customer ID]],'Medical Examinations'!$1:$1048576,2,FALSE())</f>
        <v>25.46</v>
      </c>
      <c r="D2191" s="20" t="str">
        <f>VLOOKUP(Table3[[#This Row],[Customer ID]],'Medical Examinations'!$1:$1048576,3,FALSE())</f>
        <v>over weight</v>
      </c>
      <c r="E2191" s="20">
        <f>VLOOKUP(Table3[[#This Row],[Customer ID]],'Medical Examinations'!$1:$1048576,4,FALSE())</f>
        <v>5.18</v>
      </c>
      <c r="F2191" s="20" t="str">
        <f>VLOOKUP(Table3[[#This Row],[Customer ID]],'Medical Examinations'!$1:$1048576,5,FALSE())</f>
        <v xml:space="preserve">normal </v>
      </c>
      <c r="G2191" s="19" t="str">
        <f>VLOOKUP(Table3[[#This Row],[Customer ID]],'Medical Examinations'!$1:$1048576,6,FALSE())</f>
        <v>No</v>
      </c>
      <c r="H2191" s="19" t="str">
        <f>VLOOKUP(Table3[[#This Row],[Customer ID]],'Medical Examinations'!$1:$1048576,7,FALSE())</f>
        <v>yes</v>
      </c>
      <c r="I2191" s="19" t="str">
        <f>VLOOKUP(Table3[[#This Row],[Customer ID]],'Medical Examinations'!$1:$1048576,8,FALSE())</f>
        <v>No</v>
      </c>
      <c r="J2191" s="19">
        <f>VLOOKUP(Table3[[#This Row],[Customer ID]],'Medical Examinations'!$1:$1048576,9,FALSE())</f>
        <v>1</v>
      </c>
      <c r="K2191" s="19" t="str">
        <f>VLOOKUP(Table3[[#This Row],[Customer ID]],'Medical Examinations'!$1:$1048576,10,FALSE())</f>
        <v>No</v>
      </c>
      <c r="L2191" s="19" t="e">
        <f>VLOOKUP(Table3[[#This Row],[Customer ID]],'Hospitalisation Details'!2190:$1048576,5,FALSE())</f>
        <v>#N/A</v>
      </c>
      <c r="M2191" s="19" t="e">
        <f>VLOOKUP(Table3[[#This Row],[Customer ID]],'Hospitalisation Details'!2190:$1048576,6,FALSE())</f>
        <v>#N/A</v>
      </c>
      <c r="N2191" s="19" t="e">
        <f>VLOOKUP(Table3[[#This Row],[Customer ID]],'Hospitalisation Details'!2190:$1048576,8,FALSE())</f>
        <v>#N/A</v>
      </c>
      <c r="O2191" s="19" t="e">
        <f>VLOOKUP(Table3[[#This Row],[Customer ID]],'Hospitalisation Details'!2190:$1048576,9,FALSE())</f>
        <v>#N/A</v>
      </c>
      <c r="P2191" s="19" t="e">
        <f>VLOOKUP(Table3[[#This Row],[Customer ID]],'Hospitalisation Details'!2190:$1048576,10,FALSE())</f>
        <v>#N/A</v>
      </c>
      <c r="Q2191" s="19" t="e">
        <f>VLOOKUP(Table3[[#This Row],[Customer ID]],'Hospitalisation Details'!2190:$1048576,11,FALSE())</f>
        <v>#N/A</v>
      </c>
    </row>
    <row r="2192" spans="1:17" x14ac:dyDescent="0.2">
      <c r="A2192" s="18" t="s">
        <v>171</v>
      </c>
      <c r="B2192" s="19" t="str">
        <f>VLOOKUP(Table3[[#This Row],[Customer ID]],'Customer name 1'!2191:$1048576,4,FALSE())</f>
        <v xml:space="preserve">Mr. Vajin </v>
      </c>
      <c r="C2192" s="20">
        <f>VLOOKUP(Table3[[#This Row],[Customer ID]],'Medical Examinations'!$1:$1048576,2,FALSE())</f>
        <v>23.75</v>
      </c>
      <c r="D2192" s="20" t="str">
        <f>VLOOKUP(Table3[[#This Row],[Customer ID]],'Medical Examinations'!$1:$1048576,3,FALSE())</f>
        <v>normal weight</v>
      </c>
      <c r="E2192" s="20">
        <f>VLOOKUP(Table3[[#This Row],[Customer ID]],'Medical Examinations'!$1:$1048576,4,FALSE())</f>
        <v>5.27</v>
      </c>
      <c r="F2192" s="20" t="str">
        <f>VLOOKUP(Table3[[#This Row],[Customer ID]],'Medical Examinations'!$1:$1048576,5,FALSE())</f>
        <v xml:space="preserve">normal </v>
      </c>
      <c r="G2192" s="19" t="str">
        <f>VLOOKUP(Table3[[#This Row],[Customer ID]],'Medical Examinations'!$1:$1048576,6,FALSE())</f>
        <v>No</v>
      </c>
      <c r="H2192" s="19" t="str">
        <f>VLOOKUP(Table3[[#This Row],[Customer ID]],'Medical Examinations'!$1:$1048576,7,FALSE())</f>
        <v>yes</v>
      </c>
      <c r="I2192" s="19" t="str">
        <f>VLOOKUP(Table3[[#This Row],[Customer ID]],'Medical Examinations'!$1:$1048576,8,FALSE())</f>
        <v>No</v>
      </c>
      <c r="J2192" s="19">
        <f>VLOOKUP(Table3[[#This Row],[Customer ID]],'Medical Examinations'!$1:$1048576,9,FALSE())</f>
        <v>1</v>
      </c>
      <c r="K2192" s="19" t="str">
        <f>VLOOKUP(Table3[[#This Row],[Customer ID]],'Medical Examinations'!$1:$1048576,10,FALSE())</f>
        <v>No</v>
      </c>
      <c r="L2192" s="19" t="e">
        <f>VLOOKUP(Table3[[#This Row],[Customer ID]],'Hospitalisation Details'!2191:$1048576,5,FALSE())</f>
        <v>#N/A</v>
      </c>
      <c r="M2192" s="19" t="e">
        <f>VLOOKUP(Table3[[#This Row],[Customer ID]],'Hospitalisation Details'!2191:$1048576,6,FALSE())</f>
        <v>#N/A</v>
      </c>
      <c r="N2192" s="19" t="e">
        <f>VLOOKUP(Table3[[#This Row],[Customer ID]],'Hospitalisation Details'!2191:$1048576,8,FALSE())</f>
        <v>#N/A</v>
      </c>
      <c r="O2192" s="19" t="e">
        <f>VLOOKUP(Table3[[#This Row],[Customer ID]],'Hospitalisation Details'!2191:$1048576,9,FALSE())</f>
        <v>#N/A</v>
      </c>
      <c r="P2192" s="19" t="e">
        <f>VLOOKUP(Table3[[#This Row],[Customer ID]],'Hospitalisation Details'!2191:$1048576,10,FALSE())</f>
        <v>#N/A</v>
      </c>
      <c r="Q2192" s="19" t="e">
        <f>VLOOKUP(Table3[[#This Row],[Customer ID]],'Hospitalisation Details'!2191:$1048576,11,FALSE())</f>
        <v>#N/A</v>
      </c>
    </row>
    <row r="2193" spans="1:17" x14ac:dyDescent="0.2">
      <c r="A2193" s="18" t="s">
        <v>169</v>
      </c>
      <c r="B2193" s="19" t="str">
        <f>VLOOKUP(Table3[[#This Row],[Customer ID]],'Customer name 1'!2192:$1048576,4,FALSE())</f>
        <v xml:space="preserve">Mr. John </v>
      </c>
      <c r="C2193" s="20">
        <f>VLOOKUP(Table3[[#This Row],[Customer ID]],'Medical Examinations'!$1:$1048576,2,FALSE())</f>
        <v>23.085000000000001</v>
      </c>
      <c r="D2193" s="20" t="str">
        <f>VLOOKUP(Table3[[#This Row],[Customer ID]],'Medical Examinations'!$1:$1048576,3,FALSE())</f>
        <v>normal weight</v>
      </c>
      <c r="E2193" s="20">
        <f>VLOOKUP(Table3[[#This Row],[Customer ID]],'Medical Examinations'!$1:$1048576,4,FALSE())</f>
        <v>5.62</v>
      </c>
      <c r="F2193" s="20" t="str">
        <f>VLOOKUP(Table3[[#This Row],[Customer ID]],'Medical Examinations'!$1:$1048576,5,FALSE())</f>
        <v xml:space="preserve">normal </v>
      </c>
      <c r="G2193" s="19" t="str">
        <f>VLOOKUP(Table3[[#This Row],[Customer ID]],'Medical Examinations'!$1:$1048576,6,FALSE())</f>
        <v>No</v>
      </c>
      <c r="H2193" s="19" t="str">
        <f>VLOOKUP(Table3[[#This Row],[Customer ID]],'Medical Examinations'!$1:$1048576,7,FALSE())</f>
        <v>yes</v>
      </c>
      <c r="I2193" s="19" t="str">
        <f>VLOOKUP(Table3[[#This Row],[Customer ID]],'Medical Examinations'!$1:$1048576,8,FALSE())</f>
        <v>No</v>
      </c>
      <c r="J2193" s="19">
        <f>VLOOKUP(Table3[[#This Row],[Customer ID]],'Medical Examinations'!$1:$1048576,9,FALSE())</f>
        <v>1</v>
      </c>
      <c r="K2193" s="19" t="str">
        <f>VLOOKUP(Table3[[#This Row],[Customer ID]],'Medical Examinations'!$1:$1048576,10,FALSE())</f>
        <v>No</v>
      </c>
      <c r="L2193" s="19" t="e">
        <f>VLOOKUP(Table3[[#This Row],[Customer ID]],'Hospitalisation Details'!2192:$1048576,5,FALSE())</f>
        <v>#N/A</v>
      </c>
      <c r="M2193" s="19" t="e">
        <f>VLOOKUP(Table3[[#This Row],[Customer ID]],'Hospitalisation Details'!2192:$1048576,6,FALSE())</f>
        <v>#N/A</v>
      </c>
      <c r="N2193" s="19" t="e">
        <f>VLOOKUP(Table3[[#This Row],[Customer ID]],'Hospitalisation Details'!2192:$1048576,8,FALSE())</f>
        <v>#N/A</v>
      </c>
      <c r="O2193" s="19" t="e">
        <f>VLOOKUP(Table3[[#This Row],[Customer ID]],'Hospitalisation Details'!2192:$1048576,9,FALSE())</f>
        <v>#N/A</v>
      </c>
      <c r="P2193" s="19" t="e">
        <f>VLOOKUP(Table3[[#This Row],[Customer ID]],'Hospitalisation Details'!2192:$1048576,10,FALSE())</f>
        <v>#N/A</v>
      </c>
      <c r="Q2193" s="19" t="e">
        <f>VLOOKUP(Table3[[#This Row],[Customer ID]],'Hospitalisation Details'!2192:$1048576,11,FALSE())</f>
        <v>#N/A</v>
      </c>
    </row>
    <row r="2194" spans="1:17" x14ac:dyDescent="0.2">
      <c r="A2194" s="18" t="s">
        <v>167</v>
      </c>
      <c r="B2194" s="19" t="str">
        <f>VLOOKUP(Table3[[#This Row],[Customer ID]],'Customer name 1'!2193:$1048576,4,FALSE())</f>
        <v xml:space="preserve">Mr. Kevin </v>
      </c>
      <c r="C2194" s="20">
        <f>VLOOKUP(Table3[[#This Row],[Customer ID]],'Medical Examinations'!$1:$1048576,2,FALSE())</f>
        <v>22.99</v>
      </c>
      <c r="D2194" s="20" t="str">
        <f>VLOOKUP(Table3[[#This Row],[Customer ID]],'Medical Examinations'!$1:$1048576,3,FALSE())</f>
        <v>normal weight</v>
      </c>
      <c r="E2194" s="20">
        <f>VLOOKUP(Table3[[#This Row],[Customer ID]],'Medical Examinations'!$1:$1048576,4,FALSE())</f>
        <v>5.0599999999999996</v>
      </c>
      <c r="F2194" s="20" t="str">
        <f>VLOOKUP(Table3[[#This Row],[Customer ID]],'Medical Examinations'!$1:$1048576,5,FALSE())</f>
        <v xml:space="preserve">normal </v>
      </c>
      <c r="G2194" s="19" t="str">
        <f>VLOOKUP(Table3[[#This Row],[Customer ID]],'Medical Examinations'!$1:$1048576,6,FALSE())</f>
        <v>No</v>
      </c>
      <c r="H2194" s="19" t="str">
        <f>VLOOKUP(Table3[[#This Row],[Customer ID]],'Medical Examinations'!$1:$1048576,7,FALSE())</f>
        <v>yes</v>
      </c>
      <c r="I2194" s="19" t="str">
        <f>VLOOKUP(Table3[[#This Row],[Customer ID]],'Medical Examinations'!$1:$1048576,8,FALSE())</f>
        <v>No</v>
      </c>
      <c r="J2194" s="19">
        <f>VLOOKUP(Table3[[#This Row],[Customer ID]],'Medical Examinations'!$1:$1048576,9,FALSE())</f>
        <v>1</v>
      </c>
      <c r="K2194" s="19" t="str">
        <f>VLOOKUP(Table3[[#This Row],[Customer ID]],'Medical Examinations'!$1:$1048576,10,FALSE())</f>
        <v>No</v>
      </c>
      <c r="L2194" s="19" t="e">
        <f>VLOOKUP(Table3[[#This Row],[Customer ID]],'Hospitalisation Details'!2193:$1048576,5,FALSE())</f>
        <v>#N/A</v>
      </c>
      <c r="M2194" s="19" t="e">
        <f>VLOOKUP(Table3[[#This Row],[Customer ID]],'Hospitalisation Details'!2193:$1048576,6,FALSE())</f>
        <v>#N/A</v>
      </c>
      <c r="N2194" s="19" t="e">
        <f>VLOOKUP(Table3[[#This Row],[Customer ID]],'Hospitalisation Details'!2193:$1048576,8,FALSE())</f>
        <v>#N/A</v>
      </c>
      <c r="O2194" s="19" t="e">
        <f>VLOOKUP(Table3[[#This Row],[Customer ID]],'Hospitalisation Details'!2193:$1048576,9,FALSE())</f>
        <v>#N/A</v>
      </c>
      <c r="P2194" s="19" t="e">
        <f>VLOOKUP(Table3[[#This Row],[Customer ID]],'Hospitalisation Details'!2193:$1048576,10,FALSE())</f>
        <v>#N/A</v>
      </c>
      <c r="Q2194" s="19" t="e">
        <f>VLOOKUP(Table3[[#This Row],[Customer ID]],'Hospitalisation Details'!2193:$1048576,11,FALSE())</f>
        <v>#N/A</v>
      </c>
    </row>
    <row r="2195" spans="1:17" x14ac:dyDescent="0.2">
      <c r="A2195" s="18" t="s">
        <v>165</v>
      </c>
      <c r="B2195" s="19" t="str">
        <f>VLOOKUP(Table3[[#This Row],[Customer ID]],'Customer name 1'!2194:$1048576,4,FALSE())</f>
        <v xml:space="preserve">Mr. Kirby </v>
      </c>
      <c r="C2195" s="20">
        <f>VLOOKUP(Table3[[#This Row],[Customer ID]],'Medical Examinations'!$1:$1048576,2,FALSE())</f>
        <v>21.47</v>
      </c>
      <c r="D2195" s="20" t="str">
        <f>VLOOKUP(Table3[[#This Row],[Customer ID]],'Medical Examinations'!$1:$1048576,3,FALSE())</f>
        <v>normal weight</v>
      </c>
      <c r="E2195" s="20">
        <f>VLOOKUP(Table3[[#This Row],[Customer ID]],'Medical Examinations'!$1:$1048576,4,FALSE())</f>
        <v>4.6900000000000004</v>
      </c>
      <c r="F2195" s="20" t="str">
        <f>VLOOKUP(Table3[[#This Row],[Customer ID]],'Medical Examinations'!$1:$1048576,5,FALSE())</f>
        <v xml:space="preserve">normal </v>
      </c>
      <c r="G2195" s="19" t="str">
        <f>VLOOKUP(Table3[[#This Row],[Customer ID]],'Medical Examinations'!$1:$1048576,6,FALSE())</f>
        <v>No</v>
      </c>
      <c r="H2195" s="19" t="str">
        <f>VLOOKUP(Table3[[#This Row],[Customer ID]],'Medical Examinations'!$1:$1048576,7,FALSE())</f>
        <v>yes</v>
      </c>
      <c r="I2195" s="19" t="str">
        <f>VLOOKUP(Table3[[#This Row],[Customer ID]],'Medical Examinations'!$1:$1048576,8,FALSE())</f>
        <v>No</v>
      </c>
      <c r="J2195" s="19">
        <f>VLOOKUP(Table3[[#This Row],[Customer ID]],'Medical Examinations'!$1:$1048576,9,FALSE())</f>
        <v>1</v>
      </c>
      <c r="K2195" s="19" t="str">
        <f>VLOOKUP(Table3[[#This Row],[Customer ID]],'Medical Examinations'!$1:$1048576,10,FALSE())</f>
        <v>No</v>
      </c>
      <c r="L2195" s="19" t="e">
        <f>VLOOKUP(Table3[[#This Row],[Customer ID]],'Hospitalisation Details'!2194:$1048576,5,FALSE())</f>
        <v>#N/A</v>
      </c>
      <c r="M2195" s="19" t="e">
        <f>VLOOKUP(Table3[[#This Row],[Customer ID]],'Hospitalisation Details'!2194:$1048576,6,FALSE())</f>
        <v>#N/A</v>
      </c>
      <c r="N2195" s="19" t="e">
        <f>VLOOKUP(Table3[[#This Row],[Customer ID]],'Hospitalisation Details'!2194:$1048576,8,FALSE())</f>
        <v>#N/A</v>
      </c>
      <c r="O2195" s="19" t="e">
        <f>VLOOKUP(Table3[[#This Row],[Customer ID]],'Hospitalisation Details'!2194:$1048576,9,FALSE())</f>
        <v>#N/A</v>
      </c>
      <c r="P2195" s="19" t="e">
        <f>VLOOKUP(Table3[[#This Row],[Customer ID]],'Hospitalisation Details'!2194:$1048576,10,FALSE())</f>
        <v>#N/A</v>
      </c>
      <c r="Q2195" s="19" t="e">
        <f>VLOOKUP(Table3[[#This Row],[Customer ID]],'Hospitalisation Details'!2194:$1048576,11,FALSE())</f>
        <v>#N/A</v>
      </c>
    </row>
    <row r="2196" spans="1:17" x14ac:dyDescent="0.2">
      <c r="A2196" s="18" t="s">
        <v>163</v>
      </c>
      <c r="B2196" s="19" t="str">
        <f>VLOOKUP(Table3[[#This Row],[Customer ID]],'Customer name 1'!2195:$1048576,4,FALSE())</f>
        <v xml:space="preserve">Mr. J </v>
      </c>
      <c r="C2196" s="20">
        <f>VLOOKUP(Table3[[#This Row],[Customer ID]],'Medical Examinations'!$1:$1048576,2,FALSE())</f>
        <v>15.96</v>
      </c>
      <c r="D2196" s="20" t="str">
        <f>VLOOKUP(Table3[[#This Row],[Customer ID]],'Medical Examinations'!$1:$1048576,3,FALSE())</f>
        <v xml:space="preserve">under weight </v>
      </c>
      <c r="E2196" s="20">
        <f>VLOOKUP(Table3[[#This Row],[Customer ID]],'Medical Examinations'!$1:$1048576,4,FALSE())</f>
        <v>5.44</v>
      </c>
      <c r="F2196" s="20" t="str">
        <f>VLOOKUP(Table3[[#This Row],[Customer ID]],'Medical Examinations'!$1:$1048576,5,FALSE())</f>
        <v xml:space="preserve">normal </v>
      </c>
      <c r="G2196" s="19" t="str">
        <f>VLOOKUP(Table3[[#This Row],[Customer ID]],'Medical Examinations'!$1:$1048576,6,FALSE())</f>
        <v>No</v>
      </c>
      <c r="H2196" s="19" t="str">
        <f>VLOOKUP(Table3[[#This Row],[Customer ID]],'Medical Examinations'!$1:$1048576,7,FALSE())</f>
        <v>yes</v>
      </c>
      <c r="I2196" s="19" t="str">
        <f>VLOOKUP(Table3[[#This Row],[Customer ID]],'Medical Examinations'!$1:$1048576,8,FALSE())</f>
        <v>No</v>
      </c>
      <c r="J2196" s="19">
        <f>VLOOKUP(Table3[[#This Row],[Customer ID]],'Medical Examinations'!$1:$1048576,9,FALSE())</f>
        <v>1</v>
      </c>
      <c r="K2196" s="19" t="str">
        <f>VLOOKUP(Table3[[#This Row],[Customer ID]],'Medical Examinations'!$1:$1048576,10,FALSE())</f>
        <v>No</v>
      </c>
      <c r="L2196" s="19" t="e">
        <f>VLOOKUP(Table3[[#This Row],[Customer ID]],'Hospitalisation Details'!2195:$1048576,5,FALSE())</f>
        <v>#N/A</v>
      </c>
      <c r="M2196" s="19" t="e">
        <f>VLOOKUP(Table3[[#This Row],[Customer ID]],'Hospitalisation Details'!2195:$1048576,6,FALSE())</f>
        <v>#N/A</v>
      </c>
      <c r="N2196" s="19" t="e">
        <f>VLOOKUP(Table3[[#This Row],[Customer ID]],'Hospitalisation Details'!2195:$1048576,8,FALSE())</f>
        <v>#N/A</v>
      </c>
      <c r="O2196" s="19" t="e">
        <f>VLOOKUP(Table3[[#This Row],[Customer ID]],'Hospitalisation Details'!2195:$1048576,9,FALSE())</f>
        <v>#N/A</v>
      </c>
      <c r="P2196" s="19" t="e">
        <f>VLOOKUP(Table3[[#This Row],[Customer ID]],'Hospitalisation Details'!2195:$1048576,10,FALSE())</f>
        <v>#N/A</v>
      </c>
      <c r="Q2196" s="19" t="e">
        <f>VLOOKUP(Table3[[#This Row],[Customer ID]],'Hospitalisation Details'!2195:$1048576,11,FALSE())</f>
        <v>#N/A</v>
      </c>
    </row>
    <row r="2197" spans="1:17" x14ac:dyDescent="0.2">
      <c r="A2197" s="18" t="s">
        <v>162</v>
      </c>
      <c r="B2197" s="19" t="str">
        <f>VLOOKUP(Table3[[#This Row],[Customer ID]],'Customer name 1'!2196:$1048576,4,FALSE())</f>
        <v xml:space="preserve">Mr. Dustin </v>
      </c>
      <c r="C2197" s="20">
        <f>VLOOKUP(Table3[[#This Row],[Customer ID]],'Medical Examinations'!$1:$1048576,2,FALSE())</f>
        <v>39.5</v>
      </c>
      <c r="D2197" s="20" t="str">
        <f>VLOOKUP(Table3[[#This Row],[Customer ID]],'Medical Examinations'!$1:$1048576,3,FALSE())</f>
        <v xml:space="preserve"> obesity </v>
      </c>
      <c r="E2197" s="20">
        <f>VLOOKUP(Table3[[#This Row],[Customer ID]],'Medical Examinations'!$1:$1048576,4,FALSE())</f>
        <v>5.05</v>
      </c>
      <c r="F2197" s="20" t="str">
        <f>VLOOKUP(Table3[[#This Row],[Customer ID]],'Medical Examinations'!$1:$1048576,5,FALSE())</f>
        <v xml:space="preserve">normal </v>
      </c>
      <c r="G2197" s="19" t="str">
        <f>VLOOKUP(Table3[[#This Row],[Customer ID]],'Medical Examinations'!$1:$1048576,6,FALSE())</f>
        <v>No</v>
      </c>
      <c r="H2197" s="19" t="str">
        <f>VLOOKUP(Table3[[#This Row],[Customer ID]],'Medical Examinations'!$1:$1048576,7,FALSE())</f>
        <v>yes</v>
      </c>
      <c r="I2197" s="19" t="str">
        <f>VLOOKUP(Table3[[#This Row],[Customer ID]],'Medical Examinations'!$1:$1048576,8,FALSE())</f>
        <v>No</v>
      </c>
      <c r="J2197" s="19">
        <f>VLOOKUP(Table3[[#This Row],[Customer ID]],'Medical Examinations'!$1:$1048576,9,FALSE())</f>
        <v>1</v>
      </c>
      <c r="K2197" s="19" t="str">
        <f>VLOOKUP(Table3[[#This Row],[Customer ID]],'Medical Examinations'!$1:$1048576,10,FALSE())</f>
        <v>No</v>
      </c>
      <c r="L2197" s="19" t="e">
        <f>VLOOKUP(Table3[[#This Row],[Customer ID]],'Hospitalisation Details'!2196:$1048576,5,FALSE())</f>
        <v>#N/A</v>
      </c>
      <c r="M2197" s="19" t="e">
        <f>VLOOKUP(Table3[[#This Row],[Customer ID]],'Hospitalisation Details'!2196:$1048576,6,FALSE())</f>
        <v>#N/A</v>
      </c>
      <c r="N2197" s="19" t="e">
        <f>VLOOKUP(Table3[[#This Row],[Customer ID]],'Hospitalisation Details'!2196:$1048576,8,FALSE())</f>
        <v>#N/A</v>
      </c>
      <c r="O2197" s="19" t="e">
        <f>VLOOKUP(Table3[[#This Row],[Customer ID]],'Hospitalisation Details'!2196:$1048576,9,FALSE())</f>
        <v>#N/A</v>
      </c>
      <c r="P2197" s="19" t="e">
        <f>VLOOKUP(Table3[[#This Row],[Customer ID]],'Hospitalisation Details'!2196:$1048576,10,FALSE())</f>
        <v>#N/A</v>
      </c>
      <c r="Q2197" s="19" t="e">
        <f>VLOOKUP(Table3[[#This Row],[Customer ID]],'Hospitalisation Details'!2196:$1048576,11,FALSE())</f>
        <v>#N/A</v>
      </c>
    </row>
    <row r="2198" spans="1:17" x14ac:dyDescent="0.2">
      <c r="A2198" s="18" t="s">
        <v>161</v>
      </c>
      <c r="B2198" s="19" t="str">
        <f>VLOOKUP(Table3[[#This Row],[Customer ID]],'Customer name 1'!2197:$1048576,4,FALSE())</f>
        <v xml:space="preserve">Mr. Anthony </v>
      </c>
      <c r="C2198" s="20">
        <f>VLOOKUP(Table3[[#This Row],[Customer ID]],'Medical Examinations'!$1:$1048576,2,FALSE())</f>
        <v>33.770000000000003</v>
      </c>
      <c r="D2198" s="20" t="str">
        <f>VLOOKUP(Table3[[#This Row],[Customer ID]],'Medical Examinations'!$1:$1048576,3,FALSE())</f>
        <v xml:space="preserve"> obesity </v>
      </c>
      <c r="E2198" s="20">
        <f>VLOOKUP(Table3[[#This Row],[Customer ID]],'Medical Examinations'!$1:$1048576,4,FALSE())</f>
        <v>6</v>
      </c>
      <c r="F2198" s="20" t="str">
        <f>VLOOKUP(Table3[[#This Row],[Customer ID]],'Medical Examinations'!$1:$1048576,5,FALSE())</f>
        <v>prediabetes</v>
      </c>
      <c r="G2198" s="19" t="str">
        <f>VLOOKUP(Table3[[#This Row],[Customer ID]],'Medical Examinations'!$1:$1048576,6,FALSE())</f>
        <v>No</v>
      </c>
      <c r="H2198" s="19" t="str">
        <f>VLOOKUP(Table3[[#This Row],[Customer ID]],'Medical Examinations'!$1:$1048576,7,FALSE())</f>
        <v>yes</v>
      </c>
      <c r="I2198" s="19" t="str">
        <f>VLOOKUP(Table3[[#This Row],[Customer ID]],'Medical Examinations'!$1:$1048576,8,FALSE())</f>
        <v>No</v>
      </c>
      <c r="J2198" s="19">
        <f>VLOOKUP(Table3[[#This Row],[Customer ID]],'Medical Examinations'!$1:$1048576,9,FALSE())</f>
        <v>1</v>
      </c>
      <c r="K2198" s="19" t="str">
        <f>VLOOKUP(Table3[[#This Row],[Customer ID]],'Medical Examinations'!$1:$1048576,10,FALSE())</f>
        <v>No</v>
      </c>
      <c r="L2198" s="19" t="e">
        <f>VLOOKUP(Table3[[#This Row],[Customer ID]],'Hospitalisation Details'!2197:$1048576,5,FALSE())</f>
        <v>#N/A</v>
      </c>
      <c r="M2198" s="19" t="e">
        <f>VLOOKUP(Table3[[#This Row],[Customer ID]],'Hospitalisation Details'!2197:$1048576,6,FALSE())</f>
        <v>#N/A</v>
      </c>
      <c r="N2198" s="19" t="e">
        <f>VLOOKUP(Table3[[#This Row],[Customer ID]],'Hospitalisation Details'!2197:$1048576,8,FALSE())</f>
        <v>#N/A</v>
      </c>
      <c r="O2198" s="19" t="e">
        <f>VLOOKUP(Table3[[#This Row],[Customer ID]],'Hospitalisation Details'!2197:$1048576,9,FALSE())</f>
        <v>#N/A</v>
      </c>
      <c r="P2198" s="19" t="e">
        <f>VLOOKUP(Table3[[#This Row],[Customer ID]],'Hospitalisation Details'!2197:$1048576,10,FALSE())</f>
        <v>#N/A</v>
      </c>
      <c r="Q2198" s="19" t="e">
        <f>VLOOKUP(Table3[[#This Row],[Customer ID]],'Hospitalisation Details'!2197:$1048576,11,FALSE())</f>
        <v>#N/A</v>
      </c>
    </row>
    <row r="2199" spans="1:17" x14ac:dyDescent="0.2">
      <c r="A2199" s="18" t="s">
        <v>160</v>
      </c>
      <c r="B2199" s="19" t="str">
        <f>VLOOKUP(Table3[[#This Row],[Customer ID]],'Customer name 1'!2198:$1048576,4,FALSE())</f>
        <v xml:space="preserve">Mr. Ryan </v>
      </c>
      <c r="C2199" s="20">
        <f>VLOOKUP(Table3[[#This Row],[Customer ID]],'Medical Examinations'!$1:$1048576,2,FALSE())</f>
        <v>26.84</v>
      </c>
      <c r="D2199" s="20" t="str">
        <f>VLOOKUP(Table3[[#This Row],[Customer ID]],'Medical Examinations'!$1:$1048576,3,FALSE())</f>
        <v>over weight</v>
      </c>
      <c r="E2199" s="20">
        <f>VLOOKUP(Table3[[#This Row],[Customer ID]],'Medical Examinations'!$1:$1048576,4,FALSE())</f>
        <v>5.99</v>
      </c>
      <c r="F2199" s="20" t="str">
        <f>VLOOKUP(Table3[[#This Row],[Customer ID]],'Medical Examinations'!$1:$1048576,5,FALSE())</f>
        <v>prediabetes</v>
      </c>
      <c r="G2199" s="19" t="str">
        <f>VLOOKUP(Table3[[#This Row],[Customer ID]],'Medical Examinations'!$1:$1048576,6,FALSE())</f>
        <v>yes</v>
      </c>
      <c r="H2199" s="19" t="str">
        <f>VLOOKUP(Table3[[#This Row],[Customer ID]],'Medical Examinations'!$1:$1048576,7,FALSE())</f>
        <v>yes</v>
      </c>
      <c r="I2199" s="19" t="str">
        <f>VLOOKUP(Table3[[#This Row],[Customer ID]],'Medical Examinations'!$1:$1048576,8,FALSE())</f>
        <v>No</v>
      </c>
      <c r="J2199" s="19">
        <f>VLOOKUP(Table3[[#This Row],[Customer ID]],'Medical Examinations'!$1:$1048576,9,FALSE())</f>
        <v>1</v>
      </c>
      <c r="K2199" s="19" t="str">
        <f>VLOOKUP(Table3[[#This Row],[Customer ID]],'Medical Examinations'!$1:$1048576,10,FALSE())</f>
        <v>No</v>
      </c>
      <c r="L2199" s="19" t="e">
        <f>VLOOKUP(Table3[[#This Row],[Customer ID]],'Hospitalisation Details'!2198:$1048576,5,FALSE())</f>
        <v>#N/A</v>
      </c>
      <c r="M2199" s="19" t="e">
        <f>VLOOKUP(Table3[[#This Row],[Customer ID]],'Hospitalisation Details'!2198:$1048576,6,FALSE())</f>
        <v>#N/A</v>
      </c>
      <c r="N2199" s="19" t="e">
        <f>VLOOKUP(Table3[[#This Row],[Customer ID]],'Hospitalisation Details'!2198:$1048576,8,FALSE())</f>
        <v>#N/A</v>
      </c>
      <c r="O2199" s="19" t="e">
        <f>VLOOKUP(Table3[[#This Row],[Customer ID]],'Hospitalisation Details'!2198:$1048576,9,FALSE())</f>
        <v>#N/A</v>
      </c>
      <c r="P2199" s="19" t="e">
        <f>VLOOKUP(Table3[[#This Row],[Customer ID]],'Hospitalisation Details'!2198:$1048576,10,FALSE())</f>
        <v>#N/A</v>
      </c>
      <c r="Q2199" s="19" t="e">
        <f>VLOOKUP(Table3[[#This Row],[Customer ID]],'Hospitalisation Details'!2198:$1048576,11,FALSE())</f>
        <v>#N/A</v>
      </c>
    </row>
    <row r="2200" spans="1:17" x14ac:dyDescent="0.2">
      <c r="A2200" s="18" t="s">
        <v>159</v>
      </c>
      <c r="B2200" s="19" t="str">
        <f>VLOOKUP(Table3[[#This Row],[Customer ID]],'Customer name 1'!2199:$1048576,4,FALSE())</f>
        <v xml:space="preserve">Mr. Eric </v>
      </c>
      <c r="C2200" s="20">
        <f>VLOOKUP(Table3[[#This Row],[Customer ID]],'Medical Examinations'!$1:$1048576,2,FALSE())</f>
        <v>35.53</v>
      </c>
      <c r="D2200" s="20" t="str">
        <f>VLOOKUP(Table3[[#This Row],[Customer ID]],'Medical Examinations'!$1:$1048576,3,FALSE())</f>
        <v xml:space="preserve"> obesity </v>
      </c>
      <c r="E2200" s="20">
        <f>VLOOKUP(Table3[[#This Row],[Customer ID]],'Medical Examinations'!$1:$1048576,4,FALSE())</f>
        <v>4.3600000000000003</v>
      </c>
      <c r="F2200" s="20" t="str">
        <f>VLOOKUP(Table3[[#This Row],[Customer ID]],'Medical Examinations'!$1:$1048576,5,FALSE())</f>
        <v xml:space="preserve">normal </v>
      </c>
      <c r="G2200" s="19" t="str">
        <f>VLOOKUP(Table3[[#This Row],[Customer ID]],'Medical Examinations'!$1:$1048576,6,FALSE())</f>
        <v>No</v>
      </c>
      <c r="H2200" s="19" t="str">
        <f>VLOOKUP(Table3[[#This Row],[Customer ID]],'Medical Examinations'!$1:$1048576,7,FALSE())</f>
        <v>No</v>
      </c>
      <c r="I2200" s="19" t="str">
        <f>VLOOKUP(Table3[[#This Row],[Customer ID]],'Medical Examinations'!$1:$1048576,8,FALSE())</f>
        <v>Yes</v>
      </c>
      <c r="J2200" s="19">
        <f>VLOOKUP(Table3[[#This Row],[Customer ID]],'Medical Examinations'!$1:$1048576,9,FALSE())</f>
        <v>1</v>
      </c>
      <c r="K2200" s="19" t="str">
        <f>VLOOKUP(Table3[[#This Row],[Customer ID]],'Medical Examinations'!$1:$1048576,10,FALSE())</f>
        <v>No</v>
      </c>
      <c r="L2200" s="19" t="e">
        <f>VLOOKUP(Table3[[#This Row],[Customer ID]],'Hospitalisation Details'!2199:$1048576,5,FALSE())</f>
        <v>#N/A</v>
      </c>
      <c r="M2200" s="19" t="e">
        <f>VLOOKUP(Table3[[#This Row],[Customer ID]],'Hospitalisation Details'!2199:$1048576,6,FALSE())</f>
        <v>#N/A</v>
      </c>
      <c r="N2200" s="19" t="e">
        <f>VLOOKUP(Table3[[#This Row],[Customer ID]],'Hospitalisation Details'!2199:$1048576,8,FALSE())</f>
        <v>#N/A</v>
      </c>
      <c r="O2200" s="19" t="e">
        <f>VLOOKUP(Table3[[#This Row],[Customer ID]],'Hospitalisation Details'!2199:$1048576,9,FALSE())</f>
        <v>#N/A</v>
      </c>
      <c r="P2200" s="19" t="e">
        <f>VLOOKUP(Table3[[#This Row],[Customer ID]],'Hospitalisation Details'!2199:$1048576,10,FALSE())</f>
        <v>#N/A</v>
      </c>
      <c r="Q2200" s="19" t="e">
        <f>VLOOKUP(Table3[[#This Row],[Customer ID]],'Hospitalisation Details'!2199:$1048576,11,FALSE())</f>
        <v>#N/A</v>
      </c>
    </row>
    <row r="2201" spans="1:17" x14ac:dyDescent="0.2">
      <c r="A2201" s="18" t="s">
        <v>158</v>
      </c>
      <c r="B2201" s="19" t="str">
        <f>VLOOKUP(Table3[[#This Row],[Customer ID]],'Customer name 1'!2200:$1048576,4,FALSE())</f>
        <v xml:space="preserve">Mr. Connor </v>
      </c>
      <c r="C2201" s="20">
        <f>VLOOKUP(Table3[[#This Row],[Customer ID]],'Medical Examinations'!$1:$1048576,2,FALSE())</f>
        <v>30.59</v>
      </c>
      <c r="D2201" s="20" t="str">
        <f>VLOOKUP(Table3[[#This Row],[Customer ID]],'Medical Examinations'!$1:$1048576,3,FALSE())</f>
        <v xml:space="preserve"> obesity </v>
      </c>
      <c r="E2201" s="20">
        <f>VLOOKUP(Table3[[#This Row],[Customer ID]],'Medical Examinations'!$1:$1048576,4,FALSE())</f>
        <v>4.41</v>
      </c>
      <c r="F2201" s="20" t="str">
        <f>VLOOKUP(Table3[[#This Row],[Customer ID]],'Medical Examinations'!$1:$1048576,5,FALSE())</f>
        <v xml:space="preserve">normal </v>
      </c>
      <c r="G2201" s="19" t="str">
        <f>VLOOKUP(Table3[[#This Row],[Customer ID]],'Medical Examinations'!$1:$1048576,6,FALSE())</f>
        <v>No</v>
      </c>
      <c r="H2201" s="19" t="str">
        <f>VLOOKUP(Table3[[#This Row],[Customer ID]],'Medical Examinations'!$1:$1048576,7,FALSE())</f>
        <v>No</v>
      </c>
      <c r="I2201" s="19" t="str">
        <f>VLOOKUP(Table3[[#This Row],[Customer ID]],'Medical Examinations'!$1:$1048576,8,FALSE())</f>
        <v>Yes</v>
      </c>
      <c r="J2201" s="19">
        <f>VLOOKUP(Table3[[#This Row],[Customer ID]],'Medical Examinations'!$1:$1048576,9,FALSE())</f>
        <v>1</v>
      </c>
      <c r="K2201" s="19" t="str">
        <f>VLOOKUP(Table3[[#This Row],[Customer ID]],'Medical Examinations'!$1:$1048576,10,FALSE())</f>
        <v>No</v>
      </c>
      <c r="L2201" s="19" t="e">
        <f>VLOOKUP(Table3[[#This Row],[Customer ID]],'Hospitalisation Details'!2200:$1048576,5,FALSE())</f>
        <v>#N/A</v>
      </c>
      <c r="M2201" s="19" t="e">
        <f>VLOOKUP(Table3[[#This Row],[Customer ID]],'Hospitalisation Details'!2200:$1048576,6,FALSE())</f>
        <v>#N/A</v>
      </c>
      <c r="N2201" s="19" t="e">
        <f>VLOOKUP(Table3[[#This Row],[Customer ID]],'Hospitalisation Details'!2200:$1048576,8,FALSE())</f>
        <v>#N/A</v>
      </c>
      <c r="O2201" s="19" t="e">
        <f>VLOOKUP(Table3[[#This Row],[Customer ID]],'Hospitalisation Details'!2200:$1048576,9,FALSE())</f>
        <v>#N/A</v>
      </c>
      <c r="P2201" s="19" t="e">
        <f>VLOOKUP(Table3[[#This Row],[Customer ID]],'Hospitalisation Details'!2200:$1048576,10,FALSE())</f>
        <v>#N/A</v>
      </c>
      <c r="Q2201" s="19" t="e">
        <f>VLOOKUP(Table3[[#This Row],[Customer ID]],'Hospitalisation Details'!2200:$1048576,11,FALSE())</f>
        <v>#N/A</v>
      </c>
    </row>
    <row r="2202" spans="1:17" x14ac:dyDescent="0.2">
      <c r="A2202" s="18" t="s">
        <v>157</v>
      </c>
      <c r="B2202" s="19" t="str">
        <f>VLOOKUP(Table3[[#This Row],[Customer ID]],'Customer name 1'!2201:$1048576,4,FALSE())</f>
        <v xml:space="preserve">Mr. Patrick </v>
      </c>
      <c r="C2202" s="20">
        <f>VLOOKUP(Table3[[#This Row],[Customer ID]],'Medical Examinations'!$1:$1048576,2,FALSE())</f>
        <v>30.59</v>
      </c>
      <c r="D2202" s="20" t="str">
        <f>VLOOKUP(Table3[[#This Row],[Customer ID]],'Medical Examinations'!$1:$1048576,3,FALSE())</f>
        <v xml:space="preserve"> obesity </v>
      </c>
      <c r="E2202" s="20">
        <f>VLOOKUP(Table3[[#This Row],[Customer ID]],'Medical Examinations'!$1:$1048576,4,FALSE())</f>
        <v>4.17</v>
      </c>
      <c r="F2202" s="20" t="str">
        <f>VLOOKUP(Table3[[#This Row],[Customer ID]],'Medical Examinations'!$1:$1048576,5,FALSE())</f>
        <v xml:space="preserve">normal </v>
      </c>
      <c r="G2202" s="19" t="str">
        <f>VLOOKUP(Table3[[#This Row],[Customer ID]],'Medical Examinations'!$1:$1048576,6,FALSE())</f>
        <v>No</v>
      </c>
      <c r="H2202" s="19" t="str">
        <f>VLOOKUP(Table3[[#This Row],[Customer ID]],'Medical Examinations'!$1:$1048576,7,FALSE())</f>
        <v>No</v>
      </c>
      <c r="I2202" s="19" t="str">
        <f>VLOOKUP(Table3[[#This Row],[Customer ID]],'Medical Examinations'!$1:$1048576,8,FALSE())</f>
        <v>Yes</v>
      </c>
      <c r="J2202" s="19">
        <f>VLOOKUP(Table3[[#This Row],[Customer ID]],'Medical Examinations'!$1:$1048576,9,FALSE())</f>
        <v>1</v>
      </c>
      <c r="K2202" s="19" t="str">
        <f>VLOOKUP(Table3[[#This Row],[Customer ID]],'Medical Examinations'!$1:$1048576,10,FALSE())</f>
        <v>No</v>
      </c>
      <c r="L2202" s="19" t="e">
        <f>VLOOKUP(Table3[[#This Row],[Customer ID]],'Hospitalisation Details'!2201:$1048576,5,FALSE())</f>
        <v>#N/A</v>
      </c>
      <c r="M2202" s="19" t="e">
        <f>VLOOKUP(Table3[[#This Row],[Customer ID]],'Hospitalisation Details'!2201:$1048576,6,FALSE())</f>
        <v>#N/A</v>
      </c>
      <c r="N2202" s="19" t="e">
        <f>VLOOKUP(Table3[[#This Row],[Customer ID]],'Hospitalisation Details'!2201:$1048576,8,FALSE())</f>
        <v>#N/A</v>
      </c>
      <c r="O2202" s="19" t="e">
        <f>VLOOKUP(Table3[[#This Row],[Customer ID]],'Hospitalisation Details'!2201:$1048576,9,FALSE())</f>
        <v>#N/A</v>
      </c>
      <c r="P2202" s="19" t="e">
        <f>VLOOKUP(Table3[[#This Row],[Customer ID]],'Hospitalisation Details'!2201:$1048576,10,FALSE())</f>
        <v>#N/A</v>
      </c>
      <c r="Q2202" s="19" t="e">
        <f>VLOOKUP(Table3[[#This Row],[Customer ID]],'Hospitalisation Details'!2201:$1048576,11,FALSE())</f>
        <v>#N/A</v>
      </c>
    </row>
    <row r="2203" spans="1:17" x14ac:dyDescent="0.2">
      <c r="A2203" s="18" t="s">
        <v>156</v>
      </c>
      <c r="B2203" s="19" t="str">
        <f>VLOOKUP(Table3[[#This Row],[Customer ID]],'Customer name 1'!2202:$1048576,4,FALSE())</f>
        <v xml:space="preserve">Mr. Tyler </v>
      </c>
      <c r="C2203" s="20">
        <f>VLOOKUP(Table3[[#This Row],[Customer ID]],'Medical Examinations'!$1:$1048576,2,FALSE())</f>
        <v>27.835000000000001</v>
      </c>
      <c r="D2203" s="20" t="str">
        <f>VLOOKUP(Table3[[#This Row],[Customer ID]],'Medical Examinations'!$1:$1048576,3,FALSE())</f>
        <v>over weight</v>
      </c>
      <c r="E2203" s="20">
        <f>VLOOKUP(Table3[[#This Row],[Customer ID]],'Medical Examinations'!$1:$1048576,4,FALSE())</f>
        <v>4.4400000000000004</v>
      </c>
      <c r="F2203" s="20" t="str">
        <f>VLOOKUP(Table3[[#This Row],[Customer ID]],'Medical Examinations'!$1:$1048576,5,FALSE())</f>
        <v xml:space="preserve">normal </v>
      </c>
      <c r="G2203" s="19" t="str">
        <f>VLOOKUP(Table3[[#This Row],[Customer ID]],'Medical Examinations'!$1:$1048576,6,FALSE())</f>
        <v>No</v>
      </c>
      <c r="H2203" s="19" t="str">
        <f>VLOOKUP(Table3[[#This Row],[Customer ID]],'Medical Examinations'!$1:$1048576,7,FALSE())</f>
        <v>No</v>
      </c>
      <c r="I2203" s="19" t="str">
        <f>VLOOKUP(Table3[[#This Row],[Customer ID]],'Medical Examinations'!$1:$1048576,8,FALSE())</f>
        <v>Yes</v>
      </c>
      <c r="J2203" s="19">
        <f>VLOOKUP(Table3[[#This Row],[Customer ID]],'Medical Examinations'!$1:$1048576,9,FALSE())</f>
        <v>1</v>
      </c>
      <c r="K2203" s="19" t="str">
        <f>VLOOKUP(Table3[[#This Row],[Customer ID]],'Medical Examinations'!$1:$1048576,10,FALSE())</f>
        <v>No</v>
      </c>
      <c r="L2203" s="19" t="e">
        <f>VLOOKUP(Table3[[#This Row],[Customer ID]],'Hospitalisation Details'!2202:$1048576,5,FALSE())</f>
        <v>#N/A</v>
      </c>
      <c r="M2203" s="19" t="e">
        <f>VLOOKUP(Table3[[#This Row],[Customer ID]],'Hospitalisation Details'!2202:$1048576,6,FALSE())</f>
        <v>#N/A</v>
      </c>
      <c r="N2203" s="19" t="e">
        <f>VLOOKUP(Table3[[#This Row],[Customer ID]],'Hospitalisation Details'!2202:$1048576,8,FALSE())</f>
        <v>#N/A</v>
      </c>
      <c r="O2203" s="19" t="e">
        <f>VLOOKUP(Table3[[#This Row],[Customer ID]],'Hospitalisation Details'!2202:$1048576,9,FALSE())</f>
        <v>#N/A</v>
      </c>
      <c r="P2203" s="19" t="e">
        <f>VLOOKUP(Table3[[#This Row],[Customer ID]],'Hospitalisation Details'!2202:$1048576,10,FALSE())</f>
        <v>#N/A</v>
      </c>
      <c r="Q2203" s="19" t="e">
        <f>VLOOKUP(Table3[[#This Row],[Customer ID]],'Hospitalisation Details'!2202:$1048576,11,FALSE())</f>
        <v>#N/A</v>
      </c>
    </row>
    <row r="2204" spans="1:17" x14ac:dyDescent="0.2">
      <c r="A2204" s="18" t="s">
        <v>155</v>
      </c>
      <c r="B2204" s="19" t="str">
        <f>VLOOKUP(Table3[[#This Row],[Customer ID]],'Customer name 1'!2203:$1048576,4,FALSE())</f>
        <v xml:space="preserve">Ms. Deborah </v>
      </c>
      <c r="C2204" s="20">
        <f>VLOOKUP(Table3[[#This Row],[Customer ID]],'Medical Examinations'!$1:$1048576,2,FALSE())</f>
        <v>40.26</v>
      </c>
      <c r="D2204" s="20" t="str">
        <f>VLOOKUP(Table3[[#This Row],[Customer ID]],'Medical Examinations'!$1:$1048576,3,FALSE())</f>
        <v xml:space="preserve"> obesity </v>
      </c>
      <c r="E2204" s="20">
        <f>VLOOKUP(Table3[[#This Row],[Customer ID]],'Medical Examinations'!$1:$1048576,4,FALSE())</f>
        <v>5.52</v>
      </c>
      <c r="F2204" s="20" t="str">
        <f>VLOOKUP(Table3[[#This Row],[Customer ID]],'Medical Examinations'!$1:$1048576,5,FALSE())</f>
        <v xml:space="preserve">normal </v>
      </c>
      <c r="G2204" s="19" t="str">
        <f>VLOOKUP(Table3[[#This Row],[Customer ID]],'Medical Examinations'!$1:$1048576,6,FALSE())</f>
        <v>No</v>
      </c>
      <c r="H2204" s="19" t="str">
        <f>VLOOKUP(Table3[[#This Row],[Customer ID]],'Medical Examinations'!$1:$1048576,7,FALSE())</f>
        <v>yes</v>
      </c>
      <c r="I2204" s="19" t="str">
        <f>VLOOKUP(Table3[[#This Row],[Customer ID]],'Medical Examinations'!$1:$1048576,8,FALSE())</f>
        <v>No</v>
      </c>
      <c r="J2204" s="19">
        <f>VLOOKUP(Table3[[#This Row],[Customer ID]],'Medical Examinations'!$1:$1048576,9,FALSE())</f>
        <v>1</v>
      </c>
      <c r="K2204" s="19" t="str">
        <f>VLOOKUP(Table3[[#This Row],[Customer ID]],'Medical Examinations'!$1:$1048576,10,FALSE())</f>
        <v>No</v>
      </c>
      <c r="L2204" s="19" t="e">
        <f>VLOOKUP(Table3[[#This Row],[Customer ID]],'Hospitalisation Details'!2203:$1048576,5,FALSE())</f>
        <v>#N/A</v>
      </c>
      <c r="M2204" s="19" t="e">
        <f>VLOOKUP(Table3[[#This Row],[Customer ID]],'Hospitalisation Details'!2203:$1048576,6,FALSE())</f>
        <v>#N/A</v>
      </c>
      <c r="N2204" s="19" t="e">
        <f>VLOOKUP(Table3[[#This Row],[Customer ID]],'Hospitalisation Details'!2203:$1048576,8,FALSE())</f>
        <v>#N/A</v>
      </c>
      <c r="O2204" s="19" t="e">
        <f>VLOOKUP(Table3[[#This Row],[Customer ID]],'Hospitalisation Details'!2203:$1048576,9,FALSE())</f>
        <v>#N/A</v>
      </c>
      <c r="P2204" s="19" t="e">
        <f>VLOOKUP(Table3[[#This Row],[Customer ID]],'Hospitalisation Details'!2203:$1048576,10,FALSE())</f>
        <v>#N/A</v>
      </c>
      <c r="Q2204" s="19" t="e">
        <f>VLOOKUP(Table3[[#This Row],[Customer ID]],'Hospitalisation Details'!2203:$1048576,11,FALSE())</f>
        <v>#N/A</v>
      </c>
    </row>
    <row r="2205" spans="1:17" x14ac:dyDescent="0.2">
      <c r="A2205" s="18" t="s">
        <v>154</v>
      </c>
      <c r="B2205" s="19" t="str">
        <f>VLOOKUP(Table3[[#This Row],[Customer ID]],'Customer name 1'!2204:$1048576,4,FALSE())</f>
        <v xml:space="preserve">Ms. Andrea </v>
      </c>
      <c r="C2205" s="20">
        <f>VLOOKUP(Table3[[#This Row],[Customer ID]],'Medical Examinations'!$1:$1048576,2,FALSE())</f>
        <v>39.82</v>
      </c>
      <c r="D2205" s="20" t="str">
        <f>VLOOKUP(Table3[[#This Row],[Customer ID]],'Medical Examinations'!$1:$1048576,3,FALSE())</f>
        <v xml:space="preserve"> obesity </v>
      </c>
      <c r="E2205" s="20">
        <f>VLOOKUP(Table3[[#This Row],[Customer ID]],'Medical Examinations'!$1:$1048576,4,FALSE())</f>
        <v>6.01</v>
      </c>
      <c r="F2205" s="20" t="str">
        <f>VLOOKUP(Table3[[#This Row],[Customer ID]],'Medical Examinations'!$1:$1048576,5,FALSE())</f>
        <v>prediabetes</v>
      </c>
      <c r="G2205" s="19" t="str">
        <f>VLOOKUP(Table3[[#This Row],[Customer ID]],'Medical Examinations'!$1:$1048576,6,FALSE())</f>
        <v>No</v>
      </c>
      <c r="H2205" s="19" t="str">
        <f>VLOOKUP(Table3[[#This Row],[Customer ID]],'Medical Examinations'!$1:$1048576,7,FALSE())</f>
        <v>yes</v>
      </c>
      <c r="I2205" s="19" t="str">
        <f>VLOOKUP(Table3[[#This Row],[Customer ID]],'Medical Examinations'!$1:$1048576,8,FALSE())</f>
        <v>No</v>
      </c>
      <c r="J2205" s="19">
        <f>VLOOKUP(Table3[[#This Row],[Customer ID]],'Medical Examinations'!$1:$1048576,9,FALSE())</f>
        <v>1</v>
      </c>
      <c r="K2205" s="19" t="str">
        <f>VLOOKUP(Table3[[#This Row],[Customer ID]],'Medical Examinations'!$1:$1048576,10,FALSE())</f>
        <v>No</v>
      </c>
      <c r="L2205" s="19" t="e">
        <f>VLOOKUP(Table3[[#This Row],[Customer ID]],'Hospitalisation Details'!2204:$1048576,5,FALSE())</f>
        <v>#N/A</v>
      </c>
      <c r="M2205" s="19" t="e">
        <f>VLOOKUP(Table3[[#This Row],[Customer ID]],'Hospitalisation Details'!2204:$1048576,6,FALSE())</f>
        <v>#N/A</v>
      </c>
      <c r="N2205" s="19" t="e">
        <f>VLOOKUP(Table3[[#This Row],[Customer ID]],'Hospitalisation Details'!2204:$1048576,8,FALSE())</f>
        <v>#N/A</v>
      </c>
      <c r="O2205" s="19" t="e">
        <f>VLOOKUP(Table3[[#This Row],[Customer ID]],'Hospitalisation Details'!2204:$1048576,9,FALSE())</f>
        <v>#N/A</v>
      </c>
      <c r="P2205" s="19" t="e">
        <f>VLOOKUP(Table3[[#This Row],[Customer ID]],'Hospitalisation Details'!2204:$1048576,10,FALSE())</f>
        <v>#N/A</v>
      </c>
      <c r="Q2205" s="19" t="e">
        <f>VLOOKUP(Table3[[#This Row],[Customer ID]],'Hospitalisation Details'!2204:$1048576,11,FALSE())</f>
        <v>#N/A</v>
      </c>
    </row>
    <row r="2206" spans="1:17" x14ac:dyDescent="0.2">
      <c r="A2206" s="18" t="s">
        <v>153</v>
      </c>
      <c r="B2206" s="19" t="str">
        <f>VLOOKUP(Table3[[#This Row],[Customer ID]],'Customer name 1'!2205:$1048576,4,FALSE())</f>
        <v xml:space="preserve">Ms. Elleree </v>
      </c>
      <c r="C2206" s="20">
        <f>VLOOKUP(Table3[[#This Row],[Customer ID]],'Medical Examinations'!$1:$1048576,2,FALSE())</f>
        <v>39.159999999999997</v>
      </c>
      <c r="D2206" s="20" t="str">
        <f>VLOOKUP(Table3[[#This Row],[Customer ID]],'Medical Examinations'!$1:$1048576,3,FALSE())</f>
        <v xml:space="preserve"> obesity </v>
      </c>
      <c r="E2206" s="20">
        <f>VLOOKUP(Table3[[#This Row],[Customer ID]],'Medical Examinations'!$1:$1048576,4,FALSE())</f>
        <v>5.81</v>
      </c>
      <c r="F2206" s="20" t="str">
        <f>VLOOKUP(Table3[[#This Row],[Customer ID]],'Medical Examinations'!$1:$1048576,5,FALSE())</f>
        <v>prediabetes</v>
      </c>
      <c r="G2206" s="19" t="str">
        <f>VLOOKUP(Table3[[#This Row],[Customer ID]],'Medical Examinations'!$1:$1048576,6,FALSE())</f>
        <v>No</v>
      </c>
      <c r="H2206" s="19" t="str">
        <f>VLOOKUP(Table3[[#This Row],[Customer ID]],'Medical Examinations'!$1:$1048576,7,FALSE())</f>
        <v>yes</v>
      </c>
      <c r="I2206" s="19" t="str">
        <f>VLOOKUP(Table3[[#This Row],[Customer ID]],'Medical Examinations'!$1:$1048576,8,FALSE())</f>
        <v>No</v>
      </c>
      <c r="J2206" s="19">
        <f>VLOOKUP(Table3[[#This Row],[Customer ID]],'Medical Examinations'!$1:$1048576,9,FALSE())</f>
        <v>1</v>
      </c>
      <c r="K2206" s="19" t="str">
        <f>VLOOKUP(Table3[[#This Row],[Customer ID]],'Medical Examinations'!$1:$1048576,10,FALSE())</f>
        <v>No</v>
      </c>
      <c r="L2206" s="19" t="e">
        <f>VLOOKUP(Table3[[#This Row],[Customer ID]],'Hospitalisation Details'!2205:$1048576,5,FALSE())</f>
        <v>#N/A</v>
      </c>
      <c r="M2206" s="19" t="e">
        <f>VLOOKUP(Table3[[#This Row],[Customer ID]],'Hospitalisation Details'!2205:$1048576,6,FALSE())</f>
        <v>#N/A</v>
      </c>
      <c r="N2206" s="19" t="e">
        <f>VLOOKUP(Table3[[#This Row],[Customer ID]],'Hospitalisation Details'!2205:$1048576,8,FALSE())</f>
        <v>#N/A</v>
      </c>
      <c r="O2206" s="19" t="e">
        <f>VLOOKUP(Table3[[#This Row],[Customer ID]],'Hospitalisation Details'!2205:$1048576,9,FALSE())</f>
        <v>#N/A</v>
      </c>
      <c r="P2206" s="19" t="e">
        <f>VLOOKUP(Table3[[#This Row],[Customer ID]],'Hospitalisation Details'!2205:$1048576,10,FALSE())</f>
        <v>#N/A</v>
      </c>
      <c r="Q2206" s="19" t="e">
        <f>VLOOKUP(Table3[[#This Row],[Customer ID]],'Hospitalisation Details'!2205:$1048576,11,FALSE())</f>
        <v>#N/A</v>
      </c>
    </row>
    <row r="2207" spans="1:17" x14ac:dyDescent="0.2">
      <c r="A2207" s="18" t="s">
        <v>152</v>
      </c>
      <c r="B2207" s="19" t="str">
        <f>VLOOKUP(Table3[[#This Row],[Customer ID]],'Customer name 1'!2206:$1048576,4,FALSE())</f>
        <v xml:space="preserve">Mr. Brandon </v>
      </c>
      <c r="C2207" s="20">
        <f>VLOOKUP(Table3[[#This Row],[Customer ID]],'Medical Examinations'!$1:$1048576,2,FALSE())</f>
        <v>25.555</v>
      </c>
      <c r="D2207" s="20" t="str">
        <f>VLOOKUP(Table3[[#This Row],[Customer ID]],'Medical Examinations'!$1:$1048576,3,FALSE())</f>
        <v>over weight</v>
      </c>
      <c r="E2207" s="20">
        <f>VLOOKUP(Table3[[#This Row],[Customer ID]],'Medical Examinations'!$1:$1048576,4,FALSE())</f>
        <v>4.37</v>
      </c>
      <c r="F2207" s="20" t="str">
        <f>VLOOKUP(Table3[[#This Row],[Customer ID]],'Medical Examinations'!$1:$1048576,5,FALSE())</f>
        <v xml:space="preserve">normal </v>
      </c>
      <c r="G2207" s="19" t="str">
        <f>VLOOKUP(Table3[[#This Row],[Customer ID]],'Medical Examinations'!$1:$1048576,6,FALSE())</f>
        <v>No</v>
      </c>
      <c r="H2207" s="19" t="str">
        <f>VLOOKUP(Table3[[#This Row],[Customer ID]],'Medical Examinations'!$1:$1048576,7,FALSE())</f>
        <v>No</v>
      </c>
      <c r="I2207" s="19" t="str">
        <f>VLOOKUP(Table3[[#This Row],[Customer ID]],'Medical Examinations'!$1:$1048576,8,FALSE())</f>
        <v>Yes</v>
      </c>
      <c r="J2207" s="19">
        <f>VLOOKUP(Table3[[#This Row],[Customer ID]],'Medical Examinations'!$1:$1048576,9,FALSE())</f>
        <v>1</v>
      </c>
      <c r="K2207" s="19" t="str">
        <f>VLOOKUP(Table3[[#This Row],[Customer ID]],'Medical Examinations'!$1:$1048576,10,FALSE())</f>
        <v>No</v>
      </c>
      <c r="L2207" s="19" t="e">
        <f>VLOOKUP(Table3[[#This Row],[Customer ID]],'Hospitalisation Details'!2206:$1048576,5,FALSE())</f>
        <v>#N/A</v>
      </c>
      <c r="M2207" s="19" t="e">
        <f>VLOOKUP(Table3[[#This Row],[Customer ID]],'Hospitalisation Details'!2206:$1048576,6,FALSE())</f>
        <v>#N/A</v>
      </c>
      <c r="N2207" s="19" t="e">
        <f>VLOOKUP(Table3[[#This Row],[Customer ID]],'Hospitalisation Details'!2206:$1048576,8,FALSE())</f>
        <v>#N/A</v>
      </c>
      <c r="O2207" s="19" t="e">
        <f>VLOOKUP(Table3[[#This Row],[Customer ID]],'Hospitalisation Details'!2206:$1048576,9,FALSE())</f>
        <v>#N/A</v>
      </c>
      <c r="P2207" s="19" t="e">
        <f>VLOOKUP(Table3[[#This Row],[Customer ID]],'Hospitalisation Details'!2206:$1048576,10,FALSE())</f>
        <v>#N/A</v>
      </c>
      <c r="Q2207" s="19" t="e">
        <f>VLOOKUP(Table3[[#This Row],[Customer ID]],'Hospitalisation Details'!2206:$1048576,11,FALSE())</f>
        <v>#N/A</v>
      </c>
    </row>
    <row r="2208" spans="1:17" x14ac:dyDescent="0.2">
      <c r="A2208" s="18" t="s">
        <v>151</v>
      </c>
      <c r="B2208" s="19" t="str">
        <f>VLOOKUP(Table3[[#This Row],[Customer ID]],'Customer name 1'!2207:$1048576,4,FALSE())</f>
        <v xml:space="preserve">Mr. Steve </v>
      </c>
      <c r="C2208" s="20">
        <f>VLOOKUP(Table3[[#This Row],[Customer ID]],'Medical Examinations'!$1:$1048576,2,FALSE())</f>
        <v>25.175000000000001</v>
      </c>
      <c r="D2208" s="20" t="str">
        <f>VLOOKUP(Table3[[#This Row],[Customer ID]],'Medical Examinations'!$1:$1048576,3,FALSE())</f>
        <v>over weight</v>
      </c>
      <c r="E2208" s="20">
        <f>VLOOKUP(Table3[[#This Row],[Customer ID]],'Medical Examinations'!$1:$1048576,4,FALSE())</f>
        <v>5.74</v>
      </c>
      <c r="F2208" s="20" t="str">
        <f>VLOOKUP(Table3[[#This Row],[Customer ID]],'Medical Examinations'!$1:$1048576,5,FALSE())</f>
        <v>prediabetes</v>
      </c>
      <c r="G2208" s="19" t="str">
        <f>VLOOKUP(Table3[[#This Row],[Customer ID]],'Medical Examinations'!$1:$1048576,6,FALSE())</f>
        <v>No</v>
      </c>
      <c r="H2208" s="19" t="str">
        <f>VLOOKUP(Table3[[#This Row],[Customer ID]],'Medical Examinations'!$1:$1048576,7,FALSE())</f>
        <v>No</v>
      </c>
      <c r="I2208" s="19" t="str">
        <f>VLOOKUP(Table3[[#This Row],[Customer ID]],'Medical Examinations'!$1:$1048576,8,FALSE())</f>
        <v>Yes</v>
      </c>
      <c r="J2208" s="19">
        <f>VLOOKUP(Table3[[#This Row],[Customer ID]],'Medical Examinations'!$1:$1048576,9,FALSE())</f>
        <v>1</v>
      </c>
      <c r="K2208" s="19" t="str">
        <f>VLOOKUP(Table3[[#This Row],[Customer ID]],'Medical Examinations'!$1:$1048576,10,FALSE())</f>
        <v>No</v>
      </c>
      <c r="L2208" s="19" t="e">
        <f>VLOOKUP(Table3[[#This Row],[Customer ID]],'Hospitalisation Details'!2207:$1048576,5,FALSE())</f>
        <v>#N/A</v>
      </c>
      <c r="M2208" s="19" t="e">
        <f>VLOOKUP(Table3[[#This Row],[Customer ID]],'Hospitalisation Details'!2207:$1048576,6,FALSE())</f>
        <v>#N/A</v>
      </c>
      <c r="N2208" s="19" t="e">
        <f>VLOOKUP(Table3[[#This Row],[Customer ID]],'Hospitalisation Details'!2207:$1048576,8,FALSE())</f>
        <v>#N/A</v>
      </c>
      <c r="O2208" s="19" t="e">
        <f>VLOOKUP(Table3[[#This Row],[Customer ID]],'Hospitalisation Details'!2207:$1048576,9,FALSE())</f>
        <v>#N/A</v>
      </c>
      <c r="P2208" s="19" t="e">
        <f>VLOOKUP(Table3[[#This Row],[Customer ID]],'Hospitalisation Details'!2207:$1048576,10,FALSE())</f>
        <v>#N/A</v>
      </c>
      <c r="Q2208" s="19" t="e">
        <f>VLOOKUP(Table3[[#This Row],[Customer ID]],'Hospitalisation Details'!2207:$1048576,11,FALSE())</f>
        <v>#N/A</v>
      </c>
    </row>
    <row r="2209" spans="1:17" x14ac:dyDescent="0.2">
      <c r="A2209" s="18" t="s">
        <v>150</v>
      </c>
      <c r="B2209" s="19" t="str">
        <f>VLOOKUP(Table3[[#This Row],[Customer ID]],'Customer name 1'!2208:$1048576,4,FALSE())</f>
        <v xml:space="preserve">Ms. Nina </v>
      </c>
      <c r="C2209" s="20">
        <f>VLOOKUP(Table3[[#This Row],[Customer ID]],'Medical Examinations'!$1:$1048576,2,FALSE())</f>
        <v>38.28</v>
      </c>
      <c r="D2209" s="20" t="str">
        <f>VLOOKUP(Table3[[#This Row],[Customer ID]],'Medical Examinations'!$1:$1048576,3,FALSE())</f>
        <v xml:space="preserve"> obesity </v>
      </c>
      <c r="E2209" s="20">
        <f>VLOOKUP(Table3[[#This Row],[Customer ID]],'Medical Examinations'!$1:$1048576,4,FALSE())</f>
        <v>5.39</v>
      </c>
      <c r="F2209" s="20" t="str">
        <f>VLOOKUP(Table3[[#This Row],[Customer ID]],'Medical Examinations'!$1:$1048576,5,FALSE())</f>
        <v xml:space="preserve">normal </v>
      </c>
      <c r="G2209" s="19" t="str">
        <f>VLOOKUP(Table3[[#This Row],[Customer ID]],'Medical Examinations'!$1:$1048576,6,FALSE())</f>
        <v>No</v>
      </c>
      <c r="H2209" s="19" t="str">
        <f>VLOOKUP(Table3[[#This Row],[Customer ID]],'Medical Examinations'!$1:$1048576,7,FALSE())</f>
        <v>yes</v>
      </c>
      <c r="I2209" s="19" t="str">
        <f>VLOOKUP(Table3[[#This Row],[Customer ID]],'Medical Examinations'!$1:$1048576,8,FALSE())</f>
        <v>No</v>
      </c>
      <c r="J2209" s="19">
        <f>VLOOKUP(Table3[[#This Row],[Customer ID]],'Medical Examinations'!$1:$1048576,9,FALSE())</f>
        <v>1</v>
      </c>
      <c r="K2209" s="19" t="str">
        <f>VLOOKUP(Table3[[#This Row],[Customer ID]],'Medical Examinations'!$1:$1048576,10,FALSE())</f>
        <v>No</v>
      </c>
      <c r="L2209" s="19" t="e">
        <f>VLOOKUP(Table3[[#This Row],[Customer ID]],'Hospitalisation Details'!2208:$1048576,5,FALSE())</f>
        <v>#N/A</v>
      </c>
      <c r="M2209" s="19" t="e">
        <f>VLOOKUP(Table3[[#This Row],[Customer ID]],'Hospitalisation Details'!2208:$1048576,6,FALSE())</f>
        <v>#N/A</v>
      </c>
      <c r="N2209" s="19" t="e">
        <f>VLOOKUP(Table3[[#This Row],[Customer ID]],'Hospitalisation Details'!2208:$1048576,8,FALSE())</f>
        <v>#N/A</v>
      </c>
      <c r="O2209" s="19" t="e">
        <f>VLOOKUP(Table3[[#This Row],[Customer ID]],'Hospitalisation Details'!2208:$1048576,9,FALSE())</f>
        <v>#N/A</v>
      </c>
      <c r="P2209" s="19" t="e">
        <f>VLOOKUP(Table3[[#This Row],[Customer ID]],'Hospitalisation Details'!2208:$1048576,10,FALSE())</f>
        <v>#N/A</v>
      </c>
      <c r="Q2209" s="19" t="e">
        <f>VLOOKUP(Table3[[#This Row],[Customer ID]],'Hospitalisation Details'!2208:$1048576,11,FALSE())</f>
        <v>#N/A</v>
      </c>
    </row>
    <row r="2210" spans="1:17" x14ac:dyDescent="0.2">
      <c r="A2210" s="18" t="s">
        <v>149</v>
      </c>
      <c r="B2210" s="19" t="str">
        <f>VLOOKUP(Table3[[#This Row],[Customer ID]],'Customer name 1'!2209:$1048576,4,FALSE())</f>
        <v xml:space="preserve">Ms. Dani </v>
      </c>
      <c r="C2210" s="20">
        <f>VLOOKUP(Table3[[#This Row],[Customer ID]],'Medical Examinations'!$1:$1048576,2,FALSE())</f>
        <v>38.17</v>
      </c>
      <c r="D2210" s="20" t="str">
        <f>VLOOKUP(Table3[[#This Row],[Customer ID]],'Medical Examinations'!$1:$1048576,3,FALSE())</f>
        <v xml:space="preserve"> obesity </v>
      </c>
      <c r="E2210" s="20">
        <f>VLOOKUP(Table3[[#This Row],[Customer ID]],'Medical Examinations'!$1:$1048576,4,FALSE())</f>
        <v>4.07</v>
      </c>
      <c r="F2210" s="20" t="str">
        <f>VLOOKUP(Table3[[#This Row],[Customer ID]],'Medical Examinations'!$1:$1048576,5,FALSE())</f>
        <v xml:space="preserve">normal </v>
      </c>
      <c r="G2210" s="19" t="str">
        <f>VLOOKUP(Table3[[#This Row],[Customer ID]],'Medical Examinations'!$1:$1048576,6,FALSE())</f>
        <v>No</v>
      </c>
      <c r="H2210" s="19" t="str">
        <f>VLOOKUP(Table3[[#This Row],[Customer ID]],'Medical Examinations'!$1:$1048576,7,FALSE())</f>
        <v>yes</v>
      </c>
      <c r="I2210" s="19" t="str">
        <f>VLOOKUP(Table3[[#This Row],[Customer ID]],'Medical Examinations'!$1:$1048576,8,FALSE())</f>
        <v>No</v>
      </c>
      <c r="J2210" s="19">
        <f>VLOOKUP(Table3[[#This Row],[Customer ID]],'Medical Examinations'!$1:$1048576,9,FALSE())</f>
        <v>1</v>
      </c>
      <c r="K2210" s="19" t="str">
        <f>VLOOKUP(Table3[[#This Row],[Customer ID]],'Medical Examinations'!$1:$1048576,10,FALSE())</f>
        <v>No</v>
      </c>
      <c r="L2210" s="19" t="e">
        <f>VLOOKUP(Table3[[#This Row],[Customer ID]],'Hospitalisation Details'!2209:$1048576,5,FALSE())</f>
        <v>#N/A</v>
      </c>
      <c r="M2210" s="19" t="e">
        <f>VLOOKUP(Table3[[#This Row],[Customer ID]],'Hospitalisation Details'!2209:$1048576,6,FALSE())</f>
        <v>#N/A</v>
      </c>
      <c r="N2210" s="19" t="e">
        <f>VLOOKUP(Table3[[#This Row],[Customer ID]],'Hospitalisation Details'!2209:$1048576,8,FALSE())</f>
        <v>#N/A</v>
      </c>
      <c r="O2210" s="19" t="e">
        <f>VLOOKUP(Table3[[#This Row],[Customer ID]],'Hospitalisation Details'!2209:$1048576,9,FALSE())</f>
        <v>#N/A</v>
      </c>
      <c r="P2210" s="19" t="e">
        <f>VLOOKUP(Table3[[#This Row],[Customer ID]],'Hospitalisation Details'!2209:$1048576,10,FALSE())</f>
        <v>#N/A</v>
      </c>
      <c r="Q2210" s="19" t="e">
        <f>VLOOKUP(Table3[[#This Row],[Customer ID]],'Hospitalisation Details'!2209:$1048576,11,FALSE())</f>
        <v>#N/A</v>
      </c>
    </row>
    <row r="2211" spans="1:17" x14ac:dyDescent="0.2">
      <c r="A2211" s="18" t="s">
        <v>148</v>
      </c>
      <c r="B2211" s="19" t="str">
        <f>VLOOKUP(Table3[[#This Row],[Customer ID]],'Customer name 1'!2210:$1048576,4,FALSE())</f>
        <v xml:space="preserve">Ms. Jennifer </v>
      </c>
      <c r="C2211" s="20">
        <f>VLOOKUP(Table3[[#This Row],[Customer ID]],'Medical Examinations'!$1:$1048576,2,FALSE())</f>
        <v>36.85</v>
      </c>
      <c r="D2211" s="20" t="str">
        <f>VLOOKUP(Table3[[#This Row],[Customer ID]],'Medical Examinations'!$1:$1048576,3,FALSE())</f>
        <v xml:space="preserve"> obesity </v>
      </c>
      <c r="E2211" s="20">
        <f>VLOOKUP(Table3[[#This Row],[Customer ID]],'Medical Examinations'!$1:$1048576,4,FALSE())</f>
        <v>5.49</v>
      </c>
      <c r="F2211" s="20" t="str">
        <f>VLOOKUP(Table3[[#This Row],[Customer ID]],'Medical Examinations'!$1:$1048576,5,FALSE())</f>
        <v xml:space="preserve">normal </v>
      </c>
      <c r="G2211" s="19" t="str">
        <f>VLOOKUP(Table3[[#This Row],[Customer ID]],'Medical Examinations'!$1:$1048576,6,FALSE())</f>
        <v>No</v>
      </c>
      <c r="H2211" s="19" t="str">
        <f>VLOOKUP(Table3[[#This Row],[Customer ID]],'Medical Examinations'!$1:$1048576,7,FALSE())</f>
        <v>yes</v>
      </c>
      <c r="I2211" s="19" t="str">
        <f>VLOOKUP(Table3[[#This Row],[Customer ID]],'Medical Examinations'!$1:$1048576,8,FALSE())</f>
        <v>No</v>
      </c>
      <c r="J2211" s="19">
        <f>VLOOKUP(Table3[[#This Row],[Customer ID]],'Medical Examinations'!$1:$1048576,9,FALSE())</f>
        <v>1</v>
      </c>
      <c r="K2211" s="19" t="str">
        <f>VLOOKUP(Table3[[#This Row],[Customer ID]],'Medical Examinations'!$1:$1048576,10,FALSE())</f>
        <v>No</v>
      </c>
      <c r="L2211" s="19" t="e">
        <f>VLOOKUP(Table3[[#This Row],[Customer ID]],'Hospitalisation Details'!2210:$1048576,5,FALSE())</f>
        <v>#N/A</v>
      </c>
      <c r="M2211" s="19" t="e">
        <f>VLOOKUP(Table3[[#This Row],[Customer ID]],'Hospitalisation Details'!2210:$1048576,6,FALSE())</f>
        <v>#N/A</v>
      </c>
      <c r="N2211" s="19" t="e">
        <f>VLOOKUP(Table3[[#This Row],[Customer ID]],'Hospitalisation Details'!2210:$1048576,8,FALSE())</f>
        <v>#N/A</v>
      </c>
      <c r="O2211" s="19" t="e">
        <f>VLOOKUP(Table3[[#This Row],[Customer ID]],'Hospitalisation Details'!2210:$1048576,9,FALSE())</f>
        <v>#N/A</v>
      </c>
      <c r="P2211" s="19" t="e">
        <f>VLOOKUP(Table3[[#This Row],[Customer ID]],'Hospitalisation Details'!2210:$1048576,10,FALSE())</f>
        <v>#N/A</v>
      </c>
      <c r="Q2211" s="19" t="e">
        <f>VLOOKUP(Table3[[#This Row],[Customer ID]],'Hospitalisation Details'!2210:$1048576,11,FALSE())</f>
        <v>#N/A</v>
      </c>
    </row>
    <row r="2212" spans="1:17" x14ac:dyDescent="0.2">
      <c r="A2212" s="18" t="s">
        <v>147</v>
      </c>
      <c r="B2212" s="19" t="str">
        <f>VLOOKUP(Table3[[#This Row],[Customer ID]],'Customer name 1'!2211:$1048576,4,FALSE())</f>
        <v xml:space="preserve">Mr. Martin </v>
      </c>
      <c r="C2212" s="20">
        <f>VLOOKUP(Table3[[#This Row],[Customer ID]],'Medical Examinations'!$1:$1048576,2,FALSE())</f>
        <v>22.61</v>
      </c>
      <c r="D2212" s="20" t="str">
        <f>VLOOKUP(Table3[[#This Row],[Customer ID]],'Medical Examinations'!$1:$1048576,3,FALSE())</f>
        <v>normal weight</v>
      </c>
      <c r="E2212" s="20">
        <f>VLOOKUP(Table3[[#This Row],[Customer ID]],'Medical Examinations'!$1:$1048576,4,FALSE())</f>
        <v>5.68</v>
      </c>
      <c r="F2212" s="20" t="str">
        <f>VLOOKUP(Table3[[#This Row],[Customer ID]],'Medical Examinations'!$1:$1048576,5,FALSE())</f>
        <v xml:space="preserve">normal </v>
      </c>
      <c r="G2212" s="19" t="str">
        <f>VLOOKUP(Table3[[#This Row],[Customer ID]],'Medical Examinations'!$1:$1048576,6,FALSE())</f>
        <v>No</v>
      </c>
      <c r="H2212" s="19" t="str">
        <f>VLOOKUP(Table3[[#This Row],[Customer ID]],'Medical Examinations'!$1:$1048576,7,FALSE())</f>
        <v>No</v>
      </c>
      <c r="I2212" s="19" t="str">
        <f>VLOOKUP(Table3[[#This Row],[Customer ID]],'Medical Examinations'!$1:$1048576,8,FALSE())</f>
        <v>Yes</v>
      </c>
      <c r="J2212" s="19">
        <f>VLOOKUP(Table3[[#This Row],[Customer ID]],'Medical Examinations'!$1:$1048576,9,FALSE())</f>
        <v>1</v>
      </c>
      <c r="K2212" s="19" t="str">
        <f>VLOOKUP(Table3[[#This Row],[Customer ID]],'Medical Examinations'!$1:$1048576,10,FALSE())</f>
        <v>No</v>
      </c>
      <c r="L2212" s="19" t="e">
        <f>VLOOKUP(Table3[[#This Row],[Customer ID]],'Hospitalisation Details'!2211:$1048576,5,FALSE())</f>
        <v>#N/A</v>
      </c>
      <c r="M2212" s="19" t="e">
        <f>VLOOKUP(Table3[[#This Row],[Customer ID]],'Hospitalisation Details'!2211:$1048576,6,FALSE())</f>
        <v>#N/A</v>
      </c>
      <c r="N2212" s="19" t="e">
        <f>VLOOKUP(Table3[[#This Row],[Customer ID]],'Hospitalisation Details'!2211:$1048576,8,FALSE())</f>
        <v>#N/A</v>
      </c>
      <c r="O2212" s="19" t="e">
        <f>VLOOKUP(Table3[[#This Row],[Customer ID]],'Hospitalisation Details'!2211:$1048576,9,FALSE())</f>
        <v>#N/A</v>
      </c>
      <c r="P2212" s="19" t="e">
        <f>VLOOKUP(Table3[[#This Row],[Customer ID]],'Hospitalisation Details'!2211:$1048576,10,FALSE())</f>
        <v>#N/A</v>
      </c>
      <c r="Q2212" s="19" t="e">
        <f>VLOOKUP(Table3[[#This Row],[Customer ID]],'Hospitalisation Details'!2211:$1048576,11,FALSE())</f>
        <v>#N/A</v>
      </c>
    </row>
    <row r="2213" spans="1:17" x14ac:dyDescent="0.2">
      <c r="A2213" s="18" t="s">
        <v>146</v>
      </c>
      <c r="B2213" s="19" t="str">
        <f>VLOOKUP(Table3[[#This Row],[Customer ID]],'Customer name 1'!2212:$1048576,4,FALSE())</f>
        <v xml:space="preserve">Mr. Steve </v>
      </c>
      <c r="C2213" s="20">
        <f>VLOOKUP(Table3[[#This Row],[Customer ID]],'Medical Examinations'!$1:$1048576,2,FALSE())</f>
        <v>21.754999999999999</v>
      </c>
      <c r="D2213" s="20" t="str">
        <f>VLOOKUP(Table3[[#This Row],[Customer ID]],'Medical Examinations'!$1:$1048576,3,FALSE())</f>
        <v>normal weight</v>
      </c>
      <c r="E2213" s="20">
        <f>VLOOKUP(Table3[[#This Row],[Customer ID]],'Medical Examinations'!$1:$1048576,4,FALSE())</f>
        <v>6.09</v>
      </c>
      <c r="F2213" s="20" t="str">
        <f>VLOOKUP(Table3[[#This Row],[Customer ID]],'Medical Examinations'!$1:$1048576,5,FALSE())</f>
        <v>prediabetes</v>
      </c>
      <c r="G2213" s="19" t="str">
        <f>VLOOKUP(Table3[[#This Row],[Customer ID]],'Medical Examinations'!$1:$1048576,6,FALSE())</f>
        <v>No</v>
      </c>
      <c r="H2213" s="19" t="str">
        <f>VLOOKUP(Table3[[#This Row],[Customer ID]],'Medical Examinations'!$1:$1048576,7,FALSE())</f>
        <v>No</v>
      </c>
      <c r="I2213" s="19" t="str">
        <f>VLOOKUP(Table3[[#This Row],[Customer ID]],'Medical Examinations'!$1:$1048576,8,FALSE())</f>
        <v>Yes</v>
      </c>
      <c r="J2213" s="19">
        <f>VLOOKUP(Table3[[#This Row],[Customer ID]],'Medical Examinations'!$1:$1048576,9,FALSE())</f>
        <v>1</v>
      </c>
      <c r="K2213" s="19" t="str">
        <f>VLOOKUP(Table3[[#This Row],[Customer ID]],'Medical Examinations'!$1:$1048576,10,FALSE())</f>
        <v>No</v>
      </c>
      <c r="L2213" s="19" t="e">
        <f>VLOOKUP(Table3[[#This Row],[Customer ID]],'Hospitalisation Details'!2212:$1048576,5,FALSE())</f>
        <v>#N/A</v>
      </c>
      <c r="M2213" s="19" t="e">
        <f>VLOOKUP(Table3[[#This Row],[Customer ID]],'Hospitalisation Details'!2212:$1048576,6,FALSE())</f>
        <v>#N/A</v>
      </c>
      <c r="N2213" s="19" t="e">
        <f>VLOOKUP(Table3[[#This Row],[Customer ID]],'Hospitalisation Details'!2212:$1048576,8,FALSE())</f>
        <v>#N/A</v>
      </c>
      <c r="O2213" s="19" t="e">
        <f>VLOOKUP(Table3[[#This Row],[Customer ID]],'Hospitalisation Details'!2212:$1048576,9,FALSE())</f>
        <v>#N/A</v>
      </c>
      <c r="P2213" s="19" t="e">
        <f>VLOOKUP(Table3[[#This Row],[Customer ID]],'Hospitalisation Details'!2212:$1048576,10,FALSE())</f>
        <v>#N/A</v>
      </c>
      <c r="Q2213" s="19" t="e">
        <f>VLOOKUP(Table3[[#This Row],[Customer ID]],'Hospitalisation Details'!2212:$1048576,11,FALSE())</f>
        <v>#N/A</v>
      </c>
    </row>
    <row r="2214" spans="1:17" x14ac:dyDescent="0.2">
      <c r="A2214" s="18" t="s">
        <v>145</v>
      </c>
      <c r="B2214" s="19" t="str">
        <f>VLOOKUP(Table3[[#This Row],[Customer ID]],'Customer name 1'!2213:$1048576,4,FALSE())</f>
        <v xml:space="preserve">Mr. Christopher </v>
      </c>
      <c r="C2214" s="20">
        <f>VLOOKUP(Table3[[#This Row],[Customer ID]],'Medical Examinations'!$1:$1048576,2,FALSE())</f>
        <v>20.425000000000001</v>
      </c>
      <c r="D2214" s="20" t="str">
        <f>VLOOKUP(Table3[[#This Row],[Customer ID]],'Medical Examinations'!$1:$1048576,3,FALSE())</f>
        <v>normal weight</v>
      </c>
      <c r="E2214" s="20">
        <f>VLOOKUP(Table3[[#This Row],[Customer ID]],'Medical Examinations'!$1:$1048576,4,FALSE())</f>
        <v>5.53</v>
      </c>
      <c r="F2214" s="20" t="str">
        <f>VLOOKUP(Table3[[#This Row],[Customer ID]],'Medical Examinations'!$1:$1048576,5,FALSE())</f>
        <v xml:space="preserve">normal </v>
      </c>
      <c r="G2214" s="19" t="str">
        <f>VLOOKUP(Table3[[#This Row],[Customer ID]],'Medical Examinations'!$1:$1048576,6,FALSE())</f>
        <v>No</v>
      </c>
      <c r="H2214" s="19" t="str">
        <f>VLOOKUP(Table3[[#This Row],[Customer ID]],'Medical Examinations'!$1:$1048576,7,FALSE())</f>
        <v>No</v>
      </c>
      <c r="I2214" s="19" t="str">
        <f>VLOOKUP(Table3[[#This Row],[Customer ID]],'Medical Examinations'!$1:$1048576,8,FALSE())</f>
        <v>Yes</v>
      </c>
      <c r="J2214" s="19">
        <f>VLOOKUP(Table3[[#This Row],[Customer ID]],'Medical Examinations'!$1:$1048576,9,FALSE())</f>
        <v>1</v>
      </c>
      <c r="K2214" s="19" t="str">
        <f>VLOOKUP(Table3[[#This Row],[Customer ID]],'Medical Examinations'!$1:$1048576,10,FALSE())</f>
        <v>No</v>
      </c>
      <c r="L2214" s="19" t="e">
        <f>VLOOKUP(Table3[[#This Row],[Customer ID]],'Hospitalisation Details'!2213:$1048576,5,FALSE())</f>
        <v>#N/A</v>
      </c>
      <c r="M2214" s="19" t="e">
        <f>VLOOKUP(Table3[[#This Row],[Customer ID]],'Hospitalisation Details'!2213:$1048576,6,FALSE())</f>
        <v>#N/A</v>
      </c>
      <c r="N2214" s="19" t="e">
        <f>VLOOKUP(Table3[[#This Row],[Customer ID]],'Hospitalisation Details'!2213:$1048576,8,FALSE())</f>
        <v>#N/A</v>
      </c>
      <c r="O2214" s="19" t="e">
        <f>VLOOKUP(Table3[[#This Row],[Customer ID]],'Hospitalisation Details'!2213:$1048576,9,FALSE())</f>
        <v>#N/A</v>
      </c>
      <c r="P2214" s="19" t="e">
        <f>VLOOKUP(Table3[[#This Row],[Customer ID]],'Hospitalisation Details'!2213:$1048576,10,FALSE())</f>
        <v>#N/A</v>
      </c>
      <c r="Q2214" s="19" t="e">
        <f>VLOOKUP(Table3[[#This Row],[Customer ID]],'Hospitalisation Details'!2213:$1048576,11,FALSE())</f>
        <v>#N/A</v>
      </c>
    </row>
    <row r="2215" spans="1:17" x14ac:dyDescent="0.2">
      <c r="A2215" s="18" t="s">
        <v>144</v>
      </c>
      <c r="B2215" s="19" t="str">
        <f>VLOOKUP(Table3[[#This Row],[Customer ID]],'Customer name 1'!2214:$1048576,4,FALSE())</f>
        <v xml:space="preserve">Ms. Kathryn </v>
      </c>
      <c r="C2215" s="20">
        <f>VLOOKUP(Table3[[#This Row],[Customer ID]],'Medical Examinations'!$1:$1048576,2,FALSE())</f>
        <v>31.35</v>
      </c>
      <c r="D2215" s="20" t="str">
        <f>VLOOKUP(Table3[[#This Row],[Customer ID]],'Medical Examinations'!$1:$1048576,3,FALSE())</f>
        <v xml:space="preserve"> obesity </v>
      </c>
      <c r="E2215" s="20">
        <f>VLOOKUP(Table3[[#This Row],[Customer ID]],'Medical Examinations'!$1:$1048576,4,FALSE())</f>
        <v>4.28</v>
      </c>
      <c r="F2215" s="20" t="str">
        <f>VLOOKUP(Table3[[#This Row],[Customer ID]],'Medical Examinations'!$1:$1048576,5,FALSE())</f>
        <v xml:space="preserve">normal </v>
      </c>
      <c r="G2215" s="19" t="str">
        <f>VLOOKUP(Table3[[#This Row],[Customer ID]],'Medical Examinations'!$1:$1048576,6,FALSE())</f>
        <v>No</v>
      </c>
      <c r="H2215" s="19" t="str">
        <f>VLOOKUP(Table3[[#This Row],[Customer ID]],'Medical Examinations'!$1:$1048576,7,FALSE())</f>
        <v>yes</v>
      </c>
      <c r="I2215" s="19" t="str">
        <f>VLOOKUP(Table3[[#This Row],[Customer ID]],'Medical Examinations'!$1:$1048576,8,FALSE())</f>
        <v>No</v>
      </c>
      <c r="J2215" s="19">
        <f>VLOOKUP(Table3[[#This Row],[Customer ID]],'Medical Examinations'!$1:$1048576,9,FALSE())</f>
        <v>1</v>
      </c>
      <c r="K2215" s="19" t="str">
        <f>VLOOKUP(Table3[[#This Row],[Customer ID]],'Medical Examinations'!$1:$1048576,10,FALSE())</f>
        <v>No</v>
      </c>
      <c r="L2215" s="19" t="e">
        <f>VLOOKUP(Table3[[#This Row],[Customer ID]],'Hospitalisation Details'!2214:$1048576,5,FALSE())</f>
        <v>#N/A</v>
      </c>
      <c r="M2215" s="19" t="e">
        <f>VLOOKUP(Table3[[#This Row],[Customer ID]],'Hospitalisation Details'!2214:$1048576,6,FALSE())</f>
        <v>#N/A</v>
      </c>
      <c r="N2215" s="19" t="e">
        <f>VLOOKUP(Table3[[#This Row],[Customer ID]],'Hospitalisation Details'!2214:$1048576,8,FALSE())</f>
        <v>#N/A</v>
      </c>
      <c r="O2215" s="19" t="e">
        <f>VLOOKUP(Table3[[#This Row],[Customer ID]],'Hospitalisation Details'!2214:$1048576,9,FALSE())</f>
        <v>#N/A</v>
      </c>
      <c r="P2215" s="19" t="e">
        <f>VLOOKUP(Table3[[#This Row],[Customer ID]],'Hospitalisation Details'!2214:$1048576,10,FALSE())</f>
        <v>#N/A</v>
      </c>
      <c r="Q2215" s="19" t="e">
        <f>VLOOKUP(Table3[[#This Row],[Customer ID]],'Hospitalisation Details'!2214:$1048576,11,FALSE())</f>
        <v>#N/A</v>
      </c>
    </row>
    <row r="2216" spans="1:17" x14ac:dyDescent="0.2">
      <c r="A2216" s="18" t="s">
        <v>143</v>
      </c>
      <c r="B2216" s="19" t="str">
        <f>VLOOKUP(Table3[[#This Row],[Customer ID]],'Customer name 1'!2215:$1048576,4,FALSE())</f>
        <v xml:space="preserve">Ms. Emily </v>
      </c>
      <c r="C2216" s="20">
        <f>VLOOKUP(Table3[[#This Row],[Customer ID]],'Medical Examinations'!$1:$1048576,2,FALSE())</f>
        <v>31.13</v>
      </c>
      <c r="D2216" s="20" t="str">
        <f>VLOOKUP(Table3[[#This Row],[Customer ID]],'Medical Examinations'!$1:$1048576,3,FALSE())</f>
        <v xml:space="preserve"> obesity </v>
      </c>
      <c r="E2216" s="20">
        <f>VLOOKUP(Table3[[#This Row],[Customer ID]],'Medical Examinations'!$1:$1048576,4,FALSE())</f>
        <v>6.01</v>
      </c>
      <c r="F2216" s="20" t="str">
        <f>VLOOKUP(Table3[[#This Row],[Customer ID]],'Medical Examinations'!$1:$1048576,5,FALSE())</f>
        <v>prediabetes</v>
      </c>
      <c r="G2216" s="19" t="str">
        <f>VLOOKUP(Table3[[#This Row],[Customer ID]],'Medical Examinations'!$1:$1048576,6,FALSE())</f>
        <v>No</v>
      </c>
      <c r="H2216" s="19" t="str">
        <f>VLOOKUP(Table3[[#This Row],[Customer ID]],'Medical Examinations'!$1:$1048576,7,FALSE())</f>
        <v>yes</v>
      </c>
      <c r="I2216" s="19" t="str">
        <f>VLOOKUP(Table3[[#This Row],[Customer ID]],'Medical Examinations'!$1:$1048576,8,FALSE())</f>
        <v>No</v>
      </c>
      <c r="J2216" s="19">
        <f>VLOOKUP(Table3[[#This Row],[Customer ID]],'Medical Examinations'!$1:$1048576,9,FALSE())</f>
        <v>1</v>
      </c>
      <c r="K2216" s="19" t="str">
        <f>VLOOKUP(Table3[[#This Row],[Customer ID]],'Medical Examinations'!$1:$1048576,10,FALSE())</f>
        <v>No</v>
      </c>
      <c r="L2216" s="19" t="e">
        <f>VLOOKUP(Table3[[#This Row],[Customer ID]],'Hospitalisation Details'!2215:$1048576,5,FALSE())</f>
        <v>#N/A</v>
      </c>
      <c r="M2216" s="19" t="e">
        <f>VLOOKUP(Table3[[#This Row],[Customer ID]],'Hospitalisation Details'!2215:$1048576,6,FALSE())</f>
        <v>#N/A</v>
      </c>
      <c r="N2216" s="19" t="e">
        <f>VLOOKUP(Table3[[#This Row],[Customer ID]],'Hospitalisation Details'!2215:$1048576,8,FALSE())</f>
        <v>#N/A</v>
      </c>
      <c r="O2216" s="19" t="e">
        <f>VLOOKUP(Table3[[#This Row],[Customer ID]],'Hospitalisation Details'!2215:$1048576,9,FALSE())</f>
        <v>#N/A</v>
      </c>
      <c r="P2216" s="19" t="e">
        <f>VLOOKUP(Table3[[#This Row],[Customer ID]],'Hospitalisation Details'!2215:$1048576,10,FALSE())</f>
        <v>#N/A</v>
      </c>
      <c r="Q2216" s="19" t="e">
        <f>VLOOKUP(Table3[[#This Row],[Customer ID]],'Hospitalisation Details'!2215:$1048576,11,FALSE())</f>
        <v>#N/A</v>
      </c>
    </row>
    <row r="2217" spans="1:17" x14ac:dyDescent="0.2">
      <c r="A2217" s="18" t="s">
        <v>142</v>
      </c>
      <c r="B2217" s="19" t="str">
        <f>VLOOKUP(Table3[[#This Row],[Customer ID]],'Customer name 1'!2216:$1048576,4,FALSE())</f>
        <v xml:space="preserve">Mr. Trent </v>
      </c>
      <c r="C2217" s="20">
        <f>VLOOKUP(Table3[[#This Row],[Customer ID]],'Medical Examinations'!$1:$1048576,2,FALSE())</f>
        <v>17.48</v>
      </c>
      <c r="D2217" s="20" t="str">
        <f>VLOOKUP(Table3[[#This Row],[Customer ID]],'Medical Examinations'!$1:$1048576,3,FALSE())</f>
        <v xml:space="preserve">under weight </v>
      </c>
      <c r="E2217" s="20">
        <f>VLOOKUP(Table3[[#This Row],[Customer ID]],'Medical Examinations'!$1:$1048576,4,FALSE())</f>
        <v>4.59</v>
      </c>
      <c r="F2217" s="20" t="str">
        <f>VLOOKUP(Table3[[#This Row],[Customer ID]],'Medical Examinations'!$1:$1048576,5,FALSE())</f>
        <v xml:space="preserve">normal </v>
      </c>
      <c r="G2217" s="19" t="str">
        <f>VLOOKUP(Table3[[#This Row],[Customer ID]],'Medical Examinations'!$1:$1048576,6,FALSE())</f>
        <v>No</v>
      </c>
      <c r="H2217" s="19" t="str">
        <f>VLOOKUP(Table3[[#This Row],[Customer ID]],'Medical Examinations'!$1:$1048576,7,FALSE())</f>
        <v>No</v>
      </c>
      <c r="I2217" s="19" t="str">
        <f>VLOOKUP(Table3[[#This Row],[Customer ID]],'Medical Examinations'!$1:$1048576,8,FALSE())</f>
        <v>Yes</v>
      </c>
      <c r="J2217" s="19">
        <f>VLOOKUP(Table3[[#This Row],[Customer ID]],'Medical Examinations'!$1:$1048576,9,FALSE())</f>
        <v>1</v>
      </c>
      <c r="K2217" s="19" t="str">
        <f>VLOOKUP(Table3[[#This Row],[Customer ID]],'Medical Examinations'!$1:$1048576,10,FALSE())</f>
        <v>No</v>
      </c>
      <c r="L2217" s="19" t="e">
        <f>VLOOKUP(Table3[[#This Row],[Customer ID]],'Hospitalisation Details'!2216:$1048576,5,FALSE())</f>
        <v>#N/A</v>
      </c>
      <c r="M2217" s="19" t="e">
        <f>VLOOKUP(Table3[[#This Row],[Customer ID]],'Hospitalisation Details'!2216:$1048576,6,FALSE())</f>
        <v>#N/A</v>
      </c>
      <c r="N2217" s="19" t="e">
        <f>VLOOKUP(Table3[[#This Row],[Customer ID]],'Hospitalisation Details'!2216:$1048576,8,FALSE())</f>
        <v>#N/A</v>
      </c>
      <c r="O2217" s="19" t="e">
        <f>VLOOKUP(Table3[[#This Row],[Customer ID]],'Hospitalisation Details'!2216:$1048576,9,FALSE())</f>
        <v>#N/A</v>
      </c>
      <c r="P2217" s="19" t="e">
        <f>VLOOKUP(Table3[[#This Row],[Customer ID]],'Hospitalisation Details'!2216:$1048576,10,FALSE())</f>
        <v>#N/A</v>
      </c>
      <c r="Q2217" s="19" t="e">
        <f>VLOOKUP(Table3[[#This Row],[Customer ID]],'Hospitalisation Details'!2216:$1048576,11,FALSE())</f>
        <v>#N/A</v>
      </c>
    </row>
    <row r="2218" spans="1:17" x14ac:dyDescent="0.2">
      <c r="A2218" s="18" t="s">
        <v>141</v>
      </c>
      <c r="B2218" s="19" t="str">
        <f>VLOOKUP(Table3[[#This Row],[Customer ID]],'Customer name 1'!2217:$1048576,4,FALSE())</f>
        <v xml:space="preserve">Ms. Jennifer </v>
      </c>
      <c r="C2218" s="20">
        <f>VLOOKUP(Table3[[#This Row],[Customer ID]],'Medical Examinations'!$1:$1048576,2,FALSE())</f>
        <v>22.57</v>
      </c>
      <c r="D2218" s="20" t="str">
        <f>VLOOKUP(Table3[[#This Row],[Customer ID]],'Medical Examinations'!$1:$1048576,3,FALSE())</f>
        <v>normal weight</v>
      </c>
      <c r="E2218" s="20">
        <f>VLOOKUP(Table3[[#This Row],[Customer ID]],'Medical Examinations'!$1:$1048576,4,FALSE())</f>
        <v>5.8</v>
      </c>
      <c r="F2218" s="20" t="str">
        <f>VLOOKUP(Table3[[#This Row],[Customer ID]],'Medical Examinations'!$1:$1048576,5,FALSE())</f>
        <v>prediabetes</v>
      </c>
      <c r="G2218" s="19" t="str">
        <f>VLOOKUP(Table3[[#This Row],[Customer ID]],'Medical Examinations'!$1:$1048576,6,FALSE())</f>
        <v>yes</v>
      </c>
      <c r="H2218" s="19" t="str">
        <f>VLOOKUP(Table3[[#This Row],[Customer ID]],'Medical Examinations'!$1:$1048576,7,FALSE())</f>
        <v>No</v>
      </c>
      <c r="I2218" s="19" t="str">
        <f>VLOOKUP(Table3[[#This Row],[Customer ID]],'Medical Examinations'!$1:$1048576,8,FALSE())</f>
        <v>No</v>
      </c>
      <c r="J2218" s="19">
        <f>VLOOKUP(Table3[[#This Row],[Customer ID]],'Medical Examinations'!$1:$1048576,9,FALSE())</f>
        <v>1</v>
      </c>
      <c r="K2218" s="19" t="str">
        <f>VLOOKUP(Table3[[#This Row],[Customer ID]],'Medical Examinations'!$1:$1048576,10,FALSE())</f>
        <v>No</v>
      </c>
      <c r="L2218" s="19" t="e">
        <f>VLOOKUP(Table3[[#This Row],[Customer ID]],'Hospitalisation Details'!2217:$1048576,5,FALSE())</f>
        <v>#N/A</v>
      </c>
      <c r="M2218" s="19" t="e">
        <f>VLOOKUP(Table3[[#This Row],[Customer ID]],'Hospitalisation Details'!2217:$1048576,6,FALSE())</f>
        <v>#N/A</v>
      </c>
      <c r="N2218" s="19" t="e">
        <f>VLOOKUP(Table3[[#This Row],[Customer ID]],'Hospitalisation Details'!2217:$1048576,8,FALSE())</f>
        <v>#N/A</v>
      </c>
      <c r="O2218" s="19" t="e">
        <f>VLOOKUP(Table3[[#This Row],[Customer ID]],'Hospitalisation Details'!2217:$1048576,9,FALSE())</f>
        <v>#N/A</v>
      </c>
      <c r="P2218" s="19" t="e">
        <f>VLOOKUP(Table3[[#This Row],[Customer ID]],'Hospitalisation Details'!2217:$1048576,10,FALSE())</f>
        <v>#N/A</v>
      </c>
      <c r="Q2218" s="19" t="e">
        <f>VLOOKUP(Table3[[#This Row],[Customer ID]],'Hospitalisation Details'!2217:$1048576,11,FALSE())</f>
        <v>#N/A</v>
      </c>
    </row>
    <row r="2219" spans="1:17" x14ac:dyDescent="0.2">
      <c r="A2219" s="18" t="s">
        <v>140</v>
      </c>
      <c r="B2219" s="19" t="str">
        <f>VLOOKUP(Table3[[#This Row],[Customer ID]],'Customer name 1'!2218:$1048576,4,FALSE())</f>
        <v xml:space="preserve">Ms. Polly </v>
      </c>
      <c r="C2219" s="20">
        <f>VLOOKUP(Table3[[#This Row],[Customer ID]],'Medical Examinations'!$1:$1048576,2,FALSE())</f>
        <v>26.73</v>
      </c>
      <c r="D2219" s="20" t="str">
        <f>VLOOKUP(Table3[[#This Row],[Customer ID]],'Medical Examinations'!$1:$1048576,3,FALSE())</f>
        <v>over weight</v>
      </c>
      <c r="E2219" s="20">
        <f>VLOOKUP(Table3[[#This Row],[Customer ID]],'Medical Examinations'!$1:$1048576,4,FALSE())</f>
        <v>5.08</v>
      </c>
      <c r="F2219" s="20" t="str">
        <f>VLOOKUP(Table3[[#This Row],[Customer ID]],'Medical Examinations'!$1:$1048576,5,FALSE())</f>
        <v xml:space="preserve">normal </v>
      </c>
      <c r="G2219" s="19" t="str">
        <f>VLOOKUP(Table3[[#This Row],[Customer ID]],'Medical Examinations'!$1:$1048576,6,FALSE())</f>
        <v>No</v>
      </c>
      <c r="H2219" s="19" t="str">
        <f>VLOOKUP(Table3[[#This Row],[Customer ID]],'Medical Examinations'!$1:$1048576,7,FALSE())</f>
        <v>yes</v>
      </c>
      <c r="I2219" s="19" t="str">
        <f>VLOOKUP(Table3[[#This Row],[Customer ID]],'Medical Examinations'!$1:$1048576,8,FALSE())</f>
        <v>No</v>
      </c>
      <c r="J2219" s="19">
        <f>VLOOKUP(Table3[[#This Row],[Customer ID]],'Medical Examinations'!$1:$1048576,9,FALSE())</f>
        <v>1</v>
      </c>
      <c r="K2219" s="19" t="str">
        <f>VLOOKUP(Table3[[#This Row],[Customer ID]],'Medical Examinations'!$1:$1048576,10,FALSE())</f>
        <v>No</v>
      </c>
      <c r="L2219" s="19" t="e">
        <f>VLOOKUP(Table3[[#This Row],[Customer ID]],'Hospitalisation Details'!2218:$1048576,5,FALSE())</f>
        <v>#N/A</v>
      </c>
      <c r="M2219" s="19" t="e">
        <f>VLOOKUP(Table3[[#This Row],[Customer ID]],'Hospitalisation Details'!2218:$1048576,6,FALSE())</f>
        <v>#N/A</v>
      </c>
      <c r="N2219" s="19" t="e">
        <f>VLOOKUP(Table3[[#This Row],[Customer ID]],'Hospitalisation Details'!2218:$1048576,8,FALSE())</f>
        <v>#N/A</v>
      </c>
      <c r="O2219" s="19" t="e">
        <f>VLOOKUP(Table3[[#This Row],[Customer ID]],'Hospitalisation Details'!2218:$1048576,9,FALSE())</f>
        <v>#N/A</v>
      </c>
      <c r="P2219" s="19" t="e">
        <f>VLOOKUP(Table3[[#This Row],[Customer ID]],'Hospitalisation Details'!2218:$1048576,10,FALSE())</f>
        <v>#N/A</v>
      </c>
      <c r="Q2219" s="19" t="e">
        <f>VLOOKUP(Table3[[#This Row],[Customer ID]],'Hospitalisation Details'!2218:$1048576,11,FALSE())</f>
        <v>#N/A</v>
      </c>
    </row>
    <row r="2220" spans="1:17" x14ac:dyDescent="0.2">
      <c r="A2220" s="18" t="s">
        <v>139</v>
      </c>
      <c r="B2220" s="19" t="str">
        <f>VLOOKUP(Table3[[#This Row],[Customer ID]],'Customer name 1'!2219:$1048576,4,FALSE())</f>
        <v xml:space="preserve">Ms. Elizabeth </v>
      </c>
      <c r="C2220" s="20">
        <f>VLOOKUP(Table3[[#This Row],[Customer ID]],'Medical Examinations'!$1:$1048576,2,FALSE())</f>
        <v>20.79</v>
      </c>
      <c r="D2220" s="20" t="str">
        <f>VLOOKUP(Table3[[#This Row],[Customer ID]],'Medical Examinations'!$1:$1048576,3,FALSE())</f>
        <v>normal weight</v>
      </c>
      <c r="E2220" s="20">
        <f>VLOOKUP(Table3[[#This Row],[Customer ID]],'Medical Examinations'!$1:$1048576,4,FALSE())</f>
        <v>5.84</v>
      </c>
      <c r="F2220" s="20" t="str">
        <f>VLOOKUP(Table3[[#This Row],[Customer ID]],'Medical Examinations'!$1:$1048576,5,FALSE())</f>
        <v>prediabetes</v>
      </c>
      <c r="G2220" s="19" t="str">
        <f>VLOOKUP(Table3[[#This Row],[Customer ID]],'Medical Examinations'!$1:$1048576,6,FALSE())</f>
        <v>No</v>
      </c>
      <c r="H2220" s="19" t="str">
        <f>VLOOKUP(Table3[[#This Row],[Customer ID]],'Medical Examinations'!$1:$1048576,7,FALSE())</f>
        <v>yes</v>
      </c>
      <c r="I2220" s="19" t="str">
        <f>VLOOKUP(Table3[[#This Row],[Customer ID]],'Medical Examinations'!$1:$1048576,8,FALSE())</f>
        <v>No</v>
      </c>
      <c r="J2220" s="19">
        <f>VLOOKUP(Table3[[#This Row],[Customer ID]],'Medical Examinations'!$1:$1048576,9,FALSE())</f>
        <v>1</v>
      </c>
      <c r="K2220" s="19" t="str">
        <f>VLOOKUP(Table3[[#This Row],[Customer ID]],'Medical Examinations'!$1:$1048576,10,FALSE())</f>
        <v>No</v>
      </c>
      <c r="L2220" s="19" t="e">
        <f>VLOOKUP(Table3[[#This Row],[Customer ID]],'Hospitalisation Details'!2219:$1048576,5,FALSE())</f>
        <v>#N/A</v>
      </c>
      <c r="M2220" s="19" t="e">
        <f>VLOOKUP(Table3[[#This Row],[Customer ID]],'Hospitalisation Details'!2219:$1048576,6,FALSE())</f>
        <v>#N/A</v>
      </c>
      <c r="N2220" s="19" t="e">
        <f>VLOOKUP(Table3[[#This Row],[Customer ID]],'Hospitalisation Details'!2219:$1048576,8,FALSE())</f>
        <v>#N/A</v>
      </c>
      <c r="O2220" s="19" t="e">
        <f>VLOOKUP(Table3[[#This Row],[Customer ID]],'Hospitalisation Details'!2219:$1048576,9,FALSE())</f>
        <v>#N/A</v>
      </c>
      <c r="P2220" s="19" t="e">
        <f>VLOOKUP(Table3[[#This Row],[Customer ID]],'Hospitalisation Details'!2219:$1048576,10,FALSE())</f>
        <v>#N/A</v>
      </c>
      <c r="Q2220" s="19" t="e">
        <f>VLOOKUP(Table3[[#This Row],[Customer ID]],'Hospitalisation Details'!2219:$1048576,11,FALSE())</f>
        <v>#N/A</v>
      </c>
    </row>
    <row r="2221" spans="1:17" x14ac:dyDescent="0.2">
      <c r="A2221" s="18" t="s">
        <v>138</v>
      </c>
      <c r="B2221" s="19" t="str">
        <f>VLOOKUP(Table3[[#This Row],[Customer ID]],'Customer name 1'!2220:$1048576,4,FALSE())</f>
        <v xml:space="preserve">Ms. Tiffany </v>
      </c>
      <c r="C2221" s="20">
        <f>VLOOKUP(Table3[[#This Row],[Customer ID]],'Medical Examinations'!$1:$1048576,2,FALSE())</f>
        <v>20.149999999999999</v>
      </c>
      <c r="D2221" s="20" t="str">
        <f>VLOOKUP(Table3[[#This Row],[Customer ID]],'Medical Examinations'!$1:$1048576,3,FALSE())</f>
        <v>normal weight</v>
      </c>
      <c r="E2221" s="20">
        <f>VLOOKUP(Table3[[#This Row],[Customer ID]],'Medical Examinations'!$1:$1048576,4,FALSE())</f>
        <v>4.1500000000000004</v>
      </c>
      <c r="F2221" s="20" t="str">
        <f>VLOOKUP(Table3[[#This Row],[Customer ID]],'Medical Examinations'!$1:$1048576,5,FALSE())</f>
        <v xml:space="preserve">normal </v>
      </c>
      <c r="G2221" s="19" t="str">
        <f>VLOOKUP(Table3[[#This Row],[Customer ID]],'Medical Examinations'!$1:$1048576,6,FALSE())</f>
        <v>No</v>
      </c>
      <c r="H2221" s="19" t="str">
        <f>VLOOKUP(Table3[[#This Row],[Customer ID]],'Medical Examinations'!$1:$1048576,7,FALSE())</f>
        <v>No</v>
      </c>
      <c r="I2221" s="19" t="str">
        <f>VLOOKUP(Table3[[#This Row],[Customer ID]],'Medical Examinations'!$1:$1048576,8,FALSE())</f>
        <v>No</v>
      </c>
      <c r="J2221" s="19">
        <f>VLOOKUP(Table3[[#This Row],[Customer ID]],'Medical Examinations'!$1:$1048576,9,FALSE())</f>
        <v>1</v>
      </c>
      <c r="K2221" s="19" t="str">
        <f>VLOOKUP(Table3[[#This Row],[Customer ID]],'Medical Examinations'!$1:$1048576,10,FALSE())</f>
        <v>No</v>
      </c>
      <c r="L2221" s="19" t="e">
        <f>VLOOKUP(Table3[[#This Row],[Customer ID]],'Hospitalisation Details'!2220:$1048576,5,FALSE())</f>
        <v>#N/A</v>
      </c>
      <c r="M2221" s="19" t="e">
        <f>VLOOKUP(Table3[[#This Row],[Customer ID]],'Hospitalisation Details'!2220:$1048576,6,FALSE())</f>
        <v>#N/A</v>
      </c>
      <c r="N2221" s="19" t="e">
        <f>VLOOKUP(Table3[[#This Row],[Customer ID]],'Hospitalisation Details'!2220:$1048576,8,FALSE())</f>
        <v>#N/A</v>
      </c>
      <c r="O2221" s="19" t="e">
        <f>VLOOKUP(Table3[[#This Row],[Customer ID]],'Hospitalisation Details'!2220:$1048576,9,FALSE())</f>
        <v>#N/A</v>
      </c>
      <c r="P2221" s="19" t="e">
        <f>VLOOKUP(Table3[[#This Row],[Customer ID]],'Hospitalisation Details'!2220:$1048576,10,FALSE())</f>
        <v>#N/A</v>
      </c>
      <c r="Q2221" s="19" t="e">
        <f>VLOOKUP(Table3[[#This Row],[Customer ID]],'Hospitalisation Details'!2220:$1048576,11,FALSE())</f>
        <v>#N/A</v>
      </c>
    </row>
    <row r="2222" spans="1:17" x14ac:dyDescent="0.2">
      <c r="A2222" s="18" t="s">
        <v>137</v>
      </c>
      <c r="B2222" s="19" t="str">
        <f>VLOOKUP(Table3[[#This Row],[Customer ID]],'Customer name 1'!2221:$1048576,4,FALSE())</f>
        <v xml:space="preserve">Mr. Cole </v>
      </c>
      <c r="C2222" s="20">
        <f>VLOOKUP(Table3[[#This Row],[Customer ID]],'Medical Examinations'!$1:$1048576,2,FALSE())</f>
        <v>36.85</v>
      </c>
      <c r="D2222" s="20" t="str">
        <f>VLOOKUP(Table3[[#This Row],[Customer ID]],'Medical Examinations'!$1:$1048576,3,FALSE())</f>
        <v xml:space="preserve"> obesity </v>
      </c>
      <c r="E2222" s="20">
        <f>VLOOKUP(Table3[[#This Row],[Customer ID]],'Medical Examinations'!$1:$1048576,4,FALSE())</f>
        <v>4.3600000000000003</v>
      </c>
      <c r="F2222" s="20" t="str">
        <f>VLOOKUP(Table3[[#This Row],[Customer ID]],'Medical Examinations'!$1:$1048576,5,FALSE())</f>
        <v xml:space="preserve">normal </v>
      </c>
      <c r="G2222" s="19" t="str">
        <f>VLOOKUP(Table3[[#This Row],[Customer ID]],'Medical Examinations'!$1:$1048576,6,FALSE())</f>
        <v>yes</v>
      </c>
      <c r="H2222" s="19" t="str">
        <f>VLOOKUP(Table3[[#This Row],[Customer ID]],'Medical Examinations'!$1:$1048576,7,FALSE())</f>
        <v>No</v>
      </c>
      <c r="I2222" s="19" t="str">
        <f>VLOOKUP(Table3[[#This Row],[Customer ID]],'Medical Examinations'!$1:$1048576,8,FALSE())</f>
        <v>No</v>
      </c>
      <c r="J2222" s="19">
        <f>VLOOKUP(Table3[[#This Row],[Customer ID]],'Medical Examinations'!$1:$1048576,9,FALSE())</f>
        <v>0</v>
      </c>
      <c r="K2222" s="19" t="str">
        <f>VLOOKUP(Table3[[#This Row],[Customer ID]],'Medical Examinations'!$1:$1048576,10,FALSE())</f>
        <v>No</v>
      </c>
      <c r="L2222" s="19" t="e">
        <f>VLOOKUP(Table3[[#This Row],[Customer ID]],'Hospitalisation Details'!2221:$1048576,5,FALSE())</f>
        <v>#N/A</v>
      </c>
      <c r="M2222" s="19" t="e">
        <f>VLOOKUP(Table3[[#This Row],[Customer ID]],'Hospitalisation Details'!2221:$1048576,6,FALSE())</f>
        <v>#N/A</v>
      </c>
      <c r="N2222" s="19" t="e">
        <f>VLOOKUP(Table3[[#This Row],[Customer ID]],'Hospitalisation Details'!2221:$1048576,8,FALSE())</f>
        <v>#N/A</v>
      </c>
      <c r="O2222" s="19" t="e">
        <f>VLOOKUP(Table3[[#This Row],[Customer ID]],'Hospitalisation Details'!2221:$1048576,9,FALSE())</f>
        <v>#N/A</v>
      </c>
      <c r="P2222" s="19" t="e">
        <f>VLOOKUP(Table3[[#This Row],[Customer ID]],'Hospitalisation Details'!2221:$1048576,10,FALSE())</f>
        <v>#N/A</v>
      </c>
      <c r="Q2222" s="19" t="e">
        <f>VLOOKUP(Table3[[#This Row],[Customer ID]],'Hospitalisation Details'!2221:$1048576,11,FALSE())</f>
        <v>#N/A</v>
      </c>
    </row>
    <row r="2223" spans="1:17" x14ac:dyDescent="0.2">
      <c r="A2223" s="18" t="s">
        <v>136</v>
      </c>
      <c r="B2223" s="19" t="str">
        <f>VLOOKUP(Table3[[#This Row],[Customer ID]],'Customer name 1'!2222:$1048576,4,FALSE())</f>
        <v xml:space="preserve">Mr. Matthew </v>
      </c>
      <c r="C2223" s="20">
        <f>VLOOKUP(Table3[[#This Row],[Customer ID]],'Medical Examinations'!$1:$1048576,2,FALSE())</f>
        <v>35.53</v>
      </c>
      <c r="D2223" s="20" t="str">
        <f>VLOOKUP(Table3[[#This Row],[Customer ID]],'Medical Examinations'!$1:$1048576,3,FALSE())</f>
        <v xml:space="preserve"> obesity </v>
      </c>
      <c r="E2223" s="20">
        <f>VLOOKUP(Table3[[#This Row],[Customer ID]],'Medical Examinations'!$1:$1048576,4,FALSE())</f>
        <v>4.55</v>
      </c>
      <c r="F2223" s="20" t="str">
        <f>VLOOKUP(Table3[[#This Row],[Customer ID]],'Medical Examinations'!$1:$1048576,5,FALSE())</f>
        <v xml:space="preserve">normal </v>
      </c>
      <c r="G2223" s="19" t="str">
        <f>VLOOKUP(Table3[[#This Row],[Customer ID]],'Medical Examinations'!$1:$1048576,6,FALSE())</f>
        <v>yes</v>
      </c>
      <c r="H2223" s="19" t="str">
        <f>VLOOKUP(Table3[[#This Row],[Customer ID]],'Medical Examinations'!$1:$1048576,7,FALSE())</f>
        <v>No</v>
      </c>
      <c r="I2223" s="19" t="str">
        <f>VLOOKUP(Table3[[#This Row],[Customer ID]],'Medical Examinations'!$1:$1048576,8,FALSE())</f>
        <v>No</v>
      </c>
      <c r="J2223" s="19">
        <f>VLOOKUP(Table3[[#This Row],[Customer ID]],'Medical Examinations'!$1:$1048576,9,FALSE())</f>
        <v>0</v>
      </c>
      <c r="K2223" s="19" t="str">
        <f>VLOOKUP(Table3[[#This Row],[Customer ID]],'Medical Examinations'!$1:$1048576,10,FALSE())</f>
        <v>No</v>
      </c>
      <c r="L2223" s="19" t="e">
        <f>VLOOKUP(Table3[[#This Row],[Customer ID]],'Hospitalisation Details'!2222:$1048576,5,FALSE())</f>
        <v>#N/A</v>
      </c>
      <c r="M2223" s="19" t="e">
        <f>VLOOKUP(Table3[[#This Row],[Customer ID]],'Hospitalisation Details'!2222:$1048576,6,FALSE())</f>
        <v>#N/A</v>
      </c>
      <c r="N2223" s="19" t="e">
        <f>VLOOKUP(Table3[[#This Row],[Customer ID]],'Hospitalisation Details'!2222:$1048576,8,FALSE())</f>
        <v>#N/A</v>
      </c>
      <c r="O2223" s="19" t="e">
        <f>VLOOKUP(Table3[[#This Row],[Customer ID]],'Hospitalisation Details'!2222:$1048576,9,FALSE())</f>
        <v>#N/A</v>
      </c>
      <c r="P2223" s="19" t="e">
        <f>VLOOKUP(Table3[[#This Row],[Customer ID]],'Hospitalisation Details'!2222:$1048576,10,FALSE())</f>
        <v>#N/A</v>
      </c>
      <c r="Q2223" s="19" t="e">
        <f>VLOOKUP(Table3[[#This Row],[Customer ID]],'Hospitalisation Details'!2222:$1048576,11,FALSE())</f>
        <v>#N/A</v>
      </c>
    </row>
    <row r="2224" spans="1:17" x14ac:dyDescent="0.2">
      <c r="A2224" s="18" t="s">
        <v>135</v>
      </c>
      <c r="B2224" s="19" t="str">
        <f>VLOOKUP(Table3[[#This Row],[Customer ID]],'Customer name 1'!2223:$1048576,4,FALSE())</f>
        <v xml:space="preserve">Mr. Zachary </v>
      </c>
      <c r="C2224" s="20">
        <f>VLOOKUP(Table3[[#This Row],[Customer ID]],'Medical Examinations'!$1:$1048576,2,FALSE())</f>
        <v>31.1</v>
      </c>
      <c r="D2224" s="20" t="str">
        <f>VLOOKUP(Table3[[#This Row],[Customer ID]],'Medical Examinations'!$1:$1048576,3,FALSE())</f>
        <v xml:space="preserve"> obesity </v>
      </c>
      <c r="E2224" s="20">
        <f>VLOOKUP(Table3[[#This Row],[Customer ID]],'Medical Examinations'!$1:$1048576,4,FALSE())</f>
        <v>4.37</v>
      </c>
      <c r="F2224" s="20" t="str">
        <f>VLOOKUP(Table3[[#This Row],[Customer ID]],'Medical Examinations'!$1:$1048576,5,FALSE())</f>
        <v xml:space="preserve">normal </v>
      </c>
      <c r="G2224" s="19" t="str">
        <f>VLOOKUP(Table3[[#This Row],[Customer ID]],'Medical Examinations'!$1:$1048576,6,FALSE())</f>
        <v>yes</v>
      </c>
      <c r="H2224" s="19" t="str">
        <f>VLOOKUP(Table3[[#This Row],[Customer ID]],'Medical Examinations'!$1:$1048576,7,FALSE())</f>
        <v>No</v>
      </c>
      <c r="I2224" s="19" t="str">
        <f>VLOOKUP(Table3[[#This Row],[Customer ID]],'Medical Examinations'!$1:$1048576,8,FALSE())</f>
        <v>No</v>
      </c>
      <c r="J2224" s="19">
        <f>VLOOKUP(Table3[[#This Row],[Customer ID]],'Medical Examinations'!$1:$1048576,9,FALSE())</f>
        <v>0</v>
      </c>
      <c r="K2224" s="19" t="str">
        <f>VLOOKUP(Table3[[#This Row],[Customer ID]],'Medical Examinations'!$1:$1048576,10,FALSE())</f>
        <v>No</v>
      </c>
      <c r="L2224" s="19" t="e">
        <f>VLOOKUP(Table3[[#This Row],[Customer ID]],'Hospitalisation Details'!2223:$1048576,5,FALSE())</f>
        <v>#N/A</v>
      </c>
      <c r="M2224" s="19" t="e">
        <f>VLOOKUP(Table3[[#This Row],[Customer ID]],'Hospitalisation Details'!2223:$1048576,6,FALSE())</f>
        <v>#N/A</v>
      </c>
      <c r="N2224" s="19" t="e">
        <f>VLOOKUP(Table3[[#This Row],[Customer ID]],'Hospitalisation Details'!2223:$1048576,8,FALSE())</f>
        <v>#N/A</v>
      </c>
      <c r="O2224" s="19" t="e">
        <f>VLOOKUP(Table3[[#This Row],[Customer ID]],'Hospitalisation Details'!2223:$1048576,9,FALSE())</f>
        <v>#N/A</v>
      </c>
      <c r="P2224" s="19" t="e">
        <f>VLOOKUP(Table3[[#This Row],[Customer ID]],'Hospitalisation Details'!2223:$1048576,10,FALSE())</f>
        <v>#N/A</v>
      </c>
      <c r="Q2224" s="19" t="e">
        <f>VLOOKUP(Table3[[#This Row],[Customer ID]],'Hospitalisation Details'!2223:$1048576,11,FALSE())</f>
        <v>#N/A</v>
      </c>
    </row>
    <row r="2225" spans="1:17" x14ac:dyDescent="0.2">
      <c r="A2225" s="18" t="s">
        <v>134</v>
      </c>
      <c r="B2225" s="19" t="str">
        <f>VLOOKUP(Table3[[#This Row],[Customer ID]],'Customer name 1'!2224:$1048576,4,FALSE())</f>
        <v xml:space="preserve">Mr. Matthew </v>
      </c>
      <c r="C2225" s="20">
        <f>VLOOKUP(Table3[[#This Row],[Customer ID]],'Medical Examinations'!$1:$1048576,2,FALSE())</f>
        <v>23.21</v>
      </c>
      <c r="D2225" s="20" t="str">
        <f>VLOOKUP(Table3[[#This Row],[Customer ID]],'Medical Examinations'!$1:$1048576,3,FALSE())</f>
        <v>normal weight</v>
      </c>
      <c r="E2225" s="20">
        <f>VLOOKUP(Table3[[#This Row],[Customer ID]],'Medical Examinations'!$1:$1048576,4,FALSE())</f>
        <v>5.24</v>
      </c>
      <c r="F2225" s="20" t="str">
        <f>VLOOKUP(Table3[[#This Row],[Customer ID]],'Medical Examinations'!$1:$1048576,5,FALSE())</f>
        <v xml:space="preserve">normal </v>
      </c>
      <c r="G2225" s="19" t="str">
        <f>VLOOKUP(Table3[[#This Row],[Customer ID]],'Medical Examinations'!$1:$1048576,6,FALSE())</f>
        <v>yes</v>
      </c>
      <c r="H2225" s="19" t="str">
        <f>VLOOKUP(Table3[[#This Row],[Customer ID]],'Medical Examinations'!$1:$1048576,7,FALSE())</f>
        <v>No</v>
      </c>
      <c r="I2225" s="19" t="str">
        <f>VLOOKUP(Table3[[#This Row],[Customer ID]],'Medical Examinations'!$1:$1048576,8,FALSE())</f>
        <v>No</v>
      </c>
      <c r="J2225" s="19">
        <f>VLOOKUP(Table3[[#This Row],[Customer ID]],'Medical Examinations'!$1:$1048576,9,FALSE())</f>
        <v>0</v>
      </c>
      <c r="K2225" s="19" t="str">
        <f>VLOOKUP(Table3[[#This Row],[Customer ID]],'Medical Examinations'!$1:$1048576,10,FALSE())</f>
        <v>No</v>
      </c>
      <c r="L2225" s="19" t="e">
        <f>VLOOKUP(Table3[[#This Row],[Customer ID]],'Hospitalisation Details'!2224:$1048576,5,FALSE())</f>
        <v>#N/A</v>
      </c>
      <c r="M2225" s="19" t="e">
        <f>VLOOKUP(Table3[[#This Row],[Customer ID]],'Hospitalisation Details'!2224:$1048576,6,FALSE())</f>
        <v>#N/A</v>
      </c>
      <c r="N2225" s="19" t="e">
        <f>VLOOKUP(Table3[[#This Row],[Customer ID]],'Hospitalisation Details'!2224:$1048576,8,FALSE())</f>
        <v>#N/A</v>
      </c>
      <c r="O2225" s="19" t="e">
        <f>VLOOKUP(Table3[[#This Row],[Customer ID]],'Hospitalisation Details'!2224:$1048576,9,FALSE())</f>
        <v>#N/A</v>
      </c>
      <c r="P2225" s="19" t="e">
        <f>VLOOKUP(Table3[[#This Row],[Customer ID]],'Hospitalisation Details'!2224:$1048576,10,FALSE())</f>
        <v>#N/A</v>
      </c>
      <c r="Q2225" s="19" t="e">
        <f>VLOOKUP(Table3[[#This Row],[Customer ID]],'Hospitalisation Details'!2224:$1048576,11,FALSE())</f>
        <v>#N/A</v>
      </c>
    </row>
    <row r="2226" spans="1:17" x14ac:dyDescent="0.2">
      <c r="A2226" s="18" t="s">
        <v>133</v>
      </c>
      <c r="B2226" s="19" t="str">
        <f>VLOOKUP(Table3[[#This Row],[Customer ID]],'Customer name 1'!2225:$1048576,4,FALSE())</f>
        <v xml:space="preserve">Mr. Pat </v>
      </c>
      <c r="C2226" s="20">
        <f>VLOOKUP(Table3[[#This Row],[Customer ID]],'Medical Examinations'!$1:$1048576,2,FALSE())</f>
        <v>18.36</v>
      </c>
      <c r="D2226" s="20" t="str">
        <f>VLOOKUP(Table3[[#This Row],[Customer ID]],'Medical Examinations'!$1:$1048576,3,FALSE())</f>
        <v xml:space="preserve">under weight </v>
      </c>
      <c r="E2226" s="20">
        <f>VLOOKUP(Table3[[#This Row],[Customer ID]],'Medical Examinations'!$1:$1048576,4,FALSE())</f>
        <v>5.96</v>
      </c>
      <c r="F2226" s="20" t="str">
        <f>VLOOKUP(Table3[[#This Row],[Customer ID]],'Medical Examinations'!$1:$1048576,5,FALSE())</f>
        <v>prediabetes</v>
      </c>
      <c r="G2226" s="19" t="str">
        <f>VLOOKUP(Table3[[#This Row],[Customer ID]],'Medical Examinations'!$1:$1048576,6,FALSE())</f>
        <v>No</v>
      </c>
      <c r="H2226" s="19" t="str">
        <f>VLOOKUP(Table3[[#This Row],[Customer ID]],'Medical Examinations'!$1:$1048576,7,FALSE())</f>
        <v>No</v>
      </c>
      <c r="I2226" s="19" t="str">
        <f>VLOOKUP(Table3[[#This Row],[Customer ID]],'Medical Examinations'!$1:$1048576,8,FALSE())</f>
        <v>No</v>
      </c>
      <c r="J2226" s="19">
        <f>VLOOKUP(Table3[[#This Row],[Customer ID]],'Medical Examinations'!$1:$1048576,9,FALSE())</f>
        <v>1</v>
      </c>
      <c r="K2226" s="19" t="str">
        <f>VLOOKUP(Table3[[#This Row],[Customer ID]],'Medical Examinations'!$1:$1048576,10,FALSE())</f>
        <v>No</v>
      </c>
      <c r="L2226" s="19" t="e">
        <f>VLOOKUP(Table3[[#This Row],[Customer ID]],'Hospitalisation Details'!2225:$1048576,5,FALSE())</f>
        <v>#N/A</v>
      </c>
      <c r="M2226" s="19" t="e">
        <f>VLOOKUP(Table3[[#This Row],[Customer ID]],'Hospitalisation Details'!2225:$1048576,6,FALSE())</f>
        <v>#N/A</v>
      </c>
      <c r="N2226" s="19" t="e">
        <f>VLOOKUP(Table3[[#This Row],[Customer ID]],'Hospitalisation Details'!2225:$1048576,8,FALSE())</f>
        <v>#N/A</v>
      </c>
      <c r="O2226" s="19" t="e">
        <f>VLOOKUP(Table3[[#This Row],[Customer ID]],'Hospitalisation Details'!2225:$1048576,9,FALSE())</f>
        <v>#N/A</v>
      </c>
      <c r="P2226" s="19" t="e">
        <f>VLOOKUP(Table3[[#This Row],[Customer ID]],'Hospitalisation Details'!2225:$1048576,10,FALSE())</f>
        <v>#N/A</v>
      </c>
      <c r="Q2226" s="19" t="e">
        <f>VLOOKUP(Table3[[#This Row],[Customer ID]],'Hospitalisation Details'!2225:$1048576,11,FALSE())</f>
        <v>#N/A</v>
      </c>
    </row>
    <row r="2227" spans="1:17" x14ac:dyDescent="0.2">
      <c r="A2227" s="18" t="s">
        <v>132</v>
      </c>
      <c r="B2227" s="19" t="str">
        <f>VLOOKUP(Table3[[#This Row],[Customer ID]],'Customer name 1'!2226:$1048576,4,FALSE())</f>
        <v xml:space="preserve">Ms. Ashley </v>
      </c>
      <c r="C2227" s="20">
        <f>VLOOKUP(Table3[[#This Row],[Customer ID]],'Medical Examinations'!$1:$1048576,2,FALSE())</f>
        <v>15.92</v>
      </c>
      <c r="D2227" s="20" t="str">
        <f>VLOOKUP(Table3[[#This Row],[Customer ID]],'Medical Examinations'!$1:$1048576,3,FALSE())</f>
        <v xml:space="preserve">under weight </v>
      </c>
      <c r="E2227" s="20">
        <f>VLOOKUP(Table3[[#This Row],[Customer ID]],'Medical Examinations'!$1:$1048576,4,FALSE())</f>
        <v>4.76</v>
      </c>
      <c r="F2227" s="20" t="str">
        <f>VLOOKUP(Table3[[#This Row],[Customer ID]],'Medical Examinations'!$1:$1048576,5,FALSE())</f>
        <v xml:space="preserve">normal </v>
      </c>
      <c r="G2227" s="19" t="str">
        <f>VLOOKUP(Table3[[#This Row],[Customer ID]],'Medical Examinations'!$1:$1048576,6,FALSE())</f>
        <v>yes</v>
      </c>
      <c r="H2227" s="19" t="str">
        <f>VLOOKUP(Table3[[#This Row],[Customer ID]],'Medical Examinations'!$1:$1048576,7,FALSE())</f>
        <v>No</v>
      </c>
      <c r="I2227" s="19" t="str">
        <f>VLOOKUP(Table3[[#This Row],[Customer ID]],'Medical Examinations'!$1:$1048576,8,FALSE())</f>
        <v>No</v>
      </c>
      <c r="J2227" s="19">
        <f>VLOOKUP(Table3[[#This Row],[Customer ID]],'Medical Examinations'!$1:$1048576,9,FALSE())</f>
        <v>1</v>
      </c>
      <c r="K2227" s="19" t="str">
        <f>VLOOKUP(Table3[[#This Row],[Customer ID]],'Medical Examinations'!$1:$1048576,10,FALSE())</f>
        <v>No</v>
      </c>
      <c r="L2227" s="19" t="e">
        <f>VLOOKUP(Table3[[#This Row],[Customer ID]],'Hospitalisation Details'!2226:$1048576,5,FALSE())</f>
        <v>#N/A</v>
      </c>
      <c r="M2227" s="19" t="e">
        <f>VLOOKUP(Table3[[#This Row],[Customer ID]],'Hospitalisation Details'!2226:$1048576,6,FALSE())</f>
        <v>#N/A</v>
      </c>
      <c r="N2227" s="19" t="e">
        <f>VLOOKUP(Table3[[#This Row],[Customer ID]],'Hospitalisation Details'!2226:$1048576,8,FALSE())</f>
        <v>#N/A</v>
      </c>
      <c r="O2227" s="19" t="e">
        <f>VLOOKUP(Table3[[#This Row],[Customer ID]],'Hospitalisation Details'!2226:$1048576,9,FALSE())</f>
        <v>#N/A</v>
      </c>
      <c r="P2227" s="19" t="e">
        <f>VLOOKUP(Table3[[#This Row],[Customer ID]],'Hospitalisation Details'!2226:$1048576,10,FALSE())</f>
        <v>#N/A</v>
      </c>
      <c r="Q2227" s="19" t="e">
        <f>VLOOKUP(Table3[[#This Row],[Customer ID]],'Hospitalisation Details'!2226:$1048576,11,FALSE())</f>
        <v>#N/A</v>
      </c>
    </row>
    <row r="2228" spans="1:17" x14ac:dyDescent="0.2">
      <c r="A2228" s="18" t="s">
        <v>131</v>
      </c>
      <c r="B2228" s="19" t="str">
        <f>VLOOKUP(Table3[[#This Row],[Customer ID]],'Customer name 1'!2227:$1048576,4,FALSE())</f>
        <v xml:space="preserve">Ms. Elizabeth </v>
      </c>
      <c r="C2228" s="20">
        <f>VLOOKUP(Table3[[#This Row],[Customer ID]],'Medical Examinations'!$1:$1048576,2,FALSE())</f>
        <v>15.17</v>
      </c>
      <c r="D2228" s="20" t="str">
        <f>VLOOKUP(Table3[[#This Row],[Customer ID]],'Medical Examinations'!$1:$1048576,3,FALSE())</f>
        <v xml:space="preserve">under weight </v>
      </c>
      <c r="E2228" s="20">
        <f>VLOOKUP(Table3[[#This Row],[Customer ID]],'Medical Examinations'!$1:$1048576,4,FALSE())</f>
        <v>4.3</v>
      </c>
      <c r="F2228" s="20" t="str">
        <f>VLOOKUP(Table3[[#This Row],[Customer ID]],'Medical Examinations'!$1:$1048576,5,FALSE())</f>
        <v xml:space="preserve">normal </v>
      </c>
      <c r="G2228" s="19" t="str">
        <f>VLOOKUP(Table3[[#This Row],[Customer ID]],'Medical Examinations'!$1:$1048576,6,FALSE())</f>
        <v>yes</v>
      </c>
      <c r="H2228" s="19" t="str">
        <f>VLOOKUP(Table3[[#This Row],[Customer ID]],'Medical Examinations'!$1:$1048576,7,FALSE())</f>
        <v>No</v>
      </c>
      <c r="I2228" s="19" t="str">
        <f>VLOOKUP(Table3[[#This Row],[Customer ID]],'Medical Examinations'!$1:$1048576,8,FALSE())</f>
        <v>Yes</v>
      </c>
      <c r="J2228" s="19">
        <f>VLOOKUP(Table3[[#This Row],[Customer ID]],'Medical Examinations'!$1:$1048576,9,FALSE())</f>
        <v>1</v>
      </c>
      <c r="K2228" s="19" t="str">
        <f>VLOOKUP(Table3[[#This Row],[Customer ID]],'Medical Examinations'!$1:$1048576,10,FALSE())</f>
        <v>No</v>
      </c>
      <c r="L2228" s="19" t="e">
        <f>VLOOKUP(Table3[[#This Row],[Customer ID]],'Hospitalisation Details'!2227:$1048576,5,FALSE())</f>
        <v>#N/A</v>
      </c>
      <c r="M2228" s="19" t="e">
        <f>VLOOKUP(Table3[[#This Row],[Customer ID]],'Hospitalisation Details'!2227:$1048576,6,FALSE())</f>
        <v>#N/A</v>
      </c>
      <c r="N2228" s="19" t="e">
        <f>VLOOKUP(Table3[[#This Row],[Customer ID]],'Hospitalisation Details'!2227:$1048576,8,FALSE())</f>
        <v>#N/A</v>
      </c>
      <c r="O2228" s="19" t="e">
        <f>VLOOKUP(Table3[[#This Row],[Customer ID]],'Hospitalisation Details'!2227:$1048576,9,FALSE())</f>
        <v>#N/A</v>
      </c>
      <c r="P2228" s="19" t="e">
        <f>VLOOKUP(Table3[[#This Row],[Customer ID]],'Hospitalisation Details'!2227:$1048576,10,FALSE())</f>
        <v>#N/A</v>
      </c>
      <c r="Q2228" s="19" t="e">
        <f>VLOOKUP(Table3[[#This Row],[Customer ID]],'Hospitalisation Details'!2227:$1048576,11,FALSE())</f>
        <v>#N/A</v>
      </c>
    </row>
    <row r="2229" spans="1:17" x14ac:dyDescent="0.2">
      <c r="A2229" s="18" t="s">
        <v>130</v>
      </c>
      <c r="B2229" s="19" t="str">
        <f>VLOOKUP(Table3[[#This Row],[Customer ID]],'Customer name 1'!2228:$1048576,4,FALSE())</f>
        <v xml:space="preserve">Ms. Rebecca </v>
      </c>
      <c r="C2229" s="20">
        <f>VLOOKUP(Table3[[#This Row],[Customer ID]],'Medical Examinations'!$1:$1048576,2,FALSE())</f>
        <v>16.63</v>
      </c>
      <c r="D2229" s="20" t="str">
        <f>VLOOKUP(Table3[[#This Row],[Customer ID]],'Medical Examinations'!$1:$1048576,3,FALSE())</f>
        <v xml:space="preserve">under weight </v>
      </c>
      <c r="E2229" s="20">
        <f>VLOOKUP(Table3[[#This Row],[Customer ID]],'Medical Examinations'!$1:$1048576,4,FALSE())</f>
        <v>4.5</v>
      </c>
      <c r="F2229" s="20" t="str">
        <f>VLOOKUP(Table3[[#This Row],[Customer ID]],'Medical Examinations'!$1:$1048576,5,FALSE())</f>
        <v xml:space="preserve">normal </v>
      </c>
      <c r="G2229" s="19" t="str">
        <f>VLOOKUP(Table3[[#This Row],[Customer ID]],'Medical Examinations'!$1:$1048576,6,FALSE())</f>
        <v>No</v>
      </c>
      <c r="H2229" s="19" t="str">
        <f>VLOOKUP(Table3[[#This Row],[Customer ID]],'Medical Examinations'!$1:$1048576,7,FALSE())</f>
        <v>No</v>
      </c>
      <c r="I2229" s="19" t="str">
        <f>VLOOKUP(Table3[[#This Row],[Customer ID]],'Medical Examinations'!$1:$1048576,8,FALSE())</f>
        <v>No</v>
      </c>
      <c r="J2229" s="19">
        <f>VLOOKUP(Table3[[#This Row],[Customer ID]],'Medical Examinations'!$1:$1048576,9,FALSE())</f>
        <v>1</v>
      </c>
      <c r="K2229" s="19" t="str">
        <f>VLOOKUP(Table3[[#This Row],[Customer ID]],'Medical Examinations'!$1:$1048576,10,FALSE())</f>
        <v>No</v>
      </c>
      <c r="L2229" s="19" t="e">
        <f>VLOOKUP(Table3[[#This Row],[Customer ID]],'Hospitalisation Details'!2228:$1048576,5,FALSE())</f>
        <v>#N/A</v>
      </c>
      <c r="M2229" s="19" t="e">
        <f>VLOOKUP(Table3[[#This Row],[Customer ID]],'Hospitalisation Details'!2228:$1048576,6,FALSE())</f>
        <v>#N/A</v>
      </c>
      <c r="N2229" s="19" t="e">
        <f>VLOOKUP(Table3[[#This Row],[Customer ID]],'Hospitalisation Details'!2228:$1048576,8,FALSE())</f>
        <v>#N/A</v>
      </c>
      <c r="O2229" s="19" t="e">
        <f>VLOOKUP(Table3[[#This Row],[Customer ID]],'Hospitalisation Details'!2228:$1048576,9,FALSE())</f>
        <v>#N/A</v>
      </c>
      <c r="P2229" s="19" t="e">
        <f>VLOOKUP(Table3[[#This Row],[Customer ID]],'Hospitalisation Details'!2228:$1048576,10,FALSE())</f>
        <v>#N/A</v>
      </c>
      <c r="Q2229" s="19" t="e">
        <f>VLOOKUP(Table3[[#This Row],[Customer ID]],'Hospitalisation Details'!2228:$1048576,11,FALSE())</f>
        <v>#N/A</v>
      </c>
    </row>
    <row r="2230" spans="1:17" x14ac:dyDescent="0.2">
      <c r="A2230" s="18" t="s">
        <v>129</v>
      </c>
      <c r="B2230" s="19" t="str">
        <f>VLOOKUP(Table3[[#This Row],[Customer ID]],'Customer name 1'!2229:$1048576,4,FALSE())</f>
        <v xml:space="preserve">Ms. Ruth </v>
      </c>
      <c r="C2230" s="20">
        <f>VLOOKUP(Table3[[#This Row],[Customer ID]],'Medical Examinations'!$1:$1048576,2,FALSE())</f>
        <v>19.39</v>
      </c>
      <c r="D2230" s="20" t="str">
        <f>VLOOKUP(Table3[[#This Row],[Customer ID]],'Medical Examinations'!$1:$1048576,3,FALSE())</f>
        <v>normal weight</v>
      </c>
      <c r="E2230" s="20">
        <f>VLOOKUP(Table3[[#This Row],[Customer ID]],'Medical Examinations'!$1:$1048576,4,FALSE())</f>
        <v>5.59</v>
      </c>
      <c r="F2230" s="20" t="str">
        <f>VLOOKUP(Table3[[#This Row],[Customer ID]],'Medical Examinations'!$1:$1048576,5,FALSE())</f>
        <v xml:space="preserve">normal </v>
      </c>
      <c r="G2230" s="19" t="str">
        <f>VLOOKUP(Table3[[#This Row],[Customer ID]],'Medical Examinations'!$1:$1048576,6,FALSE())</f>
        <v>No</v>
      </c>
      <c r="H2230" s="19" t="str">
        <f>VLOOKUP(Table3[[#This Row],[Customer ID]],'Medical Examinations'!$1:$1048576,7,FALSE())</f>
        <v>No</v>
      </c>
      <c r="I2230" s="19" t="str">
        <f>VLOOKUP(Table3[[#This Row],[Customer ID]],'Medical Examinations'!$1:$1048576,8,FALSE())</f>
        <v>Yes</v>
      </c>
      <c r="J2230" s="19">
        <f>VLOOKUP(Table3[[#This Row],[Customer ID]],'Medical Examinations'!$1:$1048576,9,FALSE())</f>
        <v>1</v>
      </c>
      <c r="K2230" s="19" t="str">
        <f>VLOOKUP(Table3[[#This Row],[Customer ID]],'Medical Examinations'!$1:$1048576,10,FALSE())</f>
        <v>No</v>
      </c>
      <c r="L2230" s="19" t="e">
        <f>VLOOKUP(Table3[[#This Row],[Customer ID]],'Hospitalisation Details'!2229:$1048576,5,FALSE())</f>
        <v>#N/A</v>
      </c>
      <c r="M2230" s="19" t="e">
        <f>VLOOKUP(Table3[[#This Row],[Customer ID]],'Hospitalisation Details'!2229:$1048576,6,FALSE())</f>
        <v>#N/A</v>
      </c>
      <c r="N2230" s="19" t="e">
        <f>VLOOKUP(Table3[[#This Row],[Customer ID]],'Hospitalisation Details'!2229:$1048576,8,FALSE())</f>
        <v>#N/A</v>
      </c>
      <c r="O2230" s="19" t="e">
        <f>VLOOKUP(Table3[[#This Row],[Customer ID]],'Hospitalisation Details'!2229:$1048576,9,FALSE())</f>
        <v>#N/A</v>
      </c>
      <c r="P2230" s="19" t="e">
        <f>VLOOKUP(Table3[[#This Row],[Customer ID]],'Hospitalisation Details'!2229:$1048576,10,FALSE())</f>
        <v>#N/A</v>
      </c>
      <c r="Q2230" s="19" t="e">
        <f>VLOOKUP(Table3[[#This Row],[Customer ID]],'Hospitalisation Details'!2229:$1048576,11,FALSE())</f>
        <v>#N/A</v>
      </c>
    </row>
    <row r="2231" spans="1:17" x14ac:dyDescent="0.2">
      <c r="A2231" s="18" t="s">
        <v>128</v>
      </c>
      <c r="B2231" s="19" t="str">
        <f>VLOOKUP(Table3[[#This Row],[Customer ID]],'Customer name 1'!2230:$1048576,4,FALSE())</f>
        <v xml:space="preserve">Mr. Gregory </v>
      </c>
      <c r="C2231" s="20">
        <f>VLOOKUP(Table3[[#This Row],[Customer ID]],'Medical Examinations'!$1:$1048576,2,FALSE())</f>
        <v>17.34</v>
      </c>
      <c r="D2231" s="20" t="str">
        <f>VLOOKUP(Table3[[#This Row],[Customer ID]],'Medical Examinations'!$1:$1048576,3,FALSE())</f>
        <v xml:space="preserve">under weight </v>
      </c>
      <c r="E2231" s="20">
        <f>VLOOKUP(Table3[[#This Row],[Customer ID]],'Medical Examinations'!$1:$1048576,4,FALSE())</f>
        <v>6.29</v>
      </c>
      <c r="F2231" s="20" t="str">
        <f>VLOOKUP(Table3[[#This Row],[Customer ID]],'Medical Examinations'!$1:$1048576,5,FALSE())</f>
        <v>prediabetes</v>
      </c>
      <c r="G2231" s="19" t="str">
        <f>VLOOKUP(Table3[[#This Row],[Customer ID]],'Medical Examinations'!$1:$1048576,6,FALSE())</f>
        <v>yes</v>
      </c>
      <c r="H2231" s="19" t="str">
        <f>VLOOKUP(Table3[[#This Row],[Customer ID]],'Medical Examinations'!$1:$1048576,7,FALSE())</f>
        <v>No</v>
      </c>
      <c r="I2231" s="19" t="str">
        <f>VLOOKUP(Table3[[#This Row],[Customer ID]],'Medical Examinations'!$1:$1048576,8,FALSE())</f>
        <v>Yes</v>
      </c>
      <c r="J2231" s="19">
        <f>VLOOKUP(Table3[[#This Row],[Customer ID]],'Medical Examinations'!$1:$1048576,9,FALSE())</f>
        <v>1</v>
      </c>
      <c r="K2231" s="19" t="str">
        <f>VLOOKUP(Table3[[#This Row],[Customer ID]],'Medical Examinations'!$1:$1048576,10,FALSE())</f>
        <v>No</v>
      </c>
      <c r="L2231" s="19" t="e">
        <f>VLOOKUP(Table3[[#This Row],[Customer ID]],'Hospitalisation Details'!2230:$1048576,5,FALSE())</f>
        <v>#N/A</v>
      </c>
      <c r="M2231" s="19" t="e">
        <f>VLOOKUP(Table3[[#This Row],[Customer ID]],'Hospitalisation Details'!2230:$1048576,6,FALSE())</f>
        <v>#N/A</v>
      </c>
      <c r="N2231" s="19" t="e">
        <f>VLOOKUP(Table3[[#This Row],[Customer ID]],'Hospitalisation Details'!2230:$1048576,8,FALSE())</f>
        <v>#N/A</v>
      </c>
      <c r="O2231" s="19" t="e">
        <f>VLOOKUP(Table3[[#This Row],[Customer ID]],'Hospitalisation Details'!2230:$1048576,9,FALSE())</f>
        <v>#N/A</v>
      </c>
      <c r="P2231" s="19" t="e">
        <f>VLOOKUP(Table3[[#This Row],[Customer ID]],'Hospitalisation Details'!2230:$1048576,10,FALSE())</f>
        <v>#N/A</v>
      </c>
      <c r="Q2231" s="19" t="e">
        <f>VLOOKUP(Table3[[#This Row],[Customer ID]],'Hospitalisation Details'!2230:$1048576,11,FALSE())</f>
        <v>#N/A</v>
      </c>
    </row>
    <row r="2232" spans="1:17" x14ac:dyDescent="0.2">
      <c r="A2232" s="18" t="s">
        <v>127</v>
      </c>
      <c r="B2232" s="19" t="str">
        <f>VLOOKUP(Table3[[#This Row],[Customer ID]],'Customer name 1'!2231:$1048576,4,FALSE())</f>
        <v xml:space="preserve">Ms. Alexandra </v>
      </c>
      <c r="C2232" s="20">
        <f>VLOOKUP(Table3[[#This Row],[Customer ID]],'Medical Examinations'!$1:$1048576,2,FALSE())</f>
        <v>17.940000000000001</v>
      </c>
      <c r="D2232" s="20" t="str">
        <f>VLOOKUP(Table3[[#This Row],[Customer ID]],'Medical Examinations'!$1:$1048576,3,FALSE())</f>
        <v xml:space="preserve">under weight </v>
      </c>
      <c r="E2232" s="20">
        <f>VLOOKUP(Table3[[#This Row],[Customer ID]],'Medical Examinations'!$1:$1048576,4,FALSE())</f>
        <v>4.1900000000000004</v>
      </c>
      <c r="F2232" s="20" t="str">
        <f>VLOOKUP(Table3[[#This Row],[Customer ID]],'Medical Examinations'!$1:$1048576,5,FALSE())</f>
        <v xml:space="preserve">normal </v>
      </c>
      <c r="G2232" s="19" t="str">
        <f>VLOOKUP(Table3[[#This Row],[Customer ID]],'Medical Examinations'!$1:$1048576,6,FALSE())</f>
        <v>No</v>
      </c>
      <c r="H2232" s="19" t="str">
        <f>VLOOKUP(Table3[[#This Row],[Customer ID]],'Medical Examinations'!$1:$1048576,7,FALSE())</f>
        <v>yes</v>
      </c>
      <c r="I2232" s="19" t="str">
        <f>VLOOKUP(Table3[[#This Row],[Customer ID]],'Medical Examinations'!$1:$1048576,8,FALSE())</f>
        <v>No</v>
      </c>
      <c r="J2232" s="19">
        <f>VLOOKUP(Table3[[#This Row],[Customer ID]],'Medical Examinations'!$1:$1048576,9,FALSE())</f>
        <v>1</v>
      </c>
      <c r="K2232" s="19" t="str">
        <f>VLOOKUP(Table3[[#This Row],[Customer ID]],'Medical Examinations'!$1:$1048576,10,FALSE())</f>
        <v>No</v>
      </c>
      <c r="L2232" s="19" t="e">
        <f>VLOOKUP(Table3[[#This Row],[Customer ID]],'Hospitalisation Details'!2231:$1048576,5,FALSE())</f>
        <v>#N/A</v>
      </c>
      <c r="M2232" s="19" t="e">
        <f>VLOOKUP(Table3[[#This Row],[Customer ID]],'Hospitalisation Details'!2231:$1048576,6,FALSE())</f>
        <v>#N/A</v>
      </c>
      <c r="N2232" s="19" t="e">
        <f>VLOOKUP(Table3[[#This Row],[Customer ID]],'Hospitalisation Details'!2231:$1048576,8,FALSE())</f>
        <v>#N/A</v>
      </c>
      <c r="O2232" s="19" t="e">
        <f>VLOOKUP(Table3[[#This Row],[Customer ID]],'Hospitalisation Details'!2231:$1048576,9,FALSE())</f>
        <v>#N/A</v>
      </c>
      <c r="P2232" s="19" t="e">
        <f>VLOOKUP(Table3[[#This Row],[Customer ID]],'Hospitalisation Details'!2231:$1048576,10,FALSE())</f>
        <v>#N/A</v>
      </c>
      <c r="Q2232" s="19" t="e">
        <f>VLOOKUP(Table3[[#This Row],[Customer ID]],'Hospitalisation Details'!2231:$1048576,11,FALSE())</f>
        <v>#N/A</v>
      </c>
    </row>
    <row r="2233" spans="1:17" x14ac:dyDescent="0.2">
      <c r="A2233" s="18" t="s">
        <v>126</v>
      </c>
      <c r="B2233" s="19" t="str">
        <f>VLOOKUP(Table3[[#This Row],[Customer ID]],'Customer name 1'!2232:$1048576,4,FALSE())</f>
        <v xml:space="preserve">Ms. Hillary </v>
      </c>
      <c r="C2233" s="20">
        <f>VLOOKUP(Table3[[#This Row],[Customer ID]],'Medical Examinations'!$1:$1048576,2,FALSE())</f>
        <v>16.670000000000002</v>
      </c>
      <c r="D2233" s="20" t="str">
        <f>VLOOKUP(Table3[[#This Row],[Customer ID]],'Medical Examinations'!$1:$1048576,3,FALSE())</f>
        <v xml:space="preserve">under weight </v>
      </c>
      <c r="E2233" s="20">
        <f>VLOOKUP(Table3[[#This Row],[Customer ID]],'Medical Examinations'!$1:$1048576,4,FALSE())</f>
        <v>4.7</v>
      </c>
      <c r="F2233" s="20" t="str">
        <f>VLOOKUP(Table3[[#This Row],[Customer ID]],'Medical Examinations'!$1:$1048576,5,FALSE())</f>
        <v xml:space="preserve">normal </v>
      </c>
      <c r="G2233" s="19" t="str">
        <f>VLOOKUP(Table3[[#This Row],[Customer ID]],'Medical Examinations'!$1:$1048576,6,FALSE())</f>
        <v>yes</v>
      </c>
      <c r="H2233" s="19" t="str">
        <f>VLOOKUP(Table3[[#This Row],[Customer ID]],'Medical Examinations'!$1:$1048576,7,FALSE())</f>
        <v>No</v>
      </c>
      <c r="I2233" s="19" t="str">
        <f>VLOOKUP(Table3[[#This Row],[Customer ID]],'Medical Examinations'!$1:$1048576,8,FALSE())</f>
        <v>Yes</v>
      </c>
      <c r="J2233" s="19">
        <f>VLOOKUP(Table3[[#This Row],[Customer ID]],'Medical Examinations'!$1:$1048576,9,FALSE())</f>
        <v>1</v>
      </c>
      <c r="K2233" s="19" t="str">
        <f>VLOOKUP(Table3[[#This Row],[Customer ID]],'Medical Examinations'!$1:$1048576,10,FALSE())</f>
        <v>No</v>
      </c>
      <c r="L2233" s="19" t="e">
        <f>VLOOKUP(Table3[[#This Row],[Customer ID]],'Hospitalisation Details'!2232:$1048576,5,FALSE())</f>
        <v>#N/A</v>
      </c>
      <c r="M2233" s="19" t="e">
        <f>VLOOKUP(Table3[[#This Row],[Customer ID]],'Hospitalisation Details'!2232:$1048576,6,FALSE())</f>
        <v>#N/A</v>
      </c>
      <c r="N2233" s="19" t="e">
        <f>VLOOKUP(Table3[[#This Row],[Customer ID]],'Hospitalisation Details'!2232:$1048576,8,FALSE())</f>
        <v>#N/A</v>
      </c>
      <c r="O2233" s="19" t="e">
        <f>VLOOKUP(Table3[[#This Row],[Customer ID]],'Hospitalisation Details'!2232:$1048576,9,FALSE())</f>
        <v>#N/A</v>
      </c>
      <c r="P2233" s="19" t="e">
        <f>VLOOKUP(Table3[[#This Row],[Customer ID]],'Hospitalisation Details'!2232:$1048576,10,FALSE())</f>
        <v>#N/A</v>
      </c>
      <c r="Q2233" s="19" t="e">
        <f>VLOOKUP(Table3[[#This Row],[Customer ID]],'Hospitalisation Details'!2232:$1048576,11,FALSE())</f>
        <v>#N/A</v>
      </c>
    </row>
    <row r="2234" spans="1:17" x14ac:dyDescent="0.2">
      <c r="A2234" s="18" t="s">
        <v>125</v>
      </c>
      <c r="B2234" s="19" t="str">
        <f>VLOOKUP(Table3[[#This Row],[Customer ID]],'Customer name 1'!2233:$1048576,4,FALSE())</f>
        <v xml:space="preserve">Ms. Amy </v>
      </c>
      <c r="C2234" s="20">
        <f>VLOOKUP(Table3[[#This Row],[Customer ID]],'Medical Examinations'!$1:$1048576,2,FALSE())</f>
        <v>20.58</v>
      </c>
      <c r="D2234" s="20" t="str">
        <f>VLOOKUP(Table3[[#This Row],[Customer ID]],'Medical Examinations'!$1:$1048576,3,FALSE())</f>
        <v>normal weight</v>
      </c>
      <c r="E2234" s="20">
        <f>VLOOKUP(Table3[[#This Row],[Customer ID]],'Medical Examinations'!$1:$1048576,4,FALSE())</f>
        <v>5.64</v>
      </c>
      <c r="F2234" s="20" t="str">
        <f>VLOOKUP(Table3[[#This Row],[Customer ID]],'Medical Examinations'!$1:$1048576,5,FALSE())</f>
        <v xml:space="preserve">normal </v>
      </c>
      <c r="G2234" s="19" t="str">
        <f>VLOOKUP(Table3[[#This Row],[Customer ID]],'Medical Examinations'!$1:$1048576,6,FALSE())</f>
        <v>yes</v>
      </c>
      <c r="H2234" s="19" t="str">
        <f>VLOOKUP(Table3[[#This Row],[Customer ID]],'Medical Examinations'!$1:$1048576,7,FALSE())</f>
        <v>No</v>
      </c>
      <c r="I2234" s="19" t="str">
        <f>VLOOKUP(Table3[[#This Row],[Customer ID]],'Medical Examinations'!$1:$1048576,8,FALSE())</f>
        <v>No</v>
      </c>
      <c r="J2234" s="19">
        <f>VLOOKUP(Table3[[#This Row],[Customer ID]],'Medical Examinations'!$1:$1048576,9,FALSE())</f>
        <v>0</v>
      </c>
      <c r="K2234" s="19" t="str">
        <f>VLOOKUP(Table3[[#This Row],[Customer ID]],'Medical Examinations'!$1:$1048576,10,FALSE())</f>
        <v>No</v>
      </c>
      <c r="L2234" s="19" t="e">
        <f>VLOOKUP(Table3[[#This Row],[Customer ID]],'Hospitalisation Details'!2233:$1048576,5,FALSE())</f>
        <v>#N/A</v>
      </c>
      <c r="M2234" s="19" t="e">
        <f>VLOOKUP(Table3[[#This Row],[Customer ID]],'Hospitalisation Details'!2233:$1048576,6,FALSE())</f>
        <v>#N/A</v>
      </c>
      <c r="N2234" s="19" t="e">
        <f>VLOOKUP(Table3[[#This Row],[Customer ID]],'Hospitalisation Details'!2233:$1048576,8,FALSE())</f>
        <v>#N/A</v>
      </c>
      <c r="O2234" s="19" t="e">
        <f>VLOOKUP(Table3[[#This Row],[Customer ID]],'Hospitalisation Details'!2233:$1048576,9,FALSE())</f>
        <v>#N/A</v>
      </c>
      <c r="P2234" s="19" t="e">
        <f>VLOOKUP(Table3[[#This Row],[Customer ID]],'Hospitalisation Details'!2233:$1048576,10,FALSE())</f>
        <v>#N/A</v>
      </c>
      <c r="Q2234" s="19" t="e">
        <f>VLOOKUP(Table3[[#This Row],[Customer ID]],'Hospitalisation Details'!2233:$1048576,11,FALSE())</f>
        <v>#N/A</v>
      </c>
    </row>
    <row r="2235" spans="1:17" x14ac:dyDescent="0.2">
      <c r="A2235" s="18" t="s">
        <v>124</v>
      </c>
      <c r="B2235" s="19" t="str">
        <f>VLOOKUP(Table3[[#This Row],[Customer ID]],'Customer name 1'!2234:$1048576,4,FALSE())</f>
        <v xml:space="preserve">Mr. Scott </v>
      </c>
      <c r="C2235" s="20">
        <f>VLOOKUP(Table3[[#This Row],[Customer ID]],'Medical Examinations'!$1:$1048576,2,FALSE())</f>
        <v>16.5</v>
      </c>
      <c r="D2235" s="20" t="str">
        <f>VLOOKUP(Table3[[#This Row],[Customer ID]],'Medical Examinations'!$1:$1048576,3,FALSE())</f>
        <v xml:space="preserve">under weight </v>
      </c>
      <c r="E2235" s="20">
        <f>VLOOKUP(Table3[[#This Row],[Customer ID]],'Medical Examinations'!$1:$1048576,4,FALSE())</f>
        <v>4.1100000000000003</v>
      </c>
      <c r="F2235" s="20" t="str">
        <f>VLOOKUP(Table3[[#This Row],[Customer ID]],'Medical Examinations'!$1:$1048576,5,FALSE())</f>
        <v xml:space="preserve">normal </v>
      </c>
      <c r="G2235" s="19" t="str">
        <f>VLOOKUP(Table3[[#This Row],[Customer ID]],'Medical Examinations'!$1:$1048576,6,FALSE())</f>
        <v>yes</v>
      </c>
      <c r="H2235" s="19" t="str">
        <f>VLOOKUP(Table3[[#This Row],[Customer ID]],'Medical Examinations'!$1:$1048576,7,FALSE())</f>
        <v>No</v>
      </c>
      <c r="I2235" s="19" t="str">
        <f>VLOOKUP(Table3[[#This Row],[Customer ID]],'Medical Examinations'!$1:$1048576,8,FALSE())</f>
        <v>No</v>
      </c>
      <c r="J2235" s="19">
        <f>VLOOKUP(Table3[[#This Row],[Customer ID]],'Medical Examinations'!$1:$1048576,9,FALSE())</f>
        <v>0</v>
      </c>
      <c r="K2235" s="19" t="str">
        <f>VLOOKUP(Table3[[#This Row],[Customer ID]],'Medical Examinations'!$1:$1048576,10,FALSE())</f>
        <v>No</v>
      </c>
      <c r="L2235" s="19" t="e">
        <f>VLOOKUP(Table3[[#This Row],[Customer ID]],'Hospitalisation Details'!2234:$1048576,5,FALSE())</f>
        <v>#N/A</v>
      </c>
      <c r="M2235" s="19" t="e">
        <f>VLOOKUP(Table3[[#This Row],[Customer ID]],'Hospitalisation Details'!2234:$1048576,6,FALSE())</f>
        <v>#N/A</v>
      </c>
      <c r="N2235" s="19" t="e">
        <f>VLOOKUP(Table3[[#This Row],[Customer ID]],'Hospitalisation Details'!2234:$1048576,8,FALSE())</f>
        <v>#N/A</v>
      </c>
      <c r="O2235" s="19" t="e">
        <f>VLOOKUP(Table3[[#This Row],[Customer ID]],'Hospitalisation Details'!2234:$1048576,9,FALSE())</f>
        <v>#N/A</v>
      </c>
      <c r="P2235" s="19" t="e">
        <f>VLOOKUP(Table3[[#This Row],[Customer ID]],'Hospitalisation Details'!2234:$1048576,10,FALSE())</f>
        <v>#N/A</v>
      </c>
      <c r="Q2235" s="19" t="e">
        <f>VLOOKUP(Table3[[#This Row],[Customer ID]],'Hospitalisation Details'!2234:$1048576,11,FALSE())</f>
        <v>#N/A</v>
      </c>
    </row>
    <row r="2236" spans="1:17" x14ac:dyDescent="0.2">
      <c r="A2236" s="18" t="s">
        <v>123</v>
      </c>
      <c r="B2236" s="19" t="str">
        <f>VLOOKUP(Table3[[#This Row],[Customer ID]],'Customer name 1'!2235:$1048576,4,FALSE())</f>
        <v xml:space="preserve">Mr. John </v>
      </c>
      <c r="C2236" s="20">
        <f>VLOOKUP(Table3[[#This Row],[Customer ID]],'Medical Examinations'!$1:$1048576,2,FALSE())</f>
        <v>15.41</v>
      </c>
      <c r="D2236" s="20" t="str">
        <f>VLOOKUP(Table3[[#This Row],[Customer ID]],'Medical Examinations'!$1:$1048576,3,FALSE())</f>
        <v xml:space="preserve">under weight </v>
      </c>
      <c r="E2236" s="20">
        <f>VLOOKUP(Table3[[#This Row],[Customer ID]],'Medical Examinations'!$1:$1048576,4,FALSE())</f>
        <v>5.43</v>
      </c>
      <c r="F2236" s="20" t="str">
        <f>VLOOKUP(Table3[[#This Row],[Customer ID]],'Medical Examinations'!$1:$1048576,5,FALSE())</f>
        <v xml:space="preserve">normal </v>
      </c>
      <c r="G2236" s="19" t="str">
        <f>VLOOKUP(Table3[[#This Row],[Customer ID]],'Medical Examinations'!$1:$1048576,6,FALSE())</f>
        <v>yes</v>
      </c>
      <c r="H2236" s="19" t="str">
        <f>VLOOKUP(Table3[[#This Row],[Customer ID]],'Medical Examinations'!$1:$1048576,7,FALSE())</f>
        <v>No</v>
      </c>
      <c r="I2236" s="19" t="str">
        <f>VLOOKUP(Table3[[#This Row],[Customer ID]],'Medical Examinations'!$1:$1048576,8,FALSE())</f>
        <v>Yes</v>
      </c>
      <c r="J2236" s="19">
        <f>VLOOKUP(Table3[[#This Row],[Customer ID]],'Medical Examinations'!$1:$1048576,9,FALSE())</f>
        <v>1</v>
      </c>
      <c r="K2236" s="19" t="str">
        <f>VLOOKUP(Table3[[#This Row],[Customer ID]],'Medical Examinations'!$1:$1048576,10,FALSE())</f>
        <v>No</v>
      </c>
      <c r="L2236" s="19" t="e">
        <f>VLOOKUP(Table3[[#This Row],[Customer ID]],'Hospitalisation Details'!2235:$1048576,5,FALSE())</f>
        <v>#N/A</v>
      </c>
      <c r="M2236" s="19" t="e">
        <f>VLOOKUP(Table3[[#This Row],[Customer ID]],'Hospitalisation Details'!2235:$1048576,6,FALSE())</f>
        <v>#N/A</v>
      </c>
      <c r="N2236" s="19" t="e">
        <f>VLOOKUP(Table3[[#This Row],[Customer ID]],'Hospitalisation Details'!2235:$1048576,8,FALSE())</f>
        <v>#N/A</v>
      </c>
      <c r="O2236" s="19" t="e">
        <f>VLOOKUP(Table3[[#This Row],[Customer ID]],'Hospitalisation Details'!2235:$1048576,9,FALSE())</f>
        <v>#N/A</v>
      </c>
      <c r="P2236" s="19" t="e">
        <f>VLOOKUP(Table3[[#This Row],[Customer ID]],'Hospitalisation Details'!2235:$1048576,10,FALSE())</f>
        <v>#N/A</v>
      </c>
      <c r="Q2236" s="19" t="e">
        <f>VLOOKUP(Table3[[#This Row],[Customer ID]],'Hospitalisation Details'!2235:$1048576,11,FALSE())</f>
        <v>#N/A</v>
      </c>
    </row>
    <row r="2237" spans="1:17" x14ac:dyDescent="0.2">
      <c r="A2237" s="18" t="s">
        <v>122</v>
      </c>
      <c r="B2237" s="19" t="str">
        <f>VLOOKUP(Table3[[#This Row],[Customer ID]],'Customer name 1'!2236:$1048576,4,FALSE())</f>
        <v xml:space="preserve">Mr. Maaikel </v>
      </c>
      <c r="C2237" s="20">
        <f>VLOOKUP(Table3[[#This Row],[Customer ID]],'Medical Examinations'!$1:$1048576,2,FALSE())</f>
        <v>24.59</v>
      </c>
      <c r="D2237" s="20" t="str">
        <f>VLOOKUP(Table3[[#This Row],[Customer ID]],'Medical Examinations'!$1:$1048576,3,FALSE())</f>
        <v>normal weight</v>
      </c>
      <c r="E2237" s="20">
        <f>VLOOKUP(Table3[[#This Row],[Customer ID]],'Medical Examinations'!$1:$1048576,4,FALSE())</f>
        <v>4.38</v>
      </c>
      <c r="F2237" s="20" t="str">
        <f>VLOOKUP(Table3[[#This Row],[Customer ID]],'Medical Examinations'!$1:$1048576,5,FALSE())</f>
        <v xml:space="preserve">normal </v>
      </c>
      <c r="G2237" s="19" t="str">
        <f>VLOOKUP(Table3[[#This Row],[Customer ID]],'Medical Examinations'!$1:$1048576,6,FALSE())</f>
        <v>No</v>
      </c>
      <c r="H2237" s="19" t="str">
        <f>VLOOKUP(Table3[[#This Row],[Customer ID]],'Medical Examinations'!$1:$1048576,7,FALSE())</f>
        <v>No</v>
      </c>
      <c r="I2237" s="19" t="str">
        <f>VLOOKUP(Table3[[#This Row],[Customer ID]],'Medical Examinations'!$1:$1048576,8,FALSE())</f>
        <v>No</v>
      </c>
      <c r="J2237" s="19">
        <f>VLOOKUP(Table3[[#This Row],[Customer ID]],'Medical Examinations'!$1:$1048576,9,FALSE())</f>
        <v>1</v>
      </c>
      <c r="K2237" s="19" t="str">
        <f>VLOOKUP(Table3[[#This Row],[Customer ID]],'Medical Examinations'!$1:$1048576,10,FALSE())</f>
        <v>No</v>
      </c>
      <c r="L2237" s="19" t="e">
        <f>VLOOKUP(Table3[[#This Row],[Customer ID]],'Hospitalisation Details'!2236:$1048576,5,FALSE())</f>
        <v>#N/A</v>
      </c>
      <c r="M2237" s="19" t="e">
        <f>VLOOKUP(Table3[[#This Row],[Customer ID]],'Hospitalisation Details'!2236:$1048576,6,FALSE())</f>
        <v>#N/A</v>
      </c>
      <c r="N2237" s="19" t="e">
        <f>VLOOKUP(Table3[[#This Row],[Customer ID]],'Hospitalisation Details'!2236:$1048576,8,FALSE())</f>
        <v>#N/A</v>
      </c>
      <c r="O2237" s="19" t="e">
        <f>VLOOKUP(Table3[[#This Row],[Customer ID]],'Hospitalisation Details'!2236:$1048576,9,FALSE())</f>
        <v>#N/A</v>
      </c>
      <c r="P2237" s="19" t="e">
        <f>VLOOKUP(Table3[[#This Row],[Customer ID]],'Hospitalisation Details'!2236:$1048576,10,FALSE())</f>
        <v>#N/A</v>
      </c>
      <c r="Q2237" s="19" t="e">
        <f>VLOOKUP(Table3[[#This Row],[Customer ID]],'Hospitalisation Details'!2236:$1048576,11,FALSE())</f>
        <v>#N/A</v>
      </c>
    </row>
    <row r="2238" spans="1:17" x14ac:dyDescent="0.2">
      <c r="A2238" s="18" t="s">
        <v>121</v>
      </c>
      <c r="B2238" s="19" t="str">
        <f>VLOOKUP(Table3[[#This Row],[Customer ID]],'Customer name 1'!2237:$1048576,4,FALSE())</f>
        <v xml:space="preserve">Mr. Daniel </v>
      </c>
      <c r="C2238" s="20">
        <f>VLOOKUP(Table3[[#This Row],[Customer ID]],'Medical Examinations'!$1:$1048576,2,FALSE())</f>
        <v>33.33</v>
      </c>
      <c r="D2238" s="20" t="str">
        <f>VLOOKUP(Table3[[#This Row],[Customer ID]],'Medical Examinations'!$1:$1048576,3,FALSE())</f>
        <v xml:space="preserve"> obesity </v>
      </c>
      <c r="E2238" s="20">
        <f>VLOOKUP(Table3[[#This Row],[Customer ID]],'Medical Examinations'!$1:$1048576,4,FALSE())</f>
        <v>9.7899999999999991</v>
      </c>
      <c r="F2238" s="20" t="str">
        <f>VLOOKUP(Table3[[#This Row],[Customer ID]],'Medical Examinations'!$1:$1048576,5,FALSE())</f>
        <v xml:space="preserve">diabetes </v>
      </c>
      <c r="G2238" s="19" t="str">
        <f>VLOOKUP(Table3[[#This Row],[Customer ID]],'Medical Examinations'!$1:$1048576,6,FALSE())</f>
        <v>No</v>
      </c>
      <c r="H2238" s="19" t="str">
        <f>VLOOKUP(Table3[[#This Row],[Customer ID]],'Medical Examinations'!$1:$1048576,7,FALSE())</f>
        <v>No</v>
      </c>
      <c r="I2238" s="19" t="str">
        <f>VLOOKUP(Table3[[#This Row],[Customer ID]],'Medical Examinations'!$1:$1048576,8,FALSE())</f>
        <v>No</v>
      </c>
      <c r="J2238" s="19">
        <f>VLOOKUP(Table3[[#This Row],[Customer ID]],'Medical Examinations'!$1:$1048576,9,FALSE())</f>
        <v>0</v>
      </c>
      <c r="K2238" s="19" t="str">
        <f>VLOOKUP(Table3[[#This Row],[Customer ID]],'Medical Examinations'!$1:$1048576,10,FALSE())</f>
        <v>No</v>
      </c>
      <c r="L2238" s="19" t="e">
        <f>VLOOKUP(Table3[[#This Row],[Customer ID]],'Hospitalisation Details'!2237:$1048576,5,FALSE())</f>
        <v>#N/A</v>
      </c>
      <c r="M2238" s="19" t="e">
        <f>VLOOKUP(Table3[[#This Row],[Customer ID]],'Hospitalisation Details'!2237:$1048576,6,FALSE())</f>
        <v>#N/A</v>
      </c>
      <c r="N2238" s="19" t="e">
        <f>VLOOKUP(Table3[[#This Row],[Customer ID]],'Hospitalisation Details'!2237:$1048576,8,FALSE())</f>
        <v>#N/A</v>
      </c>
      <c r="O2238" s="19" t="e">
        <f>VLOOKUP(Table3[[#This Row],[Customer ID]],'Hospitalisation Details'!2237:$1048576,9,FALSE())</f>
        <v>#N/A</v>
      </c>
      <c r="P2238" s="19" t="e">
        <f>VLOOKUP(Table3[[#This Row],[Customer ID]],'Hospitalisation Details'!2237:$1048576,10,FALSE())</f>
        <v>#N/A</v>
      </c>
      <c r="Q2238" s="19" t="e">
        <f>VLOOKUP(Table3[[#This Row],[Customer ID]],'Hospitalisation Details'!2237:$1048576,11,FALSE())</f>
        <v>#N/A</v>
      </c>
    </row>
    <row r="2239" spans="1:17" x14ac:dyDescent="0.2">
      <c r="A2239" s="18" t="s">
        <v>120</v>
      </c>
      <c r="B2239" s="19" t="str">
        <f>VLOOKUP(Table3[[#This Row],[Customer ID]],'Customer name 1'!2238:$1048576,4,FALSE())</f>
        <v xml:space="preserve">Mr. Christopher </v>
      </c>
      <c r="C2239" s="20">
        <f>VLOOKUP(Table3[[#This Row],[Customer ID]],'Medical Examinations'!$1:$1048576,2,FALSE())</f>
        <v>18.5</v>
      </c>
      <c r="D2239" s="20" t="str">
        <f>VLOOKUP(Table3[[#This Row],[Customer ID]],'Medical Examinations'!$1:$1048576,3,FALSE())</f>
        <v>normal weight</v>
      </c>
      <c r="E2239" s="20">
        <f>VLOOKUP(Table3[[#This Row],[Customer ID]],'Medical Examinations'!$1:$1048576,4,FALSE())</f>
        <v>11.84</v>
      </c>
      <c r="F2239" s="20" t="str">
        <f>VLOOKUP(Table3[[#This Row],[Customer ID]],'Medical Examinations'!$1:$1048576,5,FALSE())</f>
        <v xml:space="preserve">diabetes </v>
      </c>
      <c r="G2239" s="19" t="str">
        <f>VLOOKUP(Table3[[#This Row],[Customer ID]],'Medical Examinations'!$1:$1048576,6,FALSE())</f>
        <v>No</v>
      </c>
      <c r="H2239" s="19" t="str">
        <f>VLOOKUP(Table3[[#This Row],[Customer ID]],'Medical Examinations'!$1:$1048576,7,FALSE())</f>
        <v>No</v>
      </c>
      <c r="I2239" s="19" t="str">
        <f>VLOOKUP(Table3[[#This Row],[Customer ID]],'Medical Examinations'!$1:$1048576,8,FALSE())</f>
        <v>No</v>
      </c>
      <c r="J2239" s="19">
        <f>VLOOKUP(Table3[[#This Row],[Customer ID]],'Medical Examinations'!$1:$1048576,9,FALSE())</f>
        <v>0</v>
      </c>
      <c r="K2239" s="19" t="str">
        <f>VLOOKUP(Table3[[#This Row],[Customer ID]],'Medical Examinations'!$1:$1048576,10,FALSE())</f>
        <v>No</v>
      </c>
      <c r="L2239" s="19" t="e">
        <f>VLOOKUP(Table3[[#This Row],[Customer ID]],'Hospitalisation Details'!2238:$1048576,5,FALSE())</f>
        <v>#N/A</v>
      </c>
      <c r="M2239" s="19" t="e">
        <f>VLOOKUP(Table3[[#This Row],[Customer ID]],'Hospitalisation Details'!2238:$1048576,6,FALSE())</f>
        <v>#N/A</v>
      </c>
      <c r="N2239" s="19" t="e">
        <f>VLOOKUP(Table3[[#This Row],[Customer ID]],'Hospitalisation Details'!2238:$1048576,8,FALSE())</f>
        <v>#N/A</v>
      </c>
      <c r="O2239" s="19" t="e">
        <f>VLOOKUP(Table3[[#This Row],[Customer ID]],'Hospitalisation Details'!2238:$1048576,9,FALSE())</f>
        <v>#N/A</v>
      </c>
      <c r="P2239" s="19" t="e">
        <f>VLOOKUP(Table3[[#This Row],[Customer ID]],'Hospitalisation Details'!2238:$1048576,10,FALSE())</f>
        <v>#N/A</v>
      </c>
      <c r="Q2239" s="19" t="e">
        <f>VLOOKUP(Table3[[#This Row],[Customer ID]],'Hospitalisation Details'!2238:$1048576,11,FALSE())</f>
        <v>#N/A</v>
      </c>
    </row>
    <row r="2240" spans="1:17" x14ac:dyDescent="0.2">
      <c r="A2240" s="18" t="s">
        <v>119</v>
      </c>
      <c r="B2240" s="19" t="str">
        <f>VLOOKUP(Table3[[#This Row],[Customer ID]],'Customer name 1'!2239:$1048576,4,FALSE())</f>
        <v xml:space="preserve">Mr. William </v>
      </c>
      <c r="C2240" s="20">
        <f>VLOOKUP(Table3[[#This Row],[Customer ID]],'Medical Examinations'!$1:$1048576,2,FALSE())</f>
        <v>18.579999999999998</v>
      </c>
      <c r="D2240" s="20" t="str">
        <f>VLOOKUP(Table3[[#This Row],[Customer ID]],'Medical Examinations'!$1:$1048576,3,FALSE())</f>
        <v>normal weight</v>
      </c>
      <c r="E2240" s="20">
        <f>VLOOKUP(Table3[[#This Row],[Customer ID]],'Medical Examinations'!$1:$1048576,4,FALSE())</f>
        <v>6.22</v>
      </c>
      <c r="F2240" s="20" t="str">
        <f>VLOOKUP(Table3[[#This Row],[Customer ID]],'Medical Examinations'!$1:$1048576,5,FALSE())</f>
        <v>prediabetes</v>
      </c>
      <c r="G2240" s="19" t="str">
        <f>VLOOKUP(Table3[[#This Row],[Customer ID]],'Medical Examinations'!$1:$1048576,6,FALSE())</f>
        <v>No</v>
      </c>
      <c r="H2240" s="19" t="str">
        <f>VLOOKUP(Table3[[#This Row],[Customer ID]],'Medical Examinations'!$1:$1048576,7,FALSE())</f>
        <v>No</v>
      </c>
      <c r="I2240" s="19" t="str">
        <f>VLOOKUP(Table3[[#This Row],[Customer ID]],'Medical Examinations'!$1:$1048576,8,FALSE())</f>
        <v>No</v>
      </c>
      <c r="J2240" s="19">
        <f>VLOOKUP(Table3[[#This Row],[Customer ID]],'Medical Examinations'!$1:$1048576,9,FALSE())</f>
        <v>0</v>
      </c>
      <c r="K2240" s="19" t="str">
        <f>VLOOKUP(Table3[[#This Row],[Customer ID]],'Medical Examinations'!$1:$1048576,10,FALSE())</f>
        <v>No</v>
      </c>
      <c r="L2240" s="19" t="e">
        <f>VLOOKUP(Table3[[#This Row],[Customer ID]],'Hospitalisation Details'!2239:$1048576,5,FALSE())</f>
        <v>#N/A</v>
      </c>
      <c r="M2240" s="19" t="e">
        <f>VLOOKUP(Table3[[#This Row],[Customer ID]],'Hospitalisation Details'!2239:$1048576,6,FALSE())</f>
        <v>#N/A</v>
      </c>
      <c r="N2240" s="19" t="e">
        <f>VLOOKUP(Table3[[#This Row],[Customer ID]],'Hospitalisation Details'!2239:$1048576,8,FALSE())</f>
        <v>#N/A</v>
      </c>
      <c r="O2240" s="19" t="e">
        <f>VLOOKUP(Table3[[#This Row],[Customer ID]],'Hospitalisation Details'!2239:$1048576,9,FALSE())</f>
        <v>#N/A</v>
      </c>
      <c r="P2240" s="19" t="e">
        <f>VLOOKUP(Table3[[#This Row],[Customer ID]],'Hospitalisation Details'!2239:$1048576,10,FALSE())</f>
        <v>#N/A</v>
      </c>
      <c r="Q2240" s="19" t="e">
        <f>VLOOKUP(Table3[[#This Row],[Customer ID]],'Hospitalisation Details'!2239:$1048576,11,FALSE())</f>
        <v>#N/A</v>
      </c>
    </row>
    <row r="2241" spans="1:17" x14ac:dyDescent="0.2">
      <c r="A2241" s="18" t="s">
        <v>118</v>
      </c>
      <c r="B2241" s="19" t="str">
        <f>VLOOKUP(Table3[[#This Row],[Customer ID]],'Customer name 1'!2240:$1048576,4,FALSE())</f>
        <v xml:space="preserve">Ms. Lyndsy </v>
      </c>
      <c r="C2241" s="20">
        <f>VLOOKUP(Table3[[#This Row],[Customer ID]],'Medical Examinations'!$1:$1048576,2,FALSE())</f>
        <v>16.64</v>
      </c>
      <c r="D2241" s="20" t="str">
        <f>VLOOKUP(Table3[[#This Row],[Customer ID]],'Medical Examinations'!$1:$1048576,3,FALSE())</f>
        <v xml:space="preserve">under weight </v>
      </c>
      <c r="E2241" s="20">
        <f>VLOOKUP(Table3[[#This Row],[Customer ID]],'Medical Examinations'!$1:$1048576,4,FALSE())</f>
        <v>10.01</v>
      </c>
      <c r="F2241" s="20" t="str">
        <f>VLOOKUP(Table3[[#This Row],[Customer ID]],'Medical Examinations'!$1:$1048576,5,FALSE())</f>
        <v xml:space="preserve">diabetes </v>
      </c>
      <c r="G2241" s="19" t="str">
        <f>VLOOKUP(Table3[[#This Row],[Customer ID]],'Medical Examinations'!$1:$1048576,6,FALSE())</f>
        <v>No</v>
      </c>
      <c r="H2241" s="19" t="str">
        <f>VLOOKUP(Table3[[#This Row],[Customer ID]],'Medical Examinations'!$1:$1048576,7,FALSE())</f>
        <v>No</v>
      </c>
      <c r="I2241" s="19" t="str">
        <f>VLOOKUP(Table3[[#This Row],[Customer ID]],'Medical Examinations'!$1:$1048576,8,FALSE())</f>
        <v>No</v>
      </c>
      <c r="J2241" s="19">
        <f>VLOOKUP(Table3[[#This Row],[Customer ID]],'Medical Examinations'!$1:$1048576,9,FALSE())</f>
        <v>0</v>
      </c>
      <c r="K2241" s="19" t="str">
        <f>VLOOKUP(Table3[[#This Row],[Customer ID]],'Medical Examinations'!$1:$1048576,10,FALSE())</f>
        <v>No</v>
      </c>
      <c r="L2241" s="19" t="e">
        <f>VLOOKUP(Table3[[#This Row],[Customer ID]],'Hospitalisation Details'!2240:$1048576,5,FALSE())</f>
        <v>#N/A</v>
      </c>
      <c r="M2241" s="19" t="e">
        <f>VLOOKUP(Table3[[#This Row],[Customer ID]],'Hospitalisation Details'!2240:$1048576,6,FALSE())</f>
        <v>#N/A</v>
      </c>
      <c r="N2241" s="19" t="e">
        <f>VLOOKUP(Table3[[#This Row],[Customer ID]],'Hospitalisation Details'!2240:$1048576,8,FALSE())</f>
        <v>#N/A</v>
      </c>
      <c r="O2241" s="19" t="e">
        <f>VLOOKUP(Table3[[#This Row],[Customer ID]],'Hospitalisation Details'!2240:$1048576,9,FALSE())</f>
        <v>#N/A</v>
      </c>
      <c r="P2241" s="19" t="e">
        <f>VLOOKUP(Table3[[#This Row],[Customer ID]],'Hospitalisation Details'!2240:$1048576,10,FALSE())</f>
        <v>#N/A</v>
      </c>
      <c r="Q2241" s="19" t="e">
        <f>VLOOKUP(Table3[[#This Row],[Customer ID]],'Hospitalisation Details'!2240:$1048576,11,FALSE())</f>
        <v>#N/A</v>
      </c>
    </row>
    <row r="2242" spans="1:17" x14ac:dyDescent="0.2">
      <c r="A2242" s="18" t="s">
        <v>117</v>
      </c>
      <c r="B2242" s="19" t="str">
        <f>VLOOKUP(Table3[[#This Row],[Customer ID]],'Customer name 1'!2241:$1048576,4,FALSE())</f>
        <v xml:space="preserve">Ms. Jessica </v>
      </c>
      <c r="C2242" s="20">
        <f>VLOOKUP(Table3[[#This Row],[Customer ID]],'Medical Examinations'!$1:$1048576,2,FALSE())</f>
        <v>19.329999999999998</v>
      </c>
      <c r="D2242" s="20" t="str">
        <f>VLOOKUP(Table3[[#This Row],[Customer ID]],'Medical Examinations'!$1:$1048576,3,FALSE())</f>
        <v>normal weight</v>
      </c>
      <c r="E2242" s="20">
        <f>VLOOKUP(Table3[[#This Row],[Customer ID]],'Medical Examinations'!$1:$1048576,4,FALSE())</f>
        <v>4.32</v>
      </c>
      <c r="F2242" s="20" t="str">
        <f>VLOOKUP(Table3[[#This Row],[Customer ID]],'Medical Examinations'!$1:$1048576,5,FALSE())</f>
        <v xml:space="preserve">normal </v>
      </c>
      <c r="G2242" s="19" t="str">
        <f>VLOOKUP(Table3[[#This Row],[Customer ID]],'Medical Examinations'!$1:$1048576,6,FALSE())</f>
        <v>No</v>
      </c>
      <c r="H2242" s="19" t="str">
        <f>VLOOKUP(Table3[[#This Row],[Customer ID]],'Medical Examinations'!$1:$1048576,7,FALSE())</f>
        <v>No</v>
      </c>
      <c r="I2242" s="19" t="str">
        <f>VLOOKUP(Table3[[#This Row],[Customer ID]],'Medical Examinations'!$1:$1048576,8,FALSE())</f>
        <v>No</v>
      </c>
      <c r="J2242" s="19">
        <f>VLOOKUP(Table3[[#This Row],[Customer ID]],'Medical Examinations'!$1:$1048576,9,FALSE())</f>
        <v>1</v>
      </c>
      <c r="K2242" s="19" t="str">
        <f>VLOOKUP(Table3[[#This Row],[Customer ID]],'Medical Examinations'!$1:$1048576,10,FALSE())</f>
        <v>No</v>
      </c>
      <c r="L2242" s="19" t="e">
        <f>VLOOKUP(Table3[[#This Row],[Customer ID]],'Hospitalisation Details'!2241:$1048576,5,FALSE())</f>
        <v>#N/A</v>
      </c>
      <c r="M2242" s="19" t="e">
        <f>VLOOKUP(Table3[[#This Row],[Customer ID]],'Hospitalisation Details'!2241:$1048576,6,FALSE())</f>
        <v>#N/A</v>
      </c>
      <c r="N2242" s="19" t="e">
        <f>VLOOKUP(Table3[[#This Row],[Customer ID]],'Hospitalisation Details'!2241:$1048576,8,FALSE())</f>
        <v>#N/A</v>
      </c>
      <c r="O2242" s="19" t="e">
        <f>VLOOKUP(Table3[[#This Row],[Customer ID]],'Hospitalisation Details'!2241:$1048576,9,FALSE())</f>
        <v>#N/A</v>
      </c>
      <c r="P2242" s="19" t="e">
        <f>VLOOKUP(Table3[[#This Row],[Customer ID]],'Hospitalisation Details'!2241:$1048576,10,FALSE())</f>
        <v>#N/A</v>
      </c>
      <c r="Q2242" s="19" t="e">
        <f>VLOOKUP(Table3[[#This Row],[Customer ID]],'Hospitalisation Details'!2241:$1048576,11,FALSE())</f>
        <v>#N/A</v>
      </c>
    </row>
    <row r="2243" spans="1:17" x14ac:dyDescent="0.2">
      <c r="A2243" s="18" t="s">
        <v>116</v>
      </c>
      <c r="B2243" s="19" t="str">
        <f>VLOOKUP(Table3[[#This Row],[Customer ID]],'Customer name 1'!2242:$1048576,4,FALSE())</f>
        <v xml:space="preserve">Ms. Anna </v>
      </c>
      <c r="C2243" s="20">
        <f>VLOOKUP(Table3[[#This Row],[Customer ID]],'Medical Examinations'!$1:$1048576,2,FALSE())</f>
        <v>21.26</v>
      </c>
      <c r="D2243" s="20" t="str">
        <f>VLOOKUP(Table3[[#This Row],[Customer ID]],'Medical Examinations'!$1:$1048576,3,FALSE())</f>
        <v>normal weight</v>
      </c>
      <c r="E2243" s="20">
        <f>VLOOKUP(Table3[[#This Row],[Customer ID]],'Medical Examinations'!$1:$1048576,4,FALSE())</f>
        <v>5.65</v>
      </c>
      <c r="F2243" s="20" t="str">
        <f>VLOOKUP(Table3[[#This Row],[Customer ID]],'Medical Examinations'!$1:$1048576,5,FALSE())</f>
        <v xml:space="preserve">normal </v>
      </c>
      <c r="G2243" s="19" t="str">
        <f>VLOOKUP(Table3[[#This Row],[Customer ID]],'Medical Examinations'!$1:$1048576,6,FALSE())</f>
        <v>yes</v>
      </c>
      <c r="H2243" s="19" t="str">
        <f>VLOOKUP(Table3[[#This Row],[Customer ID]],'Medical Examinations'!$1:$1048576,7,FALSE())</f>
        <v>No</v>
      </c>
      <c r="I2243" s="19" t="str">
        <f>VLOOKUP(Table3[[#This Row],[Customer ID]],'Medical Examinations'!$1:$1048576,8,FALSE())</f>
        <v>Yes</v>
      </c>
      <c r="J2243" s="19">
        <f>VLOOKUP(Table3[[#This Row],[Customer ID]],'Medical Examinations'!$1:$1048576,9,FALSE())</f>
        <v>1</v>
      </c>
      <c r="K2243" s="19" t="str">
        <f>VLOOKUP(Table3[[#This Row],[Customer ID]],'Medical Examinations'!$1:$1048576,10,FALSE())</f>
        <v>No</v>
      </c>
      <c r="L2243" s="19" t="e">
        <f>VLOOKUP(Table3[[#This Row],[Customer ID]],'Hospitalisation Details'!2242:$1048576,5,FALSE())</f>
        <v>#N/A</v>
      </c>
      <c r="M2243" s="19" t="e">
        <f>VLOOKUP(Table3[[#This Row],[Customer ID]],'Hospitalisation Details'!2242:$1048576,6,FALSE())</f>
        <v>#N/A</v>
      </c>
      <c r="N2243" s="19" t="e">
        <f>VLOOKUP(Table3[[#This Row],[Customer ID]],'Hospitalisation Details'!2242:$1048576,8,FALSE())</f>
        <v>#N/A</v>
      </c>
      <c r="O2243" s="19" t="e">
        <f>VLOOKUP(Table3[[#This Row],[Customer ID]],'Hospitalisation Details'!2242:$1048576,9,FALSE())</f>
        <v>#N/A</v>
      </c>
      <c r="P2243" s="19" t="e">
        <f>VLOOKUP(Table3[[#This Row],[Customer ID]],'Hospitalisation Details'!2242:$1048576,10,FALSE())</f>
        <v>#N/A</v>
      </c>
      <c r="Q2243" s="19" t="e">
        <f>VLOOKUP(Table3[[#This Row],[Customer ID]],'Hospitalisation Details'!2242:$1048576,11,FALSE())</f>
        <v>#N/A</v>
      </c>
    </row>
    <row r="2244" spans="1:17" x14ac:dyDescent="0.2">
      <c r="A2244" s="18" t="s">
        <v>115</v>
      </c>
      <c r="B2244" s="19" t="str">
        <f>VLOOKUP(Table3[[#This Row],[Customer ID]],'Customer name 1'!2243:$1048576,4,FALSE())</f>
        <v xml:space="preserve">Mr. Jordan </v>
      </c>
      <c r="C2244" s="20">
        <f>VLOOKUP(Table3[[#This Row],[Customer ID]],'Medical Examinations'!$1:$1048576,2,FALSE())</f>
        <v>15.6</v>
      </c>
      <c r="D2244" s="20" t="str">
        <f>VLOOKUP(Table3[[#This Row],[Customer ID]],'Medical Examinations'!$1:$1048576,3,FALSE())</f>
        <v xml:space="preserve">under weight </v>
      </c>
      <c r="E2244" s="20">
        <f>VLOOKUP(Table3[[#This Row],[Customer ID]],'Medical Examinations'!$1:$1048576,4,FALSE())</f>
        <v>4.12</v>
      </c>
      <c r="F2244" s="20" t="str">
        <f>VLOOKUP(Table3[[#This Row],[Customer ID]],'Medical Examinations'!$1:$1048576,5,FALSE())</f>
        <v xml:space="preserve">normal </v>
      </c>
      <c r="G2244" s="19" t="str">
        <f>VLOOKUP(Table3[[#This Row],[Customer ID]],'Medical Examinations'!$1:$1048576,6,FALSE())</f>
        <v>yes</v>
      </c>
      <c r="H2244" s="19" t="str">
        <f>VLOOKUP(Table3[[#This Row],[Customer ID]],'Medical Examinations'!$1:$1048576,7,FALSE())</f>
        <v>No</v>
      </c>
      <c r="I2244" s="19" t="str">
        <f>VLOOKUP(Table3[[#This Row],[Customer ID]],'Medical Examinations'!$1:$1048576,8,FALSE())</f>
        <v>No</v>
      </c>
      <c r="J2244" s="19">
        <f>VLOOKUP(Table3[[#This Row],[Customer ID]],'Medical Examinations'!$1:$1048576,9,FALSE())</f>
        <v>1</v>
      </c>
      <c r="K2244" s="19" t="str">
        <f>VLOOKUP(Table3[[#This Row],[Customer ID]],'Medical Examinations'!$1:$1048576,10,FALSE())</f>
        <v>No</v>
      </c>
      <c r="L2244" s="19" t="e">
        <f>VLOOKUP(Table3[[#This Row],[Customer ID]],'Hospitalisation Details'!2243:$1048576,5,FALSE())</f>
        <v>#N/A</v>
      </c>
      <c r="M2244" s="19" t="e">
        <f>VLOOKUP(Table3[[#This Row],[Customer ID]],'Hospitalisation Details'!2243:$1048576,6,FALSE())</f>
        <v>#N/A</v>
      </c>
      <c r="N2244" s="19" t="e">
        <f>VLOOKUP(Table3[[#This Row],[Customer ID]],'Hospitalisation Details'!2243:$1048576,8,FALSE())</f>
        <v>#N/A</v>
      </c>
      <c r="O2244" s="19" t="e">
        <f>VLOOKUP(Table3[[#This Row],[Customer ID]],'Hospitalisation Details'!2243:$1048576,9,FALSE())</f>
        <v>#N/A</v>
      </c>
      <c r="P2244" s="19" t="e">
        <f>VLOOKUP(Table3[[#This Row],[Customer ID]],'Hospitalisation Details'!2243:$1048576,10,FALSE())</f>
        <v>#N/A</v>
      </c>
      <c r="Q2244" s="19" t="e">
        <f>VLOOKUP(Table3[[#This Row],[Customer ID]],'Hospitalisation Details'!2243:$1048576,11,FALSE())</f>
        <v>#N/A</v>
      </c>
    </row>
    <row r="2245" spans="1:17" x14ac:dyDescent="0.2">
      <c r="A2245" s="18" t="s">
        <v>114</v>
      </c>
      <c r="B2245" s="19" t="str">
        <f>VLOOKUP(Table3[[#This Row],[Customer ID]],'Customer name 1'!2244:$1048576,4,FALSE())</f>
        <v xml:space="preserve">Mr. Brian </v>
      </c>
      <c r="C2245" s="20">
        <f>VLOOKUP(Table3[[#This Row],[Customer ID]],'Medical Examinations'!$1:$1048576,2,FALSE())</f>
        <v>24.39</v>
      </c>
      <c r="D2245" s="20" t="str">
        <f>VLOOKUP(Table3[[#This Row],[Customer ID]],'Medical Examinations'!$1:$1048576,3,FALSE())</f>
        <v>normal weight</v>
      </c>
      <c r="E2245" s="20">
        <f>VLOOKUP(Table3[[#This Row],[Customer ID]],'Medical Examinations'!$1:$1048576,4,FALSE())</f>
        <v>6.24</v>
      </c>
      <c r="F2245" s="20" t="str">
        <f>VLOOKUP(Table3[[#This Row],[Customer ID]],'Medical Examinations'!$1:$1048576,5,FALSE())</f>
        <v>prediabetes</v>
      </c>
      <c r="G2245" s="19" t="str">
        <f>VLOOKUP(Table3[[#This Row],[Customer ID]],'Medical Examinations'!$1:$1048576,6,FALSE())</f>
        <v>No</v>
      </c>
      <c r="H2245" s="19" t="str">
        <f>VLOOKUP(Table3[[#This Row],[Customer ID]],'Medical Examinations'!$1:$1048576,7,FALSE())</f>
        <v>No</v>
      </c>
      <c r="I2245" s="19" t="str">
        <f>VLOOKUP(Table3[[#This Row],[Customer ID]],'Medical Examinations'!$1:$1048576,8,FALSE())</f>
        <v>No</v>
      </c>
      <c r="J2245" s="19">
        <f>VLOOKUP(Table3[[#This Row],[Customer ID]],'Medical Examinations'!$1:$1048576,9,FALSE())</f>
        <v>1</v>
      </c>
      <c r="K2245" s="19" t="str">
        <f>VLOOKUP(Table3[[#This Row],[Customer ID]],'Medical Examinations'!$1:$1048576,10,FALSE())</f>
        <v>No</v>
      </c>
      <c r="L2245" s="19" t="e">
        <f>VLOOKUP(Table3[[#This Row],[Customer ID]],'Hospitalisation Details'!2244:$1048576,5,FALSE())</f>
        <v>#N/A</v>
      </c>
      <c r="M2245" s="19" t="e">
        <f>VLOOKUP(Table3[[#This Row],[Customer ID]],'Hospitalisation Details'!2244:$1048576,6,FALSE())</f>
        <v>#N/A</v>
      </c>
      <c r="N2245" s="19" t="e">
        <f>VLOOKUP(Table3[[#This Row],[Customer ID]],'Hospitalisation Details'!2244:$1048576,8,FALSE())</f>
        <v>#N/A</v>
      </c>
      <c r="O2245" s="19" t="e">
        <f>VLOOKUP(Table3[[#This Row],[Customer ID]],'Hospitalisation Details'!2244:$1048576,9,FALSE())</f>
        <v>#N/A</v>
      </c>
      <c r="P2245" s="19" t="e">
        <f>VLOOKUP(Table3[[#This Row],[Customer ID]],'Hospitalisation Details'!2244:$1048576,10,FALSE())</f>
        <v>#N/A</v>
      </c>
      <c r="Q2245" s="19" t="e">
        <f>VLOOKUP(Table3[[#This Row],[Customer ID]],'Hospitalisation Details'!2244:$1048576,11,FALSE())</f>
        <v>#N/A</v>
      </c>
    </row>
    <row r="2246" spans="1:17" x14ac:dyDescent="0.2">
      <c r="A2246" s="18" t="s">
        <v>113</v>
      </c>
      <c r="B2246" s="19" t="str">
        <f>VLOOKUP(Table3[[#This Row],[Customer ID]],'Customer name 1'!2245:$1048576,4,FALSE())</f>
        <v xml:space="preserve">Ms. Katherine </v>
      </c>
      <c r="C2246" s="20">
        <f>VLOOKUP(Table3[[#This Row],[Customer ID]],'Medical Examinations'!$1:$1048576,2,FALSE())</f>
        <v>24.75</v>
      </c>
      <c r="D2246" s="20" t="str">
        <f>VLOOKUP(Table3[[#This Row],[Customer ID]],'Medical Examinations'!$1:$1048576,3,FALSE())</f>
        <v>normal weight</v>
      </c>
      <c r="E2246" s="20">
        <f>VLOOKUP(Table3[[#This Row],[Customer ID]],'Medical Examinations'!$1:$1048576,4,FALSE())</f>
        <v>4.83</v>
      </c>
      <c r="F2246" s="20" t="str">
        <f>VLOOKUP(Table3[[#This Row],[Customer ID]],'Medical Examinations'!$1:$1048576,5,FALSE())</f>
        <v xml:space="preserve">normal </v>
      </c>
      <c r="G2246" s="19" t="str">
        <f>VLOOKUP(Table3[[#This Row],[Customer ID]],'Medical Examinations'!$1:$1048576,6,FALSE())</f>
        <v>No</v>
      </c>
      <c r="H2246" s="19" t="str">
        <f>VLOOKUP(Table3[[#This Row],[Customer ID]],'Medical Examinations'!$1:$1048576,7,FALSE())</f>
        <v>No</v>
      </c>
      <c r="I2246" s="19" t="str">
        <f>VLOOKUP(Table3[[#This Row],[Customer ID]],'Medical Examinations'!$1:$1048576,8,FALSE())</f>
        <v>No</v>
      </c>
      <c r="J2246" s="19">
        <f>VLOOKUP(Table3[[#This Row],[Customer ID]],'Medical Examinations'!$1:$1048576,9,FALSE())</f>
        <v>0</v>
      </c>
      <c r="K2246" s="19" t="str">
        <f>VLOOKUP(Table3[[#This Row],[Customer ID]],'Medical Examinations'!$1:$1048576,10,FALSE())</f>
        <v>No</v>
      </c>
      <c r="L2246" s="19" t="e">
        <f>VLOOKUP(Table3[[#This Row],[Customer ID]],'Hospitalisation Details'!2245:$1048576,5,FALSE())</f>
        <v>#N/A</v>
      </c>
      <c r="M2246" s="19" t="e">
        <f>VLOOKUP(Table3[[#This Row],[Customer ID]],'Hospitalisation Details'!2245:$1048576,6,FALSE())</f>
        <v>#N/A</v>
      </c>
      <c r="N2246" s="19" t="e">
        <f>VLOOKUP(Table3[[#This Row],[Customer ID]],'Hospitalisation Details'!2245:$1048576,8,FALSE())</f>
        <v>#N/A</v>
      </c>
      <c r="O2246" s="19" t="e">
        <f>VLOOKUP(Table3[[#This Row],[Customer ID]],'Hospitalisation Details'!2245:$1048576,9,FALSE())</f>
        <v>#N/A</v>
      </c>
      <c r="P2246" s="19" t="e">
        <f>VLOOKUP(Table3[[#This Row],[Customer ID]],'Hospitalisation Details'!2245:$1048576,10,FALSE())</f>
        <v>#N/A</v>
      </c>
      <c r="Q2246" s="19" t="e">
        <f>VLOOKUP(Table3[[#This Row],[Customer ID]],'Hospitalisation Details'!2245:$1048576,11,FALSE())</f>
        <v>#N/A</v>
      </c>
    </row>
    <row r="2247" spans="1:17" x14ac:dyDescent="0.2">
      <c r="A2247" s="18" t="s">
        <v>112</v>
      </c>
      <c r="B2247" s="19" t="str">
        <f>VLOOKUP(Table3[[#This Row],[Customer ID]],'Customer name 1'!2246:$1048576,4,FALSE())</f>
        <v xml:space="preserve">Ms. Melanie </v>
      </c>
      <c r="C2247" s="20">
        <f>VLOOKUP(Table3[[#This Row],[Customer ID]],'Medical Examinations'!$1:$1048576,2,FALSE())</f>
        <v>20.88</v>
      </c>
      <c r="D2247" s="20" t="str">
        <f>VLOOKUP(Table3[[#This Row],[Customer ID]],'Medical Examinations'!$1:$1048576,3,FALSE())</f>
        <v>normal weight</v>
      </c>
      <c r="E2247" s="20">
        <f>VLOOKUP(Table3[[#This Row],[Customer ID]],'Medical Examinations'!$1:$1048576,4,FALSE())</f>
        <v>7.4</v>
      </c>
      <c r="F2247" s="20" t="str">
        <f>VLOOKUP(Table3[[#This Row],[Customer ID]],'Medical Examinations'!$1:$1048576,5,FALSE())</f>
        <v xml:space="preserve">diabetes </v>
      </c>
      <c r="G2247" s="19" t="str">
        <f>VLOOKUP(Table3[[#This Row],[Customer ID]],'Medical Examinations'!$1:$1048576,6,FALSE())</f>
        <v>No</v>
      </c>
      <c r="H2247" s="19" t="str">
        <f>VLOOKUP(Table3[[#This Row],[Customer ID]],'Medical Examinations'!$1:$1048576,7,FALSE())</f>
        <v>No</v>
      </c>
      <c r="I2247" s="19" t="str">
        <f>VLOOKUP(Table3[[#This Row],[Customer ID]],'Medical Examinations'!$1:$1048576,8,FALSE())</f>
        <v>No</v>
      </c>
      <c r="J2247" s="19">
        <f>VLOOKUP(Table3[[#This Row],[Customer ID]],'Medical Examinations'!$1:$1048576,9,FALSE())</f>
        <v>0</v>
      </c>
      <c r="K2247" s="19" t="str">
        <f>VLOOKUP(Table3[[#This Row],[Customer ID]],'Medical Examinations'!$1:$1048576,10,FALSE())</f>
        <v>No</v>
      </c>
      <c r="L2247" s="19" t="e">
        <f>VLOOKUP(Table3[[#This Row],[Customer ID]],'Hospitalisation Details'!2246:$1048576,5,FALSE())</f>
        <v>#N/A</v>
      </c>
      <c r="M2247" s="19" t="e">
        <f>VLOOKUP(Table3[[#This Row],[Customer ID]],'Hospitalisation Details'!2246:$1048576,6,FALSE())</f>
        <v>#N/A</v>
      </c>
      <c r="N2247" s="19" t="e">
        <f>VLOOKUP(Table3[[#This Row],[Customer ID]],'Hospitalisation Details'!2246:$1048576,8,FALSE())</f>
        <v>#N/A</v>
      </c>
      <c r="O2247" s="19" t="e">
        <f>VLOOKUP(Table3[[#This Row],[Customer ID]],'Hospitalisation Details'!2246:$1048576,9,FALSE())</f>
        <v>#N/A</v>
      </c>
      <c r="P2247" s="19" t="e">
        <f>VLOOKUP(Table3[[#This Row],[Customer ID]],'Hospitalisation Details'!2246:$1048576,10,FALSE())</f>
        <v>#N/A</v>
      </c>
      <c r="Q2247" s="19" t="e">
        <f>VLOOKUP(Table3[[#This Row],[Customer ID]],'Hospitalisation Details'!2246:$1048576,11,FALSE())</f>
        <v>#N/A</v>
      </c>
    </row>
    <row r="2248" spans="1:17" x14ac:dyDescent="0.2">
      <c r="A2248" s="18" t="s">
        <v>111</v>
      </c>
      <c r="B2248" s="19" t="str">
        <f>VLOOKUP(Table3[[#This Row],[Customer ID]],'Customer name 1'!2247:$1048576,4,FALSE())</f>
        <v xml:space="preserve">Ms. Jessica </v>
      </c>
      <c r="C2248" s="20">
        <f>VLOOKUP(Table3[[#This Row],[Customer ID]],'Medical Examinations'!$1:$1048576,2,FALSE())</f>
        <v>20.43</v>
      </c>
      <c r="D2248" s="20" t="str">
        <f>VLOOKUP(Table3[[#This Row],[Customer ID]],'Medical Examinations'!$1:$1048576,3,FALSE())</f>
        <v>normal weight</v>
      </c>
      <c r="E2248" s="20">
        <f>VLOOKUP(Table3[[#This Row],[Customer ID]],'Medical Examinations'!$1:$1048576,4,FALSE())</f>
        <v>4.54</v>
      </c>
      <c r="F2248" s="20" t="str">
        <f>VLOOKUP(Table3[[#This Row],[Customer ID]],'Medical Examinations'!$1:$1048576,5,FALSE())</f>
        <v xml:space="preserve">normal </v>
      </c>
      <c r="G2248" s="19" t="str">
        <f>VLOOKUP(Table3[[#This Row],[Customer ID]],'Medical Examinations'!$1:$1048576,6,FALSE())</f>
        <v>No</v>
      </c>
      <c r="H2248" s="19" t="str">
        <f>VLOOKUP(Table3[[#This Row],[Customer ID]],'Medical Examinations'!$1:$1048576,7,FALSE())</f>
        <v>No</v>
      </c>
      <c r="I2248" s="19" t="str">
        <f>VLOOKUP(Table3[[#This Row],[Customer ID]],'Medical Examinations'!$1:$1048576,8,FALSE())</f>
        <v>No</v>
      </c>
      <c r="J2248" s="19">
        <f>VLOOKUP(Table3[[#This Row],[Customer ID]],'Medical Examinations'!$1:$1048576,9,FALSE())</f>
        <v>0</v>
      </c>
      <c r="K2248" s="19" t="str">
        <f>VLOOKUP(Table3[[#This Row],[Customer ID]],'Medical Examinations'!$1:$1048576,10,FALSE())</f>
        <v>No</v>
      </c>
      <c r="L2248" s="19" t="e">
        <f>VLOOKUP(Table3[[#This Row],[Customer ID]],'Hospitalisation Details'!2247:$1048576,5,FALSE())</f>
        <v>#N/A</v>
      </c>
      <c r="M2248" s="19" t="e">
        <f>VLOOKUP(Table3[[#This Row],[Customer ID]],'Hospitalisation Details'!2247:$1048576,6,FALSE())</f>
        <v>#N/A</v>
      </c>
      <c r="N2248" s="19" t="e">
        <f>VLOOKUP(Table3[[#This Row],[Customer ID]],'Hospitalisation Details'!2247:$1048576,8,FALSE())</f>
        <v>#N/A</v>
      </c>
      <c r="O2248" s="19" t="e">
        <f>VLOOKUP(Table3[[#This Row],[Customer ID]],'Hospitalisation Details'!2247:$1048576,9,FALSE())</f>
        <v>#N/A</v>
      </c>
      <c r="P2248" s="19" t="e">
        <f>VLOOKUP(Table3[[#This Row],[Customer ID]],'Hospitalisation Details'!2247:$1048576,10,FALSE())</f>
        <v>#N/A</v>
      </c>
      <c r="Q2248" s="19" t="e">
        <f>VLOOKUP(Table3[[#This Row],[Customer ID]],'Hospitalisation Details'!2247:$1048576,11,FALSE())</f>
        <v>#N/A</v>
      </c>
    </row>
    <row r="2249" spans="1:17" x14ac:dyDescent="0.2">
      <c r="A2249" s="18" t="s">
        <v>110</v>
      </c>
      <c r="B2249" s="19" t="str">
        <f>VLOOKUP(Table3[[#This Row],[Customer ID]],'Customer name 1'!2248:$1048576,4,FALSE())</f>
        <v xml:space="preserve">Mr. Eric </v>
      </c>
      <c r="C2249" s="20">
        <f>VLOOKUP(Table3[[#This Row],[Customer ID]],'Medical Examinations'!$1:$1048576,2,FALSE())</f>
        <v>15.18</v>
      </c>
      <c r="D2249" s="20" t="str">
        <f>VLOOKUP(Table3[[#This Row],[Customer ID]],'Medical Examinations'!$1:$1048576,3,FALSE())</f>
        <v xml:space="preserve">under weight </v>
      </c>
      <c r="E2249" s="20">
        <f>VLOOKUP(Table3[[#This Row],[Customer ID]],'Medical Examinations'!$1:$1048576,4,FALSE())</f>
        <v>11.11</v>
      </c>
      <c r="F2249" s="20" t="str">
        <f>VLOOKUP(Table3[[#This Row],[Customer ID]],'Medical Examinations'!$1:$1048576,5,FALSE())</f>
        <v xml:space="preserve">diabetes </v>
      </c>
      <c r="G2249" s="19" t="str">
        <f>VLOOKUP(Table3[[#This Row],[Customer ID]],'Medical Examinations'!$1:$1048576,6,FALSE())</f>
        <v>No</v>
      </c>
      <c r="H2249" s="19" t="str">
        <f>VLOOKUP(Table3[[#This Row],[Customer ID]],'Medical Examinations'!$1:$1048576,7,FALSE())</f>
        <v>No</v>
      </c>
      <c r="I2249" s="19" t="str">
        <f>VLOOKUP(Table3[[#This Row],[Customer ID]],'Medical Examinations'!$1:$1048576,8,FALSE())</f>
        <v>No</v>
      </c>
      <c r="J2249" s="19">
        <f>VLOOKUP(Table3[[#This Row],[Customer ID]],'Medical Examinations'!$1:$1048576,9,FALSE())</f>
        <v>0</v>
      </c>
      <c r="K2249" s="19" t="str">
        <f>VLOOKUP(Table3[[#This Row],[Customer ID]],'Medical Examinations'!$1:$1048576,10,FALSE())</f>
        <v>No</v>
      </c>
      <c r="L2249" s="19" t="e">
        <f>VLOOKUP(Table3[[#This Row],[Customer ID]],'Hospitalisation Details'!2248:$1048576,5,FALSE())</f>
        <v>#N/A</v>
      </c>
      <c r="M2249" s="19" t="e">
        <f>VLOOKUP(Table3[[#This Row],[Customer ID]],'Hospitalisation Details'!2248:$1048576,6,FALSE())</f>
        <v>#N/A</v>
      </c>
      <c r="N2249" s="19" t="e">
        <f>VLOOKUP(Table3[[#This Row],[Customer ID]],'Hospitalisation Details'!2248:$1048576,8,FALSE())</f>
        <v>#N/A</v>
      </c>
      <c r="O2249" s="19" t="e">
        <f>VLOOKUP(Table3[[#This Row],[Customer ID]],'Hospitalisation Details'!2248:$1048576,9,FALSE())</f>
        <v>#N/A</v>
      </c>
      <c r="P2249" s="19" t="e">
        <f>VLOOKUP(Table3[[#This Row],[Customer ID]],'Hospitalisation Details'!2248:$1048576,10,FALSE())</f>
        <v>#N/A</v>
      </c>
      <c r="Q2249" s="19" t="e">
        <f>VLOOKUP(Table3[[#This Row],[Customer ID]],'Hospitalisation Details'!2248:$1048576,11,FALSE())</f>
        <v>#N/A</v>
      </c>
    </row>
    <row r="2250" spans="1:17" x14ac:dyDescent="0.2">
      <c r="A2250" s="18" t="s">
        <v>109</v>
      </c>
      <c r="B2250" s="19" t="str">
        <f>VLOOKUP(Table3[[#This Row],[Customer ID]],'Customer name 1'!2249:$1048576,4,FALSE())</f>
        <v xml:space="preserve">Mr. Joseph </v>
      </c>
      <c r="C2250" s="20">
        <f>VLOOKUP(Table3[[#This Row],[Customer ID]],'Medical Examinations'!$1:$1048576,2,FALSE())</f>
        <v>15.12</v>
      </c>
      <c r="D2250" s="20" t="str">
        <f>VLOOKUP(Table3[[#This Row],[Customer ID]],'Medical Examinations'!$1:$1048576,3,FALSE())</f>
        <v xml:space="preserve">under weight </v>
      </c>
      <c r="E2250" s="20">
        <f>VLOOKUP(Table3[[#This Row],[Customer ID]],'Medical Examinations'!$1:$1048576,4,FALSE())</f>
        <v>4.03</v>
      </c>
      <c r="F2250" s="20" t="str">
        <f>VLOOKUP(Table3[[#This Row],[Customer ID]],'Medical Examinations'!$1:$1048576,5,FALSE())</f>
        <v xml:space="preserve">normal </v>
      </c>
      <c r="G2250" s="19" t="str">
        <f>VLOOKUP(Table3[[#This Row],[Customer ID]],'Medical Examinations'!$1:$1048576,6,FALSE())</f>
        <v>yes</v>
      </c>
      <c r="H2250" s="19" t="str">
        <f>VLOOKUP(Table3[[#This Row],[Customer ID]],'Medical Examinations'!$1:$1048576,7,FALSE())</f>
        <v>No</v>
      </c>
      <c r="I2250" s="19" t="str">
        <f>VLOOKUP(Table3[[#This Row],[Customer ID]],'Medical Examinations'!$1:$1048576,8,FALSE())</f>
        <v>No</v>
      </c>
      <c r="J2250" s="19">
        <f>VLOOKUP(Table3[[#This Row],[Customer ID]],'Medical Examinations'!$1:$1048576,9,FALSE())</f>
        <v>0</v>
      </c>
      <c r="K2250" s="19" t="str">
        <f>VLOOKUP(Table3[[#This Row],[Customer ID]],'Medical Examinations'!$1:$1048576,10,FALSE())</f>
        <v>No</v>
      </c>
      <c r="L2250" s="19" t="e">
        <f>VLOOKUP(Table3[[#This Row],[Customer ID]],'Hospitalisation Details'!2249:$1048576,5,FALSE())</f>
        <v>#N/A</v>
      </c>
      <c r="M2250" s="19" t="e">
        <f>VLOOKUP(Table3[[#This Row],[Customer ID]],'Hospitalisation Details'!2249:$1048576,6,FALSE())</f>
        <v>#N/A</v>
      </c>
      <c r="N2250" s="19" t="e">
        <f>VLOOKUP(Table3[[#This Row],[Customer ID]],'Hospitalisation Details'!2249:$1048576,8,FALSE())</f>
        <v>#N/A</v>
      </c>
      <c r="O2250" s="19" t="e">
        <f>VLOOKUP(Table3[[#This Row],[Customer ID]],'Hospitalisation Details'!2249:$1048576,9,FALSE())</f>
        <v>#N/A</v>
      </c>
      <c r="P2250" s="19" t="e">
        <f>VLOOKUP(Table3[[#This Row],[Customer ID]],'Hospitalisation Details'!2249:$1048576,10,FALSE())</f>
        <v>#N/A</v>
      </c>
      <c r="Q2250" s="19" t="e">
        <f>VLOOKUP(Table3[[#This Row],[Customer ID]],'Hospitalisation Details'!2249:$1048576,11,FALSE())</f>
        <v>#N/A</v>
      </c>
    </row>
    <row r="2251" spans="1:17" x14ac:dyDescent="0.2">
      <c r="A2251" s="18" t="s">
        <v>108</v>
      </c>
      <c r="B2251" s="19" t="str">
        <f>VLOOKUP(Table3[[#This Row],[Customer ID]],'Customer name 1'!2250:$1048576,4,FALSE())</f>
        <v xml:space="preserve">Ms. Mary </v>
      </c>
      <c r="C2251" s="20">
        <f>VLOOKUP(Table3[[#This Row],[Customer ID]],'Medical Examinations'!$1:$1048576,2,FALSE())</f>
        <v>23.88</v>
      </c>
      <c r="D2251" s="20" t="str">
        <f>VLOOKUP(Table3[[#This Row],[Customer ID]],'Medical Examinations'!$1:$1048576,3,FALSE())</f>
        <v>normal weight</v>
      </c>
      <c r="E2251" s="20">
        <f>VLOOKUP(Table3[[#This Row],[Customer ID]],'Medical Examinations'!$1:$1048576,4,FALSE())</f>
        <v>4.51</v>
      </c>
      <c r="F2251" s="20" t="str">
        <f>VLOOKUP(Table3[[#This Row],[Customer ID]],'Medical Examinations'!$1:$1048576,5,FALSE())</f>
        <v xml:space="preserve">normal </v>
      </c>
      <c r="G2251" s="19" t="str">
        <f>VLOOKUP(Table3[[#This Row],[Customer ID]],'Medical Examinations'!$1:$1048576,6,FALSE())</f>
        <v>No</v>
      </c>
      <c r="H2251" s="19" t="str">
        <f>VLOOKUP(Table3[[#This Row],[Customer ID]],'Medical Examinations'!$1:$1048576,7,FALSE())</f>
        <v>No</v>
      </c>
      <c r="I2251" s="19" t="str">
        <f>VLOOKUP(Table3[[#This Row],[Customer ID]],'Medical Examinations'!$1:$1048576,8,FALSE())</f>
        <v>No</v>
      </c>
      <c r="J2251" s="19">
        <f>VLOOKUP(Table3[[#This Row],[Customer ID]],'Medical Examinations'!$1:$1048576,9,FALSE())</f>
        <v>1</v>
      </c>
      <c r="K2251" s="19" t="str">
        <f>VLOOKUP(Table3[[#This Row],[Customer ID]],'Medical Examinations'!$1:$1048576,10,FALSE())</f>
        <v>No</v>
      </c>
      <c r="L2251" s="19" t="e">
        <f>VLOOKUP(Table3[[#This Row],[Customer ID]],'Hospitalisation Details'!2250:$1048576,5,FALSE())</f>
        <v>#N/A</v>
      </c>
      <c r="M2251" s="19" t="e">
        <f>VLOOKUP(Table3[[#This Row],[Customer ID]],'Hospitalisation Details'!2250:$1048576,6,FALSE())</f>
        <v>#N/A</v>
      </c>
      <c r="N2251" s="19" t="e">
        <f>VLOOKUP(Table3[[#This Row],[Customer ID]],'Hospitalisation Details'!2250:$1048576,8,FALSE())</f>
        <v>#N/A</v>
      </c>
      <c r="O2251" s="19" t="e">
        <f>VLOOKUP(Table3[[#This Row],[Customer ID]],'Hospitalisation Details'!2250:$1048576,9,FALSE())</f>
        <v>#N/A</v>
      </c>
      <c r="P2251" s="19" t="e">
        <f>VLOOKUP(Table3[[#This Row],[Customer ID]],'Hospitalisation Details'!2250:$1048576,10,FALSE())</f>
        <v>#N/A</v>
      </c>
      <c r="Q2251" s="19" t="e">
        <f>VLOOKUP(Table3[[#This Row],[Customer ID]],'Hospitalisation Details'!2250:$1048576,11,FALSE())</f>
        <v>#N/A</v>
      </c>
    </row>
    <row r="2252" spans="1:17" x14ac:dyDescent="0.2">
      <c r="A2252" s="18" t="s">
        <v>107</v>
      </c>
      <c r="B2252" s="19" t="str">
        <f>VLOOKUP(Table3[[#This Row],[Customer ID]],'Customer name 1'!2251:$1048576,4,FALSE())</f>
        <v xml:space="preserve">Ms. Natalie </v>
      </c>
      <c r="C2252" s="20">
        <f>VLOOKUP(Table3[[#This Row],[Customer ID]],'Medical Examinations'!$1:$1048576,2,FALSE())</f>
        <v>16.13</v>
      </c>
      <c r="D2252" s="20" t="str">
        <f>VLOOKUP(Table3[[#This Row],[Customer ID]],'Medical Examinations'!$1:$1048576,3,FALSE())</f>
        <v xml:space="preserve">under weight </v>
      </c>
      <c r="E2252" s="20">
        <f>VLOOKUP(Table3[[#This Row],[Customer ID]],'Medical Examinations'!$1:$1048576,4,FALSE())</f>
        <v>5.56</v>
      </c>
      <c r="F2252" s="20" t="str">
        <f>VLOOKUP(Table3[[#This Row],[Customer ID]],'Medical Examinations'!$1:$1048576,5,FALSE())</f>
        <v xml:space="preserve">normal </v>
      </c>
      <c r="G2252" s="19" t="str">
        <f>VLOOKUP(Table3[[#This Row],[Customer ID]],'Medical Examinations'!$1:$1048576,6,FALSE())</f>
        <v>No</v>
      </c>
      <c r="H2252" s="19" t="str">
        <f>VLOOKUP(Table3[[#This Row],[Customer ID]],'Medical Examinations'!$1:$1048576,7,FALSE())</f>
        <v>yes</v>
      </c>
      <c r="I2252" s="19" t="str">
        <f>VLOOKUP(Table3[[#This Row],[Customer ID]],'Medical Examinations'!$1:$1048576,8,FALSE())</f>
        <v>No</v>
      </c>
      <c r="J2252" s="19">
        <f>VLOOKUP(Table3[[#This Row],[Customer ID]],'Medical Examinations'!$1:$1048576,9,FALSE())</f>
        <v>1</v>
      </c>
      <c r="K2252" s="19" t="str">
        <f>VLOOKUP(Table3[[#This Row],[Customer ID]],'Medical Examinations'!$1:$1048576,10,FALSE())</f>
        <v>No</v>
      </c>
      <c r="L2252" s="19" t="e">
        <f>VLOOKUP(Table3[[#This Row],[Customer ID]],'Hospitalisation Details'!2251:$1048576,5,FALSE())</f>
        <v>#N/A</v>
      </c>
      <c r="M2252" s="19" t="e">
        <f>VLOOKUP(Table3[[#This Row],[Customer ID]],'Hospitalisation Details'!2251:$1048576,6,FALSE())</f>
        <v>#N/A</v>
      </c>
      <c r="N2252" s="19" t="e">
        <f>VLOOKUP(Table3[[#This Row],[Customer ID]],'Hospitalisation Details'!2251:$1048576,8,FALSE())</f>
        <v>#N/A</v>
      </c>
      <c r="O2252" s="19" t="e">
        <f>VLOOKUP(Table3[[#This Row],[Customer ID]],'Hospitalisation Details'!2251:$1048576,9,FALSE())</f>
        <v>#N/A</v>
      </c>
      <c r="P2252" s="19" t="e">
        <f>VLOOKUP(Table3[[#This Row],[Customer ID]],'Hospitalisation Details'!2251:$1048576,10,FALSE())</f>
        <v>#N/A</v>
      </c>
      <c r="Q2252" s="19" t="e">
        <f>VLOOKUP(Table3[[#This Row],[Customer ID]],'Hospitalisation Details'!2251:$1048576,11,FALSE())</f>
        <v>#N/A</v>
      </c>
    </row>
    <row r="2253" spans="1:17" x14ac:dyDescent="0.2">
      <c r="A2253" s="18" t="s">
        <v>106</v>
      </c>
      <c r="B2253" s="19" t="str">
        <f>VLOOKUP(Table3[[#This Row],[Customer ID]],'Customer name 1'!2252:$1048576,4,FALSE())</f>
        <v xml:space="preserve">Mr. Christopher </v>
      </c>
      <c r="C2253" s="20">
        <f>VLOOKUP(Table3[[#This Row],[Customer ID]],'Medical Examinations'!$1:$1048576,2,FALSE())</f>
        <v>24.09</v>
      </c>
      <c r="D2253" s="20" t="str">
        <f>VLOOKUP(Table3[[#This Row],[Customer ID]],'Medical Examinations'!$1:$1048576,3,FALSE())</f>
        <v>normal weight</v>
      </c>
      <c r="E2253" s="20">
        <f>VLOOKUP(Table3[[#This Row],[Customer ID]],'Medical Examinations'!$1:$1048576,4,FALSE())</f>
        <v>4.0999999999999996</v>
      </c>
      <c r="F2253" s="20" t="str">
        <f>VLOOKUP(Table3[[#This Row],[Customer ID]],'Medical Examinations'!$1:$1048576,5,FALSE())</f>
        <v xml:space="preserve">normal </v>
      </c>
      <c r="G2253" s="19" t="str">
        <f>VLOOKUP(Table3[[#This Row],[Customer ID]],'Medical Examinations'!$1:$1048576,6,FALSE())</f>
        <v>No</v>
      </c>
      <c r="H2253" s="19" t="str">
        <f>VLOOKUP(Table3[[#This Row],[Customer ID]],'Medical Examinations'!$1:$1048576,7,FALSE())</f>
        <v>yes</v>
      </c>
      <c r="I2253" s="19" t="str">
        <f>VLOOKUP(Table3[[#This Row],[Customer ID]],'Medical Examinations'!$1:$1048576,8,FALSE())</f>
        <v>No</v>
      </c>
      <c r="J2253" s="19">
        <f>VLOOKUP(Table3[[#This Row],[Customer ID]],'Medical Examinations'!$1:$1048576,9,FALSE())</f>
        <v>1</v>
      </c>
      <c r="K2253" s="19" t="str">
        <f>VLOOKUP(Table3[[#This Row],[Customer ID]],'Medical Examinations'!$1:$1048576,10,FALSE())</f>
        <v>No</v>
      </c>
      <c r="L2253" s="19" t="e">
        <f>VLOOKUP(Table3[[#This Row],[Customer ID]],'Hospitalisation Details'!2252:$1048576,5,FALSE())</f>
        <v>#N/A</v>
      </c>
      <c r="M2253" s="19" t="e">
        <f>VLOOKUP(Table3[[#This Row],[Customer ID]],'Hospitalisation Details'!2252:$1048576,6,FALSE())</f>
        <v>#N/A</v>
      </c>
      <c r="N2253" s="19" t="e">
        <f>VLOOKUP(Table3[[#This Row],[Customer ID]],'Hospitalisation Details'!2252:$1048576,8,FALSE())</f>
        <v>#N/A</v>
      </c>
      <c r="O2253" s="19" t="e">
        <f>VLOOKUP(Table3[[#This Row],[Customer ID]],'Hospitalisation Details'!2252:$1048576,9,FALSE())</f>
        <v>#N/A</v>
      </c>
      <c r="P2253" s="19" t="e">
        <f>VLOOKUP(Table3[[#This Row],[Customer ID]],'Hospitalisation Details'!2252:$1048576,10,FALSE())</f>
        <v>#N/A</v>
      </c>
      <c r="Q2253" s="19" t="e">
        <f>VLOOKUP(Table3[[#This Row],[Customer ID]],'Hospitalisation Details'!2252:$1048576,11,FALSE())</f>
        <v>#N/A</v>
      </c>
    </row>
    <row r="2254" spans="1:17" x14ac:dyDescent="0.2">
      <c r="A2254" s="18" t="s">
        <v>105</v>
      </c>
      <c r="B2254" s="19" t="str">
        <f>VLOOKUP(Table3[[#This Row],[Customer ID]],'Customer name 1'!2253:$1048576,4,FALSE())</f>
        <v xml:space="preserve">Ms. Sonja </v>
      </c>
      <c r="C2254" s="20">
        <f>VLOOKUP(Table3[[#This Row],[Customer ID]],'Medical Examinations'!$1:$1048576,2,FALSE())</f>
        <v>19.43</v>
      </c>
      <c r="D2254" s="20" t="str">
        <f>VLOOKUP(Table3[[#This Row],[Customer ID]],'Medical Examinations'!$1:$1048576,3,FALSE())</f>
        <v>normal weight</v>
      </c>
      <c r="E2254" s="20">
        <f>VLOOKUP(Table3[[#This Row],[Customer ID]],'Medical Examinations'!$1:$1048576,4,FALSE())</f>
        <v>5.85</v>
      </c>
      <c r="F2254" s="20" t="str">
        <f>VLOOKUP(Table3[[#This Row],[Customer ID]],'Medical Examinations'!$1:$1048576,5,FALSE())</f>
        <v>prediabetes</v>
      </c>
      <c r="G2254" s="19" t="str">
        <f>VLOOKUP(Table3[[#This Row],[Customer ID]],'Medical Examinations'!$1:$1048576,6,FALSE())</f>
        <v>No</v>
      </c>
      <c r="H2254" s="19" t="str">
        <f>VLOOKUP(Table3[[#This Row],[Customer ID]],'Medical Examinations'!$1:$1048576,7,FALSE())</f>
        <v>yes</v>
      </c>
      <c r="I2254" s="19" t="str">
        <f>VLOOKUP(Table3[[#This Row],[Customer ID]],'Medical Examinations'!$1:$1048576,8,FALSE())</f>
        <v>No</v>
      </c>
      <c r="J2254" s="19">
        <f>VLOOKUP(Table3[[#This Row],[Customer ID]],'Medical Examinations'!$1:$1048576,9,FALSE())</f>
        <v>1</v>
      </c>
      <c r="K2254" s="19" t="str">
        <f>VLOOKUP(Table3[[#This Row],[Customer ID]],'Medical Examinations'!$1:$1048576,10,FALSE())</f>
        <v>No</v>
      </c>
      <c r="L2254" s="19" t="e">
        <f>VLOOKUP(Table3[[#This Row],[Customer ID]],'Hospitalisation Details'!2253:$1048576,5,FALSE())</f>
        <v>#N/A</v>
      </c>
      <c r="M2254" s="19" t="e">
        <f>VLOOKUP(Table3[[#This Row],[Customer ID]],'Hospitalisation Details'!2253:$1048576,6,FALSE())</f>
        <v>#N/A</v>
      </c>
      <c r="N2254" s="19" t="e">
        <f>VLOOKUP(Table3[[#This Row],[Customer ID]],'Hospitalisation Details'!2253:$1048576,8,FALSE())</f>
        <v>#N/A</v>
      </c>
      <c r="O2254" s="19" t="e">
        <f>VLOOKUP(Table3[[#This Row],[Customer ID]],'Hospitalisation Details'!2253:$1048576,9,FALSE())</f>
        <v>#N/A</v>
      </c>
      <c r="P2254" s="19" t="e">
        <f>VLOOKUP(Table3[[#This Row],[Customer ID]],'Hospitalisation Details'!2253:$1048576,10,FALSE())</f>
        <v>#N/A</v>
      </c>
      <c r="Q2254" s="19" t="e">
        <f>VLOOKUP(Table3[[#This Row],[Customer ID]],'Hospitalisation Details'!2253:$1048576,11,FALSE())</f>
        <v>#N/A</v>
      </c>
    </row>
    <row r="2255" spans="1:17" x14ac:dyDescent="0.2">
      <c r="A2255" s="18" t="s">
        <v>104</v>
      </c>
      <c r="B2255" s="19" t="str">
        <f>VLOOKUP(Table3[[#This Row],[Customer ID]],'Customer name 1'!2254:$1048576,4,FALSE())</f>
        <v xml:space="preserve">Ms. Alexandra </v>
      </c>
      <c r="C2255" s="20">
        <f>VLOOKUP(Table3[[#This Row],[Customer ID]],'Medical Examinations'!$1:$1048576,2,FALSE())</f>
        <v>15.22</v>
      </c>
      <c r="D2255" s="20" t="str">
        <f>VLOOKUP(Table3[[#This Row],[Customer ID]],'Medical Examinations'!$1:$1048576,3,FALSE())</f>
        <v xml:space="preserve">under weight </v>
      </c>
      <c r="E2255" s="20">
        <f>VLOOKUP(Table3[[#This Row],[Customer ID]],'Medical Examinations'!$1:$1048576,4,FALSE())</f>
        <v>4.92</v>
      </c>
      <c r="F2255" s="20" t="str">
        <f>VLOOKUP(Table3[[#This Row],[Customer ID]],'Medical Examinations'!$1:$1048576,5,FALSE())</f>
        <v xml:space="preserve">normal </v>
      </c>
      <c r="G2255" s="19" t="str">
        <f>VLOOKUP(Table3[[#This Row],[Customer ID]],'Medical Examinations'!$1:$1048576,6,FALSE())</f>
        <v>yes</v>
      </c>
      <c r="H2255" s="19" t="str">
        <f>VLOOKUP(Table3[[#This Row],[Customer ID]],'Medical Examinations'!$1:$1048576,7,FALSE())</f>
        <v>No</v>
      </c>
      <c r="I2255" s="19" t="str">
        <f>VLOOKUP(Table3[[#This Row],[Customer ID]],'Medical Examinations'!$1:$1048576,8,FALSE())</f>
        <v>Yes</v>
      </c>
      <c r="J2255" s="19">
        <f>VLOOKUP(Table3[[#This Row],[Customer ID]],'Medical Examinations'!$1:$1048576,9,FALSE())</f>
        <v>1</v>
      </c>
      <c r="K2255" s="19" t="str">
        <f>VLOOKUP(Table3[[#This Row],[Customer ID]],'Medical Examinations'!$1:$1048576,10,FALSE())</f>
        <v>No</v>
      </c>
      <c r="L2255" s="19" t="e">
        <f>VLOOKUP(Table3[[#This Row],[Customer ID]],'Hospitalisation Details'!2254:$1048576,5,FALSE())</f>
        <v>#N/A</v>
      </c>
      <c r="M2255" s="19" t="e">
        <f>VLOOKUP(Table3[[#This Row],[Customer ID]],'Hospitalisation Details'!2254:$1048576,6,FALSE())</f>
        <v>#N/A</v>
      </c>
      <c r="N2255" s="19" t="e">
        <f>VLOOKUP(Table3[[#This Row],[Customer ID]],'Hospitalisation Details'!2254:$1048576,8,FALSE())</f>
        <v>#N/A</v>
      </c>
      <c r="O2255" s="19" t="e">
        <f>VLOOKUP(Table3[[#This Row],[Customer ID]],'Hospitalisation Details'!2254:$1048576,9,FALSE())</f>
        <v>#N/A</v>
      </c>
      <c r="P2255" s="19" t="e">
        <f>VLOOKUP(Table3[[#This Row],[Customer ID]],'Hospitalisation Details'!2254:$1048576,10,FALSE())</f>
        <v>#N/A</v>
      </c>
      <c r="Q2255" s="19" t="e">
        <f>VLOOKUP(Table3[[#This Row],[Customer ID]],'Hospitalisation Details'!2254:$1048576,11,FALSE())</f>
        <v>#N/A</v>
      </c>
    </row>
    <row r="2256" spans="1:17" x14ac:dyDescent="0.2">
      <c r="A2256" s="18" t="s">
        <v>103</v>
      </c>
      <c r="B2256" s="19" t="str">
        <f>VLOOKUP(Table3[[#This Row],[Customer ID]],'Customer name 1'!2255:$1048576,4,FALSE())</f>
        <v xml:space="preserve">Ms. Martha </v>
      </c>
      <c r="C2256" s="20">
        <f>VLOOKUP(Table3[[#This Row],[Customer ID]],'Medical Examinations'!$1:$1048576,2,FALSE())</f>
        <v>20.72</v>
      </c>
      <c r="D2256" s="20" t="str">
        <f>VLOOKUP(Table3[[#This Row],[Customer ID]],'Medical Examinations'!$1:$1048576,3,FALSE())</f>
        <v>normal weight</v>
      </c>
      <c r="E2256" s="20">
        <f>VLOOKUP(Table3[[#This Row],[Customer ID]],'Medical Examinations'!$1:$1048576,4,FALSE())</f>
        <v>9.4600000000000009</v>
      </c>
      <c r="F2256" s="20" t="str">
        <f>VLOOKUP(Table3[[#This Row],[Customer ID]],'Medical Examinations'!$1:$1048576,5,FALSE())</f>
        <v xml:space="preserve">diabetes </v>
      </c>
      <c r="G2256" s="19" t="str">
        <f>VLOOKUP(Table3[[#This Row],[Customer ID]],'Medical Examinations'!$1:$1048576,6,FALSE())</f>
        <v>No</v>
      </c>
      <c r="H2256" s="19" t="str">
        <f>VLOOKUP(Table3[[#This Row],[Customer ID]],'Medical Examinations'!$1:$1048576,7,FALSE())</f>
        <v>No</v>
      </c>
      <c r="I2256" s="19" t="str">
        <f>VLOOKUP(Table3[[#This Row],[Customer ID]],'Medical Examinations'!$1:$1048576,8,FALSE())</f>
        <v>No</v>
      </c>
      <c r="J2256" s="19">
        <f>VLOOKUP(Table3[[#This Row],[Customer ID]],'Medical Examinations'!$1:$1048576,9,FALSE())</f>
        <v>0</v>
      </c>
      <c r="K2256" s="19" t="str">
        <f>VLOOKUP(Table3[[#This Row],[Customer ID]],'Medical Examinations'!$1:$1048576,10,FALSE())</f>
        <v>No</v>
      </c>
      <c r="L2256" s="19" t="e">
        <f>VLOOKUP(Table3[[#This Row],[Customer ID]],'Hospitalisation Details'!2255:$1048576,5,FALSE())</f>
        <v>#N/A</v>
      </c>
      <c r="M2256" s="19" t="e">
        <f>VLOOKUP(Table3[[#This Row],[Customer ID]],'Hospitalisation Details'!2255:$1048576,6,FALSE())</f>
        <v>#N/A</v>
      </c>
      <c r="N2256" s="19" t="e">
        <f>VLOOKUP(Table3[[#This Row],[Customer ID]],'Hospitalisation Details'!2255:$1048576,8,FALSE())</f>
        <v>#N/A</v>
      </c>
      <c r="O2256" s="19" t="e">
        <f>VLOOKUP(Table3[[#This Row],[Customer ID]],'Hospitalisation Details'!2255:$1048576,9,FALSE())</f>
        <v>#N/A</v>
      </c>
      <c r="P2256" s="19" t="e">
        <f>VLOOKUP(Table3[[#This Row],[Customer ID]],'Hospitalisation Details'!2255:$1048576,10,FALSE())</f>
        <v>#N/A</v>
      </c>
      <c r="Q2256" s="19" t="e">
        <f>VLOOKUP(Table3[[#This Row],[Customer ID]],'Hospitalisation Details'!2255:$1048576,11,FALSE())</f>
        <v>#N/A</v>
      </c>
    </row>
    <row r="2257" spans="1:17" x14ac:dyDescent="0.2">
      <c r="A2257" s="18" t="s">
        <v>102</v>
      </c>
      <c r="B2257" s="19" t="str">
        <f>VLOOKUP(Table3[[#This Row],[Customer ID]],'Customer name 1'!2256:$1048576,4,FALSE())</f>
        <v xml:space="preserve">Mr. Ryan </v>
      </c>
      <c r="C2257" s="20">
        <f>VLOOKUP(Table3[[#This Row],[Customer ID]],'Medical Examinations'!$1:$1048576,2,FALSE())</f>
        <v>35.4</v>
      </c>
      <c r="D2257" s="20" t="str">
        <f>VLOOKUP(Table3[[#This Row],[Customer ID]],'Medical Examinations'!$1:$1048576,3,FALSE())</f>
        <v xml:space="preserve"> obesity </v>
      </c>
      <c r="E2257" s="20">
        <f>VLOOKUP(Table3[[#This Row],[Customer ID]],'Medical Examinations'!$1:$1048576,4,FALSE())</f>
        <v>5.94</v>
      </c>
      <c r="F2257" s="20" t="str">
        <f>VLOOKUP(Table3[[#This Row],[Customer ID]],'Medical Examinations'!$1:$1048576,5,FALSE())</f>
        <v>prediabetes</v>
      </c>
      <c r="G2257" s="19" t="str">
        <f>VLOOKUP(Table3[[#This Row],[Customer ID]],'Medical Examinations'!$1:$1048576,6,FALSE())</f>
        <v>No</v>
      </c>
      <c r="H2257" s="19" t="str">
        <f>VLOOKUP(Table3[[#This Row],[Customer ID]],'Medical Examinations'!$1:$1048576,7,FALSE())</f>
        <v>No</v>
      </c>
      <c r="I2257" s="19" t="str">
        <f>VLOOKUP(Table3[[#This Row],[Customer ID]],'Medical Examinations'!$1:$1048576,8,FALSE())</f>
        <v>Yes</v>
      </c>
      <c r="J2257" s="19">
        <f>VLOOKUP(Table3[[#This Row],[Customer ID]],'Medical Examinations'!$1:$1048576,9,FALSE())</f>
        <v>1</v>
      </c>
      <c r="K2257" s="19" t="str">
        <f>VLOOKUP(Table3[[#This Row],[Customer ID]],'Medical Examinations'!$1:$1048576,10,FALSE())</f>
        <v>No</v>
      </c>
      <c r="L2257" s="19" t="e">
        <f>VLOOKUP(Table3[[#This Row],[Customer ID]],'Hospitalisation Details'!2256:$1048576,5,FALSE())</f>
        <v>#N/A</v>
      </c>
      <c r="M2257" s="19" t="e">
        <f>VLOOKUP(Table3[[#This Row],[Customer ID]],'Hospitalisation Details'!2256:$1048576,6,FALSE())</f>
        <v>#N/A</v>
      </c>
      <c r="N2257" s="19" t="e">
        <f>VLOOKUP(Table3[[#This Row],[Customer ID]],'Hospitalisation Details'!2256:$1048576,8,FALSE())</f>
        <v>#N/A</v>
      </c>
      <c r="O2257" s="19" t="e">
        <f>VLOOKUP(Table3[[#This Row],[Customer ID]],'Hospitalisation Details'!2256:$1048576,9,FALSE())</f>
        <v>#N/A</v>
      </c>
      <c r="P2257" s="19" t="e">
        <f>VLOOKUP(Table3[[#This Row],[Customer ID]],'Hospitalisation Details'!2256:$1048576,10,FALSE())</f>
        <v>#N/A</v>
      </c>
      <c r="Q2257" s="19" t="e">
        <f>VLOOKUP(Table3[[#This Row],[Customer ID]],'Hospitalisation Details'!2256:$1048576,11,FALSE())</f>
        <v>#N/A</v>
      </c>
    </row>
    <row r="2258" spans="1:17" x14ac:dyDescent="0.2">
      <c r="A2258" s="18" t="s">
        <v>101</v>
      </c>
      <c r="B2258" s="19" t="str">
        <f>VLOOKUP(Table3[[#This Row],[Customer ID]],'Customer name 1'!2257:$1048576,4,FALSE())</f>
        <v xml:space="preserve">Mr. Cliff </v>
      </c>
      <c r="C2258" s="20">
        <f>VLOOKUP(Table3[[#This Row],[Customer ID]],'Medical Examinations'!$1:$1048576,2,FALSE())</f>
        <v>34.4</v>
      </c>
      <c r="D2258" s="20" t="str">
        <f>VLOOKUP(Table3[[#This Row],[Customer ID]],'Medical Examinations'!$1:$1048576,3,FALSE())</f>
        <v xml:space="preserve"> obesity </v>
      </c>
      <c r="E2258" s="20">
        <f>VLOOKUP(Table3[[#This Row],[Customer ID]],'Medical Examinations'!$1:$1048576,4,FALSE())</f>
        <v>5.7</v>
      </c>
      <c r="F2258" s="20" t="str">
        <f>VLOOKUP(Table3[[#This Row],[Customer ID]],'Medical Examinations'!$1:$1048576,5,FALSE())</f>
        <v>prediabetes</v>
      </c>
      <c r="G2258" s="19" t="str">
        <f>VLOOKUP(Table3[[#This Row],[Customer ID]],'Medical Examinations'!$1:$1048576,6,FALSE())</f>
        <v>No</v>
      </c>
      <c r="H2258" s="19" t="str">
        <f>VLOOKUP(Table3[[#This Row],[Customer ID]],'Medical Examinations'!$1:$1048576,7,FALSE())</f>
        <v>No</v>
      </c>
      <c r="I2258" s="19" t="str">
        <f>VLOOKUP(Table3[[#This Row],[Customer ID]],'Medical Examinations'!$1:$1048576,8,FALSE())</f>
        <v>Yes</v>
      </c>
      <c r="J2258" s="19">
        <f>VLOOKUP(Table3[[#This Row],[Customer ID]],'Medical Examinations'!$1:$1048576,9,FALSE())</f>
        <v>1</v>
      </c>
      <c r="K2258" s="19" t="str">
        <f>VLOOKUP(Table3[[#This Row],[Customer ID]],'Medical Examinations'!$1:$1048576,10,FALSE())</f>
        <v>No</v>
      </c>
      <c r="L2258" s="19" t="e">
        <f>VLOOKUP(Table3[[#This Row],[Customer ID]],'Hospitalisation Details'!2257:$1048576,5,FALSE())</f>
        <v>#N/A</v>
      </c>
      <c r="M2258" s="19" t="e">
        <f>VLOOKUP(Table3[[#This Row],[Customer ID]],'Hospitalisation Details'!2257:$1048576,6,FALSE())</f>
        <v>#N/A</v>
      </c>
      <c r="N2258" s="19" t="e">
        <f>VLOOKUP(Table3[[#This Row],[Customer ID]],'Hospitalisation Details'!2257:$1048576,8,FALSE())</f>
        <v>#N/A</v>
      </c>
      <c r="O2258" s="19" t="e">
        <f>VLOOKUP(Table3[[#This Row],[Customer ID]],'Hospitalisation Details'!2257:$1048576,9,FALSE())</f>
        <v>#N/A</v>
      </c>
      <c r="P2258" s="19" t="e">
        <f>VLOOKUP(Table3[[#This Row],[Customer ID]],'Hospitalisation Details'!2257:$1048576,10,FALSE())</f>
        <v>#N/A</v>
      </c>
      <c r="Q2258" s="19" t="e">
        <f>VLOOKUP(Table3[[#This Row],[Customer ID]],'Hospitalisation Details'!2257:$1048576,11,FALSE())</f>
        <v>#N/A</v>
      </c>
    </row>
    <row r="2259" spans="1:17" x14ac:dyDescent="0.2">
      <c r="A2259" s="18" t="s">
        <v>100</v>
      </c>
      <c r="B2259" s="19" t="str">
        <f>VLOOKUP(Table3[[#This Row],[Customer ID]],'Customer name 1'!2258:$1048576,4,FALSE())</f>
        <v xml:space="preserve">Mr. Blue </v>
      </c>
      <c r="C2259" s="20">
        <f>VLOOKUP(Table3[[#This Row],[Customer ID]],'Medical Examinations'!$1:$1048576,2,FALSE())</f>
        <v>34.1</v>
      </c>
      <c r="D2259" s="20" t="str">
        <f>VLOOKUP(Table3[[#This Row],[Customer ID]],'Medical Examinations'!$1:$1048576,3,FALSE())</f>
        <v xml:space="preserve"> obesity </v>
      </c>
      <c r="E2259" s="20">
        <f>VLOOKUP(Table3[[#This Row],[Customer ID]],'Medical Examinations'!$1:$1048576,4,FALSE())</f>
        <v>4.13</v>
      </c>
      <c r="F2259" s="20" t="str">
        <f>VLOOKUP(Table3[[#This Row],[Customer ID]],'Medical Examinations'!$1:$1048576,5,FALSE())</f>
        <v xml:space="preserve">normal </v>
      </c>
      <c r="G2259" s="19" t="str">
        <f>VLOOKUP(Table3[[#This Row],[Customer ID]],'Medical Examinations'!$1:$1048576,6,FALSE())</f>
        <v>No</v>
      </c>
      <c r="H2259" s="19" t="str">
        <f>VLOOKUP(Table3[[#This Row],[Customer ID]],'Medical Examinations'!$1:$1048576,7,FALSE())</f>
        <v>No</v>
      </c>
      <c r="I2259" s="19" t="str">
        <f>VLOOKUP(Table3[[#This Row],[Customer ID]],'Medical Examinations'!$1:$1048576,8,FALSE())</f>
        <v>Yes</v>
      </c>
      <c r="J2259" s="19">
        <f>VLOOKUP(Table3[[#This Row],[Customer ID]],'Medical Examinations'!$1:$1048576,9,FALSE())</f>
        <v>1</v>
      </c>
      <c r="K2259" s="19" t="str">
        <f>VLOOKUP(Table3[[#This Row],[Customer ID]],'Medical Examinations'!$1:$1048576,10,FALSE())</f>
        <v>No</v>
      </c>
      <c r="L2259" s="19" t="e">
        <f>VLOOKUP(Table3[[#This Row],[Customer ID]],'Hospitalisation Details'!2258:$1048576,5,FALSE())</f>
        <v>#N/A</v>
      </c>
      <c r="M2259" s="19" t="e">
        <f>VLOOKUP(Table3[[#This Row],[Customer ID]],'Hospitalisation Details'!2258:$1048576,6,FALSE())</f>
        <v>#N/A</v>
      </c>
      <c r="N2259" s="19" t="e">
        <f>VLOOKUP(Table3[[#This Row],[Customer ID]],'Hospitalisation Details'!2258:$1048576,8,FALSE())</f>
        <v>#N/A</v>
      </c>
      <c r="O2259" s="19" t="e">
        <f>VLOOKUP(Table3[[#This Row],[Customer ID]],'Hospitalisation Details'!2258:$1048576,9,FALSE())</f>
        <v>#N/A</v>
      </c>
      <c r="P2259" s="19" t="e">
        <f>VLOOKUP(Table3[[#This Row],[Customer ID]],'Hospitalisation Details'!2258:$1048576,10,FALSE())</f>
        <v>#N/A</v>
      </c>
      <c r="Q2259" s="19" t="e">
        <f>VLOOKUP(Table3[[#This Row],[Customer ID]],'Hospitalisation Details'!2258:$1048576,11,FALSE())</f>
        <v>#N/A</v>
      </c>
    </row>
    <row r="2260" spans="1:17" x14ac:dyDescent="0.2">
      <c r="A2260" s="18" t="s">
        <v>99</v>
      </c>
      <c r="B2260" s="19" t="str">
        <f>VLOOKUP(Table3[[#This Row],[Customer ID]],'Customer name 1'!2259:$1048576,4,FALSE())</f>
        <v xml:space="preserve">Mr. Jeffrey </v>
      </c>
      <c r="C2260" s="20">
        <f>VLOOKUP(Table3[[#This Row],[Customer ID]],'Medical Examinations'!$1:$1048576,2,FALSE())</f>
        <v>30.4</v>
      </c>
      <c r="D2260" s="20" t="str">
        <f>VLOOKUP(Table3[[#This Row],[Customer ID]],'Medical Examinations'!$1:$1048576,3,FALSE())</f>
        <v xml:space="preserve"> obesity </v>
      </c>
      <c r="E2260" s="20">
        <f>VLOOKUP(Table3[[#This Row],[Customer ID]],'Medical Examinations'!$1:$1048576,4,FALSE())</f>
        <v>4.7699999999999996</v>
      </c>
      <c r="F2260" s="20" t="str">
        <f>VLOOKUP(Table3[[#This Row],[Customer ID]],'Medical Examinations'!$1:$1048576,5,FALSE())</f>
        <v xml:space="preserve">normal </v>
      </c>
      <c r="G2260" s="19" t="str">
        <f>VLOOKUP(Table3[[#This Row],[Customer ID]],'Medical Examinations'!$1:$1048576,6,FALSE())</f>
        <v>No</v>
      </c>
      <c r="H2260" s="19" t="str">
        <f>VLOOKUP(Table3[[#This Row],[Customer ID]],'Medical Examinations'!$1:$1048576,7,FALSE())</f>
        <v>No</v>
      </c>
      <c r="I2260" s="19" t="str">
        <f>VLOOKUP(Table3[[#This Row],[Customer ID]],'Medical Examinations'!$1:$1048576,8,FALSE())</f>
        <v>Yes</v>
      </c>
      <c r="J2260" s="19">
        <f>VLOOKUP(Table3[[#This Row],[Customer ID]],'Medical Examinations'!$1:$1048576,9,FALSE())</f>
        <v>1</v>
      </c>
      <c r="K2260" s="19" t="str">
        <f>VLOOKUP(Table3[[#This Row],[Customer ID]],'Medical Examinations'!$1:$1048576,10,FALSE())</f>
        <v>No</v>
      </c>
      <c r="L2260" s="19" t="e">
        <f>VLOOKUP(Table3[[#This Row],[Customer ID]],'Hospitalisation Details'!2259:$1048576,5,FALSE())</f>
        <v>#N/A</v>
      </c>
      <c r="M2260" s="19" t="e">
        <f>VLOOKUP(Table3[[#This Row],[Customer ID]],'Hospitalisation Details'!2259:$1048576,6,FALSE())</f>
        <v>#N/A</v>
      </c>
      <c r="N2260" s="19" t="e">
        <f>VLOOKUP(Table3[[#This Row],[Customer ID]],'Hospitalisation Details'!2259:$1048576,8,FALSE())</f>
        <v>#N/A</v>
      </c>
      <c r="O2260" s="19" t="e">
        <f>VLOOKUP(Table3[[#This Row],[Customer ID]],'Hospitalisation Details'!2259:$1048576,9,FALSE())</f>
        <v>#N/A</v>
      </c>
      <c r="P2260" s="19" t="e">
        <f>VLOOKUP(Table3[[#This Row],[Customer ID]],'Hospitalisation Details'!2259:$1048576,10,FALSE())</f>
        <v>#N/A</v>
      </c>
      <c r="Q2260" s="19" t="e">
        <f>VLOOKUP(Table3[[#This Row],[Customer ID]],'Hospitalisation Details'!2259:$1048576,11,FALSE())</f>
        <v>#N/A</v>
      </c>
    </row>
    <row r="2261" spans="1:17" x14ac:dyDescent="0.2">
      <c r="A2261" s="18" t="s">
        <v>98</v>
      </c>
      <c r="B2261" s="19" t="str">
        <f>VLOOKUP(Table3[[#This Row],[Customer ID]],'Customer name 1'!2260:$1048576,4,FALSE())</f>
        <v xml:space="preserve">Mr. Andrew </v>
      </c>
      <c r="C2261" s="20">
        <f>VLOOKUP(Table3[[#This Row],[Customer ID]],'Medical Examinations'!$1:$1048576,2,FALSE())</f>
        <v>28.7</v>
      </c>
      <c r="D2261" s="20" t="str">
        <f>VLOOKUP(Table3[[#This Row],[Customer ID]],'Medical Examinations'!$1:$1048576,3,FALSE())</f>
        <v>over weight</v>
      </c>
      <c r="E2261" s="20">
        <f>VLOOKUP(Table3[[#This Row],[Customer ID]],'Medical Examinations'!$1:$1048576,4,FALSE())</f>
        <v>4.99</v>
      </c>
      <c r="F2261" s="20" t="str">
        <f>VLOOKUP(Table3[[#This Row],[Customer ID]],'Medical Examinations'!$1:$1048576,5,FALSE())</f>
        <v xml:space="preserve">normal </v>
      </c>
      <c r="G2261" s="19" t="str">
        <f>VLOOKUP(Table3[[#This Row],[Customer ID]],'Medical Examinations'!$1:$1048576,6,FALSE())</f>
        <v>No</v>
      </c>
      <c r="H2261" s="19" t="str">
        <f>VLOOKUP(Table3[[#This Row],[Customer ID]],'Medical Examinations'!$1:$1048576,7,FALSE())</f>
        <v>No</v>
      </c>
      <c r="I2261" s="19" t="str">
        <f>VLOOKUP(Table3[[#This Row],[Customer ID]],'Medical Examinations'!$1:$1048576,8,FALSE())</f>
        <v>Yes</v>
      </c>
      <c r="J2261" s="19">
        <f>VLOOKUP(Table3[[#This Row],[Customer ID]],'Medical Examinations'!$1:$1048576,9,FALSE())</f>
        <v>1</v>
      </c>
      <c r="K2261" s="19" t="str">
        <f>VLOOKUP(Table3[[#This Row],[Customer ID]],'Medical Examinations'!$1:$1048576,10,FALSE())</f>
        <v>No</v>
      </c>
      <c r="L2261" s="19" t="e">
        <f>VLOOKUP(Table3[[#This Row],[Customer ID]],'Hospitalisation Details'!2260:$1048576,5,FALSE())</f>
        <v>#N/A</v>
      </c>
      <c r="M2261" s="19" t="e">
        <f>VLOOKUP(Table3[[#This Row],[Customer ID]],'Hospitalisation Details'!2260:$1048576,6,FALSE())</f>
        <v>#N/A</v>
      </c>
      <c r="N2261" s="19" t="e">
        <f>VLOOKUP(Table3[[#This Row],[Customer ID]],'Hospitalisation Details'!2260:$1048576,8,FALSE())</f>
        <v>#N/A</v>
      </c>
      <c r="O2261" s="19" t="e">
        <f>VLOOKUP(Table3[[#This Row],[Customer ID]],'Hospitalisation Details'!2260:$1048576,9,FALSE())</f>
        <v>#N/A</v>
      </c>
      <c r="P2261" s="19" t="e">
        <f>VLOOKUP(Table3[[#This Row],[Customer ID]],'Hospitalisation Details'!2260:$1048576,10,FALSE())</f>
        <v>#N/A</v>
      </c>
      <c r="Q2261" s="19" t="e">
        <f>VLOOKUP(Table3[[#This Row],[Customer ID]],'Hospitalisation Details'!2260:$1048576,11,FALSE())</f>
        <v>#N/A</v>
      </c>
    </row>
    <row r="2262" spans="1:17" x14ac:dyDescent="0.2">
      <c r="A2262" s="18" t="s">
        <v>97</v>
      </c>
      <c r="B2262" s="19" t="str">
        <f>VLOOKUP(Table3[[#This Row],[Customer ID]],'Customer name 1'!2261:$1048576,4,FALSE())</f>
        <v xml:space="preserve">Ms. Julia </v>
      </c>
      <c r="C2262" s="20">
        <f>VLOOKUP(Table3[[#This Row],[Customer ID]],'Medical Examinations'!$1:$1048576,2,FALSE())</f>
        <v>17.440000000000001</v>
      </c>
      <c r="D2262" s="20" t="str">
        <f>VLOOKUP(Table3[[#This Row],[Customer ID]],'Medical Examinations'!$1:$1048576,3,FALSE())</f>
        <v xml:space="preserve">under weight </v>
      </c>
      <c r="E2262" s="20">
        <f>VLOOKUP(Table3[[#This Row],[Customer ID]],'Medical Examinations'!$1:$1048576,4,FALSE())</f>
        <v>4.42</v>
      </c>
      <c r="F2262" s="20" t="str">
        <f>VLOOKUP(Table3[[#This Row],[Customer ID]],'Medical Examinations'!$1:$1048576,5,FALSE())</f>
        <v xml:space="preserve">normal </v>
      </c>
      <c r="G2262" s="19" t="str">
        <f>VLOOKUP(Table3[[#This Row],[Customer ID]],'Medical Examinations'!$1:$1048576,6,FALSE())</f>
        <v>yes</v>
      </c>
      <c r="H2262" s="19" t="str">
        <f>VLOOKUP(Table3[[#This Row],[Customer ID]],'Medical Examinations'!$1:$1048576,7,FALSE())</f>
        <v>No</v>
      </c>
      <c r="I2262" s="19" t="str">
        <f>VLOOKUP(Table3[[#This Row],[Customer ID]],'Medical Examinations'!$1:$1048576,8,FALSE())</f>
        <v>Yes</v>
      </c>
      <c r="J2262" s="19">
        <f>VLOOKUP(Table3[[#This Row],[Customer ID]],'Medical Examinations'!$1:$1048576,9,FALSE())</f>
        <v>1</v>
      </c>
      <c r="K2262" s="19" t="str">
        <f>VLOOKUP(Table3[[#This Row],[Customer ID]],'Medical Examinations'!$1:$1048576,10,FALSE())</f>
        <v>No</v>
      </c>
      <c r="L2262" s="19" t="e">
        <f>VLOOKUP(Table3[[#This Row],[Customer ID]],'Hospitalisation Details'!2261:$1048576,5,FALSE())</f>
        <v>#N/A</v>
      </c>
      <c r="M2262" s="19" t="e">
        <f>VLOOKUP(Table3[[#This Row],[Customer ID]],'Hospitalisation Details'!2261:$1048576,6,FALSE())</f>
        <v>#N/A</v>
      </c>
      <c r="N2262" s="19" t="e">
        <f>VLOOKUP(Table3[[#This Row],[Customer ID]],'Hospitalisation Details'!2261:$1048576,8,FALSE())</f>
        <v>#N/A</v>
      </c>
      <c r="O2262" s="19" t="e">
        <f>VLOOKUP(Table3[[#This Row],[Customer ID]],'Hospitalisation Details'!2261:$1048576,9,FALSE())</f>
        <v>#N/A</v>
      </c>
      <c r="P2262" s="19" t="e">
        <f>VLOOKUP(Table3[[#This Row],[Customer ID]],'Hospitalisation Details'!2261:$1048576,10,FALSE())</f>
        <v>#N/A</v>
      </c>
      <c r="Q2262" s="19" t="e">
        <f>VLOOKUP(Table3[[#This Row],[Customer ID]],'Hospitalisation Details'!2261:$1048576,11,FALSE())</f>
        <v>#N/A</v>
      </c>
    </row>
    <row r="2263" spans="1:17" x14ac:dyDescent="0.2">
      <c r="A2263" s="18" t="s">
        <v>96</v>
      </c>
      <c r="B2263" s="19" t="str">
        <f>VLOOKUP(Table3[[#This Row],[Customer ID]],'Customer name 1'!2262:$1048576,4,FALSE())</f>
        <v xml:space="preserve">Mr. Daniel </v>
      </c>
      <c r="C2263" s="20">
        <f>VLOOKUP(Table3[[#This Row],[Customer ID]],'Medical Examinations'!$1:$1048576,2,FALSE())</f>
        <v>27.6</v>
      </c>
      <c r="D2263" s="20" t="str">
        <f>VLOOKUP(Table3[[#This Row],[Customer ID]],'Medical Examinations'!$1:$1048576,3,FALSE())</f>
        <v>over weight</v>
      </c>
      <c r="E2263" s="20">
        <f>VLOOKUP(Table3[[#This Row],[Customer ID]],'Medical Examinations'!$1:$1048576,4,FALSE())</f>
        <v>4.01</v>
      </c>
      <c r="F2263" s="20" t="str">
        <f>VLOOKUP(Table3[[#This Row],[Customer ID]],'Medical Examinations'!$1:$1048576,5,FALSE())</f>
        <v xml:space="preserve">normal </v>
      </c>
      <c r="G2263" s="19" t="str">
        <f>VLOOKUP(Table3[[#This Row],[Customer ID]],'Medical Examinations'!$1:$1048576,6,FALSE())</f>
        <v>No</v>
      </c>
      <c r="H2263" s="19" t="str">
        <f>VLOOKUP(Table3[[#This Row],[Customer ID]],'Medical Examinations'!$1:$1048576,7,FALSE())</f>
        <v>No</v>
      </c>
      <c r="I2263" s="19" t="str">
        <f>VLOOKUP(Table3[[#This Row],[Customer ID]],'Medical Examinations'!$1:$1048576,8,FALSE())</f>
        <v>Yes</v>
      </c>
      <c r="J2263" s="19">
        <f>VLOOKUP(Table3[[#This Row],[Customer ID]],'Medical Examinations'!$1:$1048576,9,FALSE())</f>
        <v>1</v>
      </c>
      <c r="K2263" s="19" t="str">
        <f>VLOOKUP(Table3[[#This Row],[Customer ID]],'Medical Examinations'!$1:$1048576,10,FALSE())</f>
        <v>No</v>
      </c>
      <c r="L2263" s="19" t="e">
        <f>VLOOKUP(Table3[[#This Row],[Customer ID]],'Hospitalisation Details'!2262:$1048576,5,FALSE())</f>
        <v>#N/A</v>
      </c>
      <c r="M2263" s="19" t="e">
        <f>VLOOKUP(Table3[[#This Row],[Customer ID]],'Hospitalisation Details'!2262:$1048576,6,FALSE())</f>
        <v>#N/A</v>
      </c>
      <c r="N2263" s="19" t="e">
        <f>VLOOKUP(Table3[[#This Row],[Customer ID]],'Hospitalisation Details'!2262:$1048576,8,FALSE())</f>
        <v>#N/A</v>
      </c>
      <c r="O2263" s="19" t="e">
        <f>VLOOKUP(Table3[[#This Row],[Customer ID]],'Hospitalisation Details'!2262:$1048576,9,FALSE())</f>
        <v>#N/A</v>
      </c>
      <c r="P2263" s="19" t="e">
        <f>VLOOKUP(Table3[[#This Row],[Customer ID]],'Hospitalisation Details'!2262:$1048576,10,FALSE())</f>
        <v>#N/A</v>
      </c>
      <c r="Q2263" s="19" t="e">
        <f>VLOOKUP(Table3[[#This Row],[Customer ID]],'Hospitalisation Details'!2262:$1048576,11,FALSE())</f>
        <v>#N/A</v>
      </c>
    </row>
    <row r="2264" spans="1:17" x14ac:dyDescent="0.2">
      <c r="A2264" s="18" t="s">
        <v>95</v>
      </c>
      <c r="B2264" s="19" t="str">
        <f>VLOOKUP(Table3[[#This Row],[Customer ID]],'Customer name 1'!2263:$1048576,4,FALSE())</f>
        <v xml:space="preserve">Mr. Jaime </v>
      </c>
      <c r="C2264" s="20">
        <f>VLOOKUP(Table3[[#This Row],[Customer ID]],'Medical Examinations'!$1:$1048576,2,FALSE())</f>
        <v>20.7</v>
      </c>
      <c r="D2264" s="20" t="str">
        <f>VLOOKUP(Table3[[#This Row],[Customer ID]],'Medical Examinations'!$1:$1048576,3,FALSE())</f>
        <v>normal weight</v>
      </c>
      <c r="E2264" s="20">
        <f>VLOOKUP(Table3[[#This Row],[Customer ID]],'Medical Examinations'!$1:$1048576,4,FALSE())</f>
        <v>4.49</v>
      </c>
      <c r="F2264" s="20" t="str">
        <f>VLOOKUP(Table3[[#This Row],[Customer ID]],'Medical Examinations'!$1:$1048576,5,FALSE())</f>
        <v xml:space="preserve">normal </v>
      </c>
      <c r="G2264" s="19" t="str">
        <f>VLOOKUP(Table3[[#This Row],[Customer ID]],'Medical Examinations'!$1:$1048576,6,FALSE())</f>
        <v>No</v>
      </c>
      <c r="H2264" s="19" t="str">
        <f>VLOOKUP(Table3[[#This Row],[Customer ID]],'Medical Examinations'!$1:$1048576,7,FALSE())</f>
        <v>No</v>
      </c>
      <c r="I2264" s="19" t="str">
        <f>VLOOKUP(Table3[[#This Row],[Customer ID]],'Medical Examinations'!$1:$1048576,8,FALSE())</f>
        <v>Yes</v>
      </c>
      <c r="J2264" s="19">
        <f>VLOOKUP(Table3[[#This Row],[Customer ID]],'Medical Examinations'!$1:$1048576,9,FALSE())</f>
        <v>1</v>
      </c>
      <c r="K2264" s="19" t="str">
        <f>VLOOKUP(Table3[[#This Row],[Customer ID]],'Medical Examinations'!$1:$1048576,10,FALSE())</f>
        <v>No</v>
      </c>
      <c r="L2264" s="19" t="e">
        <f>VLOOKUP(Table3[[#This Row],[Customer ID]],'Hospitalisation Details'!2263:$1048576,5,FALSE())</f>
        <v>#N/A</v>
      </c>
      <c r="M2264" s="19" t="e">
        <f>VLOOKUP(Table3[[#This Row],[Customer ID]],'Hospitalisation Details'!2263:$1048576,6,FALSE())</f>
        <v>#N/A</v>
      </c>
      <c r="N2264" s="19" t="e">
        <f>VLOOKUP(Table3[[#This Row],[Customer ID]],'Hospitalisation Details'!2263:$1048576,8,FALSE())</f>
        <v>#N/A</v>
      </c>
      <c r="O2264" s="19" t="e">
        <f>VLOOKUP(Table3[[#This Row],[Customer ID]],'Hospitalisation Details'!2263:$1048576,9,FALSE())</f>
        <v>#N/A</v>
      </c>
      <c r="P2264" s="19" t="e">
        <f>VLOOKUP(Table3[[#This Row],[Customer ID]],'Hospitalisation Details'!2263:$1048576,10,FALSE())</f>
        <v>#N/A</v>
      </c>
      <c r="Q2264" s="19" t="e">
        <f>VLOOKUP(Table3[[#This Row],[Customer ID]],'Hospitalisation Details'!2263:$1048576,11,FALSE())</f>
        <v>#N/A</v>
      </c>
    </row>
    <row r="2265" spans="1:17" x14ac:dyDescent="0.2">
      <c r="A2265" s="18" t="s">
        <v>94</v>
      </c>
      <c r="B2265" s="19" t="str">
        <f>VLOOKUP(Table3[[#This Row],[Customer ID]],'Customer name 1'!2264:$1048576,4,FALSE())</f>
        <v xml:space="preserve">Mr. Mohd </v>
      </c>
      <c r="C2265" s="20">
        <f>VLOOKUP(Table3[[#This Row],[Customer ID]],'Medical Examinations'!$1:$1048576,2,FALSE())</f>
        <v>20.3</v>
      </c>
      <c r="D2265" s="20" t="str">
        <f>VLOOKUP(Table3[[#This Row],[Customer ID]],'Medical Examinations'!$1:$1048576,3,FALSE())</f>
        <v>normal weight</v>
      </c>
      <c r="E2265" s="20">
        <f>VLOOKUP(Table3[[#This Row],[Customer ID]],'Medical Examinations'!$1:$1048576,4,FALSE())</f>
        <v>6.37</v>
      </c>
      <c r="F2265" s="20" t="str">
        <f>VLOOKUP(Table3[[#This Row],[Customer ID]],'Medical Examinations'!$1:$1048576,5,FALSE())</f>
        <v>prediabetes</v>
      </c>
      <c r="G2265" s="19" t="str">
        <f>VLOOKUP(Table3[[#This Row],[Customer ID]],'Medical Examinations'!$1:$1048576,6,FALSE())</f>
        <v>No</v>
      </c>
      <c r="H2265" s="19" t="str">
        <f>VLOOKUP(Table3[[#This Row],[Customer ID]],'Medical Examinations'!$1:$1048576,7,FALSE())</f>
        <v>No</v>
      </c>
      <c r="I2265" s="19" t="str">
        <f>VLOOKUP(Table3[[#This Row],[Customer ID]],'Medical Examinations'!$1:$1048576,8,FALSE())</f>
        <v>Yes</v>
      </c>
      <c r="J2265" s="19">
        <f>VLOOKUP(Table3[[#This Row],[Customer ID]],'Medical Examinations'!$1:$1048576,9,FALSE())</f>
        <v>1</v>
      </c>
      <c r="K2265" s="19" t="str">
        <f>VLOOKUP(Table3[[#This Row],[Customer ID]],'Medical Examinations'!$1:$1048576,10,FALSE())</f>
        <v>No</v>
      </c>
      <c r="L2265" s="19" t="e">
        <f>VLOOKUP(Table3[[#This Row],[Customer ID]],'Hospitalisation Details'!2264:$1048576,5,FALSE())</f>
        <v>#N/A</v>
      </c>
      <c r="M2265" s="19" t="e">
        <f>VLOOKUP(Table3[[#This Row],[Customer ID]],'Hospitalisation Details'!2264:$1048576,6,FALSE())</f>
        <v>#N/A</v>
      </c>
      <c r="N2265" s="19" t="e">
        <f>VLOOKUP(Table3[[#This Row],[Customer ID]],'Hospitalisation Details'!2264:$1048576,8,FALSE())</f>
        <v>#N/A</v>
      </c>
      <c r="O2265" s="19" t="e">
        <f>VLOOKUP(Table3[[#This Row],[Customer ID]],'Hospitalisation Details'!2264:$1048576,9,FALSE())</f>
        <v>#N/A</v>
      </c>
      <c r="P2265" s="19" t="e">
        <f>VLOOKUP(Table3[[#This Row],[Customer ID]],'Hospitalisation Details'!2264:$1048576,10,FALSE())</f>
        <v>#N/A</v>
      </c>
      <c r="Q2265" s="19" t="e">
        <f>VLOOKUP(Table3[[#This Row],[Customer ID]],'Hospitalisation Details'!2264:$1048576,11,FALSE())</f>
        <v>#N/A</v>
      </c>
    </row>
    <row r="2266" spans="1:17" x14ac:dyDescent="0.2">
      <c r="A2266" s="18" t="s">
        <v>93</v>
      </c>
      <c r="B2266" s="19" t="str">
        <f>VLOOKUP(Table3[[#This Row],[Customer ID]],'Customer name 1'!2265:$1048576,4,FALSE())</f>
        <v xml:space="preserve">Mr. Matthew </v>
      </c>
      <c r="C2266" s="20">
        <f>VLOOKUP(Table3[[#This Row],[Customer ID]],'Medical Examinations'!$1:$1048576,2,FALSE())</f>
        <v>19.8</v>
      </c>
      <c r="D2266" s="20" t="str">
        <f>VLOOKUP(Table3[[#This Row],[Customer ID]],'Medical Examinations'!$1:$1048576,3,FALSE())</f>
        <v>normal weight</v>
      </c>
      <c r="E2266" s="20">
        <f>VLOOKUP(Table3[[#This Row],[Customer ID]],'Medical Examinations'!$1:$1048576,4,FALSE())</f>
        <v>5.12</v>
      </c>
      <c r="F2266" s="20" t="str">
        <f>VLOOKUP(Table3[[#This Row],[Customer ID]],'Medical Examinations'!$1:$1048576,5,FALSE())</f>
        <v xml:space="preserve">normal </v>
      </c>
      <c r="G2266" s="19" t="str">
        <f>VLOOKUP(Table3[[#This Row],[Customer ID]],'Medical Examinations'!$1:$1048576,6,FALSE())</f>
        <v>No</v>
      </c>
      <c r="H2266" s="19" t="str">
        <f>VLOOKUP(Table3[[#This Row],[Customer ID]],'Medical Examinations'!$1:$1048576,7,FALSE())</f>
        <v>No</v>
      </c>
      <c r="I2266" s="19" t="str">
        <f>VLOOKUP(Table3[[#This Row],[Customer ID]],'Medical Examinations'!$1:$1048576,8,FALSE())</f>
        <v>Yes</v>
      </c>
      <c r="J2266" s="19">
        <f>VLOOKUP(Table3[[#This Row],[Customer ID]],'Medical Examinations'!$1:$1048576,9,FALSE())</f>
        <v>1</v>
      </c>
      <c r="K2266" s="19" t="str">
        <f>VLOOKUP(Table3[[#This Row],[Customer ID]],'Medical Examinations'!$1:$1048576,10,FALSE())</f>
        <v>No</v>
      </c>
      <c r="L2266" s="19" t="e">
        <f>VLOOKUP(Table3[[#This Row],[Customer ID]],'Hospitalisation Details'!2265:$1048576,5,FALSE())</f>
        <v>#N/A</v>
      </c>
      <c r="M2266" s="19" t="e">
        <f>VLOOKUP(Table3[[#This Row],[Customer ID]],'Hospitalisation Details'!2265:$1048576,6,FALSE())</f>
        <v>#N/A</v>
      </c>
      <c r="N2266" s="19" t="e">
        <f>VLOOKUP(Table3[[#This Row],[Customer ID]],'Hospitalisation Details'!2265:$1048576,8,FALSE())</f>
        <v>#N/A</v>
      </c>
      <c r="O2266" s="19" t="e">
        <f>VLOOKUP(Table3[[#This Row],[Customer ID]],'Hospitalisation Details'!2265:$1048576,9,FALSE())</f>
        <v>#N/A</v>
      </c>
      <c r="P2266" s="19" t="e">
        <f>VLOOKUP(Table3[[#This Row],[Customer ID]],'Hospitalisation Details'!2265:$1048576,10,FALSE())</f>
        <v>#N/A</v>
      </c>
      <c r="Q2266" s="19" t="e">
        <f>VLOOKUP(Table3[[#This Row],[Customer ID]],'Hospitalisation Details'!2265:$1048576,11,FALSE())</f>
        <v>#N/A</v>
      </c>
    </row>
    <row r="2267" spans="1:17" x14ac:dyDescent="0.2">
      <c r="A2267" s="18" t="s">
        <v>92</v>
      </c>
      <c r="B2267" s="19" t="str">
        <f>VLOOKUP(Table3[[#This Row],[Customer ID]],'Customer name 1'!2266:$1048576,4,FALSE())</f>
        <v xml:space="preserve">Ms. Elizabeth </v>
      </c>
      <c r="C2267" s="20">
        <f>VLOOKUP(Table3[[#This Row],[Customer ID]],'Medical Examinations'!$1:$1048576,2,FALSE())</f>
        <v>21.87</v>
      </c>
      <c r="D2267" s="20" t="str">
        <f>VLOOKUP(Table3[[#This Row],[Customer ID]],'Medical Examinations'!$1:$1048576,3,FALSE())</f>
        <v>normal weight</v>
      </c>
      <c r="E2267" s="20">
        <f>VLOOKUP(Table3[[#This Row],[Customer ID]],'Medical Examinations'!$1:$1048576,4,FALSE())</f>
        <v>8.59</v>
      </c>
      <c r="F2267" s="20" t="str">
        <f>VLOOKUP(Table3[[#This Row],[Customer ID]],'Medical Examinations'!$1:$1048576,5,FALSE())</f>
        <v xml:space="preserve">diabetes </v>
      </c>
      <c r="G2267" s="19" t="str">
        <f>VLOOKUP(Table3[[#This Row],[Customer ID]],'Medical Examinations'!$1:$1048576,6,FALSE())</f>
        <v>No</v>
      </c>
      <c r="H2267" s="19" t="str">
        <f>VLOOKUP(Table3[[#This Row],[Customer ID]],'Medical Examinations'!$1:$1048576,7,FALSE())</f>
        <v>No</v>
      </c>
      <c r="I2267" s="19" t="str">
        <f>VLOOKUP(Table3[[#This Row],[Customer ID]],'Medical Examinations'!$1:$1048576,8,FALSE())</f>
        <v>No</v>
      </c>
      <c r="J2267" s="19">
        <f>VLOOKUP(Table3[[#This Row],[Customer ID]],'Medical Examinations'!$1:$1048576,9,FALSE())</f>
        <v>0</v>
      </c>
      <c r="K2267" s="19" t="str">
        <f>VLOOKUP(Table3[[#This Row],[Customer ID]],'Medical Examinations'!$1:$1048576,10,FALSE())</f>
        <v>No</v>
      </c>
      <c r="L2267" s="19" t="e">
        <f>VLOOKUP(Table3[[#This Row],[Customer ID]],'Hospitalisation Details'!2266:$1048576,5,FALSE())</f>
        <v>#N/A</v>
      </c>
      <c r="M2267" s="19" t="e">
        <f>VLOOKUP(Table3[[#This Row],[Customer ID]],'Hospitalisation Details'!2266:$1048576,6,FALSE())</f>
        <v>#N/A</v>
      </c>
      <c r="N2267" s="19" t="e">
        <f>VLOOKUP(Table3[[#This Row],[Customer ID]],'Hospitalisation Details'!2266:$1048576,8,FALSE())</f>
        <v>#N/A</v>
      </c>
      <c r="O2267" s="19" t="e">
        <f>VLOOKUP(Table3[[#This Row],[Customer ID]],'Hospitalisation Details'!2266:$1048576,9,FALSE())</f>
        <v>#N/A</v>
      </c>
      <c r="P2267" s="19" t="e">
        <f>VLOOKUP(Table3[[#This Row],[Customer ID]],'Hospitalisation Details'!2266:$1048576,10,FALSE())</f>
        <v>#N/A</v>
      </c>
      <c r="Q2267" s="19" t="e">
        <f>VLOOKUP(Table3[[#This Row],[Customer ID]],'Hospitalisation Details'!2266:$1048576,11,FALSE())</f>
        <v>#N/A</v>
      </c>
    </row>
    <row r="2268" spans="1:17" x14ac:dyDescent="0.2">
      <c r="A2268" s="18" t="s">
        <v>91</v>
      </c>
      <c r="B2268" s="19" t="str">
        <f>VLOOKUP(Table3[[#This Row],[Customer ID]],'Customer name 1'!2267:$1048576,4,FALSE())</f>
        <v xml:space="preserve">Ms. Katie </v>
      </c>
      <c r="C2268" s="20">
        <f>VLOOKUP(Table3[[#This Row],[Customer ID]],'Medical Examinations'!$1:$1048576,2,FALSE())</f>
        <v>16.600000000000001</v>
      </c>
      <c r="D2268" s="20" t="str">
        <f>VLOOKUP(Table3[[#This Row],[Customer ID]],'Medical Examinations'!$1:$1048576,3,FALSE())</f>
        <v xml:space="preserve">under weight </v>
      </c>
      <c r="E2268" s="20">
        <f>VLOOKUP(Table3[[#This Row],[Customer ID]],'Medical Examinations'!$1:$1048576,4,FALSE())</f>
        <v>5.87</v>
      </c>
      <c r="F2268" s="20" t="str">
        <f>VLOOKUP(Table3[[#This Row],[Customer ID]],'Medical Examinations'!$1:$1048576,5,FALSE())</f>
        <v>prediabetes</v>
      </c>
      <c r="G2268" s="19" t="str">
        <f>VLOOKUP(Table3[[#This Row],[Customer ID]],'Medical Examinations'!$1:$1048576,6,FALSE())</f>
        <v>No</v>
      </c>
      <c r="H2268" s="19" t="str">
        <f>VLOOKUP(Table3[[#This Row],[Customer ID]],'Medical Examinations'!$1:$1048576,7,FALSE())</f>
        <v>No</v>
      </c>
      <c r="I2268" s="19" t="str">
        <f>VLOOKUP(Table3[[#This Row],[Customer ID]],'Medical Examinations'!$1:$1048576,8,FALSE())</f>
        <v>No</v>
      </c>
      <c r="J2268" s="19">
        <f>VLOOKUP(Table3[[#This Row],[Customer ID]],'Medical Examinations'!$1:$1048576,9,FALSE())</f>
        <v>1</v>
      </c>
      <c r="K2268" s="19" t="str">
        <f>VLOOKUP(Table3[[#This Row],[Customer ID]],'Medical Examinations'!$1:$1048576,10,FALSE())</f>
        <v>No</v>
      </c>
      <c r="L2268" s="19" t="e">
        <f>VLOOKUP(Table3[[#This Row],[Customer ID]],'Hospitalisation Details'!2267:$1048576,5,FALSE())</f>
        <v>#N/A</v>
      </c>
      <c r="M2268" s="19" t="e">
        <f>VLOOKUP(Table3[[#This Row],[Customer ID]],'Hospitalisation Details'!2267:$1048576,6,FALSE())</f>
        <v>#N/A</v>
      </c>
      <c r="N2268" s="19" t="e">
        <f>VLOOKUP(Table3[[#This Row],[Customer ID]],'Hospitalisation Details'!2267:$1048576,8,FALSE())</f>
        <v>#N/A</v>
      </c>
      <c r="O2268" s="19" t="e">
        <f>VLOOKUP(Table3[[#This Row],[Customer ID]],'Hospitalisation Details'!2267:$1048576,9,FALSE())</f>
        <v>#N/A</v>
      </c>
      <c r="P2268" s="19" t="e">
        <f>VLOOKUP(Table3[[#This Row],[Customer ID]],'Hospitalisation Details'!2267:$1048576,10,FALSE())</f>
        <v>#N/A</v>
      </c>
      <c r="Q2268" s="19" t="e">
        <f>VLOOKUP(Table3[[#This Row],[Customer ID]],'Hospitalisation Details'!2267:$1048576,11,FALSE())</f>
        <v>#N/A</v>
      </c>
    </row>
    <row r="2269" spans="1:17" x14ac:dyDescent="0.2">
      <c r="A2269" s="18" t="s">
        <v>90</v>
      </c>
      <c r="B2269" s="19" t="str">
        <f>VLOOKUP(Table3[[#This Row],[Customer ID]],'Customer name 1'!2268:$1048576,4,FALSE())</f>
        <v xml:space="preserve">Ms. Christi </v>
      </c>
      <c r="C2269" s="20">
        <f>VLOOKUP(Table3[[#This Row],[Customer ID]],'Medical Examinations'!$1:$1048576,2,FALSE())</f>
        <v>21.98</v>
      </c>
      <c r="D2269" s="20" t="str">
        <f>VLOOKUP(Table3[[#This Row],[Customer ID]],'Medical Examinations'!$1:$1048576,3,FALSE())</f>
        <v>normal weight</v>
      </c>
      <c r="E2269" s="20">
        <f>VLOOKUP(Table3[[#This Row],[Customer ID]],'Medical Examinations'!$1:$1048576,4,FALSE())</f>
        <v>7.03</v>
      </c>
      <c r="F2269" s="20" t="str">
        <f>VLOOKUP(Table3[[#This Row],[Customer ID]],'Medical Examinations'!$1:$1048576,5,FALSE())</f>
        <v xml:space="preserve">diabetes </v>
      </c>
      <c r="G2269" s="19" t="str">
        <f>VLOOKUP(Table3[[#This Row],[Customer ID]],'Medical Examinations'!$1:$1048576,6,FALSE())</f>
        <v>No</v>
      </c>
      <c r="H2269" s="19" t="str">
        <f>VLOOKUP(Table3[[#This Row],[Customer ID]],'Medical Examinations'!$1:$1048576,7,FALSE())</f>
        <v>No</v>
      </c>
      <c r="I2269" s="19" t="str">
        <f>VLOOKUP(Table3[[#This Row],[Customer ID]],'Medical Examinations'!$1:$1048576,8,FALSE())</f>
        <v>No</v>
      </c>
      <c r="J2269" s="19">
        <f>VLOOKUP(Table3[[#This Row],[Customer ID]],'Medical Examinations'!$1:$1048576,9,FALSE())</f>
        <v>0</v>
      </c>
      <c r="K2269" s="19" t="str">
        <f>VLOOKUP(Table3[[#This Row],[Customer ID]],'Medical Examinations'!$1:$1048576,10,FALSE())</f>
        <v>No</v>
      </c>
      <c r="L2269" s="19" t="e">
        <f>VLOOKUP(Table3[[#This Row],[Customer ID]],'Hospitalisation Details'!2268:$1048576,5,FALSE())</f>
        <v>#N/A</v>
      </c>
      <c r="M2269" s="19" t="e">
        <f>VLOOKUP(Table3[[#This Row],[Customer ID]],'Hospitalisation Details'!2268:$1048576,6,FALSE())</f>
        <v>#N/A</v>
      </c>
      <c r="N2269" s="19" t="e">
        <f>VLOOKUP(Table3[[#This Row],[Customer ID]],'Hospitalisation Details'!2268:$1048576,8,FALSE())</f>
        <v>#N/A</v>
      </c>
      <c r="O2269" s="19" t="e">
        <f>VLOOKUP(Table3[[#This Row],[Customer ID]],'Hospitalisation Details'!2268:$1048576,9,FALSE())</f>
        <v>#N/A</v>
      </c>
      <c r="P2269" s="19" t="e">
        <f>VLOOKUP(Table3[[#This Row],[Customer ID]],'Hospitalisation Details'!2268:$1048576,10,FALSE())</f>
        <v>#N/A</v>
      </c>
      <c r="Q2269" s="19" t="e">
        <f>VLOOKUP(Table3[[#This Row],[Customer ID]],'Hospitalisation Details'!2268:$1048576,11,FALSE())</f>
        <v>#N/A</v>
      </c>
    </row>
    <row r="2270" spans="1:17" x14ac:dyDescent="0.2">
      <c r="A2270" s="18" t="s">
        <v>89</v>
      </c>
      <c r="B2270" s="19" t="str">
        <f>VLOOKUP(Table3[[#This Row],[Customer ID]],'Customer name 1'!2269:$1048576,4,FALSE())</f>
        <v xml:space="preserve">Ms. Sandra </v>
      </c>
      <c r="C2270" s="20">
        <f>VLOOKUP(Table3[[#This Row],[Customer ID]],'Medical Examinations'!$1:$1048576,2,FALSE())</f>
        <v>19.7</v>
      </c>
      <c r="D2270" s="20" t="str">
        <f>VLOOKUP(Table3[[#This Row],[Customer ID]],'Medical Examinations'!$1:$1048576,3,FALSE())</f>
        <v>normal weight</v>
      </c>
      <c r="E2270" s="20">
        <f>VLOOKUP(Table3[[#This Row],[Customer ID]],'Medical Examinations'!$1:$1048576,4,FALSE())</f>
        <v>5.51</v>
      </c>
      <c r="F2270" s="20" t="str">
        <f>VLOOKUP(Table3[[#This Row],[Customer ID]],'Medical Examinations'!$1:$1048576,5,FALSE())</f>
        <v xml:space="preserve">normal </v>
      </c>
      <c r="G2270" s="19" t="str">
        <f>VLOOKUP(Table3[[#This Row],[Customer ID]],'Medical Examinations'!$1:$1048576,6,FALSE())</f>
        <v>No</v>
      </c>
      <c r="H2270" s="19" t="str">
        <f>VLOOKUP(Table3[[#This Row],[Customer ID]],'Medical Examinations'!$1:$1048576,7,FALSE())</f>
        <v>No</v>
      </c>
      <c r="I2270" s="19" t="str">
        <f>VLOOKUP(Table3[[#This Row],[Customer ID]],'Medical Examinations'!$1:$1048576,8,FALSE())</f>
        <v>No</v>
      </c>
      <c r="J2270" s="19">
        <f>VLOOKUP(Table3[[#This Row],[Customer ID]],'Medical Examinations'!$1:$1048576,9,FALSE())</f>
        <v>1</v>
      </c>
      <c r="K2270" s="19" t="str">
        <f>VLOOKUP(Table3[[#This Row],[Customer ID]],'Medical Examinations'!$1:$1048576,10,FALSE())</f>
        <v>No</v>
      </c>
      <c r="L2270" s="19" t="e">
        <f>VLOOKUP(Table3[[#This Row],[Customer ID]],'Hospitalisation Details'!2269:$1048576,5,FALSE())</f>
        <v>#N/A</v>
      </c>
      <c r="M2270" s="19" t="e">
        <f>VLOOKUP(Table3[[#This Row],[Customer ID]],'Hospitalisation Details'!2269:$1048576,6,FALSE())</f>
        <v>#N/A</v>
      </c>
      <c r="N2270" s="19" t="e">
        <f>VLOOKUP(Table3[[#This Row],[Customer ID]],'Hospitalisation Details'!2269:$1048576,8,FALSE())</f>
        <v>#N/A</v>
      </c>
      <c r="O2270" s="19" t="e">
        <f>VLOOKUP(Table3[[#This Row],[Customer ID]],'Hospitalisation Details'!2269:$1048576,9,FALSE())</f>
        <v>#N/A</v>
      </c>
      <c r="P2270" s="19" t="e">
        <f>VLOOKUP(Table3[[#This Row],[Customer ID]],'Hospitalisation Details'!2269:$1048576,10,FALSE())</f>
        <v>#N/A</v>
      </c>
      <c r="Q2270" s="19" t="e">
        <f>VLOOKUP(Table3[[#This Row],[Customer ID]],'Hospitalisation Details'!2269:$1048576,11,FALSE())</f>
        <v>#N/A</v>
      </c>
    </row>
    <row r="2271" spans="1:17" x14ac:dyDescent="0.2">
      <c r="A2271" s="18" t="s">
        <v>88</v>
      </c>
      <c r="B2271" s="19" t="str">
        <f>VLOOKUP(Table3[[#This Row],[Customer ID]],'Customer name 1'!2270:$1048576,4,FALSE())</f>
        <v xml:space="preserve">Ms. Katharine </v>
      </c>
      <c r="C2271" s="20">
        <f>VLOOKUP(Table3[[#This Row],[Customer ID]],'Medical Examinations'!$1:$1048576,2,FALSE())</f>
        <v>19.21</v>
      </c>
      <c r="D2271" s="20" t="str">
        <f>VLOOKUP(Table3[[#This Row],[Customer ID]],'Medical Examinations'!$1:$1048576,3,FALSE())</f>
        <v>normal weight</v>
      </c>
      <c r="E2271" s="20">
        <f>VLOOKUP(Table3[[#This Row],[Customer ID]],'Medical Examinations'!$1:$1048576,4,FALSE())</f>
        <v>4.76</v>
      </c>
      <c r="F2271" s="20" t="str">
        <f>VLOOKUP(Table3[[#This Row],[Customer ID]],'Medical Examinations'!$1:$1048576,5,FALSE())</f>
        <v xml:space="preserve">normal </v>
      </c>
      <c r="G2271" s="19" t="str">
        <f>VLOOKUP(Table3[[#This Row],[Customer ID]],'Medical Examinations'!$1:$1048576,6,FALSE())</f>
        <v>No</v>
      </c>
      <c r="H2271" s="19" t="str">
        <f>VLOOKUP(Table3[[#This Row],[Customer ID]],'Medical Examinations'!$1:$1048576,7,FALSE())</f>
        <v>yes</v>
      </c>
      <c r="I2271" s="19" t="str">
        <f>VLOOKUP(Table3[[#This Row],[Customer ID]],'Medical Examinations'!$1:$1048576,8,FALSE())</f>
        <v>No</v>
      </c>
      <c r="J2271" s="19">
        <f>VLOOKUP(Table3[[#This Row],[Customer ID]],'Medical Examinations'!$1:$1048576,9,FALSE())</f>
        <v>1</v>
      </c>
      <c r="K2271" s="19" t="str">
        <f>VLOOKUP(Table3[[#This Row],[Customer ID]],'Medical Examinations'!$1:$1048576,10,FALSE())</f>
        <v>No</v>
      </c>
      <c r="L2271" s="19" t="e">
        <f>VLOOKUP(Table3[[#This Row],[Customer ID]],'Hospitalisation Details'!2270:$1048576,5,FALSE())</f>
        <v>#N/A</v>
      </c>
      <c r="M2271" s="19" t="e">
        <f>VLOOKUP(Table3[[#This Row],[Customer ID]],'Hospitalisation Details'!2270:$1048576,6,FALSE())</f>
        <v>#N/A</v>
      </c>
      <c r="N2271" s="19" t="e">
        <f>VLOOKUP(Table3[[#This Row],[Customer ID]],'Hospitalisation Details'!2270:$1048576,8,FALSE())</f>
        <v>#N/A</v>
      </c>
      <c r="O2271" s="19" t="e">
        <f>VLOOKUP(Table3[[#This Row],[Customer ID]],'Hospitalisation Details'!2270:$1048576,9,FALSE())</f>
        <v>#N/A</v>
      </c>
      <c r="P2271" s="19" t="e">
        <f>VLOOKUP(Table3[[#This Row],[Customer ID]],'Hospitalisation Details'!2270:$1048576,10,FALSE())</f>
        <v>#N/A</v>
      </c>
      <c r="Q2271" s="19" t="e">
        <f>VLOOKUP(Table3[[#This Row],[Customer ID]],'Hospitalisation Details'!2270:$1048576,11,FALSE())</f>
        <v>#N/A</v>
      </c>
    </row>
    <row r="2272" spans="1:17" x14ac:dyDescent="0.2">
      <c r="A2272" s="18" t="s">
        <v>87</v>
      </c>
      <c r="B2272" s="19" t="str">
        <f>VLOOKUP(Table3[[#This Row],[Customer ID]],'Customer name 1'!2271:$1048576,4,FALSE())</f>
        <v xml:space="preserve">Mr. Jerome </v>
      </c>
      <c r="C2272" s="20">
        <f>VLOOKUP(Table3[[#This Row],[Customer ID]],'Medical Examinations'!$1:$1048576,2,FALSE())</f>
        <v>19.3</v>
      </c>
      <c r="D2272" s="20" t="str">
        <f>VLOOKUP(Table3[[#This Row],[Customer ID]],'Medical Examinations'!$1:$1048576,3,FALSE())</f>
        <v>normal weight</v>
      </c>
      <c r="E2272" s="20">
        <f>VLOOKUP(Table3[[#This Row],[Customer ID]],'Medical Examinations'!$1:$1048576,4,FALSE())</f>
        <v>4.7</v>
      </c>
      <c r="F2272" s="20" t="str">
        <f>VLOOKUP(Table3[[#This Row],[Customer ID]],'Medical Examinations'!$1:$1048576,5,FALSE())</f>
        <v xml:space="preserve">normal </v>
      </c>
      <c r="G2272" s="19" t="str">
        <f>VLOOKUP(Table3[[#This Row],[Customer ID]],'Medical Examinations'!$1:$1048576,6,FALSE())</f>
        <v>No</v>
      </c>
      <c r="H2272" s="19" t="str">
        <f>VLOOKUP(Table3[[#This Row],[Customer ID]],'Medical Examinations'!$1:$1048576,7,FALSE())</f>
        <v>yes</v>
      </c>
      <c r="I2272" s="19" t="str">
        <f>VLOOKUP(Table3[[#This Row],[Customer ID]],'Medical Examinations'!$1:$1048576,8,FALSE())</f>
        <v>No</v>
      </c>
      <c r="J2272" s="19">
        <f>VLOOKUP(Table3[[#This Row],[Customer ID]],'Medical Examinations'!$1:$1048576,9,FALSE())</f>
        <v>1</v>
      </c>
      <c r="K2272" s="19" t="str">
        <f>VLOOKUP(Table3[[#This Row],[Customer ID]],'Medical Examinations'!$1:$1048576,10,FALSE())</f>
        <v>No</v>
      </c>
      <c r="L2272" s="19" t="e">
        <f>VLOOKUP(Table3[[#This Row],[Customer ID]],'Hospitalisation Details'!2271:$1048576,5,FALSE())</f>
        <v>#N/A</v>
      </c>
      <c r="M2272" s="19" t="e">
        <f>VLOOKUP(Table3[[#This Row],[Customer ID]],'Hospitalisation Details'!2271:$1048576,6,FALSE())</f>
        <v>#N/A</v>
      </c>
      <c r="N2272" s="19" t="e">
        <f>VLOOKUP(Table3[[#This Row],[Customer ID]],'Hospitalisation Details'!2271:$1048576,8,FALSE())</f>
        <v>#N/A</v>
      </c>
      <c r="O2272" s="19" t="e">
        <f>VLOOKUP(Table3[[#This Row],[Customer ID]],'Hospitalisation Details'!2271:$1048576,9,FALSE())</f>
        <v>#N/A</v>
      </c>
      <c r="P2272" s="19" t="e">
        <f>VLOOKUP(Table3[[#This Row],[Customer ID]],'Hospitalisation Details'!2271:$1048576,10,FALSE())</f>
        <v>#N/A</v>
      </c>
      <c r="Q2272" s="19" t="e">
        <f>VLOOKUP(Table3[[#This Row],[Customer ID]],'Hospitalisation Details'!2271:$1048576,11,FALSE())</f>
        <v>#N/A</v>
      </c>
    </row>
    <row r="2273" spans="1:17" x14ac:dyDescent="0.2">
      <c r="A2273" s="18" t="s">
        <v>86</v>
      </c>
      <c r="B2273" s="19" t="str">
        <f>VLOOKUP(Table3[[#This Row],[Customer ID]],'Customer name 1'!2272:$1048576,4,FALSE())</f>
        <v xml:space="preserve">Ms. Julia </v>
      </c>
      <c r="C2273" s="20">
        <f>VLOOKUP(Table3[[#This Row],[Customer ID]],'Medical Examinations'!$1:$1048576,2,FALSE())</f>
        <v>16.22</v>
      </c>
      <c r="D2273" s="20" t="str">
        <f>VLOOKUP(Table3[[#This Row],[Customer ID]],'Medical Examinations'!$1:$1048576,3,FALSE())</f>
        <v xml:space="preserve">under weight </v>
      </c>
      <c r="E2273" s="20">
        <f>VLOOKUP(Table3[[#This Row],[Customer ID]],'Medical Examinations'!$1:$1048576,4,FALSE())</f>
        <v>6.21</v>
      </c>
      <c r="F2273" s="20" t="str">
        <f>VLOOKUP(Table3[[#This Row],[Customer ID]],'Medical Examinations'!$1:$1048576,5,FALSE())</f>
        <v>prediabetes</v>
      </c>
      <c r="G2273" s="19" t="str">
        <f>VLOOKUP(Table3[[#This Row],[Customer ID]],'Medical Examinations'!$1:$1048576,6,FALSE())</f>
        <v>yes</v>
      </c>
      <c r="H2273" s="19" t="str">
        <f>VLOOKUP(Table3[[#This Row],[Customer ID]],'Medical Examinations'!$1:$1048576,7,FALSE())</f>
        <v>No</v>
      </c>
      <c r="I2273" s="19" t="str">
        <f>VLOOKUP(Table3[[#This Row],[Customer ID]],'Medical Examinations'!$1:$1048576,8,FALSE())</f>
        <v>No</v>
      </c>
      <c r="J2273" s="19">
        <f>VLOOKUP(Table3[[#This Row],[Customer ID]],'Medical Examinations'!$1:$1048576,9,FALSE())</f>
        <v>0</v>
      </c>
      <c r="K2273" s="19" t="str">
        <f>VLOOKUP(Table3[[#This Row],[Customer ID]],'Medical Examinations'!$1:$1048576,10,FALSE())</f>
        <v>No</v>
      </c>
      <c r="L2273" s="19" t="e">
        <f>VLOOKUP(Table3[[#This Row],[Customer ID]],'Hospitalisation Details'!2272:$1048576,5,FALSE())</f>
        <v>#N/A</v>
      </c>
      <c r="M2273" s="19" t="e">
        <f>VLOOKUP(Table3[[#This Row],[Customer ID]],'Hospitalisation Details'!2272:$1048576,6,FALSE())</f>
        <v>#N/A</v>
      </c>
      <c r="N2273" s="19" t="e">
        <f>VLOOKUP(Table3[[#This Row],[Customer ID]],'Hospitalisation Details'!2272:$1048576,8,FALSE())</f>
        <v>#N/A</v>
      </c>
      <c r="O2273" s="19" t="e">
        <f>VLOOKUP(Table3[[#This Row],[Customer ID]],'Hospitalisation Details'!2272:$1048576,9,FALSE())</f>
        <v>#N/A</v>
      </c>
      <c r="P2273" s="19" t="e">
        <f>VLOOKUP(Table3[[#This Row],[Customer ID]],'Hospitalisation Details'!2272:$1048576,10,FALSE())</f>
        <v>#N/A</v>
      </c>
      <c r="Q2273" s="19" t="e">
        <f>VLOOKUP(Table3[[#This Row],[Customer ID]],'Hospitalisation Details'!2272:$1048576,11,FALSE())</f>
        <v>#N/A</v>
      </c>
    </row>
    <row r="2274" spans="1:17" x14ac:dyDescent="0.2">
      <c r="A2274" s="18" t="s">
        <v>85</v>
      </c>
      <c r="B2274" s="19" t="str">
        <f>VLOOKUP(Table3[[#This Row],[Customer ID]],'Customer name 1'!2273:$1048576,4,FALSE())</f>
        <v xml:space="preserve">Mr. Sean </v>
      </c>
      <c r="C2274" s="20">
        <f>VLOOKUP(Table3[[#This Row],[Customer ID]],'Medical Examinations'!$1:$1048576,2,FALSE())</f>
        <v>17.12</v>
      </c>
      <c r="D2274" s="20" t="str">
        <f>VLOOKUP(Table3[[#This Row],[Customer ID]],'Medical Examinations'!$1:$1048576,3,FALSE())</f>
        <v xml:space="preserve">under weight </v>
      </c>
      <c r="E2274" s="20">
        <f>VLOOKUP(Table3[[#This Row],[Customer ID]],'Medical Examinations'!$1:$1048576,4,FALSE())</f>
        <v>4.5199999999999996</v>
      </c>
      <c r="F2274" s="20" t="str">
        <f>VLOOKUP(Table3[[#This Row],[Customer ID]],'Medical Examinations'!$1:$1048576,5,FALSE())</f>
        <v xml:space="preserve">normal </v>
      </c>
      <c r="G2274" s="19" t="str">
        <f>VLOOKUP(Table3[[#This Row],[Customer ID]],'Medical Examinations'!$1:$1048576,6,FALSE())</f>
        <v>No</v>
      </c>
      <c r="H2274" s="19" t="str">
        <f>VLOOKUP(Table3[[#This Row],[Customer ID]],'Medical Examinations'!$1:$1048576,7,FALSE())</f>
        <v>yes</v>
      </c>
      <c r="I2274" s="19" t="str">
        <f>VLOOKUP(Table3[[#This Row],[Customer ID]],'Medical Examinations'!$1:$1048576,8,FALSE())</f>
        <v>No</v>
      </c>
      <c r="J2274" s="19">
        <f>VLOOKUP(Table3[[#This Row],[Customer ID]],'Medical Examinations'!$1:$1048576,9,FALSE())</f>
        <v>1</v>
      </c>
      <c r="K2274" s="19" t="str">
        <f>VLOOKUP(Table3[[#This Row],[Customer ID]],'Medical Examinations'!$1:$1048576,10,FALSE())</f>
        <v>No</v>
      </c>
      <c r="L2274" s="19" t="e">
        <f>VLOOKUP(Table3[[#This Row],[Customer ID]],'Hospitalisation Details'!2273:$1048576,5,FALSE())</f>
        <v>#N/A</v>
      </c>
      <c r="M2274" s="19" t="e">
        <f>VLOOKUP(Table3[[#This Row],[Customer ID]],'Hospitalisation Details'!2273:$1048576,6,FALSE())</f>
        <v>#N/A</v>
      </c>
      <c r="N2274" s="19" t="e">
        <f>VLOOKUP(Table3[[#This Row],[Customer ID]],'Hospitalisation Details'!2273:$1048576,8,FALSE())</f>
        <v>#N/A</v>
      </c>
      <c r="O2274" s="19" t="e">
        <f>VLOOKUP(Table3[[#This Row],[Customer ID]],'Hospitalisation Details'!2273:$1048576,9,FALSE())</f>
        <v>#N/A</v>
      </c>
      <c r="P2274" s="19" t="e">
        <f>VLOOKUP(Table3[[#This Row],[Customer ID]],'Hospitalisation Details'!2273:$1048576,10,FALSE())</f>
        <v>#N/A</v>
      </c>
      <c r="Q2274" s="19" t="e">
        <f>VLOOKUP(Table3[[#This Row],[Customer ID]],'Hospitalisation Details'!2273:$1048576,11,FALSE())</f>
        <v>#N/A</v>
      </c>
    </row>
    <row r="2275" spans="1:17" x14ac:dyDescent="0.2">
      <c r="A2275" s="18" t="s">
        <v>84</v>
      </c>
      <c r="B2275" s="19" t="str">
        <f>VLOOKUP(Table3[[#This Row],[Customer ID]],'Customer name 1'!2274:$1048576,4,FALSE())</f>
        <v xml:space="preserve">Ms. Rachel </v>
      </c>
      <c r="C2275" s="20">
        <f>VLOOKUP(Table3[[#This Row],[Customer ID]],'Medical Examinations'!$1:$1048576,2,FALSE())</f>
        <v>19.07</v>
      </c>
      <c r="D2275" s="20" t="str">
        <f>VLOOKUP(Table3[[#This Row],[Customer ID]],'Medical Examinations'!$1:$1048576,3,FALSE())</f>
        <v>normal weight</v>
      </c>
      <c r="E2275" s="20">
        <f>VLOOKUP(Table3[[#This Row],[Customer ID]],'Medical Examinations'!$1:$1048576,4,FALSE())</f>
        <v>5.45</v>
      </c>
      <c r="F2275" s="20" t="str">
        <f>VLOOKUP(Table3[[#This Row],[Customer ID]],'Medical Examinations'!$1:$1048576,5,FALSE())</f>
        <v xml:space="preserve">normal </v>
      </c>
      <c r="G2275" s="19" t="str">
        <f>VLOOKUP(Table3[[#This Row],[Customer ID]],'Medical Examinations'!$1:$1048576,6,FALSE())</f>
        <v>No</v>
      </c>
      <c r="H2275" s="19" t="str">
        <f>VLOOKUP(Table3[[#This Row],[Customer ID]],'Medical Examinations'!$1:$1048576,7,FALSE())</f>
        <v>No</v>
      </c>
      <c r="I2275" s="19" t="str">
        <f>VLOOKUP(Table3[[#This Row],[Customer ID]],'Medical Examinations'!$1:$1048576,8,FALSE())</f>
        <v>No</v>
      </c>
      <c r="J2275" s="19">
        <f>VLOOKUP(Table3[[#This Row],[Customer ID]],'Medical Examinations'!$1:$1048576,9,FALSE())</f>
        <v>1</v>
      </c>
      <c r="K2275" s="19" t="str">
        <f>VLOOKUP(Table3[[#This Row],[Customer ID]],'Medical Examinations'!$1:$1048576,10,FALSE())</f>
        <v>No</v>
      </c>
      <c r="L2275" s="19" t="e">
        <f>VLOOKUP(Table3[[#This Row],[Customer ID]],'Hospitalisation Details'!2274:$1048576,5,FALSE())</f>
        <v>#N/A</v>
      </c>
      <c r="M2275" s="19" t="e">
        <f>VLOOKUP(Table3[[#This Row],[Customer ID]],'Hospitalisation Details'!2274:$1048576,6,FALSE())</f>
        <v>#N/A</v>
      </c>
      <c r="N2275" s="19" t="e">
        <f>VLOOKUP(Table3[[#This Row],[Customer ID]],'Hospitalisation Details'!2274:$1048576,8,FALSE())</f>
        <v>#N/A</v>
      </c>
      <c r="O2275" s="19" t="e">
        <f>VLOOKUP(Table3[[#This Row],[Customer ID]],'Hospitalisation Details'!2274:$1048576,9,FALSE())</f>
        <v>#N/A</v>
      </c>
      <c r="P2275" s="19" t="e">
        <f>VLOOKUP(Table3[[#This Row],[Customer ID]],'Hospitalisation Details'!2274:$1048576,10,FALSE())</f>
        <v>#N/A</v>
      </c>
      <c r="Q2275" s="19" t="e">
        <f>VLOOKUP(Table3[[#This Row],[Customer ID]],'Hospitalisation Details'!2274:$1048576,11,FALSE())</f>
        <v>#N/A</v>
      </c>
    </row>
    <row r="2276" spans="1:17" x14ac:dyDescent="0.2">
      <c r="A2276" s="18" t="s">
        <v>83</v>
      </c>
      <c r="B2276" s="19" t="str">
        <f>VLOOKUP(Table3[[#This Row],[Customer ID]],'Customer name 1'!2275:$1048576,4,FALSE())</f>
        <v xml:space="preserve">Mr. Jim </v>
      </c>
      <c r="C2276" s="20">
        <f>VLOOKUP(Table3[[#This Row],[Customer ID]],'Medical Examinations'!$1:$1048576,2,FALSE())</f>
        <v>15.56</v>
      </c>
      <c r="D2276" s="20" t="str">
        <f>VLOOKUP(Table3[[#This Row],[Customer ID]],'Medical Examinations'!$1:$1048576,3,FALSE())</f>
        <v xml:space="preserve">under weight </v>
      </c>
      <c r="E2276" s="20">
        <f>VLOOKUP(Table3[[#This Row],[Customer ID]],'Medical Examinations'!$1:$1048576,4,FALSE())</f>
        <v>4.42</v>
      </c>
      <c r="F2276" s="20" t="str">
        <f>VLOOKUP(Table3[[#This Row],[Customer ID]],'Medical Examinations'!$1:$1048576,5,FALSE())</f>
        <v xml:space="preserve">normal </v>
      </c>
      <c r="G2276" s="19" t="str">
        <f>VLOOKUP(Table3[[#This Row],[Customer ID]],'Medical Examinations'!$1:$1048576,6,FALSE())</f>
        <v>No</v>
      </c>
      <c r="H2276" s="19" t="str">
        <f>VLOOKUP(Table3[[#This Row],[Customer ID]],'Medical Examinations'!$1:$1048576,7,FALSE())</f>
        <v>No</v>
      </c>
      <c r="I2276" s="19" t="str">
        <f>VLOOKUP(Table3[[#This Row],[Customer ID]],'Medical Examinations'!$1:$1048576,8,FALSE())</f>
        <v>No</v>
      </c>
      <c r="J2276" s="19">
        <f>VLOOKUP(Table3[[#This Row],[Customer ID]],'Medical Examinations'!$1:$1048576,9,FALSE())</f>
        <v>0</v>
      </c>
      <c r="K2276" s="19" t="str">
        <f>VLOOKUP(Table3[[#This Row],[Customer ID]],'Medical Examinations'!$1:$1048576,10,FALSE())</f>
        <v>No</v>
      </c>
      <c r="L2276" s="19" t="e">
        <f>VLOOKUP(Table3[[#This Row],[Customer ID]],'Hospitalisation Details'!2275:$1048576,5,FALSE())</f>
        <v>#N/A</v>
      </c>
      <c r="M2276" s="19" t="e">
        <f>VLOOKUP(Table3[[#This Row],[Customer ID]],'Hospitalisation Details'!2275:$1048576,6,FALSE())</f>
        <v>#N/A</v>
      </c>
      <c r="N2276" s="19" t="e">
        <f>VLOOKUP(Table3[[#This Row],[Customer ID]],'Hospitalisation Details'!2275:$1048576,8,FALSE())</f>
        <v>#N/A</v>
      </c>
      <c r="O2276" s="19" t="e">
        <f>VLOOKUP(Table3[[#This Row],[Customer ID]],'Hospitalisation Details'!2275:$1048576,9,FALSE())</f>
        <v>#N/A</v>
      </c>
      <c r="P2276" s="19" t="e">
        <f>VLOOKUP(Table3[[#This Row],[Customer ID]],'Hospitalisation Details'!2275:$1048576,10,FALSE())</f>
        <v>#N/A</v>
      </c>
      <c r="Q2276" s="19" t="e">
        <f>VLOOKUP(Table3[[#This Row],[Customer ID]],'Hospitalisation Details'!2275:$1048576,11,FALSE())</f>
        <v>#N/A</v>
      </c>
    </row>
    <row r="2277" spans="1:17" x14ac:dyDescent="0.2">
      <c r="A2277" s="18" t="s">
        <v>82</v>
      </c>
      <c r="B2277" s="19" t="str">
        <f>VLOOKUP(Table3[[#This Row],[Customer ID]],'Customer name 1'!2276:$1048576,4,FALSE())</f>
        <v xml:space="preserve">Mr. Tim </v>
      </c>
      <c r="C2277" s="20">
        <f>VLOOKUP(Table3[[#This Row],[Customer ID]],'Medical Examinations'!$1:$1048576,2,FALSE())</f>
        <v>22.76</v>
      </c>
      <c r="D2277" s="20" t="str">
        <f>VLOOKUP(Table3[[#This Row],[Customer ID]],'Medical Examinations'!$1:$1048576,3,FALSE())</f>
        <v>normal weight</v>
      </c>
      <c r="E2277" s="20">
        <f>VLOOKUP(Table3[[#This Row],[Customer ID]],'Medical Examinations'!$1:$1048576,4,FALSE())</f>
        <v>9.44</v>
      </c>
      <c r="F2277" s="20" t="str">
        <f>VLOOKUP(Table3[[#This Row],[Customer ID]],'Medical Examinations'!$1:$1048576,5,FALSE())</f>
        <v xml:space="preserve">diabetes </v>
      </c>
      <c r="G2277" s="19" t="str">
        <f>VLOOKUP(Table3[[#This Row],[Customer ID]],'Medical Examinations'!$1:$1048576,6,FALSE())</f>
        <v>No</v>
      </c>
      <c r="H2277" s="19" t="str">
        <f>VLOOKUP(Table3[[#This Row],[Customer ID]],'Medical Examinations'!$1:$1048576,7,FALSE())</f>
        <v>No</v>
      </c>
      <c r="I2277" s="19" t="str">
        <f>VLOOKUP(Table3[[#This Row],[Customer ID]],'Medical Examinations'!$1:$1048576,8,FALSE())</f>
        <v>No</v>
      </c>
      <c r="J2277" s="19">
        <f>VLOOKUP(Table3[[#This Row],[Customer ID]],'Medical Examinations'!$1:$1048576,9,FALSE())</f>
        <v>0</v>
      </c>
      <c r="K2277" s="19" t="str">
        <f>VLOOKUP(Table3[[#This Row],[Customer ID]],'Medical Examinations'!$1:$1048576,10,FALSE())</f>
        <v>No</v>
      </c>
      <c r="L2277" s="19" t="e">
        <f>VLOOKUP(Table3[[#This Row],[Customer ID]],'Hospitalisation Details'!2276:$1048576,5,FALSE())</f>
        <v>#N/A</v>
      </c>
      <c r="M2277" s="19" t="e">
        <f>VLOOKUP(Table3[[#This Row],[Customer ID]],'Hospitalisation Details'!2276:$1048576,6,FALSE())</f>
        <v>#N/A</v>
      </c>
      <c r="N2277" s="19" t="e">
        <f>VLOOKUP(Table3[[#This Row],[Customer ID]],'Hospitalisation Details'!2276:$1048576,8,FALSE())</f>
        <v>#N/A</v>
      </c>
      <c r="O2277" s="19" t="e">
        <f>VLOOKUP(Table3[[#This Row],[Customer ID]],'Hospitalisation Details'!2276:$1048576,9,FALSE())</f>
        <v>#N/A</v>
      </c>
      <c r="P2277" s="19" t="e">
        <f>VLOOKUP(Table3[[#This Row],[Customer ID]],'Hospitalisation Details'!2276:$1048576,10,FALSE())</f>
        <v>#N/A</v>
      </c>
      <c r="Q2277" s="19" t="e">
        <f>VLOOKUP(Table3[[#This Row],[Customer ID]],'Hospitalisation Details'!2276:$1048576,11,FALSE())</f>
        <v>#N/A</v>
      </c>
    </row>
    <row r="2278" spans="1:17" x14ac:dyDescent="0.2">
      <c r="A2278" s="18" t="s">
        <v>81</v>
      </c>
      <c r="B2278" s="19" t="str">
        <f>VLOOKUP(Table3[[#This Row],[Customer ID]],'Customer name 1'!2277:$1048576,4,FALSE())</f>
        <v xml:space="preserve">Ms. Abby </v>
      </c>
      <c r="C2278" s="20">
        <f>VLOOKUP(Table3[[#This Row],[Customer ID]],'Medical Examinations'!$1:$1048576,2,FALSE())</f>
        <v>22.79</v>
      </c>
      <c r="D2278" s="20" t="str">
        <f>VLOOKUP(Table3[[#This Row],[Customer ID]],'Medical Examinations'!$1:$1048576,3,FALSE())</f>
        <v>normal weight</v>
      </c>
      <c r="E2278" s="20">
        <f>VLOOKUP(Table3[[#This Row],[Customer ID]],'Medical Examinations'!$1:$1048576,4,FALSE())</f>
        <v>6.15</v>
      </c>
      <c r="F2278" s="20" t="str">
        <f>VLOOKUP(Table3[[#This Row],[Customer ID]],'Medical Examinations'!$1:$1048576,5,FALSE())</f>
        <v>prediabetes</v>
      </c>
      <c r="G2278" s="19" t="str">
        <f>VLOOKUP(Table3[[#This Row],[Customer ID]],'Medical Examinations'!$1:$1048576,6,FALSE())</f>
        <v>yes</v>
      </c>
      <c r="H2278" s="19" t="str">
        <f>VLOOKUP(Table3[[#This Row],[Customer ID]],'Medical Examinations'!$1:$1048576,7,FALSE())</f>
        <v>No</v>
      </c>
      <c r="I2278" s="19" t="str">
        <f>VLOOKUP(Table3[[#This Row],[Customer ID]],'Medical Examinations'!$1:$1048576,8,FALSE())</f>
        <v>Yes</v>
      </c>
      <c r="J2278" s="19">
        <f>VLOOKUP(Table3[[#This Row],[Customer ID]],'Medical Examinations'!$1:$1048576,9,FALSE())</f>
        <v>1</v>
      </c>
      <c r="K2278" s="19" t="str">
        <f>VLOOKUP(Table3[[#This Row],[Customer ID]],'Medical Examinations'!$1:$1048576,10,FALSE())</f>
        <v>No</v>
      </c>
      <c r="L2278" s="19" t="e">
        <f>VLOOKUP(Table3[[#This Row],[Customer ID]],'Hospitalisation Details'!2277:$1048576,5,FALSE())</f>
        <v>#N/A</v>
      </c>
      <c r="M2278" s="19" t="e">
        <f>VLOOKUP(Table3[[#This Row],[Customer ID]],'Hospitalisation Details'!2277:$1048576,6,FALSE())</f>
        <v>#N/A</v>
      </c>
      <c r="N2278" s="19" t="e">
        <f>VLOOKUP(Table3[[#This Row],[Customer ID]],'Hospitalisation Details'!2277:$1048576,8,FALSE())</f>
        <v>#N/A</v>
      </c>
      <c r="O2278" s="19" t="e">
        <f>VLOOKUP(Table3[[#This Row],[Customer ID]],'Hospitalisation Details'!2277:$1048576,9,FALSE())</f>
        <v>#N/A</v>
      </c>
      <c r="P2278" s="19" t="e">
        <f>VLOOKUP(Table3[[#This Row],[Customer ID]],'Hospitalisation Details'!2277:$1048576,10,FALSE())</f>
        <v>#N/A</v>
      </c>
      <c r="Q2278" s="19" t="e">
        <f>VLOOKUP(Table3[[#This Row],[Customer ID]],'Hospitalisation Details'!2277:$1048576,11,FALSE())</f>
        <v>#N/A</v>
      </c>
    </row>
    <row r="2279" spans="1:17" x14ac:dyDescent="0.2">
      <c r="A2279" s="18" t="s">
        <v>80</v>
      </c>
      <c r="B2279" s="19" t="str">
        <f>VLOOKUP(Table3[[#This Row],[Customer ID]],'Customer name 1'!2278:$1048576,4,FALSE())</f>
        <v xml:space="preserve">Mr. Mark </v>
      </c>
      <c r="C2279" s="20">
        <f>VLOOKUP(Table3[[#This Row],[Customer ID]],'Medical Examinations'!$1:$1048576,2,FALSE())</f>
        <v>17.41</v>
      </c>
      <c r="D2279" s="20" t="str">
        <f>VLOOKUP(Table3[[#This Row],[Customer ID]],'Medical Examinations'!$1:$1048576,3,FALSE())</f>
        <v xml:space="preserve">under weight </v>
      </c>
      <c r="E2279" s="20">
        <f>VLOOKUP(Table3[[#This Row],[Customer ID]],'Medical Examinations'!$1:$1048576,4,FALSE())</f>
        <v>5.13</v>
      </c>
      <c r="F2279" s="20" t="str">
        <f>VLOOKUP(Table3[[#This Row],[Customer ID]],'Medical Examinations'!$1:$1048576,5,FALSE())</f>
        <v xml:space="preserve">normal </v>
      </c>
      <c r="G2279" s="19" t="str">
        <f>VLOOKUP(Table3[[#This Row],[Customer ID]],'Medical Examinations'!$1:$1048576,6,FALSE())</f>
        <v>yes</v>
      </c>
      <c r="H2279" s="19" t="str">
        <f>VLOOKUP(Table3[[#This Row],[Customer ID]],'Medical Examinations'!$1:$1048576,7,FALSE())</f>
        <v>No</v>
      </c>
      <c r="I2279" s="19" t="str">
        <f>VLOOKUP(Table3[[#This Row],[Customer ID]],'Medical Examinations'!$1:$1048576,8,FALSE())</f>
        <v>No</v>
      </c>
      <c r="J2279" s="19">
        <f>VLOOKUP(Table3[[#This Row],[Customer ID]],'Medical Examinations'!$1:$1048576,9,FALSE())</f>
        <v>0</v>
      </c>
      <c r="K2279" s="19" t="str">
        <f>VLOOKUP(Table3[[#This Row],[Customer ID]],'Medical Examinations'!$1:$1048576,10,FALSE())</f>
        <v>No</v>
      </c>
      <c r="L2279" s="19" t="e">
        <f>VLOOKUP(Table3[[#This Row],[Customer ID]],'Hospitalisation Details'!2278:$1048576,5,FALSE())</f>
        <v>#N/A</v>
      </c>
      <c r="M2279" s="19" t="e">
        <f>VLOOKUP(Table3[[#This Row],[Customer ID]],'Hospitalisation Details'!2278:$1048576,6,FALSE())</f>
        <v>#N/A</v>
      </c>
      <c r="N2279" s="19" t="e">
        <f>VLOOKUP(Table3[[#This Row],[Customer ID]],'Hospitalisation Details'!2278:$1048576,8,FALSE())</f>
        <v>#N/A</v>
      </c>
      <c r="O2279" s="19" t="e">
        <f>VLOOKUP(Table3[[#This Row],[Customer ID]],'Hospitalisation Details'!2278:$1048576,9,FALSE())</f>
        <v>#N/A</v>
      </c>
      <c r="P2279" s="19" t="e">
        <f>VLOOKUP(Table3[[#This Row],[Customer ID]],'Hospitalisation Details'!2278:$1048576,10,FALSE())</f>
        <v>#N/A</v>
      </c>
      <c r="Q2279" s="19" t="e">
        <f>VLOOKUP(Table3[[#This Row],[Customer ID]],'Hospitalisation Details'!2278:$1048576,11,FALSE())</f>
        <v>#N/A</v>
      </c>
    </row>
    <row r="2280" spans="1:17" x14ac:dyDescent="0.2">
      <c r="A2280" s="18" t="s">
        <v>79</v>
      </c>
      <c r="B2280" s="19" t="str">
        <f>VLOOKUP(Table3[[#This Row],[Customer ID]],'Customer name 1'!2279:$1048576,4,FALSE())</f>
        <v xml:space="preserve">Mr. Ali </v>
      </c>
      <c r="C2280" s="20">
        <f>VLOOKUP(Table3[[#This Row],[Customer ID]],'Medical Examinations'!$1:$1048576,2,FALSE())</f>
        <v>19.32</v>
      </c>
      <c r="D2280" s="20" t="str">
        <f>VLOOKUP(Table3[[#This Row],[Customer ID]],'Medical Examinations'!$1:$1048576,3,FALSE())</f>
        <v>normal weight</v>
      </c>
      <c r="E2280" s="20">
        <f>VLOOKUP(Table3[[#This Row],[Customer ID]],'Medical Examinations'!$1:$1048576,4,FALSE())</f>
        <v>4.96</v>
      </c>
      <c r="F2280" s="20" t="str">
        <f>VLOOKUP(Table3[[#This Row],[Customer ID]],'Medical Examinations'!$1:$1048576,5,FALSE())</f>
        <v xml:space="preserve">normal </v>
      </c>
      <c r="G2280" s="19" t="str">
        <f>VLOOKUP(Table3[[#This Row],[Customer ID]],'Medical Examinations'!$1:$1048576,6,FALSE())</f>
        <v>yes</v>
      </c>
      <c r="H2280" s="19" t="str">
        <f>VLOOKUP(Table3[[#This Row],[Customer ID]],'Medical Examinations'!$1:$1048576,7,FALSE())</f>
        <v>No</v>
      </c>
      <c r="I2280" s="19" t="str">
        <f>VLOOKUP(Table3[[#This Row],[Customer ID]],'Medical Examinations'!$1:$1048576,8,FALSE())</f>
        <v>No</v>
      </c>
      <c r="J2280" s="19">
        <f>VLOOKUP(Table3[[#This Row],[Customer ID]],'Medical Examinations'!$1:$1048576,9,FALSE())</f>
        <v>0</v>
      </c>
      <c r="K2280" s="19" t="str">
        <f>VLOOKUP(Table3[[#This Row],[Customer ID]],'Medical Examinations'!$1:$1048576,10,FALSE())</f>
        <v>No</v>
      </c>
      <c r="L2280" s="19" t="e">
        <f>VLOOKUP(Table3[[#This Row],[Customer ID]],'Hospitalisation Details'!2279:$1048576,5,FALSE())</f>
        <v>#N/A</v>
      </c>
      <c r="M2280" s="19" t="e">
        <f>VLOOKUP(Table3[[#This Row],[Customer ID]],'Hospitalisation Details'!2279:$1048576,6,FALSE())</f>
        <v>#N/A</v>
      </c>
      <c r="N2280" s="19" t="e">
        <f>VLOOKUP(Table3[[#This Row],[Customer ID]],'Hospitalisation Details'!2279:$1048576,8,FALSE())</f>
        <v>#N/A</v>
      </c>
      <c r="O2280" s="19" t="e">
        <f>VLOOKUP(Table3[[#This Row],[Customer ID]],'Hospitalisation Details'!2279:$1048576,9,FALSE())</f>
        <v>#N/A</v>
      </c>
      <c r="P2280" s="19" t="e">
        <f>VLOOKUP(Table3[[#This Row],[Customer ID]],'Hospitalisation Details'!2279:$1048576,10,FALSE())</f>
        <v>#N/A</v>
      </c>
      <c r="Q2280" s="19" t="e">
        <f>VLOOKUP(Table3[[#This Row],[Customer ID]],'Hospitalisation Details'!2279:$1048576,11,FALSE())</f>
        <v>#N/A</v>
      </c>
    </row>
    <row r="2281" spans="1:17" x14ac:dyDescent="0.2">
      <c r="A2281" s="18" t="s">
        <v>78</v>
      </c>
      <c r="B2281" s="19" t="str">
        <f>VLOOKUP(Table3[[#This Row],[Customer ID]],'Customer name 1'!2280:$1048576,4,FALSE())</f>
        <v xml:space="preserve">Mr. Joshua </v>
      </c>
      <c r="C2281" s="20">
        <f>VLOOKUP(Table3[[#This Row],[Customer ID]],'Medical Examinations'!$1:$1048576,2,FALSE())</f>
        <v>18.25</v>
      </c>
      <c r="D2281" s="20" t="str">
        <f>VLOOKUP(Table3[[#This Row],[Customer ID]],'Medical Examinations'!$1:$1048576,3,FALSE())</f>
        <v xml:space="preserve">under weight </v>
      </c>
      <c r="E2281" s="20">
        <f>VLOOKUP(Table3[[#This Row],[Customer ID]],'Medical Examinations'!$1:$1048576,4,FALSE())</f>
        <v>10.95</v>
      </c>
      <c r="F2281" s="20" t="str">
        <f>VLOOKUP(Table3[[#This Row],[Customer ID]],'Medical Examinations'!$1:$1048576,5,FALSE())</f>
        <v xml:space="preserve">diabetes </v>
      </c>
      <c r="G2281" s="19" t="str">
        <f>VLOOKUP(Table3[[#This Row],[Customer ID]],'Medical Examinations'!$1:$1048576,6,FALSE())</f>
        <v>No</v>
      </c>
      <c r="H2281" s="19" t="str">
        <f>VLOOKUP(Table3[[#This Row],[Customer ID]],'Medical Examinations'!$1:$1048576,7,FALSE())</f>
        <v>No</v>
      </c>
      <c r="I2281" s="19" t="str">
        <f>VLOOKUP(Table3[[#This Row],[Customer ID]],'Medical Examinations'!$1:$1048576,8,FALSE())</f>
        <v>No</v>
      </c>
      <c r="J2281" s="19">
        <f>VLOOKUP(Table3[[#This Row],[Customer ID]],'Medical Examinations'!$1:$1048576,9,FALSE())</f>
        <v>0</v>
      </c>
      <c r="K2281" s="19" t="str">
        <f>VLOOKUP(Table3[[#This Row],[Customer ID]],'Medical Examinations'!$1:$1048576,10,FALSE())</f>
        <v>No</v>
      </c>
      <c r="L2281" s="19" t="e">
        <f>VLOOKUP(Table3[[#This Row],[Customer ID]],'Hospitalisation Details'!2280:$1048576,5,FALSE())</f>
        <v>#N/A</v>
      </c>
      <c r="M2281" s="19" t="e">
        <f>VLOOKUP(Table3[[#This Row],[Customer ID]],'Hospitalisation Details'!2280:$1048576,6,FALSE())</f>
        <v>#N/A</v>
      </c>
      <c r="N2281" s="19" t="e">
        <f>VLOOKUP(Table3[[#This Row],[Customer ID]],'Hospitalisation Details'!2280:$1048576,8,FALSE())</f>
        <v>#N/A</v>
      </c>
      <c r="O2281" s="19" t="e">
        <f>VLOOKUP(Table3[[#This Row],[Customer ID]],'Hospitalisation Details'!2280:$1048576,9,FALSE())</f>
        <v>#N/A</v>
      </c>
      <c r="P2281" s="19" t="e">
        <f>VLOOKUP(Table3[[#This Row],[Customer ID]],'Hospitalisation Details'!2280:$1048576,10,FALSE())</f>
        <v>#N/A</v>
      </c>
      <c r="Q2281" s="19" t="e">
        <f>VLOOKUP(Table3[[#This Row],[Customer ID]],'Hospitalisation Details'!2280:$1048576,11,FALSE())</f>
        <v>#N/A</v>
      </c>
    </row>
    <row r="2282" spans="1:17" x14ac:dyDescent="0.2">
      <c r="A2282" s="18" t="s">
        <v>77</v>
      </c>
      <c r="B2282" s="19" t="str">
        <f>VLOOKUP(Table3[[#This Row],[Customer ID]],'Customer name 1'!2281:$1048576,4,FALSE())</f>
        <v xml:space="preserve">Mr. Pierre </v>
      </c>
      <c r="C2282" s="20">
        <f>VLOOKUP(Table3[[#This Row],[Customer ID]],'Medical Examinations'!$1:$1048576,2,FALSE())</f>
        <v>53.13</v>
      </c>
      <c r="D2282" s="20" t="str">
        <f>VLOOKUP(Table3[[#This Row],[Customer ID]],'Medical Examinations'!$1:$1048576,3,FALSE())</f>
        <v xml:space="preserve"> obesity </v>
      </c>
      <c r="E2282" s="20">
        <f>VLOOKUP(Table3[[#This Row],[Customer ID]],'Medical Examinations'!$1:$1048576,4,FALSE())</f>
        <v>4.4400000000000004</v>
      </c>
      <c r="F2282" s="20" t="str">
        <f>VLOOKUP(Table3[[#This Row],[Customer ID]],'Medical Examinations'!$1:$1048576,5,FALSE())</f>
        <v xml:space="preserve">normal </v>
      </c>
      <c r="G2282" s="19" t="str">
        <f>VLOOKUP(Table3[[#This Row],[Customer ID]],'Medical Examinations'!$1:$1048576,6,FALSE())</f>
        <v>No</v>
      </c>
      <c r="H2282" s="19" t="str">
        <f>VLOOKUP(Table3[[#This Row],[Customer ID]],'Medical Examinations'!$1:$1048576,7,FALSE())</f>
        <v>yes</v>
      </c>
      <c r="I2282" s="19" t="str">
        <f>VLOOKUP(Table3[[#This Row],[Customer ID]],'Medical Examinations'!$1:$1048576,8,FALSE())</f>
        <v>No</v>
      </c>
      <c r="J2282" s="19">
        <f>VLOOKUP(Table3[[#This Row],[Customer ID]],'Medical Examinations'!$1:$1048576,9,FALSE())</f>
        <v>1</v>
      </c>
      <c r="K2282" s="19" t="str">
        <f>VLOOKUP(Table3[[#This Row],[Customer ID]],'Medical Examinations'!$1:$1048576,10,FALSE())</f>
        <v>No</v>
      </c>
      <c r="L2282" s="19" t="e">
        <f>VLOOKUP(Table3[[#This Row],[Customer ID]],'Hospitalisation Details'!2281:$1048576,5,FALSE())</f>
        <v>#N/A</v>
      </c>
      <c r="M2282" s="19" t="e">
        <f>VLOOKUP(Table3[[#This Row],[Customer ID]],'Hospitalisation Details'!2281:$1048576,6,FALSE())</f>
        <v>#N/A</v>
      </c>
      <c r="N2282" s="19" t="e">
        <f>VLOOKUP(Table3[[#This Row],[Customer ID]],'Hospitalisation Details'!2281:$1048576,8,FALSE())</f>
        <v>#N/A</v>
      </c>
      <c r="O2282" s="19" t="e">
        <f>VLOOKUP(Table3[[#This Row],[Customer ID]],'Hospitalisation Details'!2281:$1048576,9,FALSE())</f>
        <v>#N/A</v>
      </c>
      <c r="P2282" s="19" t="e">
        <f>VLOOKUP(Table3[[#This Row],[Customer ID]],'Hospitalisation Details'!2281:$1048576,10,FALSE())</f>
        <v>#N/A</v>
      </c>
      <c r="Q2282" s="19" t="e">
        <f>VLOOKUP(Table3[[#This Row],[Customer ID]],'Hospitalisation Details'!2281:$1048576,11,FALSE())</f>
        <v>#N/A</v>
      </c>
    </row>
    <row r="2283" spans="1:17" x14ac:dyDescent="0.2">
      <c r="A2283" s="18" t="s">
        <v>76</v>
      </c>
      <c r="B2283" s="19" t="str">
        <f>VLOOKUP(Table3[[#This Row],[Customer ID]],'Customer name 1'!2282:$1048576,4,FALSE())</f>
        <v xml:space="preserve">Ms. Kate </v>
      </c>
      <c r="C2283" s="20">
        <f>VLOOKUP(Table3[[#This Row],[Customer ID]],'Medical Examinations'!$1:$1048576,2,FALSE())</f>
        <v>20.46</v>
      </c>
      <c r="D2283" s="20" t="str">
        <f>VLOOKUP(Table3[[#This Row],[Customer ID]],'Medical Examinations'!$1:$1048576,3,FALSE())</f>
        <v>normal weight</v>
      </c>
      <c r="E2283" s="20">
        <f>VLOOKUP(Table3[[#This Row],[Customer ID]],'Medical Examinations'!$1:$1048576,4,FALSE())</f>
        <v>4.0199999999999996</v>
      </c>
      <c r="F2283" s="20" t="str">
        <f>VLOOKUP(Table3[[#This Row],[Customer ID]],'Medical Examinations'!$1:$1048576,5,FALSE())</f>
        <v xml:space="preserve">normal </v>
      </c>
      <c r="G2283" s="19" t="str">
        <f>VLOOKUP(Table3[[#This Row],[Customer ID]],'Medical Examinations'!$1:$1048576,6,FALSE())</f>
        <v>No</v>
      </c>
      <c r="H2283" s="19" t="str">
        <f>VLOOKUP(Table3[[#This Row],[Customer ID]],'Medical Examinations'!$1:$1048576,7,FALSE())</f>
        <v>No</v>
      </c>
      <c r="I2283" s="19" t="str">
        <f>VLOOKUP(Table3[[#This Row],[Customer ID]],'Medical Examinations'!$1:$1048576,8,FALSE())</f>
        <v>No</v>
      </c>
      <c r="J2283" s="19">
        <f>VLOOKUP(Table3[[#This Row],[Customer ID]],'Medical Examinations'!$1:$1048576,9,FALSE())</f>
        <v>0</v>
      </c>
      <c r="K2283" s="19" t="str">
        <f>VLOOKUP(Table3[[#This Row],[Customer ID]],'Medical Examinations'!$1:$1048576,10,FALSE())</f>
        <v>No</v>
      </c>
      <c r="L2283" s="19" t="e">
        <f>VLOOKUP(Table3[[#This Row],[Customer ID]],'Hospitalisation Details'!2282:$1048576,5,FALSE())</f>
        <v>#N/A</v>
      </c>
      <c r="M2283" s="19" t="e">
        <f>VLOOKUP(Table3[[#This Row],[Customer ID]],'Hospitalisation Details'!2282:$1048576,6,FALSE())</f>
        <v>#N/A</v>
      </c>
      <c r="N2283" s="19" t="e">
        <f>VLOOKUP(Table3[[#This Row],[Customer ID]],'Hospitalisation Details'!2282:$1048576,8,FALSE())</f>
        <v>#N/A</v>
      </c>
      <c r="O2283" s="19" t="e">
        <f>VLOOKUP(Table3[[#This Row],[Customer ID]],'Hospitalisation Details'!2282:$1048576,9,FALSE())</f>
        <v>#N/A</v>
      </c>
      <c r="P2283" s="19" t="e">
        <f>VLOOKUP(Table3[[#This Row],[Customer ID]],'Hospitalisation Details'!2282:$1048576,10,FALSE())</f>
        <v>#N/A</v>
      </c>
      <c r="Q2283" s="19" t="e">
        <f>VLOOKUP(Table3[[#This Row],[Customer ID]],'Hospitalisation Details'!2282:$1048576,11,FALSE())</f>
        <v>#N/A</v>
      </c>
    </row>
    <row r="2284" spans="1:17" x14ac:dyDescent="0.2">
      <c r="A2284" s="18" t="s">
        <v>75</v>
      </c>
      <c r="B2284" s="19" t="str">
        <f>VLOOKUP(Table3[[#This Row],[Customer ID]],'Customer name 1'!2283:$1048576,4,FALSE())</f>
        <v xml:space="preserve">Mr. David </v>
      </c>
      <c r="C2284" s="20">
        <f>VLOOKUP(Table3[[#This Row],[Customer ID]],'Medical Examinations'!$1:$1048576,2,FALSE())</f>
        <v>43.01</v>
      </c>
      <c r="D2284" s="20" t="str">
        <f>VLOOKUP(Table3[[#This Row],[Customer ID]],'Medical Examinations'!$1:$1048576,3,FALSE())</f>
        <v xml:space="preserve"> obesity </v>
      </c>
      <c r="E2284" s="20">
        <f>VLOOKUP(Table3[[#This Row],[Customer ID]],'Medical Examinations'!$1:$1048576,4,FALSE())</f>
        <v>5.44</v>
      </c>
      <c r="F2284" s="20" t="str">
        <f>VLOOKUP(Table3[[#This Row],[Customer ID]],'Medical Examinations'!$1:$1048576,5,FALSE())</f>
        <v xml:space="preserve">normal </v>
      </c>
      <c r="G2284" s="19" t="str">
        <f>VLOOKUP(Table3[[#This Row],[Customer ID]],'Medical Examinations'!$1:$1048576,6,FALSE())</f>
        <v>No</v>
      </c>
      <c r="H2284" s="19" t="str">
        <f>VLOOKUP(Table3[[#This Row],[Customer ID]],'Medical Examinations'!$1:$1048576,7,FALSE())</f>
        <v>yes</v>
      </c>
      <c r="I2284" s="19" t="str">
        <f>VLOOKUP(Table3[[#This Row],[Customer ID]],'Medical Examinations'!$1:$1048576,8,FALSE())</f>
        <v>No</v>
      </c>
      <c r="J2284" s="19">
        <f>VLOOKUP(Table3[[#This Row],[Customer ID]],'Medical Examinations'!$1:$1048576,9,FALSE())</f>
        <v>1</v>
      </c>
      <c r="K2284" s="19" t="str">
        <f>VLOOKUP(Table3[[#This Row],[Customer ID]],'Medical Examinations'!$1:$1048576,10,FALSE())</f>
        <v>No</v>
      </c>
      <c r="L2284" s="19" t="e">
        <f>VLOOKUP(Table3[[#This Row],[Customer ID]],'Hospitalisation Details'!2283:$1048576,5,FALSE())</f>
        <v>#N/A</v>
      </c>
      <c r="M2284" s="19" t="e">
        <f>VLOOKUP(Table3[[#This Row],[Customer ID]],'Hospitalisation Details'!2283:$1048576,6,FALSE())</f>
        <v>#N/A</v>
      </c>
      <c r="N2284" s="19" t="e">
        <f>VLOOKUP(Table3[[#This Row],[Customer ID]],'Hospitalisation Details'!2283:$1048576,8,FALSE())</f>
        <v>#N/A</v>
      </c>
      <c r="O2284" s="19" t="e">
        <f>VLOOKUP(Table3[[#This Row],[Customer ID]],'Hospitalisation Details'!2283:$1048576,9,FALSE())</f>
        <v>#N/A</v>
      </c>
      <c r="P2284" s="19" t="e">
        <f>VLOOKUP(Table3[[#This Row],[Customer ID]],'Hospitalisation Details'!2283:$1048576,10,FALSE())</f>
        <v>#N/A</v>
      </c>
      <c r="Q2284" s="19" t="e">
        <f>VLOOKUP(Table3[[#This Row],[Customer ID]],'Hospitalisation Details'!2283:$1048576,11,FALSE())</f>
        <v>#N/A</v>
      </c>
    </row>
    <row r="2285" spans="1:17" x14ac:dyDescent="0.2">
      <c r="A2285" s="18" t="s">
        <v>74</v>
      </c>
      <c r="B2285" s="19" t="str">
        <f>VLOOKUP(Table3[[#This Row],[Customer ID]],'Customer name 1'!2284:$1048576,4,FALSE())</f>
        <v xml:space="preserve">Ms. Carla </v>
      </c>
      <c r="C2285" s="20">
        <f>VLOOKUP(Table3[[#This Row],[Customer ID]],'Medical Examinations'!$1:$1048576,2,FALSE())</f>
        <v>15.01</v>
      </c>
      <c r="D2285" s="20" t="str">
        <f>VLOOKUP(Table3[[#This Row],[Customer ID]],'Medical Examinations'!$1:$1048576,3,FALSE())</f>
        <v xml:space="preserve">under weight </v>
      </c>
      <c r="E2285" s="20">
        <f>VLOOKUP(Table3[[#This Row],[Customer ID]],'Medical Examinations'!$1:$1048576,4,FALSE())</f>
        <v>4.1500000000000004</v>
      </c>
      <c r="F2285" s="20" t="str">
        <f>VLOOKUP(Table3[[#This Row],[Customer ID]],'Medical Examinations'!$1:$1048576,5,FALSE())</f>
        <v xml:space="preserve">normal </v>
      </c>
      <c r="G2285" s="19" t="str">
        <f>VLOOKUP(Table3[[#This Row],[Customer ID]],'Medical Examinations'!$1:$1048576,6,FALSE())</f>
        <v>No</v>
      </c>
      <c r="H2285" s="19" t="str">
        <f>VLOOKUP(Table3[[#This Row],[Customer ID]],'Medical Examinations'!$1:$1048576,7,FALSE())</f>
        <v>No</v>
      </c>
      <c r="I2285" s="19" t="str">
        <f>VLOOKUP(Table3[[#This Row],[Customer ID]],'Medical Examinations'!$1:$1048576,8,FALSE())</f>
        <v>Yes</v>
      </c>
      <c r="J2285" s="19">
        <f>VLOOKUP(Table3[[#This Row],[Customer ID]],'Medical Examinations'!$1:$1048576,9,FALSE())</f>
        <v>1</v>
      </c>
      <c r="K2285" s="19" t="str">
        <f>VLOOKUP(Table3[[#This Row],[Customer ID]],'Medical Examinations'!$1:$1048576,10,FALSE())</f>
        <v>No</v>
      </c>
      <c r="L2285" s="19" t="e">
        <f>VLOOKUP(Table3[[#This Row],[Customer ID]],'Hospitalisation Details'!2284:$1048576,5,FALSE())</f>
        <v>#N/A</v>
      </c>
      <c r="M2285" s="19" t="e">
        <f>VLOOKUP(Table3[[#This Row],[Customer ID]],'Hospitalisation Details'!2284:$1048576,6,FALSE())</f>
        <v>#N/A</v>
      </c>
      <c r="N2285" s="19" t="e">
        <f>VLOOKUP(Table3[[#This Row],[Customer ID]],'Hospitalisation Details'!2284:$1048576,8,FALSE())</f>
        <v>#N/A</v>
      </c>
      <c r="O2285" s="19" t="e">
        <f>VLOOKUP(Table3[[#This Row],[Customer ID]],'Hospitalisation Details'!2284:$1048576,9,FALSE())</f>
        <v>#N/A</v>
      </c>
      <c r="P2285" s="19" t="e">
        <f>VLOOKUP(Table3[[#This Row],[Customer ID]],'Hospitalisation Details'!2284:$1048576,10,FALSE())</f>
        <v>#N/A</v>
      </c>
      <c r="Q2285" s="19" t="e">
        <f>VLOOKUP(Table3[[#This Row],[Customer ID]],'Hospitalisation Details'!2284:$1048576,11,FALSE())</f>
        <v>#N/A</v>
      </c>
    </row>
    <row r="2286" spans="1:17" x14ac:dyDescent="0.2">
      <c r="A2286" s="18" t="s">
        <v>73</v>
      </c>
      <c r="B2286" s="19" t="str">
        <f>VLOOKUP(Table3[[#This Row],[Customer ID]],'Customer name 1'!2285:$1048576,4,FALSE())</f>
        <v xml:space="preserve">Mr. Alvaro </v>
      </c>
      <c r="C2286" s="20">
        <f>VLOOKUP(Table3[[#This Row],[Customer ID]],'Medical Examinations'!$1:$1048576,2,FALSE())</f>
        <v>41.14</v>
      </c>
      <c r="D2286" s="20" t="str">
        <f>VLOOKUP(Table3[[#This Row],[Customer ID]],'Medical Examinations'!$1:$1048576,3,FALSE())</f>
        <v xml:space="preserve"> obesity </v>
      </c>
      <c r="E2286" s="20">
        <f>VLOOKUP(Table3[[#This Row],[Customer ID]],'Medical Examinations'!$1:$1048576,4,FALSE())</f>
        <v>6.02</v>
      </c>
      <c r="F2286" s="20" t="str">
        <f>VLOOKUP(Table3[[#This Row],[Customer ID]],'Medical Examinations'!$1:$1048576,5,FALSE())</f>
        <v>prediabetes</v>
      </c>
      <c r="G2286" s="19" t="str">
        <f>VLOOKUP(Table3[[#This Row],[Customer ID]],'Medical Examinations'!$1:$1048576,6,FALSE())</f>
        <v>No</v>
      </c>
      <c r="H2286" s="19" t="str">
        <f>VLOOKUP(Table3[[#This Row],[Customer ID]],'Medical Examinations'!$1:$1048576,7,FALSE())</f>
        <v>yes</v>
      </c>
      <c r="I2286" s="19" t="str">
        <f>VLOOKUP(Table3[[#This Row],[Customer ID]],'Medical Examinations'!$1:$1048576,8,FALSE())</f>
        <v>No</v>
      </c>
      <c r="J2286" s="19">
        <f>VLOOKUP(Table3[[#This Row],[Customer ID]],'Medical Examinations'!$1:$1048576,9,FALSE())</f>
        <v>1</v>
      </c>
      <c r="K2286" s="19" t="str">
        <f>VLOOKUP(Table3[[#This Row],[Customer ID]],'Medical Examinations'!$1:$1048576,10,FALSE())</f>
        <v>No</v>
      </c>
      <c r="L2286" s="19" t="e">
        <f>VLOOKUP(Table3[[#This Row],[Customer ID]],'Hospitalisation Details'!2285:$1048576,5,FALSE())</f>
        <v>#N/A</v>
      </c>
      <c r="M2286" s="19" t="e">
        <f>VLOOKUP(Table3[[#This Row],[Customer ID]],'Hospitalisation Details'!2285:$1048576,6,FALSE())</f>
        <v>#N/A</v>
      </c>
      <c r="N2286" s="19" t="e">
        <f>VLOOKUP(Table3[[#This Row],[Customer ID]],'Hospitalisation Details'!2285:$1048576,8,FALSE())</f>
        <v>#N/A</v>
      </c>
      <c r="O2286" s="19" t="e">
        <f>VLOOKUP(Table3[[#This Row],[Customer ID]],'Hospitalisation Details'!2285:$1048576,9,FALSE())</f>
        <v>#N/A</v>
      </c>
      <c r="P2286" s="19" t="e">
        <f>VLOOKUP(Table3[[#This Row],[Customer ID]],'Hospitalisation Details'!2285:$1048576,10,FALSE())</f>
        <v>#N/A</v>
      </c>
      <c r="Q2286" s="19" t="e">
        <f>VLOOKUP(Table3[[#This Row],[Customer ID]],'Hospitalisation Details'!2285:$1048576,11,FALSE())</f>
        <v>#N/A</v>
      </c>
    </row>
    <row r="2287" spans="1:17" x14ac:dyDescent="0.2">
      <c r="A2287" s="18" t="s">
        <v>72</v>
      </c>
      <c r="B2287" s="19" t="str">
        <f>VLOOKUP(Table3[[#This Row],[Customer ID]],'Customer name 1'!2286:$1048576,4,FALSE())</f>
        <v xml:space="preserve">Ms. Hope </v>
      </c>
      <c r="C2287" s="20">
        <f>VLOOKUP(Table3[[#This Row],[Customer ID]],'Medical Examinations'!$1:$1048576,2,FALSE())</f>
        <v>16.55</v>
      </c>
      <c r="D2287" s="20" t="str">
        <f>VLOOKUP(Table3[[#This Row],[Customer ID]],'Medical Examinations'!$1:$1048576,3,FALSE())</f>
        <v xml:space="preserve">under weight </v>
      </c>
      <c r="E2287" s="20">
        <f>VLOOKUP(Table3[[#This Row],[Customer ID]],'Medical Examinations'!$1:$1048576,4,FALSE())</f>
        <v>7.73</v>
      </c>
      <c r="F2287" s="20" t="str">
        <f>VLOOKUP(Table3[[#This Row],[Customer ID]],'Medical Examinations'!$1:$1048576,5,FALSE())</f>
        <v xml:space="preserve">diabetes </v>
      </c>
      <c r="G2287" s="19" t="str">
        <f>VLOOKUP(Table3[[#This Row],[Customer ID]],'Medical Examinations'!$1:$1048576,6,FALSE())</f>
        <v>No</v>
      </c>
      <c r="H2287" s="19" t="str">
        <f>VLOOKUP(Table3[[#This Row],[Customer ID]],'Medical Examinations'!$1:$1048576,7,FALSE())</f>
        <v>No</v>
      </c>
      <c r="I2287" s="19" t="str">
        <f>VLOOKUP(Table3[[#This Row],[Customer ID]],'Medical Examinations'!$1:$1048576,8,FALSE())</f>
        <v>No</v>
      </c>
      <c r="J2287" s="19">
        <f>VLOOKUP(Table3[[#This Row],[Customer ID]],'Medical Examinations'!$1:$1048576,9,FALSE())</f>
        <v>0</v>
      </c>
      <c r="K2287" s="19" t="str">
        <f>VLOOKUP(Table3[[#This Row],[Customer ID]],'Medical Examinations'!$1:$1048576,10,FALSE())</f>
        <v>No</v>
      </c>
      <c r="L2287" s="19" t="e">
        <f>VLOOKUP(Table3[[#This Row],[Customer ID]],'Hospitalisation Details'!2286:$1048576,5,FALSE())</f>
        <v>#N/A</v>
      </c>
      <c r="M2287" s="19" t="e">
        <f>VLOOKUP(Table3[[#This Row],[Customer ID]],'Hospitalisation Details'!2286:$1048576,6,FALSE())</f>
        <v>#N/A</v>
      </c>
      <c r="N2287" s="19" t="e">
        <f>VLOOKUP(Table3[[#This Row],[Customer ID]],'Hospitalisation Details'!2286:$1048576,8,FALSE())</f>
        <v>#N/A</v>
      </c>
      <c r="O2287" s="19" t="e">
        <f>VLOOKUP(Table3[[#This Row],[Customer ID]],'Hospitalisation Details'!2286:$1048576,9,FALSE())</f>
        <v>#N/A</v>
      </c>
      <c r="P2287" s="19" t="e">
        <f>VLOOKUP(Table3[[#This Row],[Customer ID]],'Hospitalisation Details'!2286:$1048576,10,FALSE())</f>
        <v>#N/A</v>
      </c>
      <c r="Q2287" s="19" t="e">
        <f>VLOOKUP(Table3[[#This Row],[Customer ID]],'Hospitalisation Details'!2286:$1048576,11,FALSE())</f>
        <v>#N/A</v>
      </c>
    </row>
    <row r="2288" spans="1:17" x14ac:dyDescent="0.2">
      <c r="A2288" s="18" t="s">
        <v>71</v>
      </c>
      <c r="B2288" s="19" t="str">
        <f>VLOOKUP(Table3[[#This Row],[Customer ID]],'Customer name 1'!2287:$1048576,4,FALSE())</f>
        <v xml:space="preserve">Mr. Mark </v>
      </c>
      <c r="C2288" s="20">
        <f>VLOOKUP(Table3[[#This Row],[Customer ID]],'Medical Examinations'!$1:$1048576,2,FALSE())</f>
        <v>37.29</v>
      </c>
      <c r="D2288" s="20" t="str">
        <f>VLOOKUP(Table3[[#This Row],[Customer ID]],'Medical Examinations'!$1:$1048576,3,FALSE())</f>
        <v xml:space="preserve"> obesity </v>
      </c>
      <c r="E2288" s="20">
        <f>VLOOKUP(Table3[[#This Row],[Customer ID]],'Medical Examinations'!$1:$1048576,4,FALSE())</f>
        <v>5.03</v>
      </c>
      <c r="F2288" s="20" t="str">
        <f>VLOOKUP(Table3[[#This Row],[Customer ID]],'Medical Examinations'!$1:$1048576,5,FALSE())</f>
        <v xml:space="preserve">normal </v>
      </c>
      <c r="G2288" s="19" t="str">
        <f>VLOOKUP(Table3[[#This Row],[Customer ID]],'Medical Examinations'!$1:$1048576,6,FALSE())</f>
        <v>No</v>
      </c>
      <c r="H2288" s="19" t="str">
        <f>VLOOKUP(Table3[[#This Row],[Customer ID]],'Medical Examinations'!$1:$1048576,7,FALSE())</f>
        <v>yes</v>
      </c>
      <c r="I2288" s="19" t="str">
        <f>VLOOKUP(Table3[[#This Row],[Customer ID]],'Medical Examinations'!$1:$1048576,8,FALSE())</f>
        <v>No</v>
      </c>
      <c r="J2288" s="19">
        <f>VLOOKUP(Table3[[#This Row],[Customer ID]],'Medical Examinations'!$1:$1048576,9,FALSE())</f>
        <v>1</v>
      </c>
      <c r="K2288" s="19" t="str">
        <f>VLOOKUP(Table3[[#This Row],[Customer ID]],'Medical Examinations'!$1:$1048576,10,FALSE())</f>
        <v>No</v>
      </c>
      <c r="L2288" s="19" t="e">
        <f>VLOOKUP(Table3[[#This Row],[Customer ID]],'Hospitalisation Details'!2287:$1048576,5,FALSE())</f>
        <v>#N/A</v>
      </c>
      <c r="M2288" s="19" t="e">
        <f>VLOOKUP(Table3[[#This Row],[Customer ID]],'Hospitalisation Details'!2287:$1048576,6,FALSE())</f>
        <v>#N/A</v>
      </c>
      <c r="N2288" s="19" t="e">
        <f>VLOOKUP(Table3[[#This Row],[Customer ID]],'Hospitalisation Details'!2287:$1048576,8,FALSE())</f>
        <v>#N/A</v>
      </c>
      <c r="O2288" s="19" t="e">
        <f>VLOOKUP(Table3[[#This Row],[Customer ID]],'Hospitalisation Details'!2287:$1048576,9,FALSE())</f>
        <v>#N/A</v>
      </c>
      <c r="P2288" s="19" t="e">
        <f>VLOOKUP(Table3[[#This Row],[Customer ID]],'Hospitalisation Details'!2287:$1048576,10,FALSE())</f>
        <v>#N/A</v>
      </c>
      <c r="Q2288" s="19" t="e">
        <f>VLOOKUP(Table3[[#This Row],[Customer ID]],'Hospitalisation Details'!2287:$1048576,11,FALSE())</f>
        <v>#N/A</v>
      </c>
    </row>
    <row r="2289" spans="1:17" x14ac:dyDescent="0.2">
      <c r="A2289" s="18" t="s">
        <v>70</v>
      </c>
      <c r="B2289" s="19" t="str">
        <f>VLOOKUP(Table3[[#This Row],[Customer ID]],'Customer name 1'!2288:$1048576,4,FALSE())</f>
        <v xml:space="preserve">Ms. Desiree </v>
      </c>
      <c r="C2289" s="20">
        <f>VLOOKUP(Table3[[#This Row],[Customer ID]],'Medical Examinations'!$1:$1048576,2,FALSE())</f>
        <v>16.739999999999998</v>
      </c>
      <c r="D2289" s="20" t="str">
        <f>VLOOKUP(Table3[[#This Row],[Customer ID]],'Medical Examinations'!$1:$1048576,3,FALSE())</f>
        <v xml:space="preserve">under weight </v>
      </c>
      <c r="E2289" s="20">
        <f>VLOOKUP(Table3[[#This Row],[Customer ID]],'Medical Examinations'!$1:$1048576,4,FALSE())</f>
        <v>4.08</v>
      </c>
      <c r="F2289" s="20" t="str">
        <f>VLOOKUP(Table3[[#This Row],[Customer ID]],'Medical Examinations'!$1:$1048576,5,FALSE())</f>
        <v xml:space="preserve">normal </v>
      </c>
      <c r="G2289" s="19" t="str">
        <f>VLOOKUP(Table3[[#This Row],[Customer ID]],'Medical Examinations'!$1:$1048576,6,FALSE())</f>
        <v>yes</v>
      </c>
      <c r="H2289" s="19" t="str">
        <f>VLOOKUP(Table3[[#This Row],[Customer ID]],'Medical Examinations'!$1:$1048576,7,FALSE())</f>
        <v>No</v>
      </c>
      <c r="I2289" s="19" t="str">
        <f>VLOOKUP(Table3[[#This Row],[Customer ID]],'Medical Examinations'!$1:$1048576,8,FALSE())</f>
        <v>No</v>
      </c>
      <c r="J2289" s="19">
        <f>VLOOKUP(Table3[[#This Row],[Customer ID]],'Medical Examinations'!$1:$1048576,9,FALSE())</f>
        <v>0</v>
      </c>
      <c r="K2289" s="19" t="str">
        <f>VLOOKUP(Table3[[#This Row],[Customer ID]],'Medical Examinations'!$1:$1048576,10,FALSE())</f>
        <v>No</v>
      </c>
      <c r="L2289" s="19" t="e">
        <f>VLOOKUP(Table3[[#This Row],[Customer ID]],'Hospitalisation Details'!2288:$1048576,5,FALSE())</f>
        <v>#N/A</v>
      </c>
      <c r="M2289" s="19" t="e">
        <f>VLOOKUP(Table3[[#This Row],[Customer ID]],'Hospitalisation Details'!2288:$1048576,6,FALSE())</f>
        <v>#N/A</v>
      </c>
      <c r="N2289" s="19" t="e">
        <f>VLOOKUP(Table3[[#This Row],[Customer ID]],'Hospitalisation Details'!2288:$1048576,8,FALSE())</f>
        <v>#N/A</v>
      </c>
      <c r="O2289" s="19" t="e">
        <f>VLOOKUP(Table3[[#This Row],[Customer ID]],'Hospitalisation Details'!2288:$1048576,9,FALSE())</f>
        <v>#N/A</v>
      </c>
      <c r="P2289" s="19" t="e">
        <f>VLOOKUP(Table3[[#This Row],[Customer ID]],'Hospitalisation Details'!2288:$1048576,10,FALSE())</f>
        <v>#N/A</v>
      </c>
      <c r="Q2289" s="19" t="e">
        <f>VLOOKUP(Table3[[#This Row],[Customer ID]],'Hospitalisation Details'!2288:$1048576,11,FALSE())</f>
        <v>#N/A</v>
      </c>
    </row>
    <row r="2290" spans="1:17" x14ac:dyDescent="0.2">
      <c r="A2290" s="18" t="s">
        <v>69</v>
      </c>
      <c r="B2290" s="19" t="str">
        <f>VLOOKUP(Table3[[#This Row],[Customer ID]],'Customer name 1'!2289:$1048576,4,FALSE())</f>
        <v xml:space="preserve">Mr. Mario </v>
      </c>
      <c r="C2290" s="20">
        <f>VLOOKUP(Table3[[#This Row],[Customer ID]],'Medical Examinations'!$1:$1048576,2,FALSE())</f>
        <v>34.43</v>
      </c>
      <c r="D2290" s="20" t="str">
        <f>VLOOKUP(Table3[[#This Row],[Customer ID]],'Medical Examinations'!$1:$1048576,3,FALSE())</f>
        <v xml:space="preserve"> obesity </v>
      </c>
      <c r="E2290" s="20">
        <f>VLOOKUP(Table3[[#This Row],[Customer ID]],'Medical Examinations'!$1:$1048576,4,FALSE())</f>
        <v>4.2699999999999996</v>
      </c>
      <c r="F2290" s="20" t="str">
        <f>VLOOKUP(Table3[[#This Row],[Customer ID]],'Medical Examinations'!$1:$1048576,5,FALSE())</f>
        <v xml:space="preserve">normal </v>
      </c>
      <c r="G2290" s="19" t="str">
        <f>VLOOKUP(Table3[[#This Row],[Customer ID]],'Medical Examinations'!$1:$1048576,6,FALSE())</f>
        <v>No</v>
      </c>
      <c r="H2290" s="19" t="str">
        <f>VLOOKUP(Table3[[#This Row],[Customer ID]],'Medical Examinations'!$1:$1048576,7,FALSE())</f>
        <v>yes</v>
      </c>
      <c r="I2290" s="19" t="str">
        <f>VLOOKUP(Table3[[#This Row],[Customer ID]],'Medical Examinations'!$1:$1048576,8,FALSE())</f>
        <v>No</v>
      </c>
      <c r="J2290" s="19">
        <f>VLOOKUP(Table3[[#This Row],[Customer ID]],'Medical Examinations'!$1:$1048576,9,FALSE())</f>
        <v>1</v>
      </c>
      <c r="K2290" s="19" t="str">
        <f>VLOOKUP(Table3[[#This Row],[Customer ID]],'Medical Examinations'!$1:$1048576,10,FALSE())</f>
        <v>No</v>
      </c>
      <c r="L2290" s="19" t="e">
        <f>VLOOKUP(Table3[[#This Row],[Customer ID]],'Hospitalisation Details'!2289:$1048576,5,FALSE())</f>
        <v>#N/A</v>
      </c>
      <c r="M2290" s="19" t="e">
        <f>VLOOKUP(Table3[[#This Row],[Customer ID]],'Hospitalisation Details'!2289:$1048576,6,FALSE())</f>
        <v>#N/A</v>
      </c>
      <c r="N2290" s="19" t="e">
        <f>VLOOKUP(Table3[[#This Row],[Customer ID]],'Hospitalisation Details'!2289:$1048576,8,FALSE())</f>
        <v>#N/A</v>
      </c>
      <c r="O2290" s="19" t="e">
        <f>VLOOKUP(Table3[[#This Row],[Customer ID]],'Hospitalisation Details'!2289:$1048576,9,FALSE())</f>
        <v>#N/A</v>
      </c>
      <c r="P2290" s="19" t="e">
        <f>VLOOKUP(Table3[[#This Row],[Customer ID]],'Hospitalisation Details'!2289:$1048576,10,FALSE())</f>
        <v>#N/A</v>
      </c>
      <c r="Q2290" s="19" t="e">
        <f>VLOOKUP(Table3[[#This Row],[Customer ID]],'Hospitalisation Details'!2289:$1048576,11,FALSE())</f>
        <v>#N/A</v>
      </c>
    </row>
    <row r="2291" spans="1:17" x14ac:dyDescent="0.2">
      <c r="A2291" s="18" t="s">
        <v>68</v>
      </c>
      <c r="B2291" s="19" t="str">
        <f>VLOOKUP(Table3[[#This Row],[Customer ID]],'Customer name 1'!2290:$1048576,4,FALSE())</f>
        <v xml:space="preserve">Mr. Lusapho </v>
      </c>
      <c r="C2291" s="20">
        <f>VLOOKUP(Table3[[#This Row],[Customer ID]],'Medical Examinations'!$1:$1048576,2,FALSE())</f>
        <v>34.1</v>
      </c>
      <c r="D2291" s="20" t="str">
        <f>VLOOKUP(Table3[[#This Row],[Customer ID]],'Medical Examinations'!$1:$1048576,3,FALSE())</f>
        <v xml:space="preserve"> obesity </v>
      </c>
      <c r="E2291" s="20">
        <f>VLOOKUP(Table3[[#This Row],[Customer ID]],'Medical Examinations'!$1:$1048576,4,FALSE())</f>
        <v>4.07</v>
      </c>
      <c r="F2291" s="20" t="str">
        <f>VLOOKUP(Table3[[#This Row],[Customer ID]],'Medical Examinations'!$1:$1048576,5,FALSE())</f>
        <v xml:space="preserve">normal </v>
      </c>
      <c r="G2291" s="19" t="str">
        <f>VLOOKUP(Table3[[#This Row],[Customer ID]],'Medical Examinations'!$1:$1048576,6,FALSE())</f>
        <v>No</v>
      </c>
      <c r="H2291" s="19" t="str">
        <f>VLOOKUP(Table3[[#This Row],[Customer ID]],'Medical Examinations'!$1:$1048576,7,FALSE())</f>
        <v>yes</v>
      </c>
      <c r="I2291" s="19" t="str">
        <f>VLOOKUP(Table3[[#This Row],[Customer ID]],'Medical Examinations'!$1:$1048576,8,FALSE())</f>
        <v>No</v>
      </c>
      <c r="J2291" s="19">
        <f>VLOOKUP(Table3[[#This Row],[Customer ID]],'Medical Examinations'!$1:$1048576,9,FALSE())</f>
        <v>1</v>
      </c>
      <c r="K2291" s="19" t="str">
        <f>VLOOKUP(Table3[[#This Row],[Customer ID]],'Medical Examinations'!$1:$1048576,10,FALSE())</f>
        <v>No</v>
      </c>
      <c r="L2291" s="19" t="e">
        <f>VLOOKUP(Table3[[#This Row],[Customer ID]],'Hospitalisation Details'!2290:$1048576,5,FALSE())</f>
        <v>#N/A</v>
      </c>
      <c r="M2291" s="19" t="e">
        <f>VLOOKUP(Table3[[#This Row],[Customer ID]],'Hospitalisation Details'!2290:$1048576,6,FALSE())</f>
        <v>#N/A</v>
      </c>
      <c r="N2291" s="19" t="e">
        <f>VLOOKUP(Table3[[#This Row],[Customer ID]],'Hospitalisation Details'!2290:$1048576,8,FALSE())</f>
        <v>#N/A</v>
      </c>
      <c r="O2291" s="19" t="e">
        <f>VLOOKUP(Table3[[#This Row],[Customer ID]],'Hospitalisation Details'!2290:$1048576,9,FALSE())</f>
        <v>#N/A</v>
      </c>
      <c r="P2291" s="19" t="e">
        <f>VLOOKUP(Table3[[#This Row],[Customer ID]],'Hospitalisation Details'!2290:$1048576,10,FALSE())</f>
        <v>#N/A</v>
      </c>
      <c r="Q2291" s="19" t="e">
        <f>VLOOKUP(Table3[[#This Row],[Customer ID]],'Hospitalisation Details'!2290:$1048576,11,FALSE())</f>
        <v>#N/A</v>
      </c>
    </row>
    <row r="2292" spans="1:17" x14ac:dyDescent="0.2">
      <c r="A2292" s="18" t="s">
        <v>67</v>
      </c>
      <c r="B2292" s="19" t="str">
        <f>VLOOKUP(Table3[[#This Row],[Customer ID]],'Customer name 1'!2291:$1048576,4,FALSE())</f>
        <v xml:space="preserve">Ms. Erin </v>
      </c>
      <c r="C2292" s="20">
        <f>VLOOKUP(Table3[[#This Row],[Customer ID]],'Medical Examinations'!$1:$1048576,2,FALSE())</f>
        <v>19.3</v>
      </c>
      <c r="D2292" s="20" t="str">
        <f>VLOOKUP(Table3[[#This Row],[Customer ID]],'Medical Examinations'!$1:$1048576,3,FALSE())</f>
        <v>normal weight</v>
      </c>
      <c r="E2292" s="20">
        <f>VLOOKUP(Table3[[#This Row],[Customer ID]],'Medical Examinations'!$1:$1048576,4,FALSE())</f>
        <v>10.36</v>
      </c>
      <c r="F2292" s="20" t="str">
        <f>VLOOKUP(Table3[[#This Row],[Customer ID]],'Medical Examinations'!$1:$1048576,5,FALSE())</f>
        <v xml:space="preserve">diabetes </v>
      </c>
      <c r="G2292" s="19" t="str">
        <f>VLOOKUP(Table3[[#This Row],[Customer ID]],'Medical Examinations'!$1:$1048576,6,FALSE())</f>
        <v>No</v>
      </c>
      <c r="H2292" s="19" t="str">
        <f>VLOOKUP(Table3[[#This Row],[Customer ID]],'Medical Examinations'!$1:$1048576,7,FALSE())</f>
        <v>No</v>
      </c>
      <c r="I2292" s="19" t="str">
        <f>VLOOKUP(Table3[[#This Row],[Customer ID]],'Medical Examinations'!$1:$1048576,8,FALSE())</f>
        <v>No</v>
      </c>
      <c r="J2292" s="19">
        <f>VLOOKUP(Table3[[#This Row],[Customer ID]],'Medical Examinations'!$1:$1048576,9,FALSE())</f>
        <v>0</v>
      </c>
      <c r="K2292" s="19" t="str">
        <f>VLOOKUP(Table3[[#This Row],[Customer ID]],'Medical Examinations'!$1:$1048576,10,FALSE())</f>
        <v>No</v>
      </c>
      <c r="L2292" s="19" t="e">
        <f>VLOOKUP(Table3[[#This Row],[Customer ID]],'Hospitalisation Details'!2291:$1048576,5,FALSE())</f>
        <v>#N/A</v>
      </c>
      <c r="M2292" s="19" t="e">
        <f>VLOOKUP(Table3[[#This Row],[Customer ID]],'Hospitalisation Details'!2291:$1048576,6,FALSE())</f>
        <v>#N/A</v>
      </c>
      <c r="N2292" s="19" t="e">
        <f>VLOOKUP(Table3[[#This Row],[Customer ID]],'Hospitalisation Details'!2291:$1048576,8,FALSE())</f>
        <v>#N/A</v>
      </c>
      <c r="O2292" s="19" t="e">
        <f>VLOOKUP(Table3[[#This Row],[Customer ID]],'Hospitalisation Details'!2291:$1048576,9,FALSE())</f>
        <v>#N/A</v>
      </c>
      <c r="P2292" s="19" t="e">
        <f>VLOOKUP(Table3[[#This Row],[Customer ID]],'Hospitalisation Details'!2291:$1048576,10,FALSE())</f>
        <v>#N/A</v>
      </c>
      <c r="Q2292" s="19" t="e">
        <f>VLOOKUP(Table3[[#This Row],[Customer ID]],'Hospitalisation Details'!2291:$1048576,11,FALSE())</f>
        <v>#N/A</v>
      </c>
    </row>
    <row r="2293" spans="1:17" x14ac:dyDescent="0.2">
      <c r="A2293" s="18" t="s">
        <v>66</v>
      </c>
      <c r="B2293" s="19" t="str">
        <f>VLOOKUP(Table3[[#This Row],[Customer ID]],'Customer name 1'!2292:$1048576,4,FALSE())</f>
        <v xml:space="preserve">Mr. Alan </v>
      </c>
      <c r="C2293" s="20">
        <f>VLOOKUP(Table3[[#This Row],[Customer ID]],'Medical Examinations'!$1:$1048576,2,FALSE())</f>
        <v>33.659999999999997</v>
      </c>
      <c r="D2293" s="20" t="str">
        <f>VLOOKUP(Table3[[#This Row],[Customer ID]],'Medical Examinations'!$1:$1048576,3,FALSE())</f>
        <v xml:space="preserve"> obesity </v>
      </c>
      <c r="E2293" s="20">
        <f>VLOOKUP(Table3[[#This Row],[Customer ID]],'Medical Examinations'!$1:$1048576,4,FALSE())</f>
        <v>5.71</v>
      </c>
      <c r="F2293" s="20" t="str">
        <f>VLOOKUP(Table3[[#This Row],[Customer ID]],'Medical Examinations'!$1:$1048576,5,FALSE())</f>
        <v>prediabetes</v>
      </c>
      <c r="G2293" s="19" t="str">
        <f>VLOOKUP(Table3[[#This Row],[Customer ID]],'Medical Examinations'!$1:$1048576,6,FALSE())</f>
        <v>No</v>
      </c>
      <c r="H2293" s="19" t="str">
        <f>VLOOKUP(Table3[[#This Row],[Customer ID]],'Medical Examinations'!$1:$1048576,7,FALSE())</f>
        <v>yes</v>
      </c>
      <c r="I2293" s="19" t="str">
        <f>VLOOKUP(Table3[[#This Row],[Customer ID]],'Medical Examinations'!$1:$1048576,8,FALSE())</f>
        <v>No</v>
      </c>
      <c r="J2293" s="19">
        <f>VLOOKUP(Table3[[#This Row],[Customer ID]],'Medical Examinations'!$1:$1048576,9,FALSE())</f>
        <v>1</v>
      </c>
      <c r="K2293" s="19" t="str">
        <f>VLOOKUP(Table3[[#This Row],[Customer ID]],'Medical Examinations'!$1:$1048576,10,FALSE())</f>
        <v>No</v>
      </c>
      <c r="L2293" s="19" t="e">
        <f>VLOOKUP(Table3[[#This Row],[Customer ID]],'Hospitalisation Details'!2292:$1048576,5,FALSE())</f>
        <v>#N/A</v>
      </c>
      <c r="M2293" s="19" t="e">
        <f>VLOOKUP(Table3[[#This Row],[Customer ID]],'Hospitalisation Details'!2292:$1048576,6,FALSE())</f>
        <v>#N/A</v>
      </c>
      <c r="N2293" s="19" t="e">
        <f>VLOOKUP(Table3[[#This Row],[Customer ID]],'Hospitalisation Details'!2292:$1048576,8,FALSE())</f>
        <v>#N/A</v>
      </c>
      <c r="O2293" s="19" t="e">
        <f>VLOOKUP(Table3[[#This Row],[Customer ID]],'Hospitalisation Details'!2292:$1048576,9,FALSE())</f>
        <v>#N/A</v>
      </c>
      <c r="P2293" s="19" t="e">
        <f>VLOOKUP(Table3[[#This Row],[Customer ID]],'Hospitalisation Details'!2292:$1048576,10,FALSE())</f>
        <v>#N/A</v>
      </c>
      <c r="Q2293" s="19" t="e">
        <f>VLOOKUP(Table3[[#This Row],[Customer ID]],'Hospitalisation Details'!2292:$1048576,11,FALSE())</f>
        <v>#N/A</v>
      </c>
    </row>
    <row r="2294" spans="1:17" x14ac:dyDescent="0.2">
      <c r="A2294" s="18" t="s">
        <v>65</v>
      </c>
      <c r="B2294" s="19" t="str">
        <f>VLOOKUP(Table3[[#This Row],[Customer ID]],'Customer name 1'!2293:$1048576,4,FALSE())</f>
        <v xml:space="preserve">Mr. Ryan </v>
      </c>
      <c r="C2294" s="20">
        <f>VLOOKUP(Table3[[#This Row],[Customer ID]],'Medical Examinations'!$1:$1048576,2,FALSE())</f>
        <v>33.33</v>
      </c>
      <c r="D2294" s="20" t="str">
        <f>VLOOKUP(Table3[[#This Row],[Customer ID]],'Medical Examinations'!$1:$1048576,3,FALSE())</f>
        <v xml:space="preserve"> obesity </v>
      </c>
      <c r="E2294" s="20">
        <f>VLOOKUP(Table3[[#This Row],[Customer ID]],'Medical Examinations'!$1:$1048576,4,FALSE())</f>
        <v>6.08</v>
      </c>
      <c r="F2294" s="20" t="str">
        <f>VLOOKUP(Table3[[#This Row],[Customer ID]],'Medical Examinations'!$1:$1048576,5,FALSE())</f>
        <v>prediabetes</v>
      </c>
      <c r="G2294" s="19" t="str">
        <f>VLOOKUP(Table3[[#This Row],[Customer ID]],'Medical Examinations'!$1:$1048576,6,FALSE())</f>
        <v>No</v>
      </c>
      <c r="H2294" s="19" t="str">
        <f>VLOOKUP(Table3[[#This Row],[Customer ID]],'Medical Examinations'!$1:$1048576,7,FALSE())</f>
        <v>yes</v>
      </c>
      <c r="I2294" s="19" t="str">
        <f>VLOOKUP(Table3[[#This Row],[Customer ID]],'Medical Examinations'!$1:$1048576,8,FALSE())</f>
        <v>No</v>
      </c>
      <c r="J2294" s="19">
        <f>VLOOKUP(Table3[[#This Row],[Customer ID]],'Medical Examinations'!$1:$1048576,9,FALSE())</f>
        <v>1</v>
      </c>
      <c r="K2294" s="19" t="str">
        <f>VLOOKUP(Table3[[#This Row],[Customer ID]],'Medical Examinations'!$1:$1048576,10,FALSE())</f>
        <v>No</v>
      </c>
      <c r="L2294" s="19" t="e">
        <f>VLOOKUP(Table3[[#This Row],[Customer ID]],'Hospitalisation Details'!2293:$1048576,5,FALSE())</f>
        <v>#N/A</v>
      </c>
      <c r="M2294" s="19" t="e">
        <f>VLOOKUP(Table3[[#This Row],[Customer ID]],'Hospitalisation Details'!2293:$1048576,6,FALSE())</f>
        <v>#N/A</v>
      </c>
      <c r="N2294" s="19" t="e">
        <f>VLOOKUP(Table3[[#This Row],[Customer ID]],'Hospitalisation Details'!2293:$1048576,8,FALSE())</f>
        <v>#N/A</v>
      </c>
      <c r="O2294" s="19" t="e">
        <f>VLOOKUP(Table3[[#This Row],[Customer ID]],'Hospitalisation Details'!2293:$1048576,9,FALSE())</f>
        <v>#N/A</v>
      </c>
      <c r="P2294" s="19" t="e">
        <f>VLOOKUP(Table3[[#This Row],[Customer ID]],'Hospitalisation Details'!2293:$1048576,10,FALSE())</f>
        <v>#N/A</v>
      </c>
      <c r="Q2294" s="19" t="e">
        <f>VLOOKUP(Table3[[#This Row],[Customer ID]],'Hospitalisation Details'!2293:$1048576,11,FALSE())</f>
        <v>#N/A</v>
      </c>
    </row>
    <row r="2295" spans="1:17" x14ac:dyDescent="0.2">
      <c r="A2295" s="18" t="s">
        <v>64</v>
      </c>
      <c r="B2295" s="19" t="str">
        <f>VLOOKUP(Table3[[#This Row],[Customer ID]],'Customer name 1'!2294:$1048576,4,FALSE())</f>
        <v xml:space="preserve">Ms. Hope </v>
      </c>
      <c r="C2295" s="20">
        <f>VLOOKUP(Table3[[#This Row],[Customer ID]],'Medical Examinations'!$1:$1048576,2,FALSE())</f>
        <v>21.84</v>
      </c>
      <c r="D2295" s="20" t="str">
        <f>VLOOKUP(Table3[[#This Row],[Customer ID]],'Medical Examinations'!$1:$1048576,3,FALSE())</f>
        <v>normal weight</v>
      </c>
      <c r="E2295" s="20">
        <f>VLOOKUP(Table3[[#This Row],[Customer ID]],'Medical Examinations'!$1:$1048576,4,FALSE())</f>
        <v>5.71</v>
      </c>
      <c r="F2295" s="20" t="str">
        <f>VLOOKUP(Table3[[#This Row],[Customer ID]],'Medical Examinations'!$1:$1048576,5,FALSE())</f>
        <v>prediabetes</v>
      </c>
      <c r="G2295" s="19" t="str">
        <f>VLOOKUP(Table3[[#This Row],[Customer ID]],'Medical Examinations'!$1:$1048576,6,FALSE())</f>
        <v>No</v>
      </c>
      <c r="H2295" s="19" t="str">
        <f>VLOOKUP(Table3[[#This Row],[Customer ID]],'Medical Examinations'!$1:$1048576,7,FALSE())</f>
        <v>yes</v>
      </c>
      <c r="I2295" s="19" t="str">
        <f>VLOOKUP(Table3[[#This Row],[Customer ID]],'Medical Examinations'!$1:$1048576,8,FALSE())</f>
        <v>No</v>
      </c>
      <c r="J2295" s="19">
        <f>VLOOKUP(Table3[[#This Row],[Customer ID]],'Medical Examinations'!$1:$1048576,9,FALSE())</f>
        <v>1</v>
      </c>
      <c r="K2295" s="19" t="str">
        <f>VLOOKUP(Table3[[#This Row],[Customer ID]],'Medical Examinations'!$1:$1048576,10,FALSE())</f>
        <v>No</v>
      </c>
      <c r="L2295" s="19" t="e">
        <f>VLOOKUP(Table3[[#This Row],[Customer ID]],'Hospitalisation Details'!2294:$1048576,5,FALSE())</f>
        <v>#N/A</v>
      </c>
      <c r="M2295" s="19" t="e">
        <f>VLOOKUP(Table3[[#This Row],[Customer ID]],'Hospitalisation Details'!2294:$1048576,6,FALSE())</f>
        <v>#N/A</v>
      </c>
      <c r="N2295" s="19" t="e">
        <f>VLOOKUP(Table3[[#This Row],[Customer ID]],'Hospitalisation Details'!2294:$1048576,8,FALSE())</f>
        <v>#N/A</v>
      </c>
      <c r="O2295" s="19" t="e">
        <f>VLOOKUP(Table3[[#This Row],[Customer ID]],'Hospitalisation Details'!2294:$1048576,9,FALSE())</f>
        <v>#N/A</v>
      </c>
      <c r="P2295" s="19" t="e">
        <f>VLOOKUP(Table3[[#This Row],[Customer ID]],'Hospitalisation Details'!2294:$1048576,10,FALSE())</f>
        <v>#N/A</v>
      </c>
      <c r="Q2295" s="19" t="e">
        <f>VLOOKUP(Table3[[#This Row],[Customer ID]],'Hospitalisation Details'!2294:$1048576,11,FALSE())</f>
        <v>#N/A</v>
      </c>
    </row>
    <row r="2296" spans="1:17" x14ac:dyDescent="0.2">
      <c r="A2296" s="18" t="s">
        <v>63</v>
      </c>
      <c r="B2296" s="19" t="str">
        <f>VLOOKUP(Table3[[#This Row],[Customer ID]],'Customer name 1'!2295:$1048576,4,FALSE())</f>
        <v xml:space="preserve">Mr. Josh </v>
      </c>
      <c r="C2296" s="20">
        <f>VLOOKUP(Table3[[#This Row],[Customer ID]],'Medical Examinations'!$1:$1048576,2,FALSE())</f>
        <v>16.87</v>
      </c>
      <c r="D2296" s="20" t="str">
        <f>VLOOKUP(Table3[[#This Row],[Customer ID]],'Medical Examinations'!$1:$1048576,3,FALSE())</f>
        <v xml:space="preserve">under weight </v>
      </c>
      <c r="E2296" s="20">
        <f>VLOOKUP(Table3[[#This Row],[Customer ID]],'Medical Examinations'!$1:$1048576,4,FALSE())</f>
        <v>9.1300000000000008</v>
      </c>
      <c r="F2296" s="20" t="str">
        <f>VLOOKUP(Table3[[#This Row],[Customer ID]],'Medical Examinations'!$1:$1048576,5,FALSE())</f>
        <v xml:space="preserve">diabetes </v>
      </c>
      <c r="G2296" s="19" t="str">
        <f>VLOOKUP(Table3[[#This Row],[Customer ID]],'Medical Examinations'!$1:$1048576,6,FALSE())</f>
        <v>No</v>
      </c>
      <c r="H2296" s="19" t="str">
        <f>VLOOKUP(Table3[[#This Row],[Customer ID]],'Medical Examinations'!$1:$1048576,7,FALSE())</f>
        <v>No</v>
      </c>
      <c r="I2296" s="19" t="str">
        <f>VLOOKUP(Table3[[#This Row],[Customer ID]],'Medical Examinations'!$1:$1048576,8,FALSE())</f>
        <v>No</v>
      </c>
      <c r="J2296" s="19">
        <f>VLOOKUP(Table3[[#This Row],[Customer ID]],'Medical Examinations'!$1:$1048576,9,FALSE())</f>
        <v>0</v>
      </c>
      <c r="K2296" s="19" t="str">
        <f>VLOOKUP(Table3[[#This Row],[Customer ID]],'Medical Examinations'!$1:$1048576,10,FALSE())</f>
        <v>No</v>
      </c>
      <c r="L2296" s="19" t="e">
        <f>VLOOKUP(Table3[[#This Row],[Customer ID]],'Hospitalisation Details'!2295:$1048576,5,FALSE())</f>
        <v>#N/A</v>
      </c>
      <c r="M2296" s="19" t="e">
        <f>VLOOKUP(Table3[[#This Row],[Customer ID]],'Hospitalisation Details'!2295:$1048576,6,FALSE())</f>
        <v>#N/A</v>
      </c>
      <c r="N2296" s="19" t="e">
        <f>VLOOKUP(Table3[[#This Row],[Customer ID]],'Hospitalisation Details'!2295:$1048576,8,FALSE())</f>
        <v>#N/A</v>
      </c>
      <c r="O2296" s="19" t="e">
        <f>VLOOKUP(Table3[[#This Row],[Customer ID]],'Hospitalisation Details'!2295:$1048576,9,FALSE())</f>
        <v>#N/A</v>
      </c>
      <c r="P2296" s="19" t="e">
        <f>VLOOKUP(Table3[[#This Row],[Customer ID]],'Hospitalisation Details'!2295:$1048576,10,FALSE())</f>
        <v>#N/A</v>
      </c>
      <c r="Q2296" s="19" t="e">
        <f>VLOOKUP(Table3[[#This Row],[Customer ID]],'Hospitalisation Details'!2295:$1048576,11,FALSE())</f>
        <v>#N/A</v>
      </c>
    </row>
    <row r="2297" spans="1:17" x14ac:dyDescent="0.2">
      <c r="A2297" s="18" t="s">
        <v>62</v>
      </c>
      <c r="B2297" s="19" t="str">
        <f>VLOOKUP(Table3[[#This Row],[Customer ID]],'Customer name 1'!2296:$1048576,4,FALSE())</f>
        <v xml:space="preserve">Mr. Jacob </v>
      </c>
      <c r="C2297" s="20">
        <f>VLOOKUP(Table3[[#This Row],[Customer ID]],'Medical Examinations'!$1:$1048576,2,FALSE())</f>
        <v>30.14</v>
      </c>
      <c r="D2297" s="20" t="str">
        <f>VLOOKUP(Table3[[#This Row],[Customer ID]],'Medical Examinations'!$1:$1048576,3,FALSE())</f>
        <v xml:space="preserve"> obesity </v>
      </c>
      <c r="E2297" s="20">
        <f>VLOOKUP(Table3[[#This Row],[Customer ID]],'Medical Examinations'!$1:$1048576,4,FALSE())</f>
        <v>5.49</v>
      </c>
      <c r="F2297" s="20" t="str">
        <f>VLOOKUP(Table3[[#This Row],[Customer ID]],'Medical Examinations'!$1:$1048576,5,FALSE())</f>
        <v xml:space="preserve">normal </v>
      </c>
      <c r="G2297" s="19" t="str">
        <f>VLOOKUP(Table3[[#This Row],[Customer ID]],'Medical Examinations'!$1:$1048576,6,FALSE())</f>
        <v>No</v>
      </c>
      <c r="H2297" s="19" t="str">
        <f>VLOOKUP(Table3[[#This Row],[Customer ID]],'Medical Examinations'!$1:$1048576,7,FALSE())</f>
        <v>yes</v>
      </c>
      <c r="I2297" s="19" t="str">
        <f>VLOOKUP(Table3[[#This Row],[Customer ID]],'Medical Examinations'!$1:$1048576,8,FALSE())</f>
        <v>No</v>
      </c>
      <c r="J2297" s="19">
        <f>VLOOKUP(Table3[[#This Row],[Customer ID]],'Medical Examinations'!$1:$1048576,9,FALSE())</f>
        <v>1</v>
      </c>
      <c r="K2297" s="19" t="str">
        <f>VLOOKUP(Table3[[#This Row],[Customer ID]],'Medical Examinations'!$1:$1048576,10,FALSE())</f>
        <v>No</v>
      </c>
      <c r="L2297" s="19" t="e">
        <f>VLOOKUP(Table3[[#This Row],[Customer ID]],'Hospitalisation Details'!2296:$1048576,5,FALSE())</f>
        <v>#N/A</v>
      </c>
      <c r="M2297" s="19" t="e">
        <f>VLOOKUP(Table3[[#This Row],[Customer ID]],'Hospitalisation Details'!2296:$1048576,6,FALSE())</f>
        <v>#N/A</v>
      </c>
      <c r="N2297" s="19" t="e">
        <f>VLOOKUP(Table3[[#This Row],[Customer ID]],'Hospitalisation Details'!2296:$1048576,8,FALSE())</f>
        <v>#N/A</v>
      </c>
      <c r="O2297" s="19" t="e">
        <f>VLOOKUP(Table3[[#This Row],[Customer ID]],'Hospitalisation Details'!2296:$1048576,9,FALSE())</f>
        <v>#N/A</v>
      </c>
      <c r="P2297" s="19" t="e">
        <f>VLOOKUP(Table3[[#This Row],[Customer ID]],'Hospitalisation Details'!2296:$1048576,10,FALSE())</f>
        <v>#N/A</v>
      </c>
      <c r="Q2297" s="19" t="e">
        <f>VLOOKUP(Table3[[#This Row],[Customer ID]],'Hospitalisation Details'!2296:$1048576,11,FALSE())</f>
        <v>#N/A</v>
      </c>
    </row>
    <row r="2298" spans="1:17" x14ac:dyDescent="0.2">
      <c r="A2298" s="18" t="s">
        <v>61</v>
      </c>
      <c r="B2298" s="19" t="str">
        <f>VLOOKUP(Table3[[#This Row],[Customer ID]],'Customer name 1'!2297:$1048576,4,FALSE())</f>
        <v xml:space="preserve">Mr. Jose </v>
      </c>
      <c r="C2298" s="20">
        <f>VLOOKUP(Table3[[#This Row],[Customer ID]],'Medical Examinations'!$1:$1048576,2,FALSE())</f>
        <v>23.21</v>
      </c>
      <c r="D2298" s="20" t="str">
        <f>VLOOKUP(Table3[[#This Row],[Customer ID]],'Medical Examinations'!$1:$1048576,3,FALSE())</f>
        <v>normal weight</v>
      </c>
      <c r="E2298" s="20">
        <f>VLOOKUP(Table3[[#This Row],[Customer ID]],'Medical Examinations'!$1:$1048576,4,FALSE())</f>
        <v>4.37</v>
      </c>
      <c r="F2298" s="20" t="str">
        <f>VLOOKUP(Table3[[#This Row],[Customer ID]],'Medical Examinations'!$1:$1048576,5,FALSE())</f>
        <v xml:space="preserve">normal </v>
      </c>
      <c r="G2298" s="19" t="str">
        <f>VLOOKUP(Table3[[#This Row],[Customer ID]],'Medical Examinations'!$1:$1048576,6,FALSE())</f>
        <v>No</v>
      </c>
      <c r="H2298" s="19" t="str">
        <f>VLOOKUP(Table3[[#This Row],[Customer ID]],'Medical Examinations'!$1:$1048576,7,FALSE())</f>
        <v>yes</v>
      </c>
      <c r="I2298" s="19" t="str">
        <f>VLOOKUP(Table3[[#This Row],[Customer ID]],'Medical Examinations'!$1:$1048576,8,FALSE())</f>
        <v>No</v>
      </c>
      <c r="J2298" s="19">
        <f>VLOOKUP(Table3[[#This Row],[Customer ID]],'Medical Examinations'!$1:$1048576,9,FALSE())</f>
        <v>1</v>
      </c>
      <c r="K2298" s="19" t="str">
        <f>VLOOKUP(Table3[[#This Row],[Customer ID]],'Medical Examinations'!$1:$1048576,10,FALSE())</f>
        <v>No</v>
      </c>
      <c r="L2298" s="19" t="e">
        <f>VLOOKUP(Table3[[#This Row],[Customer ID]],'Hospitalisation Details'!2297:$1048576,5,FALSE())</f>
        <v>#N/A</v>
      </c>
      <c r="M2298" s="19" t="e">
        <f>VLOOKUP(Table3[[#This Row],[Customer ID]],'Hospitalisation Details'!2297:$1048576,6,FALSE())</f>
        <v>#N/A</v>
      </c>
      <c r="N2298" s="19" t="e">
        <f>VLOOKUP(Table3[[#This Row],[Customer ID]],'Hospitalisation Details'!2297:$1048576,8,FALSE())</f>
        <v>#N/A</v>
      </c>
      <c r="O2298" s="19" t="e">
        <f>VLOOKUP(Table3[[#This Row],[Customer ID]],'Hospitalisation Details'!2297:$1048576,9,FALSE())</f>
        <v>#N/A</v>
      </c>
      <c r="P2298" s="19" t="e">
        <f>VLOOKUP(Table3[[#This Row],[Customer ID]],'Hospitalisation Details'!2297:$1048576,10,FALSE())</f>
        <v>#N/A</v>
      </c>
      <c r="Q2298" s="19" t="e">
        <f>VLOOKUP(Table3[[#This Row],[Customer ID]],'Hospitalisation Details'!2297:$1048576,11,FALSE())</f>
        <v>#N/A</v>
      </c>
    </row>
    <row r="2299" spans="1:17" x14ac:dyDescent="0.2">
      <c r="A2299" s="18" t="s">
        <v>60</v>
      </c>
      <c r="B2299" s="19" t="str">
        <f>VLOOKUP(Table3[[#This Row],[Customer ID]],'Customer name 1'!2298:$1048576,4,FALSE())</f>
        <v xml:space="preserve">Ms. Mary </v>
      </c>
      <c r="C2299" s="20">
        <f>VLOOKUP(Table3[[#This Row],[Customer ID]],'Medical Examinations'!$1:$1048576,2,FALSE())</f>
        <v>17.170000000000002</v>
      </c>
      <c r="D2299" s="20" t="str">
        <f>VLOOKUP(Table3[[#This Row],[Customer ID]],'Medical Examinations'!$1:$1048576,3,FALSE())</f>
        <v xml:space="preserve">under weight </v>
      </c>
      <c r="E2299" s="20">
        <f>VLOOKUP(Table3[[#This Row],[Customer ID]],'Medical Examinations'!$1:$1048576,4,FALSE())</f>
        <v>8.4600000000000009</v>
      </c>
      <c r="F2299" s="20" t="str">
        <f>VLOOKUP(Table3[[#This Row],[Customer ID]],'Medical Examinations'!$1:$1048576,5,FALSE())</f>
        <v xml:space="preserve">diabetes </v>
      </c>
      <c r="G2299" s="19" t="str">
        <f>VLOOKUP(Table3[[#This Row],[Customer ID]],'Medical Examinations'!$1:$1048576,6,FALSE())</f>
        <v>No</v>
      </c>
      <c r="H2299" s="19" t="str">
        <f>VLOOKUP(Table3[[#This Row],[Customer ID]],'Medical Examinations'!$1:$1048576,7,FALSE())</f>
        <v>No</v>
      </c>
      <c r="I2299" s="19" t="str">
        <f>VLOOKUP(Table3[[#This Row],[Customer ID]],'Medical Examinations'!$1:$1048576,8,FALSE())</f>
        <v>No</v>
      </c>
      <c r="J2299" s="19">
        <f>VLOOKUP(Table3[[#This Row],[Customer ID]],'Medical Examinations'!$1:$1048576,9,FALSE())</f>
        <v>0</v>
      </c>
      <c r="K2299" s="19" t="str">
        <f>VLOOKUP(Table3[[#This Row],[Customer ID]],'Medical Examinations'!$1:$1048576,10,FALSE())</f>
        <v>No</v>
      </c>
      <c r="L2299" s="19" t="e">
        <f>VLOOKUP(Table3[[#This Row],[Customer ID]],'Hospitalisation Details'!2298:$1048576,5,FALSE())</f>
        <v>#N/A</v>
      </c>
      <c r="M2299" s="19" t="e">
        <f>VLOOKUP(Table3[[#This Row],[Customer ID]],'Hospitalisation Details'!2298:$1048576,6,FALSE())</f>
        <v>#N/A</v>
      </c>
      <c r="N2299" s="19" t="e">
        <f>VLOOKUP(Table3[[#This Row],[Customer ID]],'Hospitalisation Details'!2298:$1048576,8,FALSE())</f>
        <v>#N/A</v>
      </c>
      <c r="O2299" s="19" t="e">
        <f>VLOOKUP(Table3[[#This Row],[Customer ID]],'Hospitalisation Details'!2298:$1048576,9,FALSE())</f>
        <v>#N/A</v>
      </c>
      <c r="P2299" s="19" t="e">
        <f>VLOOKUP(Table3[[#This Row],[Customer ID]],'Hospitalisation Details'!2298:$1048576,10,FALSE())</f>
        <v>#N/A</v>
      </c>
      <c r="Q2299" s="19" t="e">
        <f>VLOOKUP(Table3[[#This Row],[Customer ID]],'Hospitalisation Details'!2298:$1048576,11,FALSE())</f>
        <v>#N/A</v>
      </c>
    </row>
    <row r="2300" spans="1:17" x14ac:dyDescent="0.2">
      <c r="A2300" s="18" t="s">
        <v>59</v>
      </c>
      <c r="B2300" s="19" t="str">
        <f>VLOOKUP(Table3[[#This Row],[Customer ID]],'Customer name 1'!2299:$1048576,4,FALSE())</f>
        <v xml:space="preserve">Mr. Justin </v>
      </c>
      <c r="C2300" s="20">
        <f>VLOOKUP(Table3[[#This Row],[Customer ID]],'Medical Examinations'!$1:$1048576,2,FALSE())</f>
        <v>15.61</v>
      </c>
      <c r="D2300" s="20" t="str">
        <f>VLOOKUP(Table3[[#This Row],[Customer ID]],'Medical Examinations'!$1:$1048576,3,FALSE())</f>
        <v xml:space="preserve">under weight </v>
      </c>
      <c r="E2300" s="20">
        <f>VLOOKUP(Table3[[#This Row],[Customer ID]],'Medical Examinations'!$1:$1048576,4,FALSE())</f>
        <v>5.28</v>
      </c>
      <c r="F2300" s="20" t="str">
        <f>VLOOKUP(Table3[[#This Row],[Customer ID]],'Medical Examinations'!$1:$1048576,5,FALSE())</f>
        <v xml:space="preserve">normal </v>
      </c>
      <c r="G2300" s="19" t="str">
        <f>VLOOKUP(Table3[[#This Row],[Customer ID]],'Medical Examinations'!$1:$1048576,6,FALSE())</f>
        <v>No</v>
      </c>
      <c r="H2300" s="19" t="str">
        <f>VLOOKUP(Table3[[#This Row],[Customer ID]],'Medical Examinations'!$1:$1048576,7,FALSE())</f>
        <v>No</v>
      </c>
      <c r="I2300" s="19" t="str">
        <f>VLOOKUP(Table3[[#This Row],[Customer ID]],'Medical Examinations'!$1:$1048576,8,FALSE())</f>
        <v>No</v>
      </c>
      <c r="J2300" s="19">
        <f>VLOOKUP(Table3[[#This Row],[Customer ID]],'Medical Examinations'!$1:$1048576,9,FALSE())</f>
        <v>1</v>
      </c>
      <c r="K2300" s="19" t="str">
        <f>VLOOKUP(Table3[[#This Row],[Customer ID]],'Medical Examinations'!$1:$1048576,10,FALSE())</f>
        <v>No</v>
      </c>
      <c r="L2300" s="19" t="e">
        <f>VLOOKUP(Table3[[#This Row],[Customer ID]],'Hospitalisation Details'!2299:$1048576,5,FALSE())</f>
        <v>#N/A</v>
      </c>
      <c r="M2300" s="19" t="e">
        <f>VLOOKUP(Table3[[#This Row],[Customer ID]],'Hospitalisation Details'!2299:$1048576,6,FALSE())</f>
        <v>#N/A</v>
      </c>
      <c r="N2300" s="19" t="e">
        <f>VLOOKUP(Table3[[#This Row],[Customer ID]],'Hospitalisation Details'!2299:$1048576,8,FALSE())</f>
        <v>#N/A</v>
      </c>
      <c r="O2300" s="19" t="e">
        <f>VLOOKUP(Table3[[#This Row],[Customer ID]],'Hospitalisation Details'!2299:$1048576,9,FALSE())</f>
        <v>#N/A</v>
      </c>
      <c r="P2300" s="19" t="e">
        <f>VLOOKUP(Table3[[#This Row],[Customer ID]],'Hospitalisation Details'!2299:$1048576,10,FALSE())</f>
        <v>#N/A</v>
      </c>
      <c r="Q2300" s="19" t="e">
        <f>VLOOKUP(Table3[[#This Row],[Customer ID]],'Hospitalisation Details'!2299:$1048576,11,FALSE())</f>
        <v>#N/A</v>
      </c>
    </row>
    <row r="2301" spans="1:17" x14ac:dyDescent="0.2">
      <c r="A2301" s="18" t="s">
        <v>58</v>
      </c>
      <c r="B2301" s="19" t="str">
        <f>VLOOKUP(Table3[[#This Row],[Customer ID]],'Customer name 1'!2300:$1048576,4,FALSE())</f>
        <v xml:space="preserve">Mr. Patrick </v>
      </c>
      <c r="C2301" s="20">
        <f>VLOOKUP(Table3[[#This Row],[Customer ID]],'Medical Examinations'!$1:$1048576,2,FALSE())</f>
        <v>17.98</v>
      </c>
      <c r="D2301" s="20" t="str">
        <f>VLOOKUP(Table3[[#This Row],[Customer ID]],'Medical Examinations'!$1:$1048576,3,FALSE())</f>
        <v xml:space="preserve">under weight </v>
      </c>
      <c r="E2301" s="20">
        <f>VLOOKUP(Table3[[#This Row],[Customer ID]],'Medical Examinations'!$1:$1048576,4,FALSE())</f>
        <v>5.33</v>
      </c>
      <c r="F2301" s="20" t="str">
        <f>VLOOKUP(Table3[[#This Row],[Customer ID]],'Medical Examinations'!$1:$1048576,5,FALSE())</f>
        <v xml:space="preserve">normal </v>
      </c>
      <c r="G2301" s="19" t="str">
        <f>VLOOKUP(Table3[[#This Row],[Customer ID]],'Medical Examinations'!$1:$1048576,6,FALSE())</f>
        <v>yes</v>
      </c>
      <c r="H2301" s="19" t="str">
        <f>VLOOKUP(Table3[[#This Row],[Customer ID]],'Medical Examinations'!$1:$1048576,7,FALSE())</f>
        <v>No</v>
      </c>
      <c r="I2301" s="19" t="str">
        <f>VLOOKUP(Table3[[#This Row],[Customer ID]],'Medical Examinations'!$1:$1048576,8,FALSE())</f>
        <v>Yes</v>
      </c>
      <c r="J2301" s="19">
        <f>VLOOKUP(Table3[[#This Row],[Customer ID]],'Medical Examinations'!$1:$1048576,9,FALSE())</f>
        <v>1</v>
      </c>
      <c r="K2301" s="19" t="str">
        <f>VLOOKUP(Table3[[#This Row],[Customer ID]],'Medical Examinations'!$1:$1048576,10,FALSE())</f>
        <v>No</v>
      </c>
      <c r="L2301" s="19" t="e">
        <f>VLOOKUP(Table3[[#This Row],[Customer ID]],'Hospitalisation Details'!2300:$1048576,5,FALSE())</f>
        <v>#N/A</v>
      </c>
      <c r="M2301" s="19" t="e">
        <f>VLOOKUP(Table3[[#This Row],[Customer ID]],'Hospitalisation Details'!2300:$1048576,6,FALSE())</f>
        <v>#N/A</v>
      </c>
      <c r="N2301" s="19" t="e">
        <f>VLOOKUP(Table3[[#This Row],[Customer ID]],'Hospitalisation Details'!2300:$1048576,8,FALSE())</f>
        <v>#N/A</v>
      </c>
      <c r="O2301" s="19" t="e">
        <f>VLOOKUP(Table3[[#This Row],[Customer ID]],'Hospitalisation Details'!2300:$1048576,9,FALSE())</f>
        <v>#N/A</v>
      </c>
      <c r="P2301" s="19" t="e">
        <f>VLOOKUP(Table3[[#This Row],[Customer ID]],'Hospitalisation Details'!2300:$1048576,10,FALSE())</f>
        <v>#N/A</v>
      </c>
      <c r="Q2301" s="19" t="e">
        <f>VLOOKUP(Table3[[#This Row],[Customer ID]],'Hospitalisation Details'!2300:$1048576,11,FALSE())</f>
        <v>#N/A</v>
      </c>
    </row>
    <row r="2302" spans="1:17" x14ac:dyDescent="0.2">
      <c r="A2302" s="18" t="s">
        <v>57</v>
      </c>
      <c r="B2302" s="19" t="str">
        <f>VLOOKUP(Table3[[#This Row],[Customer ID]],'Customer name 1'!2301:$1048576,4,FALSE())</f>
        <v xml:space="preserve">Mr. Roman </v>
      </c>
      <c r="C2302" s="20">
        <f>VLOOKUP(Table3[[#This Row],[Customer ID]],'Medical Examinations'!$1:$1048576,2,FALSE())</f>
        <v>21.64</v>
      </c>
      <c r="D2302" s="20" t="str">
        <f>VLOOKUP(Table3[[#This Row],[Customer ID]],'Medical Examinations'!$1:$1048576,3,FALSE())</f>
        <v>normal weight</v>
      </c>
      <c r="E2302" s="20">
        <f>VLOOKUP(Table3[[#This Row],[Customer ID]],'Medical Examinations'!$1:$1048576,4,FALSE())</f>
        <v>5.5</v>
      </c>
      <c r="F2302" s="20" t="str">
        <f>VLOOKUP(Table3[[#This Row],[Customer ID]],'Medical Examinations'!$1:$1048576,5,FALSE())</f>
        <v xml:space="preserve">normal </v>
      </c>
      <c r="G2302" s="19" t="str">
        <f>VLOOKUP(Table3[[#This Row],[Customer ID]],'Medical Examinations'!$1:$1048576,6,FALSE())</f>
        <v>No</v>
      </c>
      <c r="H2302" s="19" t="str">
        <f>VLOOKUP(Table3[[#This Row],[Customer ID]],'Medical Examinations'!$1:$1048576,7,FALSE())</f>
        <v>yes</v>
      </c>
      <c r="I2302" s="19" t="str">
        <f>VLOOKUP(Table3[[#This Row],[Customer ID]],'Medical Examinations'!$1:$1048576,8,FALSE())</f>
        <v>No</v>
      </c>
      <c r="J2302" s="19">
        <f>VLOOKUP(Table3[[#This Row],[Customer ID]],'Medical Examinations'!$1:$1048576,9,FALSE())</f>
        <v>1</v>
      </c>
      <c r="K2302" s="19" t="str">
        <f>VLOOKUP(Table3[[#This Row],[Customer ID]],'Medical Examinations'!$1:$1048576,10,FALSE())</f>
        <v>No</v>
      </c>
      <c r="L2302" s="19" t="e">
        <f>VLOOKUP(Table3[[#This Row],[Customer ID]],'Hospitalisation Details'!2301:$1048576,5,FALSE())</f>
        <v>#N/A</v>
      </c>
      <c r="M2302" s="19" t="e">
        <f>VLOOKUP(Table3[[#This Row],[Customer ID]],'Hospitalisation Details'!2301:$1048576,6,FALSE())</f>
        <v>#N/A</v>
      </c>
      <c r="N2302" s="19" t="e">
        <f>VLOOKUP(Table3[[#This Row],[Customer ID]],'Hospitalisation Details'!2301:$1048576,8,FALSE())</f>
        <v>#N/A</v>
      </c>
      <c r="O2302" s="19" t="e">
        <f>VLOOKUP(Table3[[#This Row],[Customer ID]],'Hospitalisation Details'!2301:$1048576,9,FALSE())</f>
        <v>#N/A</v>
      </c>
      <c r="P2302" s="19" t="e">
        <f>VLOOKUP(Table3[[#This Row],[Customer ID]],'Hospitalisation Details'!2301:$1048576,10,FALSE())</f>
        <v>#N/A</v>
      </c>
      <c r="Q2302" s="19" t="e">
        <f>VLOOKUP(Table3[[#This Row],[Customer ID]],'Hospitalisation Details'!2301:$1048576,11,FALSE())</f>
        <v>#N/A</v>
      </c>
    </row>
    <row r="2303" spans="1:17" x14ac:dyDescent="0.2">
      <c r="A2303" s="18" t="s">
        <v>56</v>
      </c>
      <c r="B2303" s="19" t="str">
        <f>VLOOKUP(Table3[[#This Row],[Customer ID]],'Customer name 1'!2302:$1048576,4,FALSE())</f>
        <v xml:space="preserve">Mr. David </v>
      </c>
      <c r="C2303" s="20">
        <f>VLOOKUP(Table3[[#This Row],[Customer ID]],'Medical Examinations'!$1:$1048576,2,FALSE())</f>
        <v>16.399999999999999</v>
      </c>
      <c r="D2303" s="20" t="str">
        <f>VLOOKUP(Table3[[#This Row],[Customer ID]],'Medical Examinations'!$1:$1048576,3,FALSE())</f>
        <v xml:space="preserve">under weight </v>
      </c>
      <c r="E2303" s="20">
        <f>VLOOKUP(Table3[[#This Row],[Customer ID]],'Medical Examinations'!$1:$1048576,4,FALSE())</f>
        <v>5.4</v>
      </c>
      <c r="F2303" s="20" t="str">
        <f>VLOOKUP(Table3[[#This Row],[Customer ID]],'Medical Examinations'!$1:$1048576,5,FALSE())</f>
        <v xml:space="preserve">normal </v>
      </c>
      <c r="G2303" s="19" t="str">
        <f>VLOOKUP(Table3[[#This Row],[Customer ID]],'Medical Examinations'!$1:$1048576,6,FALSE())</f>
        <v>No</v>
      </c>
      <c r="H2303" s="19" t="str">
        <f>VLOOKUP(Table3[[#This Row],[Customer ID]],'Medical Examinations'!$1:$1048576,7,FALSE())</f>
        <v>No</v>
      </c>
      <c r="I2303" s="19" t="str">
        <f>VLOOKUP(Table3[[#This Row],[Customer ID]],'Medical Examinations'!$1:$1048576,8,FALSE())</f>
        <v>Yes</v>
      </c>
      <c r="J2303" s="19">
        <f>VLOOKUP(Table3[[#This Row],[Customer ID]],'Medical Examinations'!$1:$1048576,9,FALSE())</f>
        <v>1</v>
      </c>
      <c r="K2303" s="19" t="str">
        <f>VLOOKUP(Table3[[#This Row],[Customer ID]],'Medical Examinations'!$1:$1048576,10,FALSE())</f>
        <v>No</v>
      </c>
      <c r="L2303" s="19" t="e">
        <f>VLOOKUP(Table3[[#This Row],[Customer ID]],'Hospitalisation Details'!2302:$1048576,5,FALSE())</f>
        <v>#N/A</v>
      </c>
      <c r="M2303" s="19" t="e">
        <f>VLOOKUP(Table3[[#This Row],[Customer ID]],'Hospitalisation Details'!2302:$1048576,6,FALSE())</f>
        <v>#N/A</v>
      </c>
      <c r="N2303" s="19" t="e">
        <f>VLOOKUP(Table3[[#This Row],[Customer ID]],'Hospitalisation Details'!2302:$1048576,8,FALSE())</f>
        <v>#N/A</v>
      </c>
      <c r="O2303" s="19" t="e">
        <f>VLOOKUP(Table3[[#This Row],[Customer ID]],'Hospitalisation Details'!2302:$1048576,9,FALSE())</f>
        <v>#N/A</v>
      </c>
      <c r="P2303" s="19" t="e">
        <f>VLOOKUP(Table3[[#This Row],[Customer ID]],'Hospitalisation Details'!2302:$1048576,10,FALSE())</f>
        <v>#N/A</v>
      </c>
      <c r="Q2303" s="19" t="e">
        <f>VLOOKUP(Table3[[#This Row],[Customer ID]],'Hospitalisation Details'!2302:$1048576,11,FALSE())</f>
        <v>#N/A</v>
      </c>
    </row>
    <row r="2304" spans="1:17" x14ac:dyDescent="0.2">
      <c r="A2304" s="18" t="s">
        <v>55</v>
      </c>
      <c r="B2304" s="19" t="str">
        <f>VLOOKUP(Table3[[#This Row],[Customer ID]],'Customer name 1'!2303:$1048576,4,FALSE())</f>
        <v xml:space="preserve">Ms. Evelyn </v>
      </c>
      <c r="C2304" s="20">
        <f>VLOOKUP(Table3[[#This Row],[Customer ID]],'Medical Examinations'!$1:$1048576,2,FALSE())</f>
        <v>15.77</v>
      </c>
      <c r="D2304" s="20" t="str">
        <f>VLOOKUP(Table3[[#This Row],[Customer ID]],'Medical Examinations'!$1:$1048576,3,FALSE())</f>
        <v xml:space="preserve">under weight </v>
      </c>
      <c r="E2304" s="20">
        <f>VLOOKUP(Table3[[#This Row],[Customer ID]],'Medical Examinations'!$1:$1048576,4,FALSE())</f>
        <v>6.05</v>
      </c>
      <c r="F2304" s="20" t="str">
        <f>VLOOKUP(Table3[[#This Row],[Customer ID]],'Medical Examinations'!$1:$1048576,5,FALSE())</f>
        <v>prediabetes</v>
      </c>
      <c r="G2304" s="19" t="str">
        <f>VLOOKUP(Table3[[#This Row],[Customer ID]],'Medical Examinations'!$1:$1048576,6,FALSE())</f>
        <v>yes</v>
      </c>
      <c r="H2304" s="19" t="str">
        <f>VLOOKUP(Table3[[#This Row],[Customer ID]],'Medical Examinations'!$1:$1048576,7,FALSE())</f>
        <v>No</v>
      </c>
      <c r="I2304" s="19" t="str">
        <f>VLOOKUP(Table3[[#This Row],[Customer ID]],'Medical Examinations'!$1:$1048576,8,FALSE())</f>
        <v>No</v>
      </c>
      <c r="J2304" s="19">
        <f>VLOOKUP(Table3[[#This Row],[Customer ID]],'Medical Examinations'!$1:$1048576,9,FALSE())</f>
        <v>1</v>
      </c>
      <c r="K2304" s="19" t="str">
        <f>VLOOKUP(Table3[[#This Row],[Customer ID]],'Medical Examinations'!$1:$1048576,10,FALSE())</f>
        <v>No</v>
      </c>
      <c r="L2304" s="19" t="e">
        <f>VLOOKUP(Table3[[#This Row],[Customer ID]],'Hospitalisation Details'!2303:$1048576,5,FALSE())</f>
        <v>#N/A</v>
      </c>
      <c r="M2304" s="19" t="e">
        <f>VLOOKUP(Table3[[#This Row],[Customer ID]],'Hospitalisation Details'!2303:$1048576,6,FALSE())</f>
        <v>#N/A</v>
      </c>
      <c r="N2304" s="19" t="e">
        <f>VLOOKUP(Table3[[#This Row],[Customer ID]],'Hospitalisation Details'!2303:$1048576,8,FALSE())</f>
        <v>#N/A</v>
      </c>
      <c r="O2304" s="19" t="e">
        <f>VLOOKUP(Table3[[#This Row],[Customer ID]],'Hospitalisation Details'!2303:$1048576,9,FALSE())</f>
        <v>#N/A</v>
      </c>
      <c r="P2304" s="19" t="e">
        <f>VLOOKUP(Table3[[#This Row],[Customer ID]],'Hospitalisation Details'!2303:$1048576,10,FALSE())</f>
        <v>#N/A</v>
      </c>
      <c r="Q2304" s="19" t="e">
        <f>VLOOKUP(Table3[[#This Row],[Customer ID]],'Hospitalisation Details'!2303:$1048576,11,FALSE())</f>
        <v>#N/A</v>
      </c>
    </row>
    <row r="2305" spans="1:17" x14ac:dyDescent="0.2">
      <c r="A2305" s="18" t="s">
        <v>54</v>
      </c>
      <c r="B2305" s="19" t="str">
        <f>VLOOKUP(Table3[[#This Row],[Customer ID]],'Customer name 1'!2304:$1048576,4,FALSE())</f>
        <v xml:space="preserve">Mr. Jim </v>
      </c>
      <c r="C2305" s="20">
        <f>VLOOKUP(Table3[[#This Row],[Customer ID]],'Medical Examinations'!$1:$1048576,2,FALSE())</f>
        <v>18.27</v>
      </c>
      <c r="D2305" s="20" t="str">
        <f>VLOOKUP(Table3[[#This Row],[Customer ID]],'Medical Examinations'!$1:$1048576,3,FALSE())</f>
        <v xml:space="preserve">under weight </v>
      </c>
      <c r="E2305" s="20">
        <f>VLOOKUP(Table3[[#This Row],[Customer ID]],'Medical Examinations'!$1:$1048576,4,FALSE())</f>
        <v>11.46</v>
      </c>
      <c r="F2305" s="20" t="str">
        <f>VLOOKUP(Table3[[#This Row],[Customer ID]],'Medical Examinations'!$1:$1048576,5,FALSE())</f>
        <v xml:space="preserve">diabetes </v>
      </c>
      <c r="G2305" s="19" t="str">
        <f>VLOOKUP(Table3[[#This Row],[Customer ID]],'Medical Examinations'!$1:$1048576,6,FALSE())</f>
        <v>No</v>
      </c>
      <c r="H2305" s="19" t="str">
        <f>VLOOKUP(Table3[[#This Row],[Customer ID]],'Medical Examinations'!$1:$1048576,7,FALSE())</f>
        <v>No</v>
      </c>
      <c r="I2305" s="19" t="str">
        <f>VLOOKUP(Table3[[#This Row],[Customer ID]],'Medical Examinations'!$1:$1048576,8,FALSE())</f>
        <v>No</v>
      </c>
      <c r="J2305" s="19">
        <f>VLOOKUP(Table3[[#This Row],[Customer ID]],'Medical Examinations'!$1:$1048576,9,FALSE())</f>
        <v>0</v>
      </c>
      <c r="K2305" s="19" t="str">
        <f>VLOOKUP(Table3[[#This Row],[Customer ID]],'Medical Examinations'!$1:$1048576,10,FALSE())</f>
        <v>No</v>
      </c>
      <c r="L2305" s="19" t="e">
        <f>VLOOKUP(Table3[[#This Row],[Customer ID]],'Hospitalisation Details'!2304:$1048576,5,FALSE())</f>
        <v>#N/A</v>
      </c>
      <c r="M2305" s="19" t="e">
        <f>VLOOKUP(Table3[[#This Row],[Customer ID]],'Hospitalisation Details'!2304:$1048576,6,FALSE())</f>
        <v>#N/A</v>
      </c>
      <c r="N2305" s="19" t="e">
        <f>VLOOKUP(Table3[[#This Row],[Customer ID]],'Hospitalisation Details'!2304:$1048576,8,FALSE())</f>
        <v>#N/A</v>
      </c>
      <c r="O2305" s="19" t="e">
        <f>VLOOKUP(Table3[[#This Row],[Customer ID]],'Hospitalisation Details'!2304:$1048576,9,FALSE())</f>
        <v>#N/A</v>
      </c>
      <c r="P2305" s="19" t="e">
        <f>VLOOKUP(Table3[[#This Row],[Customer ID]],'Hospitalisation Details'!2304:$1048576,10,FALSE())</f>
        <v>#N/A</v>
      </c>
      <c r="Q2305" s="19" t="e">
        <f>VLOOKUP(Table3[[#This Row],[Customer ID]],'Hospitalisation Details'!2304:$1048576,11,FALSE())</f>
        <v>#N/A</v>
      </c>
    </row>
    <row r="2306" spans="1:17" x14ac:dyDescent="0.2">
      <c r="A2306" s="18" t="s">
        <v>53</v>
      </c>
      <c r="B2306" s="19" t="str">
        <f>VLOOKUP(Table3[[#This Row],[Customer ID]],'Customer name 1'!2305:$1048576,4,FALSE())</f>
        <v xml:space="preserve">Mr. Matthew </v>
      </c>
      <c r="C2306" s="20">
        <f>VLOOKUP(Table3[[#This Row],[Customer ID]],'Medical Examinations'!$1:$1048576,2,FALSE())</f>
        <v>16.489999999999998</v>
      </c>
      <c r="D2306" s="20" t="str">
        <f>VLOOKUP(Table3[[#This Row],[Customer ID]],'Medical Examinations'!$1:$1048576,3,FALSE())</f>
        <v xml:space="preserve">under weight </v>
      </c>
      <c r="E2306" s="20">
        <f>VLOOKUP(Table3[[#This Row],[Customer ID]],'Medical Examinations'!$1:$1048576,4,FALSE())</f>
        <v>8.48</v>
      </c>
      <c r="F2306" s="20" t="str">
        <f>VLOOKUP(Table3[[#This Row],[Customer ID]],'Medical Examinations'!$1:$1048576,5,FALSE())</f>
        <v xml:space="preserve">diabetes </v>
      </c>
      <c r="G2306" s="19" t="str">
        <f>VLOOKUP(Table3[[#This Row],[Customer ID]],'Medical Examinations'!$1:$1048576,6,FALSE())</f>
        <v>No</v>
      </c>
      <c r="H2306" s="19" t="str">
        <f>VLOOKUP(Table3[[#This Row],[Customer ID]],'Medical Examinations'!$1:$1048576,7,FALSE())</f>
        <v>No</v>
      </c>
      <c r="I2306" s="19" t="str">
        <f>VLOOKUP(Table3[[#This Row],[Customer ID]],'Medical Examinations'!$1:$1048576,8,FALSE())</f>
        <v>No</v>
      </c>
      <c r="J2306" s="19">
        <f>VLOOKUP(Table3[[#This Row],[Customer ID]],'Medical Examinations'!$1:$1048576,9,FALSE())</f>
        <v>0</v>
      </c>
      <c r="K2306" s="19" t="str">
        <f>VLOOKUP(Table3[[#This Row],[Customer ID]],'Medical Examinations'!$1:$1048576,10,FALSE())</f>
        <v>No</v>
      </c>
      <c r="L2306" s="19" t="e">
        <f>VLOOKUP(Table3[[#This Row],[Customer ID]],'Hospitalisation Details'!2305:$1048576,5,FALSE())</f>
        <v>#N/A</v>
      </c>
      <c r="M2306" s="19" t="e">
        <f>VLOOKUP(Table3[[#This Row],[Customer ID]],'Hospitalisation Details'!2305:$1048576,6,FALSE())</f>
        <v>#N/A</v>
      </c>
      <c r="N2306" s="19" t="e">
        <f>VLOOKUP(Table3[[#This Row],[Customer ID]],'Hospitalisation Details'!2305:$1048576,8,FALSE())</f>
        <v>#N/A</v>
      </c>
      <c r="O2306" s="19" t="e">
        <f>VLOOKUP(Table3[[#This Row],[Customer ID]],'Hospitalisation Details'!2305:$1048576,9,FALSE())</f>
        <v>#N/A</v>
      </c>
      <c r="P2306" s="19" t="e">
        <f>VLOOKUP(Table3[[#This Row],[Customer ID]],'Hospitalisation Details'!2305:$1048576,10,FALSE())</f>
        <v>#N/A</v>
      </c>
      <c r="Q2306" s="19" t="e">
        <f>VLOOKUP(Table3[[#This Row],[Customer ID]],'Hospitalisation Details'!2305:$1048576,11,FALSE())</f>
        <v>#N/A</v>
      </c>
    </row>
    <row r="2307" spans="1:17" x14ac:dyDescent="0.2">
      <c r="A2307" s="18" t="s">
        <v>52</v>
      </c>
      <c r="B2307" s="19" t="str">
        <f>VLOOKUP(Table3[[#This Row],[Customer ID]],'Customer name 1'!2306:$1048576,4,FALSE())</f>
        <v xml:space="preserve">Mr. Kenneth </v>
      </c>
      <c r="C2307" s="20">
        <f>VLOOKUP(Table3[[#This Row],[Customer ID]],'Medical Examinations'!$1:$1048576,2,FALSE())</f>
        <v>16.14</v>
      </c>
      <c r="D2307" s="20" t="str">
        <f>VLOOKUP(Table3[[#This Row],[Customer ID]],'Medical Examinations'!$1:$1048576,3,FALSE())</f>
        <v xml:space="preserve">under weight </v>
      </c>
      <c r="E2307" s="20">
        <f>VLOOKUP(Table3[[#This Row],[Customer ID]],'Medical Examinations'!$1:$1048576,4,FALSE())</f>
        <v>4.8600000000000003</v>
      </c>
      <c r="F2307" s="20" t="str">
        <f>VLOOKUP(Table3[[#This Row],[Customer ID]],'Medical Examinations'!$1:$1048576,5,FALSE())</f>
        <v xml:space="preserve">normal </v>
      </c>
      <c r="G2307" s="19" t="str">
        <f>VLOOKUP(Table3[[#This Row],[Customer ID]],'Medical Examinations'!$1:$1048576,6,FALSE())</f>
        <v>No</v>
      </c>
      <c r="H2307" s="19" t="str">
        <f>VLOOKUP(Table3[[#This Row],[Customer ID]],'Medical Examinations'!$1:$1048576,7,FALSE())</f>
        <v>No</v>
      </c>
      <c r="I2307" s="19" t="str">
        <f>VLOOKUP(Table3[[#This Row],[Customer ID]],'Medical Examinations'!$1:$1048576,8,FALSE())</f>
        <v>No</v>
      </c>
      <c r="J2307" s="19">
        <f>VLOOKUP(Table3[[#This Row],[Customer ID]],'Medical Examinations'!$1:$1048576,9,FALSE())</f>
        <v>0</v>
      </c>
      <c r="K2307" s="19" t="str">
        <f>VLOOKUP(Table3[[#This Row],[Customer ID]],'Medical Examinations'!$1:$1048576,10,FALSE())</f>
        <v>No</v>
      </c>
      <c r="L2307" s="19" t="e">
        <f>VLOOKUP(Table3[[#This Row],[Customer ID]],'Hospitalisation Details'!2306:$1048576,5,FALSE())</f>
        <v>#N/A</v>
      </c>
      <c r="M2307" s="19" t="e">
        <f>VLOOKUP(Table3[[#This Row],[Customer ID]],'Hospitalisation Details'!2306:$1048576,6,FALSE())</f>
        <v>#N/A</v>
      </c>
      <c r="N2307" s="19" t="e">
        <f>VLOOKUP(Table3[[#This Row],[Customer ID]],'Hospitalisation Details'!2306:$1048576,8,FALSE())</f>
        <v>#N/A</v>
      </c>
      <c r="O2307" s="19" t="e">
        <f>VLOOKUP(Table3[[#This Row],[Customer ID]],'Hospitalisation Details'!2306:$1048576,9,FALSE())</f>
        <v>#N/A</v>
      </c>
      <c r="P2307" s="19" t="e">
        <f>VLOOKUP(Table3[[#This Row],[Customer ID]],'Hospitalisation Details'!2306:$1048576,10,FALSE())</f>
        <v>#N/A</v>
      </c>
      <c r="Q2307" s="19" t="e">
        <f>VLOOKUP(Table3[[#This Row],[Customer ID]],'Hospitalisation Details'!2306:$1048576,11,FALSE())</f>
        <v>#N/A</v>
      </c>
    </row>
    <row r="2308" spans="1:17" x14ac:dyDescent="0.2">
      <c r="A2308" s="18" t="s">
        <v>51</v>
      </c>
      <c r="B2308" s="19" t="str">
        <f>VLOOKUP(Table3[[#This Row],[Customer ID]],'Customer name 1'!2307:$1048576,4,FALSE())</f>
        <v xml:space="preserve">Ms. Andrea </v>
      </c>
      <c r="C2308" s="20">
        <f>VLOOKUP(Table3[[#This Row],[Customer ID]],'Medical Examinations'!$1:$1048576,2,FALSE())</f>
        <v>20.85</v>
      </c>
      <c r="D2308" s="20" t="str">
        <f>VLOOKUP(Table3[[#This Row],[Customer ID]],'Medical Examinations'!$1:$1048576,3,FALSE())</f>
        <v>normal weight</v>
      </c>
      <c r="E2308" s="20">
        <f>VLOOKUP(Table3[[#This Row],[Customer ID]],'Medical Examinations'!$1:$1048576,4,FALSE())</f>
        <v>4.45</v>
      </c>
      <c r="F2308" s="20" t="str">
        <f>VLOOKUP(Table3[[#This Row],[Customer ID]],'Medical Examinations'!$1:$1048576,5,FALSE())</f>
        <v xml:space="preserve">normal </v>
      </c>
      <c r="G2308" s="19" t="str">
        <f>VLOOKUP(Table3[[#This Row],[Customer ID]],'Medical Examinations'!$1:$1048576,6,FALSE())</f>
        <v>yes</v>
      </c>
      <c r="H2308" s="19" t="str">
        <f>VLOOKUP(Table3[[#This Row],[Customer ID]],'Medical Examinations'!$1:$1048576,7,FALSE())</f>
        <v>No</v>
      </c>
      <c r="I2308" s="19" t="str">
        <f>VLOOKUP(Table3[[#This Row],[Customer ID]],'Medical Examinations'!$1:$1048576,8,FALSE())</f>
        <v>No</v>
      </c>
      <c r="J2308" s="19">
        <f>VLOOKUP(Table3[[#This Row],[Customer ID]],'Medical Examinations'!$1:$1048576,9,FALSE())</f>
        <v>1</v>
      </c>
      <c r="K2308" s="19" t="str">
        <f>VLOOKUP(Table3[[#This Row],[Customer ID]],'Medical Examinations'!$1:$1048576,10,FALSE())</f>
        <v>No</v>
      </c>
      <c r="L2308" s="19" t="e">
        <f>VLOOKUP(Table3[[#This Row],[Customer ID]],'Hospitalisation Details'!2307:$1048576,5,FALSE())</f>
        <v>#N/A</v>
      </c>
      <c r="M2308" s="19" t="e">
        <f>VLOOKUP(Table3[[#This Row],[Customer ID]],'Hospitalisation Details'!2307:$1048576,6,FALSE())</f>
        <v>#N/A</v>
      </c>
      <c r="N2308" s="19" t="e">
        <f>VLOOKUP(Table3[[#This Row],[Customer ID]],'Hospitalisation Details'!2307:$1048576,8,FALSE())</f>
        <v>#N/A</v>
      </c>
      <c r="O2308" s="19" t="e">
        <f>VLOOKUP(Table3[[#This Row],[Customer ID]],'Hospitalisation Details'!2307:$1048576,9,FALSE())</f>
        <v>#N/A</v>
      </c>
      <c r="P2308" s="19" t="e">
        <f>VLOOKUP(Table3[[#This Row],[Customer ID]],'Hospitalisation Details'!2307:$1048576,10,FALSE())</f>
        <v>#N/A</v>
      </c>
      <c r="Q2308" s="19" t="e">
        <f>VLOOKUP(Table3[[#This Row],[Customer ID]],'Hospitalisation Details'!2307:$1048576,11,FALSE())</f>
        <v>#N/A</v>
      </c>
    </row>
    <row r="2309" spans="1:17" x14ac:dyDescent="0.2">
      <c r="A2309" s="18" t="s">
        <v>50</v>
      </c>
      <c r="B2309" s="19" t="str">
        <f>VLOOKUP(Table3[[#This Row],[Customer ID]],'Customer name 1'!2308:$1048576,4,FALSE())</f>
        <v xml:space="preserve">Ms. Kristina </v>
      </c>
      <c r="C2309" s="20">
        <f>VLOOKUP(Table3[[#This Row],[Customer ID]],'Medical Examinations'!$1:$1048576,2,FALSE())</f>
        <v>15.88</v>
      </c>
      <c r="D2309" s="20" t="str">
        <f>VLOOKUP(Table3[[#This Row],[Customer ID]],'Medical Examinations'!$1:$1048576,3,FALSE())</f>
        <v xml:space="preserve">under weight </v>
      </c>
      <c r="E2309" s="20">
        <f>VLOOKUP(Table3[[#This Row],[Customer ID]],'Medical Examinations'!$1:$1048576,4,FALSE())</f>
        <v>4.3600000000000003</v>
      </c>
      <c r="F2309" s="20" t="str">
        <f>VLOOKUP(Table3[[#This Row],[Customer ID]],'Medical Examinations'!$1:$1048576,5,FALSE())</f>
        <v xml:space="preserve">normal </v>
      </c>
      <c r="G2309" s="19" t="str">
        <f>VLOOKUP(Table3[[#This Row],[Customer ID]],'Medical Examinations'!$1:$1048576,6,FALSE())</f>
        <v>No</v>
      </c>
      <c r="H2309" s="19" t="str">
        <f>VLOOKUP(Table3[[#This Row],[Customer ID]],'Medical Examinations'!$1:$1048576,7,FALSE())</f>
        <v>No</v>
      </c>
      <c r="I2309" s="19" t="str">
        <f>VLOOKUP(Table3[[#This Row],[Customer ID]],'Medical Examinations'!$1:$1048576,8,FALSE())</f>
        <v>No</v>
      </c>
      <c r="J2309" s="19">
        <f>VLOOKUP(Table3[[#This Row],[Customer ID]],'Medical Examinations'!$1:$1048576,9,FALSE())</f>
        <v>0</v>
      </c>
      <c r="K2309" s="19" t="str">
        <f>VLOOKUP(Table3[[#This Row],[Customer ID]],'Medical Examinations'!$1:$1048576,10,FALSE())</f>
        <v>No</v>
      </c>
      <c r="L2309" s="19" t="e">
        <f>VLOOKUP(Table3[[#This Row],[Customer ID]],'Hospitalisation Details'!2308:$1048576,5,FALSE())</f>
        <v>#N/A</v>
      </c>
      <c r="M2309" s="19" t="e">
        <f>VLOOKUP(Table3[[#This Row],[Customer ID]],'Hospitalisation Details'!2308:$1048576,6,FALSE())</f>
        <v>#N/A</v>
      </c>
      <c r="N2309" s="19" t="e">
        <f>VLOOKUP(Table3[[#This Row],[Customer ID]],'Hospitalisation Details'!2308:$1048576,8,FALSE())</f>
        <v>#N/A</v>
      </c>
      <c r="O2309" s="19" t="e">
        <f>VLOOKUP(Table3[[#This Row],[Customer ID]],'Hospitalisation Details'!2308:$1048576,9,FALSE())</f>
        <v>#N/A</v>
      </c>
      <c r="P2309" s="19" t="e">
        <f>VLOOKUP(Table3[[#This Row],[Customer ID]],'Hospitalisation Details'!2308:$1048576,10,FALSE())</f>
        <v>#N/A</v>
      </c>
      <c r="Q2309" s="19" t="e">
        <f>VLOOKUP(Table3[[#This Row],[Customer ID]],'Hospitalisation Details'!2308:$1048576,11,FALSE())</f>
        <v>#N/A</v>
      </c>
    </row>
    <row r="2310" spans="1:17" x14ac:dyDescent="0.2">
      <c r="A2310" s="18" t="s">
        <v>49</v>
      </c>
      <c r="B2310" s="19" t="str">
        <f>VLOOKUP(Table3[[#This Row],[Customer ID]],'Customer name 1'!2309:$1048576,4,FALSE())</f>
        <v xml:space="preserve">Ms. Kristen </v>
      </c>
      <c r="C2310" s="20">
        <f>VLOOKUP(Table3[[#This Row],[Customer ID]],'Medical Examinations'!$1:$1048576,2,FALSE())</f>
        <v>20.66</v>
      </c>
      <c r="D2310" s="20" t="str">
        <f>VLOOKUP(Table3[[#This Row],[Customer ID]],'Medical Examinations'!$1:$1048576,3,FALSE())</f>
        <v>normal weight</v>
      </c>
      <c r="E2310" s="20">
        <f>VLOOKUP(Table3[[#This Row],[Customer ID]],'Medical Examinations'!$1:$1048576,4,FALSE())</f>
        <v>5.8</v>
      </c>
      <c r="F2310" s="20" t="str">
        <f>VLOOKUP(Table3[[#This Row],[Customer ID]],'Medical Examinations'!$1:$1048576,5,FALSE())</f>
        <v>prediabetes</v>
      </c>
      <c r="G2310" s="19" t="str">
        <f>VLOOKUP(Table3[[#This Row],[Customer ID]],'Medical Examinations'!$1:$1048576,6,FALSE())</f>
        <v>No</v>
      </c>
      <c r="H2310" s="19" t="str">
        <f>VLOOKUP(Table3[[#This Row],[Customer ID]],'Medical Examinations'!$1:$1048576,7,FALSE())</f>
        <v>yes</v>
      </c>
      <c r="I2310" s="19" t="str">
        <f>VLOOKUP(Table3[[#This Row],[Customer ID]],'Medical Examinations'!$1:$1048576,8,FALSE())</f>
        <v>No</v>
      </c>
      <c r="J2310" s="19">
        <f>VLOOKUP(Table3[[#This Row],[Customer ID]],'Medical Examinations'!$1:$1048576,9,FALSE())</f>
        <v>1</v>
      </c>
      <c r="K2310" s="19" t="str">
        <f>VLOOKUP(Table3[[#This Row],[Customer ID]],'Medical Examinations'!$1:$1048576,10,FALSE())</f>
        <v>No</v>
      </c>
      <c r="L2310" s="19" t="e">
        <f>VLOOKUP(Table3[[#This Row],[Customer ID]],'Hospitalisation Details'!2309:$1048576,5,FALSE())</f>
        <v>#N/A</v>
      </c>
      <c r="M2310" s="19" t="e">
        <f>VLOOKUP(Table3[[#This Row],[Customer ID]],'Hospitalisation Details'!2309:$1048576,6,FALSE())</f>
        <v>#N/A</v>
      </c>
      <c r="N2310" s="19" t="e">
        <f>VLOOKUP(Table3[[#This Row],[Customer ID]],'Hospitalisation Details'!2309:$1048576,8,FALSE())</f>
        <v>#N/A</v>
      </c>
      <c r="O2310" s="19" t="e">
        <f>VLOOKUP(Table3[[#This Row],[Customer ID]],'Hospitalisation Details'!2309:$1048576,9,FALSE())</f>
        <v>#N/A</v>
      </c>
      <c r="P2310" s="19" t="e">
        <f>VLOOKUP(Table3[[#This Row],[Customer ID]],'Hospitalisation Details'!2309:$1048576,10,FALSE())</f>
        <v>#N/A</v>
      </c>
      <c r="Q2310" s="19" t="e">
        <f>VLOOKUP(Table3[[#This Row],[Customer ID]],'Hospitalisation Details'!2309:$1048576,11,FALSE())</f>
        <v>#N/A</v>
      </c>
    </row>
    <row r="2311" spans="1:17" x14ac:dyDescent="0.2">
      <c r="A2311" s="18" t="s">
        <v>48</v>
      </c>
      <c r="B2311" s="19" t="str">
        <f>VLOOKUP(Table3[[#This Row],[Customer ID]],'Customer name 1'!2310:$1048576,4,FALSE())</f>
        <v xml:space="preserve">Mr. Matthew </v>
      </c>
      <c r="C2311" s="20">
        <f>VLOOKUP(Table3[[#This Row],[Customer ID]],'Medical Examinations'!$1:$1048576,2,FALSE())</f>
        <v>20.399999999999999</v>
      </c>
      <c r="D2311" s="20" t="str">
        <f>VLOOKUP(Table3[[#This Row],[Customer ID]],'Medical Examinations'!$1:$1048576,3,FALSE())</f>
        <v>normal weight</v>
      </c>
      <c r="E2311" s="20">
        <f>VLOOKUP(Table3[[#This Row],[Customer ID]],'Medical Examinations'!$1:$1048576,4,FALSE())</f>
        <v>5.27</v>
      </c>
      <c r="F2311" s="20" t="str">
        <f>VLOOKUP(Table3[[#This Row],[Customer ID]],'Medical Examinations'!$1:$1048576,5,FALSE())</f>
        <v xml:space="preserve">normal </v>
      </c>
      <c r="G2311" s="19" t="str">
        <f>VLOOKUP(Table3[[#This Row],[Customer ID]],'Medical Examinations'!$1:$1048576,6,FALSE())</f>
        <v>No</v>
      </c>
      <c r="H2311" s="19" t="str">
        <f>VLOOKUP(Table3[[#This Row],[Customer ID]],'Medical Examinations'!$1:$1048576,7,FALSE())</f>
        <v>No</v>
      </c>
      <c r="I2311" s="19" t="str">
        <f>VLOOKUP(Table3[[#This Row],[Customer ID]],'Medical Examinations'!$1:$1048576,8,FALSE())</f>
        <v>No</v>
      </c>
      <c r="J2311" s="19">
        <f>VLOOKUP(Table3[[#This Row],[Customer ID]],'Medical Examinations'!$1:$1048576,9,FALSE())</f>
        <v>0</v>
      </c>
      <c r="K2311" s="19" t="str">
        <f>VLOOKUP(Table3[[#This Row],[Customer ID]],'Medical Examinations'!$1:$1048576,10,FALSE())</f>
        <v>No</v>
      </c>
      <c r="L2311" s="19" t="e">
        <f>VLOOKUP(Table3[[#This Row],[Customer ID]],'Hospitalisation Details'!2310:$1048576,5,FALSE())</f>
        <v>#N/A</v>
      </c>
      <c r="M2311" s="19" t="e">
        <f>VLOOKUP(Table3[[#This Row],[Customer ID]],'Hospitalisation Details'!2310:$1048576,6,FALSE())</f>
        <v>#N/A</v>
      </c>
      <c r="N2311" s="19" t="e">
        <f>VLOOKUP(Table3[[#This Row],[Customer ID]],'Hospitalisation Details'!2310:$1048576,8,FALSE())</f>
        <v>#N/A</v>
      </c>
      <c r="O2311" s="19" t="e">
        <f>VLOOKUP(Table3[[#This Row],[Customer ID]],'Hospitalisation Details'!2310:$1048576,9,FALSE())</f>
        <v>#N/A</v>
      </c>
      <c r="P2311" s="19" t="e">
        <f>VLOOKUP(Table3[[#This Row],[Customer ID]],'Hospitalisation Details'!2310:$1048576,10,FALSE())</f>
        <v>#N/A</v>
      </c>
      <c r="Q2311" s="19" t="e">
        <f>VLOOKUP(Table3[[#This Row],[Customer ID]],'Hospitalisation Details'!2310:$1048576,11,FALSE())</f>
        <v>#N/A</v>
      </c>
    </row>
    <row r="2312" spans="1:17" x14ac:dyDescent="0.2">
      <c r="A2312" s="18" t="s">
        <v>47</v>
      </c>
      <c r="B2312" s="19" t="str">
        <f>VLOOKUP(Table3[[#This Row],[Customer ID]],'Customer name 1'!2311:$1048576,4,FALSE())</f>
        <v xml:space="preserve">Mrs. Kathleen </v>
      </c>
      <c r="C2312" s="20">
        <f>VLOOKUP(Table3[[#This Row],[Customer ID]],'Medical Examinations'!$1:$1048576,2,FALSE())</f>
        <v>25.19</v>
      </c>
      <c r="D2312" s="20" t="str">
        <f>VLOOKUP(Table3[[#This Row],[Customer ID]],'Medical Examinations'!$1:$1048576,3,FALSE())</f>
        <v>over weight</v>
      </c>
      <c r="E2312" s="20">
        <f>VLOOKUP(Table3[[#This Row],[Customer ID]],'Medical Examinations'!$1:$1048576,4,FALSE())</f>
        <v>5.64</v>
      </c>
      <c r="F2312" s="20" t="str">
        <f>VLOOKUP(Table3[[#This Row],[Customer ID]],'Medical Examinations'!$1:$1048576,5,FALSE())</f>
        <v xml:space="preserve">normal </v>
      </c>
      <c r="G2312" s="19" t="str">
        <f>VLOOKUP(Table3[[#This Row],[Customer ID]],'Medical Examinations'!$1:$1048576,6,FALSE())</f>
        <v>yes</v>
      </c>
      <c r="H2312" s="19" t="str">
        <f>VLOOKUP(Table3[[#This Row],[Customer ID]],'Medical Examinations'!$1:$1048576,7,FALSE())</f>
        <v>No</v>
      </c>
      <c r="I2312" s="19" t="str">
        <f>VLOOKUP(Table3[[#This Row],[Customer ID]],'Medical Examinations'!$1:$1048576,8,FALSE())</f>
        <v>No</v>
      </c>
      <c r="J2312" s="19">
        <f>VLOOKUP(Table3[[#This Row],[Customer ID]],'Medical Examinations'!$1:$1048576,9,FALSE())</f>
        <v>0</v>
      </c>
      <c r="K2312" s="19" t="str">
        <f>VLOOKUP(Table3[[#This Row],[Customer ID]],'Medical Examinations'!$1:$1048576,10,FALSE())</f>
        <v>No</v>
      </c>
      <c r="L2312" s="19" t="e">
        <f>VLOOKUP(Table3[[#This Row],[Customer ID]],'Hospitalisation Details'!2311:$1048576,5,FALSE())</f>
        <v>#N/A</v>
      </c>
      <c r="M2312" s="19" t="e">
        <f>VLOOKUP(Table3[[#This Row],[Customer ID]],'Hospitalisation Details'!2311:$1048576,6,FALSE())</f>
        <v>#N/A</v>
      </c>
      <c r="N2312" s="19" t="e">
        <f>VLOOKUP(Table3[[#This Row],[Customer ID]],'Hospitalisation Details'!2311:$1048576,8,FALSE())</f>
        <v>#N/A</v>
      </c>
      <c r="O2312" s="19" t="e">
        <f>VLOOKUP(Table3[[#This Row],[Customer ID]],'Hospitalisation Details'!2311:$1048576,9,FALSE())</f>
        <v>#N/A</v>
      </c>
      <c r="P2312" s="19" t="e">
        <f>VLOOKUP(Table3[[#This Row],[Customer ID]],'Hospitalisation Details'!2311:$1048576,10,FALSE())</f>
        <v>#N/A</v>
      </c>
      <c r="Q2312" s="19" t="e">
        <f>VLOOKUP(Table3[[#This Row],[Customer ID]],'Hospitalisation Details'!2311:$1048576,11,FALSE())</f>
        <v>#N/A</v>
      </c>
    </row>
    <row r="2313" spans="1:17" x14ac:dyDescent="0.2">
      <c r="A2313" s="18" t="s">
        <v>46</v>
      </c>
      <c r="B2313" s="19" t="str">
        <f>VLOOKUP(Table3[[#This Row],[Customer ID]],'Customer name 1'!2312:$1048576,4,FALSE())</f>
        <v xml:space="preserve">Ms. Lindsey </v>
      </c>
      <c r="C2313" s="20">
        <f>VLOOKUP(Table3[[#This Row],[Customer ID]],'Medical Examinations'!$1:$1048576,2,FALSE())</f>
        <v>20.54</v>
      </c>
      <c r="D2313" s="20" t="str">
        <f>VLOOKUP(Table3[[#This Row],[Customer ID]],'Medical Examinations'!$1:$1048576,3,FALSE())</f>
        <v>normal weight</v>
      </c>
      <c r="E2313" s="20">
        <f>VLOOKUP(Table3[[#This Row],[Customer ID]],'Medical Examinations'!$1:$1048576,4,FALSE())</f>
        <v>4.2</v>
      </c>
      <c r="F2313" s="20" t="str">
        <f>VLOOKUP(Table3[[#This Row],[Customer ID]],'Medical Examinations'!$1:$1048576,5,FALSE())</f>
        <v xml:space="preserve">normal </v>
      </c>
      <c r="G2313" s="19" t="str">
        <f>VLOOKUP(Table3[[#This Row],[Customer ID]],'Medical Examinations'!$1:$1048576,6,FALSE())</f>
        <v>yes</v>
      </c>
      <c r="H2313" s="19" t="str">
        <f>VLOOKUP(Table3[[#This Row],[Customer ID]],'Medical Examinations'!$1:$1048576,7,FALSE())</f>
        <v>No</v>
      </c>
      <c r="I2313" s="19" t="str">
        <f>VLOOKUP(Table3[[#This Row],[Customer ID]],'Medical Examinations'!$1:$1048576,8,FALSE())</f>
        <v>No</v>
      </c>
      <c r="J2313" s="19">
        <f>VLOOKUP(Table3[[#This Row],[Customer ID]],'Medical Examinations'!$1:$1048576,9,FALSE())</f>
        <v>1</v>
      </c>
      <c r="K2313" s="19" t="str">
        <f>VLOOKUP(Table3[[#This Row],[Customer ID]],'Medical Examinations'!$1:$1048576,10,FALSE())</f>
        <v>No</v>
      </c>
      <c r="L2313" s="19" t="e">
        <f>VLOOKUP(Table3[[#This Row],[Customer ID]],'Hospitalisation Details'!2312:$1048576,5,FALSE())</f>
        <v>#N/A</v>
      </c>
      <c r="M2313" s="19" t="e">
        <f>VLOOKUP(Table3[[#This Row],[Customer ID]],'Hospitalisation Details'!2312:$1048576,6,FALSE())</f>
        <v>#N/A</v>
      </c>
      <c r="N2313" s="19" t="e">
        <f>VLOOKUP(Table3[[#This Row],[Customer ID]],'Hospitalisation Details'!2312:$1048576,8,FALSE())</f>
        <v>#N/A</v>
      </c>
      <c r="O2313" s="19" t="e">
        <f>VLOOKUP(Table3[[#This Row],[Customer ID]],'Hospitalisation Details'!2312:$1048576,9,FALSE())</f>
        <v>#N/A</v>
      </c>
      <c r="P2313" s="19" t="e">
        <f>VLOOKUP(Table3[[#This Row],[Customer ID]],'Hospitalisation Details'!2312:$1048576,10,FALSE())</f>
        <v>#N/A</v>
      </c>
      <c r="Q2313" s="19" t="e">
        <f>VLOOKUP(Table3[[#This Row],[Customer ID]],'Hospitalisation Details'!2312:$1048576,11,FALSE())</f>
        <v>#N/A</v>
      </c>
    </row>
    <row r="2314" spans="1:17" x14ac:dyDescent="0.2">
      <c r="A2314" s="18" t="s">
        <v>45</v>
      </c>
      <c r="B2314" s="19" t="str">
        <f>VLOOKUP(Table3[[#This Row],[Customer ID]],'Customer name 1'!2313:$1048576,4,FALSE())</f>
        <v xml:space="preserve">Mr. Robert </v>
      </c>
      <c r="C2314" s="20">
        <f>VLOOKUP(Table3[[#This Row],[Customer ID]],'Medical Examinations'!$1:$1048576,2,FALSE())</f>
        <v>20.13</v>
      </c>
      <c r="D2314" s="20" t="str">
        <f>VLOOKUP(Table3[[#This Row],[Customer ID]],'Medical Examinations'!$1:$1048576,3,FALSE())</f>
        <v>normal weight</v>
      </c>
      <c r="E2314" s="20">
        <f>VLOOKUP(Table3[[#This Row],[Customer ID]],'Medical Examinations'!$1:$1048576,4,FALSE())</f>
        <v>5.42</v>
      </c>
      <c r="F2314" s="20" t="str">
        <f>VLOOKUP(Table3[[#This Row],[Customer ID]],'Medical Examinations'!$1:$1048576,5,FALSE())</f>
        <v xml:space="preserve">normal </v>
      </c>
      <c r="G2314" s="19" t="str">
        <f>VLOOKUP(Table3[[#This Row],[Customer ID]],'Medical Examinations'!$1:$1048576,6,FALSE())</f>
        <v>No</v>
      </c>
      <c r="H2314" s="19" t="str">
        <f>VLOOKUP(Table3[[#This Row],[Customer ID]],'Medical Examinations'!$1:$1048576,7,FALSE())</f>
        <v>No</v>
      </c>
      <c r="I2314" s="19" t="str">
        <f>VLOOKUP(Table3[[#This Row],[Customer ID]],'Medical Examinations'!$1:$1048576,8,FALSE())</f>
        <v>No</v>
      </c>
      <c r="J2314" s="19">
        <f>VLOOKUP(Table3[[#This Row],[Customer ID]],'Medical Examinations'!$1:$1048576,9,FALSE())</f>
        <v>0</v>
      </c>
      <c r="K2314" s="19" t="str">
        <f>VLOOKUP(Table3[[#This Row],[Customer ID]],'Medical Examinations'!$1:$1048576,10,FALSE())</f>
        <v>No</v>
      </c>
      <c r="L2314" s="19" t="e">
        <f>VLOOKUP(Table3[[#This Row],[Customer ID]],'Hospitalisation Details'!2313:$1048576,5,FALSE())</f>
        <v>#N/A</v>
      </c>
      <c r="M2314" s="19" t="e">
        <f>VLOOKUP(Table3[[#This Row],[Customer ID]],'Hospitalisation Details'!2313:$1048576,6,FALSE())</f>
        <v>#N/A</v>
      </c>
      <c r="N2314" s="19" t="e">
        <f>VLOOKUP(Table3[[#This Row],[Customer ID]],'Hospitalisation Details'!2313:$1048576,8,FALSE())</f>
        <v>#N/A</v>
      </c>
      <c r="O2314" s="19" t="e">
        <f>VLOOKUP(Table3[[#This Row],[Customer ID]],'Hospitalisation Details'!2313:$1048576,9,FALSE())</f>
        <v>#N/A</v>
      </c>
      <c r="P2314" s="19" t="e">
        <f>VLOOKUP(Table3[[#This Row],[Customer ID]],'Hospitalisation Details'!2313:$1048576,10,FALSE())</f>
        <v>#N/A</v>
      </c>
      <c r="Q2314" s="19" t="e">
        <f>VLOOKUP(Table3[[#This Row],[Customer ID]],'Hospitalisation Details'!2313:$1048576,11,FALSE())</f>
        <v>#N/A</v>
      </c>
    </row>
    <row r="2315" spans="1:17" x14ac:dyDescent="0.2">
      <c r="A2315" s="18" t="s">
        <v>44</v>
      </c>
      <c r="B2315" s="19" t="str">
        <f>VLOOKUP(Table3[[#This Row],[Customer ID]],'Customer name 1'!2314:$1048576,4,FALSE())</f>
        <v xml:space="preserve">Ms. Sarah </v>
      </c>
      <c r="C2315" s="20">
        <f>VLOOKUP(Table3[[#This Row],[Customer ID]],'Medical Examinations'!$1:$1048576,2,FALSE())</f>
        <v>18.93</v>
      </c>
      <c r="D2315" s="20" t="str">
        <f>VLOOKUP(Table3[[#This Row],[Customer ID]],'Medical Examinations'!$1:$1048576,3,FALSE())</f>
        <v>normal weight</v>
      </c>
      <c r="E2315" s="20">
        <f>VLOOKUP(Table3[[#This Row],[Customer ID]],'Medical Examinations'!$1:$1048576,4,FALSE())</f>
        <v>6.11</v>
      </c>
      <c r="F2315" s="20" t="str">
        <f>VLOOKUP(Table3[[#This Row],[Customer ID]],'Medical Examinations'!$1:$1048576,5,FALSE())</f>
        <v>prediabetes</v>
      </c>
      <c r="G2315" s="19" t="str">
        <f>VLOOKUP(Table3[[#This Row],[Customer ID]],'Medical Examinations'!$1:$1048576,6,FALSE())</f>
        <v>No</v>
      </c>
      <c r="H2315" s="19" t="str">
        <f>VLOOKUP(Table3[[#This Row],[Customer ID]],'Medical Examinations'!$1:$1048576,7,FALSE())</f>
        <v>No</v>
      </c>
      <c r="I2315" s="19" t="str">
        <f>VLOOKUP(Table3[[#This Row],[Customer ID]],'Medical Examinations'!$1:$1048576,8,FALSE())</f>
        <v>Yes</v>
      </c>
      <c r="J2315" s="19">
        <f>VLOOKUP(Table3[[#This Row],[Customer ID]],'Medical Examinations'!$1:$1048576,9,FALSE())</f>
        <v>1</v>
      </c>
      <c r="K2315" s="19" t="str">
        <f>VLOOKUP(Table3[[#This Row],[Customer ID]],'Medical Examinations'!$1:$1048576,10,FALSE())</f>
        <v>No</v>
      </c>
      <c r="L2315" s="19" t="e">
        <f>VLOOKUP(Table3[[#This Row],[Customer ID]],'Hospitalisation Details'!2314:$1048576,5,FALSE())</f>
        <v>#N/A</v>
      </c>
      <c r="M2315" s="19" t="e">
        <f>VLOOKUP(Table3[[#This Row],[Customer ID]],'Hospitalisation Details'!2314:$1048576,6,FALSE())</f>
        <v>#N/A</v>
      </c>
      <c r="N2315" s="19" t="e">
        <f>VLOOKUP(Table3[[#This Row],[Customer ID]],'Hospitalisation Details'!2314:$1048576,8,FALSE())</f>
        <v>#N/A</v>
      </c>
      <c r="O2315" s="19" t="e">
        <f>VLOOKUP(Table3[[#This Row],[Customer ID]],'Hospitalisation Details'!2314:$1048576,9,FALSE())</f>
        <v>#N/A</v>
      </c>
      <c r="P2315" s="19" t="e">
        <f>VLOOKUP(Table3[[#This Row],[Customer ID]],'Hospitalisation Details'!2314:$1048576,10,FALSE())</f>
        <v>#N/A</v>
      </c>
      <c r="Q2315" s="19" t="e">
        <f>VLOOKUP(Table3[[#This Row],[Customer ID]],'Hospitalisation Details'!2314:$1048576,11,FALSE())</f>
        <v>#N/A</v>
      </c>
    </row>
    <row r="2316" spans="1:17" x14ac:dyDescent="0.2">
      <c r="A2316" s="18" t="s">
        <v>43</v>
      </c>
      <c r="B2316" s="19" t="str">
        <f>VLOOKUP(Table3[[#This Row],[Customer ID]],'Customer name 1'!2315:$1048576,4,FALSE())</f>
        <v xml:space="preserve">Ms. Flannery </v>
      </c>
      <c r="C2316" s="20">
        <f>VLOOKUP(Table3[[#This Row],[Customer ID]],'Medical Examinations'!$1:$1048576,2,FALSE())</f>
        <v>24.14</v>
      </c>
      <c r="D2316" s="20" t="str">
        <f>VLOOKUP(Table3[[#This Row],[Customer ID]],'Medical Examinations'!$1:$1048576,3,FALSE())</f>
        <v>normal weight</v>
      </c>
      <c r="E2316" s="20">
        <f>VLOOKUP(Table3[[#This Row],[Customer ID]],'Medical Examinations'!$1:$1048576,4,FALSE())</f>
        <v>5.29</v>
      </c>
      <c r="F2316" s="20" t="str">
        <f>VLOOKUP(Table3[[#This Row],[Customer ID]],'Medical Examinations'!$1:$1048576,5,FALSE())</f>
        <v xml:space="preserve">normal </v>
      </c>
      <c r="G2316" s="19" t="str">
        <f>VLOOKUP(Table3[[#This Row],[Customer ID]],'Medical Examinations'!$1:$1048576,6,FALSE())</f>
        <v>No</v>
      </c>
      <c r="H2316" s="19" t="str">
        <f>VLOOKUP(Table3[[#This Row],[Customer ID]],'Medical Examinations'!$1:$1048576,7,FALSE())</f>
        <v>yes</v>
      </c>
      <c r="I2316" s="19" t="str">
        <f>VLOOKUP(Table3[[#This Row],[Customer ID]],'Medical Examinations'!$1:$1048576,8,FALSE())</f>
        <v>No</v>
      </c>
      <c r="J2316" s="19">
        <f>VLOOKUP(Table3[[#This Row],[Customer ID]],'Medical Examinations'!$1:$1048576,9,FALSE())</f>
        <v>1</v>
      </c>
      <c r="K2316" s="19" t="str">
        <f>VLOOKUP(Table3[[#This Row],[Customer ID]],'Medical Examinations'!$1:$1048576,10,FALSE())</f>
        <v>No</v>
      </c>
      <c r="L2316" s="19" t="e">
        <f>VLOOKUP(Table3[[#This Row],[Customer ID]],'Hospitalisation Details'!2315:$1048576,5,FALSE())</f>
        <v>#N/A</v>
      </c>
      <c r="M2316" s="19" t="e">
        <f>VLOOKUP(Table3[[#This Row],[Customer ID]],'Hospitalisation Details'!2315:$1048576,6,FALSE())</f>
        <v>#N/A</v>
      </c>
      <c r="N2316" s="19" t="e">
        <f>VLOOKUP(Table3[[#This Row],[Customer ID]],'Hospitalisation Details'!2315:$1048576,8,FALSE())</f>
        <v>#N/A</v>
      </c>
      <c r="O2316" s="19" t="e">
        <f>VLOOKUP(Table3[[#This Row],[Customer ID]],'Hospitalisation Details'!2315:$1048576,9,FALSE())</f>
        <v>#N/A</v>
      </c>
      <c r="P2316" s="19" t="e">
        <f>VLOOKUP(Table3[[#This Row],[Customer ID]],'Hospitalisation Details'!2315:$1048576,10,FALSE())</f>
        <v>#N/A</v>
      </c>
      <c r="Q2316" s="19" t="e">
        <f>VLOOKUP(Table3[[#This Row],[Customer ID]],'Hospitalisation Details'!2315:$1048576,11,FALSE())</f>
        <v>#N/A</v>
      </c>
    </row>
    <row r="2317" spans="1:17" x14ac:dyDescent="0.2">
      <c r="A2317" s="18" t="s">
        <v>41</v>
      </c>
      <c r="B2317" s="19" t="str">
        <f>VLOOKUP(Table3[[#This Row],[Customer ID]],'Customer name 1'!2316:$1048576,4,FALSE())</f>
        <v xml:space="preserve">Mr. John </v>
      </c>
      <c r="C2317" s="20">
        <f>VLOOKUP(Table3[[#This Row],[Customer ID]],'Medical Examinations'!$1:$1048576,2,FALSE())</f>
        <v>25.03</v>
      </c>
      <c r="D2317" s="20" t="str">
        <f>VLOOKUP(Table3[[#This Row],[Customer ID]],'Medical Examinations'!$1:$1048576,3,FALSE())</f>
        <v>over weight</v>
      </c>
      <c r="E2317" s="20">
        <f>VLOOKUP(Table3[[#This Row],[Customer ID]],'Medical Examinations'!$1:$1048576,4,FALSE())</f>
        <v>5.91</v>
      </c>
      <c r="F2317" s="20" t="str">
        <f>VLOOKUP(Table3[[#This Row],[Customer ID]],'Medical Examinations'!$1:$1048576,5,FALSE())</f>
        <v>prediabetes</v>
      </c>
      <c r="G2317" s="19" t="str">
        <f>VLOOKUP(Table3[[#This Row],[Customer ID]],'Medical Examinations'!$1:$1048576,6,FALSE())</f>
        <v>No</v>
      </c>
      <c r="H2317" s="19" t="str">
        <f>VLOOKUP(Table3[[#This Row],[Customer ID]],'Medical Examinations'!$1:$1048576,7,FALSE())</f>
        <v>yes</v>
      </c>
      <c r="I2317" s="19" t="str">
        <f>VLOOKUP(Table3[[#This Row],[Customer ID]],'Medical Examinations'!$1:$1048576,8,FALSE())</f>
        <v>No</v>
      </c>
      <c r="J2317" s="19">
        <f>VLOOKUP(Table3[[#This Row],[Customer ID]],'Medical Examinations'!$1:$1048576,9,FALSE())</f>
        <v>1</v>
      </c>
      <c r="K2317" s="19" t="str">
        <f>VLOOKUP(Table3[[#This Row],[Customer ID]],'Medical Examinations'!$1:$1048576,10,FALSE())</f>
        <v>No</v>
      </c>
      <c r="L2317" s="19" t="e">
        <f>VLOOKUP(Table3[[#This Row],[Customer ID]],'Hospitalisation Details'!2316:$1048576,5,FALSE())</f>
        <v>#N/A</v>
      </c>
      <c r="M2317" s="19" t="e">
        <f>VLOOKUP(Table3[[#This Row],[Customer ID]],'Hospitalisation Details'!2316:$1048576,6,FALSE())</f>
        <v>#N/A</v>
      </c>
      <c r="N2317" s="19" t="e">
        <f>VLOOKUP(Table3[[#This Row],[Customer ID]],'Hospitalisation Details'!2316:$1048576,8,FALSE())</f>
        <v>#N/A</v>
      </c>
      <c r="O2317" s="19" t="e">
        <f>VLOOKUP(Table3[[#This Row],[Customer ID]],'Hospitalisation Details'!2316:$1048576,9,FALSE())</f>
        <v>#N/A</v>
      </c>
      <c r="P2317" s="19" t="e">
        <f>VLOOKUP(Table3[[#This Row],[Customer ID]],'Hospitalisation Details'!2316:$1048576,10,FALSE())</f>
        <v>#N/A</v>
      </c>
      <c r="Q2317" s="19" t="e">
        <f>VLOOKUP(Table3[[#This Row],[Customer ID]],'Hospitalisation Details'!2316:$1048576,11,FALSE())</f>
        <v>#N/A</v>
      </c>
    </row>
    <row r="2318" spans="1:17" x14ac:dyDescent="0.2">
      <c r="A2318" s="18" t="s">
        <v>40</v>
      </c>
      <c r="B2318" s="19" t="str">
        <f>VLOOKUP(Table3[[#This Row],[Customer ID]],'Customer name 1'!2317:$1048576,4,FALSE())</f>
        <v xml:space="preserve">Mr. Koji </v>
      </c>
      <c r="C2318" s="20">
        <f>VLOOKUP(Table3[[#This Row],[Customer ID]],'Medical Examinations'!$1:$1048576,2,FALSE())</f>
        <v>20.47</v>
      </c>
      <c r="D2318" s="20" t="str">
        <f>VLOOKUP(Table3[[#This Row],[Customer ID]],'Medical Examinations'!$1:$1048576,3,FALSE())</f>
        <v>normal weight</v>
      </c>
      <c r="E2318" s="20">
        <f>VLOOKUP(Table3[[#This Row],[Customer ID]],'Medical Examinations'!$1:$1048576,4,FALSE())</f>
        <v>5.81</v>
      </c>
      <c r="F2318" s="20" t="str">
        <f>VLOOKUP(Table3[[#This Row],[Customer ID]],'Medical Examinations'!$1:$1048576,5,FALSE())</f>
        <v>prediabetes</v>
      </c>
      <c r="G2318" s="19" t="str">
        <f>VLOOKUP(Table3[[#This Row],[Customer ID]],'Medical Examinations'!$1:$1048576,6,FALSE())</f>
        <v>yes</v>
      </c>
      <c r="H2318" s="19" t="str">
        <f>VLOOKUP(Table3[[#This Row],[Customer ID]],'Medical Examinations'!$1:$1048576,7,FALSE())</f>
        <v>No</v>
      </c>
      <c r="I2318" s="19" t="str">
        <f>VLOOKUP(Table3[[#This Row],[Customer ID]],'Medical Examinations'!$1:$1048576,8,FALSE())</f>
        <v>No</v>
      </c>
      <c r="J2318" s="19">
        <f>VLOOKUP(Table3[[#This Row],[Customer ID]],'Medical Examinations'!$1:$1048576,9,FALSE())</f>
        <v>1</v>
      </c>
      <c r="K2318" s="19" t="str">
        <f>VLOOKUP(Table3[[#This Row],[Customer ID]],'Medical Examinations'!$1:$1048576,10,FALSE())</f>
        <v>No</v>
      </c>
      <c r="L2318" s="19" t="e">
        <f>VLOOKUP(Table3[[#This Row],[Customer ID]],'Hospitalisation Details'!2317:$1048576,5,FALSE())</f>
        <v>#N/A</v>
      </c>
      <c r="M2318" s="19" t="e">
        <f>VLOOKUP(Table3[[#This Row],[Customer ID]],'Hospitalisation Details'!2317:$1048576,6,FALSE())</f>
        <v>#N/A</v>
      </c>
      <c r="N2318" s="19" t="e">
        <f>VLOOKUP(Table3[[#This Row],[Customer ID]],'Hospitalisation Details'!2317:$1048576,8,FALSE())</f>
        <v>#N/A</v>
      </c>
      <c r="O2318" s="19" t="e">
        <f>VLOOKUP(Table3[[#This Row],[Customer ID]],'Hospitalisation Details'!2317:$1048576,9,FALSE())</f>
        <v>#N/A</v>
      </c>
      <c r="P2318" s="19" t="e">
        <f>VLOOKUP(Table3[[#This Row],[Customer ID]],'Hospitalisation Details'!2317:$1048576,10,FALSE())</f>
        <v>#N/A</v>
      </c>
      <c r="Q2318" s="19" t="e">
        <f>VLOOKUP(Table3[[#This Row],[Customer ID]],'Hospitalisation Details'!2317:$1048576,11,FALSE())</f>
        <v>#N/A</v>
      </c>
    </row>
    <row r="2319" spans="1:17" x14ac:dyDescent="0.2">
      <c r="A2319" s="18" t="s">
        <v>39</v>
      </c>
      <c r="B2319" s="19" t="str">
        <f>VLOOKUP(Table3[[#This Row],[Customer ID]],'Customer name 1'!2318:$1048576,4,FALSE())</f>
        <v xml:space="preserve">Ms. Candice </v>
      </c>
      <c r="C2319" s="20">
        <f>VLOOKUP(Table3[[#This Row],[Customer ID]],'Medical Examinations'!$1:$1048576,2,FALSE())</f>
        <v>18.82</v>
      </c>
      <c r="D2319" s="20" t="str">
        <f>VLOOKUP(Table3[[#This Row],[Customer ID]],'Medical Examinations'!$1:$1048576,3,FALSE())</f>
        <v>normal weight</v>
      </c>
      <c r="E2319" s="20">
        <f>VLOOKUP(Table3[[#This Row],[Customer ID]],'Medical Examinations'!$1:$1048576,4,FALSE())</f>
        <v>5.51</v>
      </c>
      <c r="F2319" s="20" t="str">
        <f>VLOOKUP(Table3[[#This Row],[Customer ID]],'Medical Examinations'!$1:$1048576,5,FALSE())</f>
        <v xml:space="preserve">normal </v>
      </c>
      <c r="G2319" s="19" t="str">
        <f>VLOOKUP(Table3[[#This Row],[Customer ID]],'Medical Examinations'!$1:$1048576,6,FALSE())</f>
        <v>yes</v>
      </c>
      <c r="H2319" s="19" t="str">
        <f>VLOOKUP(Table3[[#This Row],[Customer ID]],'Medical Examinations'!$1:$1048576,7,FALSE())</f>
        <v>No</v>
      </c>
      <c r="I2319" s="19" t="str">
        <f>VLOOKUP(Table3[[#This Row],[Customer ID]],'Medical Examinations'!$1:$1048576,8,FALSE())</f>
        <v>No</v>
      </c>
      <c r="J2319" s="19">
        <f>VLOOKUP(Table3[[#This Row],[Customer ID]],'Medical Examinations'!$1:$1048576,9,FALSE())</f>
        <v>0</v>
      </c>
      <c r="K2319" s="19" t="str">
        <f>VLOOKUP(Table3[[#This Row],[Customer ID]],'Medical Examinations'!$1:$1048576,10,FALSE())</f>
        <v>No</v>
      </c>
      <c r="L2319" s="19" t="e">
        <f>VLOOKUP(Table3[[#This Row],[Customer ID]],'Hospitalisation Details'!2318:$1048576,5,FALSE())</f>
        <v>#N/A</v>
      </c>
      <c r="M2319" s="19" t="e">
        <f>VLOOKUP(Table3[[#This Row],[Customer ID]],'Hospitalisation Details'!2318:$1048576,6,FALSE())</f>
        <v>#N/A</v>
      </c>
      <c r="N2319" s="19" t="e">
        <f>VLOOKUP(Table3[[#This Row],[Customer ID]],'Hospitalisation Details'!2318:$1048576,8,FALSE())</f>
        <v>#N/A</v>
      </c>
      <c r="O2319" s="19" t="e">
        <f>VLOOKUP(Table3[[#This Row],[Customer ID]],'Hospitalisation Details'!2318:$1048576,9,FALSE())</f>
        <v>#N/A</v>
      </c>
      <c r="P2319" s="19" t="e">
        <f>VLOOKUP(Table3[[#This Row],[Customer ID]],'Hospitalisation Details'!2318:$1048576,10,FALSE())</f>
        <v>#N/A</v>
      </c>
      <c r="Q2319" s="19" t="e">
        <f>VLOOKUP(Table3[[#This Row],[Customer ID]],'Hospitalisation Details'!2318:$1048576,11,FALSE())</f>
        <v>#N/A</v>
      </c>
    </row>
    <row r="2320" spans="1:17" x14ac:dyDescent="0.2">
      <c r="A2320" s="18" t="s">
        <v>38</v>
      </c>
      <c r="B2320" s="19" t="str">
        <f>VLOOKUP(Table3[[#This Row],[Customer ID]],'Customer name 1'!2319:$1048576,4,FALSE())</f>
        <v xml:space="preserve">Mr. Theodore </v>
      </c>
      <c r="C2320" s="20">
        <f>VLOOKUP(Table3[[#This Row],[Customer ID]],'Medical Examinations'!$1:$1048576,2,FALSE())</f>
        <v>17.079999999999998</v>
      </c>
      <c r="D2320" s="20" t="str">
        <f>VLOOKUP(Table3[[#This Row],[Customer ID]],'Medical Examinations'!$1:$1048576,3,FALSE())</f>
        <v xml:space="preserve">under weight </v>
      </c>
      <c r="E2320" s="20">
        <f>VLOOKUP(Table3[[#This Row],[Customer ID]],'Medical Examinations'!$1:$1048576,4,FALSE())</f>
        <v>5.73</v>
      </c>
      <c r="F2320" s="20" t="str">
        <f>VLOOKUP(Table3[[#This Row],[Customer ID]],'Medical Examinations'!$1:$1048576,5,FALSE())</f>
        <v>prediabetes</v>
      </c>
      <c r="G2320" s="19" t="str">
        <f>VLOOKUP(Table3[[#This Row],[Customer ID]],'Medical Examinations'!$1:$1048576,6,FALSE())</f>
        <v>No</v>
      </c>
      <c r="H2320" s="19" t="str">
        <f>VLOOKUP(Table3[[#This Row],[Customer ID]],'Medical Examinations'!$1:$1048576,7,FALSE())</f>
        <v>No</v>
      </c>
      <c r="I2320" s="19" t="str">
        <f>VLOOKUP(Table3[[#This Row],[Customer ID]],'Medical Examinations'!$1:$1048576,8,FALSE())</f>
        <v>Yes</v>
      </c>
      <c r="J2320" s="19">
        <f>VLOOKUP(Table3[[#This Row],[Customer ID]],'Medical Examinations'!$1:$1048576,9,FALSE())</f>
        <v>1</v>
      </c>
      <c r="K2320" s="19" t="str">
        <f>VLOOKUP(Table3[[#This Row],[Customer ID]],'Medical Examinations'!$1:$1048576,10,FALSE())</f>
        <v>No</v>
      </c>
      <c r="L2320" s="19" t="e">
        <f>VLOOKUP(Table3[[#This Row],[Customer ID]],'Hospitalisation Details'!2319:$1048576,5,FALSE())</f>
        <v>#N/A</v>
      </c>
      <c r="M2320" s="19" t="e">
        <f>VLOOKUP(Table3[[#This Row],[Customer ID]],'Hospitalisation Details'!2319:$1048576,6,FALSE())</f>
        <v>#N/A</v>
      </c>
      <c r="N2320" s="19" t="e">
        <f>VLOOKUP(Table3[[#This Row],[Customer ID]],'Hospitalisation Details'!2319:$1048576,8,FALSE())</f>
        <v>#N/A</v>
      </c>
      <c r="O2320" s="19" t="e">
        <f>VLOOKUP(Table3[[#This Row],[Customer ID]],'Hospitalisation Details'!2319:$1048576,9,FALSE())</f>
        <v>#N/A</v>
      </c>
      <c r="P2320" s="19" t="e">
        <f>VLOOKUP(Table3[[#This Row],[Customer ID]],'Hospitalisation Details'!2319:$1048576,10,FALSE())</f>
        <v>#N/A</v>
      </c>
      <c r="Q2320" s="19" t="e">
        <f>VLOOKUP(Table3[[#This Row],[Customer ID]],'Hospitalisation Details'!2319:$1048576,11,FALSE())</f>
        <v>#N/A</v>
      </c>
    </row>
    <row r="2321" spans="1:17" x14ac:dyDescent="0.2">
      <c r="A2321" s="18" t="s">
        <v>36</v>
      </c>
      <c r="B2321" s="19" t="str">
        <f>VLOOKUP(Table3[[#This Row],[Customer ID]],'Customer name 1'!2320:$1048576,4,FALSE())</f>
        <v xml:space="preserve">Ms. Lindy </v>
      </c>
      <c r="C2321" s="20">
        <f>VLOOKUP(Table3[[#This Row],[Customer ID]],'Medical Examinations'!$1:$1048576,2,FALSE())</f>
        <v>19.21</v>
      </c>
      <c r="D2321" s="20" t="str">
        <f>VLOOKUP(Table3[[#This Row],[Customer ID]],'Medical Examinations'!$1:$1048576,3,FALSE())</f>
        <v>normal weight</v>
      </c>
      <c r="E2321" s="20">
        <f>VLOOKUP(Table3[[#This Row],[Customer ID]],'Medical Examinations'!$1:$1048576,4,FALSE())</f>
        <v>5.53</v>
      </c>
      <c r="F2321" s="20" t="str">
        <f>VLOOKUP(Table3[[#This Row],[Customer ID]],'Medical Examinations'!$1:$1048576,5,FALSE())</f>
        <v xml:space="preserve">normal </v>
      </c>
      <c r="G2321" s="19" t="str">
        <f>VLOOKUP(Table3[[#This Row],[Customer ID]],'Medical Examinations'!$1:$1048576,6,FALSE())</f>
        <v>yes</v>
      </c>
      <c r="H2321" s="19" t="str">
        <f>VLOOKUP(Table3[[#This Row],[Customer ID]],'Medical Examinations'!$1:$1048576,7,FALSE())</f>
        <v>No</v>
      </c>
      <c r="I2321" s="19" t="str">
        <f>VLOOKUP(Table3[[#This Row],[Customer ID]],'Medical Examinations'!$1:$1048576,8,FALSE())</f>
        <v>No</v>
      </c>
      <c r="J2321" s="19">
        <f>VLOOKUP(Table3[[#This Row],[Customer ID]],'Medical Examinations'!$1:$1048576,9,FALSE())</f>
        <v>0</v>
      </c>
      <c r="K2321" s="19" t="str">
        <f>VLOOKUP(Table3[[#This Row],[Customer ID]],'Medical Examinations'!$1:$1048576,10,FALSE())</f>
        <v>No</v>
      </c>
      <c r="L2321" s="19" t="e">
        <f>VLOOKUP(Table3[[#This Row],[Customer ID]],'Hospitalisation Details'!2320:$1048576,5,FALSE())</f>
        <v>#N/A</v>
      </c>
      <c r="M2321" s="19" t="e">
        <f>VLOOKUP(Table3[[#This Row],[Customer ID]],'Hospitalisation Details'!2320:$1048576,6,FALSE())</f>
        <v>#N/A</v>
      </c>
      <c r="N2321" s="19" t="e">
        <f>VLOOKUP(Table3[[#This Row],[Customer ID]],'Hospitalisation Details'!2320:$1048576,8,FALSE())</f>
        <v>#N/A</v>
      </c>
      <c r="O2321" s="19" t="e">
        <f>VLOOKUP(Table3[[#This Row],[Customer ID]],'Hospitalisation Details'!2320:$1048576,9,FALSE())</f>
        <v>#N/A</v>
      </c>
      <c r="P2321" s="19" t="e">
        <f>VLOOKUP(Table3[[#This Row],[Customer ID]],'Hospitalisation Details'!2320:$1048576,10,FALSE())</f>
        <v>#N/A</v>
      </c>
      <c r="Q2321" s="19" t="e">
        <f>VLOOKUP(Table3[[#This Row],[Customer ID]],'Hospitalisation Details'!2320:$1048576,11,FALSE())</f>
        <v>#N/A</v>
      </c>
    </row>
    <row r="2322" spans="1:17" x14ac:dyDescent="0.2">
      <c r="A2322" s="18" t="s">
        <v>34</v>
      </c>
      <c r="B2322" s="19" t="str">
        <f>VLOOKUP(Table3[[#This Row],[Customer ID]],'Customer name 1'!2321:$1048576,4,FALSE())</f>
        <v xml:space="preserve">Mr. Thomas </v>
      </c>
      <c r="C2322" s="20">
        <f>VLOOKUP(Table3[[#This Row],[Customer ID]],'Medical Examinations'!$1:$1048576,2,FALSE())</f>
        <v>17.86</v>
      </c>
      <c r="D2322" s="20" t="str">
        <f>VLOOKUP(Table3[[#This Row],[Customer ID]],'Medical Examinations'!$1:$1048576,3,FALSE())</f>
        <v xml:space="preserve">under weight </v>
      </c>
      <c r="E2322" s="20">
        <f>VLOOKUP(Table3[[#This Row],[Customer ID]],'Medical Examinations'!$1:$1048576,4,FALSE())</f>
        <v>5.43</v>
      </c>
      <c r="F2322" s="20" t="str">
        <f>VLOOKUP(Table3[[#This Row],[Customer ID]],'Medical Examinations'!$1:$1048576,5,FALSE())</f>
        <v xml:space="preserve">normal </v>
      </c>
      <c r="G2322" s="19" t="str">
        <f>VLOOKUP(Table3[[#This Row],[Customer ID]],'Medical Examinations'!$1:$1048576,6,FALSE())</f>
        <v>No</v>
      </c>
      <c r="H2322" s="19" t="str">
        <f>VLOOKUP(Table3[[#This Row],[Customer ID]],'Medical Examinations'!$1:$1048576,7,FALSE())</f>
        <v>No</v>
      </c>
      <c r="I2322" s="19" t="str">
        <f>VLOOKUP(Table3[[#This Row],[Customer ID]],'Medical Examinations'!$1:$1048576,8,FALSE())</f>
        <v>Yes</v>
      </c>
      <c r="J2322" s="19">
        <f>VLOOKUP(Table3[[#This Row],[Customer ID]],'Medical Examinations'!$1:$1048576,9,FALSE())</f>
        <v>1</v>
      </c>
      <c r="K2322" s="19" t="str">
        <f>VLOOKUP(Table3[[#This Row],[Customer ID]],'Medical Examinations'!$1:$1048576,10,FALSE())</f>
        <v>No</v>
      </c>
      <c r="L2322" s="19" t="e">
        <f>VLOOKUP(Table3[[#This Row],[Customer ID]],'Hospitalisation Details'!2321:$1048576,5,FALSE())</f>
        <v>#N/A</v>
      </c>
      <c r="M2322" s="19" t="e">
        <f>VLOOKUP(Table3[[#This Row],[Customer ID]],'Hospitalisation Details'!2321:$1048576,6,FALSE())</f>
        <v>#N/A</v>
      </c>
      <c r="N2322" s="19" t="e">
        <f>VLOOKUP(Table3[[#This Row],[Customer ID]],'Hospitalisation Details'!2321:$1048576,8,FALSE())</f>
        <v>#N/A</v>
      </c>
      <c r="O2322" s="19" t="e">
        <f>VLOOKUP(Table3[[#This Row],[Customer ID]],'Hospitalisation Details'!2321:$1048576,9,FALSE())</f>
        <v>#N/A</v>
      </c>
      <c r="P2322" s="19" t="e">
        <f>VLOOKUP(Table3[[#This Row],[Customer ID]],'Hospitalisation Details'!2321:$1048576,10,FALSE())</f>
        <v>#N/A</v>
      </c>
      <c r="Q2322" s="19" t="e">
        <f>VLOOKUP(Table3[[#This Row],[Customer ID]],'Hospitalisation Details'!2321:$1048576,11,FALSE())</f>
        <v>#N/A</v>
      </c>
    </row>
    <row r="2323" spans="1:17" x14ac:dyDescent="0.2">
      <c r="A2323" s="18" t="s">
        <v>33</v>
      </c>
      <c r="B2323" s="19" t="str">
        <f>VLOOKUP(Table3[[#This Row],[Customer ID]],'Customer name 1'!2322:$1048576,4,FALSE())</f>
        <v xml:space="preserve">Ms. Holly </v>
      </c>
      <c r="C2323" s="20">
        <f>VLOOKUP(Table3[[#This Row],[Customer ID]],'Medical Examinations'!$1:$1048576,2,FALSE())</f>
        <v>21.38</v>
      </c>
      <c r="D2323" s="20" t="str">
        <f>VLOOKUP(Table3[[#This Row],[Customer ID]],'Medical Examinations'!$1:$1048576,3,FALSE())</f>
        <v>normal weight</v>
      </c>
      <c r="E2323" s="20">
        <f>VLOOKUP(Table3[[#This Row],[Customer ID]],'Medical Examinations'!$1:$1048576,4,FALSE())</f>
        <v>8.01</v>
      </c>
      <c r="F2323" s="20" t="str">
        <f>VLOOKUP(Table3[[#This Row],[Customer ID]],'Medical Examinations'!$1:$1048576,5,FALSE())</f>
        <v xml:space="preserve">diabetes </v>
      </c>
      <c r="G2323" s="19" t="str">
        <f>VLOOKUP(Table3[[#This Row],[Customer ID]],'Medical Examinations'!$1:$1048576,6,FALSE())</f>
        <v>No</v>
      </c>
      <c r="H2323" s="19" t="str">
        <f>VLOOKUP(Table3[[#This Row],[Customer ID]],'Medical Examinations'!$1:$1048576,7,FALSE())</f>
        <v>No</v>
      </c>
      <c r="I2323" s="19" t="str">
        <f>VLOOKUP(Table3[[#This Row],[Customer ID]],'Medical Examinations'!$1:$1048576,8,FALSE())</f>
        <v>No</v>
      </c>
      <c r="J2323" s="19">
        <f>VLOOKUP(Table3[[#This Row],[Customer ID]],'Medical Examinations'!$1:$1048576,9,FALSE())</f>
        <v>0</v>
      </c>
      <c r="K2323" s="19" t="str">
        <f>VLOOKUP(Table3[[#This Row],[Customer ID]],'Medical Examinations'!$1:$1048576,10,FALSE())</f>
        <v>No</v>
      </c>
      <c r="L2323" s="19" t="e">
        <f>VLOOKUP(Table3[[#This Row],[Customer ID]],'Hospitalisation Details'!2322:$1048576,5,FALSE())</f>
        <v>#N/A</v>
      </c>
      <c r="M2323" s="19" t="e">
        <f>VLOOKUP(Table3[[#This Row],[Customer ID]],'Hospitalisation Details'!2322:$1048576,6,FALSE())</f>
        <v>#N/A</v>
      </c>
      <c r="N2323" s="19" t="e">
        <f>VLOOKUP(Table3[[#This Row],[Customer ID]],'Hospitalisation Details'!2322:$1048576,8,FALSE())</f>
        <v>#N/A</v>
      </c>
      <c r="O2323" s="19" t="e">
        <f>VLOOKUP(Table3[[#This Row],[Customer ID]],'Hospitalisation Details'!2322:$1048576,9,FALSE())</f>
        <v>#N/A</v>
      </c>
      <c r="P2323" s="19" t="e">
        <f>VLOOKUP(Table3[[#This Row],[Customer ID]],'Hospitalisation Details'!2322:$1048576,10,FALSE())</f>
        <v>#N/A</v>
      </c>
      <c r="Q2323" s="19" t="e">
        <f>VLOOKUP(Table3[[#This Row],[Customer ID]],'Hospitalisation Details'!2322:$1048576,11,FALSE())</f>
        <v>#N/A</v>
      </c>
    </row>
    <row r="2324" spans="1:17" x14ac:dyDescent="0.2">
      <c r="A2324" s="18" t="s">
        <v>32</v>
      </c>
      <c r="B2324" s="19" t="str">
        <f>VLOOKUP(Table3[[#This Row],[Customer ID]],'Customer name 1'!2323:$1048576,4,FALSE())</f>
        <v xml:space="preserve">Mr. Matthew </v>
      </c>
      <c r="C2324" s="20">
        <f>VLOOKUP(Table3[[#This Row],[Customer ID]],'Medical Examinations'!$1:$1048576,2,FALSE())</f>
        <v>23.35</v>
      </c>
      <c r="D2324" s="20" t="str">
        <f>VLOOKUP(Table3[[#This Row],[Customer ID]],'Medical Examinations'!$1:$1048576,3,FALSE())</f>
        <v>normal weight</v>
      </c>
      <c r="E2324" s="20">
        <f>VLOOKUP(Table3[[#This Row],[Customer ID]],'Medical Examinations'!$1:$1048576,4,FALSE())</f>
        <v>5.94</v>
      </c>
      <c r="F2324" s="20" t="str">
        <f>VLOOKUP(Table3[[#This Row],[Customer ID]],'Medical Examinations'!$1:$1048576,5,FALSE())</f>
        <v>prediabetes</v>
      </c>
      <c r="G2324" s="19" t="str">
        <f>VLOOKUP(Table3[[#This Row],[Customer ID]],'Medical Examinations'!$1:$1048576,6,FALSE())</f>
        <v>No</v>
      </c>
      <c r="H2324" s="19" t="str">
        <f>VLOOKUP(Table3[[#This Row],[Customer ID]],'Medical Examinations'!$1:$1048576,7,FALSE())</f>
        <v>No</v>
      </c>
      <c r="I2324" s="19" t="str">
        <f>VLOOKUP(Table3[[#This Row],[Customer ID]],'Medical Examinations'!$1:$1048576,8,FALSE())</f>
        <v>No</v>
      </c>
      <c r="J2324" s="19">
        <f>VLOOKUP(Table3[[#This Row],[Customer ID]],'Medical Examinations'!$1:$1048576,9,FALSE())</f>
        <v>0</v>
      </c>
      <c r="K2324" s="19" t="str">
        <f>VLOOKUP(Table3[[#This Row],[Customer ID]],'Medical Examinations'!$1:$1048576,10,FALSE())</f>
        <v>No</v>
      </c>
      <c r="L2324" s="19" t="e">
        <f>VLOOKUP(Table3[[#This Row],[Customer ID]],'Hospitalisation Details'!2323:$1048576,5,FALSE())</f>
        <v>#N/A</v>
      </c>
      <c r="M2324" s="19" t="e">
        <f>VLOOKUP(Table3[[#This Row],[Customer ID]],'Hospitalisation Details'!2323:$1048576,6,FALSE())</f>
        <v>#N/A</v>
      </c>
      <c r="N2324" s="19" t="e">
        <f>VLOOKUP(Table3[[#This Row],[Customer ID]],'Hospitalisation Details'!2323:$1048576,8,FALSE())</f>
        <v>#N/A</v>
      </c>
      <c r="O2324" s="19" t="e">
        <f>VLOOKUP(Table3[[#This Row],[Customer ID]],'Hospitalisation Details'!2323:$1048576,9,FALSE())</f>
        <v>#N/A</v>
      </c>
      <c r="P2324" s="19" t="e">
        <f>VLOOKUP(Table3[[#This Row],[Customer ID]],'Hospitalisation Details'!2323:$1048576,10,FALSE())</f>
        <v>#N/A</v>
      </c>
      <c r="Q2324" s="19" t="e">
        <f>VLOOKUP(Table3[[#This Row],[Customer ID]],'Hospitalisation Details'!2323:$1048576,11,FALSE())</f>
        <v>#N/A</v>
      </c>
    </row>
    <row r="2325" spans="1:17" x14ac:dyDescent="0.2">
      <c r="A2325" s="18" t="s">
        <v>29</v>
      </c>
      <c r="B2325" s="19" t="str">
        <f>VLOOKUP(Table3[[#This Row],[Customer ID]],'Customer name 1'!2324:$1048576,4,FALSE())</f>
        <v xml:space="preserve">Ms. Meghan </v>
      </c>
      <c r="C2325" s="20">
        <f>VLOOKUP(Table3[[#This Row],[Customer ID]],'Medical Examinations'!$1:$1048576,2,FALSE())</f>
        <v>22.24</v>
      </c>
      <c r="D2325" s="20" t="str">
        <f>VLOOKUP(Table3[[#This Row],[Customer ID]],'Medical Examinations'!$1:$1048576,3,FALSE())</f>
        <v>normal weight</v>
      </c>
      <c r="E2325" s="20">
        <f>VLOOKUP(Table3[[#This Row],[Customer ID]],'Medical Examinations'!$1:$1048576,4,FALSE())</f>
        <v>5.04</v>
      </c>
      <c r="F2325" s="20" t="str">
        <f>VLOOKUP(Table3[[#This Row],[Customer ID]],'Medical Examinations'!$1:$1048576,5,FALSE())</f>
        <v xml:space="preserve">normal </v>
      </c>
      <c r="G2325" s="19" t="str">
        <f>VLOOKUP(Table3[[#This Row],[Customer ID]],'Medical Examinations'!$1:$1048576,6,FALSE())</f>
        <v>No</v>
      </c>
      <c r="H2325" s="19" t="str">
        <f>VLOOKUP(Table3[[#This Row],[Customer ID]],'Medical Examinations'!$1:$1048576,7,FALSE())</f>
        <v>No</v>
      </c>
      <c r="I2325" s="19" t="str">
        <f>VLOOKUP(Table3[[#This Row],[Customer ID]],'Medical Examinations'!$1:$1048576,8,FALSE())</f>
        <v>No</v>
      </c>
      <c r="J2325" s="19">
        <f>VLOOKUP(Table3[[#This Row],[Customer ID]],'Medical Examinations'!$1:$1048576,9,FALSE())</f>
        <v>0</v>
      </c>
      <c r="K2325" s="19" t="str">
        <f>VLOOKUP(Table3[[#This Row],[Customer ID]],'Medical Examinations'!$1:$1048576,10,FALSE())</f>
        <v>No</v>
      </c>
      <c r="L2325" s="19" t="e">
        <f>VLOOKUP(Table3[[#This Row],[Customer ID]],'Hospitalisation Details'!2324:$1048576,5,FALSE())</f>
        <v>#N/A</v>
      </c>
      <c r="M2325" s="19" t="e">
        <f>VLOOKUP(Table3[[#This Row],[Customer ID]],'Hospitalisation Details'!2324:$1048576,6,FALSE())</f>
        <v>#N/A</v>
      </c>
      <c r="N2325" s="19" t="e">
        <f>VLOOKUP(Table3[[#This Row],[Customer ID]],'Hospitalisation Details'!2324:$1048576,8,FALSE())</f>
        <v>#N/A</v>
      </c>
      <c r="O2325" s="19" t="e">
        <f>VLOOKUP(Table3[[#This Row],[Customer ID]],'Hospitalisation Details'!2324:$1048576,9,FALSE())</f>
        <v>#N/A</v>
      </c>
      <c r="P2325" s="19" t="e">
        <f>VLOOKUP(Table3[[#This Row],[Customer ID]],'Hospitalisation Details'!2324:$1048576,10,FALSE())</f>
        <v>#N/A</v>
      </c>
      <c r="Q2325" s="19" t="e">
        <f>VLOOKUP(Table3[[#This Row],[Customer ID]],'Hospitalisation Details'!2324:$1048576,11,FALSE())</f>
        <v>#N/A</v>
      </c>
    </row>
    <row r="2326" spans="1:17" x14ac:dyDescent="0.2">
      <c r="A2326" s="18" t="s">
        <v>28</v>
      </c>
      <c r="B2326" s="19" t="str">
        <f>VLOOKUP(Table3[[#This Row],[Customer ID]],'Customer name 1'!2325:$1048576,4,FALSE())</f>
        <v xml:space="preserve">Mr. Fred </v>
      </c>
      <c r="C2326" s="20">
        <f>VLOOKUP(Table3[[#This Row],[Customer ID]],'Medical Examinations'!$1:$1048576,2,FALSE())</f>
        <v>24.76</v>
      </c>
      <c r="D2326" s="20" t="str">
        <f>VLOOKUP(Table3[[#This Row],[Customer ID]],'Medical Examinations'!$1:$1048576,3,FALSE())</f>
        <v>normal weight</v>
      </c>
      <c r="E2326" s="20">
        <f>VLOOKUP(Table3[[#This Row],[Customer ID]],'Medical Examinations'!$1:$1048576,4,FALSE())</f>
        <v>4.54</v>
      </c>
      <c r="F2326" s="20" t="str">
        <f>VLOOKUP(Table3[[#This Row],[Customer ID]],'Medical Examinations'!$1:$1048576,5,FALSE())</f>
        <v xml:space="preserve">normal </v>
      </c>
      <c r="G2326" s="19" t="str">
        <f>VLOOKUP(Table3[[#This Row],[Customer ID]],'Medical Examinations'!$1:$1048576,6,FALSE())</f>
        <v>yes</v>
      </c>
      <c r="H2326" s="19" t="str">
        <f>VLOOKUP(Table3[[#This Row],[Customer ID]],'Medical Examinations'!$1:$1048576,7,FALSE())</f>
        <v>No</v>
      </c>
      <c r="I2326" s="19" t="str">
        <f>VLOOKUP(Table3[[#This Row],[Customer ID]],'Medical Examinations'!$1:$1048576,8,FALSE())</f>
        <v>No</v>
      </c>
      <c r="J2326" s="19">
        <f>VLOOKUP(Table3[[#This Row],[Customer ID]],'Medical Examinations'!$1:$1048576,9,FALSE())</f>
        <v>0</v>
      </c>
      <c r="K2326" s="19" t="str">
        <f>VLOOKUP(Table3[[#This Row],[Customer ID]],'Medical Examinations'!$1:$1048576,10,FALSE())</f>
        <v>No</v>
      </c>
      <c r="L2326" s="19" t="e">
        <f>VLOOKUP(Table3[[#This Row],[Customer ID]],'Hospitalisation Details'!2325:$1048576,5,FALSE())</f>
        <v>#N/A</v>
      </c>
      <c r="M2326" s="19" t="e">
        <f>VLOOKUP(Table3[[#This Row],[Customer ID]],'Hospitalisation Details'!2325:$1048576,6,FALSE())</f>
        <v>#N/A</v>
      </c>
      <c r="N2326" s="19" t="e">
        <f>VLOOKUP(Table3[[#This Row],[Customer ID]],'Hospitalisation Details'!2325:$1048576,8,FALSE())</f>
        <v>#N/A</v>
      </c>
      <c r="O2326" s="19" t="e">
        <f>VLOOKUP(Table3[[#This Row],[Customer ID]],'Hospitalisation Details'!2325:$1048576,9,FALSE())</f>
        <v>#N/A</v>
      </c>
      <c r="P2326" s="19" t="e">
        <f>VLOOKUP(Table3[[#This Row],[Customer ID]],'Hospitalisation Details'!2325:$1048576,10,FALSE())</f>
        <v>#N/A</v>
      </c>
      <c r="Q2326" s="19" t="e">
        <f>VLOOKUP(Table3[[#This Row],[Customer ID]],'Hospitalisation Details'!2325:$1048576,11,FALSE())</f>
        <v>#N/A</v>
      </c>
    </row>
    <row r="2327" spans="1:17" x14ac:dyDescent="0.2">
      <c r="A2327" s="18" t="s">
        <v>27</v>
      </c>
      <c r="B2327" s="19" t="str">
        <f>VLOOKUP(Table3[[#This Row],[Customer ID]],'Customer name 1'!2326:$1048576,4,FALSE())</f>
        <v xml:space="preserve">Mr. Sebastian </v>
      </c>
      <c r="C2327" s="20">
        <f>VLOOKUP(Table3[[#This Row],[Customer ID]],'Medical Examinations'!$1:$1048576,2,FALSE())</f>
        <v>20.100000000000001</v>
      </c>
      <c r="D2327" s="20" t="str">
        <f>VLOOKUP(Table3[[#This Row],[Customer ID]],'Medical Examinations'!$1:$1048576,3,FALSE())</f>
        <v>normal weight</v>
      </c>
      <c r="E2327" s="20">
        <f>VLOOKUP(Table3[[#This Row],[Customer ID]],'Medical Examinations'!$1:$1048576,4,FALSE())</f>
        <v>5.6</v>
      </c>
      <c r="F2327" s="20" t="str">
        <f>VLOOKUP(Table3[[#This Row],[Customer ID]],'Medical Examinations'!$1:$1048576,5,FALSE())</f>
        <v xml:space="preserve">normal </v>
      </c>
      <c r="G2327" s="19" t="str">
        <f>VLOOKUP(Table3[[#This Row],[Customer ID]],'Medical Examinations'!$1:$1048576,6,FALSE())</f>
        <v>yes</v>
      </c>
      <c r="H2327" s="19" t="str">
        <f>VLOOKUP(Table3[[#This Row],[Customer ID]],'Medical Examinations'!$1:$1048576,7,FALSE())</f>
        <v>No</v>
      </c>
      <c r="I2327" s="19" t="str">
        <f>VLOOKUP(Table3[[#This Row],[Customer ID]],'Medical Examinations'!$1:$1048576,8,FALSE())</f>
        <v>Yes</v>
      </c>
      <c r="J2327" s="19">
        <f>VLOOKUP(Table3[[#This Row],[Customer ID]],'Medical Examinations'!$1:$1048576,9,FALSE())</f>
        <v>1</v>
      </c>
      <c r="K2327" s="19" t="str">
        <f>VLOOKUP(Table3[[#This Row],[Customer ID]],'Medical Examinations'!$1:$1048576,10,FALSE())</f>
        <v>No</v>
      </c>
      <c r="L2327" s="19" t="e">
        <f>VLOOKUP(Table3[[#This Row],[Customer ID]],'Hospitalisation Details'!2326:$1048576,5,FALSE())</f>
        <v>#N/A</v>
      </c>
      <c r="M2327" s="19" t="e">
        <f>VLOOKUP(Table3[[#This Row],[Customer ID]],'Hospitalisation Details'!2326:$1048576,6,FALSE())</f>
        <v>#N/A</v>
      </c>
      <c r="N2327" s="19" t="e">
        <f>VLOOKUP(Table3[[#This Row],[Customer ID]],'Hospitalisation Details'!2326:$1048576,8,FALSE())</f>
        <v>#N/A</v>
      </c>
      <c r="O2327" s="19" t="e">
        <f>VLOOKUP(Table3[[#This Row],[Customer ID]],'Hospitalisation Details'!2326:$1048576,9,FALSE())</f>
        <v>#N/A</v>
      </c>
      <c r="P2327" s="19" t="e">
        <f>VLOOKUP(Table3[[#This Row],[Customer ID]],'Hospitalisation Details'!2326:$1048576,10,FALSE())</f>
        <v>#N/A</v>
      </c>
      <c r="Q2327" s="19" t="e">
        <f>VLOOKUP(Table3[[#This Row],[Customer ID]],'Hospitalisation Details'!2326:$1048576,11,FALSE())</f>
        <v>#N/A</v>
      </c>
    </row>
    <row r="2328" spans="1:17" x14ac:dyDescent="0.2">
      <c r="A2328" s="18" t="s">
        <v>26</v>
      </c>
      <c r="B2328" s="19" t="str">
        <f>VLOOKUP(Table3[[#This Row],[Customer ID]],'Customer name 1'!2327:$1048576,4,FALSE())</f>
        <v xml:space="preserve">Ms. Laura </v>
      </c>
      <c r="C2328" s="20">
        <f>VLOOKUP(Table3[[#This Row],[Customer ID]],'Medical Examinations'!$1:$1048576,2,FALSE())</f>
        <v>21.77</v>
      </c>
      <c r="D2328" s="20" t="str">
        <f>VLOOKUP(Table3[[#This Row],[Customer ID]],'Medical Examinations'!$1:$1048576,3,FALSE())</f>
        <v>normal weight</v>
      </c>
      <c r="E2328" s="20">
        <f>VLOOKUP(Table3[[#This Row],[Customer ID]],'Medical Examinations'!$1:$1048576,4,FALSE())</f>
        <v>10.67</v>
      </c>
      <c r="F2328" s="20" t="str">
        <f>VLOOKUP(Table3[[#This Row],[Customer ID]],'Medical Examinations'!$1:$1048576,5,FALSE())</f>
        <v xml:space="preserve">diabetes </v>
      </c>
      <c r="G2328" s="19" t="str">
        <f>VLOOKUP(Table3[[#This Row],[Customer ID]],'Medical Examinations'!$1:$1048576,6,FALSE())</f>
        <v>No</v>
      </c>
      <c r="H2328" s="19" t="str">
        <f>VLOOKUP(Table3[[#This Row],[Customer ID]],'Medical Examinations'!$1:$1048576,7,FALSE())</f>
        <v>No</v>
      </c>
      <c r="I2328" s="19" t="str">
        <f>VLOOKUP(Table3[[#This Row],[Customer ID]],'Medical Examinations'!$1:$1048576,8,FALSE())</f>
        <v>No</v>
      </c>
      <c r="J2328" s="19">
        <f>VLOOKUP(Table3[[#This Row],[Customer ID]],'Medical Examinations'!$1:$1048576,9,FALSE())</f>
        <v>0</v>
      </c>
      <c r="K2328" s="19" t="str">
        <f>VLOOKUP(Table3[[#This Row],[Customer ID]],'Medical Examinations'!$1:$1048576,10,FALSE())</f>
        <v>No</v>
      </c>
      <c r="L2328" s="19" t="e">
        <f>VLOOKUP(Table3[[#This Row],[Customer ID]],'Hospitalisation Details'!2327:$1048576,5,FALSE())</f>
        <v>#N/A</v>
      </c>
      <c r="M2328" s="19" t="e">
        <f>VLOOKUP(Table3[[#This Row],[Customer ID]],'Hospitalisation Details'!2327:$1048576,6,FALSE())</f>
        <v>#N/A</v>
      </c>
      <c r="N2328" s="19" t="e">
        <f>VLOOKUP(Table3[[#This Row],[Customer ID]],'Hospitalisation Details'!2327:$1048576,8,FALSE())</f>
        <v>#N/A</v>
      </c>
      <c r="O2328" s="19" t="e">
        <f>VLOOKUP(Table3[[#This Row],[Customer ID]],'Hospitalisation Details'!2327:$1048576,9,FALSE())</f>
        <v>#N/A</v>
      </c>
      <c r="P2328" s="19" t="e">
        <f>VLOOKUP(Table3[[#This Row],[Customer ID]],'Hospitalisation Details'!2327:$1048576,10,FALSE())</f>
        <v>#N/A</v>
      </c>
      <c r="Q2328" s="19" t="e">
        <f>VLOOKUP(Table3[[#This Row],[Customer ID]],'Hospitalisation Details'!2327:$1048576,11,FALSE())</f>
        <v>#N/A</v>
      </c>
    </row>
    <row r="2329" spans="1:17" x14ac:dyDescent="0.2">
      <c r="A2329" s="18" t="s">
        <v>25</v>
      </c>
      <c r="B2329" s="19" t="str">
        <f>VLOOKUP(Table3[[#This Row],[Customer ID]],'Customer name 1'!2328:$1048576,4,FALSE())</f>
        <v xml:space="preserve">Ms. Nicole </v>
      </c>
      <c r="C2329" s="20">
        <f>VLOOKUP(Table3[[#This Row],[Customer ID]],'Medical Examinations'!$1:$1048576,2,FALSE())</f>
        <v>17.82</v>
      </c>
      <c r="D2329" s="20" t="str">
        <f>VLOOKUP(Table3[[#This Row],[Customer ID]],'Medical Examinations'!$1:$1048576,3,FALSE())</f>
        <v xml:space="preserve">under weight </v>
      </c>
      <c r="E2329" s="20">
        <f>VLOOKUP(Table3[[#This Row],[Customer ID]],'Medical Examinations'!$1:$1048576,4,FALSE())</f>
        <v>5.26</v>
      </c>
      <c r="F2329" s="20" t="str">
        <f>VLOOKUP(Table3[[#This Row],[Customer ID]],'Medical Examinations'!$1:$1048576,5,FALSE())</f>
        <v xml:space="preserve">normal </v>
      </c>
      <c r="G2329" s="19" t="str">
        <f>VLOOKUP(Table3[[#This Row],[Customer ID]],'Medical Examinations'!$1:$1048576,6,FALSE())</f>
        <v>yes</v>
      </c>
      <c r="H2329" s="19" t="str">
        <f>VLOOKUP(Table3[[#This Row],[Customer ID]],'Medical Examinations'!$1:$1048576,7,FALSE())</f>
        <v>No</v>
      </c>
      <c r="I2329" s="19" t="str">
        <f>VLOOKUP(Table3[[#This Row],[Customer ID]],'Medical Examinations'!$1:$1048576,8,FALSE())</f>
        <v>No</v>
      </c>
      <c r="J2329" s="19">
        <f>VLOOKUP(Table3[[#This Row],[Customer ID]],'Medical Examinations'!$1:$1048576,9,FALSE())</f>
        <v>1</v>
      </c>
      <c r="K2329" s="19" t="str">
        <f>VLOOKUP(Table3[[#This Row],[Customer ID]],'Medical Examinations'!$1:$1048576,10,FALSE())</f>
        <v>No</v>
      </c>
      <c r="L2329" s="19" t="e">
        <f>VLOOKUP(Table3[[#This Row],[Customer ID]],'Hospitalisation Details'!2328:$1048576,5,FALSE())</f>
        <v>#N/A</v>
      </c>
      <c r="M2329" s="19" t="e">
        <f>VLOOKUP(Table3[[#This Row],[Customer ID]],'Hospitalisation Details'!2328:$1048576,6,FALSE())</f>
        <v>#N/A</v>
      </c>
      <c r="N2329" s="19" t="e">
        <f>VLOOKUP(Table3[[#This Row],[Customer ID]],'Hospitalisation Details'!2328:$1048576,8,FALSE())</f>
        <v>#N/A</v>
      </c>
      <c r="O2329" s="19" t="e">
        <f>VLOOKUP(Table3[[#This Row],[Customer ID]],'Hospitalisation Details'!2328:$1048576,9,FALSE())</f>
        <v>#N/A</v>
      </c>
      <c r="P2329" s="19" t="e">
        <f>VLOOKUP(Table3[[#This Row],[Customer ID]],'Hospitalisation Details'!2328:$1048576,10,FALSE())</f>
        <v>#N/A</v>
      </c>
      <c r="Q2329" s="19" t="e">
        <f>VLOOKUP(Table3[[#This Row],[Customer ID]],'Hospitalisation Details'!2328:$1048576,11,FALSE())</f>
        <v>#N/A</v>
      </c>
    </row>
    <row r="2330" spans="1:17" x14ac:dyDescent="0.2">
      <c r="A2330" s="18" t="s">
        <v>24</v>
      </c>
      <c r="B2330" s="19" t="str">
        <f>VLOOKUP(Table3[[#This Row],[Customer ID]],'Customer name 1'!2329:$1048576,4,FALSE())</f>
        <v xml:space="preserve">Ms. Susan </v>
      </c>
      <c r="C2330" s="20">
        <f>VLOOKUP(Table3[[#This Row],[Customer ID]],'Medical Examinations'!$1:$1048576,2,FALSE())</f>
        <v>17.07</v>
      </c>
      <c r="D2330" s="20" t="str">
        <f>VLOOKUP(Table3[[#This Row],[Customer ID]],'Medical Examinations'!$1:$1048576,3,FALSE())</f>
        <v xml:space="preserve">under weight </v>
      </c>
      <c r="E2330" s="20">
        <f>VLOOKUP(Table3[[#This Row],[Customer ID]],'Medical Examinations'!$1:$1048576,4,FALSE())</f>
        <v>5.22</v>
      </c>
      <c r="F2330" s="20" t="str">
        <f>VLOOKUP(Table3[[#This Row],[Customer ID]],'Medical Examinations'!$1:$1048576,5,FALSE())</f>
        <v xml:space="preserve">normal </v>
      </c>
      <c r="G2330" s="19" t="str">
        <f>VLOOKUP(Table3[[#This Row],[Customer ID]],'Medical Examinations'!$1:$1048576,6,FALSE())</f>
        <v>No</v>
      </c>
      <c r="H2330" s="19" t="str">
        <f>VLOOKUP(Table3[[#This Row],[Customer ID]],'Medical Examinations'!$1:$1048576,7,FALSE())</f>
        <v>No</v>
      </c>
      <c r="I2330" s="19" t="str">
        <f>VLOOKUP(Table3[[#This Row],[Customer ID]],'Medical Examinations'!$1:$1048576,8,FALSE())</f>
        <v>Yes</v>
      </c>
      <c r="J2330" s="19">
        <f>VLOOKUP(Table3[[#This Row],[Customer ID]],'Medical Examinations'!$1:$1048576,9,FALSE())</f>
        <v>1</v>
      </c>
      <c r="K2330" s="19" t="str">
        <f>VLOOKUP(Table3[[#This Row],[Customer ID]],'Medical Examinations'!$1:$1048576,10,FALSE())</f>
        <v>No</v>
      </c>
      <c r="L2330" s="19" t="e">
        <f>VLOOKUP(Table3[[#This Row],[Customer ID]],'Hospitalisation Details'!2329:$1048576,5,FALSE())</f>
        <v>#N/A</v>
      </c>
      <c r="M2330" s="19" t="e">
        <f>VLOOKUP(Table3[[#This Row],[Customer ID]],'Hospitalisation Details'!2329:$1048576,6,FALSE())</f>
        <v>#N/A</v>
      </c>
      <c r="N2330" s="19" t="e">
        <f>VLOOKUP(Table3[[#This Row],[Customer ID]],'Hospitalisation Details'!2329:$1048576,8,FALSE())</f>
        <v>#N/A</v>
      </c>
      <c r="O2330" s="19" t="e">
        <f>VLOOKUP(Table3[[#This Row],[Customer ID]],'Hospitalisation Details'!2329:$1048576,9,FALSE())</f>
        <v>#N/A</v>
      </c>
      <c r="P2330" s="19" t="e">
        <f>VLOOKUP(Table3[[#This Row],[Customer ID]],'Hospitalisation Details'!2329:$1048576,10,FALSE())</f>
        <v>#N/A</v>
      </c>
      <c r="Q2330" s="19" t="e">
        <f>VLOOKUP(Table3[[#This Row],[Customer ID]],'Hospitalisation Details'!2329:$1048576,11,FALSE())</f>
        <v>#N/A</v>
      </c>
    </row>
    <row r="2331" spans="1:17" x14ac:dyDescent="0.2">
      <c r="A2331" s="18" t="s">
        <v>22</v>
      </c>
      <c r="B2331" s="19" t="str">
        <f>VLOOKUP(Table3[[#This Row],[Customer ID]],'Customer name 1'!2330:$1048576,4,FALSE())</f>
        <v xml:space="preserve">Ms. Katy </v>
      </c>
      <c r="C2331" s="20">
        <f>VLOOKUP(Table3[[#This Row],[Customer ID]],'Medical Examinations'!$1:$1048576,2,FALSE())</f>
        <v>22.24</v>
      </c>
      <c r="D2331" s="20" t="str">
        <f>VLOOKUP(Table3[[#This Row],[Customer ID]],'Medical Examinations'!$1:$1048576,3,FALSE())</f>
        <v>normal weight</v>
      </c>
      <c r="E2331" s="20">
        <f>VLOOKUP(Table3[[#This Row],[Customer ID]],'Medical Examinations'!$1:$1048576,4,FALSE())</f>
        <v>4.29</v>
      </c>
      <c r="F2331" s="20" t="str">
        <f>VLOOKUP(Table3[[#This Row],[Customer ID]],'Medical Examinations'!$1:$1048576,5,FALSE())</f>
        <v xml:space="preserve">normal </v>
      </c>
      <c r="G2331" s="19" t="str">
        <f>VLOOKUP(Table3[[#This Row],[Customer ID]],'Medical Examinations'!$1:$1048576,6,FALSE())</f>
        <v>yes</v>
      </c>
      <c r="H2331" s="19" t="str">
        <f>VLOOKUP(Table3[[#This Row],[Customer ID]],'Medical Examinations'!$1:$1048576,7,FALSE())</f>
        <v>No</v>
      </c>
      <c r="I2331" s="19" t="str">
        <f>VLOOKUP(Table3[[#This Row],[Customer ID]],'Medical Examinations'!$1:$1048576,8,FALSE())</f>
        <v>No</v>
      </c>
      <c r="J2331" s="19">
        <f>VLOOKUP(Table3[[#This Row],[Customer ID]],'Medical Examinations'!$1:$1048576,9,FALSE())</f>
        <v>0</v>
      </c>
      <c r="K2331" s="19" t="str">
        <f>VLOOKUP(Table3[[#This Row],[Customer ID]],'Medical Examinations'!$1:$1048576,10,FALSE())</f>
        <v>No</v>
      </c>
      <c r="L2331" s="19" t="e">
        <f>VLOOKUP(Table3[[#This Row],[Customer ID]],'Hospitalisation Details'!2330:$1048576,5,FALSE())</f>
        <v>#N/A</v>
      </c>
      <c r="M2331" s="19" t="e">
        <f>VLOOKUP(Table3[[#This Row],[Customer ID]],'Hospitalisation Details'!2330:$1048576,6,FALSE())</f>
        <v>#N/A</v>
      </c>
      <c r="N2331" s="19" t="e">
        <f>VLOOKUP(Table3[[#This Row],[Customer ID]],'Hospitalisation Details'!2330:$1048576,8,FALSE())</f>
        <v>#N/A</v>
      </c>
      <c r="O2331" s="19" t="e">
        <f>VLOOKUP(Table3[[#This Row],[Customer ID]],'Hospitalisation Details'!2330:$1048576,9,FALSE())</f>
        <v>#N/A</v>
      </c>
      <c r="P2331" s="19" t="e">
        <f>VLOOKUP(Table3[[#This Row],[Customer ID]],'Hospitalisation Details'!2330:$1048576,10,FALSE())</f>
        <v>#N/A</v>
      </c>
      <c r="Q2331" s="19" t="e">
        <f>VLOOKUP(Table3[[#This Row],[Customer ID]],'Hospitalisation Details'!2330:$1048576,11,FALSE())</f>
        <v>#N/A</v>
      </c>
    </row>
    <row r="2332" spans="1:17" x14ac:dyDescent="0.2">
      <c r="A2332" s="18" t="s">
        <v>21</v>
      </c>
      <c r="B2332" s="19" t="str">
        <f>VLOOKUP(Table3[[#This Row],[Customer ID]],'Customer name 1'!2331:$1048576,4,FALSE())</f>
        <v xml:space="preserve">Mr. Jordan </v>
      </c>
      <c r="C2332" s="20">
        <f>VLOOKUP(Table3[[#This Row],[Customer ID]],'Medical Examinations'!$1:$1048576,2,FALSE())</f>
        <v>22.34</v>
      </c>
      <c r="D2332" s="20" t="str">
        <f>VLOOKUP(Table3[[#This Row],[Customer ID]],'Medical Examinations'!$1:$1048576,3,FALSE())</f>
        <v>normal weight</v>
      </c>
      <c r="E2332" s="20">
        <f>VLOOKUP(Table3[[#This Row],[Customer ID]],'Medical Examinations'!$1:$1048576,4,FALSE())</f>
        <v>5.57</v>
      </c>
      <c r="F2332" s="20" t="str">
        <f>VLOOKUP(Table3[[#This Row],[Customer ID]],'Medical Examinations'!$1:$1048576,5,FALSE())</f>
        <v xml:space="preserve">normal </v>
      </c>
      <c r="G2332" s="19" t="str">
        <f>VLOOKUP(Table3[[#This Row],[Customer ID]],'Medical Examinations'!$1:$1048576,6,FALSE())</f>
        <v>No</v>
      </c>
      <c r="H2332" s="19" t="str">
        <f>VLOOKUP(Table3[[#This Row],[Customer ID]],'Medical Examinations'!$1:$1048576,7,FALSE())</f>
        <v>No</v>
      </c>
      <c r="I2332" s="19" t="str">
        <f>VLOOKUP(Table3[[#This Row],[Customer ID]],'Medical Examinations'!$1:$1048576,8,FALSE())</f>
        <v>No</v>
      </c>
      <c r="J2332" s="19">
        <f>VLOOKUP(Table3[[#This Row],[Customer ID]],'Medical Examinations'!$1:$1048576,9,FALSE())</f>
        <v>1</v>
      </c>
      <c r="K2332" s="19" t="str">
        <f>VLOOKUP(Table3[[#This Row],[Customer ID]],'Medical Examinations'!$1:$1048576,10,FALSE())</f>
        <v>No</v>
      </c>
      <c r="L2332" s="19" t="e">
        <f>VLOOKUP(Table3[[#This Row],[Customer ID]],'Hospitalisation Details'!2331:$1048576,5,FALSE())</f>
        <v>#N/A</v>
      </c>
      <c r="M2332" s="19" t="e">
        <f>VLOOKUP(Table3[[#This Row],[Customer ID]],'Hospitalisation Details'!2331:$1048576,6,FALSE())</f>
        <v>#N/A</v>
      </c>
      <c r="N2332" s="19" t="e">
        <f>VLOOKUP(Table3[[#This Row],[Customer ID]],'Hospitalisation Details'!2331:$1048576,8,FALSE())</f>
        <v>#N/A</v>
      </c>
      <c r="O2332" s="19" t="e">
        <f>VLOOKUP(Table3[[#This Row],[Customer ID]],'Hospitalisation Details'!2331:$1048576,9,FALSE())</f>
        <v>#N/A</v>
      </c>
      <c r="P2332" s="19" t="e">
        <f>VLOOKUP(Table3[[#This Row],[Customer ID]],'Hospitalisation Details'!2331:$1048576,10,FALSE())</f>
        <v>#N/A</v>
      </c>
      <c r="Q2332" s="19" t="e">
        <f>VLOOKUP(Table3[[#This Row],[Customer ID]],'Hospitalisation Details'!2331:$1048576,11,FALSE())</f>
        <v>#N/A</v>
      </c>
    </row>
    <row r="2333" spans="1:17" x14ac:dyDescent="0.2">
      <c r="A2333" s="18" t="s">
        <v>19</v>
      </c>
      <c r="B2333" s="19" t="str">
        <f>VLOOKUP(Table3[[#This Row],[Customer ID]],'Customer name 1'!2332:$1048576,4,FALSE())</f>
        <v xml:space="preserve">Mr. Juan </v>
      </c>
      <c r="C2333" s="20">
        <f>VLOOKUP(Table3[[#This Row],[Customer ID]],'Medical Examinations'!$1:$1048576,2,FALSE())</f>
        <v>17.7</v>
      </c>
      <c r="D2333" s="20" t="str">
        <f>VLOOKUP(Table3[[#This Row],[Customer ID]],'Medical Examinations'!$1:$1048576,3,FALSE())</f>
        <v xml:space="preserve">under weight </v>
      </c>
      <c r="E2333" s="20">
        <f>VLOOKUP(Table3[[#This Row],[Customer ID]],'Medical Examinations'!$1:$1048576,4,FALSE())</f>
        <v>6.28</v>
      </c>
      <c r="F2333" s="20" t="str">
        <f>VLOOKUP(Table3[[#This Row],[Customer ID]],'Medical Examinations'!$1:$1048576,5,FALSE())</f>
        <v>prediabetes</v>
      </c>
      <c r="G2333" s="19" t="str">
        <f>VLOOKUP(Table3[[#This Row],[Customer ID]],'Medical Examinations'!$1:$1048576,6,FALSE())</f>
        <v>No</v>
      </c>
      <c r="H2333" s="19" t="str">
        <f>VLOOKUP(Table3[[#This Row],[Customer ID]],'Medical Examinations'!$1:$1048576,7,FALSE())</f>
        <v>No</v>
      </c>
      <c r="I2333" s="19" t="str">
        <f>VLOOKUP(Table3[[#This Row],[Customer ID]],'Medical Examinations'!$1:$1048576,8,FALSE())</f>
        <v>No</v>
      </c>
      <c r="J2333" s="19">
        <f>VLOOKUP(Table3[[#This Row],[Customer ID]],'Medical Examinations'!$1:$1048576,9,FALSE())</f>
        <v>1</v>
      </c>
      <c r="K2333" s="19" t="str">
        <f>VLOOKUP(Table3[[#This Row],[Customer ID]],'Medical Examinations'!$1:$1048576,10,FALSE())</f>
        <v>No</v>
      </c>
      <c r="L2333" s="19" t="e">
        <f>VLOOKUP(Table3[[#This Row],[Customer ID]],'Hospitalisation Details'!2332:$1048576,5,FALSE())</f>
        <v>#N/A</v>
      </c>
      <c r="M2333" s="19" t="e">
        <f>VLOOKUP(Table3[[#This Row],[Customer ID]],'Hospitalisation Details'!2332:$1048576,6,FALSE())</f>
        <v>#N/A</v>
      </c>
      <c r="N2333" s="19" t="e">
        <f>VLOOKUP(Table3[[#This Row],[Customer ID]],'Hospitalisation Details'!2332:$1048576,8,FALSE())</f>
        <v>#N/A</v>
      </c>
      <c r="O2333" s="19" t="e">
        <f>VLOOKUP(Table3[[#This Row],[Customer ID]],'Hospitalisation Details'!2332:$1048576,9,FALSE())</f>
        <v>#N/A</v>
      </c>
      <c r="P2333" s="19" t="e">
        <f>VLOOKUP(Table3[[#This Row],[Customer ID]],'Hospitalisation Details'!2332:$1048576,10,FALSE())</f>
        <v>#N/A</v>
      </c>
      <c r="Q2333" s="19" t="e">
        <f>VLOOKUP(Table3[[#This Row],[Customer ID]],'Hospitalisation Details'!2332:$1048576,11,FALSE())</f>
        <v>#N/A</v>
      </c>
    </row>
    <row r="2334" spans="1:17" x14ac:dyDescent="0.2">
      <c r="A2334" s="18" t="s">
        <v>17</v>
      </c>
      <c r="B2334" s="19" t="str">
        <f>VLOOKUP(Table3[[#This Row],[Customer ID]],'Customer name 1'!2333:$1048576,4,FALSE())</f>
        <v xml:space="preserve">Ms. Julie </v>
      </c>
      <c r="C2334" s="20">
        <f>VLOOKUP(Table3[[#This Row],[Customer ID]],'Medical Examinations'!$1:$1048576,2,FALSE())</f>
        <v>16.47</v>
      </c>
      <c r="D2334" s="20" t="str">
        <f>VLOOKUP(Table3[[#This Row],[Customer ID]],'Medical Examinations'!$1:$1048576,3,FALSE())</f>
        <v xml:space="preserve">under weight </v>
      </c>
      <c r="E2334" s="20">
        <f>VLOOKUP(Table3[[#This Row],[Customer ID]],'Medical Examinations'!$1:$1048576,4,FALSE())</f>
        <v>6.35</v>
      </c>
      <c r="F2334" s="20" t="str">
        <f>VLOOKUP(Table3[[#This Row],[Customer ID]],'Medical Examinations'!$1:$1048576,5,FALSE())</f>
        <v>prediabetes</v>
      </c>
      <c r="G2334" s="19" t="str">
        <f>VLOOKUP(Table3[[#This Row],[Customer ID]],'Medical Examinations'!$1:$1048576,6,FALSE())</f>
        <v>No</v>
      </c>
      <c r="H2334" s="19" t="str">
        <f>VLOOKUP(Table3[[#This Row],[Customer ID]],'Medical Examinations'!$1:$1048576,7,FALSE())</f>
        <v>No</v>
      </c>
      <c r="I2334" s="19" t="str">
        <f>VLOOKUP(Table3[[#This Row],[Customer ID]],'Medical Examinations'!$1:$1048576,8,FALSE())</f>
        <v>Yes</v>
      </c>
      <c r="J2334" s="19">
        <f>VLOOKUP(Table3[[#This Row],[Customer ID]],'Medical Examinations'!$1:$1048576,9,FALSE())</f>
        <v>1</v>
      </c>
      <c r="K2334" s="19" t="str">
        <f>VLOOKUP(Table3[[#This Row],[Customer ID]],'Medical Examinations'!$1:$1048576,10,FALSE())</f>
        <v>No</v>
      </c>
      <c r="L2334" s="19" t="e">
        <f>VLOOKUP(Table3[[#This Row],[Customer ID]],'Hospitalisation Details'!2333:$1048576,5,FALSE())</f>
        <v>#N/A</v>
      </c>
      <c r="M2334" s="19" t="e">
        <f>VLOOKUP(Table3[[#This Row],[Customer ID]],'Hospitalisation Details'!2333:$1048576,6,FALSE())</f>
        <v>#N/A</v>
      </c>
      <c r="N2334" s="19" t="e">
        <f>VLOOKUP(Table3[[#This Row],[Customer ID]],'Hospitalisation Details'!2333:$1048576,8,FALSE())</f>
        <v>#N/A</v>
      </c>
      <c r="O2334" s="19" t="e">
        <f>VLOOKUP(Table3[[#This Row],[Customer ID]],'Hospitalisation Details'!2333:$1048576,9,FALSE())</f>
        <v>#N/A</v>
      </c>
      <c r="P2334" s="19" t="e">
        <f>VLOOKUP(Table3[[#This Row],[Customer ID]],'Hospitalisation Details'!2333:$1048576,10,FALSE())</f>
        <v>#N/A</v>
      </c>
      <c r="Q2334" s="19" t="e">
        <f>VLOOKUP(Table3[[#This Row],[Customer ID]],'Hospitalisation Details'!2333:$1048576,11,FALSE())</f>
        <v>#N/A</v>
      </c>
    </row>
    <row r="2335" spans="1:17" x14ac:dyDescent="0.2">
      <c r="A2335" s="18" t="s">
        <v>14</v>
      </c>
      <c r="B2335" s="19" t="str">
        <f>VLOOKUP(Table3[[#This Row],[Customer ID]],'Customer name 1'!2334:$1048576,4,FALSE())</f>
        <v xml:space="preserve">Mr. Evan </v>
      </c>
      <c r="C2335" s="20">
        <f>VLOOKUP(Table3[[#This Row],[Customer ID]],'Medical Examinations'!$1:$1048576,2,FALSE())</f>
        <v>17.600000000000001</v>
      </c>
      <c r="D2335" s="20" t="str">
        <f>VLOOKUP(Table3[[#This Row],[Customer ID]],'Medical Examinations'!$1:$1048576,3,FALSE())</f>
        <v xml:space="preserve">under weight </v>
      </c>
      <c r="E2335" s="20">
        <f>VLOOKUP(Table3[[#This Row],[Customer ID]],'Medical Examinations'!$1:$1048576,4,FALSE())</f>
        <v>4.3899999999999997</v>
      </c>
      <c r="F2335" s="20" t="str">
        <f>VLOOKUP(Table3[[#This Row],[Customer ID]],'Medical Examinations'!$1:$1048576,5,FALSE())</f>
        <v xml:space="preserve">normal </v>
      </c>
      <c r="G2335" s="19" t="str">
        <f>VLOOKUP(Table3[[#This Row],[Customer ID]],'Medical Examinations'!$1:$1048576,6,FALSE())</f>
        <v>No</v>
      </c>
      <c r="H2335" s="19" t="str">
        <f>VLOOKUP(Table3[[#This Row],[Customer ID]],'Medical Examinations'!$1:$1048576,7,FALSE())</f>
        <v>No</v>
      </c>
      <c r="I2335" s="19" t="str">
        <f>VLOOKUP(Table3[[#This Row],[Customer ID]],'Medical Examinations'!$1:$1048576,8,FALSE())</f>
        <v>No</v>
      </c>
      <c r="J2335" s="19">
        <f>VLOOKUP(Table3[[#This Row],[Customer ID]],'Medical Examinations'!$1:$1048576,9,FALSE())</f>
        <v>1</v>
      </c>
      <c r="K2335" s="19" t="str">
        <f>VLOOKUP(Table3[[#This Row],[Customer ID]],'Medical Examinations'!$1:$1048576,10,FALSE())</f>
        <v>No</v>
      </c>
      <c r="L2335" s="19" t="e">
        <f>VLOOKUP(Table3[[#This Row],[Customer ID]],'Hospitalisation Details'!2334:$1048576,5,FALSE())</f>
        <v>#N/A</v>
      </c>
      <c r="M2335" s="19" t="e">
        <f>VLOOKUP(Table3[[#This Row],[Customer ID]],'Hospitalisation Details'!2334:$1048576,6,FALSE())</f>
        <v>#N/A</v>
      </c>
      <c r="N2335" s="19" t="e">
        <f>VLOOKUP(Table3[[#This Row],[Customer ID]],'Hospitalisation Details'!2334:$1048576,8,FALSE())</f>
        <v>#N/A</v>
      </c>
      <c r="O2335" s="19" t="e">
        <f>VLOOKUP(Table3[[#This Row],[Customer ID]],'Hospitalisation Details'!2334:$1048576,9,FALSE())</f>
        <v>#N/A</v>
      </c>
      <c r="P2335" s="19" t="e">
        <f>VLOOKUP(Table3[[#This Row],[Customer ID]],'Hospitalisation Details'!2334:$1048576,10,FALSE())</f>
        <v>#N/A</v>
      </c>
      <c r="Q2335" s="19" t="e">
        <f>VLOOKUP(Table3[[#This Row],[Customer ID]],'Hospitalisation Details'!2334:$1048576,11,FALSE())</f>
        <v>#N/A</v>
      </c>
    </row>
    <row r="2336" spans="1:17" x14ac:dyDescent="0.2">
      <c r="A2336" s="18" t="s">
        <v>9</v>
      </c>
      <c r="B2336" s="19" t="str">
        <f>VLOOKUP(Table3[[#This Row],[Customer ID]],'Customer name 1'!2335:$1048576,4,FALSE())</f>
        <v xml:space="preserve">Mr. Aaron </v>
      </c>
      <c r="C2336" s="20">
        <f>VLOOKUP(Table3[[#This Row],[Customer ID]],'Medical Examinations'!$1:$1048576,2,FALSE())</f>
        <v>17.579999999999998</v>
      </c>
      <c r="D2336" s="20" t="str">
        <f>VLOOKUP(Table3[[#This Row],[Customer ID]],'Medical Examinations'!$1:$1048576,3,FALSE())</f>
        <v xml:space="preserve">under weight </v>
      </c>
      <c r="E2336" s="20">
        <f>VLOOKUP(Table3[[#This Row],[Customer ID]],'Medical Examinations'!$1:$1048576,4,FALSE())</f>
        <v>4.51</v>
      </c>
      <c r="F2336" s="20" t="str">
        <f>VLOOKUP(Table3[[#This Row],[Customer ID]],'Medical Examinations'!$1:$1048576,5,FALSE())</f>
        <v xml:space="preserve">normal </v>
      </c>
      <c r="G2336" s="19" t="str">
        <f>VLOOKUP(Table3[[#This Row],[Customer ID]],'Medical Examinations'!$1:$1048576,6,FALSE())</f>
        <v>No</v>
      </c>
      <c r="H2336" s="19" t="str">
        <f>VLOOKUP(Table3[[#This Row],[Customer ID]],'Medical Examinations'!$1:$1048576,7,FALSE())</f>
        <v>No</v>
      </c>
      <c r="I2336" s="19" t="str">
        <f>VLOOKUP(Table3[[#This Row],[Customer ID]],'Medical Examinations'!$1:$1048576,8,FALSE())</f>
        <v>No</v>
      </c>
      <c r="J2336" s="19">
        <f>VLOOKUP(Table3[[#This Row],[Customer ID]],'Medical Examinations'!$1:$1048576,9,FALSE())</f>
        <v>1</v>
      </c>
      <c r="K2336" s="19" t="str">
        <f>VLOOKUP(Table3[[#This Row],[Customer ID]],'Medical Examinations'!$1:$1048576,10,FALSE())</f>
        <v>No</v>
      </c>
      <c r="L2336" s="19" t="e">
        <f>VLOOKUP(Table3[[#This Row],[Customer ID]],'Hospitalisation Details'!2335:$1048576,5,FALSE())</f>
        <v>#N/A</v>
      </c>
      <c r="M2336" s="19" t="e">
        <f>VLOOKUP(Table3[[#This Row],[Customer ID]],'Hospitalisation Details'!2335:$1048576,6,FALSE())</f>
        <v>#N/A</v>
      </c>
      <c r="N2336" s="19" t="e">
        <f>VLOOKUP(Table3[[#This Row],[Customer ID]],'Hospitalisation Details'!2335:$1048576,8,FALSE())</f>
        <v>#N/A</v>
      </c>
      <c r="O2336" s="19" t="e">
        <f>VLOOKUP(Table3[[#This Row],[Customer ID]],'Hospitalisation Details'!2335:$1048576,9,FALSE())</f>
        <v>#N/A</v>
      </c>
      <c r="P2336" s="19" t="e">
        <f>VLOOKUP(Table3[[#This Row],[Customer ID]],'Hospitalisation Details'!2335:$1048576,10,FALSE())</f>
        <v>#N/A</v>
      </c>
      <c r="Q2336" s="19" t="e">
        <f>VLOOKUP(Table3[[#This Row],[Customer ID]],'Hospitalisation Details'!2335:$1048576,11,FALSE())</f>
        <v>#N/A</v>
      </c>
    </row>
    <row r="2337" spans="1:17" x14ac:dyDescent="0.2">
      <c r="A2337" s="20"/>
      <c r="B2337" s="19" t="e">
        <f>VLOOKUP(Table3[[#This Row],[Customer ID]],'Customer name 1'!2336:$1048576,4,FALSE())</f>
        <v>#N/A</v>
      </c>
      <c r="C2337" s="20" t="e">
        <f>VLOOKUP(Table3[[#This Row],[Customer ID]],'Medical Examinations'!$1:$1048576,2,FALSE())</f>
        <v>#N/A</v>
      </c>
      <c r="D2337" s="20" t="e">
        <f>VLOOKUP(Table3[[#This Row],[Customer ID]],'Medical Examinations'!$1:$1048576,3,FALSE())</f>
        <v>#N/A</v>
      </c>
      <c r="E2337" s="20" t="e">
        <f>VLOOKUP(Table3[[#This Row],[Customer ID]],'Medical Examinations'!$1:$1048576,4,FALSE())</f>
        <v>#N/A</v>
      </c>
      <c r="F2337" s="20" t="e">
        <f>VLOOKUP(Table3[[#This Row],[Customer ID]],'Medical Examinations'!$1:$1048576,5,FALSE())</f>
        <v>#N/A</v>
      </c>
      <c r="G2337" s="19" t="e">
        <f>VLOOKUP(Table3[[#This Row],[Customer ID]],'Medical Examinations'!$1:$1048576,6,FALSE())</f>
        <v>#N/A</v>
      </c>
      <c r="H2337" s="19" t="e">
        <f>VLOOKUP(Table3[[#This Row],[Customer ID]],'Medical Examinations'!$1:$1048576,7,FALSE())</f>
        <v>#N/A</v>
      </c>
      <c r="I2337" s="19" t="e">
        <f>VLOOKUP(Table3[[#This Row],[Customer ID]],'Medical Examinations'!$1:$1048576,8,FALSE())</f>
        <v>#N/A</v>
      </c>
      <c r="J2337" s="19" t="e">
        <f>VLOOKUP(Table3[[#This Row],[Customer ID]],'Medical Examinations'!$1:$1048576,9,FALSE())</f>
        <v>#N/A</v>
      </c>
      <c r="K2337" s="19" t="e">
        <f>VLOOKUP(Table3[[#This Row],[Customer ID]],'Medical Examinations'!$1:$1048576,10,FALSE())</f>
        <v>#N/A</v>
      </c>
      <c r="L2337" s="19" t="e">
        <f>VLOOKUP(Table3[[#This Row],[Customer ID]],'Hospitalisation Details'!2336:$1048576,5,FALSE())</f>
        <v>#N/A</v>
      </c>
      <c r="M2337" s="19" t="e">
        <f>VLOOKUP(Table3[[#This Row],[Customer ID]],'Hospitalisation Details'!2336:$1048576,6,FALSE())</f>
        <v>#N/A</v>
      </c>
      <c r="N2337" s="19" t="e">
        <f>VLOOKUP(Table3[[#This Row],[Customer ID]],'Hospitalisation Details'!2336:$1048576,8,FALSE())</f>
        <v>#N/A</v>
      </c>
      <c r="O2337" s="19" t="e">
        <f>VLOOKUP(Table3[[#This Row],[Customer ID]],'Hospitalisation Details'!2336:$1048576,9,FALSE())</f>
        <v>#N/A</v>
      </c>
      <c r="P2337" s="19" t="e">
        <f>VLOOKUP(Table3[[#This Row],[Customer ID]],'Hospitalisation Details'!2336:$1048576,10,FALSE())</f>
        <v>#N/A</v>
      </c>
      <c r="Q2337" s="19" t="e">
        <f>VLOOKUP(Table3[[#This Row],[Customer ID]],'Hospitalisation Details'!2336:$1048576,11,FALSE())</f>
        <v>#N/A</v>
      </c>
    </row>
  </sheetData>
  <phoneticPr fontId="5" alignment="center"/>
  <conditionalFormatting sqref="A1:M1 R1:XFD1">
    <cfRule type="beginsWith" dxfId="1" priority="2" operator="beginsWith" text="?">
      <formula>LEFT(A1,LEN("?"))="?"</formula>
    </cfRule>
  </conditionalFormatting>
  <conditionalFormatting sqref="N1:Q1">
    <cfRule type="beginsWith" dxfId="0" priority="1" operator="beginsWith" text="?">
      <formula>LEFT(N1,LEN("?"))="?"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table 2</vt:lpstr>
      <vt:lpstr>Pivot table 1</vt:lpstr>
      <vt:lpstr>Dashboard </vt:lpstr>
      <vt:lpstr>Customer Names</vt:lpstr>
      <vt:lpstr>Customer name 1</vt:lpstr>
      <vt:lpstr>Medical Examinations</vt:lpstr>
      <vt:lpstr>Hospitalisation Details</vt:lpstr>
      <vt:lpstr>Healthcare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2024-03-15T16:49:51Z</dcterms:modified>
</cp:coreProperties>
</file>